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9180" windowHeight="2685" tabRatio="926" firstSheet="2" activeTab="6"/>
  </bookViews>
  <sheets>
    <sheet name="TOC" sheetId="17" r:id="rId1"/>
    <sheet name="BudgetSize,2024" sheetId="8" r:id="rId2"/>
    <sheet name="BudgetSect,2024" sheetId="10" r:id="rId3"/>
    <sheet name="Revenue Brief,2024" sheetId="11" r:id="rId4"/>
    <sheet name="DetailSup-Rec.Rev.,2024" sheetId="4" r:id="rId5"/>
    <sheet name="Budget Framework,2024" sheetId="9" r:id="rId6"/>
    <sheet name="Detail RecExp. &amp; CapEx" sheetId="2" r:id="rId7"/>
    <sheet name="Summary of Suppl.Est." sheetId="1" r:id="rId8"/>
    <sheet name="Budget Framework,2022 (2)" sheetId="18" state="hidden" r:id="rId9"/>
    <sheet name="Detail RecExp. &amp; CapEx (2)" sheetId="13" state="hidden" r:id="rId10"/>
    <sheet name="Detail RecExp. &amp; CAP SORT" sheetId="14" state="hidden" r:id="rId11"/>
    <sheet name="Detail RecExp. &amp; REC SORT (2)" sheetId="15" state="hidden" r:id="rId12"/>
    <sheet name="Detail RecExp. &amp; PERS" sheetId="16" state="hidden" r:id="rId13"/>
  </sheets>
  <definedNames>
    <definedName name="_xlnm._FilterDatabase" localSheetId="1" hidden="1">'BudgetSize,2024'!$C$1:$C$106</definedName>
    <definedName name="_xlnm._FilterDatabase" localSheetId="10" hidden="1">'Detail RecExp. &amp; CAP SORT'!$A$2:$W$2470</definedName>
    <definedName name="_xlnm._FilterDatabase" localSheetId="6" hidden="1">'Detail RecExp. &amp; CapEx'!$B$1:$B$5645</definedName>
    <definedName name="_xlnm._FilterDatabase" localSheetId="9" hidden="1">'Detail RecExp. &amp; CapEx (2)'!$A$2:$W$4522</definedName>
    <definedName name="_xlnm._FilterDatabase" localSheetId="12" hidden="1">'Detail RecExp. &amp; PERS'!$A$2:$W$4522</definedName>
    <definedName name="_xlnm._FilterDatabase" localSheetId="11" hidden="1">'Detail RecExp. &amp; REC SORT (2)'!$A$2:$W$2054</definedName>
    <definedName name="_xlnm._FilterDatabase" localSheetId="4" hidden="1">'DetailSup-Rec.Rev.,2024'!$B$1:$B$259</definedName>
    <definedName name="_xlnm.Print_Area" localSheetId="8">'Budget Framework,2022 (2)'!$A$1:$E$48</definedName>
    <definedName name="_xlnm.Print_Area" localSheetId="5">'Budget Framework,2024'!$A$1:$F$51</definedName>
    <definedName name="_xlnm.Print_Area" localSheetId="2">'BudgetSect,2024'!$A$1:$I$110</definedName>
    <definedName name="_xlnm.Print_Area" localSheetId="1">'BudgetSize,2024'!$A$1:$I$104</definedName>
    <definedName name="_xlnm.Print_Area" localSheetId="10">'Detail RecExp. &amp; CAP SORT'!$A$1:$M$2470</definedName>
    <definedName name="_xlnm.Print_Area" localSheetId="6">'Detail RecExp. &amp; CapEx'!$A$1:$K$5644</definedName>
    <definedName name="_xlnm.Print_Area" localSheetId="9">'Detail RecExp. &amp; CapEx (2)'!$A$1:$M$4522</definedName>
    <definedName name="_xlnm.Print_Area" localSheetId="12">'Detail RecExp. &amp; PERS'!$A$1:$M$4522</definedName>
    <definedName name="_xlnm.Print_Area" localSheetId="11">'Detail RecExp. &amp; REC SORT (2)'!$A$1:$M$2054</definedName>
    <definedName name="_xlnm.Print_Area" localSheetId="4">'DetailSup-Rec.Rev.,2024'!$A$1:$I$259</definedName>
    <definedName name="_xlnm.Print_Area" localSheetId="3">'Revenue Brief,2024'!$A$1:$D$50</definedName>
    <definedName name="_xlnm.Print_Area" localSheetId="7">'Summary of Suppl.Est.'!$A$1:$O$103</definedName>
    <definedName name="_xlnm.Print_Area" localSheetId="0">TOC!$A$1:$D$103</definedName>
    <definedName name="_xlnm.Print_Titles" localSheetId="2">'BudgetSect,2024'!$1:$4</definedName>
    <definedName name="_xlnm.Print_Titles" localSheetId="1">'BudgetSize,2024'!$1:$5</definedName>
    <definedName name="_xlnm.Print_Titles" localSheetId="6">'Detail RecExp. &amp; CapEx'!$1:$3</definedName>
    <definedName name="_xlnm.Print_Titles" localSheetId="7">'Summary of Suppl.Est.'!$1:$4</definedName>
    <definedName name="_xlnm.Print_Titles" localSheetId="0">TOC!$1:$3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6" i="4" l="1"/>
  <c r="H130" i="4"/>
  <c r="H122" i="4"/>
  <c r="H121" i="4"/>
  <c r="H120" i="4"/>
  <c r="H119" i="4"/>
  <c r="H118" i="4"/>
  <c r="H117" i="4"/>
  <c r="H116" i="4"/>
  <c r="H115" i="4"/>
  <c r="H181" i="4"/>
  <c r="K3407" i="2" l="1"/>
  <c r="K824" i="2"/>
  <c r="K823" i="2"/>
  <c r="D28" i="9" l="1"/>
  <c r="D29" i="9" s="1"/>
  <c r="D25" i="9"/>
  <c r="D24" i="9"/>
  <c r="D23" i="9"/>
  <c r="D22" i="9"/>
  <c r="D21" i="9"/>
  <c r="D20" i="9"/>
  <c r="K214" i="4" l="1"/>
  <c r="K1861" i="2"/>
  <c r="J772" i="2"/>
  <c r="H20" i="1" l="1"/>
  <c r="K756" i="2"/>
  <c r="K759" i="2"/>
  <c r="K758" i="2"/>
  <c r="K749" i="2"/>
  <c r="K762" i="2"/>
  <c r="K767" i="2"/>
  <c r="K770" i="2"/>
  <c r="H123" i="4" l="1"/>
  <c r="F123" i="4"/>
  <c r="E123" i="4"/>
  <c r="H125" i="4" l="1"/>
  <c r="D12" i="8" s="1"/>
  <c r="K123" i="4"/>
  <c r="K116" i="4" s="1"/>
  <c r="G123" i="4"/>
  <c r="E10" i="1" s="1"/>
  <c r="K2201" i="2"/>
  <c r="K2200" i="2"/>
  <c r="K1523" i="2" l="1"/>
  <c r="K512" i="2"/>
  <c r="J513" i="2"/>
  <c r="K1312" i="2"/>
  <c r="K1313" i="2"/>
  <c r="K4310" i="2"/>
  <c r="K4309" i="2"/>
  <c r="K3692" i="2"/>
  <c r="K3691" i="2"/>
  <c r="K3645" i="2"/>
  <c r="O501" i="2"/>
  <c r="K780" i="2" l="1"/>
  <c r="K814" i="2"/>
  <c r="K813" i="2"/>
  <c r="K812" i="2"/>
  <c r="K811" i="2"/>
  <c r="K810" i="2"/>
  <c r="K809" i="2"/>
  <c r="K808" i="2"/>
  <c r="K807" i="2"/>
  <c r="K806" i="2"/>
  <c r="K805" i="2"/>
  <c r="K804" i="2"/>
  <c r="K803" i="2"/>
  <c r="K802" i="2"/>
  <c r="K801" i="2"/>
  <c r="K800" i="2"/>
  <c r="K799" i="2"/>
  <c r="K798" i="2"/>
  <c r="K797" i="2"/>
  <c r="K796" i="2"/>
  <c r="K795" i="2"/>
  <c r="K794" i="2"/>
  <c r="K793" i="2"/>
  <c r="K792" i="2"/>
  <c r="K791" i="2"/>
  <c r="K790" i="2"/>
  <c r="K789" i="2"/>
  <c r="K788" i="2"/>
  <c r="K787" i="2"/>
  <c r="K786" i="2"/>
  <c r="K785" i="2"/>
  <c r="K784" i="2"/>
  <c r="K783" i="2"/>
  <c r="K782" i="2"/>
  <c r="K781" i="2"/>
  <c r="K779" i="2"/>
  <c r="H772" i="2"/>
  <c r="K815" i="2" l="1"/>
  <c r="N815" i="2" s="1"/>
  <c r="G256" i="4" l="1"/>
  <c r="F256" i="4"/>
  <c r="E256" i="4"/>
  <c r="H255" i="4"/>
  <c r="H254" i="4"/>
  <c r="H253" i="4"/>
  <c r="H252" i="4"/>
  <c r="H251" i="4"/>
  <c r="H250" i="4"/>
  <c r="H249" i="4"/>
  <c r="H248" i="4"/>
  <c r="H247" i="4"/>
  <c r="H246" i="4"/>
  <c r="H245" i="4"/>
  <c r="H244" i="4"/>
  <c r="H258" i="4" l="1"/>
  <c r="K4074" i="2"/>
  <c r="K4091" i="2"/>
  <c r="K4065" i="2"/>
  <c r="J4093" i="2"/>
  <c r="K4082" i="2"/>
  <c r="K4077" i="2"/>
  <c r="K4072" i="2"/>
  <c r="K4092" i="2"/>
  <c r="K4090" i="2"/>
  <c r="K4089" i="2"/>
  <c r="K4088" i="2"/>
  <c r="K4087" i="2"/>
  <c r="K4086" i="2"/>
  <c r="K4085" i="2"/>
  <c r="K4084" i="2"/>
  <c r="K4083" i="2"/>
  <c r="K4081" i="2"/>
  <c r="K4080" i="2"/>
  <c r="K4079" i="2"/>
  <c r="K4078" i="2"/>
  <c r="K4076" i="2"/>
  <c r="K4075" i="2"/>
  <c r="K4073" i="2"/>
  <c r="K4071" i="2"/>
  <c r="K4070" i="2"/>
  <c r="K4069" i="2"/>
  <c r="K4068" i="2"/>
  <c r="K4067" i="2"/>
  <c r="K4066" i="2"/>
  <c r="K4064" i="2"/>
  <c r="K4063" i="2"/>
  <c r="K4062" i="2"/>
  <c r="K3399" i="2"/>
  <c r="H3400" i="2"/>
  <c r="I3400" i="2"/>
  <c r="J3400" i="2"/>
  <c r="K3394" i="2"/>
  <c r="K3393" i="2"/>
  <c r="K3451" i="2"/>
  <c r="K3450" i="2"/>
  <c r="K3449" i="2"/>
  <c r="K3448" i="2"/>
  <c r="K3447" i="2"/>
  <c r="K3446" i="2"/>
  <c r="K3445" i="2"/>
  <c r="K3444" i="2"/>
  <c r="K3443" i="2"/>
  <c r="K3442" i="2"/>
  <c r="K3441" i="2"/>
  <c r="K3440" i="2"/>
  <c r="K3439" i="2"/>
  <c r="K3438" i="2"/>
  <c r="K3437" i="2"/>
  <c r="K3436" i="2"/>
  <c r="K3435" i="2"/>
  <c r="K3434" i="2"/>
  <c r="K3433" i="2"/>
  <c r="K3432" i="2"/>
  <c r="K3431" i="2"/>
  <c r="K3430" i="2"/>
  <c r="K3429" i="2"/>
  <c r="K3428" i="2"/>
  <c r="K3427" i="2"/>
  <c r="K3426" i="2"/>
  <c r="K3425" i="2"/>
  <c r="K3424" i="2"/>
  <c r="K3423" i="2"/>
  <c r="K3422" i="2"/>
  <c r="K3421" i="2"/>
  <c r="K3420" i="2"/>
  <c r="K3419" i="2"/>
  <c r="K3418" i="2"/>
  <c r="K3417" i="2"/>
  <c r="K3416" i="2"/>
  <c r="K3415" i="2"/>
  <c r="K3414" i="2"/>
  <c r="K3413" i="2"/>
  <c r="K3412" i="2"/>
  <c r="K3411" i="2"/>
  <c r="K3410" i="2"/>
  <c r="K3409" i="2"/>
  <c r="K3408" i="2"/>
  <c r="D85" i="8" l="1"/>
  <c r="E83" i="1"/>
  <c r="K3452" i="2"/>
  <c r="N3452" i="2" s="1"/>
  <c r="M3413" i="2" s="1"/>
  <c r="K4093" i="2"/>
  <c r="J2625" i="2" l="1"/>
  <c r="K2620" i="2"/>
  <c r="K2619" i="2"/>
  <c r="H202" i="2"/>
  <c r="I202" i="2"/>
  <c r="J202" i="2"/>
  <c r="K202" i="2"/>
  <c r="K205" i="2" s="1"/>
  <c r="K221" i="2"/>
  <c r="K223" i="2" s="1"/>
  <c r="H221" i="2"/>
  <c r="I221" i="2"/>
  <c r="J221" i="2"/>
  <c r="K1531" i="2"/>
  <c r="K1530" i="2"/>
  <c r="K1526" i="2"/>
  <c r="K1533" i="2" l="1"/>
  <c r="E236" i="4"/>
  <c r="G236" i="4"/>
  <c r="E36" i="1" s="1"/>
  <c r="H235" i="4"/>
  <c r="H236" i="4" s="1"/>
  <c r="H238" i="4" l="1"/>
  <c r="F236" i="4"/>
  <c r="J1430" i="2"/>
  <c r="K1424" i="2"/>
  <c r="K1423" i="2"/>
  <c r="K1422" i="2"/>
  <c r="K1410" i="2"/>
  <c r="K1409" i="2"/>
  <c r="K1403" i="2"/>
  <c r="K1398" i="2"/>
  <c r="K1388" i="2"/>
  <c r="K1389" i="2"/>
  <c r="K1376" i="2"/>
  <c r="K1416" i="2" s="1"/>
  <c r="D38" i="8" l="1"/>
  <c r="F36" i="1"/>
  <c r="K4911" i="2"/>
  <c r="J5642" i="2"/>
  <c r="I5642" i="2"/>
  <c r="H5642" i="2"/>
  <c r="K5641" i="2"/>
  <c r="K5640" i="2"/>
  <c r="K5639" i="2"/>
  <c r="K5638" i="2"/>
  <c r="K5637" i="2"/>
  <c r="K5636" i="2"/>
  <c r="K5635" i="2"/>
  <c r="K5634" i="2"/>
  <c r="J5626" i="2"/>
  <c r="I5626" i="2"/>
  <c r="H5626" i="2"/>
  <c r="K5625" i="2"/>
  <c r="K5624" i="2"/>
  <c r="K5623" i="2"/>
  <c r="K5622" i="2"/>
  <c r="K5621" i="2"/>
  <c r="K5620" i="2"/>
  <c r="K5619" i="2"/>
  <c r="K5618" i="2"/>
  <c r="K5617" i="2"/>
  <c r="K5616" i="2"/>
  <c r="K5615" i="2"/>
  <c r="K5614" i="2"/>
  <c r="K5613" i="2"/>
  <c r="K5612" i="2"/>
  <c r="K5611" i="2"/>
  <c r="K5610" i="2"/>
  <c r="K5609" i="2"/>
  <c r="K5608" i="2"/>
  <c r="K5607" i="2"/>
  <c r="K5606" i="2"/>
  <c r="K5605" i="2"/>
  <c r="K5604" i="2"/>
  <c r="K5603" i="2"/>
  <c r="K5602" i="2"/>
  <c r="K5601" i="2"/>
  <c r="K5600" i="2"/>
  <c r="K5599" i="2"/>
  <c r="K5598" i="2"/>
  <c r="K5597" i="2"/>
  <c r="K5596" i="2"/>
  <c r="K166" i="2"/>
  <c r="K3709" i="2"/>
  <c r="K5626" i="2" l="1"/>
  <c r="K5629" i="2" s="1"/>
  <c r="K5642" i="2"/>
  <c r="K5644" i="2" s="1"/>
  <c r="K5587" i="2"/>
  <c r="H34" i="8" l="1"/>
  <c r="H32" i="1"/>
  <c r="H34" i="10"/>
  <c r="F34" i="8"/>
  <c r="G34" i="8" s="1"/>
  <c r="G32" i="1"/>
  <c r="F34" i="10"/>
  <c r="G34" i="10" s="1"/>
  <c r="K2982" i="2"/>
  <c r="K2981" i="2"/>
  <c r="K2980" i="2"/>
  <c r="K2979" i="2"/>
  <c r="K2978" i="2"/>
  <c r="K2977" i="2"/>
  <c r="J3107" i="2"/>
  <c r="K685" i="2"/>
  <c r="I3999" i="2"/>
  <c r="J80" i="1" s="1"/>
  <c r="J3999" i="2"/>
  <c r="H80" i="1" s="1"/>
  <c r="H4045" i="2"/>
  <c r="K4126" i="2"/>
  <c r="K4120" i="2"/>
  <c r="K4121" i="2"/>
  <c r="K4122" i="2"/>
  <c r="K4123" i="2"/>
  <c r="K4124" i="2"/>
  <c r="K4125" i="2"/>
  <c r="K4127" i="2"/>
  <c r="K4128" i="2"/>
  <c r="K4129" i="2"/>
  <c r="K4130" i="2"/>
  <c r="K4131" i="2"/>
  <c r="K4132" i="2"/>
  <c r="K4133" i="2"/>
  <c r="K4134" i="2"/>
  <c r="K4135" i="2"/>
  <c r="K4136" i="2"/>
  <c r="K4137" i="2"/>
  <c r="K4138" i="2"/>
  <c r="K4139" i="2"/>
  <c r="K4119" i="2"/>
  <c r="J4140" i="2"/>
  <c r="I4140" i="2"/>
  <c r="H4140" i="2"/>
  <c r="H4970" i="2"/>
  <c r="J4970" i="2"/>
  <c r="L12" i="1"/>
  <c r="K2602" i="2"/>
  <c r="K2603" i="2"/>
  <c r="K2604" i="2"/>
  <c r="K2605" i="2"/>
  <c r="K2606" i="2"/>
  <c r="K2607" i="2"/>
  <c r="K2608" i="2"/>
  <c r="K2609" i="2"/>
  <c r="K2610" i="2"/>
  <c r="K2611" i="2"/>
  <c r="K2612" i="2"/>
  <c r="K2613" i="2"/>
  <c r="K2614" i="2"/>
  <c r="K2615" i="2"/>
  <c r="K2616" i="2"/>
  <c r="K2617" i="2"/>
  <c r="K2621" i="2"/>
  <c r="K2622" i="2"/>
  <c r="K2623" i="2"/>
  <c r="K2624" i="2"/>
  <c r="K4111" i="2"/>
  <c r="K4110" i="2"/>
  <c r="K4109" i="2"/>
  <c r="K4107" i="2"/>
  <c r="K4108" i="2"/>
  <c r="K4102" i="2"/>
  <c r="K4103" i="2"/>
  <c r="K4104" i="2"/>
  <c r="K4105" i="2"/>
  <c r="K4106" i="2"/>
  <c r="K4101" i="2"/>
  <c r="K2601" i="2"/>
  <c r="J5589" i="2"/>
  <c r="H12" i="1" s="1"/>
  <c r="I5589" i="2"/>
  <c r="H5589" i="2"/>
  <c r="K5588" i="2"/>
  <c r="K5586" i="2"/>
  <c r="K5585" i="2"/>
  <c r="K5584" i="2"/>
  <c r="K5583" i="2"/>
  <c r="K5582" i="2"/>
  <c r="K5581" i="2"/>
  <c r="J5573" i="2"/>
  <c r="G12" i="1" s="1"/>
  <c r="I5573" i="2"/>
  <c r="H5573" i="2"/>
  <c r="K5572" i="2"/>
  <c r="K5571" i="2"/>
  <c r="K5570" i="2"/>
  <c r="K5569" i="2"/>
  <c r="K5568" i="2"/>
  <c r="K5567" i="2"/>
  <c r="K5566" i="2"/>
  <c r="K5565" i="2"/>
  <c r="K5564" i="2"/>
  <c r="K5563" i="2"/>
  <c r="K5562" i="2"/>
  <c r="K5561" i="2"/>
  <c r="K5560" i="2"/>
  <c r="K5559" i="2"/>
  <c r="K5558" i="2"/>
  <c r="K5557" i="2"/>
  <c r="K5556" i="2"/>
  <c r="K5555" i="2"/>
  <c r="K5554" i="2"/>
  <c r="K5553" i="2"/>
  <c r="K5552" i="2"/>
  <c r="K5551" i="2"/>
  <c r="K5550" i="2"/>
  <c r="K5549" i="2"/>
  <c r="K5548" i="2"/>
  <c r="K5547" i="2"/>
  <c r="K5546" i="2"/>
  <c r="K5545" i="2"/>
  <c r="K5544" i="2"/>
  <c r="K5543" i="2"/>
  <c r="K5542" i="2"/>
  <c r="K5541" i="2"/>
  <c r="K5540" i="2"/>
  <c r="K5539" i="2"/>
  <c r="K5538" i="2"/>
  <c r="K5537" i="2"/>
  <c r="K5536" i="2"/>
  <c r="K5535" i="2"/>
  <c r="K5534" i="2"/>
  <c r="K5533" i="2"/>
  <c r="K5532" i="2"/>
  <c r="K5575" i="2" s="1"/>
  <c r="E14" i="8" s="1"/>
  <c r="I34" i="8" l="1"/>
  <c r="K2625" i="2"/>
  <c r="I32" i="1"/>
  <c r="N32" i="1" s="1"/>
  <c r="I34" i="10"/>
  <c r="K4140" i="2"/>
  <c r="I12" i="1"/>
  <c r="N12" i="1" s="1"/>
  <c r="E14" i="10"/>
  <c r="K4112" i="2"/>
  <c r="K5589" i="2"/>
  <c r="K5591" i="2" s="1"/>
  <c r="H14" i="8" s="1"/>
  <c r="H14" i="10" s="1"/>
  <c r="K5573" i="2"/>
  <c r="K5576" i="2" s="1"/>
  <c r="F14" i="8" s="1"/>
  <c r="F14" i="10" s="1"/>
  <c r="G14" i="8" l="1"/>
  <c r="I14" i="8" s="1"/>
  <c r="G14" i="10"/>
  <c r="I14" i="10" s="1"/>
  <c r="H3172" i="2"/>
  <c r="I3172" i="2"/>
  <c r="J3172" i="2"/>
  <c r="K3164" i="2"/>
  <c r="K3165" i="2"/>
  <c r="K3166" i="2"/>
  <c r="K3167" i="2"/>
  <c r="K3168" i="2"/>
  <c r="K3169" i="2"/>
  <c r="K3170" i="2"/>
  <c r="K3171" i="2"/>
  <c r="K3161" i="2"/>
  <c r="K3162" i="2"/>
  <c r="K3163" i="2"/>
  <c r="K3158" i="2"/>
  <c r="K3159" i="2"/>
  <c r="K3160" i="2"/>
  <c r="K3157" i="2"/>
  <c r="K3156" i="2"/>
  <c r="K3172" i="2" l="1"/>
  <c r="I5506" i="2"/>
  <c r="I5258" i="2"/>
  <c r="I4900" i="2"/>
  <c r="I3753" i="2"/>
  <c r="I3648" i="2"/>
  <c r="I3452" i="2"/>
  <c r="I3250" i="2"/>
  <c r="I3057" i="2"/>
  <c r="I2959" i="2"/>
  <c r="I2783" i="2"/>
  <c r="I2302" i="2"/>
  <c r="I2192" i="2"/>
  <c r="I2003" i="2"/>
  <c r="I1808" i="2"/>
  <c r="I1569" i="2"/>
  <c r="I1414" i="2"/>
  <c r="I1359" i="2"/>
  <c r="I1323" i="2"/>
  <c r="I1252" i="2"/>
  <c r="I1176" i="2"/>
  <c r="I1144" i="2"/>
  <c r="I474" i="2"/>
  <c r="I513" i="2"/>
  <c r="I2625" i="2" l="1"/>
  <c r="H2625" i="2"/>
  <c r="K2627" i="2" l="1"/>
  <c r="D20" i="11"/>
  <c r="D14" i="9" s="1"/>
  <c r="D11" i="9"/>
  <c r="D10" i="9"/>
  <c r="D9" i="9"/>
  <c r="D8" i="9"/>
  <c r="K696" i="2" l="1"/>
  <c r="G227" i="4" l="1"/>
  <c r="F227" i="4"/>
  <c r="E227" i="4"/>
  <c r="H227" i="4"/>
  <c r="H229" i="4" s="1"/>
  <c r="G219" i="4" l="1"/>
  <c r="E60" i="1" s="1"/>
  <c r="F219" i="4"/>
  <c r="E219" i="4"/>
  <c r="H218" i="4"/>
  <c r="H217" i="4"/>
  <c r="H216" i="4"/>
  <c r="H215" i="4"/>
  <c r="H214" i="4"/>
  <c r="H213" i="4"/>
  <c r="H212" i="4"/>
  <c r="H219" i="4" l="1"/>
  <c r="H221" i="4" s="1"/>
  <c r="D62" i="8" s="1"/>
  <c r="K937" i="2" l="1"/>
  <c r="K936" i="2"/>
  <c r="K935" i="2"/>
  <c r="K934" i="2"/>
  <c r="K933" i="2"/>
  <c r="K932" i="2"/>
  <c r="K893" i="2"/>
  <c r="K894" i="2"/>
  <c r="K895" i="2"/>
  <c r="K896" i="2"/>
  <c r="K898" i="2"/>
  <c r="K899" i="2"/>
  <c r="K900" i="2"/>
  <c r="K901" i="2"/>
  <c r="K902" i="2"/>
  <c r="K903" i="2"/>
  <c r="K904" i="2"/>
  <c r="K905" i="2"/>
  <c r="K906" i="2"/>
  <c r="K907" i="2"/>
  <c r="K908" i="2"/>
  <c r="K909" i="2"/>
  <c r="K910" i="2"/>
  <c r="K911" i="2"/>
  <c r="K912" i="2"/>
  <c r="K913" i="2"/>
  <c r="K914" i="2"/>
  <c r="K915" i="2"/>
  <c r="K916" i="2"/>
  <c r="K917" i="2"/>
  <c r="K918" i="2"/>
  <c r="K919" i="2"/>
  <c r="K920" i="2"/>
  <c r="K921" i="2"/>
  <c r="K922" i="2"/>
  <c r="K923" i="2"/>
  <c r="K924" i="2"/>
  <c r="K925" i="2"/>
  <c r="K926" i="2"/>
  <c r="K927" i="2"/>
  <c r="K928" i="2"/>
  <c r="K929" i="2"/>
  <c r="K930" i="2"/>
  <c r="K931" i="2"/>
  <c r="K892" i="2"/>
  <c r="I938" i="2"/>
  <c r="J938" i="2"/>
  <c r="H938" i="2"/>
  <c r="K938" i="2" l="1"/>
  <c r="K3470" i="2"/>
  <c r="K682" i="2"/>
  <c r="K683" i="2"/>
  <c r="K684" i="2"/>
  <c r="K686" i="2"/>
  <c r="K687" i="2"/>
  <c r="K688" i="2"/>
  <c r="K681" i="2"/>
  <c r="K2687" i="2"/>
  <c r="K2688" i="2"/>
  <c r="K2689" i="2"/>
  <c r="K2690" i="2"/>
  <c r="K2691" i="2"/>
  <c r="K2692" i="2"/>
  <c r="K2693" i="2"/>
  <c r="K2694" i="2"/>
  <c r="K2695" i="2"/>
  <c r="K2696" i="2"/>
  <c r="K2697" i="2"/>
  <c r="K2699" i="2"/>
  <c r="K2701" i="2"/>
  <c r="K1603" i="2"/>
  <c r="J1611" i="2"/>
  <c r="K1610" i="2"/>
  <c r="L18" i="1"/>
  <c r="L19" i="1"/>
  <c r="L54" i="1"/>
  <c r="L80" i="1"/>
  <c r="L83" i="1"/>
  <c r="K1028" i="2"/>
  <c r="K1004" i="2"/>
  <c r="K689" i="2" l="1"/>
  <c r="H156" i="4"/>
  <c r="H157" i="4"/>
  <c r="H151" i="4"/>
  <c r="H152" i="4"/>
  <c r="H153" i="4"/>
  <c r="H154" i="4"/>
  <c r="H155" i="4"/>
  <c r="H150" i="4"/>
  <c r="H79" i="4"/>
  <c r="H70" i="4" l="1"/>
  <c r="H166" i="4"/>
  <c r="E62" i="4"/>
  <c r="H62" i="4"/>
  <c r="D24" i="10"/>
  <c r="D110" i="10"/>
  <c r="D109" i="10"/>
  <c r="D108" i="10"/>
  <c r="D107" i="10"/>
  <c r="D106" i="10"/>
  <c r="D105" i="10"/>
  <c r="D103" i="10"/>
  <c r="D102" i="10"/>
  <c r="D101" i="10"/>
  <c r="D100" i="10"/>
  <c r="D99" i="10"/>
  <c r="D98" i="10"/>
  <c r="D97" i="10"/>
  <c r="D96" i="10"/>
  <c r="D94" i="10"/>
  <c r="D93" i="10"/>
  <c r="D92" i="10"/>
  <c r="D89" i="10"/>
  <c r="D88" i="10"/>
  <c r="D87" i="10"/>
  <c r="D83" i="10"/>
  <c r="D79" i="10"/>
  <c r="D78" i="10"/>
  <c r="D77" i="10"/>
  <c r="D73" i="10"/>
  <c r="D72" i="10"/>
  <c r="D70" i="10"/>
  <c r="D69" i="10"/>
  <c r="D68" i="10"/>
  <c r="D64" i="10"/>
  <c r="D63" i="10"/>
  <c r="D60" i="10"/>
  <c r="D59" i="10"/>
  <c r="D55" i="10"/>
  <c r="D52" i="10"/>
  <c r="D51" i="10"/>
  <c r="D47" i="10"/>
  <c r="D46" i="10"/>
  <c r="D45" i="10"/>
  <c r="D39" i="10"/>
  <c r="D38" i="10"/>
  <c r="D36" i="10"/>
  <c r="D35" i="10"/>
  <c r="D33" i="10"/>
  <c r="D32" i="10"/>
  <c r="D28" i="10"/>
  <c r="D27" i="10"/>
  <c r="D26" i="10"/>
  <c r="D25" i="10"/>
  <c r="D18" i="10"/>
  <c r="D17" i="10"/>
  <c r="D16" i="10"/>
  <c r="D13" i="10"/>
  <c r="H20" i="4" l="1"/>
  <c r="H21" i="4"/>
  <c r="H22" i="4"/>
  <c r="H23" i="4"/>
  <c r="H24" i="4"/>
  <c r="H25" i="4"/>
  <c r="H19" i="4"/>
  <c r="H26" i="4" l="1"/>
  <c r="G182" i="4" l="1"/>
  <c r="E50" i="1" s="1"/>
  <c r="E204" i="4"/>
  <c r="F204" i="4"/>
  <c r="G204" i="4"/>
  <c r="H190" i="4"/>
  <c r="H191" i="4"/>
  <c r="H192" i="4"/>
  <c r="H193" i="4"/>
  <c r="H194" i="4"/>
  <c r="H195" i="4"/>
  <c r="H196" i="4"/>
  <c r="H197" i="4"/>
  <c r="H198" i="4"/>
  <c r="H199" i="4"/>
  <c r="H200" i="4"/>
  <c r="H201" i="4"/>
  <c r="H202" i="4"/>
  <c r="H203" i="4"/>
  <c r="H189" i="4"/>
  <c r="E52" i="1" l="1"/>
  <c r="H204" i="4"/>
  <c r="H206" i="4" s="1"/>
  <c r="D54" i="8" s="1"/>
  <c r="D56" i="10" s="1"/>
  <c r="F182" i="4"/>
  <c r="H175" i="4"/>
  <c r="H99" i="10"/>
  <c r="H19" i="10"/>
  <c r="H16" i="10"/>
  <c r="E16" i="10"/>
  <c r="E13" i="10"/>
  <c r="H5434" i="2"/>
  <c r="K4558" i="2" l="1"/>
  <c r="J4564" i="2"/>
  <c r="J3753" i="2"/>
  <c r="G78" i="1" s="1"/>
  <c r="J3780" i="2"/>
  <c r="H78" i="1" s="1"/>
  <c r="K3777" i="2"/>
  <c r="K3761" i="2"/>
  <c r="J3697" i="2"/>
  <c r="J3696" i="2"/>
  <c r="J3687" i="2"/>
  <c r="J3680" i="2"/>
  <c r="J3679" i="2"/>
  <c r="J3678" i="2"/>
  <c r="J3672" i="2"/>
  <c r="J3671" i="2"/>
  <c r="K3092" i="2"/>
  <c r="H3107" i="2"/>
  <c r="K2633" i="2"/>
  <c r="K2634" i="2"/>
  <c r="K2635" i="2"/>
  <c r="K2636" i="2"/>
  <c r="K2637" i="2"/>
  <c r="K2638" i="2"/>
  <c r="K2639" i="2"/>
  <c r="K2640" i="2"/>
  <c r="K2641" i="2"/>
  <c r="K2642" i="2"/>
  <c r="K2643" i="2"/>
  <c r="K2644" i="2"/>
  <c r="K2645" i="2"/>
  <c r="K2646" i="2"/>
  <c r="K2647" i="2"/>
  <c r="K2648" i="2"/>
  <c r="K2649" i="2"/>
  <c r="K2650" i="2"/>
  <c r="K2651" i="2"/>
  <c r="K2652" i="2"/>
  <c r="K2653" i="2"/>
  <c r="K2654" i="2"/>
  <c r="K2655" i="2"/>
  <c r="K2656" i="2"/>
  <c r="K2657" i="2"/>
  <c r="K2658" i="2"/>
  <c r="K2659" i="2"/>
  <c r="K2660" i="2"/>
  <c r="K2661" i="2"/>
  <c r="K2662" i="2"/>
  <c r="K2663" i="2"/>
  <c r="K2664" i="2"/>
  <c r="K2665" i="2"/>
  <c r="K2666" i="2"/>
  <c r="K2667" i="2"/>
  <c r="K2668" i="2"/>
  <c r="K2669" i="2"/>
  <c r="K2670" i="2"/>
  <c r="K2671" i="2"/>
  <c r="K2672" i="2"/>
  <c r="K2673" i="2"/>
  <c r="K2674" i="2"/>
  <c r="K2675" i="2"/>
  <c r="K2676" i="2"/>
  <c r="K2677" i="2"/>
  <c r="K2678" i="2"/>
  <c r="K2632" i="2"/>
  <c r="K2403" i="2"/>
  <c r="K2404" i="2"/>
  <c r="K2402" i="2"/>
  <c r="J2410" i="2"/>
  <c r="K1988" i="2" l="1"/>
  <c r="K1989" i="2"/>
  <c r="K1990" i="2"/>
  <c r="K1991" i="2"/>
  <c r="K1992" i="2"/>
  <c r="K1993" i="2"/>
  <c r="K1994" i="2"/>
  <c r="K1995" i="2"/>
  <c r="K1996" i="2"/>
  <c r="K1997" i="2"/>
  <c r="K1998" i="2"/>
  <c r="K1999" i="2"/>
  <c r="K2000" i="2"/>
  <c r="K2001" i="2"/>
  <c r="K2002" i="2"/>
  <c r="K1987" i="2"/>
  <c r="K2046" i="2" l="1"/>
  <c r="H2003" i="2"/>
  <c r="K2075" i="2"/>
  <c r="J2076" i="2"/>
  <c r="K2012" i="2"/>
  <c r="K2013" i="2"/>
  <c r="K2014" i="2"/>
  <c r="K2015" i="2"/>
  <c r="K2016" i="2"/>
  <c r="K2017" i="2"/>
  <c r="K2018" i="2"/>
  <c r="K2019" i="2"/>
  <c r="K2020" i="2"/>
  <c r="K2021" i="2"/>
  <c r="K2022" i="2"/>
  <c r="K2023" i="2"/>
  <c r="K2024" i="2"/>
  <c r="K2025" i="2"/>
  <c r="K2026" i="2"/>
  <c r="K2027" i="2"/>
  <c r="K2028" i="2"/>
  <c r="K2029" i="2"/>
  <c r="K2030" i="2"/>
  <c r="K2031" i="2"/>
  <c r="K2032" i="2"/>
  <c r="K2033" i="2"/>
  <c r="K2034" i="2"/>
  <c r="K2035" i="2"/>
  <c r="K2036" i="2"/>
  <c r="K2037" i="2"/>
  <c r="K2038" i="2"/>
  <c r="K2039" i="2"/>
  <c r="K2040" i="2"/>
  <c r="K2041" i="2"/>
  <c r="K2042" i="2"/>
  <c r="K2043" i="2"/>
  <c r="K2044" i="2"/>
  <c r="K2045" i="2"/>
  <c r="K2047" i="2"/>
  <c r="K2048" i="2"/>
  <c r="K2049" i="2"/>
  <c r="K2050" i="2"/>
  <c r="K2051" i="2"/>
  <c r="K2052" i="2"/>
  <c r="K2053" i="2"/>
  <c r="K2054" i="2"/>
  <c r="K2055" i="2"/>
  <c r="K2056" i="2"/>
  <c r="K2057" i="2"/>
  <c r="K2058" i="2"/>
  <c r="K2059" i="2"/>
  <c r="K2060" i="2"/>
  <c r="K2061" i="2"/>
  <c r="K2062" i="2"/>
  <c r="K2063" i="2"/>
  <c r="K2064" i="2"/>
  <c r="K2065" i="2"/>
  <c r="K2066" i="2"/>
  <c r="K2067" i="2"/>
  <c r="K2068" i="2"/>
  <c r="K2069" i="2"/>
  <c r="K2070" i="2"/>
  <c r="K2071" i="2"/>
  <c r="K2072" i="2"/>
  <c r="K2073" i="2"/>
  <c r="K2074" i="2"/>
  <c r="H2076" i="2"/>
  <c r="K1428" i="2"/>
  <c r="K1427" i="2"/>
  <c r="K1426" i="2"/>
  <c r="K1425" i="2"/>
  <c r="H1430" i="2"/>
  <c r="I1430" i="2"/>
  <c r="H36" i="1"/>
  <c r="H1414" i="2"/>
  <c r="K1005" i="2"/>
  <c r="K1006" i="2"/>
  <c r="K1007" i="2"/>
  <c r="K1008" i="2"/>
  <c r="K1009" i="2"/>
  <c r="K1010" i="2"/>
  <c r="K1011" i="2"/>
  <c r="K1012" i="2"/>
  <c r="K1013" i="2"/>
  <c r="K1014" i="2"/>
  <c r="K1015" i="2"/>
  <c r="K1016" i="2"/>
  <c r="K1017" i="2"/>
  <c r="K1018" i="2"/>
  <c r="K1019" i="2"/>
  <c r="K1020" i="2"/>
  <c r="K1021" i="2"/>
  <c r="K1022" i="2"/>
  <c r="K1023" i="2"/>
  <c r="K1024" i="2"/>
  <c r="K1025" i="2"/>
  <c r="K1026" i="2"/>
  <c r="K1027" i="2"/>
  <c r="K1029" i="2"/>
  <c r="H956" i="2"/>
  <c r="I956" i="2"/>
  <c r="K947" i="2"/>
  <c r="K948" i="2"/>
  <c r="K949" i="2"/>
  <c r="K950" i="2"/>
  <c r="K951" i="2"/>
  <c r="K952" i="2"/>
  <c r="K953" i="2"/>
  <c r="K954" i="2"/>
  <c r="K955" i="2"/>
  <c r="K697" i="2"/>
  <c r="K698" i="2"/>
  <c r="K699" i="2"/>
  <c r="K700" i="2"/>
  <c r="K701" i="2"/>
  <c r="K702" i="2"/>
  <c r="K703" i="2"/>
  <c r="K704" i="2"/>
  <c r="K705" i="2"/>
  <c r="K706" i="2"/>
  <c r="K707" i="2"/>
  <c r="K708" i="2"/>
  <c r="K709" i="2"/>
  <c r="K710" i="2"/>
  <c r="K711" i="2"/>
  <c r="K712" i="2"/>
  <c r="K713" i="2"/>
  <c r="K714" i="2"/>
  <c r="K715" i="2"/>
  <c r="K716" i="2"/>
  <c r="K717" i="2"/>
  <c r="K719" i="2"/>
  <c r="K720" i="2"/>
  <c r="K721" i="2"/>
  <c r="K722" i="2"/>
  <c r="K723" i="2"/>
  <c r="K724" i="2"/>
  <c r="K725" i="2"/>
  <c r="K726" i="2"/>
  <c r="K727" i="2"/>
  <c r="K728" i="2"/>
  <c r="K729" i="2"/>
  <c r="K730" i="2"/>
  <c r="K731" i="2"/>
  <c r="K732" i="2"/>
  <c r="K733" i="2"/>
  <c r="K734" i="2"/>
  <c r="K735" i="2"/>
  <c r="K736" i="2"/>
  <c r="K737" i="2"/>
  <c r="K738" i="2"/>
  <c r="K739" i="2"/>
  <c r="K740" i="2"/>
  <c r="I772" i="2"/>
  <c r="K20" i="1" s="1"/>
  <c r="E10" i="8"/>
  <c r="E10" i="10" s="1"/>
  <c r="E21" i="8"/>
  <c r="E21" i="10" s="1"/>
  <c r="H3780" i="2" l="1"/>
  <c r="K3125" i="2" l="1"/>
  <c r="K3126" i="2"/>
  <c r="K3127" i="2"/>
  <c r="K3128" i="2"/>
  <c r="K3129" i="2"/>
  <c r="K3130" i="2"/>
  <c r="K3131" i="2"/>
  <c r="K3132" i="2"/>
  <c r="K3133" i="2"/>
  <c r="K3134" i="2"/>
  <c r="K3135" i="2"/>
  <c r="K3136" i="2"/>
  <c r="K3137" i="2"/>
  <c r="K3138" i="2"/>
  <c r="K3139" i="2"/>
  <c r="K3140" i="2"/>
  <c r="K3141" i="2"/>
  <c r="K3142" i="2"/>
  <c r="K3143" i="2"/>
  <c r="K3144" i="2"/>
  <c r="K3145" i="2"/>
  <c r="K3146" i="2"/>
  <c r="K3147" i="2"/>
  <c r="I2808" i="2"/>
  <c r="K60" i="1" s="1"/>
  <c r="H2808" i="2"/>
  <c r="H2323" i="2"/>
  <c r="I1980" i="2"/>
  <c r="F7" i="1"/>
  <c r="F9" i="1"/>
  <c r="F13" i="1"/>
  <c r="F6" i="1"/>
  <c r="F101" i="1"/>
  <c r="H176" i="4"/>
  <c r="H177" i="4"/>
  <c r="H178" i="4"/>
  <c r="H179" i="4"/>
  <c r="H180" i="4"/>
  <c r="E182" i="4"/>
  <c r="F102" i="1"/>
  <c r="F100" i="1"/>
  <c r="F99" i="1"/>
  <c r="F98" i="1"/>
  <c r="F97" i="1"/>
  <c r="F16" i="1"/>
  <c r="F15" i="1"/>
  <c r="F14" i="1"/>
  <c r="F11" i="1"/>
  <c r="I5459" i="2"/>
  <c r="K101" i="1" s="1"/>
  <c r="J5459" i="2"/>
  <c r="H101" i="1" s="1"/>
  <c r="H5459" i="2"/>
  <c r="K5383" i="2"/>
  <c r="K5384" i="2"/>
  <c r="K5385" i="2"/>
  <c r="K5386" i="2"/>
  <c r="K5387" i="2"/>
  <c r="K5388" i="2"/>
  <c r="K5389" i="2"/>
  <c r="K5390" i="2"/>
  <c r="K5391" i="2"/>
  <c r="K5392" i="2"/>
  <c r="K5393" i="2"/>
  <c r="K5394" i="2"/>
  <c r="K5395" i="2"/>
  <c r="K5396" i="2"/>
  <c r="K5397" i="2"/>
  <c r="K5398" i="2"/>
  <c r="K5399" i="2"/>
  <c r="K5400" i="2"/>
  <c r="K5401" i="2"/>
  <c r="K5402" i="2"/>
  <c r="K5403" i="2"/>
  <c r="K5404" i="2"/>
  <c r="K5405" i="2"/>
  <c r="K5406" i="2"/>
  <c r="K5407" i="2"/>
  <c r="K5408" i="2"/>
  <c r="K5409" i="2"/>
  <c r="K5410" i="2"/>
  <c r="K5411" i="2"/>
  <c r="K5412" i="2"/>
  <c r="K5413" i="2"/>
  <c r="K5414" i="2"/>
  <c r="K5415" i="2"/>
  <c r="K5416" i="2"/>
  <c r="K5417" i="2"/>
  <c r="K5418" i="2"/>
  <c r="K5419" i="2"/>
  <c r="K5420" i="2"/>
  <c r="K5421" i="2"/>
  <c r="K5422" i="2"/>
  <c r="K5423" i="2"/>
  <c r="K5424" i="2"/>
  <c r="K5425" i="2"/>
  <c r="K5426" i="2"/>
  <c r="K5427" i="2"/>
  <c r="K5428" i="2"/>
  <c r="K5429" i="2"/>
  <c r="K5430" i="2"/>
  <c r="K5431" i="2"/>
  <c r="K5432" i="2"/>
  <c r="K5433" i="2"/>
  <c r="K5382" i="2"/>
  <c r="K5443" i="2"/>
  <c r="K5444" i="2"/>
  <c r="K5445" i="2"/>
  <c r="K5446" i="2"/>
  <c r="K5447" i="2"/>
  <c r="K5448" i="2"/>
  <c r="K5449" i="2"/>
  <c r="K5450" i="2"/>
  <c r="K5451" i="2"/>
  <c r="K5452" i="2"/>
  <c r="K5453" i="2"/>
  <c r="K5454" i="2"/>
  <c r="K5455" i="2"/>
  <c r="K5456" i="2"/>
  <c r="K5457" i="2"/>
  <c r="K5458" i="2"/>
  <c r="K5442" i="2"/>
  <c r="J5434" i="2"/>
  <c r="G101" i="1" s="1"/>
  <c r="I5434" i="2"/>
  <c r="J101" i="1" s="1"/>
  <c r="I101" i="1" l="1"/>
  <c r="N101" i="1" s="1"/>
  <c r="L101" i="1"/>
  <c r="K5434" i="2"/>
  <c r="H182" i="4"/>
  <c r="K5459" i="2"/>
  <c r="K5461" i="2" s="1"/>
  <c r="H103" i="8" s="1"/>
  <c r="H109" i="10" s="1"/>
  <c r="K5436" i="2"/>
  <c r="E103" i="8" s="1"/>
  <c r="E109" i="10" s="1"/>
  <c r="D5" i="1"/>
  <c r="M5" i="1"/>
  <c r="K5257" i="2"/>
  <c r="K946" i="2"/>
  <c r="H184" i="4" l="1"/>
  <c r="D52" i="8" s="1"/>
  <c r="D54" i="10" s="1"/>
  <c r="K5437" i="2"/>
  <c r="F103" i="8" s="1"/>
  <c r="F109" i="10" s="1"/>
  <c r="K5148" i="2" l="1"/>
  <c r="K5149" i="2"/>
  <c r="K5150" i="2"/>
  <c r="K5151" i="2"/>
  <c r="K5152" i="2"/>
  <c r="K5153" i="2"/>
  <c r="K5154" i="2"/>
  <c r="K5155" i="2"/>
  <c r="K5147" i="2"/>
  <c r="I5156" i="2"/>
  <c r="K96" i="1" s="1"/>
  <c r="J5156" i="2"/>
  <c r="H96" i="1" s="1"/>
  <c r="H5156" i="2"/>
  <c r="I5139" i="2"/>
  <c r="J96" i="1" s="1"/>
  <c r="J5139" i="2"/>
  <c r="G96" i="1" s="1"/>
  <c r="H5139" i="2"/>
  <c r="K5088" i="2"/>
  <c r="K5089" i="2"/>
  <c r="K5090" i="2"/>
  <c r="K5091" i="2"/>
  <c r="K5092" i="2"/>
  <c r="K5093" i="2"/>
  <c r="K5094" i="2"/>
  <c r="K5095" i="2"/>
  <c r="K5096" i="2"/>
  <c r="K5097" i="2"/>
  <c r="K5098" i="2"/>
  <c r="K5099" i="2"/>
  <c r="K5100" i="2"/>
  <c r="K5101" i="2"/>
  <c r="K5102" i="2"/>
  <c r="K5103" i="2"/>
  <c r="K5104" i="2"/>
  <c r="K5105" i="2"/>
  <c r="K5106" i="2"/>
  <c r="K5107" i="2"/>
  <c r="K5108" i="2"/>
  <c r="K5109" i="2"/>
  <c r="K5110" i="2"/>
  <c r="K5111" i="2"/>
  <c r="K5112" i="2"/>
  <c r="K5113" i="2"/>
  <c r="K5114" i="2"/>
  <c r="K5115" i="2"/>
  <c r="K5116" i="2"/>
  <c r="K5117" i="2"/>
  <c r="K5118" i="2"/>
  <c r="K5119" i="2"/>
  <c r="K5120" i="2"/>
  <c r="K5121" i="2"/>
  <c r="K5122" i="2"/>
  <c r="K5123" i="2"/>
  <c r="K5124" i="2"/>
  <c r="K5125" i="2"/>
  <c r="K5126" i="2"/>
  <c r="K5127" i="2"/>
  <c r="K5128" i="2"/>
  <c r="K5129" i="2"/>
  <c r="K5130" i="2"/>
  <c r="K5131" i="2"/>
  <c r="K5132" i="2"/>
  <c r="K5133" i="2"/>
  <c r="K5134" i="2"/>
  <c r="K5135" i="2"/>
  <c r="K5136" i="2"/>
  <c r="K5137" i="2"/>
  <c r="K5138" i="2"/>
  <c r="K5087" i="2"/>
  <c r="I4985" i="2"/>
  <c r="K94" i="1" s="1"/>
  <c r="J4985" i="2"/>
  <c r="H94" i="1" s="1"/>
  <c r="H4985" i="2"/>
  <c r="K4982" i="2"/>
  <c r="K4983" i="2"/>
  <c r="K4984" i="2"/>
  <c r="K4979" i="2"/>
  <c r="K4980" i="2"/>
  <c r="K4981" i="2"/>
  <c r="K4978" i="2"/>
  <c r="K4933" i="2"/>
  <c r="K4934" i="2"/>
  <c r="K4935" i="2"/>
  <c r="K4936" i="2"/>
  <c r="K4937" i="2"/>
  <c r="K4938" i="2"/>
  <c r="K4939" i="2"/>
  <c r="K4940" i="2"/>
  <c r="K4941" i="2"/>
  <c r="K4942" i="2"/>
  <c r="K4943" i="2"/>
  <c r="K4944" i="2"/>
  <c r="K4945" i="2"/>
  <c r="K4946" i="2"/>
  <c r="K4947" i="2"/>
  <c r="K4948" i="2"/>
  <c r="K4949" i="2"/>
  <c r="K4950" i="2"/>
  <c r="K4951" i="2"/>
  <c r="K4952" i="2"/>
  <c r="K4953" i="2"/>
  <c r="K4954" i="2"/>
  <c r="K4955" i="2"/>
  <c r="K4956" i="2"/>
  <c r="K4957" i="2"/>
  <c r="K4958" i="2"/>
  <c r="K4959" i="2"/>
  <c r="K4960" i="2"/>
  <c r="K4961" i="2"/>
  <c r="K4962" i="2"/>
  <c r="K4963" i="2"/>
  <c r="K4964" i="2"/>
  <c r="K4965" i="2"/>
  <c r="K4966" i="2"/>
  <c r="K4967" i="2"/>
  <c r="K4968" i="2"/>
  <c r="K4969" i="2"/>
  <c r="K4932" i="2"/>
  <c r="K4909" i="2"/>
  <c r="K4910" i="2"/>
  <c r="K4912" i="2"/>
  <c r="K4913" i="2"/>
  <c r="K4914" i="2"/>
  <c r="K4915" i="2"/>
  <c r="K4916" i="2"/>
  <c r="K4917" i="2"/>
  <c r="K4918" i="2"/>
  <c r="K4919" i="2"/>
  <c r="K4920" i="2"/>
  <c r="K4921" i="2"/>
  <c r="K4922" i="2"/>
  <c r="K4923" i="2"/>
  <c r="K4924" i="2"/>
  <c r="K4908" i="2"/>
  <c r="H4925" i="2"/>
  <c r="H167" i="4"/>
  <c r="H169" i="4" s="1"/>
  <c r="D69" i="8" s="1"/>
  <c r="D71" i="10" s="1"/>
  <c r="G167" i="4"/>
  <c r="E67" i="1" s="1"/>
  <c r="F167" i="4"/>
  <c r="E167" i="4"/>
  <c r="K4970" i="2" l="1"/>
  <c r="L96" i="1"/>
  <c r="K4972" i="2"/>
  <c r="K5141" i="2"/>
  <c r="E98" i="8" s="1"/>
  <c r="E104" i="10" s="1"/>
  <c r="K5156" i="2"/>
  <c r="K5139" i="2"/>
  <c r="K4985" i="2"/>
  <c r="E32" i="8" l="1"/>
  <c r="E32" i="10" s="1"/>
  <c r="G11" i="4"/>
  <c r="G10" i="4"/>
  <c r="K3197" i="2" l="1"/>
  <c r="I3210" i="2" l="1"/>
  <c r="J68" i="1" s="1"/>
  <c r="K3776" i="2" l="1"/>
  <c r="K3775" i="2"/>
  <c r="K3774" i="2"/>
  <c r="K3773" i="2"/>
  <c r="K3772" i="2"/>
  <c r="K3771" i="2"/>
  <c r="K3770" i="2"/>
  <c r="K3769" i="2"/>
  <c r="K3768" i="2"/>
  <c r="K3767" i="2"/>
  <c r="K3766" i="2"/>
  <c r="K3765" i="2"/>
  <c r="K3764" i="2"/>
  <c r="K3763" i="2"/>
  <c r="K3762" i="2"/>
  <c r="F158" i="4" l="1"/>
  <c r="E158" i="4"/>
  <c r="H67" i="1" l="1"/>
  <c r="J373" i="2" l="1"/>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372" i="2"/>
  <c r="J1808" i="2" l="1"/>
  <c r="G46" i="1" s="1"/>
  <c r="J5258" i="2"/>
  <c r="G98" i="1" s="1"/>
  <c r="J5354" i="2"/>
  <c r="G100" i="1" s="1"/>
  <c r="J5375" i="2"/>
  <c r="H100" i="1" s="1"/>
  <c r="J2504" i="2"/>
  <c r="H55" i="1" s="1"/>
  <c r="H140" i="4"/>
  <c r="H142" i="4" s="1"/>
  <c r="D40" i="8" s="1"/>
  <c r="D40" i="10" s="1"/>
  <c r="G140" i="4"/>
  <c r="E38" i="1" s="1"/>
  <c r="F140" i="4"/>
  <c r="E140" i="4"/>
  <c r="J1524" i="2"/>
  <c r="J1527" i="2"/>
  <c r="J1528" i="2"/>
  <c r="J1529" i="2"/>
  <c r="J1532" i="2"/>
  <c r="J1522" i="2"/>
  <c r="J1468" i="2"/>
  <c r="J1469" i="2"/>
  <c r="J1470" i="2"/>
  <c r="J1471" i="2"/>
  <c r="J1472" i="2"/>
  <c r="J1473" i="2"/>
  <c r="J1474" i="2"/>
  <c r="J1475" i="2"/>
  <c r="J1476" i="2"/>
  <c r="J1477" i="2"/>
  <c r="J1478" i="2"/>
  <c r="J1479" i="2"/>
  <c r="J1480" i="2"/>
  <c r="J1481" i="2"/>
  <c r="J1482" i="2"/>
  <c r="J1483" i="2"/>
  <c r="J1484" i="2"/>
  <c r="J1485" i="2"/>
  <c r="J1486" i="2"/>
  <c r="J1487" i="2"/>
  <c r="J1488" i="2"/>
  <c r="J1489" i="2"/>
  <c r="J1490" i="2"/>
  <c r="J1491" i="2"/>
  <c r="J1493" i="2"/>
  <c r="J1494" i="2"/>
  <c r="J1495" i="2"/>
  <c r="J1496" i="2"/>
  <c r="J1497" i="2"/>
  <c r="J1498" i="2"/>
  <c r="J1499" i="2"/>
  <c r="J1500" i="2"/>
  <c r="J1501" i="2"/>
  <c r="J1502" i="2"/>
  <c r="J1503" i="2"/>
  <c r="J1504" i="2"/>
  <c r="J1505" i="2"/>
  <c r="J1506" i="2"/>
  <c r="J1507" i="2"/>
  <c r="J1508" i="2"/>
  <c r="J1509" i="2"/>
  <c r="J1510" i="2"/>
  <c r="J1511" i="2"/>
  <c r="J1512" i="2"/>
  <c r="J1467" i="2"/>
  <c r="J1514" i="2" l="1"/>
  <c r="I100" i="1"/>
  <c r="N100" i="1" s="1"/>
  <c r="J1377" i="2" l="1"/>
  <c r="J1378" i="2"/>
  <c r="J1379" i="2"/>
  <c r="J1380" i="2"/>
  <c r="J1381" i="2"/>
  <c r="J1382" i="2"/>
  <c r="J1383" i="2"/>
  <c r="J1384" i="2"/>
  <c r="J1385" i="2"/>
  <c r="J1386" i="2"/>
  <c r="J1387" i="2"/>
  <c r="J1395" i="2"/>
  <c r="J1396" i="2"/>
  <c r="J1397" i="2"/>
  <c r="J1399" i="2"/>
  <c r="J1400" i="2"/>
  <c r="J1401" i="2"/>
  <c r="J1402" i="2"/>
  <c r="J1404" i="2"/>
  <c r="J1405" i="2"/>
  <c r="J1406" i="2"/>
  <c r="J1407" i="2"/>
  <c r="J1411" i="2"/>
  <c r="J1412" i="2"/>
  <c r="J1375" i="2"/>
  <c r="J1368" i="2"/>
  <c r="H35" i="1" s="1"/>
  <c r="I2076" i="2" l="1"/>
  <c r="K48" i="1" s="1"/>
  <c r="H48" i="1"/>
  <c r="J689" i="2" l="1"/>
  <c r="H18" i="1" s="1"/>
  <c r="H689" i="2"/>
  <c r="I689" i="2"/>
  <c r="K691" i="2" l="1"/>
  <c r="H20" i="8" s="1"/>
  <c r="H20" i="10" s="1"/>
  <c r="J673" i="2" l="1"/>
  <c r="G18" i="1" s="1"/>
  <c r="I673" i="2"/>
  <c r="H673" i="2"/>
  <c r="K675" i="2"/>
  <c r="E20" i="8" s="1"/>
  <c r="E20" i="10" s="1"/>
  <c r="K673" i="2" l="1"/>
  <c r="K676" i="2" s="1"/>
  <c r="F20" i="8" s="1"/>
  <c r="G20" i="8" l="1"/>
  <c r="I20" i="8" s="1"/>
  <c r="F20" i="10"/>
  <c r="K36" i="1"/>
  <c r="K3710" i="2" l="1"/>
  <c r="K3711" i="2"/>
  <c r="K3712" i="2"/>
  <c r="K3713" i="2"/>
  <c r="K3714" i="2"/>
  <c r="J3699" i="2"/>
  <c r="J3700" i="2"/>
  <c r="J3698" i="2"/>
  <c r="J3695" i="2"/>
  <c r="J3694" i="2"/>
  <c r="J3693" i="2"/>
  <c r="J3690" i="2"/>
  <c r="J3689" i="2"/>
  <c r="J3688" i="2"/>
  <c r="J3686" i="2"/>
  <c r="J3685" i="2"/>
  <c r="J3684" i="2"/>
  <c r="J3683" i="2"/>
  <c r="J3682" i="2"/>
  <c r="J3681" i="2"/>
  <c r="J3677" i="2"/>
  <c r="J3676" i="2"/>
  <c r="J3675" i="2"/>
  <c r="J3674" i="2"/>
  <c r="J3673" i="2"/>
  <c r="J3670" i="2"/>
  <c r="J3669" i="2"/>
  <c r="J3668" i="2"/>
  <c r="J3667" i="2"/>
  <c r="J3666" i="2"/>
  <c r="J3665" i="2"/>
  <c r="J3663" i="2"/>
  <c r="J3661" i="2"/>
  <c r="J3660" i="2"/>
  <c r="J3659" i="2"/>
  <c r="J3658" i="2"/>
  <c r="J3657" i="2"/>
  <c r="J3656" i="2"/>
  <c r="H131" i="4"/>
  <c r="H133" i="4" s="1"/>
  <c r="D79" i="8" s="1"/>
  <c r="D85" i="10" s="1"/>
  <c r="G131" i="4"/>
  <c r="E77" i="1" s="1"/>
  <c r="F131" i="4"/>
  <c r="E131" i="4"/>
  <c r="J3701" i="2" l="1"/>
  <c r="J4112" i="2"/>
  <c r="H83" i="1" s="1"/>
  <c r="I4112" i="2"/>
  <c r="H4112" i="2"/>
  <c r="J82" i="1"/>
  <c r="L82" i="1" s="1"/>
  <c r="K4114" i="2" l="1"/>
  <c r="H85" i="8" s="1"/>
  <c r="H91" i="10" s="1"/>
  <c r="K4095" i="2" l="1"/>
  <c r="E85" i="8" s="1"/>
  <c r="I4093" i="2"/>
  <c r="H4093" i="2"/>
  <c r="G83" i="1"/>
  <c r="E91" i="10" l="1"/>
  <c r="K4096" i="2"/>
  <c r="F85" i="8" s="1"/>
  <c r="F91" i="10" s="1"/>
  <c r="D91" i="10"/>
  <c r="G91" i="10" l="1"/>
  <c r="I91" i="10" s="1"/>
  <c r="G85" i="8"/>
  <c r="I85" i="8" s="1"/>
  <c r="D12" i="10" l="1"/>
  <c r="K296" i="2"/>
  <c r="F10" i="1" l="1"/>
  <c r="H310" i="2"/>
  <c r="I310" i="2"/>
  <c r="K10" i="1" s="1"/>
  <c r="K309" i="2"/>
  <c r="G101" i="4" l="1"/>
  <c r="G102" i="4"/>
  <c r="G103" i="4"/>
  <c r="G104" i="4"/>
  <c r="G105" i="4"/>
  <c r="G106" i="4"/>
  <c r="G100" i="4"/>
  <c r="F107" i="4"/>
  <c r="E107" i="4"/>
  <c r="H107" i="4"/>
  <c r="H109" i="4" s="1"/>
  <c r="D89" i="8" l="1"/>
  <c r="D95" i="10" s="1"/>
  <c r="G107" i="4"/>
  <c r="E87" i="1" s="1"/>
  <c r="E92" i="4" l="1"/>
  <c r="G92" i="4"/>
  <c r="E27" i="1" s="1"/>
  <c r="F92" i="4"/>
  <c r="H89" i="4"/>
  <c r="H88" i="4"/>
  <c r="H90" i="4"/>
  <c r="H92" i="4" l="1"/>
  <c r="H94" i="4" s="1"/>
  <c r="D29" i="8" s="1"/>
  <c r="D29" i="10" s="1"/>
  <c r="H80" i="4"/>
  <c r="H82" i="4" s="1"/>
  <c r="F80" i="4"/>
  <c r="E80" i="4"/>
  <c r="G80" i="4"/>
  <c r="E17" i="1" s="1"/>
  <c r="F17" i="1" s="1"/>
  <c r="I577" i="2"/>
  <c r="J17" i="1" s="1"/>
  <c r="L17" i="1" s="1"/>
  <c r="D19" i="8" l="1"/>
  <c r="D19" i="10" s="1"/>
  <c r="J39" i="1"/>
  <c r="G71" i="4" l="1"/>
  <c r="E82" i="1" s="1"/>
  <c r="F71" i="4"/>
  <c r="E71" i="4"/>
  <c r="H71" i="4"/>
  <c r="H73" i="4" s="1"/>
  <c r="D84" i="8" s="1"/>
  <c r="H2702" i="2"/>
  <c r="I2679" i="2"/>
  <c r="J58" i="1" s="1"/>
  <c r="H2679" i="2"/>
  <c r="D90" i="10" l="1"/>
  <c r="K3511" i="2"/>
  <c r="K3510" i="2"/>
  <c r="K3509" i="2"/>
  <c r="K3508" i="2"/>
  <c r="K3507" i="2"/>
  <c r="K3506" i="2"/>
  <c r="K3505" i="2"/>
  <c r="K3504" i="2"/>
  <c r="K3503" i="2"/>
  <c r="K3502" i="2"/>
  <c r="K3501" i="2"/>
  <c r="K3500" i="2"/>
  <c r="K3499" i="2"/>
  <c r="K3498" i="2"/>
  <c r="K3497" i="2"/>
  <c r="K3496" i="2"/>
  <c r="K3495" i="2"/>
  <c r="K3494" i="2"/>
  <c r="K3493" i="2"/>
  <c r="K3492" i="2"/>
  <c r="K3491" i="2"/>
  <c r="K3490" i="2"/>
  <c r="K3489" i="2"/>
  <c r="K3488" i="2"/>
  <c r="K3487" i="2"/>
  <c r="K3486" i="2"/>
  <c r="K3485" i="2"/>
  <c r="K3484" i="2"/>
  <c r="K3483" i="2"/>
  <c r="K3482" i="2"/>
  <c r="K3481" i="2"/>
  <c r="J3512" i="2"/>
  <c r="G73" i="1" s="1"/>
  <c r="J718" i="2" l="1"/>
  <c r="J741" i="2" s="1"/>
  <c r="G20" i="1" s="1"/>
  <c r="I20" i="1" s="1"/>
  <c r="K718" i="2" l="1"/>
  <c r="K741" i="2" s="1"/>
  <c r="K1625" i="2"/>
  <c r="K1624" i="2"/>
  <c r="K1623" i="2"/>
  <c r="K1622" i="2"/>
  <c r="K1621" i="2"/>
  <c r="K1620" i="2"/>
  <c r="K1619" i="2"/>
  <c r="K1609" i="2"/>
  <c r="K1608" i="2"/>
  <c r="K1607" i="2"/>
  <c r="K1606" i="2"/>
  <c r="K1605" i="2"/>
  <c r="K1604" i="2"/>
  <c r="K1602" i="2"/>
  <c r="K1601" i="2"/>
  <c r="K1600" i="2"/>
  <c r="K1599" i="2"/>
  <c r="K1598" i="2"/>
  <c r="K1597" i="2"/>
  <c r="K1596" i="2"/>
  <c r="K1611" i="2" l="1"/>
  <c r="K1568" i="2"/>
  <c r="K1567" i="2"/>
  <c r="K1566" i="2"/>
  <c r="K1565" i="2"/>
  <c r="K1564" i="2"/>
  <c r="K1563" i="2"/>
  <c r="K1562" i="2"/>
  <c r="K1561" i="2"/>
  <c r="K1560" i="2"/>
  <c r="K1559" i="2"/>
  <c r="K1558" i="2"/>
  <c r="K1557" i="2"/>
  <c r="K1556" i="2"/>
  <c r="K1555" i="2"/>
  <c r="K1554" i="2"/>
  <c r="K1553" i="2"/>
  <c r="K1552" i="2"/>
  <c r="K1551" i="2"/>
  <c r="K1550" i="2"/>
  <c r="K1549" i="2"/>
  <c r="K1548" i="2"/>
  <c r="K1547" i="2"/>
  <c r="K1546" i="2"/>
  <c r="K1545" i="2"/>
  <c r="K1544" i="2"/>
  <c r="K1543" i="2"/>
  <c r="J1542" i="2"/>
  <c r="K1542" i="2" s="1"/>
  <c r="K1541" i="2"/>
  <c r="K1540" i="2"/>
  <c r="K5505" i="2" l="1"/>
  <c r="K5504" i="2"/>
  <c r="K5503" i="2"/>
  <c r="K5502" i="2"/>
  <c r="K5501" i="2"/>
  <c r="K5500" i="2"/>
  <c r="K5499" i="2"/>
  <c r="K5498" i="2"/>
  <c r="K5497" i="2"/>
  <c r="K5496" i="2"/>
  <c r="K5495" i="2"/>
  <c r="K5494" i="2"/>
  <c r="K5493" i="2"/>
  <c r="K5492" i="2"/>
  <c r="K5491" i="2"/>
  <c r="K5490" i="2"/>
  <c r="K5489" i="2"/>
  <c r="K5488" i="2"/>
  <c r="K5487" i="2"/>
  <c r="K5486" i="2"/>
  <c r="K5485" i="2"/>
  <c r="K5484" i="2"/>
  <c r="K5483" i="2"/>
  <c r="K5482" i="2"/>
  <c r="K5481" i="2"/>
  <c r="K5480" i="2"/>
  <c r="K5479" i="2"/>
  <c r="K5478" i="2"/>
  <c r="K5477" i="2"/>
  <c r="K5476" i="2"/>
  <c r="K5475" i="2"/>
  <c r="K5474" i="2"/>
  <c r="K5473" i="2"/>
  <c r="K5472" i="2"/>
  <c r="K5471" i="2"/>
  <c r="K5470" i="2"/>
  <c r="K5469" i="2"/>
  <c r="K5468" i="2"/>
  <c r="K5467" i="2"/>
  <c r="K5466" i="2"/>
  <c r="J3824" i="2" l="1"/>
  <c r="K3824" i="2" s="1"/>
  <c r="J3823" i="2"/>
  <c r="K3823" i="2" s="1"/>
  <c r="K3822" i="2"/>
  <c r="J3821" i="2"/>
  <c r="K3821" i="2" s="1"/>
  <c r="K3820" i="2"/>
  <c r="J3819" i="2"/>
  <c r="K3819" i="2" s="1"/>
  <c r="K3818" i="2"/>
  <c r="J3817" i="2"/>
  <c r="K3817" i="2" s="1"/>
  <c r="J3816" i="2"/>
  <c r="K3816" i="2" s="1"/>
  <c r="J3815" i="2"/>
  <c r="K3815" i="2" s="1"/>
  <c r="J3814" i="2"/>
  <c r="K3814" i="2" s="1"/>
  <c r="J3813" i="2"/>
  <c r="K3813" i="2" s="1"/>
  <c r="J3812" i="2"/>
  <c r="K3812" i="2" s="1"/>
  <c r="J3811" i="2"/>
  <c r="K3811" i="2" s="1"/>
  <c r="J3810" i="2"/>
  <c r="K3810" i="2" s="1"/>
  <c r="J3809" i="2"/>
  <c r="K3809" i="2" s="1"/>
  <c r="J3808" i="2"/>
  <c r="K3808" i="2" s="1"/>
  <c r="J3807" i="2"/>
  <c r="K3807" i="2" s="1"/>
  <c r="J3806" i="2"/>
  <c r="K3806" i="2" s="1"/>
  <c r="J3805" i="2"/>
  <c r="K3805" i="2" s="1"/>
  <c r="J3804" i="2"/>
  <c r="K3804" i="2" s="1"/>
  <c r="J3803" i="2"/>
  <c r="K3803" i="2" s="1"/>
  <c r="J3802" i="2"/>
  <c r="K3802" i="2" s="1"/>
  <c r="J3801" i="2"/>
  <c r="K3801" i="2" s="1"/>
  <c r="J3800" i="2"/>
  <c r="K3800" i="2" s="1"/>
  <c r="J3799" i="2"/>
  <c r="K3799" i="2" s="1"/>
  <c r="J3798" i="2"/>
  <c r="K3798" i="2" s="1"/>
  <c r="J3797" i="2"/>
  <c r="K3797" i="2" s="1"/>
  <c r="J3796" i="2"/>
  <c r="K3796" i="2" s="1"/>
  <c r="J3795" i="2"/>
  <c r="K3795" i="2" s="1"/>
  <c r="K3794" i="2"/>
  <c r="K3793" i="2"/>
  <c r="J3792" i="2"/>
  <c r="K3792" i="2" s="1"/>
  <c r="J3791" i="2"/>
  <c r="K3791" i="2" s="1"/>
  <c r="J3790" i="2"/>
  <c r="K3790" i="2" s="1"/>
  <c r="J3789" i="2"/>
  <c r="K3789" i="2" s="1"/>
  <c r="J3788" i="2"/>
  <c r="K3788" i="2" s="1"/>
  <c r="J3787" i="2"/>
  <c r="K3787" i="2" s="1"/>
  <c r="K1979" i="2" l="1"/>
  <c r="K1978" i="2"/>
  <c r="K1977" i="2"/>
  <c r="K1976" i="2"/>
  <c r="K1975" i="2"/>
  <c r="K1974" i="2"/>
  <c r="K1973" i="2"/>
  <c r="K1972" i="2"/>
  <c r="K1971" i="2"/>
  <c r="K1970" i="2"/>
  <c r="K1969" i="2"/>
  <c r="K1968" i="2"/>
  <c r="K1967" i="2"/>
  <c r="K1966" i="2"/>
  <c r="K1965" i="2"/>
  <c r="K1964" i="2"/>
  <c r="K1963" i="2"/>
  <c r="K1962" i="2"/>
  <c r="K1961" i="2"/>
  <c r="K1960" i="2"/>
  <c r="K1959" i="2"/>
  <c r="K1958" i="2"/>
  <c r="K1957" i="2"/>
  <c r="K1956" i="2"/>
  <c r="K1955" i="2"/>
  <c r="K1954" i="2"/>
  <c r="K1953" i="2"/>
  <c r="K1952" i="2"/>
  <c r="K1951" i="2"/>
  <c r="K1950" i="2"/>
  <c r="K1949" i="2"/>
  <c r="K1948" i="2"/>
  <c r="K1947" i="2"/>
  <c r="K1946" i="2"/>
  <c r="K1945" i="2"/>
  <c r="K1944" i="2"/>
  <c r="K1943" i="2"/>
  <c r="K1942" i="2"/>
  <c r="K1941" i="2"/>
  <c r="K1940" i="2"/>
  <c r="K1939" i="2"/>
  <c r="K1938" i="2"/>
  <c r="K1937" i="2"/>
  <c r="K1936" i="2"/>
  <c r="K1935" i="2"/>
  <c r="K1934" i="2"/>
  <c r="K1933" i="2"/>
  <c r="K1932" i="2"/>
  <c r="K1923" i="2"/>
  <c r="K1922" i="2"/>
  <c r="K1921" i="2"/>
  <c r="K1920" i="2"/>
  <c r="K1919" i="2"/>
  <c r="K1918" i="2"/>
  <c r="K1917" i="2"/>
  <c r="K1916" i="2"/>
  <c r="K1915" i="2"/>
  <c r="K1914" i="2"/>
  <c r="K1913" i="2"/>
  <c r="K1912" i="2"/>
  <c r="K1911" i="2"/>
  <c r="K1910" i="2"/>
  <c r="K1909" i="2"/>
  <c r="K1908" i="2"/>
  <c r="K1907" i="2"/>
  <c r="K1906" i="2"/>
  <c r="K1905" i="2"/>
  <c r="K1904" i="2"/>
  <c r="K1903" i="2"/>
  <c r="K1902" i="2"/>
  <c r="K1901" i="2"/>
  <c r="K1900" i="2"/>
  <c r="K1899" i="2"/>
  <c r="K1898" i="2"/>
  <c r="K1897" i="2"/>
  <c r="K1896" i="2"/>
  <c r="K1895" i="2"/>
  <c r="K1894" i="2"/>
  <c r="K1893" i="2"/>
  <c r="K1892" i="2"/>
  <c r="K1891" i="2"/>
  <c r="K1890" i="2"/>
  <c r="K1889" i="2"/>
  <c r="K1888" i="2"/>
  <c r="K1887" i="2"/>
  <c r="K1886" i="2"/>
  <c r="K1885" i="2"/>
  <c r="K1884" i="2"/>
  <c r="K1883" i="2"/>
  <c r="K1882" i="2"/>
  <c r="K1881" i="2"/>
  <c r="K1880" i="2"/>
  <c r="K1879" i="2"/>
  <c r="K1878" i="2"/>
  <c r="K1877" i="2"/>
  <c r="K1876" i="2"/>
  <c r="K1875" i="2"/>
  <c r="K1874" i="2"/>
  <c r="K1873" i="2"/>
  <c r="K1872" i="2"/>
  <c r="K1871" i="2"/>
  <c r="K4585" i="2" l="1"/>
  <c r="K4584" i="2"/>
  <c r="K4583" i="2"/>
  <c r="K4582" i="2"/>
  <c r="K4581" i="2"/>
  <c r="K4580" i="2"/>
  <c r="K4579" i="2"/>
  <c r="K4578" i="2"/>
  <c r="K4577" i="2"/>
  <c r="K4576" i="2"/>
  <c r="K4575" i="2"/>
  <c r="K4574" i="2"/>
  <c r="K4573" i="2"/>
  <c r="K4572" i="2"/>
  <c r="K4563" i="2"/>
  <c r="K4562" i="2"/>
  <c r="K4561" i="2"/>
  <c r="K4560" i="2"/>
  <c r="K4559" i="2"/>
  <c r="K4557" i="2"/>
  <c r="K4556" i="2"/>
  <c r="K4555" i="2"/>
  <c r="K4554" i="2"/>
  <c r="K4553" i="2"/>
  <c r="K4552" i="2"/>
  <c r="K4551" i="2"/>
  <c r="K4550" i="2"/>
  <c r="K4549" i="2"/>
  <c r="K4548" i="2"/>
  <c r="K4547" i="2"/>
  <c r="K4546" i="2"/>
  <c r="K4545" i="2"/>
  <c r="K4544" i="2"/>
  <c r="K4543" i="2"/>
  <c r="K4542" i="2"/>
  <c r="K4541" i="2"/>
  <c r="K4540" i="2"/>
  <c r="K4539" i="2"/>
  <c r="K4538" i="2"/>
  <c r="K4537" i="2"/>
  <c r="K4536" i="2"/>
  <c r="K4535" i="2"/>
  <c r="K4534" i="2"/>
  <c r="K4533" i="2"/>
  <c r="K4532" i="2"/>
  <c r="K4531" i="2"/>
  <c r="K4530" i="2"/>
  <c r="K4529" i="2"/>
  <c r="K4528" i="2"/>
  <c r="K4527" i="2"/>
  <c r="K4526" i="2"/>
  <c r="K4525" i="2"/>
  <c r="K4524" i="2"/>
  <c r="K4523" i="2"/>
  <c r="K4522" i="2"/>
  <c r="K4521" i="2"/>
  <c r="K4520" i="2"/>
  <c r="K4519" i="2"/>
  <c r="K4518" i="2"/>
  <c r="K4517" i="2"/>
  <c r="K4516" i="2"/>
  <c r="K4515" i="2"/>
  <c r="K4514" i="2"/>
  <c r="K4513" i="2"/>
  <c r="K4512" i="2"/>
  <c r="K4511" i="2"/>
  <c r="K4510" i="2"/>
  <c r="K4509" i="2"/>
  <c r="K4508" i="2"/>
  <c r="K4507" i="2"/>
  <c r="K4506" i="2"/>
  <c r="K4505" i="2"/>
  <c r="K4504" i="2"/>
  <c r="K4566" i="2" l="1"/>
  <c r="K4564" i="2"/>
  <c r="J167" i="2"/>
  <c r="I167" i="2"/>
  <c r="H167" i="2"/>
  <c r="K165" i="2"/>
  <c r="J157" i="2"/>
  <c r="I157" i="2"/>
  <c r="H157" i="2"/>
  <c r="K145" i="2"/>
  <c r="K144" i="2"/>
  <c r="K143" i="2"/>
  <c r="K142" i="2"/>
  <c r="K141" i="2"/>
  <c r="K140" i="2"/>
  <c r="K139" i="2"/>
  <c r="K138" i="2"/>
  <c r="K137" i="2"/>
  <c r="K136" i="2"/>
  <c r="K135" i="2"/>
  <c r="K134" i="2"/>
  <c r="K133" i="2"/>
  <c r="K132" i="2"/>
  <c r="K131" i="2"/>
  <c r="K130" i="2"/>
  <c r="K129" i="2"/>
  <c r="K128" i="2"/>
  <c r="K127" i="2"/>
  <c r="K126" i="2"/>
  <c r="K125" i="2"/>
  <c r="K124" i="2"/>
  <c r="K123" i="2"/>
  <c r="K122" i="2"/>
  <c r="K121" i="2"/>
  <c r="K157" i="2" l="1"/>
  <c r="K160" i="2" s="1"/>
  <c r="F21" i="8" s="1"/>
  <c r="F21" i="10" s="1"/>
  <c r="K167" i="2"/>
  <c r="K169" i="2" s="1"/>
  <c r="H21" i="8" s="1"/>
  <c r="H21" i="10" s="1"/>
  <c r="H19" i="1" l="1"/>
  <c r="G21" i="8"/>
  <c r="G19" i="1"/>
  <c r="K5079" i="2"/>
  <c r="K5078" i="2"/>
  <c r="K5077" i="2"/>
  <c r="K5076" i="2"/>
  <c r="K5075" i="2"/>
  <c r="K5074" i="2"/>
  <c r="K5073" i="2"/>
  <c r="K5072" i="2"/>
  <c r="K5071" i="2"/>
  <c r="K5070" i="2"/>
  <c r="K5069" i="2"/>
  <c r="K5068" i="2"/>
  <c r="K5067" i="2"/>
  <c r="K5066" i="2"/>
  <c r="K5065" i="2"/>
  <c r="K5064" i="2"/>
  <c r="H5056" i="2"/>
  <c r="K5055" i="2"/>
  <c r="K5054" i="2"/>
  <c r="K5053" i="2"/>
  <c r="K5052" i="2"/>
  <c r="K5051" i="2"/>
  <c r="K5050" i="2"/>
  <c r="K5049" i="2"/>
  <c r="K5048" i="2"/>
  <c r="K5047" i="2"/>
  <c r="K5046" i="2"/>
  <c r="J5045" i="2"/>
  <c r="K5045" i="2" s="1"/>
  <c r="K5044" i="2"/>
  <c r="J5043" i="2"/>
  <c r="K5043" i="2" s="1"/>
  <c r="K5042" i="2"/>
  <c r="J5041" i="2"/>
  <c r="K5041" i="2" s="1"/>
  <c r="K5040" i="2"/>
  <c r="J5039" i="2"/>
  <c r="K5039" i="2" s="1"/>
  <c r="K5038" i="2"/>
  <c r="K5037" i="2"/>
  <c r="K5036" i="2"/>
  <c r="K5035" i="2"/>
  <c r="K5034" i="2"/>
  <c r="J5033" i="2"/>
  <c r="K5033" i="2" s="1"/>
  <c r="K5032" i="2"/>
  <c r="K5031" i="2"/>
  <c r="K5030" i="2"/>
  <c r="K5029" i="2"/>
  <c r="K5028" i="2"/>
  <c r="K5027" i="2"/>
  <c r="K5026" i="2"/>
  <c r="K5025" i="2"/>
  <c r="K5024" i="2"/>
  <c r="K5023" i="2"/>
  <c r="K5022" i="2"/>
  <c r="K5021" i="2"/>
  <c r="K5020" i="2"/>
  <c r="K5019" i="2"/>
  <c r="K5018" i="2"/>
  <c r="K5017" i="2"/>
  <c r="K5016" i="2"/>
  <c r="K5015" i="2"/>
  <c r="K5014" i="2"/>
  <c r="K5013" i="2"/>
  <c r="I5013" i="2"/>
  <c r="K5012" i="2"/>
  <c r="K5011" i="2"/>
  <c r="K5010" i="2"/>
  <c r="K5009" i="2"/>
  <c r="K5008" i="2"/>
  <c r="K5007" i="2"/>
  <c r="K5006" i="2"/>
  <c r="K5005" i="2"/>
  <c r="K5004" i="2"/>
  <c r="K5003" i="2"/>
  <c r="K5002" i="2"/>
  <c r="K5001" i="2"/>
  <c r="K5000" i="2"/>
  <c r="K4999" i="2"/>
  <c r="K4998" i="2"/>
  <c r="K4997" i="2"/>
  <c r="K4996" i="2"/>
  <c r="K4994" i="2"/>
  <c r="K4993" i="2"/>
  <c r="J4992" i="2"/>
  <c r="K4992" i="2" s="1"/>
  <c r="J4995" i="2" s="1"/>
  <c r="K4995" i="2" s="1"/>
  <c r="I4992" i="2"/>
  <c r="I21" i="8" l="1"/>
  <c r="I5056" i="2"/>
  <c r="J95" i="1" s="1"/>
  <c r="K5058" i="2"/>
  <c r="E97" i="8" s="1"/>
  <c r="E103" i="10" s="1"/>
  <c r="K5056" i="2"/>
  <c r="J5056" i="2"/>
  <c r="G95" i="1" s="1"/>
  <c r="K5059" i="2" l="1"/>
  <c r="F97" i="8" s="1"/>
  <c r="F103" i="10" s="1"/>
  <c r="J308" i="2"/>
  <c r="K305" i="2"/>
  <c r="K306" i="2"/>
  <c r="K307" i="2"/>
  <c r="K308" i="2" l="1"/>
  <c r="K310" i="2" s="1"/>
  <c r="J310" i="2"/>
  <c r="H10" i="1" s="1"/>
  <c r="J4463" i="2"/>
  <c r="J4462" i="2"/>
  <c r="J4460" i="2"/>
  <c r="J4451" i="2"/>
  <c r="J4450" i="2"/>
  <c r="J4449" i="2"/>
  <c r="J4443" i="2"/>
  <c r="J4441" i="2"/>
  <c r="J4435" i="2"/>
  <c r="J4431" i="2"/>
  <c r="J4427" i="2"/>
  <c r="J4418" i="2"/>
  <c r="K2408" i="2" l="1"/>
  <c r="K2407" i="2"/>
  <c r="K2406" i="2" l="1"/>
  <c r="K4693" i="2" l="1"/>
  <c r="K4692" i="2" l="1"/>
  <c r="K4691" i="2" l="1"/>
  <c r="K2490" i="2" l="1"/>
  <c r="K273" i="2" l="1"/>
  <c r="K274" i="2"/>
  <c r="J276" i="2"/>
  <c r="H54" i="1" s="1"/>
  <c r="H276" i="2"/>
  <c r="K270" i="2"/>
  <c r="K271" i="2"/>
  <c r="K272" i="2"/>
  <c r="K275" i="2"/>
  <c r="I276" i="2" l="1"/>
  <c r="K276" i="2"/>
  <c r="K278" i="2" s="1"/>
  <c r="H56" i="8" s="1"/>
  <c r="H58" i="10" s="1"/>
  <c r="K259" i="2" l="1"/>
  <c r="K257" i="2"/>
  <c r="K255" i="2"/>
  <c r="K250" i="2"/>
  <c r="K251" i="2"/>
  <c r="K233" i="2" l="1"/>
  <c r="K231" i="2"/>
  <c r="J262" i="2"/>
  <c r="G54" i="1" s="1"/>
  <c r="I54" i="1" s="1"/>
  <c r="N54" i="1" s="1"/>
  <c r="H262" i="2"/>
  <c r="K261" i="2"/>
  <c r="K260" i="2"/>
  <c r="K258" i="2"/>
  <c r="K256" i="2"/>
  <c r="K254" i="2"/>
  <c r="K253" i="2"/>
  <c r="K252" i="2"/>
  <c r="K249" i="2"/>
  <c r="K248" i="2"/>
  <c r="K247" i="2"/>
  <c r="K246" i="2"/>
  <c r="K245" i="2"/>
  <c r="K244" i="2"/>
  <c r="K243" i="2"/>
  <c r="K242" i="2"/>
  <c r="K241" i="2"/>
  <c r="K240" i="2"/>
  <c r="K239" i="2"/>
  <c r="K238" i="2"/>
  <c r="K237" i="2"/>
  <c r="K236" i="2"/>
  <c r="K235" i="2"/>
  <c r="K234" i="2"/>
  <c r="K232" i="2"/>
  <c r="K230" i="2"/>
  <c r="K229" i="2"/>
  <c r="K228" i="2"/>
  <c r="K264" i="2" s="1"/>
  <c r="E56" i="8" s="1"/>
  <c r="E58" i="10" s="1"/>
  <c r="I262" i="2" l="1"/>
  <c r="K262" i="2"/>
  <c r="K884" i="2"/>
  <c r="K265" i="2" l="1"/>
  <c r="F56" i="8" l="1"/>
  <c r="H4225" i="2"/>
  <c r="K4012" i="2"/>
  <c r="G56" i="8" l="1"/>
  <c r="I56" i="8" s="1"/>
  <c r="F58" i="10"/>
  <c r="G58" i="10" s="1"/>
  <c r="I58" i="10" s="1"/>
  <c r="H3825" i="2"/>
  <c r="H3648" i="2" l="1"/>
  <c r="K3554" i="2" l="1"/>
  <c r="K3555" i="2"/>
  <c r="K3556" i="2"/>
  <c r="K3557" i="2"/>
  <c r="K3558" i="2"/>
  <c r="K3559" i="2"/>
  <c r="K3560" i="2"/>
  <c r="K3561" i="2"/>
  <c r="K3562" i="2"/>
  <c r="K3563" i="2"/>
  <c r="K3564" i="2"/>
  <c r="K3570" i="2"/>
  <c r="K3543" i="2"/>
  <c r="K3535" i="2"/>
  <c r="J3545" i="2"/>
  <c r="G74" i="1" s="1"/>
  <c r="H3545" i="2"/>
  <c r="K3544" i="2"/>
  <c r="K3542" i="2"/>
  <c r="K3541" i="2"/>
  <c r="K3540" i="2"/>
  <c r="K3539" i="2"/>
  <c r="K3538" i="2"/>
  <c r="K3537" i="2"/>
  <c r="K3536" i="2"/>
  <c r="K3534" i="2"/>
  <c r="K3533" i="2"/>
  <c r="K3532" i="2"/>
  <c r="K3531" i="2"/>
  <c r="K3530" i="2"/>
  <c r="K3529" i="2"/>
  <c r="K3528" i="2"/>
  <c r="H3474" i="2"/>
  <c r="I3545" i="2" l="1"/>
  <c r="J74" i="1" s="1"/>
  <c r="L74" i="1" s="1"/>
  <c r="K3545" i="2"/>
  <c r="K3548" i="2" s="1"/>
  <c r="F76" i="8" s="1"/>
  <c r="F80" i="10" s="1"/>
  <c r="K3243" i="2" l="1"/>
  <c r="H3210" i="2"/>
  <c r="K3094" i="2" l="1"/>
  <c r="J2905" i="2"/>
  <c r="G62" i="1" s="1"/>
  <c r="K2948" i="2" l="1"/>
  <c r="H57" i="1" l="1"/>
  <c r="K2545" i="2"/>
  <c r="K2546" i="2"/>
  <c r="K2547" i="2"/>
  <c r="K2548" i="2"/>
  <c r="K2549" i="2"/>
  <c r="K2550" i="2"/>
  <c r="K2551" i="2"/>
  <c r="K2552" i="2"/>
  <c r="K2553" i="2"/>
  <c r="K2554" i="2"/>
  <c r="K2555" i="2"/>
  <c r="K2556" i="2"/>
  <c r="K2557" i="2"/>
  <c r="K2558" i="2"/>
  <c r="K2559" i="2"/>
  <c r="K2560" i="2"/>
  <c r="K2561" i="2"/>
  <c r="K2562" i="2"/>
  <c r="K2563" i="2"/>
  <c r="K2564" i="2"/>
  <c r="K2565" i="2"/>
  <c r="K2566" i="2"/>
  <c r="K2567" i="2"/>
  <c r="K2568" i="2"/>
  <c r="K2569" i="2"/>
  <c r="K2570" i="2"/>
  <c r="K2571" i="2"/>
  <c r="K2572" i="2"/>
  <c r="K2573" i="2"/>
  <c r="K2574" i="2"/>
  <c r="K2575" i="2"/>
  <c r="K2576" i="2"/>
  <c r="K2577" i="2"/>
  <c r="K2578" i="2"/>
  <c r="K2579" i="2"/>
  <c r="K2580" i="2"/>
  <c r="K2581" i="2"/>
  <c r="K2582" i="2"/>
  <c r="K2583" i="2"/>
  <c r="K2584" i="2"/>
  <c r="K2585" i="2"/>
  <c r="K2586" i="2"/>
  <c r="K2587" i="2"/>
  <c r="K2588" i="2"/>
  <c r="K2589" i="2"/>
  <c r="K2590" i="2"/>
  <c r="K2591" i="2"/>
  <c r="J2593" i="2" l="1"/>
  <c r="G57" i="1" s="1"/>
  <c r="H2593" i="2"/>
  <c r="K2592" i="2"/>
  <c r="K2544" i="2"/>
  <c r="K2595" i="2" s="1"/>
  <c r="E59" i="8" s="1"/>
  <c r="E61" i="10" s="1"/>
  <c r="H2504" i="2"/>
  <c r="K57" i="1" l="1"/>
  <c r="H59" i="8"/>
  <c r="H61" i="10" s="1"/>
  <c r="J57" i="1"/>
  <c r="K2593" i="2"/>
  <c r="H2457" i="2"/>
  <c r="L57" i="1" l="1"/>
  <c r="K2596" i="2"/>
  <c r="F59" i="8" s="1"/>
  <c r="F61" i="10" s="1"/>
  <c r="K2380" i="2" l="1"/>
  <c r="K2378" i="2"/>
  <c r="K2370" i="2"/>
  <c r="K2367" i="2"/>
  <c r="K2361" i="2"/>
  <c r="K2362" i="2"/>
  <c r="K2363" i="2"/>
  <c r="K2364" i="2"/>
  <c r="K2365" i="2"/>
  <c r="K2359" i="2"/>
  <c r="K2360" i="2"/>
  <c r="K2347" i="2"/>
  <c r="K2348" i="2"/>
  <c r="K2349" i="2"/>
  <c r="K2343" i="2"/>
  <c r="K2340" i="2"/>
  <c r="K2339" i="2"/>
  <c r="K2335" i="2"/>
  <c r="K2334" i="2"/>
  <c r="K2331" i="2"/>
  <c r="K2321" i="2"/>
  <c r="K2315" i="2"/>
  <c r="K2235" i="2" l="1"/>
  <c r="H2153" i="2" l="1"/>
  <c r="K2128" i="2"/>
  <c r="K2125" i="2"/>
  <c r="K1862" i="2" l="1"/>
  <c r="H1719" i="2" l="1"/>
  <c r="H1533" i="2" l="1"/>
  <c r="G38" i="1"/>
  <c r="H1514" i="2"/>
  <c r="K1516" i="2"/>
  <c r="E40" i="8" s="1"/>
  <c r="E40" i="10" s="1"/>
  <c r="K1514" i="2"/>
  <c r="I1533" i="2" l="1"/>
  <c r="K38" i="1" s="1"/>
  <c r="I1514" i="2"/>
  <c r="J38" i="1" s="1"/>
  <c r="K1517" i="2"/>
  <c r="F40" i="8" s="1"/>
  <c r="F40" i="10" s="1"/>
  <c r="K1535" i="2"/>
  <c r="H40" i="8" s="1"/>
  <c r="H40" i="10" s="1"/>
  <c r="J1533" i="2"/>
  <c r="H38" i="1" s="1"/>
  <c r="L38" i="1" l="1"/>
  <c r="I1368" i="2"/>
  <c r="K35" i="1" s="1"/>
  <c r="K1289" i="2"/>
  <c r="K1272" i="2"/>
  <c r="K1261" i="2"/>
  <c r="K1235" i="2"/>
  <c r="K1236" i="2"/>
  <c r="K1237" i="2"/>
  <c r="K1238" i="2"/>
  <c r="K1222" i="2"/>
  <c r="K1155" i="2"/>
  <c r="K1156" i="2"/>
  <c r="K1074" i="2" l="1"/>
  <c r="K1075" i="2"/>
  <c r="H1030" i="2"/>
  <c r="J630" i="2" l="1"/>
  <c r="H9" i="1" s="1"/>
  <c r="H630" i="2"/>
  <c r="K629" i="2"/>
  <c r="K628" i="2"/>
  <c r="K627" i="2"/>
  <c r="K626" i="2"/>
  <c r="K600" i="2"/>
  <c r="J618" i="2"/>
  <c r="G9" i="1" s="1"/>
  <c r="H618" i="2"/>
  <c r="K617" i="2"/>
  <c r="K616" i="2"/>
  <c r="K615" i="2"/>
  <c r="K614" i="2"/>
  <c r="K613" i="2"/>
  <c r="K612" i="2"/>
  <c r="K611" i="2"/>
  <c r="K610" i="2"/>
  <c r="K609" i="2"/>
  <c r="K608" i="2"/>
  <c r="K607" i="2"/>
  <c r="K606" i="2"/>
  <c r="K605" i="2"/>
  <c r="K604" i="2"/>
  <c r="K603" i="2"/>
  <c r="K602" i="2"/>
  <c r="K601" i="2"/>
  <c r="K599" i="2"/>
  <c r="K598" i="2"/>
  <c r="K597" i="2"/>
  <c r="K596" i="2"/>
  <c r="K595" i="2"/>
  <c r="K594" i="2"/>
  <c r="K593" i="2"/>
  <c r="K592" i="2"/>
  <c r="K591" i="2"/>
  <c r="K590" i="2"/>
  <c r="K589" i="2"/>
  <c r="K588" i="2"/>
  <c r="K587" i="2"/>
  <c r="K586" i="2"/>
  <c r="K585" i="2"/>
  <c r="I630" i="2" l="1"/>
  <c r="K9" i="1" s="1"/>
  <c r="I618" i="2"/>
  <c r="J9" i="1" s="1"/>
  <c r="K630" i="2"/>
  <c r="K632" i="2" s="1"/>
  <c r="H11" i="8" s="1"/>
  <c r="H11" i="10" s="1"/>
  <c r="K620" i="2"/>
  <c r="E11" i="8" s="1"/>
  <c r="E11" i="10" s="1"/>
  <c r="K618" i="2"/>
  <c r="K575" i="2"/>
  <c r="K576" i="2"/>
  <c r="L9" i="1" l="1"/>
  <c r="K621" i="2"/>
  <c r="F11" i="8" s="1"/>
  <c r="F11" i="10" s="1"/>
  <c r="K312" i="2" l="1"/>
  <c r="H12" i="8" s="1"/>
  <c r="H12" i="10" s="1"/>
  <c r="K289" i="2"/>
  <c r="K290" i="2"/>
  <c r="K291" i="2"/>
  <c r="K292" i="2"/>
  <c r="K293" i="2"/>
  <c r="K294" i="2"/>
  <c r="K295" i="2"/>
  <c r="K42" i="2" l="1"/>
  <c r="K4522" i="16" l="1"/>
  <c r="K4521" i="16"/>
  <c r="K4520" i="16"/>
  <c r="K4519" i="16"/>
  <c r="K4518" i="16"/>
  <c r="K4517" i="16"/>
  <c r="K4516" i="16"/>
  <c r="K4515" i="16"/>
  <c r="K4514" i="16"/>
  <c r="K4513" i="16"/>
  <c r="K4512" i="16"/>
  <c r="K4511" i="16"/>
  <c r="K4510" i="16"/>
  <c r="K4509" i="16"/>
  <c r="K4508" i="16"/>
  <c r="K4507" i="16"/>
  <c r="K4506" i="16"/>
  <c r="K4505" i="16"/>
  <c r="K4504" i="16"/>
  <c r="K4503" i="16"/>
  <c r="K4502" i="16"/>
  <c r="K4501" i="16"/>
  <c r="K4500" i="16"/>
  <c r="K4499" i="16"/>
  <c r="K4498" i="16"/>
  <c r="K4497" i="16"/>
  <c r="K4496" i="16"/>
  <c r="K4495" i="16"/>
  <c r="K4494" i="16"/>
  <c r="K4493" i="16"/>
  <c r="K4492" i="16"/>
  <c r="K4491" i="16"/>
  <c r="K4490" i="16"/>
  <c r="K4489" i="16"/>
  <c r="K4488" i="16"/>
  <c r="K4487" i="16"/>
  <c r="K4486" i="16"/>
  <c r="K4485" i="16"/>
  <c r="K4484" i="16"/>
  <c r="K4483" i="16"/>
  <c r="K4482" i="16"/>
  <c r="K4481" i="16"/>
  <c r="K4480" i="16"/>
  <c r="K4479" i="16"/>
  <c r="K4478" i="16"/>
  <c r="K4477" i="16"/>
  <c r="K4476" i="16"/>
  <c r="K4475" i="16"/>
  <c r="K4474" i="16"/>
  <c r="K4473" i="16"/>
  <c r="K4472" i="16"/>
  <c r="K4471" i="16"/>
  <c r="K4470" i="16"/>
  <c r="K4469" i="16"/>
  <c r="K4468" i="16"/>
  <c r="K4467" i="16"/>
  <c r="K4466" i="16"/>
  <c r="K4465" i="16"/>
  <c r="K4464" i="16"/>
  <c r="K4463" i="16"/>
  <c r="K4462" i="16"/>
  <c r="K4461" i="16"/>
  <c r="K4460" i="16"/>
  <c r="K4459" i="16"/>
  <c r="K4458" i="16"/>
  <c r="K4457" i="16"/>
  <c r="K4456" i="16"/>
  <c r="K4455" i="16"/>
  <c r="K4454" i="16"/>
  <c r="K4453" i="16"/>
  <c r="K4452" i="16"/>
  <c r="K4451" i="16"/>
  <c r="K4450" i="16"/>
  <c r="K4449" i="16"/>
  <c r="K4448" i="16"/>
  <c r="K4447" i="16"/>
  <c r="K4446" i="16"/>
  <c r="K4445" i="16"/>
  <c r="K4444" i="16"/>
  <c r="K4443" i="16"/>
  <c r="K4442" i="16"/>
  <c r="K4441" i="16"/>
  <c r="K4440" i="16"/>
  <c r="K4439" i="16"/>
  <c r="K4438" i="16"/>
  <c r="K4437" i="16"/>
  <c r="K4436" i="16"/>
  <c r="K4435" i="16"/>
  <c r="K4434" i="16"/>
  <c r="K4433" i="16"/>
  <c r="K4432" i="16"/>
  <c r="K4431" i="16"/>
  <c r="K4430" i="16"/>
  <c r="K4429" i="16"/>
  <c r="K4428" i="16"/>
  <c r="K4427" i="16"/>
  <c r="K4426" i="16"/>
  <c r="K4425" i="16"/>
  <c r="K4424" i="16"/>
  <c r="K4423" i="16"/>
  <c r="K4422" i="16"/>
  <c r="K4421" i="16"/>
  <c r="K4420" i="16"/>
  <c r="K4419" i="16"/>
  <c r="K4418" i="16"/>
  <c r="K4417" i="16"/>
  <c r="K4416" i="16"/>
  <c r="K4415" i="16"/>
  <c r="K4414" i="16"/>
  <c r="K4413" i="16"/>
  <c r="K4412" i="16"/>
  <c r="K4411" i="16"/>
  <c r="K4410" i="16"/>
  <c r="K4409" i="16"/>
  <c r="K4408" i="16"/>
  <c r="K4407" i="16"/>
  <c r="K4406" i="16"/>
  <c r="K4405" i="16"/>
  <c r="K4404" i="16"/>
  <c r="K4403" i="16"/>
  <c r="K4402" i="16"/>
  <c r="K4401" i="16"/>
  <c r="K4400" i="16"/>
  <c r="K4399" i="16"/>
  <c r="K4398" i="16"/>
  <c r="K4397" i="16"/>
  <c r="K4396" i="16"/>
  <c r="K4395" i="16"/>
  <c r="K4394" i="16"/>
  <c r="K4393" i="16"/>
  <c r="K4392" i="16"/>
  <c r="K4391" i="16"/>
  <c r="K4390" i="16"/>
  <c r="K4389" i="16"/>
  <c r="K4388" i="16"/>
  <c r="K4387" i="16"/>
  <c r="K4386" i="16"/>
  <c r="K4385" i="16"/>
  <c r="K4384" i="16"/>
  <c r="K4383" i="16"/>
  <c r="K4382" i="16"/>
  <c r="K4381" i="16"/>
  <c r="K4380" i="16"/>
  <c r="K4379" i="16"/>
  <c r="K4378" i="16"/>
  <c r="K4377" i="16"/>
  <c r="K4376" i="16"/>
  <c r="K4375" i="16"/>
  <c r="K4374" i="16"/>
  <c r="K4373" i="16"/>
  <c r="K4372" i="16"/>
  <c r="K4371" i="16"/>
  <c r="K4370" i="16"/>
  <c r="K4369" i="16"/>
  <c r="K4368" i="16"/>
  <c r="K4367" i="16"/>
  <c r="K4366" i="16"/>
  <c r="K4365" i="16"/>
  <c r="K4364" i="16"/>
  <c r="K4363" i="16"/>
  <c r="K4362" i="16"/>
  <c r="K4361" i="16"/>
  <c r="K4360" i="16"/>
  <c r="K4359" i="16"/>
  <c r="K4358" i="16"/>
  <c r="K4357" i="16"/>
  <c r="K4356" i="16"/>
  <c r="K4355" i="16"/>
  <c r="K4354" i="16"/>
  <c r="K4353" i="16"/>
  <c r="K4352" i="16"/>
  <c r="K4351" i="16"/>
  <c r="K4350" i="16"/>
  <c r="K4349" i="16"/>
  <c r="K4348" i="16"/>
  <c r="K4347" i="16"/>
  <c r="K4346" i="16"/>
  <c r="K4345" i="16"/>
  <c r="K4344" i="16"/>
  <c r="K4343" i="16"/>
  <c r="K4342" i="16"/>
  <c r="K4341" i="16"/>
  <c r="K4340" i="16"/>
  <c r="K4339" i="16"/>
  <c r="K4338" i="16"/>
  <c r="K4337" i="16"/>
  <c r="K4336" i="16"/>
  <c r="K4335" i="16"/>
  <c r="K4334" i="16"/>
  <c r="K4333" i="16"/>
  <c r="K4332" i="16"/>
  <c r="K4331" i="16"/>
  <c r="K4330" i="16"/>
  <c r="K4329" i="16"/>
  <c r="K4328" i="16"/>
  <c r="K4327" i="16"/>
  <c r="K4326" i="16"/>
  <c r="K4325" i="16"/>
  <c r="K4324" i="16"/>
  <c r="K4323" i="16"/>
  <c r="K4322" i="16"/>
  <c r="K4321" i="16"/>
  <c r="K4320" i="16"/>
  <c r="K4319" i="16"/>
  <c r="K4318" i="16"/>
  <c r="K4317" i="16"/>
  <c r="K4316" i="16"/>
  <c r="K4315" i="16"/>
  <c r="K4314" i="16"/>
  <c r="K4313" i="16"/>
  <c r="K4312" i="16"/>
  <c r="K4311" i="16"/>
  <c r="K4310" i="16"/>
  <c r="K4309" i="16"/>
  <c r="K4308" i="16"/>
  <c r="K4307" i="16"/>
  <c r="K4306" i="16"/>
  <c r="K4305" i="16"/>
  <c r="K4304" i="16"/>
  <c r="K4303" i="16"/>
  <c r="K4302" i="16"/>
  <c r="K4301" i="16"/>
  <c r="K4300" i="16"/>
  <c r="K4299" i="16"/>
  <c r="K4298" i="16"/>
  <c r="K4297" i="16"/>
  <c r="K4296" i="16"/>
  <c r="K4295" i="16"/>
  <c r="K4294" i="16"/>
  <c r="K4293" i="16"/>
  <c r="K4292" i="16"/>
  <c r="K4291" i="16"/>
  <c r="K4290" i="16"/>
  <c r="K4289" i="16"/>
  <c r="K4288" i="16"/>
  <c r="K4287" i="16"/>
  <c r="K4286" i="16"/>
  <c r="K4285" i="16"/>
  <c r="K4284" i="16"/>
  <c r="K4283" i="16"/>
  <c r="K4282" i="16"/>
  <c r="K4281" i="16"/>
  <c r="K4280" i="16"/>
  <c r="K4279" i="16"/>
  <c r="K4278" i="16"/>
  <c r="K4277" i="16"/>
  <c r="K4276" i="16"/>
  <c r="K4275" i="16"/>
  <c r="K4274" i="16"/>
  <c r="K4273" i="16"/>
  <c r="K4272" i="16"/>
  <c r="K4271" i="16"/>
  <c r="K4270" i="16"/>
  <c r="K4269" i="16"/>
  <c r="K4268" i="16"/>
  <c r="K4267" i="16"/>
  <c r="K4266" i="16"/>
  <c r="K4265" i="16"/>
  <c r="K4264" i="16"/>
  <c r="K4263" i="16"/>
  <c r="K4262" i="16"/>
  <c r="K4261" i="16"/>
  <c r="K4260" i="16"/>
  <c r="K4259" i="16"/>
  <c r="K4258" i="16"/>
  <c r="K4257" i="16"/>
  <c r="K4256" i="16"/>
  <c r="K4255" i="16"/>
  <c r="K4254" i="16"/>
  <c r="K4253" i="16"/>
  <c r="K4252" i="16"/>
  <c r="K4251" i="16"/>
  <c r="K4250" i="16"/>
  <c r="K4249" i="16"/>
  <c r="K4248" i="16"/>
  <c r="K4247" i="16"/>
  <c r="K4246" i="16"/>
  <c r="K4245" i="16"/>
  <c r="K4244" i="16"/>
  <c r="K4243" i="16"/>
  <c r="K4242" i="16"/>
  <c r="K4241" i="16"/>
  <c r="K4240" i="16"/>
  <c r="K4239" i="16"/>
  <c r="K4238" i="16"/>
  <c r="K4237" i="16"/>
  <c r="K4236" i="16"/>
  <c r="K4235" i="16"/>
  <c r="K4234" i="16"/>
  <c r="K4233" i="16"/>
  <c r="K4232" i="16"/>
  <c r="K4231" i="16"/>
  <c r="K4230" i="16"/>
  <c r="K4229" i="16"/>
  <c r="K4228" i="16"/>
  <c r="K4227" i="16"/>
  <c r="K4226" i="16"/>
  <c r="K4225" i="16"/>
  <c r="K4224" i="16"/>
  <c r="K4223" i="16"/>
  <c r="K4222" i="16"/>
  <c r="K4221" i="16"/>
  <c r="K4220" i="16"/>
  <c r="K4219" i="16"/>
  <c r="K4218" i="16"/>
  <c r="K4217" i="16"/>
  <c r="K4216" i="16"/>
  <c r="K4215" i="16"/>
  <c r="K4214" i="16"/>
  <c r="K4213" i="16"/>
  <c r="K4212" i="16"/>
  <c r="K4211" i="16"/>
  <c r="K4210" i="16"/>
  <c r="K4209" i="16"/>
  <c r="K4208" i="16"/>
  <c r="K4207" i="16"/>
  <c r="K4206" i="16"/>
  <c r="K4205" i="16"/>
  <c r="K4204" i="16"/>
  <c r="K4203" i="16"/>
  <c r="K4202" i="16"/>
  <c r="K4201" i="16"/>
  <c r="K4200" i="16"/>
  <c r="K4199" i="16"/>
  <c r="K4198" i="16"/>
  <c r="K4197" i="16"/>
  <c r="K4196" i="16"/>
  <c r="K4195" i="16"/>
  <c r="K4194" i="16"/>
  <c r="K4193" i="16"/>
  <c r="K4192" i="16"/>
  <c r="K4191" i="16"/>
  <c r="K4190" i="16"/>
  <c r="K4189" i="16"/>
  <c r="K4188" i="16"/>
  <c r="K4187" i="16"/>
  <c r="K4186" i="16"/>
  <c r="K4185" i="16"/>
  <c r="K4184" i="16"/>
  <c r="K4183" i="16"/>
  <c r="K4182" i="16"/>
  <c r="K4181" i="16"/>
  <c r="K4180" i="16"/>
  <c r="K4179" i="16"/>
  <c r="K4178" i="16"/>
  <c r="K4177" i="16"/>
  <c r="K4176" i="16"/>
  <c r="K4175" i="16"/>
  <c r="K4174" i="16"/>
  <c r="K4173" i="16"/>
  <c r="K4172" i="16"/>
  <c r="K4171" i="16"/>
  <c r="K4170" i="16"/>
  <c r="K4169" i="16"/>
  <c r="K4168" i="16"/>
  <c r="K4167" i="16"/>
  <c r="K4166" i="16"/>
  <c r="K4165" i="16"/>
  <c r="K4164" i="16"/>
  <c r="K4163" i="16"/>
  <c r="K4162" i="16"/>
  <c r="K4161" i="16"/>
  <c r="K4160" i="16"/>
  <c r="K4159" i="16"/>
  <c r="K4158" i="16"/>
  <c r="K4157" i="16"/>
  <c r="K4156" i="16"/>
  <c r="K4155" i="16"/>
  <c r="K4154" i="16"/>
  <c r="K4153" i="16"/>
  <c r="K4152" i="16"/>
  <c r="K4151" i="16"/>
  <c r="K4150" i="16"/>
  <c r="K4149" i="16"/>
  <c r="K4148" i="16"/>
  <c r="K4147" i="16"/>
  <c r="K4146" i="16"/>
  <c r="K4145" i="16"/>
  <c r="K4144" i="16"/>
  <c r="K4143" i="16"/>
  <c r="K4142" i="16"/>
  <c r="K4141" i="16"/>
  <c r="K4140" i="16"/>
  <c r="K4139" i="16"/>
  <c r="K4138" i="16"/>
  <c r="K4137" i="16"/>
  <c r="K4136" i="16"/>
  <c r="K4135" i="16"/>
  <c r="K4134" i="16"/>
  <c r="K4133" i="16"/>
  <c r="K4132" i="16"/>
  <c r="K4131" i="16"/>
  <c r="K4130" i="16"/>
  <c r="K4129" i="16"/>
  <c r="K4128" i="16"/>
  <c r="K4127" i="16"/>
  <c r="K4126" i="16"/>
  <c r="K4125" i="16"/>
  <c r="K4124" i="16"/>
  <c r="K4123" i="16"/>
  <c r="K4122" i="16"/>
  <c r="K4121" i="16"/>
  <c r="K4120" i="16"/>
  <c r="K4119" i="16"/>
  <c r="K4118" i="16"/>
  <c r="K4117" i="16"/>
  <c r="K4116" i="16"/>
  <c r="K4115" i="16"/>
  <c r="K4114" i="16"/>
  <c r="K4113" i="16"/>
  <c r="K4112" i="16"/>
  <c r="K4111" i="16"/>
  <c r="K4110" i="16"/>
  <c r="K4109" i="16"/>
  <c r="K4108" i="16"/>
  <c r="K4107" i="16"/>
  <c r="K4106" i="16"/>
  <c r="K4105" i="16"/>
  <c r="K4104" i="16"/>
  <c r="K4103" i="16"/>
  <c r="K4102" i="16"/>
  <c r="K4101" i="16"/>
  <c r="K4100" i="16"/>
  <c r="K4099" i="16"/>
  <c r="K4098" i="16"/>
  <c r="K4097" i="16"/>
  <c r="K4096" i="16"/>
  <c r="K4095" i="16"/>
  <c r="K4094" i="16"/>
  <c r="K4093" i="16"/>
  <c r="K4092" i="16"/>
  <c r="K4091" i="16"/>
  <c r="K4090" i="16"/>
  <c r="K4089" i="16"/>
  <c r="K4088" i="16"/>
  <c r="K4087" i="16"/>
  <c r="K4086" i="16"/>
  <c r="K4085" i="16"/>
  <c r="K4084" i="16"/>
  <c r="K4083" i="16"/>
  <c r="K4082" i="16"/>
  <c r="K4081" i="16"/>
  <c r="K4080" i="16"/>
  <c r="K4079" i="16"/>
  <c r="K4078" i="16"/>
  <c r="K4077" i="16"/>
  <c r="K4076" i="16"/>
  <c r="K4075" i="16"/>
  <c r="K4074" i="16"/>
  <c r="K4073" i="16"/>
  <c r="K4072" i="16"/>
  <c r="K4071" i="16"/>
  <c r="K4070" i="16"/>
  <c r="K4069" i="16"/>
  <c r="K4068" i="16"/>
  <c r="K4067" i="16"/>
  <c r="K4066" i="16"/>
  <c r="K4065" i="16"/>
  <c r="K4064" i="16"/>
  <c r="K4063" i="16"/>
  <c r="K4062" i="16"/>
  <c r="K4061" i="16"/>
  <c r="K4060" i="16"/>
  <c r="K4059" i="16"/>
  <c r="K4058" i="16"/>
  <c r="K4057" i="16"/>
  <c r="K4056" i="16"/>
  <c r="K4055" i="16"/>
  <c r="K4054" i="16"/>
  <c r="K4053" i="16"/>
  <c r="K4052" i="16"/>
  <c r="K4051" i="16"/>
  <c r="K4050" i="16"/>
  <c r="K4049" i="16"/>
  <c r="K4048" i="16"/>
  <c r="K4047" i="16"/>
  <c r="K4046" i="16"/>
  <c r="K4045" i="16"/>
  <c r="K4044" i="16"/>
  <c r="K4043" i="16"/>
  <c r="K4042" i="16"/>
  <c r="K4041" i="16"/>
  <c r="K4040" i="16"/>
  <c r="K4039" i="16"/>
  <c r="K4038" i="16"/>
  <c r="K4037" i="16"/>
  <c r="K4036" i="16"/>
  <c r="K4035" i="16"/>
  <c r="K4034" i="16"/>
  <c r="K4033" i="16"/>
  <c r="K4032" i="16"/>
  <c r="K4031" i="16"/>
  <c r="K4030" i="16"/>
  <c r="K4029" i="16"/>
  <c r="K4028" i="16"/>
  <c r="K4027" i="16"/>
  <c r="K4026" i="16"/>
  <c r="K4025" i="16"/>
  <c r="K4024" i="16"/>
  <c r="K4023" i="16"/>
  <c r="K4022" i="16"/>
  <c r="K4021" i="16"/>
  <c r="K4020" i="16"/>
  <c r="K4019" i="16"/>
  <c r="K4018" i="16"/>
  <c r="K4017" i="16"/>
  <c r="K4016" i="16"/>
  <c r="K4015" i="16"/>
  <c r="K4014" i="16"/>
  <c r="K4013" i="16"/>
  <c r="K4012" i="16"/>
  <c r="K4011" i="16"/>
  <c r="K4010" i="16"/>
  <c r="K4009" i="16"/>
  <c r="K4008" i="16"/>
  <c r="K4007" i="16"/>
  <c r="K4006" i="16"/>
  <c r="K4005" i="16"/>
  <c r="K4004" i="16"/>
  <c r="K4003" i="16"/>
  <c r="K4002" i="16"/>
  <c r="K4001" i="16"/>
  <c r="K4000" i="16"/>
  <c r="K3999" i="16"/>
  <c r="K3998" i="16"/>
  <c r="K3997" i="16"/>
  <c r="K3996" i="16"/>
  <c r="K3995" i="16"/>
  <c r="K3994" i="16"/>
  <c r="K3993" i="16"/>
  <c r="K3992" i="16"/>
  <c r="K3991" i="16"/>
  <c r="K3990" i="16"/>
  <c r="K3989" i="16"/>
  <c r="K3988" i="16"/>
  <c r="K3987" i="16"/>
  <c r="K3986" i="16"/>
  <c r="K3985" i="16"/>
  <c r="K3984" i="16"/>
  <c r="K3983" i="16"/>
  <c r="K3982" i="16"/>
  <c r="K3981" i="16"/>
  <c r="K3980" i="16"/>
  <c r="K3979" i="16"/>
  <c r="K3978" i="16"/>
  <c r="K3977" i="16"/>
  <c r="K3976" i="16"/>
  <c r="K3975" i="16"/>
  <c r="K3974" i="16"/>
  <c r="K3973" i="16"/>
  <c r="K3972" i="16"/>
  <c r="K3971" i="16"/>
  <c r="K3970" i="16"/>
  <c r="K3969" i="16"/>
  <c r="K3968" i="16"/>
  <c r="K3967" i="16"/>
  <c r="K3966" i="16"/>
  <c r="K3965" i="16"/>
  <c r="K3964" i="16"/>
  <c r="K3963" i="16"/>
  <c r="K3962" i="16"/>
  <c r="K3961" i="16"/>
  <c r="K3960" i="16"/>
  <c r="K3959" i="16"/>
  <c r="K3958" i="16"/>
  <c r="K3957" i="16"/>
  <c r="K3956" i="16"/>
  <c r="K3955" i="16"/>
  <c r="K3954" i="16"/>
  <c r="K3953" i="16"/>
  <c r="K3952" i="16"/>
  <c r="K3951" i="16"/>
  <c r="K3950" i="16"/>
  <c r="K3949" i="16"/>
  <c r="K3948" i="16"/>
  <c r="K3947" i="16"/>
  <c r="K3946" i="16"/>
  <c r="K3945" i="16"/>
  <c r="K3944" i="16"/>
  <c r="K3943" i="16"/>
  <c r="K3942" i="16"/>
  <c r="K3941" i="16"/>
  <c r="K3940" i="16"/>
  <c r="K3939" i="16"/>
  <c r="K3938" i="16"/>
  <c r="K3937" i="16"/>
  <c r="K3936" i="16"/>
  <c r="K3935" i="16"/>
  <c r="K3934" i="16"/>
  <c r="K3933" i="16"/>
  <c r="K3932" i="16"/>
  <c r="K3931" i="16"/>
  <c r="K3930" i="16"/>
  <c r="K3929" i="16"/>
  <c r="K3928" i="16"/>
  <c r="K3927" i="16"/>
  <c r="K3926" i="16"/>
  <c r="K3925" i="16"/>
  <c r="K3924" i="16"/>
  <c r="K3923" i="16"/>
  <c r="K3922" i="16"/>
  <c r="K3921" i="16"/>
  <c r="K3920" i="16"/>
  <c r="K3919" i="16"/>
  <c r="K3918" i="16"/>
  <c r="K3917" i="16"/>
  <c r="K3916" i="16"/>
  <c r="K3915" i="16"/>
  <c r="K3914" i="16"/>
  <c r="K3913" i="16"/>
  <c r="K3912" i="16"/>
  <c r="K3911" i="16"/>
  <c r="K3910" i="16"/>
  <c r="K3909" i="16"/>
  <c r="K3908" i="16"/>
  <c r="K3907" i="16"/>
  <c r="K3906" i="16"/>
  <c r="K3905" i="16"/>
  <c r="K3904" i="16"/>
  <c r="K3903" i="16"/>
  <c r="K3902" i="16"/>
  <c r="K3901" i="16"/>
  <c r="K3900" i="16"/>
  <c r="K3899" i="16"/>
  <c r="K3898" i="16"/>
  <c r="K3897" i="16"/>
  <c r="K3896" i="16"/>
  <c r="K3895" i="16"/>
  <c r="K3894" i="16"/>
  <c r="K3893" i="16"/>
  <c r="K3892" i="16"/>
  <c r="K3891" i="16"/>
  <c r="K3890" i="16"/>
  <c r="K3889" i="16"/>
  <c r="K3888" i="16"/>
  <c r="K3887" i="16"/>
  <c r="K3886" i="16"/>
  <c r="K3885" i="16"/>
  <c r="K3884" i="16"/>
  <c r="K3883" i="16"/>
  <c r="K3882" i="16"/>
  <c r="K3881" i="16"/>
  <c r="K3880" i="16"/>
  <c r="K3879" i="16"/>
  <c r="K3878" i="16"/>
  <c r="K3877" i="16"/>
  <c r="K3876" i="16"/>
  <c r="K3875" i="16"/>
  <c r="K3874" i="16"/>
  <c r="K3873" i="16"/>
  <c r="K3872" i="16"/>
  <c r="K3871" i="16"/>
  <c r="K3870" i="16"/>
  <c r="K3869" i="16"/>
  <c r="K3868" i="16"/>
  <c r="K3867" i="16"/>
  <c r="K3866" i="16"/>
  <c r="K3865" i="16"/>
  <c r="K3864" i="16"/>
  <c r="K3863" i="16"/>
  <c r="K3862" i="16"/>
  <c r="K3861" i="16"/>
  <c r="K3860" i="16"/>
  <c r="K3859" i="16"/>
  <c r="K3858" i="16"/>
  <c r="K3857" i="16"/>
  <c r="K3856" i="16"/>
  <c r="K3855" i="16"/>
  <c r="K3854" i="16"/>
  <c r="K3853" i="16"/>
  <c r="K3852" i="16"/>
  <c r="K3851" i="16"/>
  <c r="K3850" i="16"/>
  <c r="K3849" i="16"/>
  <c r="K3848" i="16"/>
  <c r="K3847" i="16"/>
  <c r="K3846" i="16"/>
  <c r="K3845" i="16"/>
  <c r="K3844" i="16"/>
  <c r="K3843" i="16"/>
  <c r="K3842" i="16"/>
  <c r="K3841" i="16"/>
  <c r="K3840" i="16"/>
  <c r="K3839" i="16"/>
  <c r="K3838" i="16"/>
  <c r="K3837" i="16"/>
  <c r="K3836" i="16"/>
  <c r="K3835" i="16"/>
  <c r="K3834" i="16"/>
  <c r="K3833" i="16"/>
  <c r="K3832" i="16"/>
  <c r="K3831" i="16"/>
  <c r="K3830" i="16"/>
  <c r="K3829" i="16"/>
  <c r="K3828" i="16"/>
  <c r="K3827" i="16"/>
  <c r="K3826" i="16"/>
  <c r="K3825" i="16"/>
  <c r="K3824" i="16"/>
  <c r="K3823" i="16"/>
  <c r="K3822" i="16"/>
  <c r="K3821" i="16"/>
  <c r="K3820" i="16"/>
  <c r="K3819" i="16"/>
  <c r="K3818" i="16"/>
  <c r="K3817" i="16"/>
  <c r="K3816" i="16"/>
  <c r="K3815" i="16"/>
  <c r="K3814" i="16"/>
  <c r="K3813" i="16"/>
  <c r="K3812" i="16"/>
  <c r="K3811" i="16"/>
  <c r="K3810" i="16"/>
  <c r="K3809" i="16"/>
  <c r="K3808" i="16"/>
  <c r="K3807" i="16"/>
  <c r="K3806" i="16"/>
  <c r="K3805" i="16"/>
  <c r="K3804" i="16"/>
  <c r="K3803" i="16"/>
  <c r="K3802" i="16"/>
  <c r="K3801" i="16"/>
  <c r="K3800" i="16"/>
  <c r="K3799" i="16"/>
  <c r="K3798" i="16"/>
  <c r="K3797" i="16"/>
  <c r="K3796" i="16"/>
  <c r="K3795" i="16"/>
  <c r="K3794" i="16"/>
  <c r="K3793" i="16"/>
  <c r="K3792" i="16"/>
  <c r="K3791" i="16"/>
  <c r="K3790" i="16"/>
  <c r="K3789" i="16"/>
  <c r="K3788" i="16"/>
  <c r="K3787" i="16"/>
  <c r="K3786" i="16"/>
  <c r="K3785" i="16"/>
  <c r="K3784" i="16"/>
  <c r="K3783" i="16"/>
  <c r="K3782" i="16"/>
  <c r="K3781" i="16"/>
  <c r="K3780" i="16"/>
  <c r="K3779" i="16"/>
  <c r="K3778" i="16"/>
  <c r="K3777" i="16"/>
  <c r="K3776" i="16"/>
  <c r="K3775" i="16"/>
  <c r="K3774" i="16"/>
  <c r="K3773" i="16"/>
  <c r="K3772" i="16"/>
  <c r="K3771" i="16"/>
  <c r="K3770" i="16"/>
  <c r="K3769" i="16"/>
  <c r="K3768" i="16"/>
  <c r="K3767" i="16"/>
  <c r="K3766" i="16"/>
  <c r="K3765" i="16"/>
  <c r="K3764" i="16"/>
  <c r="K3763" i="16"/>
  <c r="K3762" i="16"/>
  <c r="K3761" i="16"/>
  <c r="K3760" i="16"/>
  <c r="K3759" i="16"/>
  <c r="K3758" i="16"/>
  <c r="K3757" i="16"/>
  <c r="K3756" i="16"/>
  <c r="K3755" i="16"/>
  <c r="K3754" i="16"/>
  <c r="K3753" i="16"/>
  <c r="K3752" i="16"/>
  <c r="K3751" i="16"/>
  <c r="K3750" i="16"/>
  <c r="K3749" i="16"/>
  <c r="K3748" i="16"/>
  <c r="K3747" i="16"/>
  <c r="K3746" i="16"/>
  <c r="K3745" i="16"/>
  <c r="K3744" i="16"/>
  <c r="K3743" i="16"/>
  <c r="K3742" i="16"/>
  <c r="K3741" i="16"/>
  <c r="K3740" i="16"/>
  <c r="K3739" i="16"/>
  <c r="K3738" i="16"/>
  <c r="K3737" i="16"/>
  <c r="K3736" i="16"/>
  <c r="K3735" i="16"/>
  <c r="K3734" i="16"/>
  <c r="K3733" i="16"/>
  <c r="K3732" i="16"/>
  <c r="K3731" i="16"/>
  <c r="K3730" i="16"/>
  <c r="K3729" i="16"/>
  <c r="K3728" i="16"/>
  <c r="K3727" i="16"/>
  <c r="K3726" i="16"/>
  <c r="K3725" i="16"/>
  <c r="K3724" i="16"/>
  <c r="K3723" i="16"/>
  <c r="K3722" i="16"/>
  <c r="K3721" i="16"/>
  <c r="K3720" i="16"/>
  <c r="K3719" i="16"/>
  <c r="K3718" i="16"/>
  <c r="K3717" i="16"/>
  <c r="K3716" i="16"/>
  <c r="K3715" i="16"/>
  <c r="K3714" i="16"/>
  <c r="K3713" i="16"/>
  <c r="K3712" i="16"/>
  <c r="K3711" i="16"/>
  <c r="K3710" i="16"/>
  <c r="K3709" i="16"/>
  <c r="K3708" i="16"/>
  <c r="K3707" i="16"/>
  <c r="K3706" i="16"/>
  <c r="K3705" i="16"/>
  <c r="K3704" i="16"/>
  <c r="K3703" i="16"/>
  <c r="K3702" i="16"/>
  <c r="K3701" i="16"/>
  <c r="K3700" i="16"/>
  <c r="K3699" i="16"/>
  <c r="K3698" i="16"/>
  <c r="K3697" i="16"/>
  <c r="K3696" i="16"/>
  <c r="K3695" i="16"/>
  <c r="K3694" i="16"/>
  <c r="K3693" i="16"/>
  <c r="K3692" i="16"/>
  <c r="K3691" i="16"/>
  <c r="K3690" i="16"/>
  <c r="K3689" i="16"/>
  <c r="K3688" i="16"/>
  <c r="K3687" i="16"/>
  <c r="K3686" i="16"/>
  <c r="K3685" i="16"/>
  <c r="K3684" i="16"/>
  <c r="K3683" i="16"/>
  <c r="K3682" i="16"/>
  <c r="K3681" i="16"/>
  <c r="K3680" i="16"/>
  <c r="K3679" i="16"/>
  <c r="K3678" i="16"/>
  <c r="K3677" i="16"/>
  <c r="K3676" i="16"/>
  <c r="K3675" i="16"/>
  <c r="K3674" i="16"/>
  <c r="K3673" i="16"/>
  <c r="K3672" i="16"/>
  <c r="K3671" i="16"/>
  <c r="K3670" i="16"/>
  <c r="K3669" i="16"/>
  <c r="K3668" i="16"/>
  <c r="K3667" i="16"/>
  <c r="K3666" i="16"/>
  <c r="K3665" i="16"/>
  <c r="K3664" i="16"/>
  <c r="K3663" i="16"/>
  <c r="K3662" i="16"/>
  <c r="K3661" i="16"/>
  <c r="K3660" i="16"/>
  <c r="K3659" i="16"/>
  <c r="K3658" i="16"/>
  <c r="K3657" i="16"/>
  <c r="K3656" i="16"/>
  <c r="K3655" i="16"/>
  <c r="K3654" i="16"/>
  <c r="K3653" i="16"/>
  <c r="K3652" i="16"/>
  <c r="K3651" i="16"/>
  <c r="K3650" i="16"/>
  <c r="K3649" i="16"/>
  <c r="K3648" i="16"/>
  <c r="K3647" i="16"/>
  <c r="K3646" i="16"/>
  <c r="K3645" i="16"/>
  <c r="K3644" i="16"/>
  <c r="K3643" i="16"/>
  <c r="K3642" i="16"/>
  <c r="K3641" i="16"/>
  <c r="K3640" i="16"/>
  <c r="K3639" i="16"/>
  <c r="K3638" i="16"/>
  <c r="K3637" i="16"/>
  <c r="K3636" i="16"/>
  <c r="K3635" i="16"/>
  <c r="K3634" i="16"/>
  <c r="K3633" i="16"/>
  <c r="K3632" i="16"/>
  <c r="K3631" i="16"/>
  <c r="K3630" i="16"/>
  <c r="K3629" i="16"/>
  <c r="K3628" i="16"/>
  <c r="K3627" i="16"/>
  <c r="K3626" i="16"/>
  <c r="K3625" i="16"/>
  <c r="K3624" i="16"/>
  <c r="K3623" i="16"/>
  <c r="K3622" i="16"/>
  <c r="K3621" i="16"/>
  <c r="K3620" i="16"/>
  <c r="K3619" i="16"/>
  <c r="K3618" i="16"/>
  <c r="K3617" i="16"/>
  <c r="K3616" i="16"/>
  <c r="K3615" i="16"/>
  <c r="K3614" i="16"/>
  <c r="K3613" i="16"/>
  <c r="K3612" i="16"/>
  <c r="K3611" i="16"/>
  <c r="K3610" i="16"/>
  <c r="K3609" i="16"/>
  <c r="K3608" i="16"/>
  <c r="K3607" i="16"/>
  <c r="K3606" i="16"/>
  <c r="K3605" i="16"/>
  <c r="K3604" i="16"/>
  <c r="K3603" i="16"/>
  <c r="K3602" i="16"/>
  <c r="K3601" i="16"/>
  <c r="K3600" i="16"/>
  <c r="K3599" i="16"/>
  <c r="K3598" i="16"/>
  <c r="K3597" i="16"/>
  <c r="K3596" i="16"/>
  <c r="K3595" i="16"/>
  <c r="K3594" i="16"/>
  <c r="K3593" i="16"/>
  <c r="K3592" i="16"/>
  <c r="K3591" i="16"/>
  <c r="K3590" i="16"/>
  <c r="K3589" i="16"/>
  <c r="K3588" i="16"/>
  <c r="K3587" i="16"/>
  <c r="K3586" i="16"/>
  <c r="K3585" i="16"/>
  <c r="K3584" i="16"/>
  <c r="K3583" i="16"/>
  <c r="K3582" i="16"/>
  <c r="K3581" i="16"/>
  <c r="K3580" i="16"/>
  <c r="K3579" i="16"/>
  <c r="K3578" i="16"/>
  <c r="K3577" i="16"/>
  <c r="K3576" i="16"/>
  <c r="K3575" i="16"/>
  <c r="K3574" i="16"/>
  <c r="K3573" i="16"/>
  <c r="K3572" i="16"/>
  <c r="K3571" i="16"/>
  <c r="K3570" i="16"/>
  <c r="K3569" i="16"/>
  <c r="K3568" i="16"/>
  <c r="K3567" i="16"/>
  <c r="K3566" i="16"/>
  <c r="K3565" i="16"/>
  <c r="K3564" i="16"/>
  <c r="K3563" i="16"/>
  <c r="K3562" i="16"/>
  <c r="K3561" i="16"/>
  <c r="K3560" i="16"/>
  <c r="K3559" i="16"/>
  <c r="K3558" i="16"/>
  <c r="K3557" i="16"/>
  <c r="K3556" i="16"/>
  <c r="K3555" i="16"/>
  <c r="K3554" i="16"/>
  <c r="K3553" i="16"/>
  <c r="K3552" i="16"/>
  <c r="K3551" i="16"/>
  <c r="K3550" i="16"/>
  <c r="K3549" i="16"/>
  <c r="K3548" i="16"/>
  <c r="K3547" i="16"/>
  <c r="K3546" i="16"/>
  <c r="K3545" i="16"/>
  <c r="K3544" i="16"/>
  <c r="K3543" i="16"/>
  <c r="K3542" i="16"/>
  <c r="K3541" i="16"/>
  <c r="K3540" i="16"/>
  <c r="K3539" i="16"/>
  <c r="K3538" i="16"/>
  <c r="K3537" i="16"/>
  <c r="K3536" i="16"/>
  <c r="K3535" i="16"/>
  <c r="K3534" i="16"/>
  <c r="K3533" i="16"/>
  <c r="K3532" i="16"/>
  <c r="K3531" i="16"/>
  <c r="K3530" i="16"/>
  <c r="K3529" i="16"/>
  <c r="K3528" i="16"/>
  <c r="K3527" i="16"/>
  <c r="K3526" i="16"/>
  <c r="K3525" i="16"/>
  <c r="K3524" i="16"/>
  <c r="K3523" i="16"/>
  <c r="K3522" i="16"/>
  <c r="K3521" i="16"/>
  <c r="K3520" i="16"/>
  <c r="K3519" i="16"/>
  <c r="K3518" i="16"/>
  <c r="K3517" i="16"/>
  <c r="K3516" i="16"/>
  <c r="K3515" i="16"/>
  <c r="K3514" i="16"/>
  <c r="K3513" i="16"/>
  <c r="K3512" i="16"/>
  <c r="K3511" i="16"/>
  <c r="K3510" i="16"/>
  <c r="K3509" i="16"/>
  <c r="K3508" i="16"/>
  <c r="K3507" i="16"/>
  <c r="K3506" i="16"/>
  <c r="K3505" i="16"/>
  <c r="K3504" i="16"/>
  <c r="K3503" i="16"/>
  <c r="K3502" i="16"/>
  <c r="K3501" i="16"/>
  <c r="K3500" i="16"/>
  <c r="K3499" i="16"/>
  <c r="K3498" i="16"/>
  <c r="K3497" i="16"/>
  <c r="K3496" i="16"/>
  <c r="K3495" i="16"/>
  <c r="K3494" i="16"/>
  <c r="K3493" i="16"/>
  <c r="K3492" i="16"/>
  <c r="K3491" i="16"/>
  <c r="K3490" i="16"/>
  <c r="K3489" i="16"/>
  <c r="K3488" i="16"/>
  <c r="K3487" i="16"/>
  <c r="K3486" i="16"/>
  <c r="K3485" i="16"/>
  <c r="K3484" i="16"/>
  <c r="K3483" i="16"/>
  <c r="K3482" i="16"/>
  <c r="K3481" i="16"/>
  <c r="K3480" i="16"/>
  <c r="K3479" i="16"/>
  <c r="K3478" i="16"/>
  <c r="K3477" i="16"/>
  <c r="K3476" i="16"/>
  <c r="K3475" i="16"/>
  <c r="K3474" i="16"/>
  <c r="K3473" i="16"/>
  <c r="K3472" i="16"/>
  <c r="K3471" i="16"/>
  <c r="K3470" i="16"/>
  <c r="K3469" i="16"/>
  <c r="K3468" i="16"/>
  <c r="K3467" i="16"/>
  <c r="K3466" i="16"/>
  <c r="K3465" i="16"/>
  <c r="K3464" i="16"/>
  <c r="K3463" i="16"/>
  <c r="K3462" i="16"/>
  <c r="K3461" i="16"/>
  <c r="K3460" i="16"/>
  <c r="K3459" i="16"/>
  <c r="K3458" i="16"/>
  <c r="K3457" i="16"/>
  <c r="K3456" i="16"/>
  <c r="K3455" i="16"/>
  <c r="K3454" i="16"/>
  <c r="K3453" i="16"/>
  <c r="K3452" i="16"/>
  <c r="K3451" i="16"/>
  <c r="K3450" i="16"/>
  <c r="K3449" i="16"/>
  <c r="K3448" i="16"/>
  <c r="K3447" i="16"/>
  <c r="K3446" i="16"/>
  <c r="K3445" i="16"/>
  <c r="K3444" i="16"/>
  <c r="K3443" i="16"/>
  <c r="K3442" i="16"/>
  <c r="K3441" i="16"/>
  <c r="K3440" i="16"/>
  <c r="K3439" i="16"/>
  <c r="K3438" i="16"/>
  <c r="K3437" i="16"/>
  <c r="K3436" i="16"/>
  <c r="K3435" i="16"/>
  <c r="K3434" i="16"/>
  <c r="K3433" i="16"/>
  <c r="K3432" i="16"/>
  <c r="K3431" i="16"/>
  <c r="K3430" i="16"/>
  <c r="K3429" i="16"/>
  <c r="K3428" i="16"/>
  <c r="K3427" i="16"/>
  <c r="K3426" i="16"/>
  <c r="K3425" i="16"/>
  <c r="K3424" i="16"/>
  <c r="K3423" i="16"/>
  <c r="K3422" i="16"/>
  <c r="K3421" i="16"/>
  <c r="K3420" i="16"/>
  <c r="K3419" i="16"/>
  <c r="K3418" i="16"/>
  <c r="K3417" i="16"/>
  <c r="K3416" i="16"/>
  <c r="K3415" i="16"/>
  <c r="K3414" i="16"/>
  <c r="K3413" i="16"/>
  <c r="K3412" i="16"/>
  <c r="K3411" i="16"/>
  <c r="K3410" i="16"/>
  <c r="K3409" i="16"/>
  <c r="K3408" i="16"/>
  <c r="K3407" i="16"/>
  <c r="K3406" i="16"/>
  <c r="K3405" i="16"/>
  <c r="K3404" i="16"/>
  <c r="K3403" i="16"/>
  <c r="K3402" i="16"/>
  <c r="K3401" i="16"/>
  <c r="K3400" i="16"/>
  <c r="K3399" i="16"/>
  <c r="K3398" i="16"/>
  <c r="K3397" i="16"/>
  <c r="K3396" i="16"/>
  <c r="K3395" i="16"/>
  <c r="K3394" i="16"/>
  <c r="K3393" i="16"/>
  <c r="K3392" i="16"/>
  <c r="K3391" i="16"/>
  <c r="K3390" i="16"/>
  <c r="K3389" i="16"/>
  <c r="K3388" i="16"/>
  <c r="K3387" i="16"/>
  <c r="K3386" i="16"/>
  <c r="K3385" i="16"/>
  <c r="K3384" i="16"/>
  <c r="K3383" i="16"/>
  <c r="K3382" i="16"/>
  <c r="K3381" i="16"/>
  <c r="K3380" i="16"/>
  <c r="K3379" i="16"/>
  <c r="K3378" i="16"/>
  <c r="K3377" i="16"/>
  <c r="K3376" i="16"/>
  <c r="K3375" i="16"/>
  <c r="K3374" i="16"/>
  <c r="K3373" i="16"/>
  <c r="K3372" i="16"/>
  <c r="K3371" i="16"/>
  <c r="K3370" i="16"/>
  <c r="K3369" i="16"/>
  <c r="K3368" i="16"/>
  <c r="K3367" i="16"/>
  <c r="K3366" i="16"/>
  <c r="K3365" i="16"/>
  <c r="K3364" i="16"/>
  <c r="K3363" i="16"/>
  <c r="K3362" i="16"/>
  <c r="K3361" i="16"/>
  <c r="K3360" i="16"/>
  <c r="K3359" i="16"/>
  <c r="K3358" i="16"/>
  <c r="K3357" i="16"/>
  <c r="K3356" i="16"/>
  <c r="K3355" i="16"/>
  <c r="K3354" i="16"/>
  <c r="K3353" i="16"/>
  <c r="K3352" i="16"/>
  <c r="K3351" i="16"/>
  <c r="K3350" i="16"/>
  <c r="K3349" i="16"/>
  <c r="K3348" i="16"/>
  <c r="K3347" i="16"/>
  <c r="K3346" i="16"/>
  <c r="K3345" i="16"/>
  <c r="K3344" i="16"/>
  <c r="K3343" i="16"/>
  <c r="K3342" i="16"/>
  <c r="K3341" i="16"/>
  <c r="K3340" i="16"/>
  <c r="K3339" i="16"/>
  <c r="K3338" i="16"/>
  <c r="K3337" i="16"/>
  <c r="K3336" i="16"/>
  <c r="K3335" i="16"/>
  <c r="K3334" i="16"/>
  <c r="K3333" i="16"/>
  <c r="K3332" i="16"/>
  <c r="K3331" i="16"/>
  <c r="K3330" i="16"/>
  <c r="K3329" i="16"/>
  <c r="K3328" i="16"/>
  <c r="K3327" i="16"/>
  <c r="K3326" i="16"/>
  <c r="K3325" i="16"/>
  <c r="K3324" i="16"/>
  <c r="K3323" i="16"/>
  <c r="K3322" i="16"/>
  <c r="K3321" i="16"/>
  <c r="K3320" i="16"/>
  <c r="K3319" i="16"/>
  <c r="K3318" i="16"/>
  <c r="K3317" i="16"/>
  <c r="K3316" i="16"/>
  <c r="K3315" i="16"/>
  <c r="K3314" i="16"/>
  <c r="K3313" i="16"/>
  <c r="K3312" i="16"/>
  <c r="K3311" i="16"/>
  <c r="K3310" i="16"/>
  <c r="K3309" i="16"/>
  <c r="K3308" i="16"/>
  <c r="K3307" i="16"/>
  <c r="K3306" i="16"/>
  <c r="K3305" i="16"/>
  <c r="K3304" i="16"/>
  <c r="K3303" i="16"/>
  <c r="K3302" i="16"/>
  <c r="K3301" i="16"/>
  <c r="K3300" i="16"/>
  <c r="K3299" i="16"/>
  <c r="K3298" i="16"/>
  <c r="K3297" i="16"/>
  <c r="K3296" i="16"/>
  <c r="K3295" i="16"/>
  <c r="K3294" i="16"/>
  <c r="K3293" i="16"/>
  <c r="K3292" i="16"/>
  <c r="K3291" i="16"/>
  <c r="K3290" i="16"/>
  <c r="K3289" i="16"/>
  <c r="K3288" i="16"/>
  <c r="K3287" i="16"/>
  <c r="K3286" i="16"/>
  <c r="K3285" i="16"/>
  <c r="K3284" i="16"/>
  <c r="K3283" i="16"/>
  <c r="K3282" i="16"/>
  <c r="K3281" i="16"/>
  <c r="K3280" i="16"/>
  <c r="K3279" i="16"/>
  <c r="K3278" i="16"/>
  <c r="K3277" i="16"/>
  <c r="K3276" i="16"/>
  <c r="K3275" i="16"/>
  <c r="K3274" i="16"/>
  <c r="K3273" i="16"/>
  <c r="K3272" i="16"/>
  <c r="K3271" i="16"/>
  <c r="K3270" i="16"/>
  <c r="K3269" i="16"/>
  <c r="K3268" i="16"/>
  <c r="K3267" i="16"/>
  <c r="K3266" i="16"/>
  <c r="K3265" i="16"/>
  <c r="K3264" i="16"/>
  <c r="K3263" i="16"/>
  <c r="K3262" i="16"/>
  <c r="K3261" i="16"/>
  <c r="K3260" i="16"/>
  <c r="K3259" i="16"/>
  <c r="K3258" i="16"/>
  <c r="K3257" i="16"/>
  <c r="K3256" i="16"/>
  <c r="K3255" i="16"/>
  <c r="K3254" i="16"/>
  <c r="K3253" i="16"/>
  <c r="K3252" i="16"/>
  <c r="K3251" i="16"/>
  <c r="K3250" i="16"/>
  <c r="K3249" i="16"/>
  <c r="K3248" i="16"/>
  <c r="K3247" i="16"/>
  <c r="K3246" i="16"/>
  <c r="K3245" i="16"/>
  <c r="K3244" i="16"/>
  <c r="K3243" i="16"/>
  <c r="K3242" i="16"/>
  <c r="K3241" i="16"/>
  <c r="K3240" i="16"/>
  <c r="K3239" i="16"/>
  <c r="K3238" i="16"/>
  <c r="K3237" i="16"/>
  <c r="K3236" i="16"/>
  <c r="K3235" i="16"/>
  <c r="K3234" i="16"/>
  <c r="K3233" i="16"/>
  <c r="K3232" i="16"/>
  <c r="K3231" i="16"/>
  <c r="K3230" i="16"/>
  <c r="K3229" i="16"/>
  <c r="K3228" i="16"/>
  <c r="K3227" i="16"/>
  <c r="K3226" i="16"/>
  <c r="K3225" i="16"/>
  <c r="K3224" i="16"/>
  <c r="K3223" i="16"/>
  <c r="K3222" i="16"/>
  <c r="K3221" i="16"/>
  <c r="K3220" i="16"/>
  <c r="K3219" i="16"/>
  <c r="K3218" i="16"/>
  <c r="K3217" i="16"/>
  <c r="K3216" i="16"/>
  <c r="K3215" i="16"/>
  <c r="K3214" i="16"/>
  <c r="K3213" i="16"/>
  <c r="K3212" i="16"/>
  <c r="K3211" i="16"/>
  <c r="K3210" i="16"/>
  <c r="K3209" i="16"/>
  <c r="K3208" i="16"/>
  <c r="K3207" i="16"/>
  <c r="K3206" i="16"/>
  <c r="K3205" i="16"/>
  <c r="K3204" i="16"/>
  <c r="K3203" i="16"/>
  <c r="K3202" i="16"/>
  <c r="K3201" i="16"/>
  <c r="K3200" i="16"/>
  <c r="K3199" i="16"/>
  <c r="K3198" i="16"/>
  <c r="K3197" i="16"/>
  <c r="K3196" i="16"/>
  <c r="K3195" i="16"/>
  <c r="K3194" i="16"/>
  <c r="K3193" i="16"/>
  <c r="K3192" i="16"/>
  <c r="K3191" i="16"/>
  <c r="K3190" i="16"/>
  <c r="K3189" i="16"/>
  <c r="K3188" i="16"/>
  <c r="K3187" i="16"/>
  <c r="K3186" i="16"/>
  <c r="K3185" i="16"/>
  <c r="K3184" i="16"/>
  <c r="K3183" i="16"/>
  <c r="K3182" i="16"/>
  <c r="K3181" i="16"/>
  <c r="K3180" i="16"/>
  <c r="K3179" i="16"/>
  <c r="K3178" i="16"/>
  <c r="K3177" i="16"/>
  <c r="K3176" i="16"/>
  <c r="K3175" i="16"/>
  <c r="K3174" i="16"/>
  <c r="K3173" i="16"/>
  <c r="K3172" i="16"/>
  <c r="K3171" i="16"/>
  <c r="K3170" i="16"/>
  <c r="K3169" i="16"/>
  <c r="K3168" i="16"/>
  <c r="K3167" i="16"/>
  <c r="K3166" i="16"/>
  <c r="K3165" i="16"/>
  <c r="K3164" i="16"/>
  <c r="K3163" i="16"/>
  <c r="K3162" i="16"/>
  <c r="K3161" i="16"/>
  <c r="K3160" i="16"/>
  <c r="K3159" i="16"/>
  <c r="K3158" i="16"/>
  <c r="K3157" i="16"/>
  <c r="K3156" i="16"/>
  <c r="K3155" i="16"/>
  <c r="K3154" i="16"/>
  <c r="K3153" i="16"/>
  <c r="K3152" i="16"/>
  <c r="K3151" i="16"/>
  <c r="K3150" i="16"/>
  <c r="K3149" i="16"/>
  <c r="K3148" i="16"/>
  <c r="K3147" i="16"/>
  <c r="K3146" i="16"/>
  <c r="K3145" i="16"/>
  <c r="K3144" i="16"/>
  <c r="K3143" i="16"/>
  <c r="K3142" i="16"/>
  <c r="K3141" i="16"/>
  <c r="K3140" i="16"/>
  <c r="K3139" i="16"/>
  <c r="K3138" i="16"/>
  <c r="K3137" i="16"/>
  <c r="K3136" i="16"/>
  <c r="K3135" i="16"/>
  <c r="K3134" i="16"/>
  <c r="K3133" i="16"/>
  <c r="K3132" i="16"/>
  <c r="K3131" i="16"/>
  <c r="K3130" i="16"/>
  <c r="K3129" i="16"/>
  <c r="K3128" i="16"/>
  <c r="K3127" i="16"/>
  <c r="K3126" i="16"/>
  <c r="K3125" i="16"/>
  <c r="K3124" i="16"/>
  <c r="K3123" i="16"/>
  <c r="K3122" i="16"/>
  <c r="K3121" i="16"/>
  <c r="K3120" i="16"/>
  <c r="K3119" i="16"/>
  <c r="K3118" i="16"/>
  <c r="K3117" i="16"/>
  <c r="K3116" i="16"/>
  <c r="K3115" i="16"/>
  <c r="K3114" i="16"/>
  <c r="K3113" i="16"/>
  <c r="K3112" i="16"/>
  <c r="K3111" i="16"/>
  <c r="K3110" i="16"/>
  <c r="K3109" i="16"/>
  <c r="K3108" i="16"/>
  <c r="K3107" i="16"/>
  <c r="K3106" i="16"/>
  <c r="K3105" i="16"/>
  <c r="K3104" i="16"/>
  <c r="K3103" i="16"/>
  <c r="K3102" i="16"/>
  <c r="K3101" i="16"/>
  <c r="K3100" i="16"/>
  <c r="K3099" i="16"/>
  <c r="K3098" i="16"/>
  <c r="K3097" i="16"/>
  <c r="K3096" i="16"/>
  <c r="K3095" i="16"/>
  <c r="K3094" i="16"/>
  <c r="K3093" i="16"/>
  <c r="K3092" i="16"/>
  <c r="K3091" i="16"/>
  <c r="K3090" i="16"/>
  <c r="K3089" i="16"/>
  <c r="K3088" i="16"/>
  <c r="K3087" i="16"/>
  <c r="K3086" i="16"/>
  <c r="K3085" i="16"/>
  <c r="K3084" i="16"/>
  <c r="K3083" i="16"/>
  <c r="K3082" i="16"/>
  <c r="K3081" i="16"/>
  <c r="K3080" i="16"/>
  <c r="K3079" i="16"/>
  <c r="K3078" i="16"/>
  <c r="K3077" i="16"/>
  <c r="K3076" i="16"/>
  <c r="K3075" i="16"/>
  <c r="K3074" i="16"/>
  <c r="K3073" i="16"/>
  <c r="K3072" i="16"/>
  <c r="K3071" i="16"/>
  <c r="K3070" i="16"/>
  <c r="K3069" i="16"/>
  <c r="K3068" i="16"/>
  <c r="K3067" i="16"/>
  <c r="K3066" i="16"/>
  <c r="K3065" i="16"/>
  <c r="K3064" i="16"/>
  <c r="K3063" i="16"/>
  <c r="K3062" i="16"/>
  <c r="K3061" i="16"/>
  <c r="K3060" i="16"/>
  <c r="K3059" i="16"/>
  <c r="K3058" i="16"/>
  <c r="K3057" i="16"/>
  <c r="K3056" i="16"/>
  <c r="K3055" i="16"/>
  <c r="K3054" i="16"/>
  <c r="K3053" i="16"/>
  <c r="K3052" i="16"/>
  <c r="K3051" i="16"/>
  <c r="K3050" i="16"/>
  <c r="K3049" i="16"/>
  <c r="K3048" i="16"/>
  <c r="K3047" i="16"/>
  <c r="K3046" i="16"/>
  <c r="K3045" i="16"/>
  <c r="K3044" i="16"/>
  <c r="K3043" i="16"/>
  <c r="K3042" i="16"/>
  <c r="K3041" i="16"/>
  <c r="K3040" i="16"/>
  <c r="K3039" i="16"/>
  <c r="K3038" i="16"/>
  <c r="K3037" i="16"/>
  <c r="K3036" i="16"/>
  <c r="K3035" i="16"/>
  <c r="K3034" i="16"/>
  <c r="K3033" i="16"/>
  <c r="K3032" i="16"/>
  <c r="K3031" i="16"/>
  <c r="K3030" i="16"/>
  <c r="K3029" i="16"/>
  <c r="K3028" i="16"/>
  <c r="K3027" i="16"/>
  <c r="K3026" i="16"/>
  <c r="K3025" i="16"/>
  <c r="K3024" i="16"/>
  <c r="K3023" i="16"/>
  <c r="K3022" i="16"/>
  <c r="K3021" i="16"/>
  <c r="K3020" i="16"/>
  <c r="K3019" i="16"/>
  <c r="K3018" i="16"/>
  <c r="K3017" i="16"/>
  <c r="K3016" i="16"/>
  <c r="K3015" i="16"/>
  <c r="K3014" i="16"/>
  <c r="K3013" i="16"/>
  <c r="K3012" i="16"/>
  <c r="K3011" i="16"/>
  <c r="K3010" i="16"/>
  <c r="K3009" i="16"/>
  <c r="K3008" i="16"/>
  <c r="K3007" i="16"/>
  <c r="K3006" i="16"/>
  <c r="K3005" i="16"/>
  <c r="K3004" i="16"/>
  <c r="K3003" i="16"/>
  <c r="K3002" i="16"/>
  <c r="K3001" i="16"/>
  <c r="K3000" i="16"/>
  <c r="K2999" i="16"/>
  <c r="K2998" i="16"/>
  <c r="K2997" i="16"/>
  <c r="K2996" i="16"/>
  <c r="K2995" i="16"/>
  <c r="K2994" i="16"/>
  <c r="K2993" i="16"/>
  <c r="K2992" i="16"/>
  <c r="K2991" i="16"/>
  <c r="K2990" i="16"/>
  <c r="K2989" i="16"/>
  <c r="K2988" i="16"/>
  <c r="K2987" i="16"/>
  <c r="K2986" i="16"/>
  <c r="K2985" i="16"/>
  <c r="K2984" i="16"/>
  <c r="K2983" i="16"/>
  <c r="K2982" i="16"/>
  <c r="K2981" i="16"/>
  <c r="K2980" i="16"/>
  <c r="K2979" i="16"/>
  <c r="K2978" i="16"/>
  <c r="K2977" i="16"/>
  <c r="K2976" i="16"/>
  <c r="K2975" i="16"/>
  <c r="K2974" i="16"/>
  <c r="K2973" i="16"/>
  <c r="K2972" i="16"/>
  <c r="K2971" i="16"/>
  <c r="K2970" i="16"/>
  <c r="K2969" i="16"/>
  <c r="K2968" i="16"/>
  <c r="K2967" i="16"/>
  <c r="K2966" i="16"/>
  <c r="K2965" i="16"/>
  <c r="K2964" i="16"/>
  <c r="K2963" i="16"/>
  <c r="K2962" i="16"/>
  <c r="K2961" i="16"/>
  <c r="K2960" i="16"/>
  <c r="K2959" i="16"/>
  <c r="K2958" i="16"/>
  <c r="K2957" i="16"/>
  <c r="K2956" i="16"/>
  <c r="K2955" i="16"/>
  <c r="K2954" i="16"/>
  <c r="K2953" i="16"/>
  <c r="K2952" i="16"/>
  <c r="K2951" i="16"/>
  <c r="K2950" i="16"/>
  <c r="K2949" i="16"/>
  <c r="K2948" i="16"/>
  <c r="K2947" i="16"/>
  <c r="K2946" i="16"/>
  <c r="K2945" i="16"/>
  <c r="K2944" i="16"/>
  <c r="K2943" i="16"/>
  <c r="K2942" i="16"/>
  <c r="K2941" i="16"/>
  <c r="K2940" i="16"/>
  <c r="K2939" i="16"/>
  <c r="K2938" i="16"/>
  <c r="K2937" i="16"/>
  <c r="K2936" i="16"/>
  <c r="K2935" i="16"/>
  <c r="K2934" i="16"/>
  <c r="K2933" i="16"/>
  <c r="K2932" i="16"/>
  <c r="K2931" i="16"/>
  <c r="K2930" i="16"/>
  <c r="K2929" i="16"/>
  <c r="K2928" i="16"/>
  <c r="K2927" i="16"/>
  <c r="K2926" i="16"/>
  <c r="K2925" i="16"/>
  <c r="K2924" i="16"/>
  <c r="K2923" i="16"/>
  <c r="K2922" i="16"/>
  <c r="K2921" i="16"/>
  <c r="K2920" i="16"/>
  <c r="K2919" i="16"/>
  <c r="K2918" i="16"/>
  <c r="K2917" i="16"/>
  <c r="K2916" i="16"/>
  <c r="K2915" i="16"/>
  <c r="K2914" i="16"/>
  <c r="K2913" i="16"/>
  <c r="K2912" i="16"/>
  <c r="K2911" i="16"/>
  <c r="K2910" i="16"/>
  <c r="K2909" i="16"/>
  <c r="K2908" i="16"/>
  <c r="K2907" i="16"/>
  <c r="K2906" i="16"/>
  <c r="K2905" i="16"/>
  <c r="K2904" i="16"/>
  <c r="K2903" i="16"/>
  <c r="K2902" i="16"/>
  <c r="K2901" i="16"/>
  <c r="K2900" i="16"/>
  <c r="K2899" i="16"/>
  <c r="K2898" i="16"/>
  <c r="K2897" i="16"/>
  <c r="K2896" i="16"/>
  <c r="K2895" i="16"/>
  <c r="K2894" i="16"/>
  <c r="K2893" i="16"/>
  <c r="K2892" i="16"/>
  <c r="K2891" i="16"/>
  <c r="K2890" i="16"/>
  <c r="K2889" i="16"/>
  <c r="K2888" i="16"/>
  <c r="K2887" i="16"/>
  <c r="K2886" i="16"/>
  <c r="K2885" i="16"/>
  <c r="K2884" i="16"/>
  <c r="K2883" i="16"/>
  <c r="K2882" i="16"/>
  <c r="K2881" i="16"/>
  <c r="K2880" i="16"/>
  <c r="K2879" i="16"/>
  <c r="K2878" i="16"/>
  <c r="K2877" i="16"/>
  <c r="K2876" i="16"/>
  <c r="K2875" i="16"/>
  <c r="K2874" i="16"/>
  <c r="K2873" i="16"/>
  <c r="K2872" i="16"/>
  <c r="K2871" i="16"/>
  <c r="K2870" i="16"/>
  <c r="K2869" i="16"/>
  <c r="K2868" i="16"/>
  <c r="K2867" i="16"/>
  <c r="K2866" i="16"/>
  <c r="K2865" i="16"/>
  <c r="K2864" i="16"/>
  <c r="K2863" i="16"/>
  <c r="K2862" i="16"/>
  <c r="K2861" i="16"/>
  <c r="K2860" i="16"/>
  <c r="K2859" i="16"/>
  <c r="K2858" i="16"/>
  <c r="K2857" i="16"/>
  <c r="K2856" i="16"/>
  <c r="K2855" i="16"/>
  <c r="K2854" i="16"/>
  <c r="K2853" i="16"/>
  <c r="K2852" i="16"/>
  <c r="K2851" i="16"/>
  <c r="K2850" i="16"/>
  <c r="K2849" i="16"/>
  <c r="K2848" i="16"/>
  <c r="K2847" i="16"/>
  <c r="K2846" i="16"/>
  <c r="K2845" i="16"/>
  <c r="K2844" i="16"/>
  <c r="K2843" i="16"/>
  <c r="K2842" i="16"/>
  <c r="K2841" i="16"/>
  <c r="K2840" i="16"/>
  <c r="K2839" i="16"/>
  <c r="K2838" i="16"/>
  <c r="K2837" i="16"/>
  <c r="K2836" i="16"/>
  <c r="K2835" i="16"/>
  <c r="K2834" i="16"/>
  <c r="K2833" i="16"/>
  <c r="K2832" i="16"/>
  <c r="K2831" i="16"/>
  <c r="K2830" i="16"/>
  <c r="K2829" i="16"/>
  <c r="K2828" i="16"/>
  <c r="K2827" i="16"/>
  <c r="K2826" i="16"/>
  <c r="K2825" i="16"/>
  <c r="K2824" i="16"/>
  <c r="K2823" i="16"/>
  <c r="K2822" i="16"/>
  <c r="K2821" i="16"/>
  <c r="K2820" i="16"/>
  <c r="K2819" i="16"/>
  <c r="K2818" i="16"/>
  <c r="K2817" i="16"/>
  <c r="K2816" i="16"/>
  <c r="K2815" i="16"/>
  <c r="K2814" i="16"/>
  <c r="K2813" i="16"/>
  <c r="K2812" i="16"/>
  <c r="K2811" i="16"/>
  <c r="K2810" i="16"/>
  <c r="K2809" i="16"/>
  <c r="K2808" i="16"/>
  <c r="K2807" i="16"/>
  <c r="K2806" i="16"/>
  <c r="K2805" i="16"/>
  <c r="K2804" i="16"/>
  <c r="K2803" i="16"/>
  <c r="K2802" i="16"/>
  <c r="K2801" i="16"/>
  <c r="K2800" i="16"/>
  <c r="K2799" i="16"/>
  <c r="K2798" i="16"/>
  <c r="K2797" i="16"/>
  <c r="K2796" i="16"/>
  <c r="K2795" i="16"/>
  <c r="K2794" i="16"/>
  <c r="K2793" i="16"/>
  <c r="K2792" i="16"/>
  <c r="K2791" i="16"/>
  <c r="K2790" i="16"/>
  <c r="K2789" i="16"/>
  <c r="K2788" i="16"/>
  <c r="K2787" i="16"/>
  <c r="K2786" i="16"/>
  <c r="K2785" i="16"/>
  <c r="K2784" i="16"/>
  <c r="K2783" i="16"/>
  <c r="K2782" i="16"/>
  <c r="K2781" i="16"/>
  <c r="K2780" i="16"/>
  <c r="K2779" i="16"/>
  <c r="K2778" i="16"/>
  <c r="K2777" i="16"/>
  <c r="K2776" i="16"/>
  <c r="K2775" i="16"/>
  <c r="K2774" i="16"/>
  <c r="K2773" i="16"/>
  <c r="K2772" i="16"/>
  <c r="K2771" i="16"/>
  <c r="K2770" i="16"/>
  <c r="K2769" i="16"/>
  <c r="K2768" i="16"/>
  <c r="K2767" i="16"/>
  <c r="K2766" i="16"/>
  <c r="K2765" i="16"/>
  <c r="K2764" i="16"/>
  <c r="K2763" i="16"/>
  <c r="K2762" i="16"/>
  <c r="K2761" i="16"/>
  <c r="K2760" i="16"/>
  <c r="K2759" i="16"/>
  <c r="K2758" i="16"/>
  <c r="K2757" i="16"/>
  <c r="K2756" i="16"/>
  <c r="K2755" i="16"/>
  <c r="K2754" i="16"/>
  <c r="K2753" i="16"/>
  <c r="K2752" i="16"/>
  <c r="K2751" i="16"/>
  <c r="K2750" i="16"/>
  <c r="K2749" i="16"/>
  <c r="K2748" i="16"/>
  <c r="K2747" i="16"/>
  <c r="K2746" i="16"/>
  <c r="K2745" i="16"/>
  <c r="K2744" i="16"/>
  <c r="K2743" i="16"/>
  <c r="K2742" i="16"/>
  <c r="K2741" i="16"/>
  <c r="K2740" i="16"/>
  <c r="K2739" i="16"/>
  <c r="K2738" i="16"/>
  <c r="K2737" i="16"/>
  <c r="K2736" i="16"/>
  <c r="K2735" i="16"/>
  <c r="K2734" i="16"/>
  <c r="K2733" i="16"/>
  <c r="K2732" i="16"/>
  <c r="K2731" i="16"/>
  <c r="K2730" i="16"/>
  <c r="K2729" i="16"/>
  <c r="K2728" i="16"/>
  <c r="K2727" i="16"/>
  <c r="K2726" i="16"/>
  <c r="K2725" i="16"/>
  <c r="K2724" i="16"/>
  <c r="K2723" i="16"/>
  <c r="K2722" i="16"/>
  <c r="K2721" i="16"/>
  <c r="K2720" i="16"/>
  <c r="K2719" i="16"/>
  <c r="K2718" i="16"/>
  <c r="K2717" i="16"/>
  <c r="K2716" i="16"/>
  <c r="K2715" i="16"/>
  <c r="K2714" i="16"/>
  <c r="K2713" i="16"/>
  <c r="K2712" i="16"/>
  <c r="K2711" i="16"/>
  <c r="K2710" i="16"/>
  <c r="K2709" i="16"/>
  <c r="K2708" i="16"/>
  <c r="K2707" i="16"/>
  <c r="K2706" i="16"/>
  <c r="K2705" i="16"/>
  <c r="K2704" i="16"/>
  <c r="K2703" i="16"/>
  <c r="K2702" i="16"/>
  <c r="K2701" i="16"/>
  <c r="K2700" i="16"/>
  <c r="K2699" i="16"/>
  <c r="K2698" i="16"/>
  <c r="K2697" i="16"/>
  <c r="K2696" i="16"/>
  <c r="K2695" i="16"/>
  <c r="K2694" i="16"/>
  <c r="K2693" i="16"/>
  <c r="K2692" i="16"/>
  <c r="K2691" i="16"/>
  <c r="K2690" i="16"/>
  <c r="K2689" i="16"/>
  <c r="K2688" i="16"/>
  <c r="K2687" i="16"/>
  <c r="K2686" i="16"/>
  <c r="K2685" i="16"/>
  <c r="K2684" i="16"/>
  <c r="K2683" i="16"/>
  <c r="K2682" i="16"/>
  <c r="K2681" i="16"/>
  <c r="K2680" i="16"/>
  <c r="K2679" i="16"/>
  <c r="K2678" i="16"/>
  <c r="K2677" i="16"/>
  <c r="K2676" i="16"/>
  <c r="K2675" i="16"/>
  <c r="K2674" i="16"/>
  <c r="K2673" i="16"/>
  <c r="K2672" i="16"/>
  <c r="K2671" i="16"/>
  <c r="K2670" i="16"/>
  <c r="K2669" i="16"/>
  <c r="K2668" i="16"/>
  <c r="K2667" i="16"/>
  <c r="K2666" i="16"/>
  <c r="K2665" i="16"/>
  <c r="K2664" i="16"/>
  <c r="K2663" i="16"/>
  <c r="K2662" i="16"/>
  <c r="K2661" i="16"/>
  <c r="K2660" i="16"/>
  <c r="K2659" i="16"/>
  <c r="K2658" i="16"/>
  <c r="K2657" i="16"/>
  <c r="K2656" i="16"/>
  <c r="K2655" i="16"/>
  <c r="K2654" i="16"/>
  <c r="K2653" i="16"/>
  <c r="K2652" i="16"/>
  <c r="K2651" i="16"/>
  <c r="K2650" i="16"/>
  <c r="K2649" i="16"/>
  <c r="K2648" i="16"/>
  <c r="K2647" i="16"/>
  <c r="K2646" i="16"/>
  <c r="K2645" i="16"/>
  <c r="K2644" i="16"/>
  <c r="K2643" i="16"/>
  <c r="K2642" i="16"/>
  <c r="K2641" i="16"/>
  <c r="K2640" i="16"/>
  <c r="K2639" i="16"/>
  <c r="K2638" i="16"/>
  <c r="K2637" i="16"/>
  <c r="K2636" i="16"/>
  <c r="K2635" i="16"/>
  <c r="K2634" i="16"/>
  <c r="K2633" i="16"/>
  <c r="K2632" i="16"/>
  <c r="K2631" i="16"/>
  <c r="K2630" i="16"/>
  <c r="K2629" i="16"/>
  <c r="K2628" i="16"/>
  <c r="K2627" i="16"/>
  <c r="K2626" i="16"/>
  <c r="K2625" i="16"/>
  <c r="K2624" i="16"/>
  <c r="K2623" i="16"/>
  <c r="K2622" i="16"/>
  <c r="K2621" i="16"/>
  <c r="K2620" i="16"/>
  <c r="K2619" i="16"/>
  <c r="K2618" i="16"/>
  <c r="K2617" i="16"/>
  <c r="K2616" i="16"/>
  <c r="K2615" i="16"/>
  <c r="K2614" i="16"/>
  <c r="K2613" i="16"/>
  <c r="K2612" i="16"/>
  <c r="K2611" i="16"/>
  <c r="K2610" i="16"/>
  <c r="K2609" i="16"/>
  <c r="K2608" i="16"/>
  <c r="K2607" i="16"/>
  <c r="K2606" i="16"/>
  <c r="K2605" i="16"/>
  <c r="K2604" i="16"/>
  <c r="K2603" i="16"/>
  <c r="K2602" i="16"/>
  <c r="K2601" i="16"/>
  <c r="K2600" i="16"/>
  <c r="K2599" i="16"/>
  <c r="K2598" i="16"/>
  <c r="K2597" i="16"/>
  <c r="K2596" i="16"/>
  <c r="K2595" i="16"/>
  <c r="K2594" i="16"/>
  <c r="K2593" i="16"/>
  <c r="K2592" i="16"/>
  <c r="K2591" i="16"/>
  <c r="K2590" i="16"/>
  <c r="K2589" i="16"/>
  <c r="K2588" i="16"/>
  <c r="K2587" i="16"/>
  <c r="K2586" i="16"/>
  <c r="K2585" i="16"/>
  <c r="K2584" i="16"/>
  <c r="K2583" i="16"/>
  <c r="K2582" i="16"/>
  <c r="K2581" i="16"/>
  <c r="K2580" i="16"/>
  <c r="K2579" i="16"/>
  <c r="K2578" i="16"/>
  <c r="K2577" i="16"/>
  <c r="K2576" i="16"/>
  <c r="K2575" i="16"/>
  <c r="K2574" i="16"/>
  <c r="K2573" i="16"/>
  <c r="K2572" i="16"/>
  <c r="K2571" i="16"/>
  <c r="K2570" i="16"/>
  <c r="K2569" i="16"/>
  <c r="K2568" i="16"/>
  <c r="K2567" i="16"/>
  <c r="K2566" i="16"/>
  <c r="K2565" i="16"/>
  <c r="K2564" i="16"/>
  <c r="K2563" i="16"/>
  <c r="K2562" i="16"/>
  <c r="K2561" i="16"/>
  <c r="K2560" i="16"/>
  <c r="K2559" i="16"/>
  <c r="K2558" i="16"/>
  <c r="K2557" i="16"/>
  <c r="K2556" i="16"/>
  <c r="K2555" i="16"/>
  <c r="K2554" i="16"/>
  <c r="K2553" i="16"/>
  <c r="K2552" i="16"/>
  <c r="K2551" i="16"/>
  <c r="K2550" i="16"/>
  <c r="K2549" i="16"/>
  <c r="K2548" i="16"/>
  <c r="K2547" i="16"/>
  <c r="K2546" i="16"/>
  <c r="K2545" i="16"/>
  <c r="K2544" i="16"/>
  <c r="K2543" i="16"/>
  <c r="K2542" i="16"/>
  <c r="K2541" i="16"/>
  <c r="K2540" i="16"/>
  <c r="K2539" i="16"/>
  <c r="K2538" i="16"/>
  <c r="K2537" i="16"/>
  <c r="K2536" i="16"/>
  <c r="K2535" i="16"/>
  <c r="K2534" i="16"/>
  <c r="K2533" i="16"/>
  <c r="K2532" i="16"/>
  <c r="K2531" i="16"/>
  <c r="K2530" i="16"/>
  <c r="K2529" i="16"/>
  <c r="K2528" i="16"/>
  <c r="K2527" i="16"/>
  <c r="K2526" i="16"/>
  <c r="K2525" i="16"/>
  <c r="K2524" i="16"/>
  <c r="K2523" i="16"/>
  <c r="K2522" i="16"/>
  <c r="K2521" i="16"/>
  <c r="K2520" i="16"/>
  <c r="K2519" i="16"/>
  <c r="K2518" i="16"/>
  <c r="K2517" i="16"/>
  <c r="K2516" i="16"/>
  <c r="K2515" i="16"/>
  <c r="K2514" i="16"/>
  <c r="K2513" i="16"/>
  <c r="K2512" i="16"/>
  <c r="K2511" i="16"/>
  <c r="K2510" i="16"/>
  <c r="K2509" i="16"/>
  <c r="K2508" i="16"/>
  <c r="K2507" i="16"/>
  <c r="K2506" i="16"/>
  <c r="K2505" i="16"/>
  <c r="K2504" i="16"/>
  <c r="K2503" i="16"/>
  <c r="K2502" i="16"/>
  <c r="K2500" i="16"/>
  <c r="K2499" i="16"/>
  <c r="K2498" i="16"/>
  <c r="K2497" i="16"/>
  <c r="K2496" i="16"/>
  <c r="K2495" i="16"/>
  <c r="K2494" i="16"/>
  <c r="K2493" i="16"/>
  <c r="K2492" i="16"/>
  <c r="K2491" i="16"/>
  <c r="K2490" i="16"/>
  <c r="K2489" i="16"/>
  <c r="K2488" i="16"/>
  <c r="K2487" i="16"/>
  <c r="K2486" i="16"/>
  <c r="K2485" i="16"/>
  <c r="K2484" i="16"/>
  <c r="K2483" i="16"/>
  <c r="K2482" i="16"/>
  <c r="K2481" i="16"/>
  <c r="K2480" i="16"/>
  <c r="K2479" i="16"/>
  <c r="K2478" i="16"/>
  <c r="K2477" i="16"/>
  <c r="K2476" i="16"/>
  <c r="K2475" i="16"/>
  <c r="K2474" i="16"/>
  <c r="K2473" i="16"/>
  <c r="K2472" i="16"/>
  <c r="K2471" i="16"/>
  <c r="K2470" i="16"/>
  <c r="K2469" i="16"/>
  <c r="K2468" i="16"/>
  <c r="K2467" i="16"/>
  <c r="K2466" i="16"/>
  <c r="K2465" i="16"/>
  <c r="K2464" i="16"/>
  <c r="K2463" i="16"/>
  <c r="K2462" i="16"/>
  <c r="K2461" i="16"/>
  <c r="K2460" i="16"/>
  <c r="K2459" i="16"/>
  <c r="K2458" i="16"/>
  <c r="K2457" i="16"/>
  <c r="K2456" i="16"/>
  <c r="K2455" i="16"/>
  <c r="K2454" i="16"/>
  <c r="K2453" i="16"/>
  <c r="K2452" i="16"/>
  <c r="K2451" i="16"/>
  <c r="K2450" i="16"/>
  <c r="K2449" i="16"/>
  <c r="K2448" i="16"/>
  <c r="K2447" i="16"/>
  <c r="K2446" i="16"/>
  <c r="K2445" i="16"/>
  <c r="K2444" i="16"/>
  <c r="K2443" i="16"/>
  <c r="K2442" i="16"/>
  <c r="K2441" i="16"/>
  <c r="K2440" i="16"/>
  <c r="K2439" i="16"/>
  <c r="K2438" i="16"/>
  <c r="K2437" i="16"/>
  <c r="K2436" i="16"/>
  <c r="K2435" i="16"/>
  <c r="K2434" i="16"/>
  <c r="K2433" i="16"/>
  <c r="K2432" i="16"/>
  <c r="K2431" i="16"/>
  <c r="K2430" i="16"/>
  <c r="K2429" i="16"/>
  <c r="K2428" i="16"/>
  <c r="K2427" i="16"/>
  <c r="K2426" i="16"/>
  <c r="K2425" i="16"/>
  <c r="K2424" i="16"/>
  <c r="K2423" i="16"/>
  <c r="K2422" i="16"/>
  <c r="K2421" i="16"/>
  <c r="K2420" i="16"/>
  <c r="K2419" i="16"/>
  <c r="K2418" i="16"/>
  <c r="K2417" i="16"/>
  <c r="K2416" i="16"/>
  <c r="K2415" i="16"/>
  <c r="K2414" i="16"/>
  <c r="K2413" i="16"/>
  <c r="K2412" i="16"/>
  <c r="K2411" i="16"/>
  <c r="K2410" i="16"/>
  <c r="K2409" i="16"/>
  <c r="K2408" i="16"/>
  <c r="K2407" i="16"/>
  <c r="K2406" i="16"/>
  <c r="K2405" i="16"/>
  <c r="K2404" i="16"/>
  <c r="K2403" i="16"/>
  <c r="K2402" i="16"/>
  <c r="K2401" i="16"/>
  <c r="K2400" i="16"/>
  <c r="K2399" i="16"/>
  <c r="K2398" i="16"/>
  <c r="K2397" i="16"/>
  <c r="K2396" i="16"/>
  <c r="K2395" i="16"/>
  <c r="K2394" i="16"/>
  <c r="K2393" i="16"/>
  <c r="K2392" i="16"/>
  <c r="K2391" i="16"/>
  <c r="K2390" i="16"/>
  <c r="K2389" i="16"/>
  <c r="K2388" i="16"/>
  <c r="K2387" i="16"/>
  <c r="K2386" i="16"/>
  <c r="K2385" i="16"/>
  <c r="K2384" i="16"/>
  <c r="K2383" i="16"/>
  <c r="K2382" i="16"/>
  <c r="K2381" i="16"/>
  <c r="K2380" i="16"/>
  <c r="K2379" i="16"/>
  <c r="K2378" i="16"/>
  <c r="K2377" i="16"/>
  <c r="K2376" i="16"/>
  <c r="K2375" i="16"/>
  <c r="K2374" i="16"/>
  <c r="K2373" i="16"/>
  <c r="K2372" i="16"/>
  <c r="K2371" i="16"/>
  <c r="K2370" i="16"/>
  <c r="K2369" i="16"/>
  <c r="K2368" i="16"/>
  <c r="K2367" i="16"/>
  <c r="K2366" i="16"/>
  <c r="K2365" i="16"/>
  <c r="K2364" i="16"/>
  <c r="K2363" i="16"/>
  <c r="K2362" i="16"/>
  <c r="K2361" i="16"/>
  <c r="K2360" i="16"/>
  <c r="K2359" i="16"/>
  <c r="K2358" i="16"/>
  <c r="K2357" i="16"/>
  <c r="K2356" i="16"/>
  <c r="K2355" i="16"/>
  <c r="K2354" i="16"/>
  <c r="K2353" i="16"/>
  <c r="K2352" i="16"/>
  <c r="K2351" i="16"/>
  <c r="K2350" i="16"/>
  <c r="K2349" i="16"/>
  <c r="K2348" i="16"/>
  <c r="K2347" i="16"/>
  <c r="K2346" i="16"/>
  <c r="K2345" i="16"/>
  <c r="K2344" i="16"/>
  <c r="K2343" i="16"/>
  <c r="K2342" i="16"/>
  <c r="K2341" i="16"/>
  <c r="K2340" i="16"/>
  <c r="K2339" i="16"/>
  <c r="K2338" i="16"/>
  <c r="K2337" i="16"/>
  <c r="K2336" i="16"/>
  <c r="K2335" i="16"/>
  <c r="K2334" i="16"/>
  <c r="K2333" i="16"/>
  <c r="K2332" i="16"/>
  <c r="K2331" i="16"/>
  <c r="K2330" i="16"/>
  <c r="K2329" i="16"/>
  <c r="K2328" i="16"/>
  <c r="K2327" i="16"/>
  <c r="K2326" i="16"/>
  <c r="K2325" i="16"/>
  <c r="K2324" i="16"/>
  <c r="K2323" i="16"/>
  <c r="K2322" i="16"/>
  <c r="K2321" i="16"/>
  <c r="K2320" i="16"/>
  <c r="K2319" i="16"/>
  <c r="K2318" i="16"/>
  <c r="K2317" i="16"/>
  <c r="K2316" i="16"/>
  <c r="K2315" i="16"/>
  <c r="K2314" i="16"/>
  <c r="K2313" i="16"/>
  <c r="K2312" i="16"/>
  <c r="K2311" i="16"/>
  <c r="K2310" i="16"/>
  <c r="K2309" i="16"/>
  <c r="K2308" i="16"/>
  <c r="K2307" i="16"/>
  <c r="K2306" i="16"/>
  <c r="K2305" i="16"/>
  <c r="K2304" i="16"/>
  <c r="K2303" i="16"/>
  <c r="K2302" i="16"/>
  <c r="K2301" i="16"/>
  <c r="K2300" i="16"/>
  <c r="K2299" i="16"/>
  <c r="K2298" i="16"/>
  <c r="K2297" i="16"/>
  <c r="K2296" i="16"/>
  <c r="K2295" i="16"/>
  <c r="K2294" i="16"/>
  <c r="K2293" i="16"/>
  <c r="K2292" i="16"/>
  <c r="K2291" i="16"/>
  <c r="K2290" i="16"/>
  <c r="K2289" i="16"/>
  <c r="K2288" i="16"/>
  <c r="K2287" i="16"/>
  <c r="K2286" i="16"/>
  <c r="K2285" i="16"/>
  <c r="K2284" i="16"/>
  <c r="K2283" i="16"/>
  <c r="K2282" i="16"/>
  <c r="K2281" i="16"/>
  <c r="K2280" i="16"/>
  <c r="K2279" i="16"/>
  <c r="K2278" i="16"/>
  <c r="K2277" i="16"/>
  <c r="K2276" i="16"/>
  <c r="K2275" i="16"/>
  <c r="K2274" i="16"/>
  <c r="K2273" i="16"/>
  <c r="K2272" i="16"/>
  <c r="K2271" i="16"/>
  <c r="K2270" i="16"/>
  <c r="K2269" i="16"/>
  <c r="K2268" i="16"/>
  <c r="K2267" i="16"/>
  <c r="K2266" i="16"/>
  <c r="K2265" i="16"/>
  <c r="K2264" i="16"/>
  <c r="K2263" i="16"/>
  <c r="K2262" i="16"/>
  <c r="K2261" i="16"/>
  <c r="K2260" i="16"/>
  <c r="K2259" i="16"/>
  <c r="K2258" i="16"/>
  <c r="K2257" i="16"/>
  <c r="K2256" i="16"/>
  <c r="K2255" i="16"/>
  <c r="K2254" i="16"/>
  <c r="K2253" i="16"/>
  <c r="K2252" i="16"/>
  <c r="K2251" i="16"/>
  <c r="K2250" i="16"/>
  <c r="K2249" i="16"/>
  <c r="K2248" i="16"/>
  <c r="K2247" i="16"/>
  <c r="K2246" i="16"/>
  <c r="K2245" i="16"/>
  <c r="K2244" i="16"/>
  <c r="K2243" i="16"/>
  <c r="K2242" i="16"/>
  <c r="K2241" i="16"/>
  <c r="K2240" i="16"/>
  <c r="K2239" i="16"/>
  <c r="K2238" i="16"/>
  <c r="K2237" i="16"/>
  <c r="K2236" i="16"/>
  <c r="K2235" i="16"/>
  <c r="K2234" i="16"/>
  <c r="K2233" i="16"/>
  <c r="K2232" i="16"/>
  <c r="K2231" i="16"/>
  <c r="K2230" i="16"/>
  <c r="K2229" i="16"/>
  <c r="K2228" i="16"/>
  <c r="K2227" i="16"/>
  <c r="K2226" i="16"/>
  <c r="K2225" i="16"/>
  <c r="K2224" i="16"/>
  <c r="K2223" i="16"/>
  <c r="K2222" i="16"/>
  <c r="K2221" i="16"/>
  <c r="K2220" i="16"/>
  <c r="K2219" i="16"/>
  <c r="K2218" i="16"/>
  <c r="K2217" i="16"/>
  <c r="K2216" i="16"/>
  <c r="K2215" i="16"/>
  <c r="K2214" i="16"/>
  <c r="K2213" i="16"/>
  <c r="K2212" i="16"/>
  <c r="K2211" i="16"/>
  <c r="K2210" i="16"/>
  <c r="K2209" i="16"/>
  <c r="K2208" i="16"/>
  <c r="K2207" i="16"/>
  <c r="K2206" i="16"/>
  <c r="K2205" i="16"/>
  <c r="K2204" i="16"/>
  <c r="K2203" i="16"/>
  <c r="K2202" i="16"/>
  <c r="K2201" i="16"/>
  <c r="K2200" i="16"/>
  <c r="K2199" i="16"/>
  <c r="K2198" i="16"/>
  <c r="K2197" i="16"/>
  <c r="K2196" i="16"/>
  <c r="K2195" i="16"/>
  <c r="K2194" i="16"/>
  <c r="K2193" i="16"/>
  <c r="K2192" i="16"/>
  <c r="K2191" i="16"/>
  <c r="K2190" i="16"/>
  <c r="K2189" i="16"/>
  <c r="K2188" i="16"/>
  <c r="K2187" i="16"/>
  <c r="K2186" i="16"/>
  <c r="K2185" i="16"/>
  <c r="K2184" i="16"/>
  <c r="K2183" i="16"/>
  <c r="K2182" i="16"/>
  <c r="K2181" i="16"/>
  <c r="K2180" i="16"/>
  <c r="K2179" i="16"/>
  <c r="K2178" i="16"/>
  <c r="K2177" i="16"/>
  <c r="K2176" i="16"/>
  <c r="K2175" i="16"/>
  <c r="K2174" i="16"/>
  <c r="K2173" i="16"/>
  <c r="K2172" i="16"/>
  <c r="K2171" i="16"/>
  <c r="K2170" i="16"/>
  <c r="K2169" i="16"/>
  <c r="K2168" i="16"/>
  <c r="K2167" i="16"/>
  <c r="K2166" i="16"/>
  <c r="K2165" i="16"/>
  <c r="K2164" i="16"/>
  <c r="K2163" i="16"/>
  <c r="K2162" i="16"/>
  <c r="K2161" i="16"/>
  <c r="K2160" i="16"/>
  <c r="K2159" i="16"/>
  <c r="K2158" i="16"/>
  <c r="K2157" i="16"/>
  <c r="K2156" i="16"/>
  <c r="K2155" i="16"/>
  <c r="K2154" i="16"/>
  <c r="K2153" i="16"/>
  <c r="K2152" i="16"/>
  <c r="K2151" i="16"/>
  <c r="K2150" i="16"/>
  <c r="K2149" i="16"/>
  <c r="K2148" i="16"/>
  <c r="K2147" i="16"/>
  <c r="K2146" i="16"/>
  <c r="K2145" i="16"/>
  <c r="K2144" i="16"/>
  <c r="K2143" i="16"/>
  <c r="K2142" i="16"/>
  <c r="K2141" i="16"/>
  <c r="K2140" i="16"/>
  <c r="K2139" i="16"/>
  <c r="K2138" i="16"/>
  <c r="K2137" i="16"/>
  <c r="K2136" i="16"/>
  <c r="K2135" i="16"/>
  <c r="K2134" i="16"/>
  <c r="K2133" i="16"/>
  <c r="K2132" i="16"/>
  <c r="K2131" i="16"/>
  <c r="K2130" i="16"/>
  <c r="K2129" i="16"/>
  <c r="K2128" i="16"/>
  <c r="K2127" i="16"/>
  <c r="K2126" i="16"/>
  <c r="K2125" i="16"/>
  <c r="K2124" i="16"/>
  <c r="K2123" i="16"/>
  <c r="K2122" i="16"/>
  <c r="K2121" i="16"/>
  <c r="K2120" i="16"/>
  <c r="K2119" i="16"/>
  <c r="K2118" i="16"/>
  <c r="K2117" i="16"/>
  <c r="K2116" i="16"/>
  <c r="K2115" i="16"/>
  <c r="K2114" i="16"/>
  <c r="K2113" i="16"/>
  <c r="K2112" i="16"/>
  <c r="K2111" i="16"/>
  <c r="K2110" i="16"/>
  <c r="K2109" i="16"/>
  <c r="K2108" i="16"/>
  <c r="K2107" i="16"/>
  <c r="K2106" i="16"/>
  <c r="K2105" i="16"/>
  <c r="K2104" i="16"/>
  <c r="K2103" i="16"/>
  <c r="K2102" i="16"/>
  <c r="K2101" i="16"/>
  <c r="K2100" i="16"/>
  <c r="K2099" i="16"/>
  <c r="K2098" i="16"/>
  <c r="K2097" i="16"/>
  <c r="K2096" i="16"/>
  <c r="K2095" i="16"/>
  <c r="K2094" i="16"/>
  <c r="K2093" i="16"/>
  <c r="K2092" i="16"/>
  <c r="K2091" i="16"/>
  <c r="K2090" i="16"/>
  <c r="K2089" i="16"/>
  <c r="K2088" i="16"/>
  <c r="K2087" i="16"/>
  <c r="K2086" i="16"/>
  <c r="K2085" i="16"/>
  <c r="K2084" i="16"/>
  <c r="K2083" i="16"/>
  <c r="K2082" i="16"/>
  <c r="K2081" i="16"/>
  <c r="K2080" i="16"/>
  <c r="K2079" i="16"/>
  <c r="K2078" i="16"/>
  <c r="K2077" i="16"/>
  <c r="K2076" i="16"/>
  <c r="K2075" i="16"/>
  <c r="K2074" i="16"/>
  <c r="K2073" i="16"/>
  <c r="K2072" i="16"/>
  <c r="K2071" i="16"/>
  <c r="K2070" i="16"/>
  <c r="K2069" i="16"/>
  <c r="K2068" i="16"/>
  <c r="K2067" i="16"/>
  <c r="K2066" i="16"/>
  <c r="K2065" i="16"/>
  <c r="K2064" i="16"/>
  <c r="K2063" i="16"/>
  <c r="K2062" i="16"/>
  <c r="K2061" i="16"/>
  <c r="K2060" i="16"/>
  <c r="K2059" i="16"/>
  <c r="K2058" i="16"/>
  <c r="K2057" i="16"/>
  <c r="K2056" i="16"/>
  <c r="K2055" i="16"/>
  <c r="K2054" i="16"/>
  <c r="K2053" i="16"/>
  <c r="K2052" i="16"/>
  <c r="K2051" i="16"/>
  <c r="K2050" i="16"/>
  <c r="K2049" i="16"/>
  <c r="K2048" i="16"/>
  <c r="K2047" i="16"/>
  <c r="K2046" i="16"/>
  <c r="K2045" i="16"/>
  <c r="K2044" i="16"/>
  <c r="K2043" i="16"/>
  <c r="K2042" i="16"/>
  <c r="K2041" i="16"/>
  <c r="K2040" i="16"/>
  <c r="K2039" i="16"/>
  <c r="K2038" i="16"/>
  <c r="K2037" i="16"/>
  <c r="K2036" i="16"/>
  <c r="K2035" i="16"/>
  <c r="K2034" i="16"/>
  <c r="K2033" i="16"/>
  <c r="K2032" i="16"/>
  <c r="K2031" i="16"/>
  <c r="K2030" i="16"/>
  <c r="K2029" i="16"/>
  <c r="K2028" i="16"/>
  <c r="K2027" i="16"/>
  <c r="K2026" i="16"/>
  <c r="K2025" i="16"/>
  <c r="K2024" i="16"/>
  <c r="K2023" i="16"/>
  <c r="K2022" i="16"/>
  <c r="K2021" i="16"/>
  <c r="K2020" i="16"/>
  <c r="K2019" i="16"/>
  <c r="K2018" i="16"/>
  <c r="K2017" i="16"/>
  <c r="K2016" i="16"/>
  <c r="K2015" i="16"/>
  <c r="K2014" i="16"/>
  <c r="K2013" i="16"/>
  <c r="K2012" i="16"/>
  <c r="K2011" i="16"/>
  <c r="K2010" i="16"/>
  <c r="K2009" i="16"/>
  <c r="K2008" i="16"/>
  <c r="K2007" i="16"/>
  <c r="K2006" i="16"/>
  <c r="K2005" i="16"/>
  <c r="K2004" i="16"/>
  <c r="K2003" i="16"/>
  <c r="K2002" i="16"/>
  <c r="K2001" i="16"/>
  <c r="K2000" i="16"/>
  <c r="K1999" i="16"/>
  <c r="K1998" i="16"/>
  <c r="K1997" i="16"/>
  <c r="K1996" i="16"/>
  <c r="K1995" i="16"/>
  <c r="K1994" i="16"/>
  <c r="K1993" i="16"/>
  <c r="K1992" i="16"/>
  <c r="K1991" i="16"/>
  <c r="K1990" i="16"/>
  <c r="K1989" i="16"/>
  <c r="K1988" i="16"/>
  <c r="K1987" i="16"/>
  <c r="K1986" i="16"/>
  <c r="K1985" i="16"/>
  <c r="K1984" i="16"/>
  <c r="K1983" i="16"/>
  <c r="K1982" i="16"/>
  <c r="K1981" i="16"/>
  <c r="K1980" i="16"/>
  <c r="K1979" i="16"/>
  <c r="K1978" i="16"/>
  <c r="K1977" i="16"/>
  <c r="K1976" i="16"/>
  <c r="K1975" i="16"/>
  <c r="K1974" i="16"/>
  <c r="K1973" i="16"/>
  <c r="K1972" i="16"/>
  <c r="K1971" i="16"/>
  <c r="K1970" i="16"/>
  <c r="K1969" i="16"/>
  <c r="K1968" i="16"/>
  <c r="K1967" i="16"/>
  <c r="K1966" i="16"/>
  <c r="K1965" i="16"/>
  <c r="K1964" i="16"/>
  <c r="K1963" i="16"/>
  <c r="K1962" i="16"/>
  <c r="K1961" i="16"/>
  <c r="K1960" i="16"/>
  <c r="K1959" i="16"/>
  <c r="K1958" i="16"/>
  <c r="K1957" i="16"/>
  <c r="K1956" i="16"/>
  <c r="K1955" i="16"/>
  <c r="K1954" i="16"/>
  <c r="K1953" i="16"/>
  <c r="K1952" i="16"/>
  <c r="K1951" i="16"/>
  <c r="K1950" i="16"/>
  <c r="K1949" i="16"/>
  <c r="K1948" i="16"/>
  <c r="K1947" i="16"/>
  <c r="K1946" i="16"/>
  <c r="K1945" i="16"/>
  <c r="K1944" i="16"/>
  <c r="K1943" i="16"/>
  <c r="K1942" i="16"/>
  <c r="K1941" i="16"/>
  <c r="K1940" i="16"/>
  <c r="K1939" i="16"/>
  <c r="K1938" i="16"/>
  <c r="K1937" i="16"/>
  <c r="K1936" i="16"/>
  <c r="K1935" i="16"/>
  <c r="K1934" i="16"/>
  <c r="K1933" i="16"/>
  <c r="K1932" i="16"/>
  <c r="K1931" i="16"/>
  <c r="K1930" i="16"/>
  <c r="K1929" i="16"/>
  <c r="K1928" i="16"/>
  <c r="K1927" i="16"/>
  <c r="K1926" i="16"/>
  <c r="K1925" i="16"/>
  <c r="K1924" i="16"/>
  <c r="K1923" i="16"/>
  <c r="K1922" i="16"/>
  <c r="K1921" i="16"/>
  <c r="K1920" i="16"/>
  <c r="K1919" i="16"/>
  <c r="K1918" i="16"/>
  <c r="K1917" i="16"/>
  <c r="K1916" i="16"/>
  <c r="K1915" i="16"/>
  <c r="K1914" i="16"/>
  <c r="K1913" i="16"/>
  <c r="K1912" i="16"/>
  <c r="K1911" i="16"/>
  <c r="K1910" i="16"/>
  <c r="K1909" i="16"/>
  <c r="K1908" i="16"/>
  <c r="K1907" i="16"/>
  <c r="K1906" i="16"/>
  <c r="K1905" i="16"/>
  <c r="K1904" i="16"/>
  <c r="K1903" i="16"/>
  <c r="K1902" i="16"/>
  <c r="K1901" i="16"/>
  <c r="K1900" i="16"/>
  <c r="K1899" i="16"/>
  <c r="K1898" i="16"/>
  <c r="K1897" i="16"/>
  <c r="K1896" i="16"/>
  <c r="K1895" i="16"/>
  <c r="K1894" i="16"/>
  <c r="K1893" i="16"/>
  <c r="K1892" i="16"/>
  <c r="K1891" i="16"/>
  <c r="K1890" i="16"/>
  <c r="K1889" i="16"/>
  <c r="K1888" i="16"/>
  <c r="K1887" i="16"/>
  <c r="K1886" i="16"/>
  <c r="K1885" i="16"/>
  <c r="K1884" i="16"/>
  <c r="K1883" i="16"/>
  <c r="K1882" i="16"/>
  <c r="K1881" i="16"/>
  <c r="K1880" i="16"/>
  <c r="K1879" i="16"/>
  <c r="K1878" i="16"/>
  <c r="K1877" i="16"/>
  <c r="K1876" i="16"/>
  <c r="K1875" i="16"/>
  <c r="K1874" i="16"/>
  <c r="K1873" i="16"/>
  <c r="K1872" i="16"/>
  <c r="K1871" i="16"/>
  <c r="K1870" i="16"/>
  <c r="K1869" i="16"/>
  <c r="K1868" i="16"/>
  <c r="K1867" i="16"/>
  <c r="K1866" i="16"/>
  <c r="K1865" i="16"/>
  <c r="K1864" i="16"/>
  <c r="K1863" i="16"/>
  <c r="K1862" i="16"/>
  <c r="K1861" i="16"/>
  <c r="K1860" i="16"/>
  <c r="K1859" i="16"/>
  <c r="K1858" i="16"/>
  <c r="K1857" i="16"/>
  <c r="K1856" i="16"/>
  <c r="K1855" i="16"/>
  <c r="K1854" i="16"/>
  <c r="K1853" i="16"/>
  <c r="K1852" i="16"/>
  <c r="K1851" i="16"/>
  <c r="K1850" i="16"/>
  <c r="K1849" i="16"/>
  <c r="K1848" i="16"/>
  <c r="K1847" i="16"/>
  <c r="K1846" i="16"/>
  <c r="K1845" i="16"/>
  <c r="K1844" i="16"/>
  <c r="K1843" i="16"/>
  <c r="K1842" i="16"/>
  <c r="K1841" i="16"/>
  <c r="K1840" i="16"/>
  <c r="K1839" i="16"/>
  <c r="K1838" i="16"/>
  <c r="K1837" i="16"/>
  <c r="K1836" i="16"/>
  <c r="K1835" i="16"/>
  <c r="K1834" i="16"/>
  <c r="K1833" i="16"/>
  <c r="K1832" i="16"/>
  <c r="K1831" i="16"/>
  <c r="K1830" i="16"/>
  <c r="K1829" i="16"/>
  <c r="K1828" i="16"/>
  <c r="K1827" i="16"/>
  <c r="K1826" i="16"/>
  <c r="K1825" i="16"/>
  <c r="K1824" i="16"/>
  <c r="K1823" i="16"/>
  <c r="K1822" i="16"/>
  <c r="K1821" i="16"/>
  <c r="K1820" i="16"/>
  <c r="K1819" i="16"/>
  <c r="K1818" i="16"/>
  <c r="K1817" i="16"/>
  <c r="K1816" i="16"/>
  <c r="K1815" i="16"/>
  <c r="K1814" i="16"/>
  <c r="K1813" i="16"/>
  <c r="K1812" i="16"/>
  <c r="K1811" i="16"/>
  <c r="K1810" i="16"/>
  <c r="K1809" i="16"/>
  <c r="K1808" i="16"/>
  <c r="K1807" i="16"/>
  <c r="K1806" i="16"/>
  <c r="K1805" i="16"/>
  <c r="K1804" i="16"/>
  <c r="K1803" i="16"/>
  <c r="K1802" i="16"/>
  <c r="K1801" i="16"/>
  <c r="K1800" i="16"/>
  <c r="K1799" i="16"/>
  <c r="K1798" i="16"/>
  <c r="K1797" i="16"/>
  <c r="K1796" i="16"/>
  <c r="K1795" i="16"/>
  <c r="K1794" i="16"/>
  <c r="K1793" i="16"/>
  <c r="K1792" i="16"/>
  <c r="K1791" i="16"/>
  <c r="K1790" i="16"/>
  <c r="K1789" i="16"/>
  <c r="K1788" i="16"/>
  <c r="K1787" i="16"/>
  <c r="K1786" i="16"/>
  <c r="K1785" i="16"/>
  <c r="K1784" i="16"/>
  <c r="K1783" i="16"/>
  <c r="K1782" i="16"/>
  <c r="K1781" i="16"/>
  <c r="K1780" i="16"/>
  <c r="K1779" i="16"/>
  <c r="K1778" i="16"/>
  <c r="K1777" i="16"/>
  <c r="K1776" i="16"/>
  <c r="K1775" i="16"/>
  <c r="K1774" i="16"/>
  <c r="K1773" i="16"/>
  <c r="K1772" i="16"/>
  <c r="K1771" i="16"/>
  <c r="K1770" i="16"/>
  <c r="K1769" i="16"/>
  <c r="K1768" i="16"/>
  <c r="K1767" i="16"/>
  <c r="K1766" i="16"/>
  <c r="K1765" i="16"/>
  <c r="K1764" i="16"/>
  <c r="K1763" i="16"/>
  <c r="K1762" i="16"/>
  <c r="K1761" i="16"/>
  <c r="K1760" i="16"/>
  <c r="K1759" i="16"/>
  <c r="K1758" i="16"/>
  <c r="K1757" i="16"/>
  <c r="K1756" i="16"/>
  <c r="K1755" i="16"/>
  <c r="K1754" i="16"/>
  <c r="K1753" i="16"/>
  <c r="K1752" i="16"/>
  <c r="K1751" i="16"/>
  <c r="K1750" i="16"/>
  <c r="K1749" i="16"/>
  <c r="K1748" i="16"/>
  <c r="K1747" i="16"/>
  <c r="K1746" i="16"/>
  <c r="K1745" i="16"/>
  <c r="K1744" i="16"/>
  <c r="K1743" i="16"/>
  <c r="K1742" i="16"/>
  <c r="K1741" i="16"/>
  <c r="K1740" i="16"/>
  <c r="K1739" i="16"/>
  <c r="K1738" i="16"/>
  <c r="K1737" i="16"/>
  <c r="K1736" i="16"/>
  <c r="K1735" i="16"/>
  <c r="K1734" i="16"/>
  <c r="K1733" i="16"/>
  <c r="K1732" i="16"/>
  <c r="K1731" i="16"/>
  <c r="K1730" i="16"/>
  <c r="K1729" i="16"/>
  <c r="K1728" i="16"/>
  <c r="K1727" i="16"/>
  <c r="K1726" i="16"/>
  <c r="K1725" i="16"/>
  <c r="K1724" i="16"/>
  <c r="K1723" i="16"/>
  <c r="K1722" i="16"/>
  <c r="K1721" i="16"/>
  <c r="K1720" i="16"/>
  <c r="K1719" i="16"/>
  <c r="K1718" i="16"/>
  <c r="K1717" i="16"/>
  <c r="K1716" i="16"/>
  <c r="K1715" i="16"/>
  <c r="K1714" i="16"/>
  <c r="K1713" i="16"/>
  <c r="K1712" i="16"/>
  <c r="K1711" i="16"/>
  <c r="K1710" i="16"/>
  <c r="K1709" i="16"/>
  <c r="K1708" i="16"/>
  <c r="K1707" i="16"/>
  <c r="K1706" i="16"/>
  <c r="K1705" i="16"/>
  <c r="K1704" i="16"/>
  <c r="K1703" i="16"/>
  <c r="K1702" i="16"/>
  <c r="K1701" i="16"/>
  <c r="K1700" i="16"/>
  <c r="K1699" i="16"/>
  <c r="K1698" i="16"/>
  <c r="K1697" i="16"/>
  <c r="K1696" i="16"/>
  <c r="K1695" i="16"/>
  <c r="K1694" i="16"/>
  <c r="K1693" i="16"/>
  <c r="K1692" i="16"/>
  <c r="K1691" i="16"/>
  <c r="K1690" i="16"/>
  <c r="K1689" i="16"/>
  <c r="K1688" i="16"/>
  <c r="K1687" i="16"/>
  <c r="K1686" i="16"/>
  <c r="K1685" i="16"/>
  <c r="K1684" i="16"/>
  <c r="K1683" i="16"/>
  <c r="K1682" i="16"/>
  <c r="K1681" i="16"/>
  <c r="K1680" i="16"/>
  <c r="K1679" i="16"/>
  <c r="K1678" i="16"/>
  <c r="K1677" i="16"/>
  <c r="K1676" i="16"/>
  <c r="K1675" i="16"/>
  <c r="K1674" i="16"/>
  <c r="K1673" i="16"/>
  <c r="K1672" i="16"/>
  <c r="K1671" i="16"/>
  <c r="K1670" i="16"/>
  <c r="K1669" i="16"/>
  <c r="K1668" i="16"/>
  <c r="K1667" i="16"/>
  <c r="K1666" i="16"/>
  <c r="K1665" i="16"/>
  <c r="K1664" i="16"/>
  <c r="K1663" i="16"/>
  <c r="K1662" i="16"/>
  <c r="K1661" i="16"/>
  <c r="K1660" i="16"/>
  <c r="K1659" i="16"/>
  <c r="K1658" i="16"/>
  <c r="K1657" i="16"/>
  <c r="K1656" i="16"/>
  <c r="K1655" i="16"/>
  <c r="K1654" i="16"/>
  <c r="K1653" i="16"/>
  <c r="K1652" i="16"/>
  <c r="K1651" i="16"/>
  <c r="K1650" i="16"/>
  <c r="K1649" i="16"/>
  <c r="K1648" i="16"/>
  <c r="K1647" i="16"/>
  <c r="K1646" i="16"/>
  <c r="K1645" i="16"/>
  <c r="K1644" i="16"/>
  <c r="K1643" i="16"/>
  <c r="K1642" i="16"/>
  <c r="K1641" i="16"/>
  <c r="K1640" i="16"/>
  <c r="K1639" i="16"/>
  <c r="K1638" i="16"/>
  <c r="K1637" i="16"/>
  <c r="K1636" i="16"/>
  <c r="K1635" i="16"/>
  <c r="K1634" i="16"/>
  <c r="K1633" i="16"/>
  <c r="K1632" i="16"/>
  <c r="K1631" i="16"/>
  <c r="K1630" i="16"/>
  <c r="K1629" i="16"/>
  <c r="K1628" i="16"/>
  <c r="K1627" i="16"/>
  <c r="K1626" i="16"/>
  <c r="K1625" i="16"/>
  <c r="K1624" i="16"/>
  <c r="K1623" i="16"/>
  <c r="K1622" i="16"/>
  <c r="K1621" i="16"/>
  <c r="K1620" i="16"/>
  <c r="K1619" i="16"/>
  <c r="K1618" i="16"/>
  <c r="K1617" i="16"/>
  <c r="K1616" i="16"/>
  <c r="K1615" i="16"/>
  <c r="K1614" i="16"/>
  <c r="K1613" i="16"/>
  <c r="K1612" i="16"/>
  <c r="K1611" i="16"/>
  <c r="K1610" i="16"/>
  <c r="K1609" i="16"/>
  <c r="K1608" i="16"/>
  <c r="K1607" i="16"/>
  <c r="K1606" i="16"/>
  <c r="K1605" i="16"/>
  <c r="K1604" i="16"/>
  <c r="K1603" i="16"/>
  <c r="K1602" i="16"/>
  <c r="K1601" i="16"/>
  <c r="K1600" i="16"/>
  <c r="K1599" i="16"/>
  <c r="K1598" i="16"/>
  <c r="K1597" i="16"/>
  <c r="K1596" i="16"/>
  <c r="K1595" i="16"/>
  <c r="K1594" i="16"/>
  <c r="K1593" i="16"/>
  <c r="K1592" i="16"/>
  <c r="K1591" i="16"/>
  <c r="K1590" i="16"/>
  <c r="K1589" i="16"/>
  <c r="K1588" i="16"/>
  <c r="K1587" i="16"/>
  <c r="K1586" i="16"/>
  <c r="K1585" i="16"/>
  <c r="K1584" i="16"/>
  <c r="K1583" i="16"/>
  <c r="K1582" i="16"/>
  <c r="K1581" i="16"/>
  <c r="K1580" i="16"/>
  <c r="K1579" i="16"/>
  <c r="K1578" i="16"/>
  <c r="K1577" i="16"/>
  <c r="K1576" i="16"/>
  <c r="K1575" i="16"/>
  <c r="K1574" i="16"/>
  <c r="K1573" i="16"/>
  <c r="K1572" i="16"/>
  <c r="K1571" i="16"/>
  <c r="K1570" i="16"/>
  <c r="K1569" i="16"/>
  <c r="K1568" i="16"/>
  <c r="K1567" i="16"/>
  <c r="K1566" i="16"/>
  <c r="K1565" i="16"/>
  <c r="K1564" i="16"/>
  <c r="K1563" i="16"/>
  <c r="K1562" i="16"/>
  <c r="K1561" i="16"/>
  <c r="K1560" i="16"/>
  <c r="K1559" i="16"/>
  <c r="K1558" i="16"/>
  <c r="K1557" i="16"/>
  <c r="K1556" i="16"/>
  <c r="K1555" i="16"/>
  <c r="K1554" i="16"/>
  <c r="K1553" i="16"/>
  <c r="K1552" i="16"/>
  <c r="K1551" i="16"/>
  <c r="K1550" i="16"/>
  <c r="K1549" i="16"/>
  <c r="K1548" i="16"/>
  <c r="K1547" i="16"/>
  <c r="K1546" i="16"/>
  <c r="K1545" i="16"/>
  <c r="K1544" i="16"/>
  <c r="K1543" i="16"/>
  <c r="K1542" i="16"/>
  <c r="K1541" i="16"/>
  <c r="K1540" i="16"/>
  <c r="K1539" i="16"/>
  <c r="K1538" i="16"/>
  <c r="K1537" i="16"/>
  <c r="K1536" i="16"/>
  <c r="K1535" i="16"/>
  <c r="K1534" i="16"/>
  <c r="K1533" i="16"/>
  <c r="K1532" i="16"/>
  <c r="K1531" i="16"/>
  <c r="K1530" i="16"/>
  <c r="K1529" i="16"/>
  <c r="K1528" i="16"/>
  <c r="K1527" i="16"/>
  <c r="K1526" i="16"/>
  <c r="K1525" i="16"/>
  <c r="K1524" i="16"/>
  <c r="K1523" i="16"/>
  <c r="K1522" i="16"/>
  <c r="K1521" i="16"/>
  <c r="K1520" i="16"/>
  <c r="K1519" i="16"/>
  <c r="K1518" i="16"/>
  <c r="K1517" i="16"/>
  <c r="K1516" i="16"/>
  <c r="K1515" i="16"/>
  <c r="K1514" i="16"/>
  <c r="K1513" i="16"/>
  <c r="K1512" i="16"/>
  <c r="K1511" i="16"/>
  <c r="K1510" i="16"/>
  <c r="K1509" i="16"/>
  <c r="K1508" i="16"/>
  <c r="K1507" i="16"/>
  <c r="K1506" i="16"/>
  <c r="K1505" i="16"/>
  <c r="K1504" i="16"/>
  <c r="K1503" i="16"/>
  <c r="K1502" i="16"/>
  <c r="K1501" i="16"/>
  <c r="K1500" i="16"/>
  <c r="K1499" i="16"/>
  <c r="K1498" i="16"/>
  <c r="K1497" i="16"/>
  <c r="K1496" i="16"/>
  <c r="K1495" i="16"/>
  <c r="K1494" i="16"/>
  <c r="K1493" i="16"/>
  <c r="K1492" i="16"/>
  <c r="K1491" i="16"/>
  <c r="K1490" i="16"/>
  <c r="K1489" i="16"/>
  <c r="K1488" i="16"/>
  <c r="K1487" i="16"/>
  <c r="K1486" i="16"/>
  <c r="K1485" i="16"/>
  <c r="K1484" i="16"/>
  <c r="K1483" i="16"/>
  <c r="K1482" i="16"/>
  <c r="K1481" i="16"/>
  <c r="K1480" i="16"/>
  <c r="K1479" i="16"/>
  <c r="K1478" i="16"/>
  <c r="K1477" i="16"/>
  <c r="K1476" i="16"/>
  <c r="K1475" i="16"/>
  <c r="K1474" i="16"/>
  <c r="K1473" i="16"/>
  <c r="K1472" i="16"/>
  <c r="K1471" i="16"/>
  <c r="K1470" i="16"/>
  <c r="K1469" i="16"/>
  <c r="K1468" i="16"/>
  <c r="K1467" i="16"/>
  <c r="K1466" i="16"/>
  <c r="K1465" i="16"/>
  <c r="K1464" i="16"/>
  <c r="K1463" i="16"/>
  <c r="K1462" i="16"/>
  <c r="K1461" i="16"/>
  <c r="K1460" i="16"/>
  <c r="K1459" i="16"/>
  <c r="K1458" i="16"/>
  <c r="K1457" i="16"/>
  <c r="K1456" i="16"/>
  <c r="K1455" i="16"/>
  <c r="K1454" i="16"/>
  <c r="K1453" i="16"/>
  <c r="K1452" i="16"/>
  <c r="K1451" i="16"/>
  <c r="K1450" i="16"/>
  <c r="K1449" i="16"/>
  <c r="K1448" i="16"/>
  <c r="K1447" i="16"/>
  <c r="K1446" i="16"/>
  <c r="K1445" i="16"/>
  <c r="K1444" i="16"/>
  <c r="K1443" i="16"/>
  <c r="K1442" i="16"/>
  <c r="K1441" i="16"/>
  <c r="K1440" i="16"/>
  <c r="K1439" i="16"/>
  <c r="K1438" i="16"/>
  <c r="K1437" i="16"/>
  <c r="K1436" i="16"/>
  <c r="K1435" i="16"/>
  <c r="K1434" i="16"/>
  <c r="K1433" i="16"/>
  <c r="K1432" i="16"/>
  <c r="K1431" i="16"/>
  <c r="K1430" i="16"/>
  <c r="K1429" i="16"/>
  <c r="K1428" i="16"/>
  <c r="K1427" i="16"/>
  <c r="K1426" i="16"/>
  <c r="K1425" i="16"/>
  <c r="K1424" i="16"/>
  <c r="K1423" i="16"/>
  <c r="K1422" i="16"/>
  <c r="K1421" i="16"/>
  <c r="K1420" i="16"/>
  <c r="K1419" i="16"/>
  <c r="K1418" i="16"/>
  <c r="K1417" i="16"/>
  <c r="K1416" i="16"/>
  <c r="K1415" i="16"/>
  <c r="K1414" i="16"/>
  <c r="K1413" i="16"/>
  <c r="K1412" i="16"/>
  <c r="K1411" i="16"/>
  <c r="K1410" i="16"/>
  <c r="K1409" i="16"/>
  <c r="K1408" i="16"/>
  <c r="K1407" i="16"/>
  <c r="K1406" i="16"/>
  <c r="K1405" i="16"/>
  <c r="K1404" i="16"/>
  <c r="K1403" i="16"/>
  <c r="K1402" i="16"/>
  <c r="K1401" i="16"/>
  <c r="K1400" i="16"/>
  <c r="K1399" i="16"/>
  <c r="K1398" i="16"/>
  <c r="K1397" i="16"/>
  <c r="K1396" i="16"/>
  <c r="K1395" i="16"/>
  <c r="K1394" i="16"/>
  <c r="K1393" i="16"/>
  <c r="K1392" i="16"/>
  <c r="K1391" i="16"/>
  <c r="K1390" i="16"/>
  <c r="K1389" i="16"/>
  <c r="K1388" i="16"/>
  <c r="K1387" i="16"/>
  <c r="K1386" i="16"/>
  <c r="K1385" i="16"/>
  <c r="K1384" i="16"/>
  <c r="K1383" i="16"/>
  <c r="K1382" i="16"/>
  <c r="K1381" i="16"/>
  <c r="K1380" i="16"/>
  <c r="K1379" i="16"/>
  <c r="K1378" i="16"/>
  <c r="K1377" i="16"/>
  <c r="K1376" i="16"/>
  <c r="K1375" i="16"/>
  <c r="K1374" i="16"/>
  <c r="K1373" i="16"/>
  <c r="K1372" i="16"/>
  <c r="K1371" i="16"/>
  <c r="K1370" i="16"/>
  <c r="K1369" i="16"/>
  <c r="K1368" i="16"/>
  <c r="K1367" i="16"/>
  <c r="K1366" i="16"/>
  <c r="K1365" i="16"/>
  <c r="K1364" i="16"/>
  <c r="K1363" i="16"/>
  <c r="K1362" i="16"/>
  <c r="K1361" i="16"/>
  <c r="K1360" i="16"/>
  <c r="K1359" i="16"/>
  <c r="K1358" i="16"/>
  <c r="K1357" i="16"/>
  <c r="K1356" i="16"/>
  <c r="K1355" i="16"/>
  <c r="K1354" i="16"/>
  <c r="K1353" i="16"/>
  <c r="K1352" i="16"/>
  <c r="K1351" i="16"/>
  <c r="K1350" i="16"/>
  <c r="K1349" i="16"/>
  <c r="K1348" i="16"/>
  <c r="K1347" i="16"/>
  <c r="K1346" i="16"/>
  <c r="K1345" i="16"/>
  <c r="K1344" i="16"/>
  <c r="K1343" i="16"/>
  <c r="K1342" i="16"/>
  <c r="K1341" i="16"/>
  <c r="K1340" i="16"/>
  <c r="K1339" i="16"/>
  <c r="K1338" i="16"/>
  <c r="K1337" i="16"/>
  <c r="K1336" i="16"/>
  <c r="K1335" i="16"/>
  <c r="K1334" i="16"/>
  <c r="K1333" i="16"/>
  <c r="K1332" i="16"/>
  <c r="K1331" i="16"/>
  <c r="K1330" i="16"/>
  <c r="K1329" i="16"/>
  <c r="K1328" i="16"/>
  <c r="K1327" i="16"/>
  <c r="K1326" i="16"/>
  <c r="K1325" i="16"/>
  <c r="K1324" i="16"/>
  <c r="K1323" i="16"/>
  <c r="K1322" i="16"/>
  <c r="K1321" i="16"/>
  <c r="K1320" i="16"/>
  <c r="K1319" i="16"/>
  <c r="K1318" i="16"/>
  <c r="K1317" i="16"/>
  <c r="K1316" i="16"/>
  <c r="K1315" i="16"/>
  <c r="K1314" i="16"/>
  <c r="K1313" i="16"/>
  <c r="K1312" i="16"/>
  <c r="K1311" i="16"/>
  <c r="K1310" i="16"/>
  <c r="K1309" i="16"/>
  <c r="K1308" i="16"/>
  <c r="K1307" i="16"/>
  <c r="K1306" i="16"/>
  <c r="K1305" i="16"/>
  <c r="K1304" i="16"/>
  <c r="K1303" i="16"/>
  <c r="K1302" i="16"/>
  <c r="K1301" i="16"/>
  <c r="K1300" i="16"/>
  <c r="K1299" i="16"/>
  <c r="K1298" i="16"/>
  <c r="K1297" i="16"/>
  <c r="K1296" i="16"/>
  <c r="K1295" i="16"/>
  <c r="K1294" i="16"/>
  <c r="K1293" i="16"/>
  <c r="K1292" i="16"/>
  <c r="K1291" i="16"/>
  <c r="K1290" i="16"/>
  <c r="K1289" i="16"/>
  <c r="K1288" i="16"/>
  <c r="K1287" i="16"/>
  <c r="K1286" i="16"/>
  <c r="K1285" i="16"/>
  <c r="K1284" i="16"/>
  <c r="K1283" i="16"/>
  <c r="K1282" i="16"/>
  <c r="K1281" i="16"/>
  <c r="K1280" i="16"/>
  <c r="K1279" i="16"/>
  <c r="K1278" i="16"/>
  <c r="K1277" i="16"/>
  <c r="K1276" i="16"/>
  <c r="K1275" i="16"/>
  <c r="K1274" i="16"/>
  <c r="K1273" i="16"/>
  <c r="K1272" i="16"/>
  <c r="K1271" i="16"/>
  <c r="K1270" i="16"/>
  <c r="K1269" i="16"/>
  <c r="K1268" i="16"/>
  <c r="K1267" i="16"/>
  <c r="K1266" i="16"/>
  <c r="K1265" i="16"/>
  <c r="K1264" i="16"/>
  <c r="K1263" i="16"/>
  <c r="K1262" i="16"/>
  <c r="K1261" i="16"/>
  <c r="K1260" i="16"/>
  <c r="K1259" i="16"/>
  <c r="K1258" i="16"/>
  <c r="K1257" i="16"/>
  <c r="K1256" i="16"/>
  <c r="K1255" i="16"/>
  <c r="K1254" i="16"/>
  <c r="K1253" i="16"/>
  <c r="K1252" i="16"/>
  <c r="K1251" i="16"/>
  <c r="K1250" i="16"/>
  <c r="K1249" i="16"/>
  <c r="K1248" i="16"/>
  <c r="K1247" i="16"/>
  <c r="K1246" i="16"/>
  <c r="K1245" i="16"/>
  <c r="K1244" i="16"/>
  <c r="K1243" i="16"/>
  <c r="K1242" i="16"/>
  <c r="K1241" i="16"/>
  <c r="K1240" i="16"/>
  <c r="K1239" i="16"/>
  <c r="K1238" i="16"/>
  <c r="K1237" i="16"/>
  <c r="K1236" i="16"/>
  <c r="K1235" i="16"/>
  <c r="K1234" i="16"/>
  <c r="K1233" i="16"/>
  <c r="K1232" i="16"/>
  <c r="K1231" i="16"/>
  <c r="K1230" i="16"/>
  <c r="K1229" i="16"/>
  <c r="K1228" i="16"/>
  <c r="K1227" i="16"/>
  <c r="K1226" i="16"/>
  <c r="K1225" i="16"/>
  <c r="K1224" i="16"/>
  <c r="K1223" i="16"/>
  <c r="K1222" i="16"/>
  <c r="K1221" i="16"/>
  <c r="K1220" i="16"/>
  <c r="K1219" i="16"/>
  <c r="K1218" i="16"/>
  <c r="K1217" i="16"/>
  <c r="K1216" i="16"/>
  <c r="K1215" i="16"/>
  <c r="K1214" i="16"/>
  <c r="K1213" i="16"/>
  <c r="K1212" i="16"/>
  <c r="K1211" i="16"/>
  <c r="K1210" i="16"/>
  <c r="K1209" i="16"/>
  <c r="K1208" i="16"/>
  <c r="K1207" i="16"/>
  <c r="K1206" i="16"/>
  <c r="K1205" i="16"/>
  <c r="K1204" i="16"/>
  <c r="K1203" i="16"/>
  <c r="K1202" i="16"/>
  <c r="K1201" i="16"/>
  <c r="K1200" i="16"/>
  <c r="K1199" i="16"/>
  <c r="K1198" i="16"/>
  <c r="K1197" i="16"/>
  <c r="K1196" i="16"/>
  <c r="K1195" i="16"/>
  <c r="K1194" i="16"/>
  <c r="K1193" i="16"/>
  <c r="K1192" i="16"/>
  <c r="K1191" i="16"/>
  <c r="K1190" i="16"/>
  <c r="K1189" i="16"/>
  <c r="K1188" i="16"/>
  <c r="K1187" i="16"/>
  <c r="K1186" i="16"/>
  <c r="K1185" i="16"/>
  <c r="K1184" i="16"/>
  <c r="K1183" i="16"/>
  <c r="K1182" i="16"/>
  <c r="K1181" i="16"/>
  <c r="K1180" i="16"/>
  <c r="K1179" i="16"/>
  <c r="K1178" i="16"/>
  <c r="K1177" i="16"/>
  <c r="K1176" i="16"/>
  <c r="K1175" i="16"/>
  <c r="K1174" i="16"/>
  <c r="K1173" i="16"/>
  <c r="K1172" i="16"/>
  <c r="K1171" i="16"/>
  <c r="K1170" i="16"/>
  <c r="K1169" i="16"/>
  <c r="K1168" i="16"/>
  <c r="K1167" i="16"/>
  <c r="K1166" i="16"/>
  <c r="K1165" i="16"/>
  <c r="K1164" i="16"/>
  <c r="K1163" i="16"/>
  <c r="K1162" i="16"/>
  <c r="K1161" i="16"/>
  <c r="K1160" i="16"/>
  <c r="K1159" i="16"/>
  <c r="K1158" i="16"/>
  <c r="K1157" i="16"/>
  <c r="K1156" i="16"/>
  <c r="K1155" i="16"/>
  <c r="K1154" i="16"/>
  <c r="K1153" i="16"/>
  <c r="K1152" i="16"/>
  <c r="K1151" i="16"/>
  <c r="K1150" i="16"/>
  <c r="K1149" i="16"/>
  <c r="K1148" i="16"/>
  <c r="K1147" i="16"/>
  <c r="K1146" i="16"/>
  <c r="K1145" i="16"/>
  <c r="K1144" i="16"/>
  <c r="K1143" i="16"/>
  <c r="K1142" i="16"/>
  <c r="K1141" i="16"/>
  <c r="K1140" i="16"/>
  <c r="K1139" i="16"/>
  <c r="K1138" i="16"/>
  <c r="K1137" i="16"/>
  <c r="K1136" i="16"/>
  <c r="K1135" i="16"/>
  <c r="K1134" i="16"/>
  <c r="K1133" i="16"/>
  <c r="K1132" i="16"/>
  <c r="K1131" i="16"/>
  <c r="K1130" i="16"/>
  <c r="K1129" i="16"/>
  <c r="K1128" i="16"/>
  <c r="K1127" i="16"/>
  <c r="K1126" i="16"/>
  <c r="K1125" i="16"/>
  <c r="K1124" i="16"/>
  <c r="K1123" i="16"/>
  <c r="K1122" i="16"/>
  <c r="K1121" i="16"/>
  <c r="K1120" i="16"/>
  <c r="K1119" i="16"/>
  <c r="K1118" i="16"/>
  <c r="K1117" i="16"/>
  <c r="K1116" i="16"/>
  <c r="K1115" i="16"/>
  <c r="K1114" i="16"/>
  <c r="K1113" i="16"/>
  <c r="K1112" i="16"/>
  <c r="K1111" i="16"/>
  <c r="K1110" i="16"/>
  <c r="K1109" i="16"/>
  <c r="K1108" i="16"/>
  <c r="K1107" i="16"/>
  <c r="K1106" i="16"/>
  <c r="K1105" i="16"/>
  <c r="K1104" i="16"/>
  <c r="K1103" i="16"/>
  <c r="K1102" i="16"/>
  <c r="K1101" i="16"/>
  <c r="K1100" i="16"/>
  <c r="K1099" i="16"/>
  <c r="K1098" i="16"/>
  <c r="K1097" i="16"/>
  <c r="K1096" i="16"/>
  <c r="K1095" i="16"/>
  <c r="K1094" i="16"/>
  <c r="K1093" i="16"/>
  <c r="K1092" i="16"/>
  <c r="K1091" i="16"/>
  <c r="K1090" i="16"/>
  <c r="K1089" i="16"/>
  <c r="K1088" i="16"/>
  <c r="K1087" i="16"/>
  <c r="K1086" i="16"/>
  <c r="K1085" i="16"/>
  <c r="K1084" i="16"/>
  <c r="K1083" i="16"/>
  <c r="K1082" i="16"/>
  <c r="K1081" i="16"/>
  <c r="K1080" i="16"/>
  <c r="K1079" i="16"/>
  <c r="K1078" i="16"/>
  <c r="K1077" i="16"/>
  <c r="K1076" i="16"/>
  <c r="K1075" i="16"/>
  <c r="K1074" i="16"/>
  <c r="K1073" i="16"/>
  <c r="K1072" i="16"/>
  <c r="K1071" i="16"/>
  <c r="K1070" i="16"/>
  <c r="K1069" i="16"/>
  <c r="K1068" i="16"/>
  <c r="K1067" i="16"/>
  <c r="K1066" i="16"/>
  <c r="K1065" i="16"/>
  <c r="K1064" i="16"/>
  <c r="K1063" i="16"/>
  <c r="K1062" i="16"/>
  <c r="K1061" i="16"/>
  <c r="K1060" i="16"/>
  <c r="K1059" i="16"/>
  <c r="K1058" i="16"/>
  <c r="K1057" i="16"/>
  <c r="K1056" i="16"/>
  <c r="K1055" i="16"/>
  <c r="K1054" i="16"/>
  <c r="K1053" i="16"/>
  <c r="K1052" i="16"/>
  <c r="K1051" i="16"/>
  <c r="K1050" i="16"/>
  <c r="K1049" i="16"/>
  <c r="K1048" i="16"/>
  <c r="K1047" i="16"/>
  <c r="K1046" i="16"/>
  <c r="K1045" i="16"/>
  <c r="K1044" i="16"/>
  <c r="K1043" i="16"/>
  <c r="K1042" i="16"/>
  <c r="K1041" i="16"/>
  <c r="K1040" i="16"/>
  <c r="K1039" i="16"/>
  <c r="K1038" i="16"/>
  <c r="K1037" i="16"/>
  <c r="K1036" i="16"/>
  <c r="K1035" i="16"/>
  <c r="K1034" i="16"/>
  <c r="K1033" i="16"/>
  <c r="K1032" i="16"/>
  <c r="K1031" i="16"/>
  <c r="K1030" i="16"/>
  <c r="K1029" i="16"/>
  <c r="K1028" i="16"/>
  <c r="K1027" i="16"/>
  <c r="K1026" i="16"/>
  <c r="K1025" i="16"/>
  <c r="K1024" i="16"/>
  <c r="K1023" i="16"/>
  <c r="K1022" i="16"/>
  <c r="K1021" i="16"/>
  <c r="K1020" i="16"/>
  <c r="K1019" i="16"/>
  <c r="K1018" i="16"/>
  <c r="K1017" i="16"/>
  <c r="K1016" i="16"/>
  <c r="K1015" i="16"/>
  <c r="K1014" i="16"/>
  <c r="K1013" i="16"/>
  <c r="K1012" i="16"/>
  <c r="K1011" i="16"/>
  <c r="K1010" i="16"/>
  <c r="K1009" i="16"/>
  <c r="K1008" i="16"/>
  <c r="K1007" i="16"/>
  <c r="K1006" i="16"/>
  <c r="K1005" i="16"/>
  <c r="K1004" i="16"/>
  <c r="K1003" i="16"/>
  <c r="K1002" i="16"/>
  <c r="K1001" i="16"/>
  <c r="K1000" i="16"/>
  <c r="K999" i="16"/>
  <c r="K998" i="16"/>
  <c r="K997" i="16"/>
  <c r="K996" i="16"/>
  <c r="K995" i="16"/>
  <c r="K994" i="16"/>
  <c r="K993" i="16"/>
  <c r="K992" i="16"/>
  <c r="K991" i="16"/>
  <c r="K990" i="16"/>
  <c r="K989" i="16"/>
  <c r="K988" i="16"/>
  <c r="K987" i="16"/>
  <c r="K986" i="16"/>
  <c r="K985" i="16"/>
  <c r="K984" i="16"/>
  <c r="K983" i="16"/>
  <c r="K982" i="16"/>
  <c r="K981" i="16"/>
  <c r="K980" i="16"/>
  <c r="K979" i="16"/>
  <c r="K978" i="16"/>
  <c r="K977" i="16"/>
  <c r="K976" i="16"/>
  <c r="K975" i="16"/>
  <c r="K974" i="16"/>
  <c r="K973" i="16"/>
  <c r="K972" i="16"/>
  <c r="K971" i="16"/>
  <c r="K970" i="16"/>
  <c r="K969" i="16"/>
  <c r="K968" i="16"/>
  <c r="K967" i="16"/>
  <c r="K966" i="16"/>
  <c r="K965" i="16"/>
  <c r="K964" i="16"/>
  <c r="K963" i="16"/>
  <c r="K962" i="16"/>
  <c r="K961" i="16"/>
  <c r="K960" i="16"/>
  <c r="K959" i="16"/>
  <c r="K958" i="16"/>
  <c r="K957" i="16"/>
  <c r="K956" i="16"/>
  <c r="K955" i="16"/>
  <c r="K954" i="16"/>
  <c r="K953" i="16"/>
  <c r="K952" i="16"/>
  <c r="K951" i="16"/>
  <c r="K950" i="16"/>
  <c r="K949" i="16"/>
  <c r="K948" i="16"/>
  <c r="K947" i="16"/>
  <c r="K946" i="16"/>
  <c r="K945" i="16"/>
  <c r="K944" i="16"/>
  <c r="K943" i="16"/>
  <c r="K942" i="16"/>
  <c r="K941" i="16"/>
  <c r="K940" i="16"/>
  <c r="K939" i="16"/>
  <c r="K938" i="16"/>
  <c r="K937" i="16"/>
  <c r="K936" i="16"/>
  <c r="K935" i="16"/>
  <c r="K934" i="16"/>
  <c r="K933" i="16"/>
  <c r="K932" i="16"/>
  <c r="K931" i="16"/>
  <c r="K930" i="16"/>
  <c r="K929" i="16"/>
  <c r="K928" i="16"/>
  <c r="K927" i="16"/>
  <c r="K926" i="16"/>
  <c r="K925" i="16"/>
  <c r="K924" i="16"/>
  <c r="K923" i="16"/>
  <c r="K922" i="16"/>
  <c r="K921" i="16"/>
  <c r="K920" i="16"/>
  <c r="K919" i="16"/>
  <c r="K918" i="16"/>
  <c r="K917" i="16"/>
  <c r="K916" i="16"/>
  <c r="K915" i="16"/>
  <c r="K914" i="16"/>
  <c r="K913" i="16"/>
  <c r="K912" i="16"/>
  <c r="K911" i="16"/>
  <c r="K910" i="16"/>
  <c r="K909" i="16"/>
  <c r="K908" i="16"/>
  <c r="K907" i="16"/>
  <c r="K906" i="16"/>
  <c r="K905" i="16"/>
  <c r="K904" i="16"/>
  <c r="K903" i="16"/>
  <c r="K902" i="16"/>
  <c r="K901" i="16"/>
  <c r="K900" i="16"/>
  <c r="K899" i="16"/>
  <c r="K898" i="16"/>
  <c r="K897" i="16"/>
  <c r="K896" i="16"/>
  <c r="K895" i="16"/>
  <c r="K894" i="16"/>
  <c r="K893" i="16"/>
  <c r="K892" i="16"/>
  <c r="K891" i="16"/>
  <c r="K890" i="16"/>
  <c r="K889" i="16"/>
  <c r="K888" i="16"/>
  <c r="K887" i="16"/>
  <c r="K886" i="16"/>
  <c r="K885" i="16"/>
  <c r="K884" i="16"/>
  <c r="K883" i="16"/>
  <c r="K882" i="16"/>
  <c r="K881" i="16"/>
  <c r="K880" i="16"/>
  <c r="K879" i="16"/>
  <c r="K878" i="16"/>
  <c r="K877" i="16"/>
  <c r="K876" i="16"/>
  <c r="K875" i="16"/>
  <c r="K874" i="16"/>
  <c r="K873" i="16"/>
  <c r="K872" i="16"/>
  <c r="K871" i="16"/>
  <c r="K870" i="16"/>
  <c r="K869" i="16"/>
  <c r="K868" i="16"/>
  <c r="K867" i="16"/>
  <c r="K866" i="16"/>
  <c r="K865" i="16"/>
  <c r="K864" i="16"/>
  <c r="K863" i="16"/>
  <c r="K862" i="16"/>
  <c r="K861" i="16"/>
  <c r="K860" i="16"/>
  <c r="K859" i="16"/>
  <c r="K858" i="16"/>
  <c r="K857" i="16"/>
  <c r="K856" i="16"/>
  <c r="K855" i="16"/>
  <c r="K854" i="16"/>
  <c r="K853" i="16"/>
  <c r="K852" i="16"/>
  <c r="K851" i="16"/>
  <c r="K850" i="16"/>
  <c r="K849" i="16"/>
  <c r="K848" i="16"/>
  <c r="K847" i="16"/>
  <c r="K846" i="16"/>
  <c r="K845" i="16"/>
  <c r="K844" i="16"/>
  <c r="K843" i="16"/>
  <c r="K842" i="16"/>
  <c r="K841" i="16"/>
  <c r="K840" i="16"/>
  <c r="K839" i="16"/>
  <c r="K838" i="16"/>
  <c r="K837" i="16"/>
  <c r="K836" i="16"/>
  <c r="K835" i="16"/>
  <c r="K834" i="16"/>
  <c r="K833" i="16"/>
  <c r="K832" i="16"/>
  <c r="K831" i="16"/>
  <c r="K830" i="16"/>
  <c r="K829" i="16"/>
  <c r="K828" i="16"/>
  <c r="K827" i="16"/>
  <c r="K826" i="16"/>
  <c r="K825" i="16"/>
  <c r="K824" i="16"/>
  <c r="K823" i="16"/>
  <c r="K822" i="16"/>
  <c r="K821" i="16"/>
  <c r="K820" i="16"/>
  <c r="K819" i="16"/>
  <c r="K818" i="16"/>
  <c r="K817" i="16"/>
  <c r="K816" i="16"/>
  <c r="K815" i="16"/>
  <c r="K814" i="16"/>
  <c r="K813" i="16"/>
  <c r="K812" i="16"/>
  <c r="K811" i="16"/>
  <c r="K810" i="16"/>
  <c r="K809" i="16"/>
  <c r="K808" i="16"/>
  <c r="K807" i="16"/>
  <c r="K806" i="16"/>
  <c r="K805" i="16"/>
  <c r="K804" i="16"/>
  <c r="K803" i="16"/>
  <c r="K802" i="16"/>
  <c r="K801" i="16"/>
  <c r="K800" i="16"/>
  <c r="K799" i="16"/>
  <c r="K798" i="16"/>
  <c r="K797" i="16"/>
  <c r="K796" i="16"/>
  <c r="K795" i="16"/>
  <c r="K794" i="16"/>
  <c r="K793" i="16"/>
  <c r="K792" i="16"/>
  <c r="K791" i="16"/>
  <c r="K790" i="16"/>
  <c r="K789" i="16"/>
  <c r="K788" i="16"/>
  <c r="K787" i="16"/>
  <c r="K786" i="16"/>
  <c r="K785" i="16"/>
  <c r="K784" i="16"/>
  <c r="K783" i="16"/>
  <c r="K782" i="16"/>
  <c r="K781" i="16"/>
  <c r="K780" i="16"/>
  <c r="K779" i="16"/>
  <c r="K778" i="16"/>
  <c r="K777" i="16"/>
  <c r="K776" i="16"/>
  <c r="K775" i="16"/>
  <c r="K774" i="16"/>
  <c r="K773" i="16"/>
  <c r="K772" i="16"/>
  <c r="K771" i="16"/>
  <c r="K770" i="16"/>
  <c r="K769" i="16"/>
  <c r="K768" i="16"/>
  <c r="K767" i="16"/>
  <c r="K766" i="16"/>
  <c r="K765" i="16"/>
  <c r="K764" i="16"/>
  <c r="K763" i="16"/>
  <c r="K762" i="16"/>
  <c r="K761" i="16"/>
  <c r="K760" i="16"/>
  <c r="K759" i="16"/>
  <c r="K758" i="16"/>
  <c r="K757" i="16"/>
  <c r="K756" i="16"/>
  <c r="K755" i="16"/>
  <c r="K754" i="16"/>
  <c r="K753" i="16"/>
  <c r="K752" i="16"/>
  <c r="K751" i="16"/>
  <c r="K750" i="16"/>
  <c r="K749" i="16"/>
  <c r="K748" i="16"/>
  <c r="K747" i="16"/>
  <c r="K746" i="16"/>
  <c r="K745" i="16"/>
  <c r="K744" i="16"/>
  <c r="K743" i="16"/>
  <c r="K742" i="16"/>
  <c r="K741" i="16"/>
  <c r="K740" i="16"/>
  <c r="K739" i="16"/>
  <c r="K738" i="16"/>
  <c r="K737" i="16"/>
  <c r="K736" i="16"/>
  <c r="K735" i="16"/>
  <c r="K734" i="16"/>
  <c r="K733" i="16"/>
  <c r="K732" i="16"/>
  <c r="K731" i="16"/>
  <c r="K730" i="16"/>
  <c r="K729" i="16"/>
  <c r="K728" i="16"/>
  <c r="K727" i="16"/>
  <c r="K726" i="16"/>
  <c r="K725" i="16"/>
  <c r="K724" i="16"/>
  <c r="K723" i="16"/>
  <c r="K722" i="16"/>
  <c r="K721" i="16"/>
  <c r="K720" i="16"/>
  <c r="K719" i="16"/>
  <c r="K718" i="16"/>
  <c r="K717" i="16"/>
  <c r="K716" i="16"/>
  <c r="K715" i="16"/>
  <c r="K714" i="16"/>
  <c r="K713" i="16"/>
  <c r="K712" i="16"/>
  <c r="K711" i="16"/>
  <c r="K710" i="16"/>
  <c r="K709" i="16"/>
  <c r="K708" i="16"/>
  <c r="K707" i="16"/>
  <c r="K706" i="16"/>
  <c r="K705" i="16"/>
  <c r="K704" i="16"/>
  <c r="K703" i="16"/>
  <c r="K702" i="16"/>
  <c r="K701" i="16"/>
  <c r="K700" i="16"/>
  <c r="K699" i="16"/>
  <c r="K698" i="16"/>
  <c r="K697" i="16"/>
  <c r="K696" i="16"/>
  <c r="K695" i="16"/>
  <c r="K694" i="16"/>
  <c r="K693" i="16"/>
  <c r="K692" i="16"/>
  <c r="K691" i="16"/>
  <c r="K690" i="16"/>
  <c r="K689" i="16"/>
  <c r="K688" i="16"/>
  <c r="K687" i="16"/>
  <c r="K686" i="16"/>
  <c r="K685" i="16"/>
  <c r="K684" i="16"/>
  <c r="K683" i="16"/>
  <c r="K682" i="16"/>
  <c r="K681" i="16"/>
  <c r="K680" i="16"/>
  <c r="K679" i="16"/>
  <c r="K678" i="16"/>
  <c r="K677" i="16"/>
  <c r="K676" i="16"/>
  <c r="K675" i="16"/>
  <c r="K674" i="16"/>
  <c r="K673" i="16"/>
  <c r="K672" i="16"/>
  <c r="K671" i="16"/>
  <c r="K670" i="16"/>
  <c r="K669" i="16"/>
  <c r="K668" i="16"/>
  <c r="K667" i="16"/>
  <c r="K666" i="16"/>
  <c r="K665" i="16"/>
  <c r="K664" i="16"/>
  <c r="K663" i="16"/>
  <c r="K662" i="16"/>
  <c r="K661" i="16"/>
  <c r="K660" i="16"/>
  <c r="K659" i="16"/>
  <c r="K658" i="16"/>
  <c r="K657" i="16"/>
  <c r="K656" i="16"/>
  <c r="K655" i="16"/>
  <c r="K654" i="16"/>
  <c r="K653" i="16"/>
  <c r="K652" i="16"/>
  <c r="K651" i="16"/>
  <c r="K650" i="16"/>
  <c r="K649" i="16"/>
  <c r="K648" i="16"/>
  <c r="K647" i="16"/>
  <c r="K646" i="16"/>
  <c r="K645" i="16"/>
  <c r="K644" i="16"/>
  <c r="K643" i="16"/>
  <c r="K642" i="16"/>
  <c r="K641" i="16"/>
  <c r="K640" i="16"/>
  <c r="K639" i="16"/>
  <c r="K638" i="16"/>
  <c r="K637" i="16"/>
  <c r="K636" i="16"/>
  <c r="K635" i="16"/>
  <c r="K634" i="16"/>
  <c r="K633" i="16"/>
  <c r="K632" i="16"/>
  <c r="K631" i="16"/>
  <c r="K630" i="16"/>
  <c r="K629" i="16"/>
  <c r="K628" i="16"/>
  <c r="K627" i="16"/>
  <c r="K626" i="16"/>
  <c r="K625" i="16"/>
  <c r="K624" i="16"/>
  <c r="K623" i="16"/>
  <c r="K622" i="16"/>
  <c r="K621" i="16"/>
  <c r="K620" i="16"/>
  <c r="K619" i="16"/>
  <c r="K618" i="16"/>
  <c r="K617" i="16"/>
  <c r="K616" i="16"/>
  <c r="K615" i="16"/>
  <c r="K614" i="16"/>
  <c r="K613" i="16"/>
  <c r="K612" i="16"/>
  <c r="K611" i="16"/>
  <c r="K610" i="16"/>
  <c r="K609" i="16"/>
  <c r="K608" i="16"/>
  <c r="K607" i="16"/>
  <c r="K606" i="16"/>
  <c r="K605" i="16"/>
  <c r="K604" i="16"/>
  <c r="K603" i="16"/>
  <c r="K602" i="16"/>
  <c r="K601" i="16"/>
  <c r="K600" i="16"/>
  <c r="K599" i="16"/>
  <c r="K598" i="16"/>
  <c r="K597" i="16"/>
  <c r="K596" i="16"/>
  <c r="K595" i="16"/>
  <c r="K594" i="16"/>
  <c r="K593" i="16"/>
  <c r="K592" i="16"/>
  <c r="K591" i="16"/>
  <c r="K590" i="16"/>
  <c r="K589" i="16"/>
  <c r="K588" i="16"/>
  <c r="K587" i="16"/>
  <c r="K586" i="16"/>
  <c r="K585" i="16"/>
  <c r="K584" i="16"/>
  <c r="K583" i="16"/>
  <c r="K582" i="16"/>
  <c r="K581" i="16"/>
  <c r="K580" i="16"/>
  <c r="K579" i="16"/>
  <c r="K578" i="16"/>
  <c r="K577" i="16"/>
  <c r="K576" i="16"/>
  <c r="K575" i="16"/>
  <c r="K574" i="16"/>
  <c r="K573" i="16"/>
  <c r="K572" i="16"/>
  <c r="K571" i="16"/>
  <c r="K570" i="16"/>
  <c r="K569" i="16"/>
  <c r="K568" i="16"/>
  <c r="K567" i="16"/>
  <c r="K566" i="16"/>
  <c r="K565" i="16"/>
  <c r="K564" i="16"/>
  <c r="K563" i="16"/>
  <c r="K562" i="16"/>
  <c r="K561" i="16"/>
  <c r="K560" i="16"/>
  <c r="K559" i="16"/>
  <c r="K558" i="16"/>
  <c r="K557" i="16"/>
  <c r="K556" i="16"/>
  <c r="K555" i="16"/>
  <c r="K554" i="16"/>
  <c r="K553" i="16"/>
  <c r="K552" i="16"/>
  <c r="K551" i="16"/>
  <c r="K550" i="16"/>
  <c r="K549" i="16"/>
  <c r="K548" i="16"/>
  <c r="K547" i="16"/>
  <c r="K546" i="16"/>
  <c r="K545" i="16"/>
  <c r="K544" i="16"/>
  <c r="K543" i="16"/>
  <c r="K542" i="16"/>
  <c r="K541" i="16"/>
  <c r="K540" i="16"/>
  <c r="K539" i="16"/>
  <c r="K538" i="16"/>
  <c r="K537" i="16"/>
  <c r="K536" i="16"/>
  <c r="K535" i="16"/>
  <c r="K534" i="16"/>
  <c r="K533" i="16"/>
  <c r="K532" i="16"/>
  <c r="K531" i="16"/>
  <c r="K530" i="16"/>
  <c r="K529" i="16"/>
  <c r="K528" i="16"/>
  <c r="K527" i="16"/>
  <c r="K526" i="16"/>
  <c r="K525" i="16"/>
  <c r="K524" i="16"/>
  <c r="K523" i="16"/>
  <c r="K522" i="16"/>
  <c r="K521" i="16"/>
  <c r="K520" i="16"/>
  <c r="K519" i="16"/>
  <c r="K518" i="16"/>
  <c r="K517" i="16"/>
  <c r="K516" i="16"/>
  <c r="K515" i="16"/>
  <c r="K514" i="16"/>
  <c r="K513" i="16"/>
  <c r="K512" i="16"/>
  <c r="K511" i="16"/>
  <c r="K510" i="16"/>
  <c r="K509" i="16"/>
  <c r="K508" i="16"/>
  <c r="K507" i="16"/>
  <c r="K506" i="16"/>
  <c r="K505" i="16"/>
  <c r="K504" i="16"/>
  <c r="K503" i="16"/>
  <c r="K502" i="16"/>
  <c r="K501" i="16"/>
  <c r="K500" i="16"/>
  <c r="K499" i="16"/>
  <c r="K498" i="16"/>
  <c r="K497" i="16"/>
  <c r="K496" i="16"/>
  <c r="K495" i="16"/>
  <c r="K494" i="16"/>
  <c r="K493" i="16"/>
  <c r="K492" i="16"/>
  <c r="K491" i="16"/>
  <c r="K490" i="16"/>
  <c r="K489" i="16"/>
  <c r="K488" i="16"/>
  <c r="K487" i="16"/>
  <c r="K486" i="16"/>
  <c r="K485" i="16"/>
  <c r="K484" i="16"/>
  <c r="K483" i="16"/>
  <c r="K482" i="16"/>
  <c r="K481" i="16"/>
  <c r="K480" i="16"/>
  <c r="K479" i="16"/>
  <c r="K478" i="16"/>
  <c r="K477" i="16"/>
  <c r="K476" i="16"/>
  <c r="K475" i="16"/>
  <c r="K474" i="16"/>
  <c r="K473" i="16"/>
  <c r="K472" i="16"/>
  <c r="K471" i="16"/>
  <c r="K470" i="16"/>
  <c r="K469" i="16"/>
  <c r="K468" i="16"/>
  <c r="K467" i="16"/>
  <c r="K466" i="16"/>
  <c r="K465" i="16"/>
  <c r="K464" i="16"/>
  <c r="K463" i="16"/>
  <c r="K462" i="16"/>
  <c r="K461" i="16"/>
  <c r="K460" i="16"/>
  <c r="K459" i="16"/>
  <c r="K458" i="16"/>
  <c r="K457" i="16"/>
  <c r="K456" i="16"/>
  <c r="K455" i="16"/>
  <c r="K454" i="16"/>
  <c r="K453" i="16"/>
  <c r="K452" i="16"/>
  <c r="K451" i="16"/>
  <c r="K450" i="16"/>
  <c r="K449" i="16"/>
  <c r="K448" i="16"/>
  <c r="K447" i="16"/>
  <c r="K446" i="16"/>
  <c r="K445" i="16"/>
  <c r="K444" i="16"/>
  <c r="K443" i="16"/>
  <c r="K442" i="16"/>
  <c r="K441" i="16"/>
  <c r="K440" i="16"/>
  <c r="K439" i="16"/>
  <c r="K438" i="16"/>
  <c r="K437" i="16"/>
  <c r="K436" i="16"/>
  <c r="K435" i="16"/>
  <c r="K434" i="16"/>
  <c r="K433" i="16"/>
  <c r="K432" i="16"/>
  <c r="K431" i="16"/>
  <c r="K430" i="16"/>
  <c r="K429" i="16"/>
  <c r="K428" i="16"/>
  <c r="K427" i="16"/>
  <c r="K426" i="16"/>
  <c r="K425" i="16"/>
  <c r="K424" i="16"/>
  <c r="K423" i="16"/>
  <c r="K422" i="16"/>
  <c r="K421" i="16"/>
  <c r="K420" i="16"/>
  <c r="K419" i="16"/>
  <c r="K418" i="16"/>
  <c r="K417" i="16"/>
  <c r="K416" i="16"/>
  <c r="K415" i="16"/>
  <c r="K414" i="16"/>
  <c r="K413" i="16"/>
  <c r="K412" i="16"/>
  <c r="K411" i="16"/>
  <c r="K410" i="16"/>
  <c r="K409" i="16"/>
  <c r="K408" i="16"/>
  <c r="K407" i="16"/>
  <c r="K406" i="16"/>
  <c r="K405" i="16"/>
  <c r="K404" i="16"/>
  <c r="K403" i="16"/>
  <c r="K402" i="16"/>
  <c r="K401" i="16"/>
  <c r="K400" i="16"/>
  <c r="K399" i="16"/>
  <c r="K398" i="16"/>
  <c r="K397" i="16"/>
  <c r="K396" i="16"/>
  <c r="K395" i="16"/>
  <c r="K394" i="16"/>
  <c r="K393" i="16"/>
  <c r="K392" i="16"/>
  <c r="K391" i="16"/>
  <c r="K390" i="16"/>
  <c r="K389" i="16"/>
  <c r="K388" i="16"/>
  <c r="K387" i="16"/>
  <c r="K386" i="16"/>
  <c r="K385" i="16"/>
  <c r="K384" i="16"/>
  <c r="K383" i="16"/>
  <c r="K382" i="16"/>
  <c r="K381" i="16"/>
  <c r="K380" i="16"/>
  <c r="K379" i="16"/>
  <c r="K378" i="16"/>
  <c r="K377" i="16"/>
  <c r="K376" i="16"/>
  <c r="K375" i="16"/>
  <c r="K374" i="16"/>
  <c r="K373" i="16"/>
  <c r="K372" i="16"/>
  <c r="K371" i="16"/>
  <c r="K370" i="16"/>
  <c r="K369" i="16"/>
  <c r="K368" i="16"/>
  <c r="K367" i="16"/>
  <c r="K366" i="16"/>
  <c r="K365" i="16"/>
  <c r="K364" i="16"/>
  <c r="K363" i="16"/>
  <c r="K362" i="16"/>
  <c r="K361" i="16"/>
  <c r="K360" i="16"/>
  <c r="K359" i="16"/>
  <c r="K358" i="16"/>
  <c r="K357" i="16"/>
  <c r="K356" i="16"/>
  <c r="K355" i="16"/>
  <c r="K354" i="16"/>
  <c r="K353" i="16"/>
  <c r="K352" i="16"/>
  <c r="K351" i="16"/>
  <c r="K350" i="16"/>
  <c r="K349" i="16"/>
  <c r="K348" i="16"/>
  <c r="K347" i="16"/>
  <c r="K346" i="16"/>
  <c r="K345" i="16"/>
  <c r="K344" i="16"/>
  <c r="K343" i="16"/>
  <c r="K342" i="16"/>
  <c r="K341" i="16"/>
  <c r="K340" i="16"/>
  <c r="K339" i="16"/>
  <c r="K338" i="16"/>
  <c r="K337" i="16"/>
  <c r="K336" i="16"/>
  <c r="K335" i="16"/>
  <c r="K334" i="16"/>
  <c r="K333" i="16"/>
  <c r="K332" i="16"/>
  <c r="K331" i="16"/>
  <c r="K330" i="16"/>
  <c r="K329" i="16"/>
  <c r="K328" i="16"/>
  <c r="K327" i="16"/>
  <c r="K326" i="16"/>
  <c r="K325" i="16"/>
  <c r="K324" i="16"/>
  <c r="K323" i="16"/>
  <c r="K322" i="16"/>
  <c r="K321" i="16"/>
  <c r="K320" i="16"/>
  <c r="K319" i="16"/>
  <c r="K318" i="16"/>
  <c r="K317" i="16"/>
  <c r="K316" i="16"/>
  <c r="K315" i="16"/>
  <c r="K314" i="16"/>
  <c r="K313" i="16"/>
  <c r="K312" i="16"/>
  <c r="K311" i="16"/>
  <c r="K310" i="16"/>
  <c r="K309" i="16"/>
  <c r="K308" i="16"/>
  <c r="K307" i="16"/>
  <c r="K306" i="16"/>
  <c r="K305" i="16"/>
  <c r="K304" i="16"/>
  <c r="K303" i="16"/>
  <c r="K302" i="16"/>
  <c r="K301" i="16"/>
  <c r="K300" i="16"/>
  <c r="K299" i="16"/>
  <c r="K298" i="16"/>
  <c r="K297" i="16"/>
  <c r="K296" i="16"/>
  <c r="K295" i="16"/>
  <c r="K294" i="16"/>
  <c r="K293" i="16"/>
  <c r="K292" i="16"/>
  <c r="K291" i="16"/>
  <c r="K290" i="16"/>
  <c r="K289" i="16"/>
  <c r="K288" i="16"/>
  <c r="K287" i="16"/>
  <c r="K286" i="16"/>
  <c r="K285" i="16"/>
  <c r="K284" i="16"/>
  <c r="K283" i="16"/>
  <c r="K282" i="16"/>
  <c r="K281" i="16"/>
  <c r="K280" i="16"/>
  <c r="K279" i="16"/>
  <c r="K278" i="16"/>
  <c r="K277" i="16"/>
  <c r="K276" i="16"/>
  <c r="K275" i="16"/>
  <c r="K274" i="16"/>
  <c r="K273" i="16"/>
  <c r="K272" i="16"/>
  <c r="K271" i="16"/>
  <c r="K270" i="16"/>
  <c r="K269" i="16"/>
  <c r="K268" i="16"/>
  <c r="K267" i="16"/>
  <c r="K266" i="16"/>
  <c r="K265" i="16"/>
  <c r="K264" i="16"/>
  <c r="K263" i="16"/>
  <c r="K262" i="16"/>
  <c r="K261" i="16"/>
  <c r="K260" i="16"/>
  <c r="K259" i="16"/>
  <c r="K258" i="16"/>
  <c r="K257" i="16"/>
  <c r="K256" i="16"/>
  <c r="K255" i="16"/>
  <c r="K254" i="16"/>
  <c r="K253" i="16"/>
  <c r="K252" i="16"/>
  <c r="K251" i="16"/>
  <c r="K250" i="16"/>
  <c r="K249" i="16"/>
  <c r="K248" i="16"/>
  <c r="K247" i="16"/>
  <c r="K246" i="16"/>
  <c r="K245" i="16"/>
  <c r="K244" i="16"/>
  <c r="K243" i="16"/>
  <c r="K242" i="16"/>
  <c r="K241" i="16"/>
  <c r="K240" i="16"/>
  <c r="K239" i="16"/>
  <c r="K238" i="16"/>
  <c r="K237" i="16"/>
  <c r="K236" i="16"/>
  <c r="K235" i="16"/>
  <c r="K234" i="16"/>
  <c r="K233" i="16"/>
  <c r="K232" i="16"/>
  <c r="K231" i="16"/>
  <c r="K230" i="16"/>
  <c r="K229" i="16"/>
  <c r="K228" i="16"/>
  <c r="K227" i="16"/>
  <c r="K226" i="16"/>
  <c r="K225" i="16"/>
  <c r="K224" i="16"/>
  <c r="K223" i="16"/>
  <c r="K222" i="16"/>
  <c r="K221" i="16"/>
  <c r="K220" i="16"/>
  <c r="K219" i="16"/>
  <c r="K218" i="16"/>
  <c r="K217" i="16"/>
  <c r="K216" i="16"/>
  <c r="K215" i="16"/>
  <c r="K214" i="16"/>
  <c r="K213" i="16"/>
  <c r="K212" i="16"/>
  <c r="K211" i="16"/>
  <c r="K210" i="16"/>
  <c r="K209" i="16"/>
  <c r="K208" i="16"/>
  <c r="K207" i="16"/>
  <c r="K206" i="16"/>
  <c r="K205" i="16"/>
  <c r="K204" i="16"/>
  <c r="K203" i="16"/>
  <c r="K202" i="16"/>
  <c r="K201" i="16"/>
  <c r="K200" i="16"/>
  <c r="K199" i="16"/>
  <c r="K198" i="16"/>
  <c r="K197" i="16"/>
  <c r="K196" i="16"/>
  <c r="K195" i="16"/>
  <c r="K194" i="16"/>
  <c r="K193" i="16"/>
  <c r="K192" i="16"/>
  <c r="K191" i="16"/>
  <c r="K190" i="16"/>
  <c r="K189" i="16"/>
  <c r="K188" i="16"/>
  <c r="K187" i="16"/>
  <c r="K186" i="16"/>
  <c r="K185" i="16"/>
  <c r="K184" i="16"/>
  <c r="K183" i="16"/>
  <c r="K182" i="16"/>
  <c r="K181" i="16"/>
  <c r="K180" i="16"/>
  <c r="K179" i="16"/>
  <c r="K178" i="16"/>
  <c r="K177" i="16"/>
  <c r="K176" i="16"/>
  <c r="K175" i="16"/>
  <c r="K174" i="16"/>
  <c r="K173" i="16"/>
  <c r="K172" i="16"/>
  <c r="K171" i="16"/>
  <c r="K170" i="16"/>
  <c r="K169" i="16"/>
  <c r="K168" i="16"/>
  <c r="K167" i="16"/>
  <c r="K166" i="16"/>
  <c r="K165" i="16"/>
  <c r="K164" i="16"/>
  <c r="K163" i="16"/>
  <c r="K162" i="16"/>
  <c r="K161" i="16"/>
  <c r="K160" i="16"/>
  <c r="K159" i="16"/>
  <c r="K158" i="16"/>
  <c r="K157" i="16"/>
  <c r="K156" i="16"/>
  <c r="K155" i="16"/>
  <c r="K154" i="16"/>
  <c r="K153" i="16"/>
  <c r="K152" i="16"/>
  <c r="K151" i="16"/>
  <c r="K150" i="16"/>
  <c r="K149" i="16"/>
  <c r="K148" i="16"/>
  <c r="K147" i="16"/>
  <c r="K146" i="16"/>
  <c r="K145" i="16"/>
  <c r="K144" i="16"/>
  <c r="K143" i="16"/>
  <c r="K142" i="16"/>
  <c r="K141" i="16"/>
  <c r="K140" i="16"/>
  <c r="K139" i="16"/>
  <c r="K138" i="16"/>
  <c r="K137" i="16"/>
  <c r="K136" i="16"/>
  <c r="K135" i="16"/>
  <c r="K134" i="16"/>
  <c r="K133" i="16"/>
  <c r="K132" i="16"/>
  <c r="K131" i="16"/>
  <c r="K130" i="16"/>
  <c r="K129" i="16"/>
  <c r="K128" i="16"/>
  <c r="K127" i="16"/>
  <c r="K126" i="16"/>
  <c r="K125" i="16"/>
  <c r="K124" i="16"/>
  <c r="K123" i="16"/>
  <c r="K122" i="16"/>
  <c r="K121" i="16"/>
  <c r="K120" i="16"/>
  <c r="K119" i="16"/>
  <c r="K118" i="16"/>
  <c r="K117" i="16"/>
  <c r="K116" i="16"/>
  <c r="K115" i="16"/>
  <c r="K114" i="16"/>
  <c r="K113" i="16"/>
  <c r="K112" i="16"/>
  <c r="K111" i="16"/>
  <c r="K110" i="16"/>
  <c r="K109" i="16"/>
  <c r="K108" i="16"/>
  <c r="K107" i="16"/>
  <c r="K106" i="16"/>
  <c r="K105" i="16"/>
  <c r="K104" i="16"/>
  <c r="K103" i="16"/>
  <c r="K102" i="16"/>
  <c r="K101" i="16"/>
  <c r="K100" i="16"/>
  <c r="K99" i="16"/>
  <c r="K98" i="16"/>
  <c r="K97" i="16"/>
  <c r="K96" i="16"/>
  <c r="K95" i="16"/>
  <c r="K94" i="16"/>
  <c r="K93" i="16"/>
  <c r="K92" i="16"/>
  <c r="K91" i="16"/>
  <c r="K90" i="16"/>
  <c r="K89" i="16"/>
  <c r="K88" i="16"/>
  <c r="K87" i="16"/>
  <c r="K86" i="16"/>
  <c r="K85" i="16"/>
  <c r="K84" i="16"/>
  <c r="K82" i="16"/>
  <c r="K81" i="16"/>
  <c r="K80" i="16"/>
  <c r="K79" i="16"/>
  <c r="K78" i="16"/>
  <c r="K77" i="16"/>
  <c r="K76" i="16"/>
  <c r="K75" i="16"/>
  <c r="K74" i="16"/>
  <c r="K73" i="16"/>
  <c r="K72" i="16"/>
  <c r="K71" i="16"/>
  <c r="K70" i="16"/>
  <c r="K69" i="16"/>
  <c r="K68" i="16"/>
  <c r="K67" i="16"/>
  <c r="K66" i="16"/>
  <c r="K65" i="16"/>
  <c r="K64" i="16"/>
  <c r="K63" i="16"/>
  <c r="K62" i="16"/>
  <c r="K61" i="16"/>
  <c r="K60" i="16"/>
  <c r="K59" i="16"/>
  <c r="K58" i="16"/>
  <c r="K57" i="16"/>
  <c r="K56" i="16"/>
  <c r="K55" i="16"/>
  <c r="K54" i="16"/>
  <c r="K53" i="16"/>
  <c r="K52" i="16"/>
  <c r="K51" i="16"/>
  <c r="K50" i="16"/>
  <c r="K49" i="16"/>
  <c r="K48" i="16"/>
  <c r="K47" i="16"/>
  <c r="K46" i="16"/>
  <c r="K45" i="16"/>
  <c r="K44" i="16"/>
  <c r="K43" i="16"/>
  <c r="K42" i="16"/>
  <c r="K41" i="16"/>
  <c r="K40" i="16"/>
  <c r="K39" i="16"/>
  <c r="K38" i="16"/>
  <c r="K37" i="16"/>
  <c r="K36" i="16"/>
  <c r="K35" i="16"/>
  <c r="K34" i="16"/>
  <c r="K33" i="16"/>
  <c r="K32" i="16"/>
  <c r="K31" i="16"/>
  <c r="K30" i="16"/>
  <c r="K29" i="16"/>
  <c r="K28" i="16"/>
  <c r="K27" i="16"/>
  <c r="K26" i="16"/>
  <c r="K25" i="16"/>
  <c r="K24" i="16"/>
  <c r="K23" i="16"/>
  <c r="K22" i="16"/>
  <c r="K21" i="16"/>
  <c r="K20" i="16"/>
  <c r="K19" i="16"/>
  <c r="K18" i="16"/>
  <c r="K17" i="16"/>
  <c r="K16" i="16"/>
  <c r="K15" i="16"/>
  <c r="K14" i="16"/>
  <c r="K13" i="16"/>
  <c r="K12" i="16"/>
  <c r="K11" i="16"/>
  <c r="K10" i="16"/>
  <c r="K9" i="16"/>
  <c r="K8" i="16"/>
  <c r="K7" i="16"/>
  <c r="K6" i="16"/>
  <c r="K5" i="16"/>
  <c r="K4" i="16"/>
  <c r="K3" i="16"/>
  <c r="K2054" i="15"/>
  <c r="K2053" i="15"/>
  <c r="K2052" i="15"/>
  <c r="K2051" i="15"/>
  <c r="K2050" i="15"/>
  <c r="K2049" i="15"/>
  <c r="K2048" i="15"/>
  <c r="K2047" i="15"/>
  <c r="K2046" i="15"/>
  <c r="K2045" i="15"/>
  <c r="K2044" i="15"/>
  <c r="K2043" i="15"/>
  <c r="K2042" i="15"/>
  <c r="K2041" i="15"/>
  <c r="K2040" i="15"/>
  <c r="K2039" i="15"/>
  <c r="K2038" i="15"/>
  <c r="K2037" i="15"/>
  <c r="K2036" i="15"/>
  <c r="K2035" i="15"/>
  <c r="K2034" i="15"/>
  <c r="K2033" i="15"/>
  <c r="K2032" i="15"/>
  <c r="K2031" i="15"/>
  <c r="K2030" i="15"/>
  <c r="K2029" i="15"/>
  <c r="K2028" i="15"/>
  <c r="K2027" i="15"/>
  <c r="K2026" i="15"/>
  <c r="K2025" i="15"/>
  <c r="K2024" i="15"/>
  <c r="K2023" i="15"/>
  <c r="K2022" i="15"/>
  <c r="K2021" i="15"/>
  <c r="K2020" i="15"/>
  <c r="K2019" i="15"/>
  <c r="K2018" i="15"/>
  <c r="K2017" i="15"/>
  <c r="K2016" i="15"/>
  <c r="K2015" i="15"/>
  <c r="K2014" i="15"/>
  <c r="K2013" i="15"/>
  <c r="K2012" i="15"/>
  <c r="K2011" i="15"/>
  <c r="K2010" i="15"/>
  <c r="K2009" i="15"/>
  <c r="K2008" i="15"/>
  <c r="K2007" i="15"/>
  <c r="K2006" i="15"/>
  <c r="K2005" i="15"/>
  <c r="K2004" i="15"/>
  <c r="K2003" i="15"/>
  <c r="K2002" i="15"/>
  <c r="K2001" i="15"/>
  <c r="K2000" i="15"/>
  <c r="K1999" i="15"/>
  <c r="K1998" i="15"/>
  <c r="K1997" i="15"/>
  <c r="K1996" i="15"/>
  <c r="K1995" i="15"/>
  <c r="K1994" i="15"/>
  <c r="K1993" i="15"/>
  <c r="K1992" i="15"/>
  <c r="K1991" i="15"/>
  <c r="K1990" i="15"/>
  <c r="K1989" i="15"/>
  <c r="K1988" i="15"/>
  <c r="K1987" i="15"/>
  <c r="K1986" i="15"/>
  <c r="K1985" i="15"/>
  <c r="K1984" i="15"/>
  <c r="K1983" i="15"/>
  <c r="K1982" i="15"/>
  <c r="K1981" i="15"/>
  <c r="K1980" i="15"/>
  <c r="K1979" i="15"/>
  <c r="K1978" i="15"/>
  <c r="K1977" i="15"/>
  <c r="K1976" i="15"/>
  <c r="K1975" i="15"/>
  <c r="K1974" i="15"/>
  <c r="K1973" i="15"/>
  <c r="K1972" i="15"/>
  <c r="K1971" i="15"/>
  <c r="K1970" i="15"/>
  <c r="K1969" i="15"/>
  <c r="K1968" i="15"/>
  <c r="K1967" i="15"/>
  <c r="K1966" i="15"/>
  <c r="K1965" i="15"/>
  <c r="K1964" i="15"/>
  <c r="K1963" i="15"/>
  <c r="K1962" i="15"/>
  <c r="K1961" i="15"/>
  <c r="K1960" i="15"/>
  <c r="K1959" i="15"/>
  <c r="K1958" i="15"/>
  <c r="K1957" i="15"/>
  <c r="K1956" i="15"/>
  <c r="K1955" i="15"/>
  <c r="K1954" i="15"/>
  <c r="K1953" i="15"/>
  <c r="K1952" i="15"/>
  <c r="K1951" i="15"/>
  <c r="K1950" i="15"/>
  <c r="K1949" i="15"/>
  <c r="K1948" i="15"/>
  <c r="K1947" i="15"/>
  <c r="K1946" i="15"/>
  <c r="K1945" i="15"/>
  <c r="K1944" i="15"/>
  <c r="K1943" i="15"/>
  <c r="K1942" i="15"/>
  <c r="K1941" i="15"/>
  <c r="K1940" i="15"/>
  <c r="K1939" i="15"/>
  <c r="K1938" i="15"/>
  <c r="K1937" i="15"/>
  <c r="K1936" i="15"/>
  <c r="K1935" i="15"/>
  <c r="K1934" i="15"/>
  <c r="K1933" i="15"/>
  <c r="K1932" i="15"/>
  <c r="K1931" i="15"/>
  <c r="K1930" i="15"/>
  <c r="K1929" i="15"/>
  <c r="K1928" i="15"/>
  <c r="K1927" i="15"/>
  <c r="K1926" i="15"/>
  <c r="K1925" i="15"/>
  <c r="K1924" i="15"/>
  <c r="K1923" i="15"/>
  <c r="K1922" i="15"/>
  <c r="K1921" i="15"/>
  <c r="K1920" i="15"/>
  <c r="K1919" i="15"/>
  <c r="K1918" i="15"/>
  <c r="K1917" i="15"/>
  <c r="K1916" i="15"/>
  <c r="K1915" i="15"/>
  <c r="K1914" i="15"/>
  <c r="K1913" i="15"/>
  <c r="K1912" i="15"/>
  <c r="K1911" i="15"/>
  <c r="K1910" i="15"/>
  <c r="K1909" i="15"/>
  <c r="K1908" i="15"/>
  <c r="K1907" i="15"/>
  <c r="K1906" i="15"/>
  <c r="K1905" i="15"/>
  <c r="K1904" i="15"/>
  <c r="K1903" i="15"/>
  <c r="K1902" i="15"/>
  <c r="K1901" i="15"/>
  <c r="K1900" i="15"/>
  <c r="K1899" i="15"/>
  <c r="K1898" i="15"/>
  <c r="K1897" i="15"/>
  <c r="K1896" i="15"/>
  <c r="K1895" i="15"/>
  <c r="K1894" i="15"/>
  <c r="K1893" i="15"/>
  <c r="K1892" i="15"/>
  <c r="K1891" i="15"/>
  <c r="K1890" i="15"/>
  <c r="K1889" i="15"/>
  <c r="K1888" i="15"/>
  <c r="K1887" i="15"/>
  <c r="K1886" i="15"/>
  <c r="K1885" i="15"/>
  <c r="K1884" i="15"/>
  <c r="K1883" i="15"/>
  <c r="K1882" i="15"/>
  <c r="K1881" i="15"/>
  <c r="K1880" i="15"/>
  <c r="K1879" i="15"/>
  <c r="K1878" i="15"/>
  <c r="K1877" i="15"/>
  <c r="K1876" i="15"/>
  <c r="K1875" i="15"/>
  <c r="K1874" i="15"/>
  <c r="K1873" i="15"/>
  <c r="K1872" i="15"/>
  <c r="K1871" i="15"/>
  <c r="K1870" i="15"/>
  <c r="K1869" i="15"/>
  <c r="K1868" i="15"/>
  <c r="K1867" i="15"/>
  <c r="K1866" i="15"/>
  <c r="K1865" i="15"/>
  <c r="K1864" i="15"/>
  <c r="K1863" i="15"/>
  <c r="K1862" i="15"/>
  <c r="K1861" i="15"/>
  <c r="K1860" i="15"/>
  <c r="K1859" i="15"/>
  <c r="K1858" i="15"/>
  <c r="K1857" i="15"/>
  <c r="K1856" i="15"/>
  <c r="K1855" i="15"/>
  <c r="K1854" i="15"/>
  <c r="K1853" i="15"/>
  <c r="K1852" i="15"/>
  <c r="K1851" i="15"/>
  <c r="K1850" i="15"/>
  <c r="K1849" i="15"/>
  <c r="K1848" i="15"/>
  <c r="K1847" i="15"/>
  <c r="K1846" i="15"/>
  <c r="K1845" i="15"/>
  <c r="K1844" i="15"/>
  <c r="K1843" i="15"/>
  <c r="K1842" i="15"/>
  <c r="K1841" i="15"/>
  <c r="K1840" i="15"/>
  <c r="K1839" i="15"/>
  <c r="K1838" i="15"/>
  <c r="K1837" i="15"/>
  <c r="K1836" i="15"/>
  <c r="K1835" i="15"/>
  <c r="K1834" i="15"/>
  <c r="K1833" i="15"/>
  <c r="K1832" i="15"/>
  <c r="K1831" i="15"/>
  <c r="K1830" i="15"/>
  <c r="K1829" i="15"/>
  <c r="K1828" i="15"/>
  <c r="K1827" i="15"/>
  <c r="K1826" i="15"/>
  <c r="K1825" i="15"/>
  <c r="K1824" i="15"/>
  <c r="K1823" i="15"/>
  <c r="K1822" i="15"/>
  <c r="K1821" i="15"/>
  <c r="K1820" i="15"/>
  <c r="K1819" i="15"/>
  <c r="K1818" i="15"/>
  <c r="K1817" i="15"/>
  <c r="K1816" i="15"/>
  <c r="K1815" i="15"/>
  <c r="K1814" i="15"/>
  <c r="K1813" i="15"/>
  <c r="K1812" i="15"/>
  <c r="K1811" i="15"/>
  <c r="K1810" i="15"/>
  <c r="K1809" i="15"/>
  <c r="K1808" i="15"/>
  <c r="K1807" i="15"/>
  <c r="K1806" i="15"/>
  <c r="K1805" i="15"/>
  <c r="K1804" i="15"/>
  <c r="K1803" i="15"/>
  <c r="K1802" i="15"/>
  <c r="K1801" i="15"/>
  <c r="K1800" i="15"/>
  <c r="K1799" i="15"/>
  <c r="K1798" i="15"/>
  <c r="K1797" i="15"/>
  <c r="K1796" i="15"/>
  <c r="K1795" i="15"/>
  <c r="K1794" i="15"/>
  <c r="K1793" i="15"/>
  <c r="K1792" i="15"/>
  <c r="K1791" i="15"/>
  <c r="K1790" i="15"/>
  <c r="K1789" i="15"/>
  <c r="K1788" i="15"/>
  <c r="K1787" i="15"/>
  <c r="K1786" i="15"/>
  <c r="K1785" i="15"/>
  <c r="K1784" i="15"/>
  <c r="K1783" i="15"/>
  <c r="K1782" i="15"/>
  <c r="K1781" i="15"/>
  <c r="K1780" i="15"/>
  <c r="K1779" i="15"/>
  <c r="K1778" i="15"/>
  <c r="K1777" i="15"/>
  <c r="K1776" i="15"/>
  <c r="K1775" i="15"/>
  <c r="K1774" i="15"/>
  <c r="K1773" i="15"/>
  <c r="K1772" i="15"/>
  <c r="K1771" i="15"/>
  <c r="K1770" i="15"/>
  <c r="K1769" i="15"/>
  <c r="K1768" i="15"/>
  <c r="K1767" i="15"/>
  <c r="K1766" i="15"/>
  <c r="K1765" i="15"/>
  <c r="K1764" i="15"/>
  <c r="K1763" i="15"/>
  <c r="K1762" i="15"/>
  <c r="K1761" i="15"/>
  <c r="K1760" i="15"/>
  <c r="K1759" i="15"/>
  <c r="K1758" i="15"/>
  <c r="K1757" i="15"/>
  <c r="K1756" i="15"/>
  <c r="K1755" i="15"/>
  <c r="K1754" i="15"/>
  <c r="K1753" i="15"/>
  <c r="K1752" i="15"/>
  <c r="K1751" i="15"/>
  <c r="K1750" i="15"/>
  <c r="K1749" i="15"/>
  <c r="K1748" i="15"/>
  <c r="K1747" i="15"/>
  <c r="K1746" i="15"/>
  <c r="K1745" i="15"/>
  <c r="K1744" i="15"/>
  <c r="K1743" i="15"/>
  <c r="K1742" i="15"/>
  <c r="K1741" i="15"/>
  <c r="K1740" i="15"/>
  <c r="K1739" i="15"/>
  <c r="K1738" i="15"/>
  <c r="K1737" i="15"/>
  <c r="K1736" i="15"/>
  <c r="K1735" i="15"/>
  <c r="K1734" i="15"/>
  <c r="K1733" i="15"/>
  <c r="K1732" i="15"/>
  <c r="K1731" i="15"/>
  <c r="K1730" i="15"/>
  <c r="K1729" i="15"/>
  <c r="K1728" i="15"/>
  <c r="K1727" i="15"/>
  <c r="K1726" i="15"/>
  <c r="K1725" i="15"/>
  <c r="K1724" i="15"/>
  <c r="K1723" i="15"/>
  <c r="K1722" i="15"/>
  <c r="K1721" i="15"/>
  <c r="K1720" i="15"/>
  <c r="K1719" i="15"/>
  <c r="K1718" i="15"/>
  <c r="K1717" i="15"/>
  <c r="K1716" i="15"/>
  <c r="K1715" i="15"/>
  <c r="K1714" i="15"/>
  <c r="K1713" i="15"/>
  <c r="K1712" i="15"/>
  <c r="K1711" i="15"/>
  <c r="K1710" i="15"/>
  <c r="K1709" i="15"/>
  <c r="K1708" i="15"/>
  <c r="K1707" i="15"/>
  <c r="K1706" i="15"/>
  <c r="K1705" i="15"/>
  <c r="K1704" i="15"/>
  <c r="K1703" i="15"/>
  <c r="K1702" i="15"/>
  <c r="K1701" i="15"/>
  <c r="K1700" i="15"/>
  <c r="K1699" i="15"/>
  <c r="K1698" i="15"/>
  <c r="K1697" i="15"/>
  <c r="K1696" i="15"/>
  <c r="K1695" i="15"/>
  <c r="K1694" i="15"/>
  <c r="K1693" i="15"/>
  <c r="K1692" i="15"/>
  <c r="K1691" i="15"/>
  <c r="K1690" i="15"/>
  <c r="K1689" i="15"/>
  <c r="K1688" i="15"/>
  <c r="K1687" i="15"/>
  <c r="K1686" i="15"/>
  <c r="K1685" i="15"/>
  <c r="K1684" i="15"/>
  <c r="K1683" i="15"/>
  <c r="K1682" i="15"/>
  <c r="K1681" i="15"/>
  <c r="K1680" i="15"/>
  <c r="K1679" i="15"/>
  <c r="K1678" i="15"/>
  <c r="K1677" i="15"/>
  <c r="K1676" i="15"/>
  <c r="K1675" i="15"/>
  <c r="K1674" i="15"/>
  <c r="K1673" i="15"/>
  <c r="K1672" i="15"/>
  <c r="K1671" i="15"/>
  <c r="K1670" i="15"/>
  <c r="K1669" i="15"/>
  <c r="K1668" i="15"/>
  <c r="K1667" i="15"/>
  <c r="K1666" i="15"/>
  <c r="K1665" i="15"/>
  <c r="K1664" i="15"/>
  <c r="K1663" i="15"/>
  <c r="K1662" i="15"/>
  <c r="K1661" i="15"/>
  <c r="K1660" i="15"/>
  <c r="K1659" i="15"/>
  <c r="K1658" i="15"/>
  <c r="K1657" i="15"/>
  <c r="K1656" i="15"/>
  <c r="K1655" i="15"/>
  <c r="K1654" i="15"/>
  <c r="K1653" i="15"/>
  <c r="K1652" i="15"/>
  <c r="K1651" i="15"/>
  <c r="K1650" i="15"/>
  <c r="K1649" i="15"/>
  <c r="K1648" i="15"/>
  <c r="K1647" i="15"/>
  <c r="K1646" i="15"/>
  <c r="K1645" i="15"/>
  <c r="K1644" i="15"/>
  <c r="K1643" i="15"/>
  <c r="K1642" i="15"/>
  <c r="K1641" i="15"/>
  <c r="K1640" i="15"/>
  <c r="K1639" i="15"/>
  <c r="K1638" i="15"/>
  <c r="K1637" i="15"/>
  <c r="K1636" i="15"/>
  <c r="K1635" i="15"/>
  <c r="K1634" i="15"/>
  <c r="K1633" i="15"/>
  <c r="K1632" i="15"/>
  <c r="K1631" i="15"/>
  <c r="K1630" i="15"/>
  <c r="K1629" i="15"/>
  <c r="K1628" i="15"/>
  <c r="K1627" i="15"/>
  <c r="K1626" i="15"/>
  <c r="K1625" i="15"/>
  <c r="K1624" i="15"/>
  <c r="K1623" i="15"/>
  <c r="K1622" i="15"/>
  <c r="K1621" i="15"/>
  <c r="K1620" i="15"/>
  <c r="K1619" i="15"/>
  <c r="K1618" i="15"/>
  <c r="K1617" i="15"/>
  <c r="K1616" i="15"/>
  <c r="K1615" i="15"/>
  <c r="K1614" i="15"/>
  <c r="K1613" i="15"/>
  <c r="K1612" i="15"/>
  <c r="K1611" i="15"/>
  <c r="K1610" i="15"/>
  <c r="K1609" i="15"/>
  <c r="K1608" i="15"/>
  <c r="K1607" i="15"/>
  <c r="K1606" i="15"/>
  <c r="K1605" i="15"/>
  <c r="K1604" i="15"/>
  <c r="K1603" i="15"/>
  <c r="K1602" i="15"/>
  <c r="K1601" i="15"/>
  <c r="K1600" i="15"/>
  <c r="K1599" i="15"/>
  <c r="K1598" i="15"/>
  <c r="K1597" i="15"/>
  <c r="K1596" i="15"/>
  <c r="K1595" i="15"/>
  <c r="K1594" i="15"/>
  <c r="K1593" i="15"/>
  <c r="K1592" i="15"/>
  <c r="K1591" i="15"/>
  <c r="K1590" i="15"/>
  <c r="K1589" i="15"/>
  <c r="K1588" i="15"/>
  <c r="K1587" i="15"/>
  <c r="K1586" i="15"/>
  <c r="K1585" i="15"/>
  <c r="K1584" i="15"/>
  <c r="K1583" i="15"/>
  <c r="K1582" i="15"/>
  <c r="K1581" i="15"/>
  <c r="K1580" i="15"/>
  <c r="K1579" i="15"/>
  <c r="K1578" i="15"/>
  <c r="K1577" i="15"/>
  <c r="K1576" i="15"/>
  <c r="K1575" i="15"/>
  <c r="K1574" i="15"/>
  <c r="K1573" i="15"/>
  <c r="K1572" i="15"/>
  <c r="K1571" i="15"/>
  <c r="K1570" i="15"/>
  <c r="K1569" i="15"/>
  <c r="K1568" i="15"/>
  <c r="K1567" i="15"/>
  <c r="K1566" i="15"/>
  <c r="K1565" i="15"/>
  <c r="K1564" i="15"/>
  <c r="K1563" i="15"/>
  <c r="K1562" i="15"/>
  <c r="K1561" i="15"/>
  <c r="K1560" i="15"/>
  <c r="K1559" i="15"/>
  <c r="K1558" i="15"/>
  <c r="K1557" i="15"/>
  <c r="K1556" i="15"/>
  <c r="K1555" i="15"/>
  <c r="K1554" i="15"/>
  <c r="K1553" i="15"/>
  <c r="K1552" i="15"/>
  <c r="K1551" i="15"/>
  <c r="K1550" i="15"/>
  <c r="K1549" i="15"/>
  <c r="K1548" i="15"/>
  <c r="K1547" i="15"/>
  <c r="K1546" i="15"/>
  <c r="K1545" i="15"/>
  <c r="K1544" i="15"/>
  <c r="K1543" i="15"/>
  <c r="K1542" i="15"/>
  <c r="K1541" i="15"/>
  <c r="K1540" i="15"/>
  <c r="K1539" i="15"/>
  <c r="K1538" i="15"/>
  <c r="K1537" i="15"/>
  <c r="K1536" i="15"/>
  <c r="K1535" i="15"/>
  <c r="K1534" i="15"/>
  <c r="K1533" i="15"/>
  <c r="K1532" i="15"/>
  <c r="K1531" i="15"/>
  <c r="K1530" i="15"/>
  <c r="K1529" i="15"/>
  <c r="K1528" i="15"/>
  <c r="K1527" i="15"/>
  <c r="K1526" i="15"/>
  <c r="K1525" i="15"/>
  <c r="K1524" i="15"/>
  <c r="K1523" i="15"/>
  <c r="K1522" i="15"/>
  <c r="K1521" i="15"/>
  <c r="K1520" i="15"/>
  <c r="K1519" i="15"/>
  <c r="K1518" i="15"/>
  <c r="K1517" i="15"/>
  <c r="K1516" i="15"/>
  <c r="K1515" i="15"/>
  <c r="K1514" i="15"/>
  <c r="K1513" i="15"/>
  <c r="K1512" i="15"/>
  <c r="K1511" i="15"/>
  <c r="K1510" i="15"/>
  <c r="K1509" i="15"/>
  <c r="K1508" i="15"/>
  <c r="K1507" i="15"/>
  <c r="K1506" i="15"/>
  <c r="K1505" i="15"/>
  <c r="K1504" i="15"/>
  <c r="K1503" i="15"/>
  <c r="K1502" i="15"/>
  <c r="K1501" i="15"/>
  <c r="K1500" i="15"/>
  <c r="K1499" i="15"/>
  <c r="K1498" i="15"/>
  <c r="K1497" i="15"/>
  <c r="K1496" i="15"/>
  <c r="K1495" i="15"/>
  <c r="K1494" i="15"/>
  <c r="K1493" i="15"/>
  <c r="K1492" i="15"/>
  <c r="K1491" i="15"/>
  <c r="K1490" i="15"/>
  <c r="K1489" i="15"/>
  <c r="K1488" i="15"/>
  <c r="K1487" i="15"/>
  <c r="K1486" i="15"/>
  <c r="K1485" i="15"/>
  <c r="K1484" i="15"/>
  <c r="K1483" i="15"/>
  <c r="K1482" i="15"/>
  <c r="K1481" i="15"/>
  <c r="K1480" i="15"/>
  <c r="K1479" i="15"/>
  <c r="K1478" i="15"/>
  <c r="K1477" i="15"/>
  <c r="K1476" i="15"/>
  <c r="K1475" i="15"/>
  <c r="K1474" i="15"/>
  <c r="K1473" i="15"/>
  <c r="K1472" i="15"/>
  <c r="K1471" i="15"/>
  <c r="K1470" i="15"/>
  <c r="K1469" i="15"/>
  <c r="K1468" i="15"/>
  <c r="K1466" i="15"/>
  <c r="K1465" i="15"/>
  <c r="K1464" i="15"/>
  <c r="K1463" i="15"/>
  <c r="K1462" i="15"/>
  <c r="K1461" i="15"/>
  <c r="K1460" i="15"/>
  <c r="K1459" i="15"/>
  <c r="K1458" i="15"/>
  <c r="K1457" i="15"/>
  <c r="K1456" i="15"/>
  <c r="K1455" i="15"/>
  <c r="K1454" i="15"/>
  <c r="K1453" i="15"/>
  <c r="K1452" i="15"/>
  <c r="K1451" i="15"/>
  <c r="K1450" i="15"/>
  <c r="K1449" i="15"/>
  <c r="K1448" i="15"/>
  <c r="K1447" i="15"/>
  <c r="K1446" i="15"/>
  <c r="K1445" i="15"/>
  <c r="K1444" i="15"/>
  <c r="K1443" i="15"/>
  <c r="K1442" i="15"/>
  <c r="K1441" i="15"/>
  <c r="K1440" i="15"/>
  <c r="K1439" i="15"/>
  <c r="K1438" i="15"/>
  <c r="K1437" i="15"/>
  <c r="K1436" i="15"/>
  <c r="K1435" i="15"/>
  <c r="K1434" i="15"/>
  <c r="K1433" i="15"/>
  <c r="K1432" i="15"/>
  <c r="K1431" i="15"/>
  <c r="K1430" i="15"/>
  <c r="K1429" i="15"/>
  <c r="K1428" i="15"/>
  <c r="K1427" i="15"/>
  <c r="K1426" i="15"/>
  <c r="K1425" i="15"/>
  <c r="K1424" i="15"/>
  <c r="K1423" i="15"/>
  <c r="K1422" i="15"/>
  <c r="K1421" i="15"/>
  <c r="K1420" i="15"/>
  <c r="K1419" i="15"/>
  <c r="K1418" i="15"/>
  <c r="K1417" i="15"/>
  <c r="K1416" i="15"/>
  <c r="K1415" i="15"/>
  <c r="K1414" i="15"/>
  <c r="K1413" i="15"/>
  <c r="K1412" i="15"/>
  <c r="K1411" i="15"/>
  <c r="K1410" i="15"/>
  <c r="K1409" i="15"/>
  <c r="K1408" i="15"/>
  <c r="K1407" i="15"/>
  <c r="K1406" i="15"/>
  <c r="K1405" i="15"/>
  <c r="K1404" i="15"/>
  <c r="K1403" i="15"/>
  <c r="K1402" i="15"/>
  <c r="K1401" i="15"/>
  <c r="K1400" i="15"/>
  <c r="K1399" i="15"/>
  <c r="K1398" i="15"/>
  <c r="K1397" i="15"/>
  <c r="K1396" i="15"/>
  <c r="K1395" i="15"/>
  <c r="K1394" i="15"/>
  <c r="K1393" i="15"/>
  <c r="K1392" i="15"/>
  <c r="K1391" i="15"/>
  <c r="K1390" i="15"/>
  <c r="K1389" i="15"/>
  <c r="K1388" i="15"/>
  <c r="K1387" i="15"/>
  <c r="K1386" i="15"/>
  <c r="K1385" i="15"/>
  <c r="K1384" i="15"/>
  <c r="K1383" i="15"/>
  <c r="K1382" i="15"/>
  <c r="K1381" i="15"/>
  <c r="K1380" i="15"/>
  <c r="K1379" i="15"/>
  <c r="K1378" i="15"/>
  <c r="K1377" i="15"/>
  <c r="K1376" i="15"/>
  <c r="K1375" i="15"/>
  <c r="K1374" i="15"/>
  <c r="K1373" i="15"/>
  <c r="K1372" i="15"/>
  <c r="K1371" i="15"/>
  <c r="K1370" i="15"/>
  <c r="K1369" i="15"/>
  <c r="K1368" i="15"/>
  <c r="K1367" i="15"/>
  <c r="K1366" i="15"/>
  <c r="K1365" i="15"/>
  <c r="K1364" i="15"/>
  <c r="K1363" i="15"/>
  <c r="K1362" i="15"/>
  <c r="K1361" i="15"/>
  <c r="K1360" i="15"/>
  <c r="K1359" i="15"/>
  <c r="K1358" i="15"/>
  <c r="K1357" i="15"/>
  <c r="K1356" i="15"/>
  <c r="K1355" i="15"/>
  <c r="K1354" i="15"/>
  <c r="K1353" i="15"/>
  <c r="K1352" i="15"/>
  <c r="K1351" i="15"/>
  <c r="K1350" i="15"/>
  <c r="K1349" i="15"/>
  <c r="K1348" i="15"/>
  <c r="K1347" i="15"/>
  <c r="K1346" i="15"/>
  <c r="K1345" i="15"/>
  <c r="K1344" i="15"/>
  <c r="K1343" i="15"/>
  <c r="K1342" i="15"/>
  <c r="K1341" i="15"/>
  <c r="K1340" i="15"/>
  <c r="K1339" i="15"/>
  <c r="K1338" i="15"/>
  <c r="K1337" i="15"/>
  <c r="K1336" i="15"/>
  <c r="K1335" i="15"/>
  <c r="K1334" i="15"/>
  <c r="K1333" i="15"/>
  <c r="K1332" i="15"/>
  <c r="K1331" i="15"/>
  <c r="K1330" i="15"/>
  <c r="K1329" i="15"/>
  <c r="K1328" i="15"/>
  <c r="K1327" i="15"/>
  <c r="K1326" i="15"/>
  <c r="K1325" i="15"/>
  <c r="K1324" i="15"/>
  <c r="K1323" i="15"/>
  <c r="K1322" i="15"/>
  <c r="K1321" i="15"/>
  <c r="K1320" i="15"/>
  <c r="K1319" i="15"/>
  <c r="K1318" i="15"/>
  <c r="K1317" i="15"/>
  <c r="K1316" i="15"/>
  <c r="K1315" i="15"/>
  <c r="K1314" i="15"/>
  <c r="K1313" i="15"/>
  <c r="K1312" i="15"/>
  <c r="K1311" i="15"/>
  <c r="K1310" i="15"/>
  <c r="K1309" i="15"/>
  <c r="K1308" i="15"/>
  <c r="K1307" i="15"/>
  <c r="K1306" i="15"/>
  <c r="K1305" i="15"/>
  <c r="K1304" i="15"/>
  <c r="K1303" i="15"/>
  <c r="K1302" i="15"/>
  <c r="K1301" i="15"/>
  <c r="K1300" i="15"/>
  <c r="K1299" i="15"/>
  <c r="K1298" i="15"/>
  <c r="K1297" i="15"/>
  <c r="K1296" i="15"/>
  <c r="K1295" i="15"/>
  <c r="K1294" i="15"/>
  <c r="K1293" i="15"/>
  <c r="K1292" i="15"/>
  <c r="K1291" i="15"/>
  <c r="K1290" i="15"/>
  <c r="K1289" i="15"/>
  <c r="K1288" i="15"/>
  <c r="K1287" i="15"/>
  <c r="K1286" i="15"/>
  <c r="K1285" i="15"/>
  <c r="K1284" i="15"/>
  <c r="K1283" i="15"/>
  <c r="K1282" i="15"/>
  <c r="K1281" i="15"/>
  <c r="K1280" i="15"/>
  <c r="K1279" i="15"/>
  <c r="K1278" i="15"/>
  <c r="K1277" i="15"/>
  <c r="K1276" i="15"/>
  <c r="K1275" i="15"/>
  <c r="K1274" i="15"/>
  <c r="K1273" i="15"/>
  <c r="K1272" i="15"/>
  <c r="K1271" i="15"/>
  <c r="K1270" i="15"/>
  <c r="K1269" i="15"/>
  <c r="K1268" i="15"/>
  <c r="K1267" i="15"/>
  <c r="K1266" i="15"/>
  <c r="K1265" i="15"/>
  <c r="K1264" i="15"/>
  <c r="K1263" i="15"/>
  <c r="K1262" i="15"/>
  <c r="K1261" i="15"/>
  <c r="K1260" i="15"/>
  <c r="K1259" i="15"/>
  <c r="K1258" i="15"/>
  <c r="K1257" i="15"/>
  <c r="K1256" i="15"/>
  <c r="K1255" i="15"/>
  <c r="K1254" i="15"/>
  <c r="K1253" i="15"/>
  <c r="K1252" i="15"/>
  <c r="K1251" i="15"/>
  <c r="K1250" i="15"/>
  <c r="K1249" i="15"/>
  <c r="K1248" i="15"/>
  <c r="K1247" i="15"/>
  <c r="K1246" i="15"/>
  <c r="K1245" i="15"/>
  <c r="K1244" i="15"/>
  <c r="K1243" i="15"/>
  <c r="K1242" i="15"/>
  <c r="K1241" i="15"/>
  <c r="K1240" i="15"/>
  <c r="K1239" i="15"/>
  <c r="K1238" i="15"/>
  <c r="K1237" i="15"/>
  <c r="K1236" i="15"/>
  <c r="K1235" i="15"/>
  <c r="K1234" i="15"/>
  <c r="K1233" i="15"/>
  <c r="K1232" i="15"/>
  <c r="K1231" i="15"/>
  <c r="K1230" i="15"/>
  <c r="K1229" i="15"/>
  <c r="K1228" i="15"/>
  <c r="K1227" i="15"/>
  <c r="K1226" i="15"/>
  <c r="K1225" i="15"/>
  <c r="K1224" i="15"/>
  <c r="K1223" i="15"/>
  <c r="K1222" i="15"/>
  <c r="K1221" i="15"/>
  <c r="K1220" i="15"/>
  <c r="K1219" i="15"/>
  <c r="K1218" i="15"/>
  <c r="K1217" i="15"/>
  <c r="K1216" i="15"/>
  <c r="K1215" i="15"/>
  <c r="K1214" i="15"/>
  <c r="K1213" i="15"/>
  <c r="K1212" i="15"/>
  <c r="K1211" i="15"/>
  <c r="K1210" i="15"/>
  <c r="K1209" i="15"/>
  <c r="K1208" i="15"/>
  <c r="K1207" i="15"/>
  <c r="K1206" i="15"/>
  <c r="K1205" i="15"/>
  <c r="K1204" i="15"/>
  <c r="K1203" i="15"/>
  <c r="K1202" i="15"/>
  <c r="K1201" i="15"/>
  <c r="K1200" i="15"/>
  <c r="K1199" i="15"/>
  <c r="K1198" i="15"/>
  <c r="K1197" i="15"/>
  <c r="K1196" i="15"/>
  <c r="K1195" i="15"/>
  <c r="K1194" i="15"/>
  <c r="K1193" i="15"/>
  <c r="K1192" i="15"/>
  <c r="K1191" i="15"/>
  <c r="K1190" i="15"/>
  <c r="K1189" i="15"/>
  <c r="K1188" i="15"/>
  <c r="K1187" i="15"/>
  <c r="K1186" i="15"/>
  <c r="K1185" i="15"/>
  <c r="K1184" i="15"/>
  <c r="K1183" i="15"/>
  <c r="K1182" i="15"/>
  <c r="K1181" i="15"/>
  <c r="K1180" i="15"/>
  <c r="K1179" i="15"/>
  <c r="K1178" i="15"/>
  <c r="K1177" i="15"/>
  <c r="K1176" i="15"/>
  <c r="K1175" i="15"/>
  <c r="K1174" i="15"/>
  <c r="K1173" i="15"/>
  <c r="K1172" i="15"/>
  <c r="K1171" i="15"/>
  <c r="K1170" i="15"/>
  <c r="K1169" i="15"/>
  <c r="K1168" i="15"/>
  <c r="K1167" i="15"/>
  <c r="K1166" i="15"/>
  <c r="K1165" i="15"/>
  <c r="K1164" i="15"/>
  <c r="K1163" i="15"/>
  <c r="K1162" i="15"/>
  <c r="K1161" i="15"/>
  <c r="K1160" i="15"/>
  <c r="K1159" i="15"/>
  <c r="K1158" i="15"/>
  <c r="K1157" i="15"/>
  <c r="K1156" i="15"/>
  <c r="K1155" i="15"/>
  <c r="K1154" i="15"/>
  <c r="K1153" i="15"/>
  <c r="K1152" i="15"/>
  <c r="K1151" i="15"/>
  <c r="K1150" i="15"/>
  <c r="K1149" i="15"/>
  <c r="K1148" i="15"/>
  <c r="K1147" i="15"/>
  <c r="K1146" i="15"/>
  <c r="K1145" i="15"/>
  <c r="K1144" i="15"/>
  <c r="K1143" i="15"/>
  <c r="K1142" i="15"/>
  <c r="K1141" i="15"/>
  <c r="K1140" i="15"/>
  <c r="K1139" i="15"/>
  <c r="K1138" i="15"/>
  <c r="K1137" i="15"/>
  <c r="K1136" i="15"/>
  <c r="K1135" i="15"/>
  <c r="K1134" i="15"/>
  <c r="K1133" i="15"/>
  <c r="K1132" i="15"/>
  <c r="K1131" i="15"/>
  <c r="K1130" i="15"/>
  <c r="K1129" i="15"/>
  <c r="K1128" i="15"/>
  <c r="K1127" i="15"/>
  <c r="K1126" i="15"/>
  <c r="K1125" i="15"/>
  <c r="K1124" i="15"/>
  <c r="K1123" i="15"/>
  <c r="K1122" i="15"/>
  <c r="K1121" i="15"/>
  <c r="K1120" i="15"/>
  <c r="K1119" i="15"/>
  <c r="K1118" i="15"/>
  <c r="K1117" i="15"/>
  <c r="K1116" i="15"/>
  <c r="K1115" i="15"/>
  <c r="K1114" i="15"/>
  <c r="K1113" i="15"/>
  <c r="K1112" i="15"/>
  <c r="K1111" i="15"/>
  <c r="K1110" i="15"/>
  <c r="K1109" i="15"/>
  <c r="K1108" i="15"/>
  <c r="K1107" i="15"/>
  <c r="K1106" i="15"/>
  <c r="K1105" i="15"/>
  <c r="K1104" i="15"/>
  <c r="K1103" i="15"/>
  <c r="K1102" i="15"/>
  <c r="K1101" i="15"/>
  <c r="K1100" i="15"/>
  <c r="K1099" i="15"/>
  <c r="K1098" i="15"/>
  <c r="K1097" i="15"/>
  <c r="K1096" i="15"/>
  <c r="K1095" i="15"/>
  <c r="K1094" i="15"/>
  <c r="K1093" i="15"/>
  <c r="K1092" i="15"/>
  <c r="K1091" i="15"/>
  <c r="K1090" i="15"/>
  <c r="K1089" i="15"/>
  <c r="K1088" i="15"/>
  <c r="K1087" i="15"/>
  <c r="K1086" i="15"/>
  <c r="K1085" i="15"/>
  <c r="K1084" i="15"/>
  <c r="K1083" i="15"/>
  <c r="K1082" i="15"/>
  <c r="K1081" i="15"/>
  <c r="K1080" i="15"/>
  <c r="K1079" i="15"/>
  <c r="K1078" i="15"/>
  <c r="K1077" i="15"/>
  <c r="K1076" i="15"/>
  <c r="K1075" i="15"/>
  <c r="K1074" i="15"/>
  <c r="K1073" i="15"/>
  <c r="K1072" i="15"/>
  <c r="K1071" i="15"/>
  <c r="K1070" i="15"/>
  <c r="K1069" i="15"/>
  <c r="K1068" i="15"/>
  <c r="K1067" i="15"/>
  <c r="K1066" i="15"/>
  <c r="K1065" i="15"/>
  <c r="K1064" i="15"/>
  <c r="K1063" i="15"/>
  <c r="K1062" i="15"/>
  <c r="K1061" i="15"/>
  <c r="K1060" i="15"/>
  <c r="K1059" i="15"/>
  <c r="K1058" i="15"/>
  <c r="K1057" i="15"/>
  <c r="K1056" i="15"/>
  <c r="K1055" i="15"/>
  <c r="K1054" i="15"/>
  <c r="K1053" i="15"/>
  <c r="K1052" i="15"/>
  <c r="K1051" i="15"/>
  <c r="K1050" i="15"/>
  <c r="K1049" i="15"/>
  <c r="K1048" i="15"/>
  <c r="K1047" i="15"/>
  <c r="K1046" i="15"/>
  <c r="K1045" i="15"/>
  <c r="K1044" i="15"/>
  <c r="K1043" i="15"/>
  <c r="K1042" i="15"/>
  <c r="K1041" i="15"/>
  <c r="K1040" i="15"/>
  <c r="K1039" i="15"/>
  <c r="K1038" i="15"/>
  <c r="K1037" i="15"/>
  <c r="K1036" i="15"/>
  <c r="K1035" i="15"/>
  <c r="K1034" i="15"/>
  <c r="K1033" i="15"/>
  <c r="K1032" i="15"/>
  <c r="K1031" i="15"/>
  <c r="K1030" i="15"/>
  <c r="K1029" i="15"/>
  <c r="K1028" i="15"/>
  <c r="K1027" i="15"/>
  <c r="K1026" i="15"/>
  <c r="K1025" i="15"/>
  <c r="K1024" i="15"/>
  <c r="K1023" i="15"/>
  <c r="K1022" i="15"/>
  <c r="K1021" i="15"/>
  <c r="K1020" i="15"/>
  <c r="K1019" i="15"/>
  <c r="K1018" i="15"/>
  <c r="K1017" i="15"/>
  <c r="K1016" i="15"/>
  <c r="K1015" i="15"/>
  <c r="K1014" i="15"/>
  <c r="K1013" i="15"/>
  <c r="K1012" i="15"/>
  <c r="K1011" i="15"/>
  <c r="K1010" i="15"/>
  <c r="K1009" i="15"/>
  <c r="K1008" i="15"/>
  <c r="K1007" i="15"/>
  <c r="K1006" i="15"/>
  <c r="K1005" i="15"/>
  <c r="K1004" i="15"/>
  <c r="K1003" i="15"/>
  <c r="K1002" i="15"/>
  <c r="K1001" i="15"/>
  <c r="K1000" i="15"/>
  <c r="K999" i="15"/>
  <c r="K998" i="15"/>
  <c r="K997" i="15"/>
  <c r="K996" i="15"/>
  <c r="K995" i="15"/>
  <c r="K994" i="15"/>
  <c r="K993" i="15"/>
  <c r="K992" i="15"/>
  <c r="K991" i="15"/>
  <c r="K990" i="15"/>
  <c r="K989" i="15"/>
  <c r="K988" i="15"/>
  <c r="K987" i="15"/>
  <c r="K986" i="15"/>
  <c r="K985" i="15"/>
  <c r="K984" i="15"/>
  <c r="K983" i="15"/>
  <c r="K982" i="15"/>
  <c r="K981" i="15"/>
  <c r="K980" i="15"/>
  <c r="K979" i="15"/>
  <c r="K978" i="15"/>
  <c r="K977" i="15"/>
  <c r="K976" i="15"/>
  <c r="K975" i="15"/>
  <c r="K974" i="15"/>
  <c r="K973" i="15"/>
  <c r="K972" i="15"/>
  <c r="K971" i="15"/>
  <c r="K970" i="15"/>
  <c r="K969" i="15"/>
  <c r="K968" i="15"/>
  <c r="K967" i="15"/>
  <c r="K966" i="15"/>
  <c r="K965" i="15"/>
  <c r="K964" i="15"/>
  <c r="K963" i="15"/>
  <c r="K962" i="15"/>
  <c r="K961" i="15"/>
  <c r="K960" i="15"/>
  <c r="K959" i="15"/>
  <c r="K958" i="15"/>
  <c r="K957" i="15"/>
  <c r="K956" i="15"/>
  <c r="K955" i="15"/>
  <c r="K954" i="15"/>
  <c r="K953" i="15"/>
  <c r="K952" i="15"/>
  <c r="K951" i="15"/>
  <c r="K950" i="15"/>
  <c r="K949" i="15"/>
  <c r="K948" i="15"/>
  <c r="K947" i="15"/>
  <c r="K946" i="15"/>
  <c r="K945" i="15"/>
  <c r="K944" i="15"/>
  <c r="K943" i="15"/>
  <c r="K942" i="15"/>
  <c r="K941" i="15"/>
  <c r="K940" i="15"/>
  <c r="K939" i="15"/>
  <c r="K938" i="15"/>
  <c r="K937" i="15"/>
  <c r="K936" i="15"/>
  <c r="K935" i="15"/>
  <c r="K934" i="15"/>
  <c r="K933" i="15"/>
  <c r="K932" i="15"/>
  <c r="K931" i="15"/>
  <c r="K930" i="15"/>
  <c r="K929" i="15"/>
  <c r="K928" i="15"/>
  <c r="K927" i="15"/>
  <c r="K926" i="15"/>
  <c r="K925" i="15"/>
  <c r="K924" i="15"/>
  <c r="K923" i="15"/>
  <c r="K922" i="15"/>
  <c r="K921" i="15"/>
  <c r="K920" i="15"/>
  <c r="K919" i="15"/>
  <c r="K918" i="15"/>
  <c r="K917" i="15"/>
  <c r="K916" i="15"/>
  <c r="K915" i="15"/>
  <c r="K914" i="15"/>
  <c r="K913" i="15"/>
  <c r="K912" i="15"/>
  <c r="K911" i="15"/>
  <c r="K910" i="15"/>
  <c r="K909" i="15"/>
  <c r="K908" i="15"/>
  <c r="K907" i="15"/>
  <c r="K906" i="15"/>
  <c r="K905" i="15"/>
  <c r="K904" i="15"/>
  <c r="K903" i="15"/>
  <c r="K902" i="15"/>
  <c r="K901" i="15"/>
  <c r="K900" i="15"/>
  <c r="K899" i="15"/>
  <c r="K898" i="15"/>
  <c r="K897" i="15"/>
  <c r="K896" i="15"/>
  <c r="K895" i="15"/>
  <c r="K894" i="15"/>
  <c r="K893" i="15"/>
  <c r="K892" i="15"/>
  <c r="K891" i="15"/>
  <c r="K890" i="15"/>
  <c r="K889" i="15"/>
  <c r="K888" i="15"/>
  <c r="K887" i="15"/>
  <c r="K886" i="15"/>
  <c r="K885" i="15"/>
  <c r="K884" i="15"/>
  <c r="K883" i="15"/>
  <c r="K882" i="15"/>
  <c r="K881" i="15"/>
  <c r="K880" i="15"/>
  <c r="K879" i="15"/>
  <c r="K878" i="15"/>
  <c r="K877" i="15"/>
  <c r="K876" i="15"/>
  <c r="K875" i="15"/>
  <c r="K874" i="15"/>
  <c r="K873" i="15"/>
  <c r="K872" i="15"/>
  <c r="K871" i="15"/>
  <c r="K870" i="15"/>
  <c r="K869" i="15"/>
  <c r="K868" i="15"/>
  <c r="K867" i="15"/>
  <c r="K866" i="15"/>
  <c r="K865" i="15"/>
  <c r="K864" i="15"/>
  <c r="K863" i="15"/>
  <c r="K862" i="15"/>
  <c r="K861" i="15"/>
  <c r="K860" i="15"/>
  <c r="K859" i="15"/>
  <c r="K858" i="15"/>
  <c r="K857" i="15"/>
  <c r="K856" i="15"/>
  <c r="K855" i="15"/>
  <c r="K854" i="15"/>
  <c r="K853" i="15"/>
  <c r="K852" i="15"/>
  <c r="K851" i="15"/>
  <c r="K850" i="15"/>
  <c r="K849" i="15"/>
  <c r="K848" i="15"/>
  <c r="K847" i="15"/>
  <c r="K846" i="15"/>
  <c r="K845" i="15"/>
  <c r="K844" i="15"/>
  <c r="K843" i="15"/>
  <c r="K842" i="15"/>
  <c r="K841" i="15"/>
  <c r="K840" i="15"/>
  <c r="K839" i="15"/>
  <c r="K838" i="15"/>
  <c r="K837" i="15"/>
  <c r="K836" i="15"/>
  <c r="K835" i="15"/>
  <c r="K834" i="15"/>
  <c r="K833" i="15"/>
  <c r="K832" i="15"/>
  <c r="K831" i="15"/>
  <c r="K830" i="15"/>
  <c r="K829" i="15"/>
  <c r="K828" i="15"/>
  <c r="K827" i="15"/>
  <c r="K826" i="15"/>
  <c r="K825" i="15"/>
  <c r="K824" i="15"/>
  <c r="K823" i="15"/>
  <c r="K822" i="15"/>
  <c r="K821" i="15"/>
  <c r="K820" i="15"/>
  <c r="K819" i="15"/>
  <c r="K818" i="15"/>
  <c r="K817" i="15"/>
  <c r="K816" i="15"/>
  <c r="K815" i="15"/>
  <c r="K814" i="15"/>
  <c r="K813" i="15"/>
  <c r="K812" i="15"/>
  <c r="K811" i="15"/>
  <c r="K810" i="15"/>
  <c r="K809" i="15"/>
  <c r="K808" i="15"/>
  <c r="K807" i="15"/>
  <c r="K806" i="15"/>
  <c r="K805" i="15"/>
  <c r="K804" i="15"/>
  <c r="K803" i="15"/>
  <c r="K802" i="15"/>
  <c r="K801" i="15"/>
  <c r="K800" i="15"/>
  <c r="K799" i="15"/>
  <c r="K798" i="15"/>
  <c r="K797" i="15"/>
  <c r="K796" i="15"/>
  <c r="K795" i="15"/>
  <c r="K794" i="15"/>
  <c r="K793" i="15"/>
  <c r="K792" i="15"/>
  <c r="K791" i="15"/>
  <c r="K790" i="15"/>
  <c r="K789" i="15"/>
  <c r="K788" i="15"/>
  <c r="K787" i="15"/>
  <c r="K786" i="15"/>
  <c r="K785" i="15"/>
  <c r="K784" i="15"/>
  <c r="K783" i="15"/>
  <c r="K782" i="15"/>
  <c r="K781" i="15"/>
  <c r="K780" i="15"/>
  <c r="K779" i="15"/>
  <c r="K778" i="15"/>
  <c r="K777" i="15"/>
  <c r="K776" i="15"/>
  <c r="K775" i="15"/>
  <c r="K774" i="15"/>
  <c r="K773" i="15"/>
  <c r="K772" i="15"/>
  <c r="K771" i="15"/>
  <c r="K770" i="15"/>
  <c r="K769" i="15"/>
  <c r="K768" i="15"/>
  <c r="K767" i="15"/>
  <c r="K766" i="15"/>
  <c r="K765" i="15"/>
  <c r="K764" i="15"/>
  <c r="K763" i="15"/>
  <c r="K762" i="15"/>
  <c r="K761" i="15"/>
  <c r="K760" i="15"/>
  <c r="K759" i="15"/>
  <c r="K758" i="15"/>
  <c r="K757" i="15"/>
  <c r="K756" i="15"/>
  <c r="K755" i="15"/>
  <c r="K754" i="15"/>
  <c r="K753" i="15"/>
  <c r="K752" i="15"/>
  <c r="K751" i="15"/>
  <c r="K750" i="15"/>
  <c r="K749" i="15"/>
  <c r="K748" i="15"/>
  <c r="K747" i="15"/>
  <c r="K746" i="15"/>
  <c r="K745" i="15"/>
  <c r="K744" i="15"/>
  <c r="K743" i="15"/>
  <c r="K742" i="15"/>
  <c r="K741" i="15"/>
  <c r="K740" i="15"/>
  <c r="K739" i="15"/>
  <c r="K738" i="15"/>
  <c r="K737" i="15"/>
  <c r="K736" i="15"/>
  <c r="K735" i="15"/>
  <c r="K734" i="15"/>
  <c r="K733" i="15"/>
  <c r="K732" i="15"/>
  <c r="K731" i="15"/>
  <c r="K730" i="15"/>
  <c r="K729" i="15"/>
  <c r="K728" i="15"/>
  <c r="K727" i="15"/>
  <c r="K726" i="15"/>
  <c r="K725" i="15"/>
  <c r="K724" i="15"/>
  <c r="K723" i="15"/>
  <c r="K722" i="15"/>
  <c r="K721" i="15"/>
  <c r="K720" i="15"/>
  <c r="K719" i="15"/>
  <c r="K718" i="15"/>
  <c r="K717" i="15"/>
  <c r="K716" i="15"/>
  <c r="K715" i="15"/>
  <c r="K714" i="15"/>
  <c r="K713" i="15"/>
  <c r="K712" i="15"/>
  <c r="K711" i="15"/>
  <c r="K710" i="15"/>
  <c r="K709" i="15"/>
  <c r="K708" i="15"/>
  <c r="K707" i="15"/>
  <c r="K706" i="15"/>
  <c r="K705" i="15"/>
  <c r="K704" i="15"/>
  <c r="K703" i="15"/>
  <c r="K702" i="15"/>
  <c r="K701" i="15"/>
  <c r="K700" i="15"/>
  <c r="K699" i="15"/>
  <c r="K698" i="15"/>
  <c r="K697" i="15"/>
  <c r="K696" i="15"/>
  <c r="K695" i="15"/>
  <c r="K694" i="15"/>
  <c r="K693" i="15"/>
  <c r="K692" i="15"/>
  <c r="K691" i="15"/>
  <c r="K690" i="15"/>
  <c r="K689" i="15"/>
  <c r="K688" i="15"/>
  <c r="K687" i="15"/>
  <c r="K686" i="15"/>
  <c r="K685" i="15"/>
  <c r="K684" i="15"/>
  <c r="K683" i="15"/>
  <c r="K682" i="15"/>
  <c r="K681" i="15"/>
  <c r="K680" i="15"/>
  <c r="K679" i="15"/>
  <c r="K678" i="15"/>
  <c r="K677" i="15"/>
  <c r="K676" i="15"/>
  <c r="K675" i="15"/>
  <c r="K674" i="15"/>
  <c r="K673" i="15"/>
  <c r="K672" i="15"/>
  <c r="K671" i="15"/>
  <c r="K670" i="15"/>
  <c r="K669" i="15"/>
  <c r="K668" i="15"/>
  <c r="K667" i="15"/>
  <c r="K666" i="15"/>
  <c r="K665" i="15"/>
  <c r="K664" i="15"/>
  <c r="K663" i="15"/>
  <c r="K662" i="15"/>
  <c r="K661" i="15"/>
  <c r="K660" i="15"/>
  <c r="K659" i="15"/>
  <c r="K658" i="15"/>
  <c r="K657" i="15"/>
  <c r="K656" i="15"/>
  <c r="K655" i="15"/>
  <c r="K654" i="15"/>
  <c r="K653" i="15"/>
  <c r="K652" i="15"/>
  <c r="K651" i="15"/>
  <c r="K650" i="15"/>
  <c r="K649" i="15"/>
  <c r="K648" i="15"/>
  <c r="K647" i="15"/>
  <c r="K646" i="15"/>
  <c r="K645" i="15"/>
  <c r="K644" i="15"/>
  <c r="K643" i="15"/>
  <c r="K642" i="15"/>
  <c r="K641" i="15"/>
  <c r="K640" i="15"/>
  <c r="K639" i="15"/>
  <c r="K638" i="15"/>
  <c r="K637" i="15"/>
  <c r="K636" i="15"/>
  <c r="K635" i="15"/>
  <c r="K634" i="15"/>
  <c r="K633" i="15"/>
  <c r="K632" i="15"/>
  <c r="K631" i="15"/>
  <c r="K630" i="15"/>
  <c r="K629" i="15"/>
  <c r="K628" i="15"/>
  <c r="K627" i="15"/>
  <c r="K626" i="15"/>
  <c r="K625" i="15"/>
  <c r="K624" i="15"/>
  <c r="K623" i="15"/>
  <c r="K622" i="15"/>
  <c r="K621" i="15"/>
  <c r="K620" i="15"/>
  <c r="K619" i="15"/>
  <c r="K618" i="15"/>
  <c r="K617" i="15"/>
  <c r="K616" i="15"/>
  <c r="K615" i="15"/>
  <c r="K614" i="15"/>
  <c r="K613" i="15"/>
  <c r="K612" i="15"/>
  <c r="K611" i="15"/>
  <c r="K610" i="15"/>
  <c r="K609" i="15"/>
  <c r="K608" i="15"/>
  <c r="K607" i="15"/>
  <c r="K606" i="15"/>
  <c r="K605" i="15"/>
  <c r="K604" i="15"/>
  <c r="K603" i="15"/>
  <c r="K602" i="15"/>
  <c r="K601" i="15"/>
  <c r="K600" i="15"/>
  <c r="K599" i="15"/>
  <c r="K598" i="15"/>
  <c r="K597" i="15"/>
  <c r="K596" i="15"/>
  <c r="K595" i="15"/>
  <c r="K594" i="15"/>
  <c r="K593" i="15"/>
  <c r="K592" i="15"/>
  <c r="K591" i="15"/>
  <c r="K590" i="15"/>
  <c r="K589" i="15"/>
  <c r="K588" i="15"/>
  <c r="K587" i="15"/>
  <c r="K586" i="15"/>
  <c r="K585" i="15"/>
  <c r="K584" i="15"/>
  <c r="K583" i="15"/>
  <c r="K582" i="15"/>
  <c r="K581" i="15"/>
  <c r="K580" i="15"/>
  <c r="K579" i="15"/>
  <c r="K578" i="15"/>
  <c r="K577" i="15"/>
  <c r="K576" i="15"/>
  <c r="K575" i="15"/>
  <c r="K574" i="15"/>
  <c r="K573" i="15"/>
  <c r="K572" i="15"/>
  <c r="K571" i="15"/>
  <c r="K570" i="15"/>
  <c r="K569" i="15"/>
  <c r="K568" i="15"/>
  <c r="K567" i="15"/>
  <c r="K566" i="15"/>
  <c r="K565" i="15"/>
  <c r="K564" i="15"/>
  <c r="K563" i="15"/>
  <c r="K562" i="15"/>
  <c r="K561" i="15"/>
  <c r="K560" i="15"/>
  <c r="K559" i="15"/>
  <c r="K558" i="15"/>
  <c r="K557" i="15"/>
  <c r="K556" i="15"/>
  <c r="K555" i="15"/>
  <c r="K554" i="15"/>
  <c r="K553" i="15"/>
  <c r="K552" i="15"/>
  <c r="K551" i="15"/>
  <c r="K550" i="15"/>
  <c r="K549" i="15"/>
  <c r="K548" i="15"/>
  <c r="K547" i="15"/>
  <c r="K546" i="15"/>
  <c r="K545" i="15"/>
  <c r="K544" i="15"/>
  <c r="K543" i="15"/>
  <c r="K542" i="15"/>
  <c r="K541" i="15"/>
  <c r="K540" i="15"/>
  <c r="K539" i="15"/>
  <c r="K538" i="15"/>
  <c r="K537" i="15"/>
  <c r="K536" i="15"/>
  <c r="K535" i="15"/>
  <c r="K534" i="15"/>
  <c r="K533" i="15"/>
  <c r="K532" i="15"/>
  <c r="K531" i="15"/>
  <c r="K530" i="15"/>
  <c r="K529" i="15"/>
  <c r="K528" i="15"/>
  <c r="K527" i="15"/>
  <c r="K526" i="15"/>
  <c r="K525" i="15"/>
  <c r="K524" i="15"/>
  <c r="K523" i="15"/>
  <c r="K522" i="15"/>
  <c r="K521" i="15"/>
  <c r="K520" i="15"/>
  <c r="K519" i="15"/>
  <c r="K518" i="15"/>
  <c r="K517" i="15"/>
  <c r="K516" i="15"/>
  <c r="K515" i="15"/>
  <c r="K514" i="15"/>
  <c r="K513" i="15"/>
  <c r="K512" i="15"/>
  <c r="K511" i="15"/>
  <c r="K510" i="15"/>
  <c r="K509" i="15"/>
  <c r="K508" i="15"/>
  <c r="K507" i="15"/>
  <c r="K506" i="15"/>
  <c r="K505" i="15"/>
  <c r="K504" i="15"/>
  <c r="K503" i="15"/>
  <c r="K502" i="15"/>
  <c r="K501" i="15"/>
  <c r="K500" i="15"/>
  <c r="K499" i="15"/>
  <c r="K498" i="15"/>
  <c r="K497" i="15"/>
  <c r="K496" i="15"/>
  <c r="K495" i="15"/>
  <c r="K494" i="15"/>
  <c r="K493" i="15"/>
  <c r="K492" i="15"/>
  <c r="K491" i="15"/>
  <c r="K490" i="15"/>
  <c r="K489" i="15"/>
  <c r="K488" i="15"/>
  <c r="K487" i="15"/>
  <c r="K486" i="15"/>
  <c r="K485" i="15"/>
  <c r="K484" i="15"/>
  <c r="K483" i="15"/>
  <c r="K482" i="15"/>
  <c r="K481" i="15"/>
  <c r="K480" i="15"/>
  <c r="K479" i="15"/>
  <c r="K478" i="15"/>
  <c r="K477" i="15"/>
  <c r="K476" i="15"/>
  <c r="K475" i="15"/>
  <c r="K474" i="15"/>
  <c r="K473" i="15"/>
  <c r="K472" i="15"/>
  <c r="K471" i="15"/>
  <c r="K470" i="15"/>
  <c r="K469" i="15"/>
  <c r="K468" i="15"/>
  <c r="K467" i="15"/>
  <c r="K466" i="15"/>
  <c r="K465" i="15"/>
  <c r="K464" i="15"/>
  <c r="K463" i="15"/>
  <c r="K462" i="15"/>
  <c r="K461" i="15"/>
  <c r="K460" i="15"/>
  <c r="K459" i="15"/>
  <c r="K458" i="15"/>
  <c r="K457" i="15"/>
  <c r="K456" i="15"/>
  <c r="K455" i="15"/>
  <c r="K454" i="15"/>
  <c r="K453" i="15"/>
  <c r="K452" i="15"/>
  <c r="K451" i="15"/>
  <c r="K450" i="15"/>
  <c r="K449" i="15"/>
  <c r="K448" i="15"/>
  <c r="K447" i="15"/>
  <c r="K446" i="15"/>
  <c r="K445" i="15"/>
  <c r="K444" i="15"/>
  <c r="K443" i="15"/>
  <c r="K442" i="15"/>
  <c r="K441" i="15"/>
  <c r="K440" i="15"/>
  <c r="K439" i="15"/>
  <c r="K438" i="15"/>
  <c r="K437" i="15"/>
  <c r="K436" i="15"/>
  <c r="K435" i="15"/>
  <c r="K434" i="15"/>
  <c r="K433" i="15"/>
  <c r="K432" i="15"/>
  <c r="K431" i="15"/>
  <c r="K430" i="15"/>
  <c r="K429" i="15"/>
  <c r="K428" i="15"/>
  <c r="K427" i="15"/>
  <c r="K426" i="15"/>
  <c r="K425" i="15"/>
  <c r="K424" i="15"/>
  <c r="K423" i="15"/>
  <c r="K422" i="15"/>
  <c r="K421" i="15"/>
  <c r="K420" i="15"/>
  <c r="K419" i="15"/>
  <c r="K418" i="15"/>
  <c r="K417" i="15"/>
  <c r="K416" i="15"/>
  <c r="K415" i="15"/>
  <c r="K414" i="15"/>
  <c r="K413" i="15"/>
  <c r="K412" i="15"/>
  <c r="K411" i="15"/>
  <c r="K410" i="15"/>
  <c r="K409" i="15"/>
  <c r="K408" i="15"/>
  <c r="K407" i="15"/>
  <c r="K406" i="15"/>
  <c r="K405" i="15"/>
  <c r="K404" i="15"/>
  <c r="K403" i="15"/>
  <c r="K402" i="15"/>
  <c r="K401" i="15"/>
  <c r="K400" i="15"/>
  <c r="K399" i="15"/>
  <c r="K398" i="15"/>
  <c r="K397" i="15"/>
  <c r="K396" i="15"/>
  <c r="K395" i="15"/>
  <c r="K394" i="15"/>
  <c r="K393" i="15"/>
  <c r="K392" i="15"/>
  <c r="K391" i="15"/>
  <c r="K390" i="15"/>
  <c r="K389" i="15"/>
  <c r="K388" i="15"/>
  <c r="K387" i="15"/>
  <c r="K386" i="15"/>
  <c r="K385" i="15"/>
  <c r="K384" i="15"/>
  <c r="K383" i="15"/>
  <c r="K382" i="15"/>
  <c r="K381" i="15"/>
  <c r="K380" i="15"/>
  <c r="K379" i="15"/>
  <c r="K378" i="15"/>
  <c r="K377" i="15"/>
  <c r="K376" i="15"/>
  <c r="K375" i="15"/>
  <c r="K374" i="15"/>
  <c r="K373" i="15"/>
  <c r="K372" i="15"/>
  <c r="K371" i="15"/>
  <c r="K370" i="15"/>
  <c r="K369" i="15"/>
  <c r="K368" i="15"/>
  <c r="K367" i="15"/>
  <c r="K366" i="15"/>
  <c r="K365" i="15"/>
  <c r="K364" i="15"/>
  <c r="K363" i="15"/>
  <c r="K362" i="15"/>
  <c r="K361" i="15"/>
  <c r="K360" i="15"/>
  <c r="K359" i="15"/>
  <c r="K358" i="15"/>
  <c r="K357" i="15"/>
  <c r="K356" i="15"/>
  <c r="K355" i="15"/>
  <c r="K354" i="15"/>
  <c r="K353" i="15"/>
  <c r="K352" i="15"/>
  <c r="K351" i="15"/>
  <c r="K350" i="15"/>
  <c r="K349" i="15"/>
  <c r="K348" i="15"/>
  <c r="K347" i="15"/>
  <c r="K346" i="15"/>
  <c r="K345" i="15"/>
  <c r="K344" i="15"/>
  <c r="K343" i="15"/>
  <c r="K342" i="15"/>
  <c r="K341" i="15"/>
  <c r="K340" i="15"/>
  <c r="K339" i="15"/>
  <c r="K338" i="15"/>
  <c r="K337" i="15"/>
  <c r="K336" i="15"/>
  <c r="K335" i="15"/>
  <c r="K334" i="15"/>
  <c r="K333" i="15"/>
  <c r="K332" i="15"/>
  <c r="K331" i="15"/>
  <c r="K330" i="15"/>
  <c r="K329" i="15"/>
  <c r="K328" i="15"/>
  <c r="K327" i="15"/>
  <c r="K326" i="15"/>
  <c r="K325" i="15"/>
  <c r="K324" i="15"/>
  <c r="K323" i="15"/>
  <c r="K322" i="15"/>
  <c r="K321" i="15"/>
  <c r="K320" i="15"/>
  <c r="K319" i="15"/>
  <c r="K318" i="15"/>
  <c r="K317" i="15"/>
  <c r="K316" i="15"/>
  <c r="K315" i="15"/>
  <c r="K314" i="15"/>
  <c r="K313" i="15"/>
  <c r="K312" i="15"/>
  <c r="K311" i="15"/>
  <c r="K310" i="15"/>
  <c r="K309" i="15"/>
  <c r="K308" i="15"/>
  <c r="K307" i="15"/>
  <c r="K306" i="15"/>
  <c r="K305" i="15"/>
  <c r="K304" i="15"/>
  <c r="K303" i="15"/>
  <c r="K302" i="15"/>
  <c r="K301" i="15"/>
  <c r="K300" i="15"/>
  <c r="K299" i="15"/>
  <c r="K298" i="15"/>
  <c r="K297" i="15"/>
  <c r="K296" i="15"/>
  <c r="K295" i="15"/>
  <c r="K294" i="15"/>
  <c r="K293" i="15"/>
  <c r="K292" i="15"/>
  <c r="K291" i="15"/>
  <c r="K290" i="15"/>
  <c r="K289" i="15"/>
  <c r="K288" i="15"/>
  <c r="K287" i="15"/>
  <c r="K286" i="15"/>
  <c r="K285" i="15"/>
  <c r="K284" i="15"/>
  <c r="K283" i="15"/>
  <c r="K282" i="15"/>
  <c r="K281" i="15"/>
  <c r="K280" i="15"/>
  <c r="K279" i="15"/>
  <c r="K278" i="15"/>
  <c r="K277" i="15"/>
  <c r="K276" i="15"/>
  <c r="K275" i="15"/>
  <c r="K274" i="15"/>
  <c r="K273" i="15"/>
  <c r="K272" i="15"/>
  <c r="K271" i="15"/>
  <c r="K270" i="15"/>
  <c r="K269" i="15"/>
  <c r="K268" i="15"/>
  <c r="K267" i="15"/>
  <c r="K266" i="15"/>
  <c r="K265" i="15"/>
  <c r="K264" i="15"/>
  <c r="K263" i="15"/>
  <c r="K262" i="15"/>
  <c r="K261" i="15"/>
  <c r="K260" i="15"/>
  <c r="K259" i="15"/>
  <c r="K258" i="15"/>
  <c r="K257" i="15"/>
  <c r="K256" i="15"/>
  <c r="K255" i="15"/>
  <c r="K254" i="15"/>
  <c r="K253" i="15"/>
  <c r="K252" i="15"/>
  <c r="K251" i="15"/>
  <c r="K250" i="15"/>
  <c r="K249" i="15"/>
  <c r="K248" i="15"/>
  <c r="K247" i="15"/>
  <c r="K246" i="15"/>
  <c r="K245" i="15"/>
  <c r="K244" i="15"/>
  <c r="K243" i="15"/>
  <c r="K242" i="15"/>
  <c r="K241" i="15"/>
  <c r="K240" i="15"/>
  <c r="K239" i="15"/>
  <c r="K238" i="15"/>
  <c r="K237" i="15"/>
  <c r="K236" i="15"/>
  <c r="K235" i="15"/>
  <c r="K234" i="15"/>
  <c r="K233" i="15"/>
  <c r="K232" i="15"/>
  <c r="K231" i="15"/>
  <c r="K230" i="15"/>
  <c r="K229" i="15"/>
  <c r="K228" i="15"/>
  <c r="K227" i="15"/>
  <c r="K226" i="15"/>
  <c r="K225" i="15"/>
  <c r="K224" i="15"/>
  <c r="K223" i="15"/>
  <c r="K222" i="15"/>
  <c r="K221" i="15"/>
  <c r="K220" i="15"/>
  <c r="K219" i="15"/>
  <c r="K218" i="15"/>
  <c r="K217" i="15"/>
  <c r="K216" i="15"/>
  <c r="K215" i="15"/>
  <c r="K214" i="15"/>
  <c r="K213" i="15"/>
  <c r="K212" i="15"/>
  <c r="K211" i="15"/>
  <c r="K210" i="15"/>
  <c r="K209" i="15"/>
  <c r="K208" i="15"/>
  <c r="K207" i="15"/>
  <c r="K206" i="15"/>
  <c r="K205" i="15"/>
  <c r="K204" i="15"/>
  <c r="K203" i="15"/>
  <c r="K202" i="15"/>
  <c r="K201" i="15"/>
  <c r="K200" i="15"/>
  <c r="K199" i="15"/>
  <c r="K198" i="15"/>
  <c r="K197" i="15"/>
  <c r="K196" i="15"/>
  <c r="K195" i="15"/>
  <c r="K194" i="15"/>
  <c r="K193" i="15"/>
  <c r="K192" i="15"/>
  <c r="K191" i="15"/>
  <c r="K190" i="15"/>
  <c r="K189" i="15"/>
  <c r="K188" i="15"/>
  <c r="K187" i="15"/>
  <c r="K186" i="15"/>
  <c r="K185" i="15"/>
  <c r="K184" i="15"/>
  <c r="K183" i="15"/>
  <c r="K182" i="15"/>
  <c r="K181" i="15"/>
  <c r="K180" i="15"/>
  <c r="K179" i="15"/>
  <c r="K178" i="15"/>
  <c r="K177" i="15"/>
  <c r="K176" i="15"/>
  <c r="K175" i="15"/>
  <c r="K174" i="15"/>
  <c r="K173" i="15"/>
  <c r="K172" i="15"/>
  <c r="K171" i="15"/>
  <c r="K170" i="15"/>
  <c r="K169" i="15"/>
  <c r="K168" i="15"/>
  <c r="K167" i="15"/>
  <c r="K166" i="15"/>
  <c r="K165" i="15"/>
  <c r="K164" i="15"/>
  <c r="K163" i="15"/>
  <c r="K162" i="15"/>
  <c r="K161" i="15"/>
  <c r="K160" i="15"/>
  <c r="K159" i="15"/>
  <c r="K158" i="15"/>
  <c r="K157" i="15"/>
  <c r="K156" i="15"/>
  <c r="K155" i="15"/>
  <c r="K154" i="15"/>
  <c r="K153" i="15"/>
  <c r="K152" i="15"/>
  <c r="K151" i="15"/>
  <c r="K150" i="15"/>
  <c r="K149" i="15"/>
  <c r="K148" i="15"/>
  <c r="K147" i="15"/>
  <c r="K146" i="15"/>
  <c r="K145" i="15"/>
  <c r="K144" i="15"/>
  <c r="K143" i="15"/>
  <c r="K142" i="15"/>
  <c r="K141" i="15"/>
  <c r="K140" i="15"/>
  <c r="K139" i="15"/>
  <c r="K138" i="15"/>
  <c r="K137" i="15"/>
  <c r="K136" i="15"/>
  <c r="K135" i="15"/>
  <c r="K134" i="15"/>
  <c r="K133" i="15"/>
  <c r="K132" i="15"/>
  <c r="K131" i="15"/>
  <c r="K130" i="15"/>
  <c r="K129" i="15"/>
  <c r="K128" i="15"/>
  <c r="K127" i="15"/>
  <c r="K126" i="15"/>
  <c r="K125" i="15"/>
  <c r="K124" i="15"/>
  <c r="K123" i="15"/>
  <c r="K122" i="15"/>
  <c r="K121" i="15"/>
  <c r="K120" i="15"/>
  <c r="K119" i="15"/>
  <c r="K118" i="15"/>
  <c r="K117" i="15"/>
  <c r="K116" i="15"/>
  <c r="K115" i="15"/>
  <c r="K114" i="15"/>
  <c r="K113" i="15"/>
  <c r="K112" i="15"/>
  <c r="K111" i="15"/>
  <c r="K110" i="15"/>
  <c r="K109" i="15"/>
  <c r="K108" i="15"/>
  <c r="K107" i="15"/>
  <c r="K106" i="15"/>
  <c r="K105" i="15"/>
  <c r="K104" i="15"/>
  <c r="K103" i="15"/>
  <c r="K102" i="15"/>
  <c r="K101" i="15"/>
  <c r="K100" i="15"/>
  <c r="K99" i="15"/>
  <c r="K98" i="15"/>
  <c r="K97" i="15"/>
  <c r="K96" i="15"/>
  <c r="K95" i="15"/>
  <c r="K94" i="15"/>
  <c r="K93" i="15"/>
  <c r="K92" i="15"/>
  <c r="K91" i="15"/>
  <c r="K90" i="15"/>
  <c r="K89" i="15"/>
  <c r="K88" i="15"/>
  <c r="K87" i="15"/>
  <c r="K86" i="15"/>
  <c r="K85" i="15"/>
  <c r="K84" i="15"/>
  <c r="K83" i="15"/>
  <c r="K82" i="15"/>
  <c r="K81" i="15"/>
  <c r="K80" i="15"/>
  <c r="K79" i="15"/>
  <c r="K78" i="15"/>
  <c r="K77" i="15"/>
  <c r="K76" i="15"/>
  <c r="K75" i="15"/>
  <c r="K74" i="15"/>
  <c r="K73" i="15"/>
  <c r="K72" i="15"/>
  <c r="K71" i="15"/>
  <c r="K70" i="15"/>
  <c r="K69" i="15"/>
  <c r="K68" i="15"/>
  <c r="K67" i="15"/>
  <c r="K66" i="15"/>
  <c r="K65" i="15"/>
  <c r="K64" i="15"/>
  <c r="K63" i="15"/>
  <c r="K62" i="15"/>
  <c r="K61" i="15"/>
  <c r="K60" i="15"/>
  <c r="K59" i="15"/>
  <c r="K58" i="15"/>
  <c r="K57" i="15"/>
  <c r="K56" i="15"/>
  <c r="K55" i="15"/>
  <c r="K54" i="15"/>
  <c r="K53" i="15"/>
  <c r="K52" i="15"/>
  <c r="K51" i="15"/>
  <c r="K50" i="15"/>
  <c r="K49" i="15"/>
  <c r="K48" i="15"/>
  <c r="K47" i="15"/>
  <c r="K46" i="15"/>
  <c r="K45" i="15"/>
  <c r="K44" i="15"/>
  <c r="K43" i="15"/>
  <c r="K42" i="15"/>
  <c r="K41" i="15"/>
  <c r="K40" i="15"/>
  <c r="K39" i="15"/>
  <c r="K38" i="15"/>
  <c r="K37" i="15"/>
  <c r="K36" i="15"/>
  <c r="K35" i="15"/>
  <c r="K34" i="15"/>
  <c r="K33" i="15"/>
  <c r="K32" i="15"/>
  <c r="K31" i="15"/>
  <c r="K30" i="15"/>
  <c r="K29" i="15"/>
  <c r="K28" i="15"/>
  <c r="K27" i="15"/>
  <c r="K26" i="15"/>
  <c r="K25" i="15"/>
  <c r="K24" i="15"/>
  <c r="K23" i="15"/>
  <c r="K22" i="15"/>
  <c r="K21" i="15"/>
  <c r="K20" i="15"/>
  <c r="K19" i="15"/>
  <c r="K18" i="15"/>
  <c r="K17" i="15"/>
  <c r="K16" i="15"/>
  <c r="K15" i="15"/>
  <c r="K14" i="15"/>
  <c r="K13" i="15"/>
  <c r="K12" i="15"/>
  <c r="K11" i="15"/>
  <c r="K10" i="15"/>
  <c r="K9" i="15"/>
  <c r="K8" i="15"/>
  <c r="K7" i="15"/>
  <c r="K6" i="15"/>
  <c r="K5" i="15"/>
  <c r="K4" i="15"/>
  <c r="K3" i="15"/>
  <c r="K2470" i="14"/>
  <c r="K2469" i="14"/>
  <c r="K2468" i="14"/>
  <c r="K2467" i="14"/>
  <c r="K2466" i="14"/>
  <c r="K2465" i="14"/>
  <c r="K2464" i="14"/>
  <c r="K2463" i="14"/>
  <c r="K2462" i="14"/>
  <c r="K2461" i="14"/>
  <c r="K2460" i="14"/>
  <c r="K2459" i="14"/>
  <c r="K2458" i="14"/>
  <c r="K2457" i="14"/>
  <c r="K2456" i="14"/>
  <c r="K2455" i="14"/>
  <c r="K2454" i="14"/>
  <c r="K2453" i="14"/>
  <c r="K2452" i="14"/>
  <c r="K2451" i="14"/>
  <c r="K2450" i="14"/>
  <c r="K2449" i="14"/>
  <c r="K2448" i="14"/>
  <c r="K2447" i="14"/>
  <c r="K2446" i="14"/>
  <c r="K2445" i="14"/>
  <c r="K2444" i="14"/>
  <c r="K2443" i="14"/>
  <c r="K2442" i="14"/>
  <c r="K2441" i="14"/>
  <c r="K2440" i="14"/>
  <c r="K2439" i="14"/>
  <c r="K2438" i="14"/>
  <c r="K2437" i="14"/>
  <c r="K2436" i="14"/>
  <c r="K2435" i="14"/>
  <c r="K2434" i="14"/>
  <c r="K2433" i="14"/>
  <c r="K2432" i="14"/>
  <c r="K2431" i="14"/>
  <c r="K2430" i="14"/>
  <c r="K2429" i="14"/>
  <c r="K2428" i="14"/>
  <c r="K2427" i="14"/>
  <c r="K2426" i="14"/>
  <c r="K2425" i="14"/>
  <c r="K2424" i="14"/>
  <c r="K2423" i="14"/>
  <c r="K2422" i="14"/>
  <c r="K2421" i="14"/>
  <c r="K2420" i="14"/>
  <c r="K2419" i="14"/>
  <c r="K2418" i="14"/>
  <c r="K2417" i="14"/>
  <c r="K2416" i="14"/>
  <c r="K2415" i="14"/>
  <c r="K2414" i="14"/>
  <c r="K2413" i="14"/>
  <c r="K2412" i="14"/>
  <c r="K2411" i="14"/>
  <c r="K2410" i="14"/>
  <c r="K2409" i="14"/>
  <c r="K2408" i="14"/>
  <c r="K2407" i="14"/>
  <c r="K2406" i="14"/>
  <c r="K2404" i="14"/>
  <c r="K2403" i="14"/>
  <c r="K2402" i="14"/>
  <c r="K2401" i="14"/>
  <c r="K2400" i="14"/>
  <c r="K2399" i="14"/>
  <c r="K2398" i="14"/>
  <c r="K2397" i="14"/>
  <c r="K2396" i="14"/>
  <c r="K2395" i="14"/>
  <c r="K2394" i="14"/>
  <c r="K2393" i="14"/>
  <c r="K2392" i="14"/>
  <c r="K2391" i="14"/>
  <c r="K2390" i="14"/>
  <c r="K2389" i="14"/>
  <c r="K2388" i="14"/>
  <c r="K2387" i="14"/>
  <c r="K2386" i="14"/>
  <c r="K2385" i="14"/>
  <c r="K2384" i="14"/>
  <c r="K2383" i="14"/>
  <c r="K2382" i="14"/>
  <c r="K2381" i="14"/>
  <c r="K2380" i="14"/>
  <c r="K2379" i="14"/>
  <c r="K2378" i="14"/>
  <c r="K2377" i="14"/>
  <c r="K2376" i="14"/>
  <c r="K2375" i="14"/>
  <c r="K2374" i="14"/>
  <c r="K2373" i="14"/>
  <c r="K2372" i="14"/>
  <c r="K2371" i="14"/>
  <c r="K2370" i="14"/>
  <c r="K2369" i="14"/>
  <c r="K2368" i="14"/>
  <c r="K2367" i="14"/>
  <c r="K2366" i="14"/>
  <c r="K2365" i="14"/>
  <c r="K2364" i="14"/>
  <c r="K2363" i="14"/>
  <c r="K2362" i="14"/>
  <c r="K2361" i="14"/>
  <c r="K2360" i="14"/>
  <c r="K2359" i="14"/>
  <c r="K2358" i="14"/>
  <c r="K2357" i="14"/>
  <c r="K2356" i="14"/>
  <c r="K2355" i="14"/>
  <c r="K2354" i="14"/>
  <c r="K2353" i="14"/>
  <c r="K2352" i="14"/>
  <c r="K2351" i="14"/>
  <c r="K2350" i="14"/>
  <c r="K2349" i="14"/>
  <c r="K2348" i="14"/>
  <c r="K2347" i="14"/>
  <c r="K2346" i="14"/>
  <c r="K2345" i="14"/>
  <c r="K2344" i="14"/>
  <c r="K2343" i="14"/>
  <c r="K2342" i="14"/>
  <c r="K2341" i="14"/>
  <c r="K2340" i="14"/>
  <c r="K2339" i="14"/>
  <c r="K2338" i="14"/>
  <c r="K2337" i="14"/>
  <c r="K2336" i="14"/>
  <c r="K2335" i="14"/>
  <c r="K2334" i="14"/>
  <c r="K2333" i="14"/>
  <c r="K2332" i="14"/>
  <c r="K2331" i="14"/>
  <c r="K2330" i="14"/>
  <c r="K2329" i="14"/>
  <c r="K2328" i="14"/>
  <c r="K2327" i="14"/>
  <c r="K2326" i="14"/>
  <c r="K2325" i="14"/>
  <c r="K2324" i="14"/>
  <c r="K2323" i="14"/>
  <c r="K2322" i="14"/>
  <c r="K2321" i="14"/>
  <c r="K2320" i="14"/>
  <c r="K2319" i="14"/>
  <c r="K2318" i="14"/>
  <c r="K2317" i="14"/>
  <c r="K2316" i="14"/>
  <c r="K2315" i="14"/>
  <c r="K2314" i="14"/>
  <c r="K2313" i="14"/>
  <c r="K2312" i="14"/>
  <c r="K2311" i="14"/>
  <c r="K2310" i="14"/>
  <c r="K2309" i="14"/>
  <c r="K2308" i="14"/>
  <c r="K2307" i="14"/>
  <c r="K2306" i="14"/>
  <c r="K2305" i="14"/>
  <c r="K2304" i="14"/>
  <c r="K2303" i="14"/>
  <c r="K2302" i="14"/>
  <c r="K2301" i="14"/>
  <c r="K2300" i="14"/>
  <c r="K2299" i="14"/>
  <c r="K2298" i="14"/>
  <c r="K2297" i="14"/>
  <c r="K2296" i="14"/>
  <c r="K2295" i="14"/>
  <c r="K2294" i="14"/>
  <c r="K2293" i="14"/>
  <c r="K2292" i="14"/>
  <c r="K2291" i="14"/>
  <c r="K2290" i="14"/>
  <c r="K2289" i="14"/>
  <c r="K2288" i="14"/>
  <c r="K2287" i="14"/>
  <c r="K2286" i="14"/>
  <c r="K2285" i="14"/>
  <c r="K2284" i="14"/>
  <c r="K2283" i="14"/>
  <c r="K2282" i="14"/>
  <c r="K2281" i="14"/>
  <c r="K2280" i="14"/>
  <c r="K2279" i="14"/>
  <c r="K2278" i="14"/>
  <c r="K2277" i="14"/>
  <c r="K2276" i="14"/>
  <c r="K2275" i="14"/>
  <c r="K2274" i="14"/>
  <c r="K2273" i="14"/>
  <c r="K2272" i="14"/>
  <c r="K2271" i="14"/>
  <c r="K2270" i="14"/>
  <c r="K2269" i="14"/>
  <c r="K2268" i="14"/>
  <c r="K2267" i="14"/>
  <c r="K2266" i="14"/>
  <c r="K2265" i="14"/>
  <c r="K2264" i="14"/>
  <c r="K2263" i="14"/>
  <c r="K2262" i="14"/>
  <c r="K2261" i="14"/>
  <c r="K2260" i="14"/>
  <c r="K2259" i="14"/>
  <c r="K2258" i="14"/>
  <c r="K2257" i="14"/>
  <c r="K2256" i="14"/>
  <c r="K2255" i="14"/>
  <c r="K2254" i="14"/>
  <c r="K2253" i="14"/>
  <c r="K2252" i="14"/>
  <c r="K2251" i="14"/>
  <c r="K2250" i="14"/>
  <c r="K2249" i="14"/>
  <c r="K2248" i="14"/>
  <c r="K2247" i="14"/>
  <c r="K2246" i="14"/>
  <c r="K2245" i="14"/>
  <c r="K2244" i="14"/>
  <c r="K2243" i="14"/>
  <c r="K2242" i="14"/>
  <c r="K2241" i="14"/>
  <c r="K2240" i="14"/>
  <c r="K2239" i="14"/>
  <c r="K2238" i="14"/>
  <c r="K2237" i="14"/>
  <c r="K2236" i="14"/>
  <c r="K2235" i="14"/>
  <c r="K2234" i="14"/>
  <c r="K2233" i="14"/>
  <c r="K2232" i="14"/>
  <c r="K2231" i="14"/>
  <c r="K2230" i="14"/>
  <c r="K2229" i="14"/>
  <c r="K2228" i="14"/>
  <c r="K2227" i="14"/>
  <c r="K2226" i="14"/>
  <c r="K2225" i="14"/>
  <c r="K2224" i="14"/>
  <c r="K2223" i="14"/>
  <c r="K2222" i="14"/>
  <c r="K2221" i="14"/>
  <c r="K2220" i="14"/>
  <c r="K2219" i="14"/>
  <c r="K2218" i="14"/>
  <c r="K2217" i="14"/>
  <c r="K2216" i="14"/>
  <c r="K2215" i="14"/>
  <c r="K2214" i="14"/>
  <c r="K2213" i="14"/>
  <c r="K2212" i="14"/>
  <c r="K2211" i="14"/>
  <c r="K2210" i="14"/>
  <c r="K2209" i="14"/>
  <c r="K2208" i="14"/>
  <c r="K2207" i="14"/>
  <c r="K2206" i="14"/>
  <c r="K2205" i="14"/>
  <c r="K2204" i="14"/>
  <c r="K2203" i="14"/>
  <c r="K2202" i="14"/>
  <c r="K2201" i="14"/>
  <c r="K2200" i="14"/>
  <c r="K2199" i="14"/>
  <c r="K2198" i="14"/>
  <c r="K2197" i="14"/>
  <c r="K2196" i="14"/>
  <c r="K2195" i="14"/>
  <c r="K2194" i="14"/>
  <c r="K2193" i="14"/>
  <c r="K2192" i="14"/>
  <c r="K2191" i="14"/>
  <c r="K2190" i="14"/>
  <c r="K2189" i="14"/>
  <c r="K2188" i="14"/>
  <c r="K2187" i="14"/>
  <c r="K2186" i="14"/>
  <c r="K2185" i="14"/>
  <c r="K2184" i="14"/>
  <c r="K2183" i="14"/>
  <c r="K2182" i="14"/>
  <c r="K2181" i="14"/>
  <c r="K2180" i="14"/>
  <c r="K2179" i="14"/>
  <c r="K2178" i="14"/>
  <c r="K2177" i="14"/>
  <c r="K2176" i="14"/>
  <c r="K2175" i="14"/>
  <c r="K2174" i="14"/>
  <c r="K2173" i="14"/>
  <c r="K2172" i="14"/>
  <c r="K2171" i="14"/>
  <c r="K2170" i="14"/>
  <c r="K2169" i="14"/>
  <c r="K2168" i="14"/>
  <c r="K2167" i="14"/>
  <c r="K2166" i="14"/>
  <c r="K2165" i="14"/>
  <c r="K2164" i="14"/>
  <c r="K2163" i="14"/>
  <c r="K2162" i="14"/>
  <c r="K2161" i="14"/>
  <c r="K2160" i="14"/>
  <c r="K2159" i="14"/>
  <c r="K2158" i="14"/>
  <c r="K2157" i="14"/>
  <c r="K2156" i="14"/>
  <c r="K2155" i="14"/>
  <c r="K2154" i="14"/>
  <c r="K2153" i="14"/>
  <c r="K2152" i="14"/>
  <c r="K2151" i="14"/>
  <c r="K2150" i="14"/>
  <c r="K2149" i="14"/>
  <c r="K2148" i="14"/>
  <c r="K2147" i="14"/>
  <c r="K2146" i="14"/>
  <c r="K2145" i="14"/>
  <c r="K2144" i="14"/>
  <c r="K2143" i="14"/>
  <c r="K2142" i="14"/>
  <c r="K2141" i="14"/>
  <c r="K2140" i="14"/>
  <c r="K2139" i="14"/>
  <c r="K2138" i="14"/>
  <c r="K2137" i="14"/>
  <c r="K2136" i="14"/>
  <c r="K2135" i="14"/>
  <c r="K2134" i="14"/>
  <c r="K2133" i="14"/>
  <c r="K2132" i="14"/>
  <c r="K2131" i="14"/>
  <c r="K2130" i="14"/>
  <c r="K2129" i="14"/>
  <c r="K2128" i="14"/>
  <c r="K2127" i="14"/>
  <c r="K2126" i="14"/>
  <c r="K2125" i="14"/>
  <c r="K2124" i="14"/>
  <c r="K2123" i="14"/>
  <c r="K2122" i="14"/>
  <c r="K2121" i="14"/>
  <c r="K2120" i="14"/>
  <c r="K2119" i="14"/>
  <c r="K2118" i="14"/>
  <c r="K2117" i="14"/>
  <c r="K2116" i="14"/>
  <c r="K2115" i="14"/>
  <c r="K2114" i="14"/>
  <c r="K2113" i="14"/>
  <c r="K2112" i="14"/>
  <c r="K2111" i="14"/>
  <c r="K2110" i="14"/>
  <c r="K2109" i="14"/>
  <c r="K2108" i="14"/>
  <c r="K2107" i="14"/>
  <c r="K2106" i="14"/>
  <c r="K2105" i="14"/>
  <c r="K2104" i="14"/>
  <c r="K2103" i="14"/>
  <c r="K2102" i="14"/>
  <c r="K2101" i="14"/>
  <c r="K2100" i="14"/>
  <c r="K2099" i="14"/>
  <c r="K2098" i="14"/>
  <c r="K2097" i="14"/>
  <c r="K2096" i="14"/>
  <c r="K2095" i="14"/>
  <c r="K2094" i="14"/>
  <c r="K2093" i="14"/>
  <c r="K2092" i="14"/>
  <c r="K2091" i="14"/>
  <c r="K2090" i="14"/>
  <c r="K2089" i="14"/>
  <c r="K2088" i="14"/>
  <c r="K2087" i="14"/>
  <c r="K2086" i="14"/>
  <c r="K2085" i="14"/>
  <c r="K2084" i="14"/>
  <c r="K2083" i="14"/>
  <c r="K2082" i="14"/>
  <c r="K2081" i="14"/>
  <c r="K2080" i="14"/>
  <c r="K2079" i="14"/>
  <c r="K2078" i="14"/>
  <c r="K2077" i="14"/>
  <c r="K2076" i="14"/>
  <c r="K2075" i="14"/>
  <c r="K2074" i="14"/>
  <c r="K2073" i="14"/>
  <c r="K2072" i="14"/>
  <c r="K2071" i="14"/>
  <c r="K2070" i="14"/>
  <c r="K2069" i="14"/>
  <c r="K2068" i="14"/>
  <c r="K2067" i="14"/>
  <c r="K2066" i="14"/>
  <c r="K2065" i="14"/>
  <c r="K2064" i="14"/>
  <c r="K2063" i="14"/>
  <c r="K2062" i="14"/>
  <c r="K2061" i="14"/>
  <c r="K2060" i="14"/>
  <c r="K2059" i="14"/>
  <c r="K2058" i="14"/>
  <c r="K2057" i="14"/>
  <c r="K2056" i="14"/>
  <c r="K2055" i="14"/>
  <c r="K2054" i="14"/>
  <c r="K2053" i="14"/>
  <c r="K2052" i="14"/>
  <c r="K2051" i="14"/>
  <c r="K2050" i="14"/>
  <c r="K2049" i="14"/>
  <c r="K2048" i="14"/>
  <c r="K2047" i="14"/>
  <c r="K2046" i="14"/>
  <c r="K2045" i="14"/>
  <c r="K2044" i="14"/>
  <c r="K2043" i="14"/>
  <c r="K2042" i="14"/>
  <c r="K2041" i="14"/>
  <c r="K2040" i="14"/>
  <c r="K2039" i="14"/>
  <c r="K2038" i="14"/>
  <c r="K2037" i="14"/>
  <c r="K2036" i="14"/>
  <c r="K2035" i="14"/>
  <c r="K2034" i="14"/>
  <c r="K2033" i="14"/>
  <c r="K2032" i="14"/>
  <c r="K2031" i="14"/>
  <c r="K2030" i="14"/>
  <c r="K2029" i="14"/>
  <c r="K2028" i="14"/>
  <c r="K2027" i="14"/>
  <c r="K2026" i="14"/>
  <c r="K2025" i="14"/>
  <c r="K2024" i="14"/>
  <c r="K2023" i="14"/>
  <c r="K2022" i="14"/>
  <c r="K2021" i="14"/>
  <c r="K2020" i="14"/>
  <c r="K2019" i="14"/>
  <c r="K2018" i="14"/>
  <c r="K2017" i="14"/>
  <c r="K2016" i="14"/>
  <c r="K2015" i="14"/>
  <c r="K2014" i="14"/>
  <c r="K2013" i="14"/>
  <c r="K2012" i="14"/>
  <c r="K2011" i="14"/>
  <c r="K2010" i="14"/>
  <c r="K2009" i="14"/>
  <c r="K2008" i="14"/>
  <c r="K2007" i="14"/>
  <c r="K2006" i="14"/>
  <c r="K2005" i="14"/>
  <c r="K2004" i="14"/>
  <c r="K2003" i="14"/>
  <c r="K2002" i="14"/>
  <c r="K2001" i="14"/>
  <c r="K2000" i="14"/>
  <c r="K1999" i="14"/>
  <c r="K1998" i="14"/>
  <c r="K1997" i="14"/>
  <c r="K1996" i="14"/>
  <c r="K1995" i="14"/>
  <c r="K1994" i="14"/>
  <c r="K1993" i="14"/>
  <c r="K1992" i="14"/>
  <c r="K1991" i="14"/>
  <c r="K1990" i="14"/>
  <c r="K1989" i="14"/>
  <c r="K1988" i="14"/>
  <c r="K1987" i="14"/>
  <c r="K1986" i="14"/>
  <c r="K1985" i="14"/>
  <c r="K1984" i="14"/>
  <c r="K1983" i="14"/>
  <c r="K1982" i="14"/>
  <c r="K1981" i="14"/>
  <c r="K1980" i="14"/>
  <c r="K1979" i="14"/>
  <c r="K1978" i="14"/>
  <c r="K1977" i="14"/>
  <c r="K1976" i="14"/>
  <c r="K1975" i="14"/>
  <c r="K1974" i="14"/>
  <c r="K1973" i="14"/>
  <c r="K1972" i="14"/>
  <c r="K1971" i="14"/>
  <c r="K1970" i="14"/>
  <c r="K1969" i="14"/>
  <c r="K1968" i="14"/>
  <c r="K1967" i="14"/>
  <c r="K1966" i="14"/>
  <c r="K1965" i="14"/>
  <c r="K1964" i="14"/>
  <c r="K1963" i="14"/>
  <c r="K1962" i="14"/>
  <c r="K1961" i="14"/>
  <c r="K1960" i="14"/>
  <c r="K1959" i="14"/>
  <c r="K1958" i="14"/>
  <c r="K1957" i="14"/>
  <c r="K1956" i="14"/>
  <c r="K1955" i="14"/>
  <c r="K1954" i="14"/>
  <c r="K1953" i="14"/>
  <c r="K1952" i="14"/>
  <c r="K1951" i="14"/>
  <c r="K1950" i="14"/>
  <c r="K1949" i="14"/>
  <c r="K1948" i="14"/>
  <c r="K1947" i="14"/>
  <c r="K1946" i="14"/>
  <c r="K1945" i="14"/>
  <c r="K1944" i="14"/>
  <c r="K1943" i="14"/>
  <c r="K1942" i="14"/>
  <c r="K1941" i="14"/>
  <c r="K1940" i="14"/>
  <c r="K1939" i="14"/>
  <c r="K1938" i="14"/>
  <c r="K1937" i="14"/>
  <c r="K1936" i="14"/>
  <c r="K1935" i="14"/>
  <c r="K1934" i="14"/>
  <c r="K1933" i="14"/>
  <c r="K1932" i="14"/>
  <c r="K1931" i="14"/>
  <c r="K1930" i="14"/>
  <c r="K1929" i="14"/>
  <c r="K1928" i="14"/>
  <c r="K1927" i="14"/>
  <c r="K1926" i="14"/>
  <c r="K1925" i="14"/>
  <c r="K1924" i="14"/>
  <c r="K1923" i="14"/>
  <c r="K1922" i="14"/>
  <c r="K1921" i="14"/>
  <c r="K1920" i="14"/>
  <c r="K1919" i="14"/>
  <c r="K1918" i="14"/>
  <c r="K1917" i="14"/>
  <c r="K1916" i="14"/>
  <c r="K1915" i="14"/>
  <c r="K1914" i="14"/>
  <c r="K1913" i="14"/>
  <c r="K1912" i="14"/>
  <c r="K1911" i="14"/>
  <c r="K1910" i="14"/>
  <c r="K1909" i="14"/>
  <c r="K1908" i="14"/>
  <c r="K1907" i="14"/>
  <c r="K1906" i="14"/>
  <c r="K1905" i="14"/>
  <c r="K1904" i="14"/>
  <c r="K1903" i="14"/>
  <c r="K1902" i="14"/>
  <c r="K1901" i="14"/>
  <c r="K1900" i="14"/>
  <c r="K1899" i="14"/>
  <c r="K1898" i="14"/>
  <c r="K1897" i="14"/>
  <c r="K1896" i="14"/>
  <c r="K1895" i="14"/>
  <c r="K1894" i="14"/>
  <c r="K1893" i="14"/>
  <c r="K1892" i="14"/>
  <c r="K1891" i="14"/>
  <c r="K1890" i="14"/>
  <c r="K1889" i="14"/>
  <c r="K1888" i="14"/>
  <c r="K1887" i="14"/>
  <c r="K1886" i="14"/>
  <c r="K1885" i="14"/>
  <c r="K1884" i="14"/>
  <c r="K1883" i="14"/>
  <c r="K1882" i="14"/>
  <c r="K1881" i="14"/>
  <c r="K1880" i="14"/>
  <c r="K1879" i="14"/>
  <c r="K1878" i="14"/>
  <c r="K1877" i="14"/>
  <c r="K1876" i="14"/>
  <c r="K1875" i="14"/>
  <c r="K1874" i="14"/>
  <c r="K1873" i="14"/>
  <c r="K1872" i="14"/>
  <c r="K1871" i="14"/>
  <c r="K1870" i="14"/>
  <c r="K1869" i="14"/>
  <c r="K1868" i="14"/>
  <c r="K1867" i="14"/>
  <c r="K1866" i="14"/>
  <c r="K1865" i="14"/>
  <c r="K1864" i="14"/>
  <c r="K1863" i="14"/>
  <c r="K1862" i="14"/>
  <c r="K1861" i="14"/>
  <c r="K1860" i="14"/>
  <c r="K1859" i="14"/>
  <c r="K1858" i="14"/>
  <c r="K1857" i="14"/>
  <c r="K1856" i="14"/>
  <c r="K1855" i="14"/>
  <c r="K1854" i="14"/>
  <c r="K1853" i="14"/>
  <c r="K1852" i="14"/>
  <c r="K1851" i="14"/>
  <c r="K1850" i="14"/>
  <c r="K1849" i="14"/>
  <c r="K1848" i="14"/>
  <c r="K1847" i="14"/>
  <c r="K1846" i="14"/>
  <c r="K1845" i="14"/>
  <c r="K1844" i="14"/>
  <c r="K1843" i="14"/>
  <c r="K1842" i="14"/>
  <c r="K1841" i="14"/>
  <c r="K1840" i="14"/>
  <c r="K1839" i="14"/>
  <c r="K1838" i="14"/>
  <c r="K1837" i="14"/>
  <c r="K1836" i="14"/>
  <c r="K1835" i="14"/>
  <c r="K1834" i="14"/>
  <c r="K1833" i="14"/>
  <c r="K1832" i="14"/>
  <c r="K1831" i="14"/>
  <c r="K1830" i="14"/>
  <c r="K1829" i="14"/>
  <c r="K1828" i="14"/>
  <c r="K1827" i="14"/>
  <c r="K1826" i="14"/>
  <c r="K1825" i="14"/>
  <c r="K1824" i="14"/>
  <c r="K1823" i="14"/>
  <c r="K1822" i="14"/>
  <c r="K1821" i="14"/>
  <c r="K1820" i="14"/>
  <c r="K1819" i="14"/>
  <c r="K1818" i="14"/>
  <c r="K1817" i="14"/>
  <c r="K1816" i="14"/>
  <c r="K1815" i="14"/>
  <c r="K1814" i="14"/>
  <c r="K1813" i="14"/>
  <c r="K1812" i="14"/>
  <c r="K1811" i="14"/>
  <c r="K1810" i="14"/>
  <c r="K1809" i="14"/>
  <c r="K1808" i="14"/>
  <c r="K1807" i="14"/>
  <c r="K1806" i="14"/>
  <c r="K1805" i="14"/>
  <c r="K1804" i="14"/>
  <c r="K1803" i="14"/>
  <c r="K1802" i="14"/>
  <c r="K1801" i="14"/>
  <c r="K1800" i="14"/>
  <c r="K1799" i="14"/>
  <c r="K1798" i="14"/>
  <c r="K1797" i="14"/>
  <c r="K1796" i="14"/>
  <c r="K1795" i="14"/>
  <c r="K1794" i="14"/>
  <c r="K1793" i="14"/>
  <c r="K1792" i="14"/>
  <c r="K1791" i="14"/>
  <c r="K1790" i="14"/>
  <c r="K1789" i="14"/>
  <c r="K1788" i="14"/>
  <c r="K1787" i="14"/>
  <c r="K1786" i="14"/>
  <c r="K1785" i="14"/>
  <c r="K1784" i="14"/>
  <c r="K1783" i="14"/>
  <c r="K1782" i="14"/>
  <c r="K1781" i="14"/>
  <c r="K1780" i="14"/>
  <c r="K1779" i="14"/>
  <c r="K1778" i="14"/>
  <c r="K1777" i="14"/>
  <c r="K1776" i="14"/>
  <c r="K1775" i="14"/>
  <c r="K1774" i="14"/>
  <c r="K1773" i="14"/>
  <c r="K1772" i="14"/>
  <c r="K1771" i="14"/>
  <c r="K1770" i="14"/>
  <c r="K1769" i="14"/>
  <c r="K1768" i="14"/>
  <c r="K1767" i="14"/>
  <c r="K1766" i="14"/>
  <c r="K1765" i="14"/>
  <c r="K1764" i="14"/>
  <c r="K1763" i="14"/>
  <c r="K1762" i="14"/>
  <c r="K1761" i="14"/>
  <c r="K1760" i="14"/>
  <c r="K1759" i="14"/>
  <c r="K1758" i="14"/>
  <c r="K1757" i="14"/>
  <c r="K1756" i="14"/>
  <c r="K1755" i="14"/>
  <c r="K1754" i="14"/>
  <c r="K1753" i="14"/>
  <c r="K1752" i="14"/>
  <c r="K1751" i="14"/>
  <c r="K1750" i="14"/>
  <c r="K1749" i="14"/>
  <c r="K1748" i="14"/>
  <c r="K1747" i="14"/>
  <c r="K1746" i="14"/>
  <c r="K1745" i="14"/>
  <c r="K1744" i="14"/>
  <c r="K1743" i="14"/>
  <c r="K1742" i="14"/>
  <c r="K1741" i="14"/>
  <c r="K1740" i="14"/>
  <c r="K1739" i="14"/>
  <c r="K1738" i="14"/>
  <c r="K1737" i="14"/>
  <c r="K1736" i="14"/>
  <c r="K1735" i="14"/>
  <c r="K1734" i="14"/>
  <c r="K1733" i="14"/>
  <c r="K1732" i="14"/>
  <c r="K1731" i="14"/>
  <c r="K1730" i="14"/>
  <c r="K1729" i="14"/>
  <c r="K1728" i="14"/>
  <c r="K1727" i="14"/>
  <c r="K1726" i="14"/>
  <c r="K1725" i="14"/>
  <c r="K1724" i="14"/>
  <c r="K1723" i="14"/>
  <c r="K1722" i="14"/>
  <c r="K1721" i="14"/>
  <c r="K1720" i="14"/>
  <c r="K1719" i="14"/>
  <c r="K1718" i="14"/>
  <c r="K1717" i="14"/>
  <c r="K1716" i="14"/>
  <c r="K1715" i="14"/>
  <c r="K1714" i="14"/>
  <c r="K1713" i="14"/>
  <c r="K1712" i="14"/>
  <c r="K1711" i="14"/>
  <c r="K1710" i="14"/>
  <c r="K1709" i="14"/>
  <c r="K1708" i="14"/>
  <c r="K1707" i="14"/>
  <c r="K1706" i="14"/>
  <c r="K1705" i="14"/>
  <c r="K1704" i="14"/>
  <c r="K1703" i="14"/>
  <c r="K1702" i="14"/>
  <c r="K1701" i="14"/>
  <c r="K1700" i="14"/>
  <c r="K1699" i="14"/>
  <c r="K1698" i="14"/>
  <c r="K1697" i="14"/>
  <c r="K1696" i="14"/>
  <c r="K1695" i="14"/>
  <c r="K1694" i="14"/>
  <c r="K1693" i="14"/>
  <c r="K1692" i="14"/>
  <c r="K1691" i="14"/>
  <c r="K1690" i="14"/>
  <c r="K1689" i="14"/>
  <c r="K1688" i="14"/>
  <c r="K1687" i="14"/>
  <c r="K1686" i="14"/>
  <c r="K1685" i="14"/>
  <c r="K1684" i="14"/>
  <c r="K1683" i="14"/>
  <c r="K1682" i="14"/>
  <c r="K1681" i="14"/>
  <c r="K1680" i="14"/>
  <c r="K1679" i="14"/>
  <c r="K1678" i="14"/>
  <c r="K1677" i="14"/>
  <c r="K1676" i="14"/>
  <c r="K1675" i="14"/>
  <c r="K1674" i="14"/>
  <c r="K1673" i="14"/>
  <c r="K1672" i="14"/>
  <c r="K1671" i="14"/>
  <c r="K1670" i="14"/>
  <c r="K1669" i="14"/>
  <c r="K1668" i="14"/>
  <c r="K1667" i="14"/>
  <c r="K1666" i="14"/>
  <c r="K1665" i="14"/>
  <c r="K1664" i="14"/>
  <c r="K1663" i="14"/>
  <c r="K1662" i="14"/>
  <c r="K1661" i="14"/>
  <c r="K1660" i="14"/>
  <c r="K1659" i="14"/>
  <c r="K1658" i="14"/>
  <c r="K1657" i="14"/>
  <c r="K1656" i="14"/>
  <c r="K1655" i="14"/>
  <c r="K1654" i="14"/>
  <c r="K1653" i="14"/>
  <c r="K1652" i="14"/>
  <c r="K1651" i="14"/>
  <c r="K1650" i="14"/>
  <c r="K1649" i="14"/>
  <c r="K1648" i="14"/>
  <c r="K1647" i="14"/>
  <c r="K1646" i="14"/>
  <c r="K1645" i="14"/>
  <c r="K1644" i="14"/>
  <c r="K1643" i="14"/>
  <c r="K1642" i="14"/>
  <c r="K1641" i="14"/>
  <c r="K1640" i="14"/>
  <c r="K1639" i="14"/>
  <c r="K1638" i="14"/>
  <c r="K1637" i="14"/>
  <c r="K1636" i="14"/>
  <c r="K1635" i="14"/>
  <c r="K1634" i="14"/>
  <c r="K1633" i="14"/>
  <c r="K1632" i="14"/>
  <c r="K1631" i="14"/>
  <c r="K1630" i="14"/>
  <c r="K1629" i="14"/>
  <c r="K1628" i="14"/>
  <c r="K1627" i="14"/>
  <c r="K1626" i="14"/>
  <c r="K1625" i="14"/>
  <c r="K1624" i="14"/>
  <c r="K1623" i="14"/>
  <c r="K1622" i="14"/>
  <c r="K1621" i="14"/>
  <c r="K1620" i="14"/>
  <c r="K1619" i="14"/>
  <c r="K1618" i="14"/>
  <c r="K1617" i="14"/>
  <c r="K1616" i="14"/>
  <c r="K1615" i="14"/>
  <c r="K1614" i="14"/>
  <c r="K1613" i="14"/>
  <c r="K1612" i="14"/>
  <c r="K1611" i="14"/>
  <c r="K1610" i="14"/>
  <c r="K1609" i="14"/>
  <c r="K1608" i="14"/>
  <c r="K1607" i="14"/>
  <c r="K1606" i="14"/>
  <c r="K1605" i="14"/>
  <c r="K1604" i="14"/>
  <c r="K1603" i="14"/>
  <c r="K1602" i="14"/>
  <c r="K1601" i="14"/>
  <c r="K1600" i="14"/>
  <c r="K1599" i="14"/>
  <c r="K1598" i="14"/>
  <c r="K1597" i="14"/>
  <c r="K1596" i="14"/>
  <c r="K1595" i="14"/>
  <c r="K1594" i="14"/>
  <c r="K1593" i="14"/>
  <c r="K1592" i="14"/>
  <c r="K1591" i="14"/>
  <c r="K1590" i="14"/>
  <c r="K1589" i="14"/>
  <c r="K1588" i="14"/>
  <c r="K1587" i="14"/>
  <c r="K1586" i="14"/>
  <c r="K1585" i="14"/>
  <c r="K1584" i="14"/>
  <c r="K1583" i="14"/>
  <c r="K1582" i="14"/>
  <c r="K1581" i="14"/>
  <c r="K1580" i="14"/>
  <c r="K1579" i="14"/>
  <c r="K1578" i="14"/>
  <c r="K1577" i="14"/>
  <c r="K1576" i="14"/>
  <c r="K1575" i="14"/>
  <c r="K1574" i="14"/>
  <c r="K1573" i="14"/>
  <c r="K1572" i="14"/>
  <c r="K1571" i="14"/>
  <c r="K1570" i="14"/>
  <c r="K1569" i="14"/>
  <c r="K1568" i="14"/>
  <c r="K1567" i="14"/>
  <c r="K1566" i="14"/>
  <c r="K1565" i="14"/>
  <c r="K1564" i="14"/>
  <c r="K1563" i="14"/>
  <c r="K1562" i="14"/>
  <c r="K1561" i="14"/>
  <c r="K1560" i="14"/>
  <c r="K1559" i="14"/>
  <c r="K1558" i="14"/>
  <c r="K1557" i="14"/>
  <c r="K1556" i="14"/>
  <c r="K1555" i="14"/>
  <c r="K1554" i="14"/>
  <c r="K1553" i="14"/>
  <c r="K1552" i="14"/>
  <c r="K1551" i="14"/>
  <c r="K1550" i="14"/>
  <c r="K1549" i="14"/>
  <c r="K1548" i="14"/>
  <c r="K1547" i="14"/>
  <c r="K1546" i="14"/>
  <c r="K1545" i="14"/>
  <c r="K1544" i="14"/>
  <c r="K1543" i="14"/>
  <c r="K1542" i="14"/>
  <c r="K1541" i="14"/>
  <c r="K1540" i="14"/>
  <c r="K1539" i="14"/>
  <c r="K1538" i="14"/>
  <c r="K1537" i="14"/>
  <c r="K1536" i="14"/>
  <c r="K1535" i="14"/>
  <c r="K1534" i="14"/>
  <c r="K1533" i="14"/>
  <c r="K1532" i="14"/>
  <c r="K1531" i="14"/>
  <c r="K1530" i="14"/>
  <c r="K1529" i="14"/>
  <c r="K1528" i="14"/>
  <c r="K1527" i="14"/>
  <c r="K1526" i="14"/>
  <c r="K1525" i="14"/>
  <c r="K1524" i="14"/>
  <c r="K1523" i="14"/>
  <c r="K1522" i="14"/>
  <c r="K1521" i="14"/>
  <c r="K1520" i="14"/>
  <c r="K1519" i="14"/>
  <c r="K1518" i="14"/>
  <c r="K1517" i="14"/>
  <c r="K1516" i="14"/>
  <c r="K1515" i="14"/>
  <c r="K1514" i="14"/>
  <c r="K1513" i="14"/>
  <c r="K1512" i="14"/>
  <c r="K1511" i="14"/>
  <c r="K1510" i="14"/>
  <c r="K1509" i="14"/>
  <c r="K1508" i="14"/>
  <c r="K1507" i="14"/>
  <c r="K1506" i="14"/>
  <c r="K1505" i="14"/>
  <c r="K1504" i="14"/>
  <c r="K1503" i="14"/>
  <c r="K1502" i="14"/>
  <c r="K1501" i="14"/>
  <c r="K1500" i="14"/>
  <c r="K1499" i="14"/>
  <c r="K1498" i="14"/>
  <c r="K1497" i="14"/>
  <c r="K1496" i="14"/>
  <c r="K1495" i="14"/>
  <c r="K1494" i="14"/>
  <c r="K1493" i="14"/>
  <c r="K1492" i="14"/>
  <c r="K1491" i="14"/>
  <c r="K1490" i="14"/>
  <c r="K1489" i="14"/>
  <c r="K1488" i="14"/>
  <c r="K1487" i="14"/>
  <c r="K1486" i="14"/>
  <c r="K1485" i="14"/>
  <c r="K1484" i="14"/>
  <c r="K1483" i="14"/>
  <c r="K1482" i="14"/>
  <c r="K1481" i="14"/>
  <c r="K1480" i="14"/>
  <c r="K1479" i="14"/>
  <c r="K1478" i="14"/>
  <c r="K1477" i="14"/>
  <c r="K1476" i="14"/>
  <c r="K1475" i="14"/>
  <c r="K1474" i="14"/>
  <c r="K1473" i="14"/>
  <c r="K1472" i="14"/>
  <c r="K1471" i="14"/>
  <c r="K1470" i="14"/>
  <c r="K1469" i="14"/>
  <c r="K1468" i="14"/>
  <c r="K1467" i="14"/>
  <c r="K1466" i="14"/>
  <c r="K1465" i="14"/>
  <c r="K1464" i="14"/>
  <c r="K1463" i="14"/>
  <c r="K1462" i="14"/>
  <c r="K1461" i="14"/>
  <c r="K1460" i="14"/>
  <c r="K1459" i="14"/>
  <c r="K1458" i="14"/>
  <c r="K1457" i="14"/>
  <c r="K1456" i="14"/>
  <c r="K1455" i="14"/>
  <c r="K1454" i="14"/>
  <c r="K1453" i="14"/>
  <c r="K1452" i="14"/>
  <c r="K1451" i="14"/>
  <c r="K1450" i="14"/>
  <c r="K1449" i="14"/>
  <c r="K1448" i="14"/>
  <c r="K1447" i="14"/>
  <c r="K1446" i="14"/>
  <c r="K1445" i="14"/>
  <c r="K1444" i="14"/>
  <c r="K1443" i="14"/>
  <c r="K1442" i="14"/>
  <c r="K1441" i="14"/>
  <c r="K1440" i="14"/>
  <c r="K1439" i="14"/>
  <c r="K1438" i="14"/>
  <c r="K1437" i="14"/>
  <c r="K1436" i="14"/>
  <c r="K1435" i="14"/>
  <c r="K1434" i="14"/>
  <c r="K1433" i="14"/>
  <c r="K1432" i="14"/>
  <c r="K1431" i="14"/>
  <c r="K1430" i="14"/>
  <c r="K1429" i="14"/>
  <c r="K1428" i="14"/>
  <c r="K1427" i="14"/>
  <c r="K1426" i="14"/>
  <c r="K1425" i="14"/>
  <c r="K1424" i="14"/>
  <c r="K1423" i="14"/>
  <c r="K1422" i="14"/>
  <c r="K1421" i="14"/>
  <c r="K1420" i="14"/>
  <c r="K1419" i="14"/>
  <c r="K1418" i="14"/>
  <c r="K1417" i="14"/>
  <c r="K1416" i="14"/>
  <c r="K1415" i="14"/>
  <c r="K1414" i="14"/>
  <c r="K1413" i="14"/>
  <c r="K1412" i="14"/>
  <c r="K1411" i="14"/>
  <c r="K1410" i="14"/>
  <c r="K1409" i="14"/>
  <c r="K1408" i="14"/>
  <c r="K1407" i="14"/>
  <c r="K1406" i="14"/>
  <c r="K1405" i="14"/>
  <c r="K1404" i="14"/>
  <c r="K1403" i="14"/>
  <c r="K1402" i="14"/>
  <c r="K1401" i="14"/>
  <c r="K1400" i="14"/>
  <c r="K1399" i="14"/>
  <c r="K1398" i="14"/>
  <c r="K1397" i="14"/>
  <c r="K1396" i="14"/>
  <c r="K1395" i="14"/>
  <c r="K1394" i="14"/>
  <c r="K1393" i="14"/>
  <c r="K1392" i="14"/>
  <c r="K1391" i="14"/>
  <c r="K1390" i="14"/>
  <c r="K1389" i="14"/>
  <c r="K1388" i="14"/>
  <c r="K1387" i="14"/>
  <c r="K1386" i="14"/>
  <c r="K1385" i="14"/>
  <c r="K1384" i="14"/>
  <c r="K1383" i="14"/>
  <c r="K1382" i="14"/>
  <c r="K1381" i="14"/>
  <c r="K1380" i="14"/>
  <c r="K1379" i="14"/>
  <c r="K1378" i="14"/>
  <c r="K1377" i="14"/>
  <c r="K1376" i="14"/>
  <c r="K1375" i="14"/>
  <c r="K1374" i="14"/>
  <c r="K1373" i="14"/>
  <c r="K1372" i="14"/>
  <c r="K1371" i="14"/>
  <c r="K1370" i="14"/>
  <c r="K1369" i="14"/>
  <c r="K1368" i="14"/>
  <c r="K1367" i="14"/>
  <c r="K1366" i="14"/>
  <c r="K1365" i="14"/>
  <c r="K1364" i="14"/>
  <c r="K1363" i="14"/>
  <c r="K1362" i="14"/>
  <c r="K1361" i="14"/>
  <c r="K1360" i="14"/>
  <c r="K1359" i="14"/>
  <c r="K1358" i="14"/>
  <c r="K1357" i="14"/>
  <c r="K1356" i="14"/>
  <c r="K1355" i="14"/>
  <c r="K1354" i="14"/>
  <c r="K1353" i="14"/>
  <c r="K1352" i="14"/>
  <c r="K1351" i="14"/>
  <c r="K1350" i="14"/>
  <c r="K1349" i="14"/>
  <c r="K1348" i="14"/>
  <c r="K1347" i="14"/>
  <c r="K1346" i="14"/>
  <c r="K1345" i="14"/>
  <c r="K1344" i="14"/>
  <c r="K1343" i="14"/>
  <c r="K1342" i="14"/>
  <c r="K1341" i="14"/>
  <c r="K1340" i="14"/>
  <c r="K1339" i="14"/>
  <c r="K1338" i="14"/>
  <c r="K1337" i="14"/>
  <c r="K1336" i="14"/>
  <c r="K1335" i="14"/>
  <c r="K1334" i="14"/>
  <c r="K1333" i="14"/>
  <c r="K1332" i="14"/>
  <c r="K1331" i="14"/>
  <c r="K1330" i="14"/>
  <c r="K1329" i="14"/>
  <c r="K1328" i="14"/>
  <c r="K1327" i="14"/>
  <c r="K1326" i="14"/>
  <c r="K1325" i="14"/>
  <c r="K1324" i="14"/>
  <c r="K1323" i="14"/>
  <c r="K1322" i="14"/>
  <c r="K1321" i="14"/>
  <c r="K1320" i="14"/>
  <c r="K1319" i="14"/>
  <c r="K1318" i="14"/>
  <c r="K1317" i="14"/>
  <c r="K1316" i="14"/>
  <c r="K1315" i="14"/>
  <c r="K1314" i="14"/>
  <c r="K1313" i="14"/>
  <c r="K1312" i="14"/>
  <c r="K1311" i="14"/>
  <c r="K1310" i="14"/>
  <c r="K1309" i="14"/>
  <c r="K1308" i="14"/>
  <c r="K1307" i="14"/>
  <c r="K1306" i="14"/>
  <c r="K1305" i="14"/>
  <c r="K1304" i="14"/>
  <c r="K1303" i="14"/>
  <c r="K1302" i="14"/>
  <c r="K1301" i="14"/>
  <c r="K1300" i="14"/>
  <c r="K1299" i="14"/>
  <c r="K1298" i="14"/>
  <c r="K1297" i="14"/>
  <c r="K1296" i="14"/>
  <c r="K1295" i="14"/>
  <c r="K1294" i="14"/>
  <c r="K1293" i="14"/>
  <c r="K1292" i="14"/>
  <c r="K1291" i="14"/>
  <c r="K1290" i="14"/>
  <c r="K1289" i="14"/>
  <c r="K1288" i="14"/>
  <c r="K1287" i="14"/>
  <c r="K1286" i="14"/>
  <c r="K1285" i="14"/>
  <c r="K1284" i="14"/>
  <c r="K1283" i="14"/>
  <c r="K1282" i="14"/>
  <c r="K1281" i="14"/>
  <c r="K1280" i="14"/>
  <c r="K1279" i="14"/>
  <c r="K1278" i="14"/>
  <c r="K1277" i="14"/>
  <c r="K1276" i="14"/>
  <c r="K1275" i="14"/>
  <c r="K1274" i="14"/>
  <c r="K1273" i="14"/>
  <c r="K1272" i="14"/>
  <c r="K1271" i="14"/>
  <c r="K1270" i="14"/>
  <c r="K1269" i="14"/>
  <c r="K1268" i="14"/>
  <c r="K1267" i="14"/>
  <c r="K1266" i="14"/>
  <c r="K1265" i="14"/>
  <c r="K1264" i="14"/>
  <c r="K1263" i="14"/>
  <c r="K1262" i="14"/>
  <c r="K1261" i="14"/>
  <c r="K1260" i="14"/>
  <c r="K1259" i="14"/>
  <c r="K1258" i="14"/>
  <c r="K1257" i="14"/>
  <c r="K1256" i="14"/>
  <c r="K1255" i="14"/>
  <c r="K1254" i="14"/>
  <c r="K1253" i="14"/>
  <c r="K1252" i="14"/>
  <c r="K1251" i="14"/>
  <c r="K1250" i="14"/>
  <c r="K1249" i="14"/>
  <c r="K1248" i="14"/>
  <c r="K1247" i="14"/>
  <c r="K1246" i="14"/>
  <c r="K1245" i="14"/>
  <c r="K1244" i="14"/>
  <c r="K1243" i="14"/>
  <c r="K1242" i="14"/>
  <c r="K1241" i="14"/>
  <c r="K1240" i="14"/>
  <c r="K1239" i="14"/>
  <c r="K1238" i="14"/>
  <c r="K1237" i="14"/>
  <c r="K1236" i="14"/>
  <c r="K1235" i="14"/>
  <c r="K1234" i="14"/>
  <c r="K1233" i="14"/>
  <c r="K1232" i="14"/>
  <c r="K1231" i="14"/>
  <c r="K1230" i="14"/>
  <c r="K1229" i="14"/>
  <c r="K1228" i="14"/>
  <c r="K1227" i="14"/>
  <c r="K1226" i="14"/>
  <c r="K1225" i="14"/>
  <c r="K1224" i="14"/>
  <c r="K1223" i="14"/>
  <c r="K1222" i="14"/>
  <c r="K1221" i="14"/>
  <c r="K1220" i="14"/>
  <c r="K1219" i="14"/>
  <c r="K1218" i="14"/>
  <c r="K1217" i="14"/>
  <c r="K1216" i="14"/>
  <c r="K1215" i="14"/>
  <c r="K1214" i="14"/>
  <c r="K1213" i="14"/>
  <c r="K1212" i="14"/>
  <c r="K1211" i="14"/>
  <c r="K1210" i="14"/>
  <c r="K1209" i="14"/>
  <c r="K1208" i="14"/>
  <c r="K1207" i="14"/>
  <c r="K1206" i="14"/>
  <c r="K1205" i="14"/>
  <c r="K1204" i="14"/>
  <c r="K1203" i="14"/>
  <c r="K1202" i="14"/>
  <c r="K1201" i="14"/>
  <c r="K1200" i="14"/>
  <c r="K1199" i="14"/>
  <c r="K1198" i="14"/>
  <c r="K1197" i="14"/>
  <c r="K1196" i="14"/>
  <c r="K1195" i="14"/>
  <c r="K1194" i="14"/>
  <c r="K1193" i="14"/>
  <c r="K1192" i="14"/>
  <c r="K1191" i="14"/>
  <c r="K1190" i="14"/>
  <c r="K1189" i="14"/>
  <c r="K1188" i="14"/>
  <c r="K1187" i="14"/>
  <c r="K1186" i="14"/>
  <c r="K1185" i="14"/>
  <c r="K1184" i="14"/>
  <c r="K1183" i="14"/>
  <c r="K1182" i="14"/>
  <c r="K1181" i="14"/>
  <c r="K1180" i="14"/>
  <c r="K1179" i="14"/>
  <c r="K1178" i="14"/>
  <c r="K1177" i="14"/>
  <c r="K1176" i="14"/>
  <c r="K1175" i="14"/>
  <c r="K1174" i="14"/>
  <c r="K1173" i="14"/>
  <c r="K1172" i="14"/>
  <c r="K1171" i="14"/>
  <c r="K1170" i="14"/>
  <c r="K1169" i="14"/>
  <c r="K1168" i="14"/>
  <c r="K1167" i="14"/>
  <c r="K1166" i="14"/>
  <c r="K1165" i="14"/>
  <c r="K1164" i="14"/>
  <c r="K1163" i="14"/>
  <c r="K1162" i="14"/>
  <c r="K1161" i="14"/>
  <c r="K1160" i="14"/>
  <c r="K1159" i="14"/>
  <c r="K1158" i="14"/>
  <c r="K1157" i="14"/>
  <c r="K1156" i="14"/>
  <c r="K1155" i="14"/>
  <c r="K1154" i="14"/>
  <c r="K1153" i="14"/>
  <c r="K1152" i="14"/>
  <c r="K1151" i="14"/>
  <c r="K1150" i="14"/>
  <c r="K1149" i="14"/>
  <c r="K1148" i="14"/>
  <c r="K1147" i="14"/>
  <c r="K1146" i="14"/>
  <c r="K1145" i="14"/>
  <c r="K1144" i="14"/>
  <c r="K1143" i="14"/>
  <c r="K1142" i="14"/>
  <c r="K1141" i="14"/>
  <c r="K1140" i="14"/>
  <c r="K1139" i="14"/>
  <c r="K1138" i="14"/>
  <c r="K1137" i="14"/>
  <c r="K1136" i="14"/>
  <c r="K1135" i="14"/>
  <c r="K1134" i="14"/>
  <c r="K1133" i="14"/>
  <c r="K1132" i="14"/>
  <c r="K1131" i="14"/>
  <c r="K1130" i="14"/>
  <c r="K1129" i="14"/>
  <c r="K1128" i="14"/>
  <c r="K1127" i="14"/>
  <c r="K1126" i="14"/>
  <c r="K1125" i="14"/>
  <c r="K1124" i="14"/>
  <c r="K1123" i="14"/>
  <c r="K1122" i="14"/>
  <c r="K1121" i="14"/>
  <c r="K1120" i="14"/>
  <c r="K1119" i="14"/>
  <c r="K1118" i="14"/>
  <c r="K1117" i="14"/>
  <c r="K1116" i="14"/>
  <c r="K1115" i="14"/>
  <c r="K1114" i="14"/>
  <c r="K1113" i="14"/>
  <c r="K1112" i="14"/>
  <c r="K1111" i="14"/>
  <c r="K1110" i="14"/>
  <c r="K1109" i="14"/>
  <c r="K1108" i="14"/>
  <c r="K1107" i="14"/>
  <c r="K1106" i="14"/>
  <c r="K1105" i="14"/>
  <c r="K1104" i="14"/>
  <c r="K1103" i="14"/>
  <c r="K1102" i="14"/>
  <c r="K1101" i="14"/>
  <c r="K1100" i="14"/>
  <c r="K1099" i="14"/>
  <c r="K1098" i="14"/>
  <c r="K1097" i="14"/>
  <c r="K1096" i="14"/>
  <c r="K1095" i="14"/>
  <c r="K1094" i="14"/>
  <c r="K1093" i="14"/>
  <c r="K1092" i="14"/>
  <c r="K1091" i="14"/>
  <c r="K1090" i="14"/>
  <c r="K1089" i="14"/>
  <c r="K1088" i="14"/>
  <c r="K1087" i="14"/>
  <c r="K1086" i="14"/>
  <c r="K1085" i="14"/>
  <c r="K1084" i="14"/>
  <c r="K1083" i="14"/>
  <c r="K1082" i="14"/>
  <c r="K1081" i="14"/>
  <c r="K1080" i="14"/>
  <c r="K1079" i="14"/>
  <c r="K1078" i="14"/>
  <c r="K1077" i="14"/>
  <c r="K1076" i="14"/>
  <c r="K1075" i="14"/>
  <c r="K1074" i="14"/>
  <c r="K1073" i="14"/>
  <c r="K1072" i="14"/>
  <c r="K1071" i="14"/>
  <c r="K1070" i="14"/>
  <c r="K1069" i="14"/>
  <c r="K1068" i="14"/>
  <c r="K1067" i="14"/>
  <c r="K1066" i="14"/>
  <c r="K1065" i="14"/>
  <c r="K1064" i="14"/>
  <c r="K1063" i="14"/>
  <c r="K1062" i="14"/>
  <c r="K1061" i="14"/>
  <c r="K1060" i="14"/>
  <c r="K1059" i="14"/>
  <c r="K1058" i="14"/>
  <c r="K1057" i="14"/>
  <c r="K1056" i="14"/>
  <c r="K1055" i="14"/>
  <c r="K1054" i="14"/>
  <c r="K1053" i="14"/>
  <c r="K1052" i="14"/>
  <c r="K1051" i="14"/>
  <c r="K1050" i="14"/>
  <c r="K1049" i="14"/>
  <c r="K1048" i="14"/>
  <c r="K1047" i="14"/>
  <c r="K1046" i="14"/>
  <c r="K1045" i="14"/>
  <c r="K1044" i="14"/>
  <c r="K1043" i="14"/>
  <c r="K1042" i="14"/>
  <c r="K1041" i="14"/>
  <c r="K1040" i="14"/>
  <c r="K1039" i="14"/>
  <c r="K1038" i="14"/>
  <c r="K1037" i="14"/>
  <c r="K1036" i="14"/>
  <c r="K1035" i="14"/>
  <c r="K1034" i="14"/>
  <c r="K1033" i="14"/>
  <c r="K1032" i="14"/>
  <c r="K1031" i="14"/>
  <c r="K1030" i="14"/>
  <c r="K1029" i="14"/>
  <c r="K1028" i="14"/>
  <c r="K1027" i="14"/>
  <c r="K1026" i="14"/>
  <c r="K1025" i="14"/>
  <c r="K1024" i="14"/>
  <c r="K1023" i="14"/>
  <c r="K1022" i="14"/>
  <c r="K1021" i="14"/>
  <c r="K1020" i="14"/>
  <c r="K1019" i="14"/>
  <c r="K1018" i="14"/>
  <c r="K1017" i="14"/>
  <c r="K1016" i="14"/>
  <c r="K1015" i="14"/>
  <c r="K1014" i="14"/>
  <c r="K1013" i="14"/>
  <c r="K1012" i="14"/>
  <c r="K1011" i="14"/>
  <c r="K1010" i="14"/>
  <c r="K1009" i="14"/>
  <c r="K1008" i="14"/>
  <c r="K1007" i="14"/>
  <c r="K1006" i="14"/>
  <c r="K1005" i="14"/>
  <c r="K1004" i="14"/>
  <c r="K1003" i="14"/>
  <c r="K1002" i="14"/>
  <c r="K1001" i="14"/>
  <c r="K1000" i="14"/>
  <c r="K999" i="14"/>
  <c r="K998" i="14"/>
  <c r="K997" i="14"/>
  <c r="K996" i="14"/>
  <c r="K995" i="14"/>
  <c r="K994" i="14"/>
  <c r="K993" i="14"/>
  <c r="K992" i="14"/>
  <c r="K991" i="14"/>
  <c r="K990" i="14"/>
  <c r="K989" i="14"/>
  <c r="K988" i="14"/>
  <c r="K987" i="14"/>
  <c r="K986" i="14"/>
  <c r="K985" i="14"/>
  <c r="K984" i="14"/>
  <c r="K983" i="14"/>
  <c r="K982" i="14"/>
  <c r="K981" i="14"/>
  <c r="K980" i="14"/>
  <c r="K979" i="14"/>
  <c r="K978" i="14"/>
  <c r="K977" i="14"/>
  <c r="K976" i="14"/>
  <c r="K975" i="14"/>
  <c r="K974" i="14"/>
  <c r="K973" i="14"/>
  <c r="K972" i="14"/>
  <c r="K971" i="14"/>
  <c r="K970" i="14"/>
  <c r="K969" i="14"/>
  <c r="K968" i="14"/>
  <c r="K967" i="14"/>
  <c r="K966" i="14"/>
  <c r="K965" i="14"/>
  <c r="K964" i="14"/>
  <c r="K963" i="14"/>
  <c r="K962" i="14"/>
  <c r="K961" i="14"/>
  <c r="K960" i="14"/>
  <c r="K959" i="14"/>
  <c r="K958" i="14"/>
  <c r="K957" i="14"/>
  <c r="K956" i="14"/>
  <c r="K955" i="14"/>
  <c r="K954" i="14"/>
  <c r="K953" i="14"/>
  <c r="K952" i="14"/>
  <c r="K951" i="14"/>
  <c r="K950" i="14"/>
  <c r="K949" i="14"/>
  <c r="K948" i="14"/>
  <c r="K947" i="14"/>
  <c r="K946" i="14"/>
  <c r="K945" i="14"/>
  <c r="K944" i="14"/>
  <c r="K943" i="14"/>
  <c r="K942" i="14"/>
  <c r="K941" i="14"/>
  <c r="K940" i="14"/>
  <c r="K939" i="14"/>
  <c r="K938" i="14"/>
  <c r="K937" i="14"/>
  <c r="K936" i="14"/>
  <c r="K935" i="14"/>
  <c r="K934" i="14"/>
  <c r="K933" i="14"/>
  <c r="K932" i="14"/>
  <c r="K931" i="14"/>
  <c r="K930" i="14"/>
  <c r="K929" i="14"/>
  <c r="K928" i="14"/>
  <c r="K927" i="14"/>
  <c r="K926" i="14"/>
  <c r="K925" i="14"/>
  <c r="K924" i="14"/>
  <c r="K923" i="14"/>
  <c r="K922" i="14"/>
  <c r="K921" i="14"/>
  <c r="K920" i="14"/>
  <c r="K919" i="14"/>
  <c r="K918" i="14"/>
  <c r="K917" i="14"/>
  <c r="K916" i="14"/>
  <c r="K915" i="14"/>
  <c r="K914" i="14"/>
  <c r="K913" i="14"/>
  <c r="K912" i="14"/>
  <c r="K911" i="14"/>
  <c r="K910" i="14"/>
  <c r="K909" i="14"/>
  <c r="K908" i="14"/>
  <c r="K907" i="14"/>
  <c r="K906" i="14"/>
  <c r="K905" i="14"/>
  <c r="K904" i="14"/>
  <c r="K903" i="14"/>
  <c r="K902" i="14"/>
  <c r="K901" i="14"/>
  <c r="K900" i="14"/>
  <c r="K899" i="14"/>
  <c r="K898" i="14"/>
  <c r="K897" i="14"/>
  <c r="K896" i="14"/>
  <c r="K895" i="14"/>
  <c r="K894" i="14"/>
  <c r="K893" i="14"/>
  <c r="K892" i="14"/>
  <c r="K891" i="14"/>
  <c r="K890" i="14"/>
  <c r="K889" i="14"/>
  <c r="K888" i="14"/>
  <c r="K887" i="14"/>
  <c r="K886" i="14"/>
  <c r="K885" i="14"/>
  <c r="K884" i="14"/>
  <c r="K883" i="14"/>
  <c r="K882" i="14"/>
  <c r="K881" i="14"/>
  <c r="K880" i="14"/>
  <c r="K879" i="14"/>
  <c r="K878" i="14"/>
  <c r="K877" i="14"/>
  <c r="K876" i="14"/>
  <c r="K875" i="14"/>
  <c r="K874" i="14"/>
  <c r="K873" i="14"/>
  <c r="K872" i="14"/>
  <c r="K871" i="14"/>
  <c r="K870" i="14"/>
  <c r="K869" i="14"/>
  <c r="K868" i="14"/>
  <c r="K867" i="14"/>
  <c r="K866" i="14"/>
  <c r="K865" i="14"/>
  <c r="K864" i="14"/>
  <c r="K863" i="14"/>
  <c r="K862" i="14"/>
  <c r="K861" i="14"/>
  <c r="K860" i="14"/>
  <c r="K859" i="14"/>
  <c r="K858" i="14"/>
  <c r="K857" i="14"/>
  <c r="K856" i="14"/>
  <c r="K855" i="14"/>
  <c r="K854" i="14"/>
  <c r="K853" i="14"/>
  <c r="K852" i="14"/>
  <c r="K851" i="14"/>
  <c r="K850" i="14"/>
  <c r="K849" i="14"/>
  <c r="K848" i="14"/>
  <c r="K847" i="14"/>
  <c r="K846" i="14"/>
  <c r="K845" i="14"/>
  <c r="K844" i="14"/>
  <c r="K843" i="14"/>
  <c r="K842" i="14"/>
  <c r="K841" i="14"/>
  <c r="K840" i="14"/>
  <c r="K839" i="14"/>
  <c r="K838" i="14"/>
  <c r="K837" i="14"/>
  <c r="K836" i="14"/>
  <c r="K835" i="14"/>
  <c r="K834" i="14"/>
  <c r="K833" i="14"/>
  <c r="K832" i="14"/>
  <c r="K831" i="14"/>
  <c r="K830" i="14"/>
  <c r="K829" i="14"/>
  <c r="K828" i="14"/>
  <c r="K827" i="14"/>
  <c r="K826" i="14"/>
  <c r="K825" i="14"/>
  <c r="K824" i="14"/>
  <c r="K823" i="14"/>
  <c r="K822" i="14"/>
  <c r="K821" i="14"/>
  <c r="K820" i="14"/>
  <c r="K819" i="14"/>
  <c r="K818" i="14"/>
  <c r="K817" i="14"/>
  <c r="K816" i="14"/>
  <c r="K815" i="14"/>
  <c r="K814" i="14"/>
  <c r="K813" i="14"/>
  <c r="K812" i="14"/>
  <c r="K811" i="14"/>
  <c r="K810" i="14"/>
  <c r="K809" i="14"/>
  <c r="K808" i="14"/>
  <c r="K807" i="14"/>
  <c r="K806" i="14"/>
  <c r="K805" i="14"/>
  <c r="K804" i="14"/>
  <c r="K803" i="14"/>
  <c r="K802" i="14"/>
  <c r="K801" i="14"/>
  <c r="K800" i="14"/>
  <c r="K799" i="14"/>
  <c r="K798" i="14"/>
  <c r="K797" i="14"/>
  <c r="K796" i="14"/>
  <c r="K795" i="14"/>
  <c r="K794" i="14"/>
  <c r="K793" i="14"/>
  <c r="K792" i="14"/>
  <c r="K791" i="14"/>
  <c r="K790" i="14"/>
  <c r="K789" i="14"/>
  <c r="K788" i="14"/>
  <c r="K787" i="14"/>
  <c r="K786" i="14"/>
  <c r="K785" i="14"/>
  <c r="K784" i="14"/>
  <c r="K783" i="14"/>
  <c r="K782" i="14"/>
  <c r="K781" i="14"/>
  <c r="K780" i="14"/>
  <c r="K779" i="14"/>
  <c r="K778" i="14"/>
  <c r="K777" i="14"/>
  <c r="K776" i="14"/>
  <c r="K775" i="14"/>
  <c r="K774" i="14"/>
  <c r="K773" i="14"/>
  <c r="K772" i="14"/>
  <c r="K771" i="14"/>
  <c r="K770" i="14"/>
  <c r="K769" i="14"/>
  <c r="K768" i="14"/>
  <c r="K767" i="14"/>
  <c r="K766" i="14"/>
  <c r="K765" i="14"/>
  <c r="K764" i="14"/>
  <c r="K763" i="14"/>
  <c r="K762" i="14"/>
  <c r="K761" i="14"/>
  <c r="K760" i="14"/>
  <c r="K759" i="14"/>
  <c r="K758" i="14"/>
  <c r="K757" i="14"/>
  <c r="K756" i="14"/>
  <c r="K755" i="14"/>
  <c r="K754" i="14"/>
  <c r="K753" i="14"/>
  <c r="K752" i="14"/>
  <c r="K751" i="14"/>
  <c r="K750" i="14"/>
  <c r="K749" i="14"/>
  <c r="K748" i="14"/>
  <c r="K747" i="14"/>
  <c r="K746" i="14"/>
  <c r="K745" i="14"/>
  <c r="K744" i="14"/>
  <c r="K743" i="14"/>
  <c r="K742" i="14"/>
  <c r="K741" i="14"/>
  <c r="K740" i="14"/>
  <c r="K739" i="14"/>
  <c r="K738" i="14"/>
  <c r="K737" i="14"/>
  <c r="K736" i="14"/>
  <c r="K735" i="14"/>
  <c r="K734" i="14"/>
  <c r="K733" i="14"/>
  <c r="K732" i="14"/>
  <c r="K731" i="14"/>
  <c r="K730" i="14"/>
  <c r="K729" i="14"/>
  <c r="K728" i="14"/>
  <c r="K727" i="14"/>
  <c r="K726" i="14"/>
  <c r="K725" i="14"/>
  <c r="K724" i="14"/>
  <c r="K723" i="14"/>
  <c r="K722" i="14"/>
  <c r="K721" i="14"/>
  <c r="K720" i="14"/>
  <c r="K719" i="14"/>
  <c r="K718" i="14"/>
  <c r="K717" i="14"/>
  <c r="K716" i="14"/>
  <c r="K715" i="14"/>
  <c r="K714" i="14"/>
  <c r="K713" i="14"/>
  <c r="K712" i="14"/>
  <c r="K711" i="14"/>
  <c r="K710" i="14"/>
  <c r="K709" i="14"/>
  <c r="K708" i="14"/>
  <c r="K707" i="14"/>
  <c r="K706" i="14"/>
  <c r="K705" i="14"/>
  <c r="K704" i="14"/>
  <c r="K703" i="14"/>
  <c r="K702" i="14"/>
  <c r="K701" i="14"/>
  <c r="K700" i="14"/>
  <c r="K699" i="14"/>
  <c r="K698" i="14"/>
  <c r="K697" i="14"/>
  <c r="K696" i="14"/>
  <c r="K695" i="14"/>
  <c r="K694" i="14"/>
  <c r="K693" i="14"/>
  <c r="K692" i="14"/>
  <c r="K691" i="14"/>
  <c r="K690" i="14"/>
  <c r="K689" i="14"/>
  <c r="K688" i="14"/>
  <c r="K687" i="14"/>
  <c r="K686" i="14"/>
  <c r="K685" i="14"/>
  <c r="K684" i="14"/>
  <c r="K683" i="14"/>
  <c r="K682" i="14"/>
  <c r="K681" i="14"/>
  <c r="K680" i="14"/>
  <c r="K679" i="14"/>
  <c r="K678" i="14"/>
  <c r="K677" i="14"/>
  <c r="K676" i="14"/>
  <c r="K675" i="14"/>
  <c r="K674" i="14"/>
  <c r="K673" i="14"/>
  <c r="K672" i="14"/>
  <c r="K671" i="14"/>
  <c r="K670" i="14"/>
  <c r="K669" i="14"/>
  <c r="K668" i="14"/>
  <c r="K667" i="14"/>
  <c r="K666" i="14"/>
  <c r="K665" i="14"/>
  <c r="K664" i="14"/>
  <c r="K663" i="14"/>
  <c r="K662" i="14"/>
  <c r="K661" i="14"/>
  <c r="K660" i="14"/>
  <c r="K659" i="14"/>
  <c r="K658" i="14"/>
  <c r="K657" i="14"/>
  <c r="K656" i="14"/>
  <c r="K655" i="14"/>
  <c r="K654" i="14"/>
  <c r="K653" i="14"/>
  <c r="K652" i="14"/>
  <c r="K651" i="14"/>
  <c r="K650" i="14"/>
  <c r="K649" i="14"/>
  <c r="K648" i="14"/>
  <c r="K647" i="14"/>
  <c r="K646" i="14"/>
  <c r="K645" i="14"/>
  <c r="K644" i="14"/>
  <c r="K643" i="14"/>
  <c r="K642" i="14"/>
  <c r="K641" i="14"/>
  <c r="K640" i="14"/>
  <c r="K639" i="14"/>
  <c r="K638" i="14"/>
  <c r="K637" i="14"/>
  <c r="K636" i="14"/>
  <c r="K635" i="14"/>
  <c r="K634" i="14"/>
  <c r="K633" i="14"/>
  <c r="K632" i="14"/>
  <c r="K631" i="14"/>
  <c r="K630" i="14"/>
  <c r="K629" i="14"/>
  <c r="K628" i="14"/>
  <c r="K627" i="14"/>
  <c r="K626" i="14"/>
  <c r="K625" i="14"/>
  <c r="K624" i="14"/>
  <c r="K623" i="14"/>
  <c r="K622" i="14"/>
  <c r="K621" i="14"/>
  <c r="K620" i="14"/>
  <c r="K619" i="14"/>
  <c r="K618" i="14"/>
  <c r="K617" i="14"/>
  <c r="K616" i="14"/>
  <c r="K615" i="14"/>
  <c r="K614" i="14"/>
  <c r="K613" i="14"/>
  <c r="K612" i="14"/>
  <c r="K611" i="14"/>
  <c r="K610" i="14"/>
  <c r="K609" i="14"/>
  <c r="K608" i="14"/>
  <c r="K607" i="14"/>
  <c r="K606" i="14"/>
  <c r="K605" i="14"/>
  <c r="K604" i="14"/>
  <c r="K603" i="14"/>
  <c r="K602" i="14"/>
  <c r="K601" i="14"/>
  <c r="K600" i="14"/>
  <c r="K599" i="14"/>
  <c r="K598" i="14"/>
  <c r="K597" i="14"/>
  <c r="K596" i="14"/>
  <c r="K595" i="14"/>
  <c r="K594" i="14"/>
  <c r="K593" i="14"/>
  <c r="K592" i="14"/>
  <c r="K591" i="14"/>
  <c r="K590" i="14"/>
  <c r="K589" i="14"/>
  <c r="K588" i="14"/>
  <c r="K587" i="14"/>
  <c r="K586" i="14"/>
  <c r="K585" i="14"/>
  <c r="K584" i="14"/>
  <c r="K583" i="14"/>
  <c r="K582" i="14"/>
  <c r="K581" i="14"/>
  <c r="K580" i="14"/>
  <c r="K579" i="14"/>
  <c r="K578" i="14"/>
  <c r="K577" i="14"/>
  <c r="K576" i="14"/>
  <c r="K575" i="14"/>
  <c r="K574" i="14"/>
  <c r="K573" i="14"/>
  <c r="K572" i="14"/>
  <c r="K571" i="14"/>
  <c r="K570" i="14"/>
  <c r="K569" i="14"/>
  <c r="K568" i="14"/>
  <c r="K567" i="14"/>
  <c r="K566" i="14"/>
  <c r="K565" i="14"/>
  <c r="K564" i="14"/>
  <c r="K563" i="14"/>
  <c r="K562" i="14"/>
  <c r="K561" i="14"/>
  <c r="K560" i="14"/>
  <c r="K559" i="14"/>
  <c r="K558" i="14"/>
  <c r="K557" i="14"/>
  <c r="K556" i="14"/>
  <c r="K555" i="14"/>
  <c r="K554" i="14"/>
  <c r="K553" i="14"/>
  <c r="K552" i="14"/>
  <c r="K551" i="14"/>
  <c r="K550" i="14"/>
  <c r="K549" i="14"/>
  <c r="K548" i="14"/>
  <c r="K547" i="14"/>
  <c r="K546" i="14"/>
  <c r="K545" i="14"/>
  <c r="K544" i="14"/>
  <c r="K543" i="14"/>
  <c r="K542" i="14"/>
  <c r="K541" i="14"/>
  <c r="K540" i="14"/>
  <c r="K539" i="14"/>
  <c r="K538" i="14"/>
  <c r="K537" i="14"/>
  <c r="K536" i="14"/>
  <c r="K535" i="14"/>
  <c r="K534" i="14"/>
  <c r="K533" i="14"/>
  <c r="K532" i="14"/>
  <c r="K531" i="14"/>
  <c r="K530" i="14"/>
  <c r="K529" i="14"/>
  <c r="K528" i="14"/>
  <c r="K527" i="14"/>
  <c r="K526" i="14"/>
  <c r="K525" i="14"/>
  <c r="K524" i="14"/>
  <c r="K523" i="14"/>
  <c r="K522" i="14"/>
  <c r="K521" i="14"/>
  <c r="K520" i="14"/>
  <c r="K519" i="14"/>
  <c r="K518" i="14"/>
  <c r="K517" i="14"/>
  <c r="K516" i="14"/>
  <c r="K515" i="14"/>
  <c r="K514" i="14"/>
  <c r="K513" i="14"/>
  <c r="K512" i="14"/>
  <c r="K511" i="14"/>
  <c r="K510" i="14"/>
  <c r="K509" i="14"/>
  <c r="K508" i="14"/>
  <c r="K507" i="14"/>
  <c r="K506" i="14"/>
  <c r="K505" i="14"/>
  <c r="K504" i="14"/>
  <c r="K503" i="14"/>
  <c r="K502" i="14"/>
  <c r="K501" i="14"/>
  <c r="K500" i="14"/>
  <c r="K499" i="14"/>
  <c r="K498" i="14"/>
  <c r="K497" i="14"/>
  <c r="K496" i="14"/>
  <c r="K495" i="14"/>
  <c r="K494" i="14"/>
  <c r="K493" i="14"/>
  <c r="K492" i="14"/>
  <c r="K491" i="14"/>
  <c r="K490" i="14"/>
  <c r="K489" i="14"/>
  <c r="K488" i="14"/>
  <c r="K487" i="14"/>
  <c r="K486" i="14"/>
  <c r="K485" i="14"/>
  <c r="K484" i="14"/>
  <c r="K483" i="14"/>
  <c r="K482" i="14"/>
  <c r="K481" i="14"/>
  <c r="K480" i="14"/>
  <c r="K479" i="14"/>
  <c r="K478" i="14"/>
  <c r="K477" i="14"/>
  <c r="K476" i="14"/>
  <c r="K475" i="14"/>
  <c r="K474" i="14"/>
  <c r="K473" i="14"/>
  <c r="K472" i="14"/>
  <c r="K471" i="14"/>
  <c r="K470" i="14"/>
  <c r="K469" i="14"/>
  <c r="K468" i="14"/>
  <c r="K467" i="14"/>
  <c r="K466" i="14"/>
  <c r="K465" i="14"/>
  <c r="K464" i="14"/>
  <c r="K463" i="14"/>
  <c r="K462" i="14"/>
  <c r="K461" i="14"/>
  <c r="K460" i="14"/>
  <c r="K459" i="14"/>
  <c r="K458" i="14"/>
  <c r="K457" i="14"/>
  <c r="K456" i="14"/>
  <c r="K455" i="14"/>
  <c r="K454" i="14"/>
  <c r="K453" i="14"/>
  <c r="K452" i="14"/>
  <c r="K451" i="14"/>
  <c r="K450" i="14"/>
  <c r="K449" i="14"/>
  <c r="K448" i="14"/>
  <c r="K447" i="14"/>
  <c r="K446" i="14"/>
  <c r="K445" i="14"/>
  <c r="K444" i="14"/>
  <c r="K443" i="14"/>
  <c r="K442" i="14"/>
  <c r="K441" i="14"/>
  <c r="K440" i="14"/>
  <c r="K439" i="14"/>
  <c r="K438" i="14"/>
  <c r="K437" i="14"/>
  <c r="K436" i="14"/>
  <c r="K435" i="14"/>
  <c r="K434" i="14"/>
  <c r="K433" i="14"/>
  <c r="K432" i="14"/>
  <c r="K431" i="14"/>
  <c r="K430" i="14"/>
  <c r="K429" i="14"/>
  <c r="K428" i="14"/>
  <c r="K427" i="14"/>
  <c r="K426" i="14"/>
  <c r="K425" i="14"/>
  <c r="K424" i="14"/>
  <c r="K423" i="14"/>
  <c r="K422" i="14"/>
  <c r="K421" i="14"/>
  <c r="K420" i="14"/>
  <c r="K419" i="14"/>
  <c r="K418" i="14"/>
  <c r="K417" i="14"/>
  <c r="K416" i="14"/>
  <c r="K415" i="14"/>
  <c r="K414" i="14"/>
  <c r="K413" i="14"/>
  <c r="K412" i="14"/>
  <c r="K411" i="14"/>
  <c r="K410" i="14"/>
  <c r="K409" i="14"/>
  <c r="K408" i="14"/>
  <c r="K407" i="14"/>
  <c r="K406" i="14"/>
  <c r="K405" i="14"/>
  <c r="K404" i="14"/>
  <c r="K403" i="14"/>
  <c r="K402" i="14"/>
  <c r="K401" i="14"/>
  <c r="K400" i="14"/>
  <c r="K399" i="14"/>
  <c r="K398" i="14"/>
  <c r="K397" i="14"/>
  <c r="K396" i="14"/>
  <c r="K395" i="14"/>
  <c r="K394" i="14"/>
  <c r="K393" i="14"/>
  <c r="K392" i="14"/>
  <c r="K391" i="14"/>
  <c r="K390" i="14"/>
  <c r="K389" i="14"/>
  <c r="K388" i="14"/>
  <c r="K387" i="14"/>
  <c r="K386" i="14"/>
  <c r="K385" i="14"/>
  <c r="K384" i="14"/>
  <c r="K383" i="14"/>
  <c r="K382" i="14"/>
  <c r="K381" i="14"/>
  <c r="K380" i="14"/>
  <c r="K379" i="14"/>
  <c r="K378" i="14"/>
  <c r="K377" i="14"/>
  <c r="K376" i="14"/>
  <c r="K375" i="14"/>
  <c r="K374" i="14"/>
  <c r="K373" i="14"/>
  <c r="K372" i="14"/>
  <c r="K371" i="14"/>
  <c r="K370" i="14"/>
  <c r="K369" i="14"/>
  <c r="K368" i="14"/>
  <c r="K367" i="14"/>
  <c r="K366" i="14"/>
  <c r="K365" i="14"/>
  <c r="K364" i="14"/>
  <c r="K363" i="14"/>
  <c r="K362" i="14"/>
  <c r="K361" i="14"/>
  <c r="K360" i="14"/>
  <c r="K359" i="14"/>
  <c r="K358" i="14"/>
  <c r="K357" i="14"/>
  <c r="K356" i="14"/>
  <c r="K355" i="14"/>
  <c r="K354" i="14"/>
  <c r="K353" i="14"/>
  <c r="K352" i="14"/>
  <c r="K351" i="14"/>
  <c r="K350" i="14"/>
  <c r="K349" i="14"/>
  <c r="K348" i="14"/>
  <c r="K347" i="14"/>
  <c r="K346" i="14"/>
  <c r="K345" i="14"/>
  <c r="K344" i="14"/>
  <c r="K343" i="14"/>
  <c r="K342" i="14"/>
  <c r="K341" i="14"/>
  <c r="K340" i="14"/>
  <c r="K339" i="14"/>
  <c r="K338" i="14"/>
  <c r="K337" i="14"/>
  <c r="K336" i="14"/>
  <c r="K335" i="14"/>
  <c r="K334" i="14"/>
  <c r="K333" i="14"/>
  <c r="K332" i="14"/>
  <c r="K331" i="14"/>
  <c r="K330" i="14"/>
  <c r="K329" i="14"/>
  <c r="K328" i="14"/>
  <c r="K327" i="14"/>
  <c r="K326" i="14"/>
  <c r="K325" i="14"/>
  <c r="K324" i="14"/>
  <c r="K323" i="14"/>
  <c r="K322" i="14"/>
  <c r="K321" i="14"/>
  <c r="K320" i="14"/>
  <c r="K319" i="14"/>
  <c r="K318" i="14"/>
  <c r="K317" i="14"/>
  <c r="K316" i="14"/>
  <c r="K315" i="14"/>
  <c r="K314" i="14"/>
  <c r="K313" i="14"/>
  <c r="K312" i="14"/>
  <c r="K311" i="14"/>
  <c r="K310" i="14"/>
  <c r="K309" i="14"/>
  <c r="K308" i="14"/>
  <c r="K307" i="14"/>
  <c r="K306" i="14"/>
  <c r="K305" i="14"/>
  <c r="K304" i="14"/>
  <c r="K303" i="14"/>
  <c r="K302" i="14"/>
  <c r="K301" i="14"/>
  <c r="K300" i="14"/>
  <c r="K299" i="14"/>
  <c r="K298" i="14"/>
  <c r="K297" i="14"/>
  <c r="K296" i="14"/>
  <c r="K295" i="14"/>
  <c r="K294" i="14"/>
  <c r="K293" i="14"/>
  <c r="K292" i="14"/>
  <c r="K291" i="14"/>
  <c r="K290" i="14"/>
  <c r="K289" i="14"/>
  <c r="K288" i="14"/>
  <c r="K287" i="14"/>
  <c r="K286" i="14"/>
  <c r="K285" i="14"/>
  <c r="K284" i="14"/>
  <c r="K283" i="14"/>
  <c r="K282" i="14"/>
  <c r="K281" i="14"/>
  <c r="K280" i="14"/>
  <c r="K279" i="14"/>
  <c r="K278" i="14"/>
  <c r="K277" i="14"/>
  <c r="K276" i="14"/>
  <c r="K275" i="14"/>
  <c r="K274" i="14"/>
  <c r="K273" i="14"/>
  <c r="K272" i="14"/>
  <c r="K271" i="14"/>
  <c r="K270" i="14"/>
  <c r="K269" i="14"/>
  <c r="K268" i="14"/>
  <c r="K267" i="14"/>
  <c r="K266" i="14"/>
  <c r="K265" i="14"/>
  <c r="K264" i="14"/>
  <c r="K263" i="14"/>
  <c r="K262" i="14"/>
  <c r="K261" i="14"/>
  <c r="K260" i="14"/>
  <c r="K259" i="14"/>
  <c r="K258" i="14"/>
  <c r="K257" i="14"/>
  <c r="K256" i="14"/>
  <c r="K255" i="14"/>
  <c r="K254" i="14"/>
  <c r="K253" i="14"/>
  <c r="K252" i="14"/>
  <c r="K251" i="14"/>
  <c r="K250" i="14"/>
  <c r="K249" i="14"/>
  <c r="K248" i="14"/>
  <c r="K247" i="14"/>
  <c r="K246" i="14"/>
  <c r="K245" i="14"/>
  <c r="K244" i="14"/>
  <c r="K243" i="14"/>
  <c r="K242" i="14"/>
  <c r="K241" i="14"/>
  <c r="K240" i="14"/>
  <c r="K239" i="14"/>
  <c r="K238" i="14"/>
  <c r="K237" i="14"/>
  <c r="K236" i="14"/>
  <c r="K235" i="14"/>
  <c r="K234" i="14"/>
  <c r="K233" i="14"/>
  <c r="K232" i="14"/>
  <c r="K231" i="14"/>
  <c r="K230" i="14"/>
  <c r="K229" i="14"/>
  <c r="K228" i="14"/>
  <c r="K227" i="14"/>
  <c r="K226" i="14"/>
  <c r="K225" i="14"/>
  <c r="K224" i="14"/>
  <c r="K223" i="14"/>
  <c r="K222" i="14"/>
  <c r="K221" i="14"/>
  <c r="K220" i="14"/>
  <c r="K219" i="14"/>
  <c r="K218" i="14"/>
  <c r="K217" i="14"/>
  <c r="K216" i="14"/>
  <c r="K215" i="14"/>
  <c r="K214" i="14"/>
  <c r="K213" i="14"/>
  <c r="K212" i="14"/>
  <c r="K211" i="14"/>
  <c r="K210" i="14"/>
  <c r="K209" i="14"/>
  <c r="K208" i="14"/>
  <c r="K207" i="14"/>
  <c r="K206" i="14"/>
  <c r="K205" i="14"/>
  <c r="K204" i="14"/>
  <c r="K203" i="14"/>
  <c r="K202" i="14"/>
  <c r="K201" i="14"/>
  <c r="K200" i="14"/>
  <c r="K199" i="14"/>
  <c r="K198" i="14"/>
  <c r="K197" i="14"/>
  <c r="K196" i="14"/>
  <c r="K195" i="14"/>
  <c r="K194" i="14"/>
  <c r="K193" i="14"/>
  <c r="K192" i="14"/>
  <c r="K191" i="14"/>
  <c r="K190" i="14"/>
  <c r="K189" i="14"/>
  <c r="K188" i="14"/>
  <c r="K187" i="14"/>
  <c r="K186" i="14"/>
  <c r="K185" i="14"/>
  <c r="K184" i="14"/>
  <c r="K183" i="14"/>
  <c r="K182" i="14"/>
  <c r="K181" i="14"/>
  <c r="K180" i="14"/>
  <c r="K179" i="14"/>
  <c r="K178" i="14"/>
  <c r="K177" i="14"/>
  <c r="K176" i="14"/>
  <c r="K175" i="14"/>
  <c r="K174" i="14"/>
  <c r="K173" i="14"/>
  <c r="K172" i="14"/>
  <c r="K171" i="14"/>
  <c r="K170" i="14"/>
  <c r="K169" i="14"/>
  <c r="K168" i="14"/>
  <c r="K167" i="14"/>
  <c r="K166" i="14"/>
  <c r="K165" i="14"/>
  <c r="K164" i="14"/>
  <c r="K163" i="14"/>
  <c r="K162" i="14"/>
  <c r="K161" i="14"/>
  <c r="K160" i="14"/>
  <c r="K159" i="14"/>
  <c r="K158" i="14"/>
  <c r="K157" i="14"/>
  <c r="K156" i="14"/>
  <c r="K155" i="14"/>
  <c r="K154" i="14"/>
  <c r="K153" i="14"/>
  <c r="K152" i="14"/>
  <c r="K151" i="14"/>
  <c r="K150" i="14"/>
  <c r="K149" i="14"/>
  <c r="K148" i="14"/>
  <c r="K147" i="14"/>
  <c r="K146" i="14"/>
  <c r="K145" i="14"/>
  <c r="K144" i="14"/>
  <c r="K143" i="14"/>
  <c r="K142" i="14"/>
  <c r="K141" i="14"/>
  <c r="K140" i="14"/>
  <c r="K139" i="14"/>
  <c r="K138" i="14"/>
  <c r="K137" i="14"/>
  <c r="K136" i="14"/>
  <c r="K135" i="14"/>
  <c r="K134" i="14"/>
  <c r="K133" i="14"/>
  <c r="K132" i="14"/>
  <c r="K131" i="14"/>
  <c r="K130" i="14"/>
  <c r="K129" i="14"/>
  <c r="K128" i="14"/>
  <c r="K127" i="14"/>
  <c r="K126" i="14"/>
  <c r="K125" i="14"/>
  <c r="K124" i="14"/>
  <c r="K123" i="14"/>
  <c r="K122" i="14"/>
  <c r="K121" i="14"/>
  <c r="K120" i="14"/>
  <c r="K119" i="14"/>
  <c r="K118" i="14"/>
  <c r="K117" i="14"/>
  <c r="K116" i="14"/>
  <c r="K115" i="14"/>
  <c r="K114" i="14"/>
  <c r="K113" i="14"/>
  <c r="K112" i="14"/>
  <c r="K111" i="14"/>
  <c r="K110" i="14"/>
  <c r="K109" i="14"/>
  <c r="K108" i="14"/>
  <c r="K107" i="14"/>
  <c r="K106" i="14"/>
  <c r="K105" i="14"/>
  <c r="K104" i="14"/>
  <c r="K103" i="14"/>
  <c r="K102" i="14"/>
  <c r="K101" i="14"/>
  <c r="K100" i="14"/>
  <c r="K99" i="14"/>
  <c r="K98" i="14"/>
  <c r="K97" i="14"/>
  <c r="K96" i="14"/>
  <c r="K95" i="14"/>
  <c r="K94" i="14"/>
  <c r="K93" i="14"/>
  <c r="K92" i="14"/>
  <c r="K91" i="14"/>
  <c r="K90" i="14"/>
  <c r="K89" i="14"/>
  <c r="K88" i="14"/>
  <c r="K87" i="14"/>
  <c r="K86" i="14"/>
  <c r="K85" i="14"/>
  <c r="K84" i="14"/>
  <c r="K83" i="14"/>
  <c r="K82" i="14"/>
  <c r="K81" i="14"/>
  <c r="K80" i="14"/>
  <c r="K79" i="14"/>
  <c r="K78" i="14"/>
  <c r="K77" i="14"/>
  <c r="K76" i="14"/>
  <c r="K75" i="14"/>
  <c r="K74" i="14"/>
  <c r="K73" i="14"/>
  <c r="K72" i="14"/>
  <c r="K71" i="14"/>
  <c r="K70" i="14"/>
  <c r="K69" i="14"/>
  <c r="K68" i="14"/>
  <c r="K67" i="14"/>
  <c r="K66" i="14"/>
  <c r="K65" i="14"/>
  <c r="K64" i="14"/>
  <c r="K63" i="14"/>
  <c r="K62" i="14"/>
  <c r="K61" i="14"/>
  <c r="K60" i="14"/>
  <c r="K59" i="14"/>
  <c r="K58" i="14"/>
  <c r="K57" i="14"/>
  <c r="K56" i="14"/>
  <c r="K55" i="14"/>
  <c r="K54" i="14"/>
  <c r="K53" i="14"/>
  <c r="K52" i="14"/>
  <c r="K51" i="14"/>
  <c r="K50" i="14"/>
  <c r="K49" i="14"/>
  <c r="K48" i="14"/>
  <c r="K47" i="14"/>
  <c r="K46" i="14"/>
  <c r="K45" i="14"/>
  <c r="K44" i="14"/>
  <c r="K43" i="14"/>
  <c r="K42" i="14"/>
  <c r="K41" i="14"/>
  <c r="K40" i="14"/>
  <c r="K39" i="14"/>
  <c r="K38" i="14"/>
  <c r="K37" i="14"/>
  <c r="K36" i="14"/>
  <c r="K35" i="14"/>
  <c r="K34" i="14"/>
  <c r="K33" i="14"/>
  <c r="K32" i="14"/>
  <c r="K31" i="14"/>
  <c r="K30" i="14"/>
  <c r="K29" i="14"/>
  <c r="K28" i="14"/>
  <c r="K27" i="14"/>
  <c r="K26" i="14"/>
  <c r="K25" i="14"/>
  <c r="K24" i="14"/>
  <c r="K23" i="14"/>
  <c r="K22" i="14"/>
  <c r="K21" i="14"/>
  <c r="K20" i="14"/>
  <c r="K19" i="14"/>
  <c r="K18" i="14"/>
  <c r="K17" i="14"/>
  <c r="K16" i="14"/>
  <c r="K15" i="14"/>
  <c r="K14" i="14"/>
  <c r="K13" i="14"/>
  <c r="K12" i="14"/>
  <c r="K11" i="14"/>
  <c r="K10" i="14"/>
  <c r="K9" i="14"/>
  <c r="K8" i="14"/>
  <c r="K7" i="14"/>
  <c r="K6" i="14"/>
  <c r="K5" i="14"/>
  <c r="K4" i="14"/>
  <c r="K3" i="14"/>
  <c r="K4522" i="13"/>
  <c r="K4521" i="13"/>
  <c r="K4520" i="13"/>
  <c r="K4519" i="13"/>
  <c r="K4518" i="13"/>
  <c r="K4517" i="13"/>
  <c r="K4516" i="13"/>
  <c r="K4515" i="13"/>
  <c r="K4514" i="13"/>
  <c r="K4513" i="13"/>
  <c r="K4512" i="13"/>
  <c r="K4511" i="13"/>
  <c r="K4510" i="13"/>
  <c r="K4509" i="13"/>
  <c r="K4508" i="13"/>
  <c r="K4507" i="13"/>
  <c r="K4506" i="13"/>
  <c r="K4505" i="13"/>
  <c r="K4504" i="13"/>
  <c r="K4503" i="13"/>
  <c r="K4502" i="13"/>
  <c r="K4501" i="13"/>
  <c r="K4500" i="13"/>
  <c r="K4499" i="13"/>
  <c r="K4498" i="13"/>
  <c r="K4497" i="13"/>
  <c r="K4496" i="13"/>
  <c r="K4495" i="13"/>
  <c r="K4494" i="13"/>
  <c r="K4493" i="13"/>
  <c r="K4492" i="13"/>
  <c r="K4491" i="13"/>
  <c r="K4490" i="13"/>
  <c r="K4489" i="13"/>
  <c r="K4488" i="13"/>
  <c r="K4487" i="13"/>
  <c r="K4486" i="13"/>
  <c r="K4485" i="13"/>
  <c r="K4484" i="13"/>
  <c r="K4483" i="13"/>
  <c r="K4482" i="13"/>
  <c r="K4481" i="13"/>
  <c r="K4480" i="13"/>
  <c r="K4479" i="13"/>
  <c r="K4478" i="13"/>
  <c r="K4477" i="13"/>
  <c r="K4476" i="13"/>
  <c r="K4475" i="13"/>
  <c r="K4474" i="13"/>
  <c r="K4473" i="13"/>
  <c r="K4472" i="13"/>
  <c r="K4471" i="13"/>
  <c r="K4470" i="13"/>
  <c r="K4469" i="13"/>
  <c r="K4468" i="13"/>
  <c r="K4467" i="13"/>
  <c r="K4466" i="13"/>
  <c r="K4465" i="13"/>
  <c r="K4464" i="13"/>
  <c r="K4463" i="13"/>
  <c r="K4462" i="13"/>
  <c r="K4461" i="13"/>
  <c r="K4460" i="13"/>
  <c r="K4459" i="13"/>
  <c r="K4458" i="13"/>
  <c r="K4457" i="13"/>
  <c r="K4456" i="13"/>
  <c r="K4455" i="13"/>
  <c r="K4454" i="13"/>
  <c r="K4453" i="13"/>
  <c r="K4452" i="13"/>
  <c r="K4451" i="13"/>
  <c r="K4450" i="13"/>
  <c r="K4449" i="13"/>
  <c r="K4448" i="13"/>
  <c r="K4447" i="13"/>
  <c r="K4446" i="13"/>
  <c r="K4445" i="13"/>
  <c r="K4444" i="13"/>
  <c r="K4443" i="13"/>
  <c r="K4442" i="13"/>
  <c r="K4441" i="13"/>
  <c r="K4440" i="13"/>
  <c r="K4439" i="13"/>
  <c r="K4438" i="13"/>
  <c r="K4437" i="13"/>
  <c r="K4436" i="13"/>
  <c r="K4435" i="13"/>
  <c r="K4434" i="13"/>
  <c r="K4433" i="13"/>
  <c r="K4432" i="13"/>
  <c r="K4431" i="13"/>
  <c r="K4430" i="13"/>
  <c r="K4429" i="13"/>
  <c r="K4428" i="13"/>
  <c r="K4427" i="13"/>
  <c r="K4426" i="13"/>
  <c r="K4425" i="13"/>
  <c r="K4424" i="13"/>
  <c r="K4423" i="13"/>
  <c r="K4422" i="13"/>
  <c r="K4421" i="13"/>
  <c r="K4420" i="13"/>
  <c r="K4419" i="13"/>
  <c r="K4418" i="13"/>
  <c r="K4417" i="13"/>
  <c r="K4416" i="13"/>
  <c r="K4415" i="13"/>
  <c r="K4414" i="13"/>
  <c r="K4413" i="13"/>
  <c r="K4412" i="13"/>
  <c r="K4411" i="13"/>
  <c r="K4410" i="13"/>
  <c r="K4409" i="13"/>
  <c r="K4408" i="13"/>
  <c r="K4407" i="13"/>
  <c r="K4406" i="13"/>
  <c r="K4405" i="13"/>
  <c r="K4404" i="13"/>
  <c r="K4403" i="13"/>
  <c r="K4402" i="13"/>
  <c r="K4401" i="13"/>
  <c r="K4400" i="13"/>
  <c r="K4399" i="13"/>
  <c r="K4398" i="13"/>
  <c r="K4397" i="13"/>
  <c r="K4396" i="13"/>
  <c r="K4395" i="13"/>
  <c r="K4394" i="13"/>
  <c r="K4393" i="13"/>
  <c r="K4392" i="13"/>
  <c r="K4391" i="13"/>
  <c r="K4390" i="13"/>
  <c r="K4389" i="13"/>
  <c r="K4388" i="13"/>
  <c r="K4387" i="13"/>
  <c r="K4386" i="13"/>
  <c r="K4385" i="13"/>
  <c r="K4384" i="13"/>
  <c r="K4383" i="13"/>
  <c r="K4382" i="13"/>
  <c r="K4381" i="13"/>
  <c r="K4380" i="13"/>
  <c r="K4379" i="13"/>
  <c r="K4378" i="13"/>
  <c r="K4377" i="13"/>
  <c r="K4376" i="13"/>
  <c r="K4375" i="13"/>
  <c r="K4374" i="13"/>
  <c r="K4373" i="13"/>
  <c r="K4372" i="13"/>
  <c r="K4371" i="13"/>
  <c r="K4370" i="13"/>
  <c r="K4369" i="13"/>
  <c r="K4368" i="13"/>
  <c r="K4367" i="13"/>
  <c r="K4366" i="13"/>
  <c r="K4365" i="13"/>
  <c r="K4364" i="13"/>
  <c r="K4363" i="13"/>
  <c r="K4362" i="13"/>
  <c r="K4361" i="13"/>
  <c r="K4360" i="13"/>
  <c r="K4359" i="13"/>
  <c r="K4358" i="13"/>
  <c r="K4357" i="13"/>
  <c r="K4356" i="13"/>
  <c r="K4355" i="13"/>
  <c r="K4354" i="13"/>
  <c r="K4353" i="13"/>
  <c r="K4352" i="13"/>
  <c r="K4351" i="13"/>
  <c r="K4350" i="13"/>
  <c r="K4349" i="13"/>
  <c r="K4348" i="13"/>
  <c r="K4347" i="13"/>
  <c r="K4346" i="13"/>
  <c r="K4345" i="13"/>
  <c r="K4344" i="13"/>
  <c r="K4343" i="13"/>
  <c r="K4342" i="13"/>
  <c r="K4341" i="13"/>
  <c r="K4340" i="13"/>
  <c r="K4339" i="13"/>
  <c r="K4338" i="13"/>
  <c r="K4337" i="13"/>
  <c r="K4336" i="13"/>
  <c r="K4335" i="13"/>
  <c r="K4334" i="13"/>
  <c r="K4333" i="13"/>
  <c r="K4332" i="13"/>
  <c r="K4331" i="13"/>
  <c r="K4330" i="13"/>
  <c r="K4329" i="13"/>
  <c r="K4328" i="13"/>
  <c r="K4327" i="13"/>
  <c r="K4326" i="13"/>
  <c r="K4325" i="13"/>
  <c r="K4324" i="13"/>
  <c r="K4323" i="13"/>
  <c r="K4322" i="13"/>
  <c r="K4321" i="13"/>
  <c r="K4320" i="13"/>
  <c r="K4319" i="13"/>
  <c r="K4318" i="13"/>
  <c r="K4317" i="13"/>
  <c r="K4316" i="13"/>
  <c r="K4315" i="13"/>
  <c r="K4314" i="13"/>
  <c r="K4313" i="13"/>
  <c r="K4312" i="13"/>
  <c r="K4311" i="13"/>
  <c r="K4310" i="13"/>
  <c r="K4309" i="13"/>
  <c r="K4308" i="13"/>
  <c r="K4307" i="13"/>
  <c r="K4306" i="13"/>
  <c r="K4305" i="13"/>
  <c r="K4304" i="13"/>
  <c r="K4303" i="13"/>
  <c r="K4302" i="13"/>
  <c r="K4301" i="13"/>
  <c r="K4300" i="13"/>
  <c r="K4299" i="13"/>
  <c r="K4298" i="13"/>
  <c r="K4297" i="13"/>
  <c r="K4296" i="13"/>
  <c r="K4295" i="13"/>
  <c r="K4294" i="13"/>
  <c r="K4293" i="13"/>
  <c r="K4292" i="13"/>
  <c r="K4291" i="13"/>
  <c r="K4290" i="13"/>
  <c r="K4289" i="13"/>
  <c r="K4288" i="13"/>
  <c r="K4287" i="13"/>
  <c r="K4286" i="13"/>
  <c r="K4285" i="13"/>
  <c r="K4284" i="13"/>
  <c r="K4283" i="13"/>
  <c r="K4282" i="13"/>
  <c r="K4281" i="13"/>
  <c r="K4280" i="13"/>
  <c r="K4279" i="13"/>
  <c r="K4278" i="13"/>
  <c r="K4277" i="13"/>
  <c r="K4276" i="13"/>
  <c r="K4275" i="13"/>
  <c r="K4274" i="13"/>
  <c r="K4273" i="13"/>
  <c r="K4272" i="13"/>
  <c r="K4271" i="13"/>
  <c r="K4270" i="13"/>
  <c r="K4269" i="13"/>
  <c r="K4268" i="13"/>
  <c r="K4267" i="13"/>
  <c r="K4266" i="13"/>
  <c r="K4265" i="13"/>
  <c r="K4264" i="13"/>
  <c r="K4263" i="13"/>
  <c r="K4262" i="13"/>
  <c r="K4261" i="13"/>
  <c r="K4260" i="13"/>
  <c r="K4259" i="13"/>
  <c r="K4258" i="13"/>
  <c r="K4257" i="13"/>
  <c r="K4256" i="13"/>
  <c r="K4255" i="13"/>
  <c r="K4254" i="13"/>
  <c r="K4253" i="13"/>
  <c r="K4252" i="13"/>
  <c r="K4251" i="13"/>
  <c r="K4250" i="13"/>
  <c r="K4249" i="13"/>
  <c r="K4248" i="13"/>
  <c r="K4247" i="13"/>
  <c r="K4246" i="13"/>
  <c r="K4245" i="13"/>
  <c r="K4244" i="13"/>
  <c r="K4243" i="13"/>
  <c r="K4242" i="13"/>
  <c r="K4241" i="13"/>
  <c r="K4240" i="13"/>
  <c r="K4239" i="13"/>
  <c r="K4238" i="13"/>
  <c r="K4237" i="13"/>
  <c r="K4236" i="13"/>
  <c r="K4235" i="13"/>
  <c r="K4234" i="13"/>
  <c r="K4233" i="13"/>
  <c r="K4232" i="13"/>
  <c r="K4231" i="13"/>
  <c r="K4230" i="13"/>
  <c r="K4229" i="13"/>
  <c r="K4228" i="13"/>
  <c r="K4227" i="13"/>
  <c r="K4226" i="13"/>
  <c r="K4225" i="13"/>
  <c r="K4224" i="13"/>
  <c r="K4223" i="13"/>
  <c r="K4222" i="13"/>
  <c r="K4221" i="13"/>
  <c r="K4220" i="13"/>
  <c r="K4219" i="13"/>
  <c r="K4218" i="13"/>
  <c r="K4217" i="13"/>
  <c r="K4216" i="13"/>
  <c r="K4215" i="13"/>
  <c r="K4214" i="13"/>
  <c r="K4213" i="13"/>
  <c r="K4212" i="13"/>
  <c r="K4211" i="13"/>
  <c r="K4210" i="13"/>
  <c r="K4209" i="13"/>
  <c r="K4208" i="13"/>
  <c r="K4207" i="13"/>
  <c r="K4206" i="13"/>
  <c r="K4205" i="13"/>
  <c r="K4204" i="13"/>
  <c r="K4203" i="13"/>
  <c r="K4202" i="13"/>
  <c r="K4201" i="13"/>
  <c r="K4200" i="13"/>
  <c r="K4199" i="13"/>
  <c r="K4198" i="13"/>
  <c r="K4197" i="13"/>
  <c r="K4196" i="13"/>
  <c r="K4195" i="13"/>
  <c r="K4194" i="13"/>
  <c r="K4193" i="13"/>
  <c r="K4192" i="13"/>
  <c r="K4191" i="13"/>
  <c r="K4190" i="13"/>
  <c r="K4189" i="13"/>
  <c r="K4188" i="13"/>
  <c r="K4187" i="13"/>
  <c r="K4186" i="13"/>
  <c r="K4185" i="13"/>
  <c r="K4184" i="13"/>
  <c r="K4183" i="13"/>
  <c r="K4182" i="13"/>
  <c r="K4181" i="13"/>
  <c r="K4180" i="13"/>
  <c r="K4179" i="13"/>
  <c r="K4178" i="13"/>
  <c r="K4177" i="13"/>
  <c r="K4176" i="13"/>
  <c r="K4175" i="13"/>
  <c r="K4174" i="13"/>
  <c r="K4173" i="13"/>
  <c r="K4172" i="13"/>
  <c r="K4171" i="13"/>
  <c r="K4170" i="13"/>
  <c r="K4169" i="13"/>
  <c r="K4168" i="13"/>
  <c r="K4167" i="13"/>
  <c r="K4166" i="13"/>
  <c r="K4165" i="13"/>
  <c r="K4164" i="13"/>
  <c r="K4163" i="13"/>
  <c r="K4162" i="13"/>
  <c r="K4161" i="13"/>
  <c r="K4160" i="13"/>
  <c r="K4159" i="13"/>
  <c r="K4158" i="13"/>
  <c r="K4157" i="13"/>
  <c r="K4156" i="13"/>
  <c r="K4155" i="13"/>
  <c r="K4154" i="13"/>
  <c r="K4153" i="13"/>
  <c r="K4152" i="13"/>
  <c r="K4151" i="13"/>
  <c r="K4150" i="13"/>
  <c r="K4149" i="13"/>
  <c r="K4148" i="13"/>
  <c r="K4147" i="13"/>
  <c r="K4146" i="13"/>
  <c r="K4145" i="13"/>
  <c r="K4144" i="13"/>
  <c r="K4143" i="13"/>
  <c r="K4142" i="13"/>
  <c r="K4141" i="13"/>
  <c r="K4140" i="13"/>
  <c r="K4139" i="13"/>
  <c r="K4138" i="13"/>
  <c r="K4137" i="13"/>
  <c r="K4136" i="13"/>
  <c r="K4135" i="13"/>
  <c r="K4134" i="13"/>
  <c r="K4133" i="13"/>
  <c r="K4132" i="13"/>
  <c r="K4131" i="13"/>
  <c r="K4130" i="13"/>
  <c r="K4129" i="13"/>
  <c r="K4128" i="13"/>
  <c r="K4127" i="13"/>
  <c r="K4126" i="13"/>
  <c r="K4125" i="13"/>
  <c r="K4124" i="13"/>
  <c r="K4123" i="13"/>
  <c r="K4122" i="13"/>
  <c r="K4121" i="13"/>
  <c r="K4120" i="13"/>
  <c r="K4119" i="13"/>
  <c r="K4118" i="13"/>
  <c r="K4117" i="13"/>
  <c r="K4116" i="13"/>
  <c r="K4115" i="13"/>
  <c r="K4114" i="13"/>
  <c r="K4113" i="13"/>
  <c r="K4112" i="13"/>
  <c r="K4111" i="13"/>
  <c r="K4110" i="13"/>
  <c r="K4109" i="13"/>
  <c r="K4108" i="13"/>
  <c r="K4107" i="13"/>
  <c r="K4106" i="13"/>
  <c r="K4105" i="13"/>
  <c r="K4104" i="13"/>
  <c r="K4103" i="13"/>
  <c r="K4102" i="13"/>
  <c r="K4101" i="13"/>
  <c r="K4100" i="13"/>
  <c r="K4099" i="13"/>
  <c r="K4098" i="13"/>
  <c r="K4097" i="13"/>
  <c r="K4096" i="13"/>
  <c r="K4095" i="13"/>
  <c r="K4094" i="13"/>
  <c r="K4093" i="13"/>
  <c r="K4092" i="13"/>
  <c r="K4091" i="13"/>
  <c r="K4090" i="13"/>
  <c r="K4089" i="13"/>
  <c r="K4088" i="13"/>
  <c r="K4087" i="13"/>
  <c r="K4086" i="13"/>
  <c r="K4085" i="13"/>
  <c r="K4084" i="13"/>
  <c r="K4083" i="13"/>
  <c r="K4082" i="13"/>
  <c r="K4081" i="13"/>
  <c r="K4080" i="13"/>
  <c r="K4079" i="13"/>
  <c r="K4078" i="13"/>
  <c r="K4077" i="13"/>
  <c r="K4076" i="13"/>
  <c r="K4075" i="13"/>
  <c r="K4074" i="13"/>
  <c r="K4073" i="13"/>
  <c r="K4072" i="13"/>
  <c r="K4071" i="13"/>
  <c r="K4070" i="13"/>
  <c r="K4069" i="13"/>
  <c r="K4068" i="13"/>
  <c r="K4067" i="13"/>
  <c r="K4066" i="13"/>
  <c r="K4065" i="13"/>
  <c r="K4064" i="13"/>
  <c r="K4063" i="13"/>
  <c r="K4062" i="13"/>
  <c r="K4061" i="13"/>
  <c r="K4060" i="13"/>
  <c r="K4059" i="13"/>
  <c r="K4058" i="13"/>
  <c r="K4057" i="13"/>
  <c r="K4056" i="13"/>
  <c r="K4055" i="13"/>
  <c r="K4054" i="13"/>
  <c r="K4053" i="13"/>
  <c r="K4052" i="13"/>
  <c r="K4051" i="13"/>
  <c r="K4050" i="13"/>
  <c r="K4049" i="13"/>
  <c r="K4048" i="13"/>
  <c r="K4047" i="13"/>
  <c r="K4046" i="13"/>
  <c r="K4045" i="13"/>
  <c r="K4044" i="13"/>
  <c r="K4043" i="13"/>
  <c r="K4042" i="13"/>
  <c r="K4041" i="13"/>
  <c r="K4040" i="13"/>
  <c r="K4039" i="13"/>
  <c r="K4038" i="13"/>
  <c r="K4037" i="13"/>
  <c r="K4036" i="13"/>
  <c r="K4035" i="13"/>
  <c r="K4034" i="13"/>
  <c r="K4033" i="13"/>
  <c r="K4032" i="13"/>
  <c r="K4031" i="13"/>
  <c r="K4030" i="13"/>
  <c r="K4029" i="13"/>
  <c r="K4028" i="13"/>
  <c r="K4027" i="13"/>
  <c r="K4026" i="13"/>
  <c r="K4025" i="13"/>
  <c r="K4024" i="13"/>
  <c r="K4023" i="13"/>
  <c r="K4022" i="13"/>
  <c r="K4021" i="13"/>
  <c r="K4020" i="13"/>
  <c r="K4019" i="13"/>
  <c r="K4018" i="13"/>
  <c r="K4017" i="13"/>
  <c r="K4016" i="13"/>
  <c r="K4015" i="13"/>
  <c r="K4014" i="13"/>
  <c r="K4013" i="13"/>
  <c r="K4012" i="13"/>
  <c r="K4011" i="13"/>
  <c r="K4010" i="13"/>
  <c r="K4009" i="13"/>
  <c r="K4008" i="13"/>
  <c r="K4007" i="13"/>
  <c r="K4006" i="13"/>
  <c r="K4005" i="13"/>
  <c r="K4004" i="13"/>
  <c r="K4003" i="13"/>
  <c r="K4002" i="13"/>
  <c r="K4001" i="13"/>
  <c r="K4000" i="13"/>
  <c r="K3999" i="13"/>
  <c r="K3998" i="13"/>
  <c r="K3997" i="13"/>
  <c r="K3996" i="13"/>
  <c r="K3995" i="13"/>
  <c r="K3994" i="13"/>
  <c r="K3993" i="13"/>
  <c r="K3992" i="13"/>
  <c r="K3991" i="13"/>
  <c r="K3990" i="13"/>
  <c r="K3989" i="13"/>
  <c r="K3988" i="13"/>
  <c r="K3987" i="13"/>
  <c r="K3986" i="13"/>
  <c r="K3985" i="13"/>
  <c r="K3984" i="13"/>
  <c r="K3983" i="13"/>
  <c r="K3982" i="13"/>
  <c r="K3981" i="13"/>
  <c r="K3980" i="13"/>
  <c r="K3979" i="13"/>
  <c r="K3978" i="13"/>
  <c r="K3977" i="13"/>
  <c r="K3976" i="13"/>
  <c r="K3975" i="13"/>
  <c r="K3974" i="13"/>
  <c r="K3973" i="13"/>
  <c r="K3972" i="13"/>
  <c r="K3971" i="13"/>
  <c r="K3970" i="13"/>
  <c r="K3969" i="13"/>
  <c r="K3968" i="13"/>
  <c r="K3967" i="13"/>
  <c r="K3966" i="13"/>
  <c r="K3965" i="13"/>
  <c r="K3964" i="13"/>
  <c r="K3963" i="13"/>
  <c r="K3962" i="13"/>
  <c r="K3961" i="13"/>
  <c r="K3960" i="13"/>
  <c r="K3959" i="13"/>
  <c r="K3958" i="13"/>
  <c r="K3957" i="13"/>
  <c r="K3956" i="13"/>
  <c r="K3955" i="13"/>
  <c r="K3954" i="13"/>
  <c r="K3953" i="13"/>
  <c r="K3952" i="13"/>
  <c r="K3951" i="13"/>
  <c r="K3950" i="13"/>
  <c r="K3949" i="13"/>
  <c r="K3948" i="13"/>
  <c r="K3947" i="13"/>
  <c r="K3946" i="13"/>
  <c r="K3945" i="13"/>
  <c r="K3944" i="13"/>
  <c r="K3943" i="13"/>
  <c r="K3942" i="13"/>
  <c r="K3941" i="13"/>
  <c r="K3940" i="13"/>
  <c r="K3939" i="13"/>
  <c r="K3938" i="13"/>
  <c r="K3937" i="13"/>
  <c r="K3936" i="13"/>
  <c r="K3935" i="13"/>
  <c r="K3934" i="13"/>
  <c r="K3933" i="13"/>
  <c r="K3932" i="13"/>
  <c r="K3931" i="13"/>
  <c r="K3930" i="13"/>
  <c r="K3929" i="13"/>
  <c r="K3928" i="13"/>
  <c r="K3927" i="13"/>
  <c r="K3926" i="13"/>
  <c r="K3925" i="13"/>
  <c r="K3924" i="13"/>
  <c r="K3923" i="13"/>
  <c r="K3922" i="13"/>
  <c r="K3921" i="13"/>
  <c r="K3920" i="13"/>
  <c r="K3919" i="13"/>
  <c r="K3918" i="13"/>
  <c r="K3917" i="13"/>
  <c r="K3916" i="13"/>
  <c r="K3915" i="13"/>
  <c r="K3914" i="13"/>
  <c r="K3913" i="13"/>
  <c r="K3912" i="13"/>
  <c r="K3911" i="13"/>
  <c r="K3910" i="13"/>
  <c r="K3909" i="13"/>
  <c r="K3908" i="13"/>
  <c r="K3907" i="13"/>
  <c r="K3906" i="13"/>
  <c r="K3905" i="13"/>
  <c r="K3904" i="13"/>
  <c r="K3903" i="13"/>
  <c r="K3902" i="13"/>
  <c r="K3901" i="13"/>
  <c r="K3900" i="13"/>
  <c r="K3899" i="13"/>
  <c r="K3898" i="13"/>
  <c r="K3897" i="13"/>
  <c r="K3896" i="13"/>
  <c r="K3895" i="13"/>
  <c r="K3894" i="13"/>
  <c r="K3893" i="13"/>
  <c r="K3892" i="13"/>
  <c r="K3891" i="13"/>
  <c r="K3890" i="13"/>
  <c r="K3889" i="13"/>
  <c r="K3888" i="13"/>
  <c r="K3887" i="13"/>
  <c r="K3886" i="13"/>
  <c r="K3885" i="13"/>
  <c r="K3884" i="13"/>
  <c r="K3883" i="13"/>
  <c r="K3882" i="13"/>
  <c r="K3881" i="13"/>
  <c r="K3880" i="13"/>
  <c r="K3879" i="13"/>
  <c r="K3878" i="13"/>
  <c r="K3877" i="13"/>
  <c r="K3876" i="13"/>
  <c r="K3875" i="13"/>
  <c r="K3874" i="13"/>
  <c r="K3873" i="13"/>
  <c r="K3872" i="13"/>
  <c r="K3871" i="13"/>
  <c r="K3870" i="13"/>
  <c r="K3869" i="13"/>
  <c r="K3868" i="13"/>
  <c r="K3867" i="13"/>
  <c r="K3866" i="13"/>
  <c r="K3865" i="13"/>
  <c r="K3864" i="13"/>
  <c r="K3863" i="13"/>
  <c r="K3862" i="13"/>
  <c r="K3861" i="13"/>
  <c r="K3860" i="13"/>
  <c r="K3859" i="13"/>
  <c r="K3858" i="13"/>
  <c r="K3857" i="13"/>
  <c r="K3856" i="13"/>
  <c r="K3855" i="13"/>
  <c r="K3854" i="13"/>
  <c r="K3853" i="13"/>
  <c r="K3852" i="13"/>
  <c r="K3851" i="13"/>
  <c r="K3850" i="13"/>
  <c r="K3849" i="13"/>
  <c r="K3848" i="13"/>
  <c r="K3847" i="13"/>
  <c r="K3846" i="13"/>
  <c r="K3845" i="13"/>
  <c r="K3844" i="13"/>
  <c r="K3843" i="13"/>
  <c r="K3842" i="13"/>
  <c r="K3841" i="13"/>
  <c r="K3840" i="13"/>
  <c r="K3839" i="13"/>
  <c r="K3838" i="13"/>
  <c r="K3837" i="13"/>
  <c r="K3836" i="13"/>
  <c r="K3835" i="13"/>
  <c r="K3834" i="13"/>
  <c r="K3833" i="13"/>
  <c r="K3832" i="13"/>
  <c r="K3831" i="13"/>
  <c r="K3830" i="13"/>
  <c r="K3829" i="13"/>
  <c r="K3828" i="13"/>
  <c r="K3827" i="13"/>
  <c r="K3826" i="13"/>
  <c r="K3825" i="13"/>
  <c r="K3824" i="13"/>
  <c r="K3823" i="13"/>
  <c r="K3822" i="13"/>
  <c r="K3821" i="13"/>
  <c r="K3820" i="13"/>
  <c r="K3819" i="13"/>
  <c r="K3818" i="13"/>
  <c r="K3817" i="13"/>
  <c r="K3816" i="13"/>
  <c r="K3815" i="13"/>
  <c r="K3814" i="13"/>
  <c r="K3813" i="13"/>
  <c r="K3812" i="13"/>
  <c r="K3811" i="13"/>
  <c r="K3810" i="13"/>
  <c r="K3809" i="13"/>
  <c r="K3808" i="13"/>
  <c r="K3807" i="13"/>
  <c r="K3806" i="13"/>
  <c r="K3805" i="13"/>
  <c r="K3804" i="13"/>
  <c r="K3803" i="13"/>
  <c r="K3802" i="13"/>
  <c r="K3801" i="13"/>
  <c r="K3800" i="13"/>
  <c r="K3799" i="13"/>
  <c r="K3798" i="13"/>
  <c r="K3797" i="13"/>
  <c r="K3796" i="13"/>
  <c r="K3795" i="13"/>
  <c r="K3794" i="13"/>
  <c r="K3793" i="13"/>
  <c r="K3792" i="13"/>
  <c r="K3791" i="13"/>
  <c r="K3790" i="13"/>
  <c r="K3789" i="13"/>
  <c r="K3788" i="13"/>
  <c r="K3787" i="13"/>
  <c r="K3786" i="13"/>
  <c r="K3785" i="13"/>
  <c r="K3784" i="13"/>
  <c r="K3783" i="13"/>
  <c r="K3782" i="13"/>
  <c r="K3781" i="13"/>
  <c r="K3780" i="13"/>
  <c r="K3779" i="13"/>
  <c r="K3778" i="13"/>
  <c r="K3777" i="13"/>
  <c r="K3776" i="13"/>
  <c r="K3775" i="13"/>
  <c r="K3774" i="13"/>
  <c r="K3773" i="13"/>
  <c r="K3772" i="13"/>
  <c r="K3771" i="13"/>
  <c r="K3770" i="13"/>
  <c r="K3769" i="13"/>
  <c r="K3768" i="13"/>
  <c r="K3767" i="13"/>
  <c r="K3766" i="13"/>
  <c r="K3765" i="13"/>
  <c r="K3764" i="13"/>
  <c r="K3763" i="13"/>
  <c r="K3762" i="13"/>
  <c r="K3761" i="13"/>
  <c r="K3760" i="13"/>
  <c r="K3759" i="13"/>
  <c r="K3758" i="13"/>
  <c r="K3757" i="13"/>
  <c r="K3756" i="13"/>
  <c r="K3755" i="13"/>
  <c r="K3754" i="13"/>
  <c r="K3753" i="13"/>
  <c r="K3752" i="13"/>
  <c r="K3751" i="13"/>
  <c r="K3750" i="13"/>
  <c r="K3749" i="13"/>
  <c r="K3748" i="13"/>
  <c r="K3747" i="13"/>
  <c r="K3746" i="13"/>
  <c r="K3745" i="13"/>
  <c r="K3744" i="13"/>
  <c r="K3743" i="13"/>
  <c r="K3742" i="13"/>
  <c r="K3741" i="13"/>
  <c r="K3740" i="13"/>
  <c r="K3739" i="13"/>
  <c r="K3738" i="13"/>
  <c r="K3737" i="13"/>
  <c r="K3736" i="13"/>
  <c r="K3735" i="13"/>
  <c r="K3734" i="13"/>
  <c r="K3733" i="13"/>
  <c r="K3732" i="13"/>
  <c r="K3731" i="13"/>
  <c r="K3730" i="13"/>
  <c r="K3729" i="13"/>
  <c r="K3728" i="13"/>
  <c r="K3727" i="13"/>
  <c r="K3726" i="13"/>
  <c r="K3725" i="13"/>
  <c r="K3724" i="13"/>
  <c r="K3723" i="13"/>
  <c r="K3722" i="13"/>
  <c r="K3721" i="13"/>
  <c r="K3720" i="13"/>
  <c r="K3719" i="13"/>
  <c r="K3718" i="13"/>
  <c r="K3717" i="13"/>
  <c r="K3716" i="13"/>
  <c r="K3715" i="13"/>
  <c r="K3714" i="13"/>
  <c r="K3713" i="13"/>
  <c r="K3712" i="13"/>
  <c r="K3711" i="13"/>
  <c r="K3710" i="13"/>
  <c r="K3709" i="13"/>
  <c r="K3708" i="13"/>
  <c r="K3707" i="13"/>
  <c r="K3706" i="13"/>
  <c r="K3705" i="13"/>
  <c r="K3704" i="13"/>
  <c r="K3703" i="13"/>
  <c r="K3702" i="13"/>
  <c r="K3701" i="13"/>
  <c r="K3700" i="13"/>
  <c r="K3699" i="13"/>
  <c r="K3698" i="13"/>
  <c r="K3697" i="13"/>
  <c r="K3696" i="13"/>
  <c r="K3695" i="13"/>
  <c r="K3694" i="13"/>
  <c r="K3693" i="13"/>
  <c r="K3692" i="13"/>
  <c r="K3691" i="13"/>
  <c r="K3690" i="13"/>
  <c r="K3689" i="13"/>
  <c r="K3688" i="13"/>
  <c r="K3687" i="13"/>
  <c r="K3686" i="13"/>
  <c r="K3685" i="13"/>
  <c r="K3684" i="13"/>
  <c r="K3683" i="13"/>
  <c r="K3682" i="13"/>
  <c r="K3681" i="13"/>
  <c r="K3680" i="13"/>
  <c r="K3679" i="13"/>
  <c r="K3678" i="13"/>
  <c r="K3677" i="13"/>
  <c r="K3676" i="13"/>
  <c r="K3675" i="13"/>
  <c r="K3674" i="13"/>
  <c r="K3673" i="13"/>
  <c r="K3672" i="13"/>
  <c r="K3671" i="13"/>
  <c r="K3670" i="13"/>
  <c r="K3669" i="13"/>
  <c r="K3668" i="13"/>
  <c r="K3667" i="13"/>
  <c r="K3666" i="13"/>
  <c r="K3665" i="13"/>
  <c r="K3664" i="13"/>
  <c r="K3663" i="13"/>
  <c r="K3662" i="13"/>
  <c r="K3661" i="13"/>
  <c r="K3660" i="13"/>
  <c r="K3659" i="13"/>
  <c r="K3658" i="13"/>
  <c r="K3657" i="13"/>
  <c r="K3656" i="13"/>
  <c r="K3655" i="13"/>
  <c r="K3654" i="13"/>
  <c r="K3653" i="13"/>
  <c r="K3652" i="13"/>
  <c r="K3651" i="13"/>
  <c r="K3650" i="13"/>
  <c r="K3649" i="13"/>
  <c r="K3648" i="13"/>
  <c r="K3647" i="13"/>
  <c r="K3646" i="13"/>
  <c r="K3645" i="13"/>
  <c r="K3644" i="13"/>
  <c r="K3643" i="13"/>
  <c r="K3642" i="13"/>
  <c r="K3641" i="13"/>
  <c r="K3640" i="13"/>
  <c r="K3639" i="13"/>
  <c r="K3638" i="13"/>
  <c r="K3637" i="13"/>
  <c r="K3636" i="13"/>
  <c r="K3635" i="13"/>
  <c r="K3634" i="13"/>
  <c r="K3633" i="13"/>
  <c r="K3632" i="13"/>
  <c r="K3631" i="13"/>
  <c r="K3630" i="13"/>
  <c r="K3629" i="13"/>
  <c r="K3628" i="13"/>
  <c r="K3627" i="13"/>
  <c r="K3626" i="13"/>
  <c r="K3625" i="13"/>
  <c r="K3624" i="13"/>
  <c r="K3623" i="13"/>
  <c r="K3622" i="13"/>
  <c r="K3621" i="13"/>
  <c r="K3620" i="13"/>
  <c r="K3619" i="13"/>
  <c r="K3618" i="13"/>
  <c r="K3617" i="13"/>
  <c r="K3616" i="13"/>
  <c r="K3615" i="13"/>
  <c r="K3614" i="13"/>
  <c r="K3613" i="13"/>
  <c r="K3612" i="13"/>
  <c r="K3611" i="13"/>
  <c r="K3610" i="13"/>
  <c r="K3609" i="13"/>
  <c r="K3608" i="13"/>
  <c r="K3607" i="13"/>
  <c r="K3606" i="13"/>
  <c r="K3605" i="13"/>
  <c r="K3604" i="13"/>
  <c r="K3603" i="13"/>
  <c r="K3602" i="13"/>
  <c r="K3601" i="13"/>
  <c r="K3600" i="13"/>
  <c r="K3599" i="13"/>
  <c r="K3598" i="13"/>
  <c r="K3597" i="13"/>
  <c r="K3596" i="13"/>
  <c r="K3595" i="13"/>
  <c r="K3594" i="13"/>
  <c r="K3593" i="13"/>
  <c r="K3592" i="13"/>
  <c r="K3591" i="13"/>
  <c r="K3590" i="13"/>
  <c r="K3589" i="13"/>
  <c r="K3588" i="13"/>
  <c r="K3587" i="13"/>
  <c r="K3586" i="13"/>
  <c r="K3585" i="13"/>
  <c r="K3584" i="13"/>
  <c r="K3583" i="13"/>
  <c r="K3582" i="13"/>
  <c r="K3581" i="13"/>
  <c r="K3580" i="13"/>
  <c r="K3579" i="13"/>
  <c r="K3578" i="13"/>
  <c r="K3577" i="13"/>
  <c r="K3576" i="13"/>
  <c r="K3575" i="13"/>
  <c r="K3574" i="13"/>
  <c r="K3573" i="13"/>
  <c r="K3572" i="13"/>
  <c r="K3571" i="13"/>
  <c r="K3570" i="13"/>
  <c r="K3569" i="13"/>
  <c r="K3568" i="13"/>
  <c r="K3567" i="13"/>
  <c r="K3566" i="13"/>
  <c r="K3565" i="13"/>
  <c r="K3564" i="13"/>
  <c r="K3563" i="13"/>
  <c r="K3562" i="13"/>
  <c r="K3561" i="13"/>
  <c r="K3560" i="13"/>
  <c r="K3559" i="13"/>
  <c r="K3558" i="13"/>
  <c r="K3557" i="13"/>
  <c r="K3556" i="13"/>
  <c r="K3555" i="13"/>
  <c r="K3554" i="13"/>
  <c r="K3553" i="13"/>
  <c r="K3552" i="13"/>
  <c r="K3551" i="13"/>
  <c r="K3550" i="13"/>
  <c r="K3549" i="13"/>
  <c r="K3548" i="13"/>
  <c r="K3547" i="13"/>
  <c r="K3546" i="13"/>
  <c r="K3545" i="13"/>
  <c r="K3544" i="13"/>
  <c r="K3543" i="13"/>
  <c r="K3542" i="13"/>
  <c r="K3541" i="13"/>
  <c r="K3540" i="13"/>
  <c r="K3539" i="13"/>
  <c r="K3538" i="13"/>
  <c r="K3537" i="13"/>
  <c r="K3536" i="13"/>
  <c r="K3535" i="13"/>
  <c r="K3534" i="13"/>
  <c r="K3533" i="13"/>
  <c r="K3532" i="13"/>
  <c r="K3531" i="13"/>
  <c r="K3530" i="13"/>
  <c r="K3529" i="13"/>
  <c r="K3528" i="13"/>
  <c r="K3527" i="13"/>
  <c r="K3526" i="13"/>
  <c r="K3525" i="13"/>
  <c r="K3524" i="13"/>
  <c r="K3523" i="13"/>
  <c r="K3522" i="13"/>
  <c r="K3521" i="13"/>
  <c r="K3520" i="13"/>
  <c r="K3519" i="13"/>
  <c r="K3518" i="13"/>
  <c r="K3517" i="13"/>
  <c r="K3516" i="13"/>
  <c r="K3515" i="13"/>
  <c r="K3514" i="13"/>
  <c r="K3513" i="13"/>
  <c r="K3512" i="13"/>
  <c r="K3511" i="13"/>
  <c r="K3510" i="13"/>
  <c r="K3509" i="13"/>
  <c r="K3508" i="13"/>
  <c r="K3507" i="13"/>
  <c r="K3506" i="13"/>
  <c r="K3505" i="13"/>
  <c r="K3504" i="13"/>
  <c r="K3503" i="13"/>
  <c r="K3502" i="13"/>
  <c r="K3501" i="13"/>
  <c r="K3500" i="13"/>
  <c r="K3499" i="13"/>
  <c r="K3498" i="13"/>
  <c r="K3497" i="13"/>
  <c r="K3496" i="13"/>
  <c r="K3495" i="13"/>
  <c r="K3494" i="13"/>
  <c r="K3493" i="13"/>
  <c r="K3492" i="13"/>
  <c r="K3491" i="13"/>
  <c r="K3490" i="13"/>
  <c r="K3489" i="13"/>
  <c r="K3488" i="13"/>
  <c r="K3487" i="13"/>
  <c r="K3486" i="13"/>
  <c r="K3485" i="13"/>
  <c r="K3484" i="13"/>
  <c r="K3483" i="13"/>
  <c r="K3482" i="13"/>
  <c r="K3481" i="13"/>
  <c r="K3480" i="13"/>
  <c r="K3479" i="13"/>
  <c r="K3478" i="13"/>
  <c r="K3477" i="13"/>
  <c r="K3476" i="13"/>
  <c r="K3475" i="13"/>
  <c r="K3474" i="13"/>
  <c r="K3473" i="13"/>
  <c r="K3472" i="13"/>
  <c r="K3471" i="13"/>
  <c r="K3470" i="13"/>
  <c r="K3469" i="13"/>
  <c r="K3468" i="13"/>
  <c r="K3467" i="13"/>
  <c r="K3466" i="13"/>
  <c r="K3465" i="13"/>
  <c r="K3464" i="13"/>
  <c r="K3463" i="13"/>
  <c r="K3462" i="13"/>
  <c r="K3461" i="13"/>
  <c r="K3460" i="13"/>
  <c r="K3459" i="13"/>
  <c r="K3458" i="13"/>
  <c r="K3457" i="13"/>
  <c r="K3456" i="13"/>
  <c r="K3455" i="13"/>
  <c r="K3454" i="13"/>
  <c r="K3453" i="13"/>
  <c r="K3452" i="13"/>
  <c r="K3451" i="13"/>
  <c r="K3450" i="13"/>
  <c r="K3449" i="13"/>
  <c r="K3448" i="13"/>
  <c r="K3447" i="13"/>
  <c r="K3446" i="13"/>
  <c r="K3445" i="13"/>
  <c r="K3444" i="13"/>
  <c r="K3443" i="13"/>
  <c r="K3442" i="13"/>
  <c r="K3441" i="13"/>
  <c r="K3440" i="13"/>
  <c r="K3439" i="13"/>
  <c r="K3438" i="13"/>
  <c r="K3437" i="13"/>
  <c r="K3436" i="13"/>
  <c r="K3435" i="13"/>
  <c r="K3434" i="13"/>
  <c r="K3433" i="13"/>
  <c r="K3432" i="13"/>
  <c r="K3431" i="13"/>
  <c r="K3430" i="13"/>
  <c r="K3429" i="13"/>
  <c r="K3428" i="13"/>
  <c r="K3427" i="13"/>
  <c r="K3426" i="13"/>
  <c r="K3425" i="13"/>
  <c r="K3424" i="13"/>
  <c r="K3423" i="13"/>
  <c r="K3422" i="13"/>
  <c r="K3421" i="13"/>
  <c r="K3420" i="13"/>
  <c r="K3419" i="13"/>
  <c r="K3418" i="13"/>
  <c r="K3417" i="13"/>
  <c r="K3416" i="13"/>
  <c r="K3415" i="13"/>
  <c r="K3414" i="13"/>
  <c r="K3413" i="13"/>
  <c r="K3412" i="13"/>
  <c r="K3411" i="13"/>
  <c r="K3410" i="13"/>
  <c r="K3409" i="13"/>
  <c r="K3408" i="13"/>
  <c r="K3407" i="13"/>
  <c r="K3406" i="13"/>
  <c r="K3405" i="13"/>
  <c r="K3404" i="13"/>
  <c r="K3403" i="13"/>
  <c r="K3402" i="13"/>
  <c r="K3401" i="13"/>
  <c r="K3400" i="13"/>
  <c r="K3399" i="13"/>
  <c r="K3398" i="13"/>
  <c r="K3397" i="13"/>
  <c r="K3396" i="13"/>
  <c r="K3395" i="13"/>
  <c r="K3394" i="13"/>
  <c r="K3393" i="13"/>
  <c r="K3392" i="13"/>
  <c r="K3391" i="13"/>
  <c r="K3390" i="13"/>
  <c r="K3389" i="13"/>
  <c r="K3388" i="13"/>
  <c r="K3387" i="13"/>
  <c r="K3386" i="13"/>
  <c r="K3385" i="13"/>
  <c r="K3384" i="13"/>
  <c r="K3383" i="13"/>
  <c r="K3382" i="13"/>
  <c r="K3381" i="13"/>
  <c r="K3380" i="13"/>
  <c r="K3379" i="13"/>
  <c r="K3378" i="13"/>
  <c r="K3377" i="13"/>
  <c r="K3376" i="13"/>
  <c r="K3375" i="13"/>
  <c r="K3374" i="13"/>
  <c r="K3373" i="13"/>
  <c r="K3372" i="13"/>
  <c r="K3371" i="13"/>
  <c r="K3370" i="13"/>
  <c r="K3369" i="13"/>
  <c r="K3368" i="13"/>
  <c r="K3367" i="13"/>
  <c r="K3366" i="13"/>
  <c r="K3365" i="13"/>
  <c r="K3364" i="13"/>
  <c r="K3363" i="13"/>
  <c r="K3362" i="13"/>
  <c r="K3361" i="13"/>
  <c r="K3360" i="13"/>
  <c r="K3359" i="13"/>
  <c r="K3358" i="13"/>
  <c r="K3357" i="13"/>
  <c r="K3356" i="13"/>
  <c r="K3355" i="13"/>
  <c r="K3354" i="13"/>
  <c r="K3353" i="13"/>
  <c r="K3352" i="13"/>
  <c r="K3351" i="13"/>
  <c r="K3350" i="13"/>
  <c r="K3349" i="13"/>
  <c r="K3348" i="13"/>
  <c r="K3347" i="13"/>
  <c r="K3346" i="13"/>
  <c r="K3345" i="13"/>
  <c r="K3344" i="13"/>
  <c r="K3343" i="13"/>
  <c r="K3342" i="13"/>
  <c r="K3341" i="13"/>
  <c r="K3340" i="13"/>
  <c r="K3339" i="13"/>
  <c r="K3338" i="13"/>
  <c r="K3337" i="13"/>
  <c r="K3336" i="13"/>
  <c r="K3335" i="13"/>
  <c r="K3334" i="13"/>
  <c r="K3333" i="13"/>
  <c r="K3332" i="13"/>
  <c r="K3331" i="13"/>
  <c r="K3330" i="13"/>
  <c r="K3329" i="13"/>
  <c r="K3328" i="13"/>
  <c r="K3327" i="13"/>
  <c r="K3326" i="13"/>
  <c r="K3325" i="13"/>
  <c r="K3324" i="13"/>
  <c r="K3323" i="13"/>
  <c r="K3322" i="13"/>
  <c r="K3321" i="13"/>
  <c r="K3320" i="13"/>
  <c r="K3319" i="13"/>
  <c r="K3318" i="13"/>
  <c r="K3317" i="13"/>
  <c r="K3316" i="13"/>
  <c r="K3315" i="13"/>
  <c r="K3314" i="13"/>
  <c r="K3313" i="13"/>
  <c r="K3312" i="13"/>
  <c r="K3311" i="13"/>
  <c r="K3310" i="13"/>
  <c r="K3309" i="13"/>
  <c r="K3308" i="13"/>
  <c r="K3307" i="13"/>
  <c r="K3306" i="13"/>
  <c r="K3305" i="13"/>
  <c r="K3304" i="13"/>
  <c r="K3303" i="13"/>
  <c r="K3302" i="13"/>
  <c r="K3301" i="13"/>
  <c r="K3300" i="13"/>
  <c r="K3299" i="13"/>
  <c r="K3298" i="13"/>
  <c r="K3297" i="13"/>
  <c r="K3296" i="13"/>
  <c r="K3295" i="13"/>
  <c r="K3294" i="13"/>
  <c r="K3293" i="13"/>
  <c r="K3292" i="13"/>
  <c r="K3291" i="13"/>
  <c r="K3290" i="13"/>
  <c r="K3289" i="13"/>
  <c r="K3288" i="13"/>
  <c r="K3287" i="13"/>
  <c r="K3286" i="13"/>
  <c r="K3285" i="13"/>
  <c r="K3284" i="13"/>
  <c r="K3283" i="13"/>
  <c r="K3282" i="13"/>
  <c r="K3281" i="13"/>
  <c r="K3280" i="13"/>
  <c r="K3279" i="13"/>
  <c r="K3278" i="13"/>
  <c r="K3277" i="13"/>
  <c r="K3276" i="13"/>
  <c r="K3275" i="13"/>
  <c r="K3274" i="13"/>
  <c r="K3273" i="13"/>
  <c r="K3272" i="13"/>
  <c r="K3271" i="13"/>
  <c r="K3270" i="13"/>
  <c r="K3269" i="13"/>
  <c r="K3268" i="13"/>
  <c r="K3267" i="13"/>
  <c r="K3266" i="13"/>
  <c r="K3265" i="13"/>
  <c r="K3264" i="13"/>
  <c r="K3263" i="13"/>
  <c r="K3262" i="13"/>
  <c r="K3261" i="13"/>
  <c r="K3260" i="13"/>
  <c r="K3259" i="13"/>
  <c r="K3258" i="13"/>
  <c r="K3257" i="13"/>
  <c r="K3256" i="13"/>
  <c r="K3255" i="13"/>
  <c r="K3254" i="13"/>
  <c r="K3253" i="13"/>
  <c r="K3252" i="13"/>
  <c r="K3251" i="13"/>
  <c r="K3250" i="13"/>
  <c r="K3249" i="13"/>
  <c r="K3248" i="13"/>
  <c r="K3247" i="13"/>
  <c r="K3246" i="13"/>
  <c r="K3245" i="13"/>
  <c r="K3244" i="13"/>
  <c r="K3243" i="13"/>
  <c r="K3242" i="13"/>
  <c r="K3241" i="13"/>
  <c r="K3240" i="13"/>
  <c r="K3239" i="13"/>
  <c r="K3238" i="13"/>
  <c r="K3237" i="13"/>
  <c r="K3236" i="13"/>
  <c r="K3235" i="13"/>
  <c r="K3234" i="13"/>
  <c r="K3233" i="13"/>
  <c r="K3232" i="13"/>
  <c r="K3231" i="13"/>
  <c r="K3230" i="13"/>
  <c r="K3229" i="13"/>
  <c r="K3228" i="13"/>
  <c r="K3227" i="13"/>
  <c r="K3226" i="13"/>
  <c r="K3225" i="13"/>
  <c r="K3224" i="13"/>
  <c r="K3223" i="13"/>
  <c r="K3222" i="13"/>
  <c r="K3221" i="13"/>
  <c r="K3220" i="13"/>
  <c r="K3219" i="13"/>
  <c r="K3218" i="13"/>
  <c r="K3217" i="13"/>
  <c r="K3216" i="13"/>
  <c r="K3215" i="13"/>
  <c r="K3214" i="13"/>
  <c r="K3213" i="13"/>
  <c r="K3212" i="13"/>
  <c r="K3211" i="13"/>
  <c r="K3210" i="13"/>
  <c r="K3209" i="13"/>
  <c r="K3208" i="13"/>
  <c r="K3207" i="13"/>
  <c r="K3206" i="13"/>
  <c r="K3205" i="13"/>
  <c r="K3204" i="13"/>
  <c r="K3203" i="13"/>
  <c r="K3202" i="13"/>
  <c r="K3201" i="13"/>
  <c r="K3200" i="13"/>
  <c r="K3199" i="13"/>
  <c r="K3198" i="13"/>
  <c r="K3197" i="13"/>
  <c r="K3196" i="13"/>
  <c r="K3195" i="13"/>
  <c r="K3194" i="13"/>
  <c r="K3193" i="13"/>
  <c r="K3192" i="13"/>
  <c r="K3191" i="13"/>
  <c r="K3190" i="13"/>
  <c r="K3189" i="13"/>
  <c r="K3188" i="13"/>
  <c r="K3187" i="13"/>
  <c r="K3186" i="13"/>
  <c r="K3185" i="13"/>
  <c r="K3184" i="13"/>
  <c r="K3183" i="13"/>
  <c r="K3182" i="13"/>
  <c r="K3181" i="13"/>
  <c r="K3180" i="13"/>
  <c r="K3179" i="13"/>
  <c r="K3178" i="13"/>
  <c r="K3177" i="13"/>
  <c r="K3176" i="13"/>
  <c r="K3175" i="13"/>
  <c r="K3174" i="13"/>
  <c r="K3173" i="13"/>
  <c r="K3172" i="13"/>
  <c r="K3171" i="13"/>
  <c r="K3170" i="13"/>
  <c r="K3169" i="13"/>
  <c r="K3168" i="13"/>
  <c r="K3167" i="13"/>
  <c r="K3166" i="13"/>
  <c r="K3165" i="13"/>
  <c r="K3164" i="13"/>
  <c r="K3163" i="13"/>
  <c r="K3162" i="13"/>
  <c r="K3161" i="13"/>
  <c r="K3160" i="13"/>
  <c r="K3159" i="13"/>
  <c r="K3158" i="13"/>
  <c r="K3157" i="13"/>
  <c r="K3156" i="13"/>
  <c r="K3155" i="13"/>
  <c r="K3154" i="13"/>
  <c r="K3153" i="13"/>
  <c r="K3152" i="13"/>
  <c r="K3151" i="13"/>
  <c r="K3150" i="13"/>
  <c r="K3149" i="13"/>
  <c r="K3148" i="13"/>
  <c r="K3147" i="13"/>
  <c r="K3146" i="13"/>
  <c r="K3145" i="13"/>
  <c r="K3144" i="13"/>
  <c r="K3143" i="13"/>
  <c r="K3142" i="13"/>
  <c r="K3141" i="13"/>
  <c r="K3140" i="13"/>
  <c r="K3139" i="13"/>
  <c r="K3138" i="13"/>
  <c r="K3137" i="13"/>
  <c r="K3136" i="13"/>
  <c r="K3135" i="13"/>
  <c r="K3134" i="13"/>
  <c r="K3133" i="13"/>
  <c r="K3132" i="13"/>
  <c r="K3131" i="13"/>
  <c r="K3130" i="13"/>
  <c r="K3129" i="13"/>
  <c r="K3128" i="13"/>
  <c r="K3127" i="13"/>
  <c r="K3126" i="13"/>
  <c r="K3125" i="13"/>
  <c r="K3124" i="13"/>
  <c r="K3123" i="13"/>
  <c r="K3122" i="13"/>
  <c r="K3121" i="13"/>
  <c r="K3120" i="13"/>
  <c r="K3119" i="13"/>
  <c r="K3118" i="13"/>
  <c r="K3117" i="13"/>
  <c r="K3116" i="13"/>
  <c r="K3115" i="13"/>
  <c r="K3114" i="13"/>
  <c r="K3113" i="13"/>
  <c r="K3112" i="13"/>
  <c r="K3111" i="13"/>
  <c r="K3110" i="13"/>
  <c r="K3109" i="13"/>
  <c r="K3108" i="13"/>
  <c r="K3107" i="13"/>
  <c r="K3106" i="13"/>
  <c r="K3105" i="13"/>
  <c r="K3104" i="13"/>
  <c r="K3103" i="13"/>
  <c r="K3102" i="13"/>
  <c r="K3101" i="13"/>
  <c r="K3100" i="13"/>
  <c r="K3099" i="13"/>
  <c r="K3098" i="13"/>
  <c r="K3097" i="13"/>
  <c r="K3096" i="13"/>
  <c r="K3095" i="13"/>
  <c r="K3094" i="13"/>
  <c r="K3093" i="13"/>
  <c r="K3092" i="13"/>
  <c r="K3091" i="13"/>
  <c r="K3090" i="13"/>
  <c r="K3089" i="13"/>
  <c r="K3088" i="13"/>
  <c r="K3087" i="13"/>
  <c r="K3086" i="13"/>
  <c r="K3085" i="13"/>
  <c r="K3084" i="13"/>
  <c r="K3083" i="13"/>
  <c r="K3082" i="13"/>
  <c r="K3081" i="13"/>
  <c r="K3080" i="13"/>
  <c r="K3079" i="13"/>
  <c r="K3078" i="13"/>
  <c r="K3077" i="13"/>
  <c r="K3076" i="13"/>
  <c r="K3075" i="13"/>
  <c r="K3074" i="13"/>
  <c r="K3073" i="13"/>
  <c r="K3072" i="13"/>
  <c r="K3071" i="13"/>
  <c r="K3070" i="13"/>
  <c r="K3069" i="13"/>
  <c r="K3068" i="13"/>
  <c r="K3067" i="13"/>
  <c r="K3066" i="13"/>
  <c r="K3065" i="13"/>
  <c r="K3064" i="13"/>
  <c r="K3063" i="13"/>
  <c r="K3062" i="13"/>
  <c r="K3061" i="13"/>
  <c r="K3060" i="13"/>
  <c r="K3059" i="13"/>
  <c r="K3058" i="13"/>
  <c r="K3057" i="13"/>
  <c r="K3056" i="13"/>
  <c r="K3055" i="13"/>
  <c r="K3054" i="13"/>
  <c r="K3053" i="13"/>
  <c r="K3052" i="13"/>
  <c r="K3051" i="13"/>
  <c r="K3050" i="13"/>
  <c r="K3049" i="13"/>
  <c r="K3048" i="13"/>
  <c r="K3047" i="13"/>
  <c r="K3046" i="13"/>
  <c r="K3045" i="13"/>
  <c r="K3044" i="13"/>
  <c r="K3043" i="13"/>
  <c r="K3042" i="13"/>
  <c r="K3041" i="13"/>
  <c r="K3040" i="13"/>
  <c r="K3039" i="13"/>
  <c r="K3038" i="13"/>
  <c r="K3037" i="13"/>
  <c r="K3036" i="13"/>
  <c r="K3035" i="13"/>
  <c r="K3034" i="13"/>
  <c r="K3033" i="13"/>
  <c r="K3032" i="13"/>
  <c r="K3031" i="13"/>
  <c r="K3030" i="13"/>
  <c r="K3029" i="13"/>
  <c r="K3028" i="13"/>
  <c r="K3027" i="13"/>
  <c r="K3026" i="13"/>
  <c r="K3025" i="13"/>
  <c r="K3024" i="13"/>
  <c r="K3023" i="13"/>
  <c r="K3022" i="13"/>
  <c r="K3021" i="13"/>
  <c r="K3020" i="13"/>
  <c r="K3019" i="13"/>
  <c r="K3018" i="13"/>
  <c r="K3017" i="13"/>
  <c r="K3016" i="13"/>
  <c r="K3015" i="13"/>
  <c r="K3014" i="13"/>
  <c r="K3013" i="13"/>
  <c r="K3012" i="13"/>
  <c r="K3011" i="13"/>
  <c r="K3010" i="13"/>
  <c r="K3009" i="13"/>
  <c r="K3008" i="13"/>
  <c r="K3007" i="13"/>
  <c r="K3006" i="13"/>
  <c r="K3005" i="13"/>
  <c r="K3004" i="13"/>
  <c r="K3003" i="13"/>
  <c r="K3002" i="13"/>
  <c r="K3001" i="13"/>
  <c r="K3000" i="13"/>
  <c r="K2999" i="13"/>
  <c r="K2998" i="13"/>
  <c r="K2997" i="13"/>
  <c r="K2996" i="13"/>
  <c r="K2995" i="13"/>
  <c r="K2994" i="13"/>
  <c r="K2993" i="13"/>
  <c r="K2992" i="13"/>
  <c r="K2991" i="13"/>
  <c r="K2990" i="13"/>
  <c r="K2989" i="13"/>
  <c r="K2988" i="13"/>
  <c r="K2987" i="13"/>
  <c r="K2986" i="13"/>
  <c r="K2985" i="13"/>
  <c r="K2984" i="13"/>
  <c r="K2983" i="13"/>
  <c r="K2982" i="13"/>
  <c r="K2981" i="13"/>
  <c r="K2980" i="13"/>
  <c r="K2979" i="13"/>
  <c r="K2978" i="13"/>
  <c r="K2977" i="13"/>
  <c r="K2976" i="13"/>
  <c r="K2975" i="13"/>
  <c r="K2974" i="13"/>
  <c r="K2973" i="13"/>
  <c r="K2972" i="13"/>
  <c r="K2971" i="13"/>
  <c r="K2970" i="13"/>
  <c r="K2969" i="13"/>
  <c r="K2968" i="13"/>
  <c r="K2967" i="13"/>
  <c r="K2966" i="13"/>
  <c r="K2965" i="13"/>
  <c r="K2964" i="13"/>
  <c r="K2963" i="13"/>
  <c r="K2962" i="13"/>
  <c r="K2961" i="13"/>
  <c r="K2960" i="13"/>
  <c r="K2959" i="13"/>
  <c r="K2958" i="13"/>
  <c r="K2957" i="13"/>
  <c r="K2956" i="13"/>
  <c r="K2955" i="13"/>
  <c r="K2954" i="13"/>
  <c r="K2953" i="13"/>
  <c r="K2952" i="13"/>
  <c r="K2951" i="13"/>
  <c r="K2950" i="13"/>
  <c r="K2949" i="13"/>
  <c r="K2948" i="13"/>
  <c r="K2947" i="13"/>
  <c r="K2946" i="13"/>
  <c r="K2945" i="13"/>
  <c r="K2944" i="13"/>
  <c r="K2943" i="13"/>
  <c r="K2942" i="13"/>
  <c r="K2941" i="13"/>
  <c r="K2940" i="13"/>
  <c r="K2939" i="13"/>
  <c r="K2938" i="13"/>
  <c r="K2937" i="13"/>
  <c r="K2936" i="13"/>
  <c r="K2935" i="13"/>
  <c r="K2934" i="13"/>
  <c r="K2933" i="13"/>
  <c r="K2932" i="13"/>
  <c r="K2931" i="13"/>
  <c r="K2930" i="13"/>
  <c r="K2929" i="13"/>
  <c r="K2928" i="13"/>
  <c r="K2927" i="13"/>
  <c r="K2926" i="13"/>
  <c r="K2925" i="13"/>
  <c r="K2924" i="13"/>
  <c r="K2923" i="13"/>
  <c r="K2922" i="13"/>
  <c r="K2921" i="13"/>
  <c r="K2920" i="13"/>
  <c r="K2919" i="13"/>
  <c r="K2918" i="13"/>
  <c r="K2917" i="13"/>
  <c r="K2916" i="13"/>
  <c r="K2915" i="13"/>
  <c r="K2914" i="13"/>
  <c r="K2913" i="13"/>
  <c r="K2912" i="13"/>
  <c r="K2911" i="13"/>
  <c r="K2910" i="13"/>
  <c r="K2909" i="13"/>
  <c r="K2908" i="13"/>
  <c r="K2907" i="13"/>
  <c r="K2906" i="13"/>
  <c r="K2905" i="13"/>
  <c r="K2904" i="13"/>
  <c r="K2903" i="13"/>
  <c r="K2902" i="13"/>
  <c r="K2901" i="13"/>
  <c r="K2900" i="13"/>
  <c r="K2899" i="13"/>
  <c r="K2898" i="13"/>
  <c r="K2897" i="13"/>
  <c r="K2896" i="13"/>
  <c r="K2895" i="13"/>
  <c r="K2894" i="13"/>
  <c r="K2893" i="13"/>
  <c r="K2892" i="13"/>
  <c r="K2891" i="13"/>
  <c r="K2890" i="13"/>
  <c r="K2889" i="13"/>
  <c r="K2888" i="13"/>
  <c r="K2887" i="13"/>
  <c r="K2886" i="13"/>
  <c r="K2885" i="13"/>
  <c r="K2884" i="13"/>
  <c r="K2883" i="13"/>
  <c r="K2882" i="13"/>
  <c r="K2881" i="13"/>
  <c r="K2880" i="13"/>
  <c r="K2879" i="13"/>
  <c r="K2878" i="13"/>
  <c r="K2877" i="13"/>
  <c r="K2876" i="13"/>
  <c r="K2875" i="13"/>
  <c r="K2874" i="13"/>
  <c r="K2873" i="13"/>
  <c r="K2872" i="13"/>
  <c r="K2871" i="13"/>
  <c r="K2870" i="13"/>
  <c r="K2869" i="13"/>
  <c r="K2868" i="13"/>
  <c r="K2867" i="13"/>
  <c r="K2866" i="13"/>
  <c r="K2865" i="13"/>
  <c r="K2864" i="13"/>
  <c r="K2863" i="13"/>
  <c r="K2862" i="13"/>
  <c r="K2861" i="13"/>
  <c r="K2860" i="13"/>
  <c r="K2859" i="13"/>
  <c r="K2858" i="13"/>
  <c r="K2857" i="13"/>
  <c r="K2856" i="13"/>
  <c r="K2855" i="13"/>
  <c r="K2854" i="13"/>
  <c r="K2853" i="13"/>
  <c r="K2852" i="13"/>
  <c r="K2851" i="13"/>
  <c r="K2850" i="13"/>
  <c r="K2849" i="13"/>
  <c r="K2848" i="13"/>
  <c r="K2847" i="13"/>
  <c r="K2846" i="13"/>
  <c r="K2845" i="13"/>
  <c r="K2844" i="13"/>
  <c r="K2843" i="13"/>
  <c r="K2842" i="13"/>
  <c r="K2841" i="13"/>
  <c r="K2840" i="13"/>
  <c r="K2839" i="13"/>
  <c r="K2838" i="13"/>
  <c r="K2837" i="13"/>
  <c r="K2836" i="13"/>
  <c r="K2835" i="13"/>
  <c r="K2834" i="13"/>
  <c r="K2833" i="13"/>
  <c r="K2832" i="13"/>
  <c r="K2831" i="13"/>
  <c r="K2830" i="13"/>
  <c r="K2829" i="13"/>
  <c r="K2828" i="13"/>
  <c r="K2827" i="13"/>
  <c r="K2826" i="13"/>
  <c r="K2825" i="13"/>
  <c r="K2824" i="13"/>
  <c r="K2823" i="13"/>
  <c r="K2822" i="13"/>
  <c r="K2821" i="13"/>
  <c r="K2820" i="13"/>
  <c r="K2819" i="13"/>
  <c r="K2818" i="13"/>
  <c r="K2817" i="13"/>
  <c r="K2816" i="13"/>
  <c r="K2815" i="13"/>
  <c r="K2814" i="13"/>
  <c r="K2813" i="13"/>
  <c r="K2812" i="13"/>
  <c r="K2811" i="13"/>
  <c r="K2810" i="13"/>
  <c r="K2809" i="13"/>
  <c r="K2808" i="13"/>
  <c r="K2807" i="13"/>
  <c r="K2806" i="13"/>
  <c r="K2805" i="13"/>
  <c r="K2804" i="13"/>
  <c r="K2803" i="13"/>
  <c r="K2802" i="13"/>
  <c r="K2801" i="13"/>
  <c r="K2800" i="13"/>
  <c r="K2799" i="13"/>
  <c r="K2798" i="13"/>
  <c r="K2797" i="13"/>
  <c r="K2796" i="13"/>
  <c r="K2795" i="13"/>
  <c r="K2794" i="13"/>
  <c r="K2793" i="13"/>
  <c r="K2792" i="13"/>
  <c r="K2791" i="13"/>
  <c r="K2790" i="13"/>
  <c r="K2789" i="13"/>
  <c r="K2788" i="13"/>
  <c r="K2787" i="13"/>
  <c r="K2786" i="13"/>
  <c r="K2785" i="13"/>
  <c r="K2784" i="13"/>
  <c r="K2783" i="13"/>
  <c r="K2782" i="13"/>
  <c r="K2781" i="13"/>
  <c r="K2780" i="13"/>
  <c r="K2779" i="13"/>
  <c r="K2778" i="13"/>
  <c r="K2777" i="13"/>
  <c r="K2776" i="13"/>
  <c r="K2775" i="13"/>
  <c r="K2774" i="13"/>
  <c r="K2773" i="13"/>
  <c r="K2772" i="13"/>
  <c r="K2771" i="13"/>
  <c r="K2770" i="13"/>
  <c r="K2769" i="13"/>
  <c r="K2768" i="13"/>
  <c r="K2767" i="13"/>
  <c r="K2766" i="13"/>
  <c r="K2765" i="13"/>
  <c r="K2764" i="13"/>
  <c r="K2763" i="13"/>
  <c r="K2762" i="13"/>
  <c r="K2761" i="13"/>
  <c r="K2760" i="13"/>
  <c r="K2759" i="13"/>
  <c r="K2758" i="13"/>
  <c r="K2757" i="13"/>
  <c r="K2756" i="13"/>
  <c r="K2755" i="13"/>
  <c r="K2754" i="13"/>
  <c r="K2753" i="13"/>
  <c r="K2752" i="13"/>
  <c r="K2751" i="13"/>
  <c r="K2750" i="13"/>
  <c r="K2749" i="13"/>
  <c r="K2748" i="13"/>
  <c r="K2747" i="13"/>
  <c r="K2746" i="13"/>
  <c r="K2745" i="13"/>
  <c r="K2744" i="13"/>
  <c r="K2743" i="13"/>
  <c r="K2742" i="13"/>
  <c r="K2741" i="13"/>
  <c r="K2740" i="13"/>
  <c r="K2739" i="13"/>
  <c r="K2738" i="13"/>
  <c r="K2737" i="13"/>
  <c r="K2736" i="13"/>
  <c r="K2735" i="13"/>
  <c r="K2734" i="13"/>
  <c r="K2733" i="13"/>
  <c r="K2732" i="13"/>
  <c r="K2731" i="13"/>
  <c r="K2730" i="13"/>
  <c r="K2729" i="13"/>
  <c r="K2728" i="13"/>
  <c r="K2727" i="13"/>
  <c r="K2726" i="13"/>
  <c r="K2725" i="13"/>
  <c r="K2724" i="13"/>
  <c r="K2723" i="13"/>
  <c r="K2722" i="13"/>
  <c r="K2721" i="13"/>
  <c r="K2720" i="13"/>
  <c r="K2719" i="13"/>
  <c r="K2718" i="13"/>
  <c r="K2717" i="13"/>
  <c r="K2716" i="13"/>
  <c r="K2715" i="13"/>
  <c r="K2714" i="13"/>
  <c r="K2713" i="13"/>
  <c r="K2712" i="13"/>
  <c r="K2711" i="13"/>
  <c r="K2710" i="13"/>
  <c r="K2709" i="13"/>
  <c r="K2708" i="13"/>
  <c r="K2707" i="13"/>
  <c r="K2706" i="13"/>
  <c r="K2705" i="13"/>
  <c r="K2704" i="13"/>
  <c r="K2703" i="13"/>
  <c r="K2702" i="13"/>
  <c r="K2701" i="13"/>
  <c r="K2700" i="13"/>
  <c r="K2699" i="13"/>
  <c r="K2698" i="13"/>
  <c r="K2697" i="13"/>
  <c r="K2696" i="13"/>
  <c r="K2695" i="13"/>
  <c r="K2694" i="13"/>
  <c r="K2693" i="13"/>
  <c r="K2692" i="13"/>
  <c r="K2691" i="13"/>
  <c r="K2690" i="13"/>
  <c r="K2689" i="13"/>
  <c r="K2688" i="13"/>
  <c r="K2687" i="13"/>
  <c r="K2686" i="13"/>
  <c r="K2685" i="13"/>
  <c r="K2684" i="13"/>
  <c r="K2683" i="13"/>
  <c r="K2682" i="13"/>
  <c r="K2681" i="13"/>
  <c r="K2680" i="13"/>
  <c r="K2679" i="13"/>
  <c r="K2678" i="13"/>
  <c r="K2677" i="13"/>
  <c r="K2676" i="13"/>
  <c r="K2675" i="13"/>
  <c r="K2674" i="13"/>
  <c r="K2673" i="13"/>
  <c r="K2672" i="13"/>
  <c r="K2671" i="13"/>
  <c r="K2670" i="13"/>
  <c r="K2669" i="13"/>
  <c r="K2668" i="13"/>
  <c r="K2667" i="13"/>
  <c r="K2666" i="13"/>
  <c r="K2665" i="13"/>
  <c r="K2664" i="13"/>
  <c r="K2663" i="13"/>
  <c r="K2662" i="13"/>
  <c r="K2661" i="13"/>
  <c r="K2660" i="13"/>
  <c r="K2659" i="13"/>
  <c r="K2658" i="13"/>
  <c r="K2657" i="13"/>
  <c r="K2656" i="13"/>
  <c r="K2655" i="13"/>
  <c r="K2654" i="13"/>
  <c r="K2653" i="13"/>
  <c r="K2652" i="13"/>
  <c r="K2651" i="13"/>
  <c r="K2650" i="13"/>
  <c r="K2649" i="13"/>
  <c r="K2648" i="13"/>
  <c r="K2647" i="13"/>
  <c r="K2646" i="13"/>
  <c r="K2645" i="13"/>
  <c r="K2644" i="13"/>
  <c r="K2643" i="13"/>
  <c r="K2642" i="13"/>
  <c r="K2641" i="13"/>
  <c r="K2640" i="13"/>
  <c r="K2639" i="13"/>
  <c r="K2638" i="13"/>
  <c r="K2637" i="13"/>
  <c r="K2636" i="13"/>
  <c r="K2635" i="13"/>
  <c r="K2634" i="13"/>
  <c r="K2633" i="13"/>
  <c r="K2632" i="13"/>
  <c r="K2631" i="13"/>
  <c r="K2630" i="13"/>
  <c r="K2629" i="13"/>
  <c r="K2628" i="13"/>
  <c r="K2627" i="13"/>
  <c r="K2626" i="13"/>
  <c r="K2625" i="13"/>
  <c r="K2624" i="13"/>
  <c r="K2623" i="13"/>
  <c r="K2622" i="13"/>
  <c r="K2621" i="13"/>
  <c r="K2620" i="13"/>
  <c r="K2619" i="13"/>
  <c r="K2618" i="13"/>
  <c r="K2617" i="13"/>
  <c r="K2616" i="13"/>
  <c r="K2615" i="13"/>
  <c r="K2614" i="13"/>
  <c r="K2613" i="13"/>
  <c r="K2612" i="13"/>
  <c r="K2611" i="13"/>
  <c r="K2610" i="13"/>
  <c r="K2609" i="13"/>
  <c r="K2608" i="13"/>
  <c r="K2607" i="13"/>
  <c r="K2606" i="13"/>
  <c r="K2605" i="13"/>
  <c r="K2604" i="13"/>
  <c r="K2603" i="13"/>
  <c r="K2602" i="13"/>
  <c r="K2601" i="13"/>
  <c r="K2600" i="13"/>
  <c r="K2599" i="13"/>
  <c r="K2598" i="13"/>
  <c r="K2597" i="13"/>
  <c r="K2596" i="13"/>
  <c r="K2595" i="13"/>
  <c r="K2594" i="13"/>
  <c r="K2593" i="13"/>
  <c r="K2592" i="13"/>
  <c r="K2591" i="13"/>
  <c r="K2590" i="13"/>
  <c r="K2589" i="13"/>
  <c r="K2588" i="13"/>
  <c r="K2587" i="13"/>
  <c r="K2586" i="13"/>
  <c r="K2585" i="13"/>
  <c r="K2584" i="13"/>
  <c r="K2583" i="13"/>
  <c r="K2582" i="13"/>
  <c r="K2581" i="13"/>
  <c r="K2580" i="13"/>
  <c r="K2579" i="13"/>
  <c r="K2578" i="13"/>
  <c r="K2577" i="13"/>
  <c r="K2576" i="13"/>
  <c r="K2575" i="13"/>
  <c r="K2574" i="13"/>
  <c r="K2573" i="13"/>
  <c r="K2572" i="13"/>
  <c r="K2571" i="13"/>
  <c r="K2570" i="13"/>
  <c r="K2569" i="13"/>
  <c r="K2568" i="13"/>
  <c r="K2567" i="13"/>
  <c r="K2566" i="13"/>
  <c r="K2565" i="13"/>
  <c r="K2564" i="13"/>
  <c r="K2563" i="13"/>
  <c r="K2562" i="13"/>
  <c r="K2561" i="13"/>
  <c r="K2560" i="13"/>
  <c r="K2559" i="13"/>
  <c r="K2558" i="13"/>
  <c r="K2557" i="13"/>
  <c r="K2556" i="13"/>
  <c r="K2555" i="13"/>
  <c r="K2554" i="13"/>
  <c r="K2553" i="13"/>
  <c r="K2552" i="13"/>
  <c r="K2551" i="13"/>
  <c r="K2550" i="13"/>
  <c r="K2549" i="13"/>
  <c r="K2548" i="13"/>
  <c r="K2547" i="13"/>
  <c r="K2546" i="13"/>
  <c r="K2545" i="13"/>
  <c r="K2544" i="13"/>
  <c r="K2543" i="13"/>
  <c r="K2542" i="13"/>
  <c r="K2541" i="13"/>
  <c r="K2540" i="13"/>
  <c r="K2539" i="13"/>
  <c r="K2538" i="13"/>
  <c r="K2537" i="13"/>
  <c r="K2536" i="13"/>
  <c r="K2535" i="13"/>
  <c r="K2534" i="13"/>
  <c r="K2533" i="13"/>
  <c r="K2532" i="13"/>
  <c r="K2531" i="13"/>
  <c r="K2530" i="13"/>
  <c r="K2529" i="13"/>
  <c r="K2528" i="13"/>
  <c r="K2527" i="13"/>
  <c r="K2526" i="13"/>
  <c r="K2525" i="13"/>
  <c r="K2524" i="13"/>
  <c r="K2523" i="13"/>
  <c r="K2522" i="13"/>
  <c r="K2521" i="13"/>
  <c r="K2520" i="13"/>
  <c r="K2519" i="13"/>
  <c r="K2518" i="13"/>
  <c r="K2517" i="13"/>
  <c r="K2516" i="13"/>
  <c r="K2515" i="13"/>
  <c r="K2514" i="13"/>
  <c r="K2513" i="13"/>
  <c r="K2512" i="13"/>
  <c r="K2511" i="13"/>
  <c r="K2510" i="13"/>
  <c r="K2509" i="13"/>
  <c r="K2508" i="13"/>
  <c r="K2507" i="13"/>
  <c r="K2506" i="13"/>
  <c r="K2505" i="13"/>
  <c r="K2504" i="13"/>
  <c r="K2503" i="13"/>
  <c r="K2502" i="13"/>
  <c r="K2500" i="13"/>
  <c r="K2499" i="13"/>
  <c r="K2498" i="13"/>
  <c r="K2497" i="13"/>
  <c r="K2496" i="13"/>
  <c r="K2495" i="13"/>
  <c r="K2494" i="13"/>
  <c r="K2493" i="13"/>
  <c r="K2492" i="13"/>
  <c r="K2491" i="13"/>
  <c r="K2490" i="13"/>
  <c r="K2489" i="13"/>
  <c r="K2488" i="13"/>
  <c r="K2487" i="13"/>
  <c r="K2486" i="13"/>
  <c r="K2485" i="13"/>
  <c r="K2484" i="13"/>
  <c r="K2483" i="13"/>
  <c r="K2482" i="13"/>
  <c r="K2481" i="13"/>
  <c r="K2480" i="13"/>
  <c r="K2479" i="13"/>
  <c r="K2478" i="13"/>
  <c r="K2477" i="13"/>
  <c r="K2476" i="13"/>
  <c r="K2475" i="13"/>
  <c r="K2474" i="13"/>
  <c r="K2473" i="13"/>
  <c r="K2472" i="13"/>
  <c r="K2471" i="13"/>
  <c r="K2470" i="13"/>
  <c r="K2469" i="13"/>
  <c r="K2468" i="13"/>
  <c r="K2467" i="13"/>
  <c r="K2466" i="13"/>
  <c r="K2465" i="13"/>
  <c r="K2464" i="13"/>
  <c r="K2463" i="13"/>
  <c r="K2462" i="13"/>
  <c r="K2461" i="13"/>
  <c r="K2460" i="13"/>
  <c r="K2459" i="13"/>
  <c r="K2458" i="13"/>
  <c r="K2457" i="13"/>
  <c r="K2456" i="13"/>
  <c r="K2455" i="13"/>
  <c r="K2454" i="13"/>
  <c r="K2453" i="13"/>
  <c r="K2452" i="13"/>
  <c r="K2451" i="13"/>
  <c r="K2450" i="13"/>
  <c r="K2449" i="13"/>
  <c r="K2448" i="13"/>
  <c r="K2447" i="13"/>
  <c r="K2446" i="13"/>
  <c r="K2445" i="13"/>
  <c r="K2444" i="13"/>
  <c r="K2443" i="13"/>
  <c r="K2442" i="13"/>
  <c r="K2441" i="13"/>
  <c r="K2440" i="13"/>
  <c r="K2439" i="13"/>
  <c r="K2438" i="13"/>
  <c r="K2437" i="13"/>
  <c r="K2436" i="13"/>
  <c r="K2435" i="13"/>
  <c r="K2434" i="13"/>
  <c r="K2433" i="13"/>
  <c r="K2432" i="13"/>
  <c r="K2431" i="13"/>
  <c r="K2430" i="13"/>
  <c r="K2429" i="13"/>
  <c r="K2428" i="13"/>
  <c r="K2427" i="13"/>
  <c r="K2426" i="13"/>
  <c r="K2425" i="13"/>
  <c r="K2424" i="13"/>
  <c r="K2423" i="13"/>
  <c r="K2422" i="13"/>
  <c r="K2421" i="13"/>
  <c r="K2420" i="13"/>
  <c r="K2419" i="13"/>
  <c r="K2418" i="13"/>
  <c r="K2417" i="13"/>
  <c r="K2416" i="13"/>
  <c r="K2415" i="13"/>
  <c r="K2414" i="13"/>
  <c r="K2413" i="13"/>
  <c r="K2412" i="13"/>
  <c r="K2411" i="13"/>
  <c r="K2410" i="13"/>
  <c r="K2409" i="13"/>
  <c r="K2408" i="13"/>
  <c r="K2407" i="13"/>
  <c r="K2406" i="13"/>
  <c r="K2405" i="13"/>
  <c r="K2404" i="13"/>
  <c r="K2403" i="13"/>
  <c r="K2402" i="13"/>
  <c r="K2401" i="13"/>
  <c r="K2400" i="13"/>
  <c r="K2399" i="13"/>
  <c r="K2398" i="13"/>
  <c r="K2397" i="13"/>
  <c r="K2396" i="13"/>
  <c r="K2395" i="13"/>
  <c r="K2394" i="13"/>
  <c r="K2393" i="13"/>
  <c r="K2392" i="13"/>
  <c r="K2391" i="13"/>
  <c r="K2390" i="13"/>
  <c r="K2389" i="13"/>
  <c r="K2388" i="13"/>
  <c r="K2387" i="13"/>
  <c r="K2386" i="13"/>
  <c r="K2385" i="13"/>
  <c r="K2384" i="13"/>
  <c r="K2383" i="13"/>
  <c r="K2382" i="13"/>
  <c r="K2381" i="13"/>
  <c r="K2380" i="13"/>
  <c r="K2379" i="13"/>
  <c r="K2378" i="13"/>
  <c r="K2377" i="13"/>
  <c r="K2376" i="13"/>
  <c r="K2375" i="13"/>
  <c r="K2374" i="13"/>
  <c r="K2373" i="13"/>
  <c r="K2372" i="13"/>
  <c r="K2371" i="13"/>
  <c r="K2370" i="13"/>
  <c r="K2369" i="13"/>
  <c r="K2368" i="13"/>
  <c r="K2367" i="13"/>
  <c r="K2366" i="13"/>
  <c r="K2365" i="13"/>
  <c r="K2364" i="13"/>
  <c r="K2363" i="13"/>
  <c r="K2362" i="13"/>
  <c r="K2361" i="13"/>
  <c r="K2360" i="13"/>
  <c r="K2359" i="13"/>
  <c r="K2358" i="13"/>
  <c r="K2357" i="13"/>
  <c r="K2356" i="13"/>
  <c r="K2355" i="13"/>
  <c r="K2354" i="13"/>
  <c r="K2353" i="13"/>
  <c r="K2352" i="13"/>
  <c r="K2351" i="13"/>
  <c r="K2350" i="13"/>
  <c r="K2349" i="13"/>
  <c r="K2348" i="13"/>
  <c r="K2347" i="13"/>
  <c r="K2346" i="13"/>
  <c r="K2345" i="13"/>
  <c r="K2344" i="13"/>
  <c r="K2343" i="13"/>
  <c r="K2342" i="13"/>
  <c r="K2341" i="13"/>
  <c r="K2340" i="13"/>
  <c r="K2339" i="13"/>
  <c r="K2338" i="13"/>
  <c r="K2337" i="13"/>
  <c r="K2336" i="13"/>
  <c r="K2335" i="13"/>
  <c r="K2334" i="13"/>
  <c r="K2333" i="13"/>
  <c r="K2332" i="13"/>
  <c r="K2331" i="13"/>
  <c r="K2330" i="13"/>
  <c r="K2329" i="13"/>
  <c r="K2328" i="13"/>
  <c r="K2327" i="13"/>
  <c r="K2326" i="13"/>
  <c r="K2325" i="13"/>
  <c r="K2324" i="13"/>
  <c r="K2323" i="13"/>
  <c r="K2322" i="13"/>
  <c r="K2321" i="13"/>
  <c r="K2320" i="13"/>
  <c r="K2319" i="13"/>
  <c r="K2318" i="13"/>
  <c r="K2317" i="13"/>
  <c r="K2316" i="13"/>
  <c r="K2315" i="13"/>
  <c r="K2314" i="13"/>
  <c r="K2313" i="13"/>
  <c r="K2312" i="13"/>
  <c r="K2311" i="13"/>
  <c r="K2310" i="13"/>
  <c r="K2309" i="13"/>
  <c r="K2308" i="13"/>
  <c r="K2307" i="13"/>
  <c r="K2306" i="13"/>
  <c r="K2305" i="13"/>
  <c r="K2304" i="13"/>
  <c r="K2303" i="13"/>
  <c r="K2302" i="13"/>
  <c r="K2301" i="13"/>
  <c r="K2300" i="13"/>
  <c r="K2299" i="13"/>
  <c r="K2298" i="13"/>
  <c r="K2297" i="13"/>
  <c r="K2296" i="13"/>
  <c r="K2295" i="13"/>
  <c r="K2294" i="13"/>
  <c r="K2293" i="13"/>
  <c r="K2292" i="13"/>
  <c r="K2291" i="13"/>
  <c r="K2290" i="13"/>
  <c r="K2289" i="13"/>
  <c r="K2288" i="13"/>
  <c r="K2287" i="13"/>
  <c r="K2286" i="13"/>
  <c r="K2285" i="13"/>
  <c r="K2284" i="13"/>
  <c r="K2283" i="13"/>
  <c r="K2282" i="13"/>
  <c r="K2281" i="13"/>
  <c r="K2280" i="13"/>
  <c r="K2279" i="13"/>
  <c r="K2278" i="13"/>
  <c r="K2277" i="13"/>
  <c r="K2276" i="13"/>
  <c r="K2275" i="13"/>
  <c r="K2274" i="13"/>
  <c r="K2273" i="13"/>
  <c r="K2272" i="13"/>
  <c r="K2271" i="13"/>
  <c r="K2270" i="13"/>
  <c r="K2269" i="13"/>
  <c r="K2268" i="13"/>
  <c r="K2267" i="13"/>
  <c r="K2266" i="13"/>
  <c r="K2265" i="13"/>
  <c r="K2264" i="13"/>
  <c r="K2263" i="13"/>
  <c r="K2262" i="13"/>
  <c r="K2261" i="13"/>
  <c r="K2260" i="13"/>
  <c r="K2259" i="13"/>
  <c r="K2258" i="13"/>
  <c r="K2257" i="13"/>
  <c r="K2256" i="13"/>
  <c r="K2255" i="13"/>
  <c r="K2254" i="13"/>
  <c r="K2253" i="13"/>
  <c r="K2252" i="13"/>
  <c r="K2251" i="13"/>
  <c r="K2250" i="13"/>
  <c r="K2249" i="13"/>
  <c r="K2248" i="13"/>
  <c r="K2247" i="13"/>
  <c r="K2246" i="13"/>
  <c r="K2245" i="13"/>
  <c r="K2244" i="13"/>
  <c r="K2243" i="13"/>
  <c r="K2242" i="13"/>
  <c r="K2241" i="13"/>
  <c r="K2240" i="13"/>
  <c r="K2239" i="13"/>
  <c r="K2238" i="13"/>
  <c r="K2237" i="13"/>
  <c r="K2236" i="13"/>
  <c r="K2235" i="13"/>
  <c r="K2234" i="13"/>
  <c r="K2233" i="13"/>
  <c r="K2232" i="13"/>
  <c r="K2231" i="13"/>
  <c r="K2230" i="13"/>
  <c r="K2229" i="13"/>
  <c r="K2228" i="13"/>
  <c r="K2227" i="13"/>
  <c r="K2226" i="13"/>
  <c r="K2225" i="13"/>
  <c r="K2224" i="13"/>
  <c r="K2223" i="13"/>
  <c r="K2222" i="13"/>
  <c r="K2221" i="13"/>
  <c r="K2220" i="13"/>
  <c r="K2219" i="13"/>
  <c r="K2218" i="13"/>
  <c r="K2217" i="13"/>
  <c r="K2216" i="13"/>
  <c r="K2215" i="13"/>
  <c r="K2214" i="13"/>
  <c r="K2213" i="13"/>
  <c r="K2212" i="13"/>
  <c r="K2211" i="13"/>
  <c r="K2210" i="13"/>
  <c r="K2209" i="13"/>
  <c r="K2208" i="13"/>
  <c r="K2207" i="13"/>
  <c r="K2206" i="13"/>
  <c r="K2205" i="13"/>
  <c r="K2204" i="13"/>
  <c r="K2203" i="13"/>
  <c r="K2202" i="13"/>
  <c r="K2201" i="13"/>
  <c r="K2200" i="13"/>
  <c r="K2199" i="13"/>
  <c r="K2198" i="13"/>
  <c r="K2197" i="13"/>
  <c r="K2196" i="13"/>
  <c r="K2195" i="13"/>
  <c r="K2194" i="13"/>
  <c r="K2193" i="13"/>
  <c r="K2192" i="13"/>
  <c r="K2191" i="13"/>
  <c r="K2190" i="13"/>
  <c r="K2189" i="13"/>
  <c r="K2188" i="13"/>
  <c r="K2187" i="13"/>
  <c r="K2186" i="13"/>
  <c r="K2185" i="13"/>
  <c r="K2184" i="13"/>
  <c r="K2183" i="13"/>
  <c r="K2182" i="13"/>
  <c r="K2181" i="13"/>
  <c r="K2180" i="13"/>
  <c r="K2179" i="13"/>
  <c r="K2178" i="13"/>
  <c r="K2177" i="13"/>
  <c r="K2176" i="13"/>
  <c r="K2175" i="13"/>
  <c r="K2174" i="13"/>
  <c r="K2173" i="13"/>
  <c r="K2172" i="13"/>
  <c r="K2171" i="13"/>
  <c r="K2170" i="13"/>
  <c r="K2169" i="13"/>
  <c r="K2168" i="13"/>
  <c r="K2167" i="13"/>
  <c r="K2166" i="13"/>
  <c r="K2165" i="13"/>
  <c r="K2164" i="13"/>
  <c r="K2163" i="13"/>
  <c r="K2162" i="13"/>
  <c r="K2161" i="13"/>
  <c r="K2160" i="13"/>
  <c r="K2159" i="13"/>
  <c r="K2158" i="13"/>
  <c r="K2157" i="13"/>
  <c r="K2156" i="13"/>
  <c r="K2155" i="13"/>
  <c r="K2154" i="13"/>
  <c r="K2153" i="13"/>
  <c r="K2152" i="13"/>
  <c r="K2151" i="13"/>
  <c r="K2150" i="13"/>
  <c r="K2149" i="13"/>
  <c r="K2148" i="13"/>
  <c r="K2147" i="13"/>
  <c r="K2146" i="13"/>
  <c r="K2145" i="13"/>
  <c r="K2144" i="13"/>
  <c r="K2143" i="13"/>
  <c r="K2142" i="13"/>
  <c r="K2141" i="13"/>
  <c r="K2140" i="13"/>
  <c r="K2139" i="13"/>
  <c r="K2138" i="13"/>
  <c r="K2137" i="13"/>
  <c r="K2136" i="13"/>
  <c r="K2135" i="13"/>
  <c r="K2134" i="13"/>
  <c r="K2133" i="13"/>
  <c r="K2132" i="13"/>
  <c r="K2131" i="13"/>
  <c r="K2130" i="13"/>
  <c r="K2129" i="13"/>
  <c r="K2128" i="13"/>
  <c r="K2127" i="13"/>
  <c r="K2126" i="13"/>
  <c r="K2125" i="13"/>
  <c r="K2124" i="13"/>
  <c r="K2123" i="13"/>
  <c r="K2122" i="13"/>
  <c r="K2121" i="13"/>
  <c r="K2120" i="13"/>
  <c r="K2119" i="13"/>
  <c r="K2118" i="13"/>
  <c r="K2117" i="13"/>
  <c r="K2116" i="13"/>
  <c r="K2115" i="13"/>
  <c r="K2114" i="13"/>
  <c r="K2113" i="13"/>
  <c r="K2112" i="13"/>
  <c r="K2111" i="13"/>
  <c r="K2110" i="13"/>
  <c r="K2109" i="13"/>
  <c r="K2108" i="13"/>
  <c r="K2107" i="13"/>
  <c r="K2106" i="13"/>
  <c r="K2105" i="13"/>
  <c r="K2104" i="13"/>
  <c r="K2103" i="13"/>
  <c r="K2102" i="13"/>
  <c r="K2101" i="13"/>
  <c r="K2100" i="13"/>
  <c r="K2099" i="13"/>
  <c r="K2098" i="13"/>
  <c r="K2097" i="13"/>
  <c r="K2096" i="13"/>
  <c r="K2095" i="13"/>
  <c r="K2094" i="13"/>
  <c r="K2093" i="13"/>
  <c r="K2092" i="13"/>
  <c r="K2091" i="13"/>
  <c r="K2090" i="13"/>
  <c r="K2089" i="13"/>
  <c r="K2088" i="13"/>
  <c r="K2087" i="13"/>
  <c r="K2086" i="13"/>
  <c r="K2085" i="13"/>
  <c r="K2084" i="13"/>
  <c r="K2083" i="13"/>
  <c r="K2082" i="13"/>
  <c r="K2081" i="13"/>
  <c r="K2080" i="13"/>
  <c r="K2079" i="13"/>
  <c r="K2078" i="13"/>
  <c r="K2077" i="13"/>
  <c r="K2076" i="13"/>
  <c r="K2075" i="13"/>
  <c r="K2074" i="13"/>
  <c r="K2073" i="13"/>
  <c r="K2072" i="13"/>
  <c r="K2071" i="13"/>
  <c r="K2070" i="13"/>
  <c r="K2069" i="13"/>
  <c r="K2068" i="13"/>
  <c r="K2067" i="13"/>
  <c r="K2066" i="13"/>
  <c r="K2065" i="13"/>
  <c r="K2064" i="13"/>
  <c r="K2063" i="13"/>
  <c r="K2062" i="13"/>
  <c r="K2061" i="13"/>
  <c r="K2060" i="13"/>
  <c r="K2059" i="13"/>
  <c r="K2058" i="13"/>
  <c r="K2057" i="13"/>
  <c r="K2056" i="13"/>
  <c r="K2055" i="13"/>
  <c r="K2054" i="13"/>
  <c r="K2053" i="13"/>
  <c r="K2052" i="13"/>
  <c r="K2051" i="13"/>
  <c r="K2050" i="13"/>
  <c r="K2049" i="13"/>
  <c r="K2048" i="13"/>
  <c r="K2047" i="13"/>
  <c r="K2046" i="13"/>
  <c r="K2045" i="13"/>
  <c r="K2044" i="13"/>
  <c r="K2043" i="13"/>
  <c r="K2042" i="13"/>
  <c r="K2041" i="13"/>
  <c r="K2040" i="13"/>
  <c r="K2039" i="13"/>
  <c r="K2038" i="13"/>
  <c r="K2037" i="13"/>
  <c r="K2036" i="13"/>
  <c r="K2035" i="13"/>
  <c r="K2034" i="13"/>
  <c r="K2033" i="13"/>
  <c r="K2032" i="13"/>
  <c r="K2031" i="13"/>
  <c r="K2030" i="13"/>
  <c r="K2029" i="13"/>
  <c r="K2028" i="13"/>
  <c r="K2027" i="13"/>
  <c r="K2026" i="13"/>
  <c r="K2025" i="13"/>
  <c r="K2024" i="13"/>
  <c r="K2023" i="13"/>
  <c r="K2022" i="13"/>
  <c r="K2021" i="13"/>
  <c r="K2020" i="13"/>
  <c r="K2019" i="13"/>
  <c r="K2018" i="13"/>
  <c r="K2017" i="13"/>
  <c r="K2016" i="13"/>
  <c r="K2015" i="13"/>
  <c r="K2014" i="13"/>
  <c r="K2013" i="13"/>
  <c r="K2012" i="13"/>
  <c r="K2011" i="13"/>
  <c r="K2010" i="13"/>
  <c r="K2009" i="13"/>
  <c r="K2008" i="13"/>
  <c r="K2007" i="13"/>
  <c r="K2006" i="13"/>
  <c r="K2005" i="13"/>
  <c r="K2004" i="13"/>
  <c r="K2003" i="13"/>
  <c r="K2002" i="13"/>
  <c r="K2001" i="13"/>
  <c r="K2000" i="13"/>
  <c r="K1999" i="13"/>
  <c r="K1998" i="13"/>
  <c r="K1997" i="13"/>
  <c r="K1996" i="13"/>
  <c r="K1995" i="13"/>
  <c r="K1994" i="13"/>
  <c r="K1993" i="13"/>
  <c r="K1992" i="13"/>
  <c r="K1991" i="13"/>
  <c r="K1990" i="13"/>
  <c r="K1989" i="13"/>
  <c r="K1988" i="13"/>
  <c r="K1987" i="13"/>
  <c r="K1986" i="13"/>
  <c r="K1985" i="13"/>
  <c r="K1984" i="13"/>
  <c r="K1983" i="13"/>
  <c r="K1982" i="13"/>
  <c r="K1981" i="13"/>
  <c r="K1980" i="13"/>
  <c r="K1979" i="13"/>
  <c r="K1978" i="13"/>
  <c r="K1977" i="13"/>
  <c r="K1976" i="13"/>
  <c r="K1975" i="13"/>
  <c r="K1974" i="13"/>
  <c r="K1973" i="13"/>
  <c r="K1972" i="13"/>
  <c r="K1971" i="13"/>
  <c r="K1970" i="13"/>
  <c r="K1969" i="13"/>
  <c r="K1968" i="13"/>
  <c r="K1967" i="13"/>
  <c r="K1966" i="13"/>
  <c r="K1965" i="13"/>
  <c r="K1964" i="13"/>
  <c r="K1963" i="13"/>
  <c r="K1962" i="13"/>
  <c r="K1961" i="13"/>
  <c r="K1960" i="13"/>
  <c r="K1959" i="13"/>
  <c r="K1958" i="13"/>
  <c r="K1957" i="13"/>
  <c r="K1956" i="13"/>
  <c r="K1955" i="13"/>
  <c r="K1954" i="13"/>
  <c r="K1953" i="13"/>
  <c r="K1952" i="13"/>
  <c r="K1951" i="13"/>
  <c r="K1950" i="13"/>
  <c r="K1949" i="13"/>
  <c r="K1948" i="13"/>
  <c r="K1947" i="13"/>
  <c r="K1946" i="13"/>
  <c r="K1945" i="13"/>
  <c r="K1944" i="13"/>
  <c r="K1943" i="13"/>
  <c r="K1942" i="13"/>
  <c r="K1941" i="13"/>
  <c r="K1940" i="13"/>
  <c r="K1939" i="13"/>
  <c r="K1938" i="13"/>
  <c r="K1937" i="13"/>
  <c r="K1936" i="13"/>
  <c r="K1935" i="13"/>
  <c r="K1934" i="13"/>
  <c r="K1933" i="13"/>
  <c r="K1932" i="13"/>
  <c r="K1931" i="13"/>
  <c r="K1930" i="13"/>
  <c r="K1929" i="13"/>
  <c r="K1928" i="13"/>
  <c r="K1927" i="13"/>
  <c r="K1926" i="13"/>
  <c r="K1925" i="13"/>
  <c r="K1924" i="13"/>
  <c r="K1923" i="13"/>
  <c r="K1922" i="13"/>
  <c r="K1921" i="13"/>
  <c r="K1920" i="13"/>
  <c r="K1919" i="13"/>
  <c r="K1918" i="13"/>
  <c r="K1917" i="13"/>
  <c r="K1916" i="13"/>
  <c r="K1915" i="13"/>
  <c r="K1914" i="13"/>
  <c r="K1913" i="13"/>
  <c r="K1912" i="13"/>
  <c r="K1911" i="13"/>
  <c r="K1910" i="13"/>
  <c r="K1909" i="13"/>
  <c r="K1908" i="13"/>
  <c r="K1907" i="13"/>
  <c r="K1906" i="13"/>
  <c r="K1905" i="13"/>
  <c r="K1904" i="13"/>
  <c r="K1903" i="13"/>
  <c r="K1902" i="13"/>
  <c r="K1901" i="13"/>
  <c r="K1900" i="13"/>
  <c r="K1899" i="13"/>
  <c r="K1898" i="13"/>
  <c r="K1897" i="13"/>
  <c r="K1896" i="13"/>
  <c r="K1895" i="13"/>
  <c r="K1894" i="13"/>
  <c r="K1893" i="13"/>
  <c r="K1892" i="13"/>
  <c r="K1891" i="13"/>
  <c r="K1890" i="13"/>
  <c r="K1889" i="13"/>
  <c r="K1888" i="13"/>
  <c r="K1887" i="13"/>
  <c r="K1886" i="13"/>
  <c r="K1885" i="13"/>
  <c r="K1884" i="13"/>
  <c r="K1883" i="13"/>
  <c r="K1882" i="13"/>
  <c r="K1881" i="13"/>
  <c r="K1880" i="13"/>
  <c r="K1879" i="13"/>
  <c r="K1878" i="13"/>
  <c r="K1877" i="13"/>
  <c r="K1876" i="13"/>
  <c r="K1875" i="13"/>
  <c r="K1874" i="13"/>
  <c r="K1873" i="13"/>
  <c r="K1872" i="13"/>
  <c r="K1871" i="13"/>
  <c r="K1870" i="13"/>
  <c r="K1869" i="13"/>
  <c r="K1868" i="13"/>
  <c r="K1867" i="13"/>
  <c r="K1866" i="13"/>
  <c r="K1865" i="13"/>
  <c r="K1864" i="13"/>
  <c r="K1863" i="13"/>
  <c r="K1862" i="13"/>
  <c r="K1861" i="13"/>
  <c r="K1860" i="13"/>
  <c r="K1859" i="13"/>
  <c r="K1858" i="13"/>
  <c r="K1857" i="13"/>
  <c r="K1856" i="13"/>
  <c r="K1855" i="13"/>
  <c r="K1854" i="13"/>
  <c r="K1853" i="13"/>
  <c r="K1852" i="13"/>
  <c r="K1851" i="13"/>
  <c r="K1850" i="13"/>
  <c r="K1849" i="13"/>
  <c r="K1848" i="13"/>
  <c r="K1847" i="13"/>
  <c r="K1846" i="13"/>
  <c r="K1845" i="13"/>
  <c r="K1844" i="13"/>
  <c r="K1843" i="13"/>
  <c r="K1842" i="13"/>
  <c r="K1841" i="13"/>
  <c r="K1840" i="13"/>
  <c r="K1839" i="13"/>
  <c r="K1838" i="13"/>
  <c r="K1837" i="13"/>
  <c r="K1836" i="13"/>
  <c r="K1835" i="13"/>
  <c r="K1834" i="13"/>
  <c r="K1833" i="13"/>
  <c r="K1832" i="13"/>
  <c r="K1831" i="13"/>
  <c r="K1830" i="13"/>
  <c r="K1829" i="13"/>
  <c r="K1828" i="13"/>
  <c r="K1827" i="13"/>
  <c r="K1826" i="13"/>
  <c r="K1825" i="13"/>
  <c r="K1824" i="13"/>
  <c r="K1823" i="13"/>
  <c r="K1822" i="13"/>
  <c r="K1821" i="13"/>
  <c r="K1820" i="13"/>
  <c r="K1819" i="13"/>
  <c r="K1818" i="13"/>
  <c r="K1817" i="13"/>
  <c r="K1816" i="13"/>
  <c r="K1815" i="13"/>
  <c r="K1814" i="13"/>
  <c r="K1813" i="13"/>
  <c r="K1812" i="13"/>
  <c r="K1811" i="13"/>
  <c r="K1810" i="13"/>
  <c r="K1809" i="13"/>
  <c r="K1808" i="13"/>
  <c r="K1807" i="13"/>
  <c r="K1806" i="13"/>
  <c r="K1805" i="13"/>
  <c r="K1804" i="13"/>
  <c r="K1803" i="13"/>
  <c r="K1802" i="13"/>
  <c r="K1801" i="13"/>
  <c r="K1800" i="13"/>
  <c r="K1799" i="13"/>
  <c r="K1798" i="13"/>
  <c r="K1797" i="13"/>
  <c r="K1796" i="13"/>
  <c r="K1795" i="13"/>
  <c r="K1794" i="13"/>
  <c r="K1793" i="13"/>
  <c r="K1792" i="13"/>
  <c r="K1791" i="13"/>
  <c r="K1790" i="13"/>
  <c r="K1789" i="13"/>
  <c r="K1788" i="13"/>
  <c r="K1787" i="13"/>
  <c r="K1786" i="13"/>
  <c r="K1785" i="13"/>
  <c r="K1784" i="13"/>
  <c r="K1783" i="13"/>
  <c r="K1782" i="13"/>
  <c r="K1781" i="13"/>
  <c r="K1780" i="13"/>
  <c r="K1779" i="13"/>
  <c r="K1778" i="13"/>
  <c r="K1777" i="13"/>
  <c r="K1776" i="13"/>
  <c r="K1775" i="13"/>
  <c r="K1774" i="13"/>
  <c r="K1773" i="13"/>
  <c r="K1772" i="13"/>
  <c r="K1771" i="13"/>
  <c r="K1770" i="13"/>
  <c r="K1769" i="13"/>
  <c r="K1768" i="13"/>
  <c r="K1767" i="13"/>
  <c r="K1766" i="13"/>
  <c r="K1765" i="13"/>
  <c r="K1764" i="13"/>
  <c r="K1763" i="13"/>
  <c r="K1762" i="13"/>
  <c r="K1761" i="13"/>
  <c r="K1760" i="13"/>
  <c r="K1759" i="13"/>
  <c r="K1758" i="13"/>
  <c r="K1757" i="13"/>
  <c r="K1756" i="13"/>
  <c r="K1755" i="13"/>
  <c r="K1754" i="13"/>
  <c r="K1753" i="13"/>
  <c r="K1752" i="13"/>
  <c r="K1751" i="13"/>
  <c r="K1750" i="13"/>
  <c r="K1749" i="13"/>
  <c r="K1748" i="13"/>
  <c r="K1747" i="13"/>
  <c r="K1746" i="13"/>
  <c r="K1745" i="13"/>
  <c r="K1744" i="13"/>
  <c r="K1743" i="13"/>
  <c r="K1742" i="13"/>
  <c r="K1741" i="13"/>
  <c r="K1740" i="13"/>
  <c r="K1739" i="13"/>
  <c r="K1738" i="13"/>
  <c r="K1737" i="13"/>
  <c r="K1736" i="13"/>
  <c r="K1735" i="13"/>
  <c r="K1734" i="13"/>
  <c r="K1733" i="13"/>
  <c r="K1732" i="13"/>
  <c r="K1731" i="13"/>
  <c r="K1730" i="13"/>
  <c r="K1729" i="13"/>
  <c r="K1728" i="13"/>
  <c r="K1727" i="13"/>
  <c r="K1726" i="13"/>
  <c r="K1725" i="13"/>
  <c r="K1724" i="13"/>
  <c r="K1723" i="13"/>
  <c r="K1722" i="13"/>
  <c r="K1721" i="13"/>
  <c r="K1720" i="13"/>
  <c r="K1719" i="13"/>
  <c r="K1718" i="13"/>
  <c r="K1717" i="13"/>
  <c r="K1716" i="13"/>
  <c r="K1715" i="13"/>
  <c r="K1714" i="13"/>
  <c r="K1713" i="13"/>
  <c r="K1712" i="13"/>
  <c r="K1711" i="13"/>
  <c r="K1710" i="13"/>
  <c r="K1709" i="13"/>
  <c r="K1708" i="13"/>
  <c r="K1707" i="13"/>
  <c r="K1706" i="13"/>
  <c r="K1705" i="13"/>
  <c r="K1704" i="13"/>
  <c r="K1703" i="13"/>
  <c r="K1702" i="13"/>
  <c r="K1701" i="13"/>
  <c r="K1700" i="13"/>
  <c r="K1699" i="13"/>
  <c r="K1698" i="13"/>
  <c r="K1697" i="13"/>
  <c r="K1696" i="13"/>
  <c r="K1695" i="13"/>
  <c r="K1694" i="13"/>
  <c r="K1693" i="13"/>
  <c r="K1692" i="13"/>
  <c r="K1691" i="13"/>
  <c r="K1690" i="13"/>
  <c r="K1689" i="13"/>
  <c r="K1688" i="13"/>
  <c r="K1687" i="13"/>
  <c r="K1686" i="13"/>
  <c r="K1685" i="13"/>
  <c r="K1684" i="13"/>
  <c r="K1683" i="13"/>
  <c r="K1682" i="13"/>
  <c r="K1681" i="13"/>
  <c r="K1680" i="13"/>
  <c r="K1679" i="13"/>
  <c r="K1678" i="13"/>
  <c r="K1677" i="13"/>
  <c r="K1676" i="13"/>
  <c r="K1675" i="13"/>
  <c r="K1674" i="13"/>
  <c r="K1673" i="13"/>
  <c r="K1672" i="13"/>
  <c r="K1671" i="13"/>
  <c r="K1670" i="13"/>
  <c r="K1669" i="13"/>
  <c r="K1668" i="13"/>
  <c r="K1667" i="13"/>
  <c r="K1666" i="13"/>
  <c r="K1665" i="13"/>
  <c r="K1664" i="13"/>
  <c r="K1663" i="13"/>
  <c r="K1662" i="13"/>
  <c r="K1661" i="13"/>
  <c r="K1660" i="13"/>
  <c r="K1659" i="13"/>
  <c r="K1658" i="13"/>
  <c r="K1657" i="13"/>
  <c r="K1656" i="13"/>
  <c r="K1655" i="13"/>
  <c r="K1654" i="13"/>
  <c r="K1653" i="13"/>
  <c r="K1652" i="13"/>
  <c r="K1651" i="13"/>
  <c r="K1650" i="13"/>
  <c r="K1649" i="13"/>
  <c r="K1648" i="13"/>
  <c r="K1647" i="13"/>
  <c r="K1646" i="13"/>
  <c r="K1645" i="13"/>
  <c r="K1644" i="13"/>
  <c r="K1643" i="13"/>
  <c r="K1642" i="13"/>
  <c r="K1641" i="13"/>
  <c r="K1640" i="13"/>
  <c r="K1639" i="13"/>
  <c r="K1638" i="13"/>
  <c r="K1637" i="13"/>
  <c r="K1636" i="13"/>
  <c r="K1635" i="13"/>
  <c r="K1634" i="13"/>
  <c r="K1633" i="13"/>
  <c r="K1632" i="13"/>
  <c r="K1631" i="13"/>
  <c r="K1630" i="13"/>
  <c r="K1629" i="13"/>
  <c r="K1628" i="13"/>
  <c r="K1627" i="13"/>
  <c r="K1626" i="13"/>
  <c r="K1625" i="13"/>
  <c r="K1624" i="13"/>
  <c r="K1623" i="13"/>
  <c r="K1622" i="13"/>
  <c r="K1621" i="13"/>
  <c r="K1620" i="13"/>
  <c r="K1619" i="13"/>
  <c r="K1618" i="13"/>
  <c r="K1617" i="13"/>
  <c r="K1616" i="13"/>
  <c r="K1615" i="13"/>
  <c r="K1614" i="13"/>
  <c r="K1613" i="13"/>
  <c r="K1612" i="13"/>
  <c r="K1611" i="13"/>
  <c r="K1610" i="13"/>
  <c r="K1609" i="13"/>
  <c r="K1608" i="13"/>
  <c r="K1607" i="13"/>
  <c r="K1606" i="13"/>
  <c r="K1605" i="13"/>
  <c r="K1604" i="13"/>
  <c r="K1603" i="13"/>
  <c r="K1602" i="13"/>
  <c r="K1601" i="13"/>
  <c r="K1600" i="13"/>
  <c r="K1599" i="13"/>
  <c r="K1598" i="13"/>
  <c r="K1597" i="13"/>
  <c r="K1596" i="13"/>
  <c r="K1595" i="13"/>
  <c r="K1594" i="13"/>
  <c r="K1593" i="13"/>
  <c r="K1592" i="13"/>
  <c r="K1591" i="13"/>
  <c r="K1590" i="13"/>
  <c r="K1589" i="13"/>
  <c r="K1588" i="13"/>
  <c r="K1587" i="13"/>
  <c r="K1586" i="13"/>
  <c r="K1585" i="13"/>
  <c r="K1584" i="13"/>
  <c r="K1583" i="13"/>
  <c r="K1582" i="13"/>
  <c r="K1581" i="13"/>
  <c r="K1580" i="13"/>
  <c r="K1579" i="13"/>
  <c r="K1578" i="13"/>
  <c r="K1577" i="13"/>
  <c r="K1576" i="13"/>
  <c r="K1575" i="13"/>
  <c r="K1574" i="13"/>
  <c r="K1573" i="13"/>
  <c r="K1572" i="13"/>
  <c r="K1571" i="13"/>
  <c r="K1570" i="13"/>
  <c r="K1569" i="13"/>
  <c r="K1568" i="13"/>
  <c r="K1567" i="13"/>
  <c r="K1566" i="13"/>
  <c r="K1565" i="13"/>
  <c r="K1564" i="13"/>
  <c r="K1563" i="13"/>
  <c r="K1562" i="13"/>
  <c r="K1561" i="13"/>
  <c r="K1560" i="13"/>
  <c r="K1559" i="13"/>
  <c r="K1558" i="13"/>
  <c r="K1557" i="13"/>
  <c r="K1556" i="13"/>
  <c r="K1555" i="13"/>
  <c r="K1554" i="13"/>
  <c r="K1553" i="13"/>
  <c r="K1552" i="13"/>
  <c r="K1551" i="13"/>
  <c r="K1550" i="13"/>
  <c r="K1549" i="13"/>
  <c r="K1548" i="13"/>
  <c r="K1547" i="13"/>
  <c r="K1546" i="13"/>
  <c r="K1545" i="13"/>
  <c r="K1544" i="13"/>
  <c r="K1543" i="13"/>
  <c r="K1542" i="13"/>
  <c r="K1541" i="13"/>
  <c r="K1540" i="13"/>
  <c r="K1539" i="13"/>
  <c r="K1538" i="13"/>
  <c r="K1537" i="13"/>
  <c r="K1536" i="13"/>
  <c r="K1535" i="13"/>
  <c r="K1534" i="13"/>
  <c r="K1533" i="13"/>
  <c r="K1532" i="13"/>
  <c r="K1531" i="13"/>
  <c r="K1530" i="13"/>
  <c r="K1529" i="13"/>
  <c r="K1528" i="13"/>
  <c r="K1527" i="13"/>
  <c r="K1526" i="13"/>
  <c r="K1525" i="13"/>
  <c r="K1524" i="13"/>
  <c r="K1523" i="13"/>
  <c r="K1522" i="13"/>
  <c r="K1521" i="13"/>
  <c r="K1520" i="13"/>
  <c r="K1519" i="13"/>
  <c r="K1518" i="13"/>
  <c r="K1517" i="13"/>
  <c r="K1516" i="13"/>
  <c r="K1515" i="13"/>
  <c r="K1514" i="13"/>
  <c r="K1513" i="13"/>
  <c r="K1512" i="13"/>
  <c r="K1511" i="13"/>
  <c r="K1510" i="13"/>
  <c r="K1509" i="13"/>
  <c r="K1508" i="13"/>
  <c r="K1507" i="13"/>
  <c r="K1506" i="13"/>
  <c r="K1505" i="13"/>
  <c r="K1504" i="13"/>
  <c r="K1503" i="13"/>
  <c r="K1502" i="13"/>
  <c r="K1501" i="13"/>
  <c r="K1500" i="13"/>
  <c r="K1499" i="13"/>
  <c r="K1498" i="13"/>
  <c r="K1497" i="13"/>
  <c r="K1496" i="13"/>
  <c r="K1495" i="13"/>
  <c r="K1494" i="13"/>
  <c r="K1493" i="13"/>
  <c r="K1492" i="13"/>
  <c r="K1491" i="13"/>
  <c r="K1490" i="13"/>
  <c r="K1489" i="13"/>
  <c r="K1488" i="13"/>
  <c r="K1487" i="13"/>
  <c r="K1486" i="13"/>
  <c r="K1485" i="13"/>
  <c r="K1484" i="13"/>
  <c r="K1483" i="13"/>
  <c r="K1482" i="13"/>
  <c r="K1481" i="13"/>
  <c r="K1480" i="13"/>
  <c r="K1479" i="13"/>
  <c r="K1478" i="13"/>
  <c r="K1477" i="13"/>
  <c r="K1476" i="13"/>
  <c r="K1475" i="13"/>
  <c r="K1474" i="13"/>
  <c r="K1473" i="13"/>
  <c r="K1472" i="13"/>
  <c r="K1471" i="13"/>
  <c r="K1470" i="13"/>
  <c r="K1469" i="13"/>
  <c r="K1468" i="13"/>
  <c r="K1467" i="13"/>
  <c r="K1466" i="13"/>
  <c r="K1465" i="13"/>
  <c r="K1464" i="13"/>
  <c r="K1463" i="13"/>
  <c r="K1462" i="13"/>
  <c r="K1461" i="13"/>
  <c r="K1460" i="13"/>
  <c r="K1459" i="13"/>
  <c r="K1458" i="13"/>
  <c r="K1457" i="13"/>
  <c r="K1456" i="13"/>
  <c r="K1455" i="13"/>
  <c r="K1454" i="13"/>
  <c r="K1453" i="13"/>
  <c r="K1452" i="13"/>
  <c r="K1451" i="13"/>
  <c r="K1450" i="13"/>
  <c r="K1449" i="13"/>
  <c r="K1448" i="13"/>
  <c r="K1447" i="13"/>
  <c r="K1446" i="13"/>
  <c r="K1445" i="13"/>
  <c r="K1444" i="13"/>
  <c r="K1443" i="13"/>
  <c r="K1442" i="13"/>
  <c r="K1441" i="13"/>
  <c r="K1440" i="13"/>
  <c r="K1439" i="13"/>
  <c r="K1438" i="13"/>
  <c r="K1437" i="13"/>
  <c r="K1436" i="13"/>
  <c r="K1435" i="13"/>
  <c r="K1434" i="13"/>
  <c r="K1433" i="13"/>
  <c r="K1432" i="13"/>
  <c r="K1431" i="13"/>
  <c r="K1430" i="13"/>
  <c r="K1429" i="13"/>
  <c r="K1428" i="13"/>
  <c r="K1427" i="13"/>
  <c r="K1426" i="13"/>
  <c r="K1425" i="13"/>
  <c r="K1424" i="13"/>
  <c r="K1423" i="13"/>
  <c r="K1422" i="13"/>
  <c r="K1421" i="13"/>
  <c r="K1420" i="13"/>
  <c r="K1419" i="13"/>
  <c r="K1418" i="13"/>
  <c r="K1417" i="13"/>
  <c r="K1416" i="13"/>
  <c r="K1415" i="13"/>
  <c r="K1414" i="13"/>
  <c r="K1413" i="13"/>
  <c r="K1412" i="13"/>
  <c r="K1411" i="13"/>
  <c r="K1410" i="13"/>
  <c r="K1409" i="13"/>
  <c r="K1408" i="13"/>
  <c r="K1407" i="13"/>
  <c r="K1406" i="13"/>
  <c r="K1405" i="13"/>
  <c r="K1404" i="13"/>
  <c r="K1403" i="13"/>
  <c r="K1402" i="13"/>
  <c r="K1401" i="13"/>
  <c r="K1400" i="13"/>
  <c r="K1399" i="13"/>
  <c r="K1398" i="13"/>
  <c r="K1397" i="13"/>
  <c r="K1396" i="13"/>
  <c r="K1395" i="13"/>
  <c r="K1394" i="13"/>
  <c r="K1393" i="13"/>
  <c r="K1392" i="13"/>
  <c r="K1391" i="13"/>
  <c r="K1390" i="13"/>
  <c r="K1389" i="13"/>
  <c r="K1388" i="13"/>
  <c r="K1387" i="13"/>
  <c r="K1386" i="13"/>
  <c r="K1385" i="13"/>
  <c r="K1384" i="13"/>
  <c r="K1383" i="13"/>
  <c r="K1382" i="13"/>
  <c r="K1381" i="13"/>
  <c r="K1380" i="13"/>
  <c r="K1379" i="13"/>
  <c r="K1378" i="13"/>
  <c r="K1377" i="13"/>
  <c r="K1376" i="13"/>
  <c r="K1375" i="13"/>
  <c r="K1374" i="13"/>
  <c r="K1373" i="13"/>
  <c r="K1372" i="13"/>
  <c r="K1371" i="13"/>
  <c r="K1370" i="13"/>
  <c r="K1369" i="13"/>
  <c r="K1368" i="13"/>
  <c r="K1367" i="13"/>
  <c r="K1366" i="13"/>
  <c r="K1365" i="13"/>
  <c r="K1364" i="13"/>
  <c r="K1363" i="13"/>
  <c r="K1362" i="13"/>
  <c r="K1361" i="13"/>
  <c r="K1360" i="13"/>
  <c r="K1359" i="13"/>
  <c r="K1358" i="13"/>
  <c r="K1357" i="13"/>
  <c r="K1356" i="13"/>
  <c r="K1355" i="13"/>
  <c r="K1354" i="13"/>
  <c r="K1353" i="13"/>
  <c r="K1352" i="13"/>
  <c r="K1351" i="13"/>
  <c r="K1350" i="13"/>
  <c r="K1349" i="13"/>
  <c r="K1348" i="13"/>
  <c r="K1347" i="13"/>
  <c r="K1346" i="13"/>
  <c r="K1345" i="13"/>
  <c r="K1344" i="13"/>
  <c r="K1343" i="13"/>
  <c r="K1342" i="13"/>
  <c r="K1341" i="13"/>
  <c r="K1340" i="13"/>
  <c r="K1339" i="13"/>
  <c r="K1338" i="13"/>
  <c r="K1337" i="13"/>
  <c r="K1336" i="13"/>
  <c r="K1335" i="13"/>
  <c r="K1334" i="13"/>
  <c r="K1333" i="13"/>
  <c r="K1332" i="13"/>
  <c r="K1331" i="13"/>
  <c r="K1330" i="13"/>
  <c r="K1329" i="13"/>
  <c r="K1328" i="13"/>
  <c r="K1327" i="13"/>
  <c r="K1326" i="13"/>
  <c r="K1325" i="13"/>
  <c r="K1324" i="13"/>
  <c r="K1323" i="13"/>
  <c r="K1322" i="13"/>
  <c r="K1321" i="13"/>
  <c r="K1320" i="13"/>
  <c r="K1319" i="13"/>
  <c r="K1318" i="13"/>
  <c r="K1317" i="13"/>
  <c r="K1316" i="13"/>
  <c r="K1315" i="13"/>
  <c r="K1314" i="13"/>
  <c r="K1313" i="13"/>
  <c r="K1312" i="13"/>
  <c r="K1311" i="13"/>
  <c r="K1310" i="13"/>
  <c r="K1309" i="13"/>
  <c r="K1308" i="13"/>
  <c r="K1307" i="13"/>
  <c r="K1306" i="13"/>
  <c r="K1305" i="13"/>
  <c r="K1304" i="13"/>
  <c r="K1303" i="13"/>
  <c r="K1302" i="13"/>
  <c r="K1301" i="13"/>
  <c r="K1300" i="13"/>
  <c r="K1299" i="13"/>
  <c r="K1298" i="13"/>
  <c r="K1297" i="13"/>
  <c r="K1296" i="13"/>
  <c r="K1295" i="13"/>
  <c r="K1294" i="13"/>
  <c r="K1293" i="13"/>
  <c r="K1292" i="13"/>
  <c r="K1291" i="13"/>
  <c r="K1290" i="13"/>
  <c r="K1289" i="13"/>
  <c r="K1288" i="13"/>
  <c r="K1287" i="13"/>
  <c r="K1286" i="13"/>
  <c r="K1285" i="13"/>
  <c r="K1284" i="13"/>
  <c r="K1283" i="13"/>
  <c r="K1282" i="13"/>
  <c r="K1281" i="13"/>
  <c r="K1280" i="13"/>
  <c r="K1279" i="13"/>
  <c r="K1278" i="13"/>
  <c r="K1277" i="13"/>
  <c r="K1276" i="13"/>
  <c r="K1275" i="13"/>
  <c r="K1274" i="13"/>
  <c r="K1273" i="13"/>
  <c r="K1272" i="13"/>
  <c r="K1271" i="13"/>
  <c r="K1270" i="13"/>
  <c r="K1269" i="13"/>
  <c r="K1268" i="13"/>
  <c r="K1267" i="13"/>
  <c r="K1266" i="13"/>
  <c r="K1265" i="13"/>
  <c r="K1264" i="13"/>
  <c r="K1263" i="13"/>
  <c r="K1262" i="13"/>
  <c r="K1261" i="13"/>
  <c r="K1260" i="13"/>
  <c r="K1259" i="13"/>
  <c r="K1258" i="13"/>
  <c r="K1257" i="13"/>
  <c r="K1256" i="13"/>
  <c r="K1255" i="13"/>
  <c r="K1254" i="13"/>
  <c r="K1253" i="13"/>
  <c r="K1252" i="13"/>
  <c r="K1251" i="13"/>
  <c r="K1250" i="13"/>
  <c r="K1249" i="13"/>
  <c r="K1248" i="13"/>
  <c r="K1247" i="13"/>
  <c r="K1246" i="13"/>
  <c r="K1245" i="13"/>
  <c r="K1244" i="13"/>
  <c r="K1243" i="13"/>
  <c r="K1242" i="13"/>
  <c r="K1241" i="13"/>
  <c r="K1240" i="13"/>
  <c r="K1239" i="13"/>
  <c r="K1238" i="13"/>
  <c r="K1237" i="13"/>
  <c r="K1236" i="13"/>
  <c r="K1235" i="13"/>
  <c r="K1234" i="13"/>
  <c r="K1233" i="13"/>
  <c r="K1232" i="13"/>
  <c r="K1231" i="13"/>
  <c r="K1230" i="13"/>
  <c r="K1229" i="13"/>
  <c r="K1228" i="13"/>
  <c r="K1227" i="13"/>
  <c r="K1226" i="13"/>
  <c r="K1225" i="13"/>
  <c r="K1224" i="13"/>
  <c r="K1223" i="13"/>
  <c r="K1222" i="13"/>
  <c r="K1221" i="13"/>
  <c r="K1220" i="13"/>
  <c r="K1219" i="13"/>
  <c r="K1218" i="13"/>
  <c r="K1217" i="13"/>
  <c r="K1216" i="13"/>
  <c r="K1215" i="13"/>
  <c r="K1214" i="13"/>
  <c r="K1213" i="13"/>
  <c r="K1212" i="13"/>
  <c r="K1211" i="13"/>
  <c r="K1210" i="13"/>
  <c r="K1209" i="13"/>
  <c r="K1208" i="13"/>
  <c r="K1207" i="13"/>
  <c r="K1206" i="13"/>
  <c r="K1205" i="13"/>
  <c r="K1204" i="13"/>
  <c r="K1203" i="13"/>
  <c r="K1202" i="13"/>
  <c r="K1201" i="13"/>
  <c r="K1200" i="13"/>
  <c r="K1199" i="13"/>
  <c r="K1198" i="13"/>
  <c r="K1197" i="13"/>
  <c r="K1196" i="13"/>
  <c r="K1195" i="13"/>
  <c r="K1194" i="13"/>
  <c r="K1193" i="13"/>
  <c r="K1192" i="13"/>
  <c r="K1191" i="13"/>
  <c r="K1190" i="13"/>
  <c r="K1189" i="13"/>
  <c r="K1188" i="13"/>
  <c r="K1187" i="13"/>
  <c r="K1186" i="13"/>
  <c r="K1185" i="13"/>
  <c r="K1184" i="13"/>
  <c r="K1183" i="13"/>
  <c r="K1182" i="13"/>
  <c r="K1181" i="13"/>
  <c r="K1180" i="13"/>
  <c r="K1179" i="13"/>
  <c r="K1178" i="13"/>
  <c r="K1177" i="13"/>
  <c r="K1176" i="13"/>
  <c r="K1175" i="13"/>
  <c r="K1174" i="13"/>
  <c r="K1173" i="13"/>
  <c r="K1172" i="13"/>
  <c r="K1171" i="13"/>
  <c r="K1170" i="13"/>
  <c r="K1169" i="13"/>
  <c r="K1168" i="13"/>
  <c r="K1167" i="13"/>
  <c r="K1166" i="13"/>
  <c r="K1165" i="13"/>
  <c r="K1164" i="13"/>
  <c r="K1163" i="13"/>
  <c r="K1162" i="13"/>
  <c r="K1161" i="13"/>
  <c r="K1160" i="13"/>
  <c r="K1159" i="13"/>
  <c r="K1158" i="13"/>
  <c r="K1157" i="13"/>
  <c r="K1156" i="13"/>
  <c r="K1155" i="13"/>
  <c r="K1154" i="13"/>
  <c r="K1153" i="13"/>
  <c r="K1152" i="13"/>
  <c r="K1151" i="13"/>
  <c r="K1150" i="13"/>
  <c r="K1149" i="13"/>
  <c r="K1148" i="13"/>
  <c r="K1147" i="13"/>
  <c r="K1146" i="13"/>
  <c r="K1145" i="13"/>
  <c r="K1144" i="13"/>
  <c r="K1143" i="13"/>
  <c r="K1142" i="13"/>
  <c r="K1141" i="13"/>
  <c r="K1140" i="13"/>
  <c r="K1139" i="13"/>
  <c r="K1138" i="13"/>
  <c r="K1137" i="13"/>
  <c r="K1136" i="13"/>
  <c r="K1135" i="13"/>
  <c r="K1134" i="13"/>
  <c r="K1133" i="13"/>
  <c r="K1132" i="13"/>
  <c r="K1131" i="13"/>
  <c r="K1130" i="13"/>
  <c r="K1129" i="13"/>
  <c r="K1128" i="13"/>
  <c r="K1127" i="13"/>
  <c r="K1126" i="13"/>
  <c r="K1125" i="13"/>
  <c r="K1124" i="13"/>
  <c r="K1123" i="13"/>
  <c r="K1122" i="13"/>
  <c r="K1121" i="13"/>
  <c r="K1120" i="13"/>
  <c r="K1119" i="13"/>
  <c r="K1118" i="13"/>
  <c r="K1117" i="13"/>
  <c r="K1116" i="13"/>
  <c r="K1115" i="13"/>
  <c r="K1114" i="13"/>
  <c r="K1113" i="13"/>
  <c r="K1112" i="13"/>
  <c r="K1111" i="13"/>
  <c r="K1110" i="13"/>
  <c r="K1109" i="13"/>
  <c r="K1108" i="13"/>
  <c r="K1107" i="13"/>
  <c r="K1106" i="13"/>
  <c r="K1105" i="13"/>
  <c r="K1104" i="13"/>
  <c r="K1103" i="13"/>
  <c r="K1102" i="13"/>
  <c r="K1101" i="13"/>
  <c r="K1100" i="13"/>
  <c r="K1099" i="13"/>
  <c r="K1098" i="13"/>
  <c r="K1097" i="13"/>
  <c r="K1096" i="13"/>
  <c r="K1095" i="13"/>
  <c r="K1094" i="13"/>
  <c r="K1093" i="13"/>
  <c r="K1092" i="13"/>
  <c r="K1091" i="13"/>
  <c r="K1090" i="13"/>
  <c r="K1089" i="13"/>
  <c r="K1088" i="13"/>
  <c r="K1087" i="13"/>
  <c r="K1086" i="13"/>
  <c r="K1085" i="13"/>
  <c r="K1084" i="13"/>
  <c r="K1083" i="13"/>
  <c r="K1082" i="13"/>
  <c r="K1081" i="13"/>
  <c r="K1080" i="13"/>
  <c r="K1079" i="13"/>
  <c r="K1078" i="13"/>
  <c r="K1077" i="13"/>
  <c r="K1076" i="13"/>
  <c r="K1075" i="13"/>
  <c r="K1074" i="13"/>
  <c r="K1073" i="13"/>
  <c r="K1072" i="13"/>
  <c r="K1071" i="13"/>
  <c r="K1070" i="13"/>
  <c r="K1069" i="13"/>
  <c r="K1068" i="13"/>
  <c r="K1067" i="13"/>
  <c r="K1066" i="13"/>
  <c r="K1065" i="13"/>
  <c r="K1064" i="13"/>
  <c r="K1063" i="13"/>
  <c r="K1062" i="13"/>
  <c r="K1061" i="13"/>
  <c r="K1060" i="13"/>
  <c r="K1059" i="13"/>
  <c r="K1058" i="13"/>
  <c r="K1057" i="13"/>
  <c r="K1056" i="13"/>
  <c r="K1055" i="13"/>
  <c r="K1054" i="13"/>
  <c r="K1053" i="13"/>
  <c r="K1052" i="13"/>
  <c r="K1051" i="13"/>
  <c r="K1050" i="13"/>
  <c r="K1049" i="13"/>
  <c r="K1048" i="13"/>
  <c r="K1047" i="13"/>
  <c r="K1046" i="13"/>
  <c r="K1045" i="13"/>
  <c r="K1044" i="13"/>
  <c r="K1043" i="13"/>
  <c r="K1042" i="13"/>
  <c r="K1041" i="13"/>
  <c r="K1040" i="13"/>
  <c r="K1039" i="13"/>
  <c r="K1038" i="13"/>
  <c r="K1037" i="13"/>
  <c r="K1036" i="13"/>
  <c r="K1035" i="13"/>
  <c r="K1034" i="13"/>
  <c r="K1033" i="13"/>
  <c r="K1032" i="13"/>
  <c r="K1031" i="13"/>
  <c r="K1030" i="13"/>
  <c r="K1029" i="13"/>
  <c r="K1028" i="13"/>
  <c r="K1027" i="13"/>
  <c r="K1026" i="13"/>
  <c r="K1025" i="13"/>
  <c r="K1024" i="13"/>
  <c r="K1023" i="13"/>
  <c r="K1022" i="13"/>
  <c r="K1021" i="13"/>
  <c r="K1020" i="13"/>
  <c r="K1019" i="13"/>
  <c r="K1018" i="13"/>
  <c r="K1017" i="13"/>
  <c r="K1016" i="13"/>
  <c r="K1015" i="13"/>
  <c r="K1014" i="13"/>
  <c r="K1013" i="13"/>
  <c r="K1012" i="13"/>
  <c r="K1011" i="13"/>
  <c r="K1010" i="13"/>
  <c r="K1009" i="13"/>
  <c r="K1008" i="13"/>
  <c r="K1007" i="13"/>
  <c r="K1006" i="13"/>
  <c r="K1005" i="13"/>
  <c r="K1004" i="13"/>
  <c r="K1003" i="13"/>
  <c r="K1002" i="13"/>
  <c r="K1001" i="13"/>
  <c r="K1000" i="13"/>
  <c r="K999" i="13"/>
  <c r="K998" i="13"/>
  <c r="K997" i="13"/>
  <c r="K996" i="13"/>
  <c r="K995" i="13"/>
  <c r="K994" i="13"/>
  <c r="K993" i="13"/>
  <c r="K992" i="13"/>
  <c r="K991" i="13"/>
  <c r="K990" i="13"/>
  <c r="K989" i="13"/>
  <c r="K988" i="13"/>
  <c r="K987" i="13"/>
  <c r="K986" i="13"/>
  <c r="K985" i="13"/>
  <c r="K984" i="13"/>
  <c r="K983" i="13"/>
  <c r="K982" i="13"/>
  <c r="K981" i="13"/>
  <c r="K980" i="13"/>
  <c r="K979" i="13"/>
  <c r="K978" i="13"/>
  <c r="K977" i="13"/>
  <c r="K976" i="13"/>
  <c r="K975" i="13"/>
  <c r="K974" i="13"/>
  <c r="K973" i="13"/>
  <c r="K972" i="13"/>
  <c r="K971" i="13"/>
  <c r="K970" i="13"/>
  <c r="K969" i="13"/>
  <c r="K968" i="13"/>
  <c r="K967" i="13"/>
  <c r="K966" i="13"/>
  <c r="K965" i="13"/>
  <c r="K964" i="13"/>
  <c r="K963" i="13"/>
  <c r="K962" i="13"/>
  <c r="K961" i="13"/>
  <c r="K960" i="13"/>
  <c r="K959" i="13"/>
  <c r="K958" i="13"/>
  <c r="K957" i="13"/>
  <c r="K956" i="13"/>
  <c r="K955" i="13"/>
  <c r="K954" i="13"/>
  <c r="K953" i="13"/>
  <c r="K952" i="13"/>
  <c r="K951" i="13"/>
  <c r="K950" i="13"/>
  <c r="K949" i="13"/>
  <c r="K948" i="13"/>
  <c r="K947" i="13"/>
  <c r="K946" i="13"/>
  <c r="K945" i="13"/>
  <c r="K944" i="13"/>
  <c r="K943" i="13"/>
  <c r="K942" i="13"/>
  <c r="K941" i="13"/>
  <c r="K940" i="13"/>
  <c r="K939" i="13"/>
  <c r="K938" i="13"/>
  <c r="K937" i="13"/>
  <c r="K936" i="13"/>
  <c r="K935" i="13"/>
  <c r="K934" i="13"/>
  <c r="K933" i="13"/>
  <c r="K932" i="13"/>
  <c r="K931" i="13"/>
  <c r="K930" i="13"/>
  <c r="K929" i="13"/>
  <c r="K928" i="13"/>
  <c r="K927" i="13"/>
  <c r="K926" i="13"/>
  <c r="K925" i="13"/>
  <c r="K924" i="13"/>
  <c r="K923" i="13"/>
  <c r="K922" i="13"/>
  <c r="K921" i="13"/>
  <c r="K920" i="13"/>
  <c r="K919" i="13"/>
  <c r="K918" i="13"/>
  <c r="K917" i="13"/>
  <c r="K916" i="13"/>
  <c r="K915" i="13"/>
  <c r="K914" i="13"/>
  <c r="K913" i="13"/>
  <c r="K912" i="13"/>
  <c r="K911" i="13"/>
  <c r="K910" i="13"/>
  <c r="K909" i="13"/>
  <c r="K908" i="13"/>
  <c r="K907" i="13"/>
  <c r="K906" i="13"/>
  <c r="K905" i="13"/>
  <c r="K904" i="13"/>
  <c r="K903" i="13"/>
  <c r="K902" i="13"/>
  <c r="K901" i="13"/>
  <c r="K900" i="13"/>
  <c r="K899" i="13"/>
  <c r="K898" i="13"/>
  <c r="K897" i="13"/>
  <c r="K896" i="13"/>
  <c r="K895" i="13"/>
  <c r="K894" i="13"/>
  <c r="K893" i="13"/>
  <c r="K892" i="13"/>
  <c r="K891" i="13"/>
  <c r="K890" i="13"/>
  <c r="K889" i="13"/>
  <c r="K888" i="13"/>
  <c r="K887" i="13"/>
  <c r="K886" i="13"/>
  <c r="K885" i="13"/>
  <c r="K884" i="13"/>
  <c r="K883" i="13"/>
  <c r="K882" i="13"/>
  <c r="K881" i="13"/>
  <c r="K880" i="13"/>
  <c r="K879" i="13"/>
  <c r="K878" i="13"/>
  <c r="K877" i="13"/>
  <c r="K876" i="13"/>
  <c r="K875" i="13"/>
  <c r="K874" i="13"/>
  <c r="K873" i="13"/>
  <c r="K872" i="13"/>
  <c r="K871" i="13"/>
  <c r="K870" i="13"/>
  <c r="K869" i="13"/>
  <c r="K868" i="13"/>
  <c r="K867" i="13"/>
  <c r="K866" i="13"/>
  <c r="K865" i="13"/>
  <c r="K864" i="13"/>
  <c r="K863" i="13"/>
  <c r="K862" i="13"/>
  <c r="K861" i="13"/>
  <c r="K860" i="13"/>
  <c r="K859" i="13"/>
  <c r="K858" i="13"/>
  <c r="K857" i="13"/>
  <c r="K856" i="13"/>
  <c r="K855" i="13"/>
  <c r="K854" i="13"/>
  <c r="K853" i="13"/>
  <c r="K852" i="13"/>
  <c r="K851" i="13"/>
  <c r="K850" i="13"/>
  <c r="K849" i="13"/>
  <c r="K848" i="13"/>
  <c r="K847" i="13"/>
  <c r="K846" i="13"/>
  <c r="K845" i="13"/>
  <c r="K844" i="13"/>
  <c r="K843" i="13"/>
  <c r="K842" i="13"/>
  <c r="K841" i="13"/>
  <c r="K840" i="13"/>
  <c r="K839" i="13"/>
  <c r="K838" i="13"/>
  <c r="K837" i="13"/>
  <c r="K836" i="13"/>
  <c r="K835" i="13"/>
  <c r="K834" i="13"/>
  <c r="K833" i="13"/>
  <c r="K832" i="13"/>
  <c r="K831" i="13"/>
  <c r="K830" i="13"/>
  <c r="K829" i="13"/>
  <c r="K828" i="13"/>
  <c r="K827" i="13"/>
  <c r="K826" i="13"/>
  <c r="K825" i="13"/>
  <c r="K824" i="13"/>
  <c r="K823" i="13"/>
  <c r="K822" i="13"/>
  <c r="K821" i="13"/>
  <c r="K820" i="13"/>
  <c r="K819" i="13"/>
  <c r="K818" i="13"/>
  <c r="K817" i="13"/>
  <c r="K816" i="13"/>
  <c r="K815" i="13"/>
  <c r="K814" i="13"/>
  <c r="K813" i="13"/>
  <c r="K812" i="13"/>
  <c r="K811" i="13"/>
  <c r="K810" i="13"/>
  <c r="K809" i="13"/>
  <c r="K808" i="13"/>
  <c r="K807" i="13"/>
  <c r="K806" i="13"/>
  <c r="K805" i="13"/>
  <c r="K804" i="13"/>
  <c r="K803" i="13"/>
  <c r="K802" i="13"/>
  <c r="K801" i="13"/>
  <c r="K800" i="13"/>
  <c r="K799" i="13"/>
  <c r="K798" i="13"/>
  <c r="K797" i="13"/>
  <c r="K796" i="13"/>
  <c r="K795" i="13"/>
  <c r="K794" i="13"/>
  <c r="K793" i="13"/>
  <c r="K792" i="13"/>
  <c r="K791" i="13"/>
  <c r="K790" i="13"/>
  <c r="K789" i="13"/>
  <c r="K788" i="13"/>
  <c r="K787" i="13"/>
  <c r="K786" i="13"/>
  <c r="K785" i="13"/>
  <c r="K784" i="13"/>
  <c r="K783" i="13"/>
  <c r="K782" i="13"/>
  <c r="K781" i="13"/>
  <c r="K780" i="13"/>
  <c r="K779" i="13"/>
  <c r="K778" i="13"/>
  <c r="K777" i="13"/>
  <c r="K776" i="13"/>
  <c r="K775" i="13"/>
  <c r="K774" i="13"/>
  <c r="K773" i="13"/>
  <c r="K772" i="13"/>
  <c r="K771" i="13"/>
  <c r="K770" i="13"/>
  <c r="K769" i="13"/>
  <c r="K768" i="13"/>
  <c r="K767" i="13"/>
  <c r="K766" i="13"/>
  <c r="K765" i="13"/>
  <c r="K764" i="13"/>
  <c r="K763" i="13"/>
  <c r="K762" i="13"/>
  <c r="K761" i="13"/>
  <c r="K760" i="13"/>
  <c r="K759" i="13"/>
  <c r="K758" i="13"/>
  <c r="K757" i="13"/>
  <c r="K756" i="13"/>
  <c r="K755" i="13"/>
  <c r="K754" i="13"/>
  <c r="K753" i="13"/>
  <c r="K752" i="13"/>
  <c r="K751" i="13"/>
  <c r="K750" i="13"/>
  <c r="K749" i="13"/>
  <c r="K748" i="13"/>
  <c r="K747" i="13"/>
  <c r="K746" i="13"/>
  <c r="K745" i="13"/>
  <c r="K744" i="13"/>
  <c r="K743" i="13"/>
  <c r="K742" i="13"/>
  <c r="K741" i="13"/>
  <c r="K740" i="13"/>
  <c r="K739" i="13"/>
  <c r="K738" i="13"/>
  <c r="K737" i="13"/>
  <c r="K736" i="13"/>
  <c r="K735" i="13"/>
  <c r="K734" i="13"/>
  <c r="K733" i="13"/>
  <c r="K732" i="13"/>
  <c r="K731" i="13"/>
  <c r="K730" i="13"/>
  <c r="K729" i="13"/>
  <c r="K728" i="13"/>
  <c r="K727" i="13"/>
  <c r="K726" i="13"/>
  <c r="K725" i="13"/>
  <c r="K724" i="13"/>
  <c r="K723" i="13"/>
  <c r="K722" i="13"/>
  <c r="K721" i="13"/>
  <c r="K720" i="13"/>
  <c r="K719" i="13"/>
  <c r="K718" i="13"/>
  <c r="K717" i="13"/>
  <c r="K716" i="13"/>
  <c r="K715" i="13"/>
  <c r="K714" i="13"/>
  <c r="K713" i="13"/>
  <c r="K712" i="13"/>
  <c r="K711" i="13"/>
  <c r="K710" i="13"/>
  <c r="K709" i="13"/>
  <c r="K708" i="13"/>
  <c r="K707" i="13"/>
  <c r="K706" i="13"/>
  <c r="K705" i="13"/>
  <c r="K704" i="13"/>
  <c r="K703" i="13"/>
  <c r="K702" i="13"/>
  <c r="K701" i="13"/>
  <c r="K700" i="13"/>
  <c r="K699" i="13"/>
  <c r="K698" i="13"/>
  <c r="K697" i="13"/>
  <c r="K696" i="13"/>
  <c r="K695" i="13"/>
  <c r="K694" i="13"/>
  <c r="K693" i="13"/>
  <c r="K692" i="13"/>
  <c r="K691" i="13"/>
  <c r="K690" i="13"/>
  <c r="K689" i="13"/>
  <c r="K688" i="13"/>
  <c r="K687" i="13"/>
  <c r="K686" i="13"/>
  <c r="K685" i="13"/>
  <c r="K684" i="13"/>
  <c r="K683" i="13"/>
  <c r="K682" i="13"/>
  <c r="K681" i="13"/>
  <c r="K680" i="13"/>
  <c r="K679" i="13"/>
  <c r="K678" i="13"/>
  <c r="K677" i="13"/>
  <c r="K676" i="13"/>
  <c r="K675" i="13"/>
  <c r="K674" i="13"/>
  <c r="K673" i="13"/>
  <c r="K672" i="13"/>
  <c r="K671" i="13"/>
  <c r="K670" i="13"/>
  <c r="K669" i="13"/>
  <c r="K668" i="13"/>
  <c r="K667" i="13"/>
  <c r="K666" i="13"/>
  <c r="K665" i="13"/>
  <c r="K664" i="13"/>
  <c r="K663" i="13"/>
  <c r="K662" i="13"/>
  <c r="K661" i="13"/>
  <c r="K660" i="13"/>
  <c r="K659" i="13"/>
  <c r="K658" i="13"/>
  <c r="K657" i="13"/>
  <c r="K656" i="13"/>
  <c r="K655" i="13"/>
  <c r="K654" i="13"/>
  <c r="K653" i="13"/>
  <c r="K652" i="13"/>
  <c r="K651" i="13"/>
  <c r="K650" i="13"/>
  <c r="K649" i="13"/>
  <c r="K648" i="13"/>
  <c r="K647" i="13"/>
  <c r="K646" i="13"/>
  <c r="K645" i="13"/>
  <c r="K644" i="13"/>
  <c r="K643" i="13"/>
  <c r="K642" i="13"/>
  <c r="K641" i="13"/>
  <c r="K640" i="13"/>
  <c r="K639" i="13"/>
  <c r="K638" i="13"/>
  <c r="K637" i="13"/>
  <c r="K636" i="13"/>
  <c r="K635" i="13"/>
  <c r="K634" i="13"/>
  <c r="K633" i="13"/>
  <c r="K632" i="13"/>
  <c r="K631" i="13"/>
  <c r="K630" i="13"/>
  <c r="K629" i="13"/>
  <c r="K628" i="13"/>
  <c r="K627" i="13"/>
  <c r="K626" i="13"/>
  <c r="K625" i="13"/>
  <c r="K624" i="13"/>
  <c r="K623" i="13"/>
  <c r="K622" i="13"/>
  <c r="K621" i="13"/>
  <c r="K620" i="13"/>
  <c r="K619" i="13"/>
  <c r="K618" i="13"/>
  <c r="K617" i="13"/>
  <c r="K616" i="13"/>
  <c r="K615" i="13"/>
  <c r="K614" i="13"/>
  <c r="K613" i="13"/>
  <c r="K612" i="13"/>
  <c r="K611" i="13"/>
  <c r="K610" i="13"/>
  <c r="K609" i="13"/>
  <c r="K608" i="13"/>
  <c r="K607" i="13"/>
  <c r="K606" i="13"/>
  <c r="K605" i="13"/>
  <c r="K604" i="13"/>
  <c r="K603" i="13"/>
  <c r="K602" i="13"/>
  <c r="K601" i="13"/>
  <c r="K600" i="13"/>
  <c r="K599" i="13"/>
  <c r="K598" i="13"/>
  <c r="K597" i="13"/>
  <c r="K596" i="13"/>
  <c r="K595" i="13"/>
  <c r="K594" i="13"/>
  <c r="K593" i="13"/>
  <c r="K592" i="13"/>
  <c r="K591" i="13"/>
  <c r="K590" i="13"/>
  <c r="K589" i="13"/>
  <c r="K588" i="13"/>
  <c r="K587" i="13"/>
  <c r="K586" i="13"/>
  <c r="K585" i="13"/>
  <c r="K584" i="13"/>
  <c r="K583" i="13"/>
  <c r="K582" i="13"/>
  <c r="K581" i="13"/>
  <c r="K580" i="13"/>
  <c r="K579" i="13"/>
  <c r="K578" i="13"/>
  <c r="K577" i="13"/>
  <c r="K576" i="13"/>
  <c r="K575" i="13"/>
  <c r="K574" i="13"/>
  <c r="K573" i="13"/>
  <c r="K572" i="13"/>
  <c r="K571" i="13"/>
  <c r="K570" i="13"/>
  <c r="K569" i="13"/>
  <c r="K568" i="13"/>
  <c r="K567" i="13"/>
  <c r="K566" i="13"/>
  <c r="K565" i="13"/>
  <c r="K564" i="13"/>
  <c r="K563" i="13"/>
  <c r="K562" i="13"/>
  <c r="K561" i="13"/>
  <c r="K560" i="13"/>
  <c r="K559" i="13"/>
  <c r="K558" i="13"/>
  <c r="K557" i="13"/>
  <c r="K556" i="13"/>
  <c r="K555" i="13"/>
  <c r="K554" i="13"/>
  <c r="K553" i="13"/>
  <c r="K552" i="13"/>
  <c r="K551" i="13"/>
  <c r="K550" i="13"/>
  <c r="K549" i="13"/>
  <c r="K548" i="13"/>
  <c r="K547" i="13"/>
  <c r="K546" i="13"/>
  <c r="K545" i="13"/>
  <c r="K544" i="13"/>
  <c r="K543" i="13"/>
  <c r="K542" i="13"/>
  <c r="K541" i="13"/>
  <c r="K540" i="13"/>
  <c r="K539" i="13"/>
  <c r="K538" i="13"/>
  <c r="K537" i="13"/>
  <c r="K536" i="13"/>
  <c r="K535" i="13"/>
  <c r="K534" i="13"/>
  <c r="K533" i="13"/>
  <c r="K532" i="13"/>
  <c r="K531" i="13"/>
  <c r="K530" i="13"/>
  <c r="K529" i="13"/>
  <c r="K528" i="13"/>
  <c r="K527" i="13"/>
  <c r="K526" i="13"/>
  <c r="K525" i="13"/>
  <c r="K524" i="13"/>
  <c r="K523" i="13"/>
  <c r="K522" i="13"/>
  <c r="K521" i="13"/>
  <c r="K520" i="13"/>
  <c r="K519" i="13"/>
  <c r="K518" i="13"/>
  <c r="K517" i="13"/>
  <c r="K516" i="13"/>
  <c r="K515" i="13"/>
  <c r="K514" i="13"/>
  <c r="K513" i="13"/>
  <c r="K512" i="13"/>
  <c r="K511" i="13"/>
  <c r="K510" i="13"/>
  <c r="K509" i="13"/>
  <c r="K508" i="13"/>
  <c r="K507" i="13"/>
  <c r="K506" i="13"/>
  <c r="K505" i="13"/>
  <c r="K504" i="13"/>
  <c r="K503" i="13"/>
  <c r="K502" i="13"/>
  <c r="K501" i="13"/>
  <c r="K500" i="13"/>
  <c r="K499" i="13"/>
  <c r="K498" i="13"/>
  <c r="K497" i="13"/>
  <c r="K496" i="13"/>
  <c r="K495" i="13"/>
  <c r="K494" i="13"/>
  <c r="K493" i="13"/>
  <c r="K492" i="13"/>
  <c r="K491" i="13"/>
  <c r="K490" i="13"/>
  <c r="K489" i="13"/>
  <c r="K488" i="13"/>
  <c r="K487" i="13"/>
  <c r="K486" i="13"/>
  <c r="K485" i="13"/>
  <c r="K484" i="13"/>
  <c r="K483" i="13"/>
  <c r="K482" i="13"/>
  <c r="K481" i="13"/>
  <c r="K480" i="13"/>
  <c r="K479" i="13"/>
  <c r="K478" i="13"/>
  <c r="K477" i="13"/>
  <c r="K476" i="13"/>
  <c r="K475" i="13"/>
  <c r="K474" i="13"/>
  <c r="K473" i="13"/>
  <c r="K472" i="13"/>
  <c r="K471" i="13"/>
  <c r="K470" i="13"/>
  <c r="K469" i="13"/>
  <c r="K468" i="13"/>
  <c r="K467" i="13"/>
  <c r="K466" i="13"/>
  <c r="K465" i="13"/>
  <c r="K464" i="13"/>
  <c r="K463" i="13"/>
  <c r="K462" i="13"/>
  <c r="K461" i="13"/>
  <c r="K460" i="13"/>
  <c r="K459" i="13"/>
  <c r="K458" i="13"/>
  <c r="K457" i="13"/>
  <c r="K456" i="13"/>
  <c r="K455" i="13"/>
  <c r="K454" i="13"/>
  <c r="K453" i="13"/>
  <c r="K452" i="13"/>
  <c r="K451" i="13"/>
  <c r="K450" i="13"/>
  <c r="K449" i="13"/>
  <c r="K448" i="13"/>
  <c r="K447" i="13"/>
  <c r="K446" i="13"/>
  <c r="K445" i="13"/>
  <c r="K444" i="13"/>
  <c r="K443" i="13"/>
  <c r="K442" i="13"/>
  <c r="K441" i="13"/>
  <c r="K440" i="13"/>
  <c r="K439" i="13"/>
  <c r="K438" i="13"/>
  <c r="K437" i="13"/>
  <c r="K436" i="13"/>
  <c r="K435" i="13"/>
  <c r="K434" i="13"/>
  <c r="K433" i="13"/>
  <c r="K432" i="13"/>
  <c r="K431" i="13"/>
  <c r="K430" i="13"/>
  <c r="K429" i="13"/>
  <c r="K428" i="13"/>
  <c r="K427" i="13"/>
  <c r="K426" i="13"/>
  <c r="K425" i="13"/>
  <c r="K424" i="13"/>
  <c r="K423" i="13"/>
  <c r="K422" i="13"/>
  <c r="K421" i="13"/>
  <c r="K420" i="13"/>
  <c r="K419" i="13"/>
  <c r="K418" i="13"/>
  <c r="K417" i="13"/>
  <c r="K416" i="13"/>
  <c r="K415" i="13"/>
  <c r="K414" i="13"/>
  <c r="K413" i="13"/>
  <c r="K412" i="13"/>
  <c r="K411" i="13"/>
  <c r="K410" i="13"/>
  <c r="K409" i="13"/>
  <c r="K408" i="13"/>
  <c r="K407" i="13"/>
  <c r="K406" i="13"/>
  <c r="K405" i="13"/>
  <c r="K404" i="13"/>
  <c r="K403" i="13"/>
  <c r="K402" i="13"/>
  <c r="K401" i="13"/>
  <c r="K400" i="13"/>
  <c r="K399" i="13"/>
  <c r="K398" i="13"/>
  <c r="K397" i="13"/>
  <c r="K396" i="13"/>
  <c r="K395" i="13"/>
  <c r="K394" i="13"/>
  <c r="K393" i="13"/>
  <c r="K392" i="13"/>
  <c r="K391" i="13"/>
  <c r="K390" i="13"/>
  <c r="K389" i="13"/>
  <c r="K388" i="13"/>
  <c r="K387" i="13"/>
  <c r="K386" i="13"/>
  <c r="K385" i="13"/>
  <c r="K384" i="13"/>
  <c r="K383" i="13"/>
  <c r="K382" i="13"/>
  <c r="K381" i="13"/>
  <c r="K380" i="13"/>
  <c r="K379" i="13"/>
  <c r="K378" i="13"/>
  <c r="K377" i="13"/>
  <c r="K376" i="13"/>
  <c r="K375" i="13"/>
  <c r="K374" i="13"/>
  <c r="K373" i="13"/>
  <c r="K372" i="13"/>
  <c r="K371" i="13"/>
  <c r="K370" i="13"/>
  <c r="K369" i="13"/>
  <c r="K368" i="13"/>
  <c r="K367" i="13"/>
  <c r="K366" i="13"/>
  <c r="K365" i="13"/>
  <c r="K364" i="13"/>
  <c r="K363" i="13"/>
  <c r="K362" i="13"/>
  <c r="K361" i="13"/>
  <c r="K360" i="13"/>
  <c r="K359" i="13"/>
  <c r="K358" i="13"/>
  <c r="K357" i="13"/>
  <c r="K356" i="13"/>
  <c r="K355" i="13"/>
  <c r="K354" i="13"/>
  <c r="K353" i="13"/>
  <c r="K352" i="13"/>
  <c r="K351" i="13"/>
  <c r="K350" i="13"/>
  <c r="K349" i="13"/>
  <c r="K348" i="13"/>
  <c r="K347" i="13"/>
  <c r="K346" i="13"/>
  <c r="K345" i="13"/>
  <c r="K344" i="13"/>
  <c r="K343" i="13"/>
  <c r="K342" i="13"/>
  <c r="K341" i="13"/>
  <c r="K340" i="13"/>
  <c r="K339" i="13"/>
  <c r="K338" i="13"/>
  <c r="K337" i="13"/>
  <c r="K336" i="13"/>
  <c r="K335" i="13"/>
  <c r="K334" i="13"/>
  <c r="K333" i="13"/>
  <c r="K332" i="13"/>
  <c r="K331" i="13"/>
  <c r="K330" i="13"/>
  <c r="K329" i="13"/>
  <c r="K328" i="13"/>
  <c r="K327" i="13"/>
  <c r="K326" i="13"/>
  <c r="K325" i="13"/>
  <c r="K324" i="13"/>
  <c r="K323" i="13"/>
  <c r="K322" i="13"/>
  <c r="K321" i="13"/>
  <c r="K320" i="13"/>
  <c r="K319" i="13"/>
  <c r="K318" i="13"/>
  <c r="K317" i="13"/>
  <c r="K316" i="13"/>
  <c r="K315" i="13"/>
  <c r="K314" i="13"/>
  <c r="K313" i="13"/>
  <c r="K312" i="13"/>
  <c r="K311" i="13"/>
  <c r="K310" i="13"/>
  <c r="K309" i="13"/>
  <c r="K308" i="13"/>
  <c r="K307" i="13"/>
  <c r="K306" i="13"/>
  <c r="K305" i="13"/>
  <c r="K304" i="13"/>
  <c r="K303" i="13"/>
  <c r="K302" i="13"/>
  <c r="K301" i="13"/>
  <c r="K300" i="13"/>
  <c r="K299" i="13"/>
  <c r="K298" i="13"/>
  <c r="K297" i="13"/>
  <c r="K296" i="13"/>
  <c r="K295" i="13"/>
  <c r="K294" i="13"/>
  <c r="K293" i="13"/>
  <c r="K292" i="13"/>
  <c r="K291" i="13"/>
  <c r="K290" i="13"/>
  <c r="K289" i="13"/>
  <c r="K288" i="13"/>
  <c r="K287" i="13"/>
  <c r="K286" i="13"/>
  <c r="K285" i="13"/>
  <c r="K284" i="13"/>
  <c r="K283" i="13"/>
  <c r="K282" i="13"/>
  <c r="K281" i="13"/>
  <c r="K280" i="13"/>
  <c r="K279" i="13"/>
  <c r="K278" i="13"/>
  <c r="K277" i="13"/>
  <c r="K276" i="13"/>
  <c r="K275" i="13"/>
  <c r="K274" i="13"/>
  <c r="K273" i="13"/>
  <c r="K272" i="13"/>
  <c r="K271" i="13"/>
  <c r="K270" i="13"/>
  <c r="K269" i="13"/>
  <c r="K268" i="13"/>
  <c r="K267" i="13"/>
  <c r="K266" i="13"/>
  <c r="K265" i="13"/>
  <c r="K264" i="13"/>
  <c r="K263" i="13"/>
  <c r="K262" i="13"/>
  <c r="K261" i="13"/>
  <c r="K260" i="13"/>
  <c r="K259" i="13"/>
  <c r="K258" i="13"/>
  <c r="K257" i="13"/>
  <c r="K256" i="13"/>
  <c r="K255" i="13"/>
  <c r="K254" i="13"/>
  <c r="K253" i="13"/>
  <c r="K252" i="13"/>
  <c r="K251" i="13"/>
  <c r="K250" i="13"/>
  <c r="K249" i="13"/>
  <c r="K248" i="13"/>
  <c r="K247" i="13"/>
  <c r="K246" i="13"/>
  <c r="K245" i="13"/>
  <c r="K244" i="13"/>
  <c r="K243" i="13"/>
  <c r="K242" i="13"/>
  <c r="K241" i="13"/>
  <c r="K240" i="13"/>
  <c r="K239" i="13"/>
  <c r="K238" i="13"/>
  <c r="K237" i="13"/>
  <c r="K236" i="13"/>
  <c r="K235" i="13"/>
  <c r="K234" i="13"/>
  <c r="K233" i="13"/>
  <c r="K232" i="13"/>
  <c r="K231" i="13"/>
  <c r="K230" i="13"/>
  <c r="K229" i="13"/>
  <c r="K228" i="13"/>
  <c r="K227" i="13"/>
  <c r="K226" i="13"/>
  <c r="K225" i="13"/>
  <c r="K224" i="13"/>
  <c r="K223" i="13"/>
  <c r="K222" i="13"/>
  <c r="K221" i="13"/>
  <c r="K220" i="13"/>
  <c r="K219" i="13"/>
  <c r="K218" i="13"/>
  <c r="K217" i="13"/>
  <c r="K216" i="13"/>
  <c r="K215" i="13"/>
  <c r="K214" i="13"/>
  <c r="K213" i="13"/>
  <c r="K212" i="13"/>
  <c r="K211" i="13"/>
  <c r="K210" i="13"/>
  <c r="K209" i="13"/>
  <c r="K208" i="13"/>
  <c r="K207" i="13"/>
  <c r="K206" i="13"/>
  <c r="K205" i="13"/>
  <c r="K204" i="13"/>
  <c r="K203" i="13"/>
  <c r="K202" i="13"/>
  <c r="K201" i="13"/>
  <c r="K200" i="13"/>
  <c r="K199" i="13"/>
  <c r="K198" i="13"/>
  <c r="K197" i="13"/>
  <c r="K196" i="13"/>
  <c r="K195" i="13"/>
  <c r="K194" i="13"/>
  <c r="K193" i="13"/>
  <c r="K192" i="13"/>
  <c r="K191" i="13"/>
  <c r="K190" i="13"/>
  <c r="K189" i="13"/>
  <c r="K188" i="13"/>
  <c r="K187" i="13"/>
  <c r="K186" i="13"/>
  <c r="K185" i="13"/>
  <c r="K184" i="13"/>
  <c r="K183" i="13"/>
  <c r="K182" i="13"/>
  <c r="K181" i="13"/>
  <c r="K180" i="13"/>
  <c r="K179" i="13"/>
  <c r="K178" i="13"/>
  <c r="K177" i="13"/>
  <c r="K176" i="13"/>
  <c r="K175" i="13"/>
  <c r="K174" i="13"/>
  <c r="K173" i="13"/>
  <c r="K172" i="13"/>
  <c r="K171" i="13"/>
  <c r="K170" i="13"/>
  <c r="K169" i="13"/>
  <c r="K168" i="13"/>
  <c r="K167" i="13"/>
  <c r="K166" i="13"/>
  <c r="K165" i="13"/>
  <c r="K164" i="13"/>
  <c r="K163" i="13"/>
  <c r="K162" i="13"/>
  <c r="K161" i="13"/>
  <c r="K160" i="13"/>
  <c r="K159" i="13"/>
  <c r="K158" i="13"/>
  <c r="K157" i="13"/>
  <c r="K156" i="13"/>
  <c r="K155" i="13"/>
  <c r="K154" i="13"/>
  <c r="K153" i="13"/>
  <c r="K152" i="13"/>
  <c r="K151" i="13"/>
  <c r="K150" i="13"/>
  <c r="K149" i="13"/>
  <c r="K148" i="13"/>
  <c r="K147" i="13"/>
  <c r="K146" i="13"/>
  <c r="K145" i="13"/>
  <c r="K144" i="13"/>
  <c r="K143" i="13"/>
  <c r="K142" i="13"/>
  <c r="K141" i="13"/>
  <c r="K140" i="13"/>
  <c r="K139" i="13"/>
  <c r="K138" i="13"/>
  <c r="K137" i="13"/>
  <c r="K136" i="13"/>
  <c r="K135" i="13"/>
  <c r="K134" i="13"/>
  <c r="K133" i="13"/>
  <c r="K132" i="13"/>
  <c r="K131" i="13"/>
  <c r="K130" i="13"/>
  <c r="K129" i="13"/>
  <c r="K128" i="13"/>
  <c r="K127" i="13"/>
  <c r="K126" i="13"/>
  <c r="K125" i="13"/>
  <c r="K124" i="13"/>
  <c r="K123" i="13"/>
  <c r="K122" i="13"/>
  <c r="K121" i="13"/>
  <c r="K120" i="13"/>
  <c r="K119" i="13"/>
  <c r="K118" i="13"/>
  <c r="K117" i="13"/>
  <c r="K116" i="13"/>
  <c r="K115" i="13"/>
  <c r="K114" i="13"/>
  <c r="K113" i="13"/>
  <c r="K112" i="13"/>
  <c r="K111" i="13"/>
  <c r="K110" i="13"/>
  <c r="K109" i="13"/>
  <c r="K108" i="13"/>
  <c r="K107" i="13"/>
  <c r="K106" i="13"/>
  <c r="K105" i="13"/>
  <c r="K104" i="13"/>
  <c r="K103" i="13"/>
  <c r="K102" i="13"/>
  <c r="K101" i="13"/>
  <c r="K100" i="13"/>
  <c r="K99" i="13"/>
  <c r="K98" i="13"/>
  <c r="K97" i="13"/>
  <c r="K96" i="13"/>
  <c r="K95" i="13"/>
  <c r="K94" i="13"/>
  <c r="K93" i="13"/>
  <c r="K92" i="13"/>
  <c r="K91" i="13"/>
  <c r="K90" i="13"/>
  <c r="K89" i="13"/>
  <c r="K88" i="13"/>
  <c r="K87" i="13"/>
  <c r="K86" i="13"/>
  <c r="K85" i="13"/>
  <c r="K84" i="13"/>
  <c r="K82" i="13"/>
  <c r="K81"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5" i="13"/>
  <c r="K34" i="13"/>
  <c r="K33" i="13"/>
  <c r="K32" i="13"/>
  <c r="K31" i="13"/>
  <c r="K30" i="13"/>
  <c r="K29" i="13"/>
  <c r="K28" i="13"/>
  <c r="K27" i="13"/>
  <c r="K26" i="13"/>
  <c r="K25" i="13"/>
  <c r="K24" i="13"/>
  <c r="K23" i="13"/>
  <c r="K22" i="13"/>
  <c r="K21" i="13"/>
  <c r="K20" i="13"/>
  <c r="K19" i="13"/>
  <c r="K18" i="13"/>
  <c r="K17" i="13"/>
  <c r="K16" i="13"/>
  <c r="K15" i="13"/>
  <c r="K14" i="13"/>
  <c r="K13" i="13"/>
  <c r="K12" i="13"/>
  <c r="K11" i="13"/>
  <c r="K10" i="13"/>
  <c r="K9" i="13"/>
  <c r="K8" i="13"/>
  <c r="K7" i="13"/>
  <c r="K6" i="13"/>
  <c r="K5" i="13"/>
  <c r="K4" i="13"/>
  <c r="K3" i="13"/>
  <c r="J5525" i="2"/>
  <c r="H102" i="1" s="1"/>
  <c r="I5525" i="2"/>
  <c r="K102" i="1" s="1"/>
  <c r="H5525" i="2"/>
  <c r="K5524" i="2"/>
  <c r="K5523" i="2"/>
  <c r="K5522" i="2"/>
  <c r="K5521" i="2"/>
  <c r="K5520" i="2"/>
  <c r="K5519" i="2"/>
  <c r="K5518" i="2"/>
  <c r="K5517" i="2"/>
  <c r="K5516" i="2"/>
  <c r="K5515" i="2"/>
  <c r="K5514" i="2"/>
  <c r="J5506" i="2"/>
  <c r="G102" i="1" s="1"/>
  <c r="J102" i="1"/>
  <c r="H5506" i="2"/>
  <c r="K5508" i="2"/>
  <c r="E104" i="8" s="1"/>
  <c r="E110" i="10" s="1"/>
  <c r="I5375" i="2"/>
  <c r="K100" i="1" s="1"/>
  <c r="H5375" i="2"/>
  <c r="K5374" i="2"/>
  <c r="K5373" i="2"/>
  <c r="K5372" i="2"/>
  <c r="K5371" i="2"/>
  <c r="K5370" i="2"/>
  <c r="K5369" i="2"/>
  <c r="K5368" i="2"/>
  <c r="K5367" i="2"/>
  <c r="K5366" i="2"/>
  <c r="K5365" i="2"/>
  <c r="K5364" i="2"/>
  <c r="K5363" i="2"/>
  <c r="K5362" i="2"/>
  <c r="I5354" i="2"/>
  <c r="J100" i="1" s="1"/>
  <c r="H5354" i="2"/>
  <c r="K5353" i="2"/>
  <c r="K5352" i="2"/>
  <c r="K5351" i="2"/>
  <c r="K5350" i="2"/>
  <c r="K5349" i="2"/>
  <c r="K5348" i="2"/>
  <c r="K5347" i="2"/>
  <c r="K5346" i="2"/>
  <c r="K5345" i="2"/>
  <c r="K5344" i="2"/>
  <c r="K5343" i="2"/>
  <c r="K5342" i="2"/>
  <c r="K5341" i="2"/>
  <c r="K5340" i="2"/>
  <c r="K5339" i="2"/>
  <c r="K5338" i="2"/>
  <c r="K5337" i="2"/>
  <c r="K5336" i="2"/>
  <c r="K5335" i="2"/>
  <c r="K5334" i="2"/>
  <c r="K5333" i="2"/>
  <c r="K5332" i="2"/>
  <c r="K5331" i="2"/>
  <c r="K5330" i="2"/>
  <c r="K5329" i="2"/>
  <c r="K5328" i="2"/>
  <c r="K5327" i="2"/>
  <c r="K5326" i="2"/>
  <c r="K5325" i="2"/>
  <c r="K5324" i="2"/>
  <c r="K5323" i="2"/>
  <c r="K5322" i="2"/>
  <c r="K5321" i="2"/>
  <c r="K5320" i="2"/>
  <c r="K5319" i="2"/>
  <c r="K5318" i="2"/>
  <c r="K5317" i="2"/>
  <c r="K5316" i="2"/>
  <c r="K5315" i="2"/>
  <c r="K5314" i="2"/>
  <c r="K5313" i="2"/>
  <c r="J5305" i="2"/>
  <c r="G99" i="1" s="1"/>
  <c r="I99" i="1" s="1"/>
  <c r="N99" i="1" s="1"/>
  <c r="I5305" i="2"/>
  <c r="J99" i="1" s="1"/>
  <c r="L99" i="1" s="1"/>
  <c r="H5305" i="2"/>
  <c r="K5304" i="2"/>
  <c r="K5303" i="2"/>
  <c r="K5302" i="2"/>
  <c r="K5301" i="2"/>
  <c r="K5300" i="2"/>
  <c r="K5299" i="2"/>
  <c r="K5298" i="2"/>
  <c r="K5297" i="2"/>
  <c r="K5296" i="2"/>
  <c r="K5295" i="2"/>
  <c r="K5294" i="2"/>
  <c r="K5293" i="2"/>
  <c r="K5292" i="2"/>
  <c r="K5291" i="2"/>
  <c r="K5290" i="2"/>
  <c r="K5289" i="2"/>
  <c r="K5288" i="2"/>
  <c r="K5287" i="2"/>
  <c r="K5286" i="2"/>
  <c r="K5285" i="2"/>
  <c r="K5284" i="2"/>
  <c r="K5283" i="2"/>
  <c r="K5282" i="2"/>
  <c r="K5281" i="2"/>
  <c r="K5280" i="2"/>
  <c r="J5273" i="2"/>
  <c r="H98" i="1" s="1"/>
  <c r="I98" i="1" s="1"/>
  <c r="N98" i="1" s="1"/>
  <c r="I5273" i="2"/>
  <c r="K98" i="1" s="1"/>
  <c r="H5273" i="2"/>
  <c r="K5272" i="2"/>
  <c r="K5271" i="2"/>
  <c r="K5270" i="2"/>
  <c r="K5269" i="2"/>
  <c r="K5268" i="2"/>
  <c r="K5267" i="2"/>
  <c r="K5266" i="2"/>
  <c r="J98" i="1"/>
  <c r="H5258" i="2"/>
  <c r="K5256" i="2"/>
  <c r="K5255" i="2"/>
  <c r="K5254" i="2"/>
  <c r="K5253" i="2"/>
  <c r="K5252" i="2"/>
  <c r="K5251" i="2"/>
  <c r="K5250" i="2"/>
  <c r="K5249" i="2"/>
  <c r="K5248" i="2"/>
  <c r="K5247" i="2"/>
  <c r="K5246" i="2"/>
  <c r="K5245" i="2"/>
  <c r="K5244" i="2"/>
  <c r="K5243" i="2"/>
  <c r="K5242" i="2"/>
  <c r="K5241" i="2"/>
  <c r="K5240" i="2"/>
  <c r="K5239" i="2"/>
  <c r="K5238" i="2"/>
  <c r="K5237" i="2"/>
  <c r="K5236" i="2"/>
  <c r="K5235" i="2"/>
  <c r="K5234" i="2"/>
  <c r="K5233" i="2"/>
  <c r="K5232" i="2"/>
  <c r="K5231" i="2"/>
  <c r="K5230" i="2"/>
  <c r="K5229" i="2"/>
  <c r="K5228" i="2"/>
  <c r="K5227" i="2"/>
  <c r="K5226" i="2"/>
  <c r="K5225" i="2"/>
  <c r="K5224" i="2"/>
  <c r="K5223" i="2"/>
  <c r="K5222" i="2"/>
  <c r="K5221" i="2"/>
  <c r="K5220" i="2"/>
  <c r="K5219" i="2"/>
  <c r="K5218" i="2"/>
  <c r="K5260" i="2" s="1"/>
  <c r="E100" i="8" s="1"/>
  <c r="E106" i="10" s="1"/>
  <c r="J5211" i="2"/>
  <c r="H97" i="1" s="1"/>
  <c r="I5211" i="2"/>
  <c r="K97" i="1" s="1"/>
  <c r="H5211" i="2"/>
  <c r="K5210" i="2"/>
  <c r="K5209" i="2"/>
  <c r="J5201" i="2"/>
  <c r="G97" i="1" s="1"/>
  <c r="I5201" i="2"/>
  <c r="J97" i="1" s="1"/>
  <c r="H5201" i="2"/>
  <c r="K5200" i="2"/>
  <c r="K5199" i="2"/>
  <c r="K5198" i="2"/>
  <c r="K5197" i="2"/>
  <c r="K5196" i="2"/>
  <c r="K5195" i="2"/>
  <c r="K5194" i="2"/>
  <c r="K5193" i="2"/>
  <c r="K5192" i="2"/>
  <c r="K5191" i="2"/>
  <c r="K5190" i="2"/>
  <c r="K5189" i="2"/>
  <c r="K5188" i="2"/>
  <c r="K5187" i="2"/>
  <c r="K5186" i="2"/>
  <c r="K5185" i="2"/>
  <c r="K5184" i="2"/>
  <c r="K5183" i="2"/>
  <c r="K5182" i="2"/>
  <c r="K5181" i="2"/>
  <c r="K5180" i="2"/>
  <c r="K5179" i="2"/>
  <c r="K5178" i="2"/>
  <c r="K5177" i="2"/>
  <c r="K5176" i="2"/>
  <c r="K5175" i="2"/>
  <c r="K5174" i="2"/>
  <c r="K5173" i="2"/>
  <c r="K5172" i="2"/>
  <c r="K5171" i="2"/>
  <c r="K5170" i="2"/>
  <c r="K5169" i="2"/>
  <c r="K5168" i="2"/>
  <c r="K5167" i="2"/>
  <c r="K5166" i="2"/>
  <c r="K5165" i="2"/>
  <c r="K5164" i="2"/>
  <c r="K5163" i="2"/>
  <c r="K5203" i="2" s="1"/>
  <c r="E99" i="8" s="1"/>
  <c r="E105" i="10" s="1"/>
  <c r="J5080" i="2"/>
  <c r="H95" i="1" s="1"/>
  <c r="I95" i="1" s="1"/>
  <c r="N95" i="1" s="1"/>
  <c r="I5080" i="2"/>
  <c r="K95" i="1" s="1"/>
  <c r="L95" i="1" s="1"/>
  <c r="H5080" i="2"/>
  <c r="G94" i="1"/>
  <c r="I94" i="1" s="1"/>
  <c r="N94" i="1" s="1"/>
  <c r="I4970" i="2"/>
  <c r="J94" i="1" s="1"/>
  <c r="L94" i="1" s="1"/>
  <c r="J4925" i="2"/>
  <c r="H93" i="1" s="1"/>
  <c r="I4925" i="2"/>
  <c r="K93" i="1" s="1"/>
  <c r="J4900" i="2"/>
  <c r="G93" i="1" s="1"/>
  <c r="J93" i="1"/>
  <c r="H4900" i="2"/>
  <c r="K4899" i="2"/>
  <c r="K4898" i="2"/>
  <c r="K4897" i="2"/>
  <c r="K4896" i="2"/>
  <c r="K4895" i="2"/>
  <c r="K4894" i="2"/>
  <c r="K4893" i="2"/>
  <c r="K4892" i="2"/>
  <c r="K4891" i="2"/>
  <c r="K4890" i="2"/>
  <c r="K4889" i="2"/>
  <c r="K4888" i="2"/>
  <c r="K4887" i="2"/>
  <c r="K4886" i="2"/>
  <c r="K4885" i="2"/>
  <c r="K4884" i="2"/>
  <c r="K4883" i="2"/>
  <c r="K4882" i="2"/>
  <c r="K4881" i="2"/>
  <c r="K4880" i="2"/>
  <c r="K4879" i="2"/>
  <c r="K4878" i="2"/>
  <c r="K4877" i="2"/>
  <c r="K4876" i="2"/>
  <c r="K4875" i="2"/>
  <c r="K4874" i="2"/>
  <c r="K4873" i="2"/>
  <c r="K4872" i="2"/>
  <c r="K4871" i="2"/>
  <c r="K4870" i="2"/>
  <c r="K4869" i="2"/>
  <c r="K4868" i="2"/>
  <c r="J4861" i="2"/>
  <c r="H92" i="1" s="1"/>
  <c r="I4861" i="2"/>
  <c r="K92" i="1" s="1"/>
  <c r="H4861" i="2"/>
  <c r="K4860" i="2"/>
  <c r="K4859" i="2"/>
  <c r="K4858" i="2"/>
  <c r="K4857" i="2"/>
  <c r="K4856" i="2"/>
  <c r="K4855" i="2"/>
  <c r="K4854" i="2"/>
  <c r="K4853" i="2"/>
  <c r="K4852" i="2"/>
  <c r="K4851" i="2"/>
  <c r="K4850" i="2"/>
  <c r="K4849" i="2"/>
  <c r="K4848" i="2"/>
  <c r="K4847" i="2"/>
  <c r="K4846" i="2"/>
  <c r="K4845" i="2"/>
  <c r="K4844" i="2"/>
  <c r="K4843" i="2"/>
  <c r="K4842" i="2"/>
  <c r="K4841" i="2"/>
  <c r="K4840" i="2"/>
  <c r="K4839" i="2"/>
  <c r="K4838" i="2"/>
  <c r="K4837" i="2"/>
  <c r="K4836" i="2"/>
  <c r="K4835" i="2"/>
  <c r="K4834" i="2"/>
  <c r="K4833" i="2"/>
  <c r="K4832" i="2"/>
  <c r="K4831" i="2"/>
  <c r="K4830" i="2"/>
  <c r="K4829" i="2"/>
  <c r="K4828" i="2"/>
  <c r="K4827" i="2"/>
  <c r="K4826" i="2"/>
  <c r="K4825" i="2"/>
  <c r="K4824" i="2"/>
  <c r="K4823" i="2"/>
  <c r="K4822" i="2"/>
  <c r="K4821" i="2"/>
  <c r="K4820" i="2"/>
  <c r="K4819" i="2"/>
  <c r="K4818" i="2"/>
  <c r="K4817" i="2"/>
  <c r="K4816" i="2"/>
  <c r="K4815" i="2"/>
  <c r="K4814" i="2"/>
  <c r="K4813" i="2"/>
  <c r="K4812" i="2"/>
  <c r="K4811" i="2"/>
  <c r="K4810" i="2"/>
  <c r="K4809" i="2"/>
  <c r="K4808" i="2"/>
  <c r="K4807" i="2"/>
  <c r="K4806" i="2"/>
  <c r="K4805" i="2"/>
  <c r="K4804" i="2"/>
  <c r="K4803" i="2"/>
  <c r="K4802" i="2"/>
  <c r="K4801" i="2"/>
  <c r="K4800" i="2"/>
  <c r="K4799" i="2"/>
  <c r="K4798" i="2"/>
  <c r="K4797" i="2"/>
  <c r="K4796" i="2"/>
  <c r="K4795" i="2"/>
  <c r="K4794" i="2"/>
  <c r="K4793" i="2"/>
  <c r="K4792" i="2"/>
  <c r="K4791" i="2"/>
  <c r="K4790" i="2"/>
  <c r="K4789" i="2"/>
  <c r="K4788" i="2"/>
  <c r="K4787" i="2"/>
  <c r="K4786" i="2"/>
  <c r="J4778" i="2"/>
  <c r="G92" i="1" s="1"/>
  <c r="I4778" i="2"/>
  <c r="J92" i="1" s="1"/>
  <c r="H4778" i="2"/>
  <c r="K4777" i="2"/>
  <c r="K4776" i="2"/>
  <c r="K4775" i="2"/>
  <c r="K4774" i="2"/>
  <c r="K4773" i="2"/>
  <c r="K4772" i="2"/>
  <c r="K4771" i="2"/>
  <c r="K4770" i="2"/>
  <c r="K4769" i="2"/>
  <c r="K4768" i="2"/>
  <c r="K4767" i="2"/>
  <c r="K4766" i="2"/>
  <c r="K4765" i="2"/>
  <c r="K4764" i="2"/>
  <c r="K4763" i="2"/>
  <c r="K4762" i="2"/>
  <c r="K4761" i="2"/>
  <c r="K4760" i="2"/>
  <c r="K4759" i="2"/>
  <c r="K4758" i="2"/>
  <c r="K4757" i="2"/>
  <c r="K4756" i="2"/>
  <c r="K4755" i="2"/>
  <c r="K4754" i="2"/>
  <c r="K4753" i="2"/>
  <c r="K4752" i="2"/>
  <c r="K4751" i="2"/>
  <c r="K4750" i="2"/>
  <c r="K4749" i="2"/>
  <c r="K4748" i="2"/>
  <c r="K4747" i="2"/>
  <c r="K4746" i="2"/>
  <c r="K4745" i="2"/>
  <c r="K4744" i="2"/>
  <c r="K4743" i="2"/>
  <c r="K4742" i="2"/>
  <c r="K4741" i="2"/>
  <c r="K4740" i="2"/>
  <c r="K4739" i="2"/>
  <c r="J4731" i="2"/>
  <c r="G91" i="1" s="1"/>
  <c r="I91" i="1" s="1"/>
  <c r="N91" i="1" s="1"/>
  <c r="I4731" i="2"/>
  <c r="J91" i="1" s="1"/>
  <c r="L91" i="1" s="1"/>
  <c r="H4731" i="2"/>
  <c r="K4730" i="2"/>
  <c r="K4729" i="2"/>
  <c r="K4728" i="2"/>
  <c r="K4727" i="2"/>
  <c r="K4726" i="2"/>
  <c r="K4725" i="2"/>
  <c r="K4724" i="2"/>
  <c r="K4723" i="2"/>
  <c r="K4722" i="2"/>
  <c r="K4721" i="2"/>
  <c r="K4720" i="2"/>
  <c r="K4719" i="2"/>
  <c r="K4718" i="2"/>
  <c r="K4717" i="2"/>
  <c r="K4716" i="2"/>
  <c r="K4715" i="2"/>
  <c r="K4714" i="2"/>
  <c r="K4713" i="2"/>
  <c r="K4712" i="2"/>
  <c r="K4711" i="2"/>
  <c r="K4710" i="2"/>
  <c r="K4709" i="2"/>
  <c r="K4708" i="2"/>
  <c r="K4707" i="2"/>
  <c r="K4706" i="2"/>
  <c r="K4705" i="2"/>
  <c r="K4704" i="2"/>
  <c r="K4703" i="2"/>
  <c r="K4702" i="2"/>
  <c r="K4733" i="2" s="1"/>
  <c r="E93" i="8" s="1"/>
  <c r="E99" i="10" s="1"/>
  <c r="J4695" i="2"/>
  <c r="H90" i="1" s="1"/>
  <c r="I4695" i="2"/>
  <c r="K90" i="1" s="1"/>
  <c r="H4695" i="2"/>
  <c r="K4694" i="2"/>
  <c r="J4683" i="2"/>
  <c r="G90" i="1" s="1"/>
  <c r="I4683" i="2"/>
  <c r="J90" i="1" s="1"/>
  <c r="H4683" i="2"/>
  <c r="K4682" i="2"/>
  <c r="K4681" i="2"/>
  <c r="K4680" i="2"/>
  <c r="K4679" i="2"/>
  <c r="K4678" i="2"/>
  <c r="K4677" i="2"/>
  <c r="K4676" i="2"/>
  <c r="K4675" i="2"/>
  <c r="K4674" i="2"/>
  <c r="K4673" i="2"/>
  <c r="K4672" i="2"/>
  <c r="K4671" i="2"/>
  <c r="K4670" i="2"/>
  <c r="K4669" i="2"/>
  <c r="K4668" i="2"/>
  <c r="K4667" i="2"/>
  <c r="K4666" i="2"/>
  <c r="K4665" i="2"/>
  <c r="K4664" i="2"/>
  <c r="K4663" i="2"/>
  <c r="K4662" i="2"/>
  <c r="K4661" i="2"/>
  <c r="K4660" i="2"/>
  <c r="K4659" i="2"/>
  <c r="K4658" i="2"/>
  <c r="K4657" i="2"/>
  <c r="K4656" i="2"/>
  <c r="K4655" i="2"/>
  <c r="K4654" i="2"/>
  <c r="K4653" i="2"/>
  <c r="K4652" i="2"/>
  <c r="K4651" i="2"/>
  <c r="K4650" i="2"/>
  <c r="K4649" i="2"/>
  <c r="J4642" i="2"/>
  <c r="H89" i="1" s="1"/>
  <c r="I4642" i="2"/>
  <c r="K89" i="1" s="1"/>
  <c r="H4642" i="2"/>
  <c r="K4641" i="2"/>
  <c r="K4640" i="2"/>
  <c r="K4639" i="2"/>
  <c r="K4638" i="2"/>
  <c r="K4637" i="2"/>
  <c r="K4636" i="2"/>
  <c r="J4628" i="2"/>
  <c r="G89" i="1" s="1"/>
  <c r="I4628" i="2"/>
  <c r="J89" i="1" s="1"/>
  <c r="H4628" i="2"/>
  <c r="K4627" i="2"/>
  <c r="K4626" i="2"/>
  <c r="K4625" i="2"/>
  <c r="K4624" i="2"/>
  <c r="K4623" i="2"/>
  <c r="K4622" i="2"/>
  <c r="K4621" i="2"/>
  <c r="K4620" i="2"/>
  <c r="K4619" i="2"/>
  <c r="K4618" i="2"/>
  <c r="K4617" i="2"/>
  <c r="K4616" i="2"/>
  <c r="K4615" i="2"/>
  <c r="K4614" i="2"/>
  <c r="K4613" i="2"/>
  <c r="K4612" i="2"/>
  <c r="K4611" i="2"/>
  <c r="K4610" i="2"/>
  <c r="K4609" i="2"/>
  <c r="K4608" i="2"/>
  <c r="K4607" i="2"/>
  <c r="K4606" i="2"/>
  <c r="K4605" i="2"/>
  <c r="K4604" i="2"/>
  <c r="K4603" i="2"/>
  <c r="K4602" i="2"/>
  <c r="K4601" i="2"/>
  <c r="K4600" i="2"/>
  <c r="K4599" i="2"/>
  <c r="K4598" i="2"/>
  <c r="K4597" i="2"/>
  <c r="K4596" i="2"/>
  <c r="K4595" i="2"/>
  <c r="K4594" i="2"/>
  <c r="K4593" i="2"/>
  <c r="K4630" i="2" s="1"/>
  <c r="E91" i="8" s="1"/>
  <c r="E97" i="10" s="1"/>
  <c r="J4586" i="2"/>
  <c r="H88" i="1" s="1"/>
  <c r="I4586" i="2"/>
  <c r="K88" i="1" s="1"/>
  <c r="H4586" i="2"/>
  <c r="G88" i="1"/>
  <c r="I4564" i="2"/>
  <c r="J88" i="1" s="1"/>
  <c r="H4564" i="2"/>
  <c r="J4497" i="2"/>
  <c r="H87" i="1" s="1"/>
  <c r="I4497" i="2"/>
  <c r="K87" i="1" s="1"/>
  <c r="H4497" i="2"/>
  <c r="K4496" i="2"/>
  <c r="K4495" i="2"/>
  <c r="K4494" i="2"/>
  <c r="K4493" i="2"/>
  <c r="K4492" i="2"/>
  <c r="K4491" i="2"/>
  <c r="K4490" i="2"/>
  <c r="K4489" i="2"/>
  <c r="K4488" i="2"/>
  <c r="K4487" i="2"/>
  <c r="K4486" i="2"/>
  <c r="K4485" i="2"/>
  <c r="K4484" i="2"/>
  <c r="K4483" i="2"/>
  <c r="K4482" i="2"/>
  <c r="K4481" i="2"/>
  <c r="J4473" i="2"/>
  <c r="G87" i="1" s="1"/>
  <c r="I4473" i="2"/>
  <c r="J87" i="1" s="1"/>
  <c r="H4473" i="2"/>
  <c r="K4472" i="2"/>
  <c r="K4471" i="2"/>
  <c r="K4470" i="2"/>
  <c r="K4469" i="2"/>
  <c r="K4468" i="2"/>
  <c r="K4467" i="2"/>
  <c r="K4466" i="2"/>
  <c r="K4465" i="2"/>
  <c r="K4464" i="2"/>
  <c r="K4463" i="2"/>
  <c r="K4462" i="2"/>
  <c r="K4461" i="2"/>
  <c r="K4460" i="2"/>
  <c r="K4459" i="2"/>
  <c r="K4458" i="2"/>
  <c r="K4457" i="2"/>
  <c r="K4456" i="2"/>
  <c r="K4455" i="2"/>
  <c r="K4454" i="2"/>
  <c r="K4453" i="2"/>
  <c r="K4452" i="2"/>
  <c r="K4451" i="2"/>
  <c r="K4450" i="2"/>
  <c r="K4449" i="2"/>
  <c r="K4448" i="2"/>
  <c r="K4447" i="2"/>
  <c r="K4446" i="2"/>
  <c r="K4445" i="2"/>
  <c r="K4444" i="2"/>
  <c r="K4443" i="2"/>
  <c r="K4442" i="2"/>
  <c r="K4441" i="2"/>
  <c r="K4440" i="2"/>
  <c r="K4439" i="2"/>
  <c r="K4438" i="2"/>
  <c r="K4437" i="2"/>
  <c r="K4436" i="2"/>
  <c r="K4435" i="2"/>
  <c r="K4434" i="2"/>
  <c r="K4433" i="2"/>
  <c r="K4432" i="2"/>
  <c r="K4431" i="2"/>
  <c r="K4430" i="2"/>
  <c r="K4429" i="2"/>
  <c r="K4428" i="2"/>
  <c r="K4427" i="2"/>
  <c r="K4426" i="2"/>
  <c r="K4425" i="2"/>
  <c r="K4424" i="2"/>
  <c r="K4423" i="2"/>
  <c r="K4422" i="2"/>
  <c r="K4421" i="2"/>
  <c r="K4420" i="2"/>
  <c r="K4419" i="2"/>
  <c r="K4418" i="2"/>
  <c r="J4411" i="2"/>
  <c r="H86" i="1" s="1"/>
  <c r="I4411" i="2"/>
  <c r="K86" i="1" s="1"/>
  <c r="H4411" i="2"/>
  <c r="K4410" i="2"/>
  <c r="K4409" i="2"/>
  <c r="K4408" i="2"/>
  <c r="K4407" i="2"/>
  <c r="K4406" i="2"/>
  <c r="K4405" i="2"/>
  <c r="K4404" i="2"/>
  <c r="K4403" i="2"/>
  <c r="K4402" i="2"/>
  <c r="K4401" i="2"/>
  <c r="K4400" i="2"/>
  <c r="K4399" i="2"/>
  <c r="K4398" i="2"/>
  <c r="K4397" i="2"/>
  <c r="K4396" i="2"/>
  <c r="K4395" i="2"/>
  <c r="K4394" i="2"/>
  <c r="K4393" i="2"/>
  <c r="K4392" i="2"/>
  <c r="K4391" i="2"/>
  <c r="K4390" i="2"/>
  <c r="K4389" i="2"/>
  <c r="K4388" i="2"/>
  <c r="K4387" i="2"/>
  <c r="J4379" i="2"/>
  <c r="G86" i="1" s="1"/>
  <c r="I4379" i="2"/>
  <c r="J86" i="1" s="1"/>
  <c r="H4379" i="2"/>
  <c r="K4378" i="2"/>
  <c r="K4377" i="2"/>
  <c r="K4376" i="2"/>
  <c r="K4375" i="2"/>
  <c r="K4374" i="2"/>
  <c r="K4373" i="2"/>
  <c r="K4372" i="2"/>
  <c r="K4371" i="2"/>
  <c r="K4370" i="2"/>
  <c r="K4369" i="2"/>
  <c r="K4368" i="2"/>
  <c r="K4367" i="2"/>
  <c r="K4366" i="2"/>
  <c r="K4365" i="2"/>
  <c r="K4364" i="2"/>
  <c r="K4363" i="2"/>
  <c r="K4362" i="2"/>
  <c r="K4361" i="2"/>
  <c r="K4360" i="2"/>
  <c r="K4359" i="2"/>
  <c r="K4358" i="2"/>
  <c r="K4357" i="2"/>
  <c r="K4356" i="2"/>
  <c r="K4355" i="2"/>
  <c r="K4354" i="2"/>
  <c r="K4353" i="2"/>
  <c r="K4352" i="2"/>
  <c r="K4351" i="2"/>
  <c r="K4350" i="2"/>
  <c r="K4349" i="2"/>
  <c r="K4348" i="2"/>
  <c r="K4347" i="2"/>
  <c r="K4346" i="2"/>
  <c r="K4345" i="2"/>
  <c r="K4344" i="2"/>
  <c r="K4343" i="2"/>
  <c r="K4342" i="2"/>
  <c r="K4341" i="2"/>
  <c r="K4340" i="2"/>
  <c r="K4339" i="2"/>
  <c r="K4338" i="2"/>
  <c r="K4337" i="2"/>
  <c r="K4336" i="2"/>
  <c r="K4335" i="2"/>
  <c r="K4334" i="2"/>
  <c r="J4327" i="2"/>
  <c r="H85" i="1" s="1"/>
  <c r="I4327" i="2"/>
  <c r="K85" i="1" s="1"/>
  <c r="H4327" i="2"/>
  <c r="K4326" i="2"/>
  <c r="K4325" i="2"/>
  <c r="K4324" i="2"/>
  <c r="K4323" i="2"/>
  <c r="K4322" i="2"/>
  <c r="K4321" i="2"/>
  <c r="K4320" i="2"/>
  <c r="K4319" i="2"/>
  <c r="K4318" i="2"/>
  <c r="K4317" i="2"/>
  <c r="K4316" i="2"/>
  <c r="K4315" i="2"/>
  <c r="K4314" i="2"/>
  <c r="K4313" i="2"/>
  <c r="K4312" i="2"/>
  <c r="K4311" i="2"/>
  <c r="K4308" i="2"/>
  <c r="K4307" i="2"/>
  <c r="K4306" i="2"/>
  <c r="K4305" i="2"/>
  <c r="K4304" i="2"/>
  <c r="K4303" i="2"/>
  <c r="K4302" i="2"/>
  <c r="K4301" i="2"/>
  <c r="J4293" i="2"/>
  <c r="G85" i="1" s="1"/>
  <c r="I4293" i="2"/>
  <c r="J85" i="1" s="1"/>
  <c r="H4293" i="2"/>
  <c r="K4292" i="2"/>
  <c r="K4291" i="2"/>
  <c r="K4290" i="2"/>
  <c r="K4289" i="2"/>
  <c r="K4288" i="2"/>
  <c r="K4287" i="2"/>
  <c r="K4286" i="2"/>
  <c r="K4285" i="2"/>
  <c r="K4284" i="2"/>
  <c r="K4283" i="2"/>
  <c r="K4282" i="2"/>
  <c r="K4281" i="2"/>
  <c r="K4280" i="2"/>
  <c r="K4279" i="2"/>
  <c r="K4278" i="2"/>
  <c r="K4277" i="2"/>
  <c r="K4276" i="2"/>
  <c r="K4275" i="2"/>
  <c r="K4274" i="2"/>
  <c r="K4273" i="2"/>
  <c r="K4272" i="2"/>
  <c r="K4271" i="2"/>
  <c r="K4270" i="2"/>
  <c r="K4269" i="2"/>
  <c r="K4268" i="2"/>
  <c r="K4267" i="2"/>
  <c r="K4266" i="2"/>
  <c r="K4265" i="2"/>
  <c r="K4264" i="2"/>
  <c r="K4263" i="2"/>
  <c r="K4262" i="2"/>
  <c r="K4261" i="2"/>
  <c r="K4260" i="2"/>
  <c r="K4259" i="2"/>
  <c r="K4258" i="2"/>
  <c r="K4257" i="2"/>
  <c r="K4256" i="2"/>
  <c r="K4255" i="2"/>
  <c r="K4254" i="2"/>
  <c r="K4253" i="2"/>
  <c r="K4252" i="2"/>
  <c r="K4251" i="2"/>
  <c r="K4250" i="2"/>
  <c r="K4249" i="2"/>
  <c r="K4248" i="2"/>
  <c r="K4247" i="2"/>
  <c r="K4246" i="2"/>
  <c r="K4245" i="2"/>
  <c r="K4244" i="2"/>
  <c r="K4243" i="2"/>
  <c r="K4242" i="2"/>
  <c r="K4241" i="2"/>
  <c r="K4240" i="2"/>
  <c r="K4239" i="2"/>
  <c r="K4238" i="2"/>
  <c r="K4237" i="2"/>
  <c r="K4236" i="2"/>
  <c r="K4235" i="2"/>
  <c r="K4234" i="2"/>
  <c r="K4233" i="2"/>
  <c r="K4232" i="2"/>
  <c r="J4225" i="2"/>
  <c r="H84" i="1" s="1"/>
  <c r="I4225" i="2"/>
  <c r="K84" i="1" s="1"/>
  <c r="K4224" i="2"/>
  <c r="K4223" i="2"/>
  <c r="K4222" i="2"/>
  <c r="K4221" i="2"/>
  <c r="K4220" i="2"/>
  <c r="K4219" i="2"/>
  <c r="K4218" i="2"/>
  <c r="K4217" i="2"/>
  <c r="K4216" i="2"/>
  <c r="K4215" i="2"/>
  <c r="K4214" i="2"/>
  <c r="K4213" i="2"/>
  <c r="K4212" i="2"/>
  <c r="K4211" i="2"/>
  <c r="K4210" i="2"/>
  <c r="K4209" i="2"/>
  <c r="K4208" i="2"/>
  <c r="K4207" i="2"/>
  <c r="K4206" i="2"/>
  <c r="J4198" i="2"/>
  <c r="G84" i="1" s="1"/>
  <c r="I4198" i="2"/>
  <c r="J84" i="1" s="1"/>
  <c r="H4198" i="2"/>
  <c r="K4197" i="2"/>
  <c r="K4196" i="2"/>
  <c r="K4195" i="2"/>
  <c r="K4194" i="2"/>
  <c r="K4193" i="2"/>
  <c r="K4192" i="2"/>
  <c r="K4191" i="2"/>
  <c r="K4190" i="2"/>
  <c r="K4189" i="2"/>
  <c r="K4188" i="2"/>
  <c r="K4187" i="2"/>
  <c r="K4186" i="2"/>
  <c r="K4185" i="2"/>
  <c r="K4184" i="2"/>
  <c r="K4183" i="2"/>
  <c r="K4182" i="2"/>
  <c r="K4181" i="2"/>
  <c r="K4180" i="2"/>
  <c r="K4179" i="2"/>
  <c r="K4178" i="2"/>
  <c r="K4177" i="2"/>
  <c r="K4176" i="2"/>
  <c r="K4175" i="2"/>
  <c r="K4174" i="2"/>
  <c r="K4173" i="2"/>
  <c r="K4172" i="2"/>
  <c r="K4171" i="2"/>
  <c r="K4170" i="2"/>
  <c r="K4169" i="2"/>
  <c r="K4168" i="2"/>
  <c r="K4167" i="2"/>
  <c r="K4166" i="2"/>
  <c r="K4165" i="2"/>
  <c r="K4164" i="2"/>
  <c r="K4163" i="2"/>
  <c r="K4162" i="2"/>
  <c r="K4161" i="2"/>
  <c r="K4160" i="2"/>
  <c r="K4159" i="2"/>
  <c r="K4158" i="2"/>
  <c r="K4157" i="2"/>
  <c r="K4156" i="2"/>
  <c r="K4155" i="2"/>
  <c r="K4154" i="2"/>
  <c r="K4153" i="2"/>
  <c r="K4152" i="2"/>
  <c r="K4151" i="2"/>
  <c r="K4150" i="2"/>
  <c r="K4149" i="2"/>
  <c r="K4148" i="2"/>
  <c r="J4055" i="2"/>
  <c r="H81" i="1" s="1"/>
  <c r="I4055" i="2"/>
  <c r="K81" i="1" s="1"/>
  <c r="H4055" i="2"/>
  <c r="K4054" i="2"/>
  <c r="K4055" i="2" s="1"/>
  <c r="K4057" i="2" s="1"/>
  <c r="H83" i="8" s="1"/>
  <c r="H89" i="10" s="1"/>
  <c r="J4045" i="2"/>
  <c r="G81" i="1" s="1"/>
  <c r="I4045" i="2"/>
  <c r="K4044" i="2"/>
  <c r="K4043" i="2"/>
  <c r="K4042" i="2"/>
  <c r="K4041" i="2"/>
  <c r="K4040" i="2"/>
  <c r="K4039" i="2"/>
  <c r="K4038" i="2"/>
  <c r="K4037" i="2"/>
  <c r="K4036" i="2"/>
  <c r="K4035" i="2"/>
  <c r="K4034" i="2"/>
  <c r="K4033" i="2"/>
  <c r="K4032" i="2"/>
  <c r="K4031" i="2"/>
  <c r="K4030" i="2"/>
  <c r="K4029" i="2"/>
  <c r="K4028" i="2"/>
  <c r="K4027" i="2"/>
  <c r="K4026" i="2"/>
  <c r="K4025" i="2"/>
  <c r="K4024" i="2"/>
  <c r="K4023" i="2"/>
  <c r="K4022" i="2"/>
  <c r="K4021" i="2"/>
  <c r="K4020" i="2"/>
  <c r="K4019" i="2"/>
  <c r="K4018" i="2"/>
  <c r="K4017" i="2"/>
  <c r="K4016" i="2"/>
  <c r="K4015" i="2"/>
  <c r="K4014" i="2"/>
  <c r="K4013" i="2"/>
  <c r="K4011" i="2"/>
  <c r="K4010" i="2"/>
  <c r="K4009" i="2"/>
  <c r="K4008" i="2"/>
  <c r="K4007" i="2"/>
  <c r="G80" i="1"/>
  <c r="H3999" i="2"/>
  <c r="K3998" i="2"/>
  <c r="K3997" i="2"/>
  <c r="K3996" i="2"/>
  <c r="K3995" i="2"/>
  <c r="K3994" i="2"/>
  <c r="K3993" i="2"/>
  <c r="K3992" i="2"/>
  <c r="K3991" i="2"/>
  <c r="K3990" i="2"/>
  <c r="K3989" i="2"/>
  <c r="K3988" i="2"/>
  <c r="K3987" i="2"/>
  <c r="K3986" i="2"/>
  <c r="K3985" i="2"/>
  <c r="K3984" i="2"/>
  <c r="K3983" i="2"/>
  <c r="K3982" i="2"/>
  <c r="K3981" i="2"/>
  <c r="K3980" i="2"/>
  <c r="K3979" i="2"/>
  <c r="K3978" i="2"/>
  <c r="K3977" i="2"/>
  <c r="K3976" i="2"/>
  <c r="K3975" i="2"/>
  <c r="K3974" i="2"/>
  <c r="K3973" i="2"/>
  <c r="K3972" i="2"/>
  <c r="K3971" i="2"/>
  <c r="K3970" i="2"/>
  <c r="K3969" i="2"/>
  <c r="K3968" i="2"/>
  <c r="J3961" i="2"/>
  <c r="H79" i="1" s="1"/>
  <c r="I3961" i="2"/>
  <c r="K79" i="1" s="1"/>
  <c r="H3961" i="2"/>
  <c r="K3960" i="2"/>
  <c r="K3959" i="2"/>
  <c r="K3958" i="2"/>
  <c r="K3957" i="2"/>
  <c r="K3956" i="2"/>
  <c r="K3955" i="2"/>
  <c r="K3954" i="2"/>
  <c r="K3953" i="2"/>
  <c r="K3952" i="2"/>
  <c r="K3951" i="2"/>
  <c r="K3950" i="2"/>
  <c r="K3949" i="2"/>
  <c r="K3948" i="2"/>
  <c r="K3947" i="2"/>
  <c r="K3946" i="2"/>
  <c r="K3945" i="2"/>
  <c r="K3944" i="2"/>
  <c r="K3943" i="2"/>
  <c r="K3942" i="2"/>
  <c r="K3941" i="2"/>
  <c r="K3940" i="2"/>
  <c r="K3939" i="2"/>
  <c r="K3938" i="2"/>
  <c r="K3937" i="2"/>
  <c r="K3936" i="2"/>
  <c r="K3935" i="2"/>
  <c r="K3934" i="2"/>
  <c r="K3933" i="2"/>
  <c r="K3932" i="2"/>
  <c r="K3931" i="2"/>
  <c r="K3930" i="2"/>
  <c r="K3929" i="2"/>
  <c r="K3928" i="2"/>
  <c r="K3927" i="2"/>
  <c r="K3926" i="2"/>
  <c r="K3925" i="2"/>
  <c r="K3924" i="2"/>
  <c r="K3923" i="2"/>
  <c r="K3922" i="2"/>
  <c r="K3921" i="2"/>
  <c r="K3920" i="2"/>
  <c r="K3919" i="2"/>
  <c r="K3918" i="2"/>
  <c r="K3917" i="2"/>
  <c r="K3916" i="2"/>
  <c r="K3915" i="2"/>
  <c r="K3914" i="2"/>
  <c r="K3913" i="2"/>
  <c r="K3912" i="2"/>
  <c r="K3911" i="2"/>
  <c r="K3910" i="2"/>
  <c r="K3909" i="2"/>
  <c r="K3908" i="2"/>
  <c r="K3907" i="2"/>
  <c r="K3906" i="2"/>
  <c r="K3905" i="2"/>
  <c r="K3904" i="2"/>
  <c r="K3903" i="2"/>
  <c r="K3902" i="2"/>
  <c r="K3901" i="2"/>
  <c r="K3900" i="2"/>
  <c r="K3899" i="2"/>
  <c r="K3898" i="2"/>
  <c r="K3897" i="2"/>
  <c r="K3896" i="2"/>
  <c r="K3895" i="2"/>
  <c r="K3894" i="2"/>
  <c r="K3893" i="2"/>
  <c r="K3892" i="2"/>
  <c r="K3891" i="2"/>
  <c r="K3890" i="2"/>
  <c r="K3889" i="2"/>
  <c r="K3888" i="2"/>
  <c r="K3887" i="2"/>
  <c r="K3886" i="2"/>
  <c r="K3885" i="2"/>
  <c r="K3884" i="2"/>
  <c r="K3883" i="2"/>
  <c r="K3882" i="2"/>
  <c r="K3881" i="2"/>
  <c r="K3880" i="2"/>
  <c r="K3879" i="2"/>
  <c r="K3878" i="2"/>
  <c r="K3877" i="2"/>
  <c r="K3876" i="2"/>
  <c r="K3875" i="2"/>
  <c r="K3874" i="2"/>
  <c r="K3873" i="2"/>
  <c r="K3872" i="2"/>
  <c r="K3871" i="2"/>
  <c r="K3870" i="2"/>
  <c r="K3869" i="2"/>
  <c r="K3868" i="2"/>
  <c r="K3867" i="2"/>
  <c r="K3866" i="2"/>
  <c r="K3865" i="2"/>
  <c r="K3864" i="2"/>
  <c r="K3863" i="2"/>
  <c r="K3862" i="2"/>
  <c r="K3861" i="2"/>
  <c r="K3860" i="2"/>
  <c r="K3859" i="2"/>
  <c r="K3858" i="2"/>
  <c r="K3857" i="2"/>
  <c r="K3856" i="2"/>
  <c r="K3855" i="2"/>
  <c r="K3854" i="2"/>
  <c r="K3853" i="2"/>
  <c r="K3852" i="2"/>
  <c r="K3851" i="2"/>
  <c r="K3850" i="2"/>
  <c r="K3849" i="2"/>
  <c r="K3848" i="2"/>
  <c r="K3847" i="2"/>
  <c r="K3846" i="2"/>
  <c r="K3845" i="2"/>
  <c r="K3844" i="2"/>
  <c r="K3843" i="2"/>
  <c r="K3842" i="2"/>
  <c r="K3841" i="2"/>
  <c r="K3840" i="2"/>
  <c r="K3839" i="2"/>
  <c r="K3838" i="2"/>
  <c r="K3837" i="2"/>
  <c r="K3836" i="2"/>
  <c r="K3835" i="2"/>
  <c r="K3834" i="2"/>
  <c r="K3833" i="2"/>
  <c r="J3825" i="2"/>
  <c r="G79" i="1" s="1"/>
  <c r="I3825" i="2"/>
  <c r="J79" i="1" s="1"/>
  <c r="K3827" i="2"/>
  <c r="I3780" i="2"/>
  <c r="K78" i="1" s="1"/>
  <c r="K3779" i="2"/>
  <c r="K3778" i="2"/>
  <c r="J78" i="1"/>
  <c r="H3753" i="2"/>
  <c r="K3752" i="2"/>
  <c r="K3751" i="2"/>
  <c r="K3750" i="2"/>
  <c r="K3749" i="2"/>
  <c r="K3748" i="2"/>
  <c r="K3747" i="2"/>
  <c r="K3746" i="2"/>
  <c r="K3745" i="2"/>
  <c r="K3744" i="2"/>
  <c r="K3743" i="2"/>
  <c r="K3742" i="2"/>
  <c r="K3741" i="2"/>
  <c r="K3740" i="2"/>
  <c r="K3739" i="2"/>
  <c r="K3738" i="2"/>
  <c r="K3737" i="2"/>
  <c r="K3736" i="2"/>
  <c r="K3735" i="2"/>
  <c r="K3734" i="2"/>
  <c r="K3733" i="2"/>
  <c r="K3732" i="2"/>
  <c r="K3731" i="2"/>
  <c r="K3730" i="2"/>
  <c r="K3729" i="2"/>
  <c r="K3728" i="2"/>
  <c r="K3727" i="2"/>
  <c r="K3726" i="2"/>
  <c r="K3725" i="2"/>
  <c r="K3724" i="2"/>
  <c r="K3723" i="2"/>
  <c r="K3722" i="2"/>
  <c r="K3755" i="2" s="1"/>
  <c r="E80" i="8" s="1"/>
  <c r="E86" i="10" s="1"/>
  <c r="J3715" i="2"/>
  <c r="H77" i="1" s="1"/>
  <c r="I3715" i="2"/>
  <c r="K77" i="1" s="1"/>
  <c r="H3715" i="2"/>
  <c r="I3701" i="2"/>
  <c r="J77" i="1" s="1"/>
  <c r="H3701" i="2"/>
  <c r="K3703" i="2"/>
  <c r="E79" i="8" s="1"/>
  <c r="E85" i="10" s="1"/>
  <c r="J3648" i="2"/>
  <c r="G76" i="1" s="1"/>
  <c r="I76" i="1" s="1"/>
  <c r="N76" i="1" s="1"/>
  <c r="J76" i="1"/>
  <c r="L76" i="1" s="1"/>
  <c r="K3647" i="2"/>
  <c r="K3646" i="2"/>
  <c r="K3644" i="2"/>
  <c r="K3643" i="2"/>
  <c r="K3642" i="2"/>
  <c r="K3641" i="2"/>
  <c r="K3640" i="2"/>
  <c r="K3639" i="2"/>
  <c r="K3638" i="2"/>
  <c r="K3637" i="2"/>
  <c r="K3636" i="2"/>
  <c r="K3635" i="2"/>
  <c r="K3634" i="2"/>
  <c r="K3633" i="2"/>
  <c r="K3632" i="2"/>
  <c r="K3631" i="2"/>
  <c r="K3630" i="2"/>
  <c r="K3629" i="2"/>
  <c r="K3628" i="2"/>
  <c r="K3627" i="2"/>
  <c r="K3626" i="2"/>
  <c r="K3625" i="2"/>
  <c r="K3624" i="2"/>
  <c r="K3623" i="2"/>
  <c r="K3622" i="2"/>
  <c r="K3621" i="2"/>
  <c r="K3620" i="2"/>
  <c r="K3619" i="2"/>
  <c r="K3618" i="2"/>
  <c r="K3617" i="2"/>
  <c r="K3616" i="2"/>
  <c r="K3615" i="2"/>
  <c r="K3650" i="2" s="1"/>
  <c r="E78" i="8" s="1"/>
  <c r="E84" i="10" s="1"/>
  <c r="J3608" i="2"/>
  <c r="H75" i="1" s="1"/>
  <c r="I3608" i="2"/>
  <c r="K75" i="1" s="1"/>
  <c r="H3608" i="2"/>
  <c r="K3607" i="2"/>
  <c r="K3606" i="2"/>
  <c r="K3605" i="2"/>
  <c r="K3604" i="2"/>
  <c r="K3603" i="2"/>
  <c r="K3602" i="2"/>
  <c r="K3601" i="2"/>
  <c r="K3600" i="2"/>
  <c r="K3599" i="2"/>
  <c r="K3598" i="2"/>
  <c r="K3597" i="2"/>
  <c r="J3589" i="2"/>
  <c r="G75" i="1" s="1"/>
  <c r="I3589" i="2"/>
  <c r="J75" i="1" s="1"/>
  <c r="H3589" i="2"/>
  <c r="K3588" i="2"/>
  <c r="K3587" i="2"/>
  <c r="K3586" i="2"/>
  <c r="K3585" i="2"/>
  <c r="K3584" i="2"/>
  <c r="K3583" i="2"/>
  <c r="K3582" i="2"/>
  <c r="K3581" i="2"/>
  <c r="K3580" i="2"/>
  <c r="K3579" i="2"/>
  <c r="K3578" i="2"/>
  <c r="K3577" i="2"/>
  <c r="K3576" i="2"/>
  <c r="K3575" i="2"/>
  <c r="K3574" i="2"/>
  <c r="K3573" i="2"/>
  <c r="K3572" i="2"/>
  <c r="K3571" i="2"/>
  <c r="K3569" i="2"/>
  <c r="K3568" i="2"/>
  <c r="K3567" i="2"/>
  <c r="K3566" i="2"/>
  <c r="K3565" i="2"/>
  <c r="K3553" i="2"/>
  <c r="K3591" i="2" s="1"/>
  <c r="E77" i="8" s="1"/>
  <c r="E83" i="10" s="1"/>
  <c r="J3521" i="2"/>
  <c r="H73" i="1" s="1"/>
  <c r="I73" i="1" s="1"/>
  <c r="N73" i="1" s="1"/>
  <c r="I3521" i="2"/>
  <c r="K73" i="1" s="1"/>
  <c r="H3521" i="2"/>
  <c r="K3520" i="2"/>
  <c r="I3512" i="2"/>
  <c r="J73" i="1" s="1"/>
  <c r="H3512" i="2"/>
  <c r="K3514" i="2"/>
  <c r="E75" i="8" s="1"/>
  <c r="E79" i="10" s="1"/>
  <c r="J3474" i="2"/>
  <c r="H72" i="1" s="1"/>
  <c r="I3474" i="2"/>
  <c r="K72" i="1" s="1"/>
  <c r="K3473" i="2"/>
  <c r="K3472" i="2"/>
  <c r="K3471" i="2"/>
  <c r="K3469" i="2"/>
  <c r="K3468" i="2"/>
  <c r="K3467" i="2"/>
  <c r="K3466" i="2"/>
  <c r="K3465" i="2"/>
  <c r="K3464" i="2"/>
  <c r="K3463" i="2"/>
  <c r="O3463" i="2" s="1"/>
  <c r="K3462" i="2"/>
  <c r="K3461" i="2"/>
  <c r="K3460" i="2"/>
  <c r="J72" i="1"/>
  <c r="H3452" i="2"/>
  <c r="H71" i="1"/>
  <c r="K71" i="1"/>
  <c r="K3398" i="2"/>
  <c r="K3397" i="2"/>
  <c r="K3396" i="2"/>
  <c r="K3395" i="2"/>
  <c r="K3392" i="2"/>
  <c r="K3391" i="2"/>
  <c r="J3383" i="2"/>
  <c r="G71" i="1" s="1"/>
  <c r="I3383" i="2"/>
  <c r="J71" i="1" s="1"/>
  <c r="H3383" i="2"/>
  <c r="K3382" i="2"/>
  <c r="K3381" i="2"/>
  <c r="K3380" i="2"/>
  <c r="K3379" i="2"/>
  <c r="K3378" i="2"/>
  <c r="K3377" i="2"/>
  <c r="K3376" i="2"/>
  <c r="K3375" i="2"/>
  <c r="K3374" i="2"/>
  <c r="K3373" i="2"/>
  <c r="K3372" i="2"/>
  <c r="K3371" i="2"/>
  <c r="K3370" i="2"/>
  <c r="K3369" i="2"/>
  <c r="K3368" i="2"/>
  <c r="K3367" i="2"/>
  <c r="K3366" i="2"/>
  <c r="K3365" i="2"/>
  <c r="K3364" i="2"/>
  <c r="K3363" i="2"/>
  <c r="K3362" i="2"/>
  <c r="K3361" i="2"/>
  <c r="K3360" i="2"/>
  <c r="K3359" i="2"/>
  <c r="K3358" i="2"/>
  <c r="K3357" i="2"/>
  <c r="K3356" i="2"/>
  <c r="K3355" i="2"/>
  <c r="K3354" i="2"/>
  <c r="K3353" i="2"/>
  <c r="K3352" i="2"/>
  <c r="K3351" i="2"/>
  <c r="K3350" i="2"/>
  <c r="K3349" i="2"/>
  <c r="K3348" i="2"/>
  <c r="K3347" i="2"/>
  <c r="K3346" i="2"/>
  <c r="K3345" i="2"/>
  <c r="K3344" i="2"/>
  <c r="K3343" i="2"/>
  <c r="K3342" i="2"/>
  <c r="K3341" i="2"/>
  <c r="K3340" i="2"/>
  <c r="K3339" i="2"/>
  <c r="K3338" i="2"/>
  <c r="K3337" i="2"/>
  <c r="K3336" i="2"/>
  <c r="K3335" i="2"/>
  <c r="K3334" i="2"/>
  <c r="K3333" i="2"/>
  <c r="K3332" i="2"/>
  <c r="K3331" i="2"/>
  <c r="K3330" i="2"/>
  <c r="K3329" i="2"/>
  <c r="K3328" i="2"/>
  <c r="K3327" i="2"/>
  <c r="K3326" i="2"/>
  <c r="K3325" i="2"/>
  <c r="K3324" i="2"/>
  <c r="K3323" i="2"/>
  <c r="K3322" i="2"/>
  <c r="J3315" i="2"/>
  <c r="H70" i="1" s="1"/>
  <c r="I3315" i="2"/>
  <c r="K70" i="1" s="1"/>
  <c r="H3315" i="2"/>
  <c r="K3314" i="2"/>
  <c r="K3313" i="2"/>
  <c r="K3312" i="2"/>
  <c r="K3311" i="2"/>
  <c r="K3310" i="2"/>
  <c r="K3309" i="2"/>
  <c r="J3301" i="2"/>
  <c r="G70" i="1" s="1"/>
  <c r="I3301" i="2"/>
  <c r="J70" i="1" s="1"/>
  <c r="H3301" i="2"/>
  <c r="K3300" i="2"/>
  <c r="K3299" i="2"/>
  <c r="K3298" i="2"/>
  <c r="K3297" i="2"/>
  <c r="K3296" i="2"/>
  <c r="K3295" i="2"/>
  <c r="K3294" i="2"/>
  <c r="K3293" i="2"/>
  <c r="K3292" i="2"/>
  <c r="K3291" i="2"/>
  <c r="K3290" i="2"/>
  <c r="K3289" i="2"/>
  <c r="K3288" i="2"/>
  <c r="K3287" i="2"/>
  <c r="K3286" i="2"/>
  <c r="K3285" i="2"/>
  <c r="K3284" i="2"/>
  <c r="K3283" i="2"/>
  <c r="K3282" i="2"/>
  <c r="K3281" i="2"/>
  <c r="K3280" i="2"/>
  <c r="K3279" i="2"/>
  <c r="K3278" i="2"/>
  <c r="K3277" i="2"/>
  <c r="K3276" i="2"/>
  <c r="K3275" i="2"/>
  <c r="K3274" i="2"/>
  <c r="K3273" i="2"/>
  <c r="J3266" i="2"/>
  <c r="H69" i="1" s="1"/>
  <c r="I3266" i="2"/>
  <c r="K69" i="1" s="1"/>
  <c r="H3266" i="2"/>
  <c r="K3265" i="2"/>
  <c r="K3264" i="2"/>
  <c r="K3263" i="2"/>
  <c r="K3262" i="2"/>
  <c r="K3261" i="2"/>
  <c r="K3260" i="2"/>
  <c r="K3259" i="2"/>
  <c r="K3258" i="2"/>
  <c r="J3250" i="2"/>
  <c r="G69" i="1" s="1"/>
  <c r="J69" i="1"/>
  <c r="H3250" i="2"/>
  <c r="K3249" i="2"/>
  <c r="K3248" i="2"/>
  <c r="K3247" i="2"/>
  <c r="K3246" i="2"/>
  <c r="K3245" i="2"/>
  <c r="K3244" i="2"/>
  <c r="K3242" i="2"/>
  <c r="K3241" i="2"/>
  <c r="K3240" i="2"/>
  <c r="K3239" i="2"/>
  <c r="K3238" i="2"/>
  <c r="K3237" i="2"/>
  <c r="K3236" i="2"/>
  <c r="K3235" i="2"/>
  <c r="K3234" i="2"/>
  <c r="K3233" i="2"/>
  <c r="K3232" i="2"/>
  <c r="K3252" i="2" s="1"/>
  <c r="E71" i="8" s="1"/>
  <c r="E73" i="10" s="1"/>
  <c r="K67" i="1"/>
  <c r="J3148" i="2"/>
  <c r="G67" i="1" s="1"/>
  <c r="I67" i="1" s="1"/>
  <c r="N67" i="1" s="1"/>
  <c r="I3148" i="2"/>
  <c r="J67" i="1" s="1"/>
  <c r="H3148" i="2"/>
  <c r="K3150" i="2"/>
  <c r="E69" i="8" s="1"/>
  <c r="E71" i="10" s="1"/>
  <c r="J3224" i="2"/>
  <c r="H68" i="1" s="1"/>
  <c r="I3224" i="2"/>
  <c r="K68" i="1" s="1"/>
  <c r="L68" i="1" s="1"/>
  <c r="H3224" i="2"/>
  <c r="K3223" i="2"/>
  <c r="K3222" i="2"/>
  <c r="K3221" i="2"/>
  <c r="K3220" i="2"/>
  <c r="K3219" i="2"/>
  <c r="K3218" i="2"/>
  <c r="J3210" i="2"/>
  <c r="G68" i="1" s="1"/>
  <c r="K3209" i="2"/>
  <c r="K3208" i="2"/>
  <c r="K3207" i="2"/>
  <c r="K3206" i="2"/>
  <c r="K3205" i="2"/>
  <c r="K3204" i="2"/>
  <c r="K3203" i="2"/>
  <c r="K3202" i="2"/>
  <c r="K3201" i="2"/>
  <c r="K3200" i="2"/>
  <c r="K3199" i="2"/>
  <c r="K3198" i="2"/>
  <c r="K3196" i="2"/>
  <c r="K3195" i="2"/>
  <c r="K3194" i="2"/>
  <c r="K3193" i="2"/>
  <c r="K3192" i="2"/>
  <c r="K3191" i="2"/>
  <c r="K3190" i="2"/>
  <c r="K3189" i="2"/>
  <c r="K3188" i="2"/>
  <c r="K3187" i="2"/>
  <c r="K3186" i="2"/>
  <c r="K3185" i="2"/>
  <c r="K3184" i="2"/>
  <c r="K3183" i="2"/>
  <c r="K3182" i="2"/>
  <c r="K3181" i="2"/>
  <c r="K3180" i="2"/>
  <c r="K3179" i="2"/>
  <c r="K3212" i="2" s="1"/>
  <c r="E70" i="8" s="1"/>
  <c r="E72" i="10" s="1"/>
  <c r="J3117" i="2"/>
  <c r="H66" i="1" s="1"/>
  <c r="I3117" i="2"/>
  <c r="K66" i="1" s="1"/>
  <c r="H3117" i="2"/>
  <c r="K3116" i="2"/>
  <c r="K3115" i="2"/>
  <c r="G66" i="1"/>
  <c r="I3107" i="2"/>
  <c r="J66" i="1" s="1"/>
  <c r="K3106" i="2"/>
  <c r="K3105" i="2"/>
  <c r="K3104" i="2"/>
  <c r="K3103" i="2"/>
  <c r="K3102" i="2"/>
  <c r="K3101" i="2"/>
  <c r="K3100" i="2"/>
  <c r="K3099" i="2"/>
  <c r="K3098" i="2"/>
  <c r="K3097" i="2"/>
  <c r="K3096" i="2"/>
  <c r="K3095" i="2"/>
  <c r="K3093" i="2"/>
  <c r="K3091" i="2"/>
  <c r="K3090" i="2"/>
  <c r="K3089" i="2"/>
  <c r="K3088" i="2"/>
  <c r="K3087" i="2"/>
  <c r="K3086" i="2"/>
  <c r="K3085" i="2"/>
  <c r="K3084" i="2"/>
  <c r="K3083" i="2"/>
  <c r="K3082" i="2"/>
  <c r="K3081" i="2"/>
  <c r="K3080" i="2"/>
  <c r="K3079" i="2"/>
  <c r="K3109" i="2" s="1"/>
  <c r="E68" i="8" s="1"/>
  <c r="E70" i="10" s="1"/>
  <c r="J3072" i="2"/>
  <c r="H65" i="1" s="1"/>
  <c r="I3072" i="2"/>
  <c r="K65" i="1" s="1"/>
  <c r="H3072" i="2"/>
  <c r="K3071" i="2"/>
  <c r="K3070" i="2"/>
  <c r="K3069" i="2"/>
  <c r="K3068" i="2"/>
  <c r="K3067" i="2"/>
  <c r="K3066" i="2"/>
  <c r="K3065" i="2"/>
  <c r="J3057" i="2"/>
  <c r="G65" i="1" s="1"/>
  <c r="J65" i="1"/>
  <c r="H3057" i="2"/>
  <c r="K3056" i="2"/>
  <c r="K3055" i="2"/>
  <c r="K3054" i="2"/>
  <c r="K3053" i="2"/>
  <c r="K3052" i="2"/>
  <c r="K3051" i="2"/>
  <c r="K3050" i="2"/>
  <c r="K3049" i="2"/>
  <c r="K3048" i="2"/>
  <c r="K3047" i="2"/>
  <c r="K3046" i="2"/>
  <c r="K3045" i="2"/>
  <c r="K3044" i="2"/>
  <c r="K3043" i="2"/>
  <c r="K3042" i="2"/>
  <c r="K3041" i="2"/>
  <c r="K3040" i="2"/>
  <c r="K3039" i="2"/>
  <c r="K3038" i="2"/>
  <c r="K3037" i="2"/>
  <c r="K3036" i="2"/>
  <c r="K3035" i="2"/>
  <c r="K3034" i="2"/>
  <c r="K3033" i="2"/>
  <c r="K3032" i="2"/>
  <c r="K3031" i="2"/>
  <c r="K3030" i="2"/>
  <c r="K3029" i="2"/>
  <c r="K3028" i="2"/>
  <c r="K3059" i="2" s="1"/>
  <c r="E67" i="8" s="1"/>
  <c r="E69" i="10" s="1"/>
  <c r="J3020" i="2"/>
  <c r="G64" i="1" s="1"/>
  <c r="I64" i="1" s="1"/>
  <c r="N64" i="1" s="1"/>
  <c r="I3020" i="2"/>
  <c r="J64" i="1" s="1"/>
  <c r="L64" i="1" s="1"/>
  <c r="H3020" i="2"/>
  <c r="K3019" i="2"/>
  <c r="K3018" i="2"/>
  <c r="K3017" i="2"/>
  <c r="K3016" i="2"/>
  <c r="K3015" i="2"/>
  <c r="K3014" i="2"/>
  <c r="K3013" i="2"/>
  <c r="K3012" i="2"/>
  <c r="K3011" i="2"/>
  <c r="K3010" i="2"/>
  <c r="K3009" i="2"/>
  <c r="K3008" i="2"/>
  <c r="K3007" i="2"/>
  <c r="K3006" i="2"/>
  <c r="K3005" i="2"/>
  <c r="K3004" i="2"/>
  <c r="K3003" i="2"/>
  <c r="K3002" i="2"/>
  <c r="K3001" i="2"/>
  <c r="K3000" i="2"/>
  <c r="K2999" i="2"/>
  <c r="K2998" i="2"/>
  <c r="K2997" i="2"/>
  <c r="K2996" i="2"/>
  <c r="K2995" i="2"/>
  <c r="K2994" i="2"/>
  <c r="K2993" i="2"/>
  <c r="K2992" i="2"/>
  <c r="K2991" i="2"/>
  <c r="K2990" i="2"/>
  <c r="J2983" i="2"/>
  <c r="H63" i="1" s="1"/>
  <c r="I2983" i="2"/>
  <c r="K63" i="1" s="1"/>
  <c r="H2983" i="2"/>
  <c r="K2975" i="2"/>
  <c r="K2974" i="2"/>
  <c r="K2973" i="2"/>
  <c r="K2972" i="2"/>
  <c r="K2976" i="2"/>
  <c r="K2971" i="2"/>
  <c r="K2970" i="2"/>
  <c r="K2969" i="2"/>
  <c r="K2968" i="2"/>
  <c r="K2967" i="2"/>
  <c r="J2959" i="2"/>
  <c r="G63" i="1" s="1"/>
  <c r="J63" i="1"/>
  <c r="H2959" i="2"/>
  <c r="K2958" i="2"/>
  <c r="K2957" i="2"/>
  <c r="K2956" i="2"/>
  <c r="K2955" i="2"/>
  <c r="K2954" i="2"/>
  <c r="K2953" i="2"/>
  <c r="K2952" i="2"/>
  <c r="K2951" i="2"/>
  <c r="K2950" i="2"/>
  <c r="K2949" i="2"/>
  <c r="K2947" i="2"/>
  <c r="K2946" i="2"/>
  <c r="K2945" i="2"/>
  <c r="K2944" i="2"/>
  <c r="K2943" i="2"/>
  <c r="K2942" i="2"/>
  <c r="K2941" i="2"/>
  <c r="K2940" i="2"/>
  <c r="K2939" i="2"/>
  <c r="K2938" i="2"/>
  <c r="K2937" i="2"/>
  <c r="K2936" i="2"/>
  <c r="K2935" i="2"/>
  <c r="K2934" i="2"/>
  <c r="K2933" i="2"/>
  <c r="K2932" i="2"/>
  <c r="K2931" i="2"/>
  <c r="K2930" i="2"/>
  <c r="K2929" i="2"/>
  <c r="K2928" i="2"/>
  <c r="K2927" i="2"/>
  <c r="K2926" i="2"/>
  <c r="K2925" i="2"/>
  <c r="K2924" i="2"/>
  <c r="K2923" i="2"/>
  <c r="K2922" i="2"/>
  <c r="J2915" i="2"/>
  <c r="H62" i="1" s="1"/>
  <c r="I62" i="1" s="1"/>
  <c r="N62" i="1" s="1"/>
  <c r="I2915" i="2"/>
  <c r="K62" i="1" s="1"/>
  <c r="H2915" i="2"/>
  <c r="K2914" i="2"/>
  <c r="K2913" i="2"/>
  <c r="I2905" i="2"/>
  <c r="J62" i="1" s="1"/>
  <c r="H2905" i="2"/>
  <c r="K2904" i="2"/>
  <c r="K2903" i="2"/>
  <c r="K2902" i="2"/>
  <c r="K2901" i="2"/>
  <c r="K2900" i="2"/>
  <c r="K2899" i="2"/>
  <c r="K2898" i="2"/>
  <c r="K2897" i="2"/>
  <c r="K2896" i="2"/>
  <c r="K2895" i="2"/>
  <c r="K2894" i="2"/>
  <c r="K2893" i="2"/>
  <c r="K2892" i="2"/>
  <c r="K2891" i="2"/>
  <c r="K2890" i="2"/>
  <c r="K2889" i="2"/>
  <c r="K2888" i="2"/>
  <c r="K2887" i="2"/>
  <c r="K2886" i="2"/>
  <c r="K2885" i="2"/>
  <c r="K2884" i="2"/>
  <c r="K2883" i="2"/>
  <c r="K2882" i="2"/>
  <c r="K2881" i="2"/>
  <c r="K2880" i="2"/>
  <c r="K2879" i="2"/>
  <c r="K2878" i="2"/>
  <c r="K2877" i="2"/>
  <c r="K2876" i="2"/>
  <c r="K2875" i="2"/>
  <c r="K2874" i="2"/>
  <c r="K2873" i="2"/>
  <c r="K2872" i="2"/>
  <c r="K2871" i="2"/>
  <c r="K2870" i="2"/>
  <c r="K2869" i="2"/>
  <c r="K2868" i="2"/>
  <c r="K2867" i="2"/>
  <c r="K2866" i="2"/>
  <c r="K2865" i="2"/>
  <c r="J2858" i="2"/>
  <c r="H61" i="1" s="1"/>
  <c r="I2858" i="2"/>
  <c r="K61" i="1" s="1"/>
  <c r="H2858" i="2"/>
  <c r="K2857" i="2"/>
  <c r="K2856" i="2"/>
  <c r="J2848" i="2"/>
  <c r="G61" i="1" s="1"/>
  <c r="I2848" i="2"/>
  <c r="J61" i="1" s="1"/>
  <c r="H2848" i="2"/>
  <c r="K2847" i="2"/>
  <c r="K2846" i="2"/>
  <c r="K2845" i="2"/>
  <c r="K2844" i="2"/>
  <c r="K2843" i="2"/>
  <c r="K2842" i="2"/>
  <c r="K2841" i="2"/>
  <c r="K2840" i="2"/>
  <c r="K2839" i="2"/>
  <c r="K2838" i="2"/>
  <c r="K2837" i="2"/>
  <c r="K2836" i="2"/>
  <c r="K2835" i="2"/>
  <c r="K2834" i="2"/>
  <c r="K2833" i="2"/>
  <c r="K2832" i="2"/>
  <c r="K2831" i="2"/>
  <c r="K2830" i="2"/>
  <c r="K2829" i="2"/>
  <c r="K2828" i="2"/>
  <c r="K2827" i="2"/>
  <c r="K2826" i="2"/>
  <c r="K2825" i="2"/>
  <c r="K2824" i="2"/>
  <c r="K2823" i="2"/>
  <c r="K2822" i="2"/>
  <c r="K2821" i="2"/>
  <c r="K2820" i="2"/>
  <c r="K2819" i="2"/>
  <c r="K2818" i="2"/>
  <c r="K2817" i="2"/>
  <c r="K2816" i="2"/>
  <c r="K2815" i="2"/>
  <c r="J2808" i="2"/>
  <c r="H60" i="1" s="1"/>
  <c r="K2807" i="2"/>
  <c r="K2806" i="2"/>
  <c r="K2805" i="2"/>
  <c r="K2804" i="2"/>
  <c r="K2803" i="2"/>
  <c r="K2802" i="2"/>
  <c r="K2801" i="2"/>
  <c r="K2800" i="2"/>
  <c r="K2799" i="2"/>
  <c r="K2798" i="2"/>
  <c r="K2797" i="2"/>
  <c r="K2796" i="2"/>
  <c r="K2795" i="2"/>
  <c r="K2794" i="2"/>
  <c r="K2793" i="2"/>
  <c r="K2792" i="2"/>
  <c r="K2791" i="2"/>
  <c r="J2783" i="2"/>
  <c r="G60" i="1" s="1"/>
  <c r="J60" i="1"/>
  <c r="L60" i="1" s="1"/>
  <c r="H2783" i="2"/>
  <c r="K2782" i="2"/>
  <c r="K2781" i="2"/>
  <c r="K2780" i="2"/>
  <c r="K2779" i="2"/>
  <c r="K2778" i="2"/>
  <c r="K2777" i="2"/>
  <c r="K2776" i="2"/>
  <c r="K2775" i="2"/>
  <c r="K2774" i="2"/>
  <c r="K2773" i="2"/>
  <c r="K2772" i="2"/>
  <c r="K2771" i="2"/>
  <c r="K2770" i="2"/>
  <c r="K2769" i="2"/>
  <c r="K2768" i="2"/>
  <c r="K2767" i="2"/>
  <c r="K2766" i="2"/>
  <c r="K2765" i="2"/>
  <c r="K2764" i="2"/>
  <c r="K2763" i="2"/>
  <c r="K2762" i="2"/>
  <c r="K2761" i="2"/>
  <c r="K2760" i="2"/>
  <c r="K2759" i="2"/>
  <c r="K2758" i="2"/>
  <c r="K2757" i="2"/>
  <c r="K2756" i="2"/>
  <c r="K2755" i="2"/>
  <c r="K2754" i="2"/>
  <c r="K2753" i="2"/>
  <c r="K2752" i="2"/>
  <c r="K2751" i="2"/>
  <c r="K2750" i="2"/>
  <c r="K2749" i="2"/>
  <c r="K2748" i="2"/>
  <c r="K2747" i="2"/>
  <c r="K2785" i="2" s="1"/>
  <c r="E62" i="8" s="1"/>
  <c r="E64" i="10" s="1"/>
  <c r="J2739" i="2"/>
  <c r="G59" i="1" s="1"/>
  <c r="I59" i="1" s="1"/>
  <c r="N59" i="1" s="1"/>
  <c r="I2739" i="2"/>
  <c r="J59" i="1" s="1"/>
  <c r="L59" i="1" s="1"/>
  <c r="H2739" i="2"/>
  <c r="K2738" i="2"/>
  <c r="K2737" i="2"/>
  <c r="K2736" i="2"/>
  <c r="K2735" i="2"/>
  <c r="K2734" i="2"/>
  <c r="K2733" i="2"/>
  <c r="K2732" i="2"/>
  <c r="K2731" i="2"/>
  <c r="K2730" i="2"/>
  <c r="K2729" i="2"/>
  <c r="K2728" i="2"/>
  <c r="K2727" i="2"/>
  <c r="K2726" i="2"/>
  <c r="K2725" i="2"/>
  <c r="K2724" i="2"/>
  <c r="K2723" i="2"/>
  <c r="K2722" i="2"/>
  <c r="K2721" i="2"/>
  <c r="K2720" i="2"/>
  <c r="K2719" i="2"/>
  <c r="K2718" i="2"/>
  <c r="K2717" i="2"/>
  <c r="K2716" i="2"/>
  <c r="K2715" i="2"/>
  <c r="K2714" i="2"/>
  <c r="K2713" i="2"/>
  <c r="K2712" i="2"/>
  <c r="K2711" i="2"/>
  <c r="K2710" i="2"/>
  <c r="K2709" i="2"/>
  <c r="K2741" i="2" s="1"/>
  <c r="E61" i="8" s="1"/>
  <c r="E63" i="10" s="1"/>
  <c r="I2702" i="2"/>
  <c r="K58" i="1" s="1"/>
  <c r="L58" i="1" s="1"/>
  <c r="J2536" i="2"/>
  <c r="G56" i="1" s="1"/>
  <c r="I56" i="1" s="1"/>
  <c r="N56" i="1" s="1"/>
  <c r="I2536" i="2"/>
  <c r="J56" i="1" s="1"/>
  <c r="L56" i="1" s="1"/>
  <c r="H2536" i="2"/>
  <c r="K2535" i="2"/>
  <c r="K2534" i="2"/>
  <c r="K2533" i="2"/>
  <c r="K2532" i="2"/>
  <c r="K2531" i="2"/>
  <c r="K2530" i="2"/>
  <c r="K2529" i="2"/>
  <c r="K2528" i="2"/>
  <c r="K2527" i="2"/>
  <c r="K2526" i="2"/>
  <c r="K2525" i="2"/>
  <c r="K2524" i="2"/>
  <c r="K2523" i="2"/>
  <c r="K2522" i="2"/>
  <c r="K2521" i="2"/>
  <c r="K2520" i="2"/>
  <c r="K2519" i="2"/>
  <c r="K2518" i="2"/>
  <c r="K2517" i="2"/>
  <c r="K2516" i="2"/>
  <c r="K2515" i="2"/>
  <c r="K2514" i="2"/>
  <c r="K2513" i="2"/>
  <c r="K2512" i="2"/>
  <c r="K2511" i="2"/>
  <c r="I2504" i="2"/>
  <c r="K55" i="1" s="1"/>
  <c r="K2503" i="2"/>
  <c r="K2502" i="2"/>
  <c r="K2501" i="2"/>
  <c r="K2500" i="2"/>
  <c r="K2499" i="2"/>
  <c r="K2498" i="2"/>
  <c r="K2497" i="2"/>
  <c r="K2496" i="2"/>
  <c r="K2495" i="2"/>
  <c r="K2494" i="2"/>
  <c r="K2493" i="2"/>
  <c r="K2492" i="2"/>
  <c r="K2491" i="2"/>
  <c r="K2489" i="2"/>
  <c r="K2488" i="2"/>
  <c r="K2486" i="2"/>
  <c r="K2485" i="2"/>
  <c r="K2484" i="2"/>
  <c r="K2483" i="2"/>
  <c r="K2482" i="2"/>
  <c r="K2481" i="2"/>
  <c r="K2480" i="2"/>
  <c r="K2479" i="2"/>
  <c r="K2478" i="2"/>
  <c r="K2477" i="2"/>
  <c r="K2476" i="2"/>
  <c r="K2475" i="2"/>
  <c r="K2474" i="2"/>
  <c r="K2473" i="2"/>
  <c r="K2472" i="2"/>
  <c r="K2471" i="2"/>
  <c r="K2470" i="2"/>
  <c r="K2469" i="2"/>
  <c r="K2468" i="2"/>
  <c r="K2467" i="2"/>
  <c r="K2466" i="2"/>
  <c r="K2465" i="2"/>
  <c r="J2457" i="2"/>
  <c r="G55" i="1" s="1"/>
  <c r="I55" i="1" s="1"/>
  <c r="N55" i="1" s="1"/>
  <c r="I2457" i="2"/>
  <c r="J55" i="1" s="1"/>
  <c r="K2456" i="2"/>
  <c r="K2455" i="2"/>
  <c r="K2454" i="2"/>
  <c r="K2453" i="2"/>
  <c r="K2452" i="2"/>
  <c r="K2451" i="2"/>
  <c r="K2450" i="2"/>
  <c r="K2449" i="2"/>
  <c r="K2448" i="2"/>
  <c r="K2447" i="2"/>
  <c r="K2446" i="2"/>
  <c r="K2445" i="2"/>
  <c r="K2444" i="2"/>
  <c r="K2443" i="2"/>
  <c r="K2442" i="2"/>
  <c r="K2441" i="2"/>
  <c r="K2440" i="2"/>
  <c r="K2439" i="2"/>
  <c r="K2438" i="2"/>
  <c r="K2437" i="2"/>
  <c r="K2436" i="2"/>
  <c r="K2435" i="2"/>
  <c r="K2434" i="2"/>
  <c r="K2433" i="2"/>
  <c r="K2432" i="2"/>
  <c r="K2431" i="2"/>
  <c r="K2430" i="2"/>
  <c r="K2429" i="2"/>
  <c r="K2428" i="2"/>
  <c r="K2427" i="2"/>
  <c r="K2426" i="2"/>
  <c r="K2425" i="2"/>
  <c r="K2424" i="2"/>
  <c r="K2423" i="2"/>
  <c r="K2422" i="2"/>
  <c r="K2421" i="2"/>
  <c r="K2420" i="2"/>
  <c r="K2419" i="2"/>
  <c r="K2418" i="2"/>
  <c r="K2417" i="2"/>
  <c r="K2459" i="2" s="1"/>
  <c r="E57" i="8" s="1"/>
  <c r="E59" i="10" s="1"/>
  <c r="H53" i="1"/>
  <c r="I2410" i="2"/>
  <c r="K53" i="1" s="1"/>
  <c r="H2410" i="2"/>
  <c r="K2409" i="2"/>
  <c r="K2405" i="2"/>
  <c r="K2401" i="2"/>
  <c r="K2400" i="2"/>
  <c r="K2399" i="2"/>
  <c r="K2398" i="2"/>
  <c r="K2397" i="2"/>
  <c r="K2396" i="2"/>
  <c r="K2395" i="2"/>
  <c r="K2394" i="2"/>
  <c r="K2393" i="2"/>
  <c r="K2392" i="2"/>
  <c r="K2391" i="2"/>
  <c r="K2390" i="2"/>
  <c r="J2382" i="2"/>
  <c r="G53" i="1" s="1"/>
  <c r="I2382" i="2"/>
  <c r="J53" i="1" s="1"/>
  <c r="H2382" i="2"/>
  <c r="K2381" i="2"/>
  <c r="K2379" i="2"/>
  <c r="K2377" i="2"/>
  <c r="K2376" i="2"/>
  <c r="K2375" i="2"/>
  <c r="K2374" i="2"/>
  <c r="K2373" i="2"/>
  <c r="K2372" i="2"/>
  <c r="K2371" i="2"/>
  <c r="K2369" i="2"/>
  <c r="K2368" i="2"/>
  <c r="K2366" i="2"/>
  <c r="K2358" i="2"/>
  <c r="K2357" i="2"/>
  <c r="K2356" i="2"/>
  <c r="K2355" i="2"/>
  <c r="K2354" i="2"/>
  <c r="K2353" i="2"/>
  <c r="K2352" i="2"/>
  <c r="K2351" i="2"/>
  <c r="K2350" i="2"/>
  <c r="K2346" i="2"/>
  <c r="K2345" i="2"/>
  <c r="K2344" i="2"/>
  <c r="K2342" i="2"/>
  <c r="K2341" i="2"/>
  <c r="K2338" i="2"/>
  <c r="K2337" i="2"/>
  <c r="K2336" i="2"/>
  <c r="K2333" i="2"/>
  <c r="K2332" i="2"/>
  <c r="K2330" i="2"/>
  <c r="K2384" i="2" s="1"/>
  <c r="E55" i="8" s="1"/>
  <c r="E57" i="10" s="1"/>
  <c r="J2323" i="2"/>
  <c r="H52" i="1" s="1"/>
  <c r="I2323" i="2"/>
  <c r="K52" i="1" s="1"/>
  <c r="K2322" i="2"/>
  <c r="K2320" i="2"/>
  <c r="K2319" i="2"/>
  <c r="K2318" i="2"/>
  <c r="K2317" i="2"/>
  <c r="K2316" i="2"/>
  <c r="K2314" i="2"/>
  <c r="K2313" i="2"/>
  <c r="K2312" i="2"/>
  <c r="K2311" i="2"/>
  <c r="K2310" i="2"/>
  <c r="J2302" i="2"/>
  <c r="G52" i="1" s="1"/>
  <c r="J52" i="1"/>
  <c r="H2302" i="2"/>
  <c r="K2301" i="2"/>
  <c r="K2300" i="2"/>
  <c r="K2299" i="2"/>
  <c r="K2298" i="2"/>
  <c r="K2297" i="2"/>
  <c r="K2296" i="2"/>
  <c r="K2295" i="2"/>
  <c r="K2294" i="2"/>
  <c r="K2293" i="2"/>
  <c r="K2292" i="2"/>
  <c r="K2291" i="2"/>
  <c r="K2290" i="2"/>
  <c r="K2289" i="2"/>
  <c r="K2288" i="2"/>
  <c r="K2287" i="2"/>
  <c r="K2286" i="2"/>
  <c r="K2285" i="2"/>
  <c r="K2284" i="2"/>
  <c r="K2283" i="2"/>
  <c r="K2282" i="2"/>
  <c r="K2281" i="2"/>
  <c r="K2280" i="2"/>
  <c r="K2279" i="2"/>
  <c r="K2278" i="2"/>
  <c r="K2277" i="2"/>
  <c r="K2276" i="2"/>
  <c r="K2275" i="2"/>
  <c r="K2274" i="2"/>
  <c r="K2273" i="2"/>
  <c r="K2272" i="2"/>
  <c r="K2271" i="2"/>
  <c r="K2270" i="2"/>
  <c r="K2269" i="2"/>
  <c r="K2268" i="2"/>
  <c r="K2267" i="2"/>
  <c r="K2266" i="2"/>
  <c r="K2265" i="2"/>
  <c r="K2264" i="2"/>
  <c r="K2263" i="2"/>
  <c r="K2262" i="2"/>
  <c r="K2261" i="2"/>
  <c r="K2260" i="2"/>
  <c r="K2259" i="2"/>
  <c r="K2258" i="2"/>
  <c r="K2257" i="2"/>
  <c r="K2256" i="2"/>
  <c r="K2255" i="2"/>
  <c r="J2248" i="2"/>
  <c r="H51" i="1" s="1"/>
  <c r="I2248" i="2"/>
  <c r="K51" i="1" s="1"/>
  <c r="H2248" i="2"/>
  <c r="K2247" i="2"/>
  <c r="J2239" i="2"/>
  <c r="G51" i="1" s="1"/>
  <c r="I2239" i="2"/>
  <c r="J51" i="1" s="1"/>
  <c r="H2239" i="2"/>
  <c r="K2238" i="2"/>
  <c r="K2237" i="2"/>
  <c r="K2236" i="2"/>
  <c r="K2234" i="2"/>
  <c r="K2233" i="2"/>
  <c r="K2232" i="2"/>
  <c r="K2231" i="2"/>
  <c r="K2230" i="2"/>
  <c r="K2229" i="2"/>
  <c r="K2228" i="2"/>
  <c r="K2227" i="2"/>
  <c r="K2226" i="2"/>
  <c r="K2225" i="2"/>
  <c r="K2224" i="2"/>
  <c r="K2223" i="2"/>
  <c r="K2222" i="2"/>
  <c r="K2221" i="2"/>
  <c r="K2220" i="2"/>
  <c r="K2219" i="2"/>
  <c r="K2218" i="2"/>
  <c r="K2217" i="2"/>
  <c r="K2216" i="2"/>
  <c r="K2215" i="2"/>
  <c r="K2214" i="2"/>
  <c r="K2213" i="2"/>
  <c r="K2212" i="2"/>
  <c r="K2211" i="2"/>
  <c r="J2204" i="2"/>
  <c r="H50" i="1" s="1"/>
  <c r="I2204" i="2"/>
  <c r="K50" i="1" s="1"/>
  <c r="H2204" i="2"/>
  <c r="K2203" i="2"/>
  <c r="J2192" i="2"/>
  <c r="G50" i="1" s="1"/>
  <c r="J50" i="1"/>
  <c r="H2192" i="2"/>
  <c r="K2191" i="2"/>
  <c r="K2190" i="2"/>
  <c r="K2189" i="2"/>
  <c r="K2188" i="2"/>
  <c r="K2187" i="2"/>
  <c r="K2186" i="2"/>
  <c r="K2185" i="2"/>
  <c r="K2184" i="2"/>
  <c r="K2183" i="2"/>
  <c r="K2182" i="2"/>
  <c r="K2181" i="2"/>
  <c r="K2180" i="2"/>
  <c r="K2179" i="2"/>
  <c r="K2178" i="2"/>
  <c r="K2177" i="2"/>
  <c r="K2176" i="2"/>
  <c r="K2175" i="2"/>
  <c r="K2174" i="2"/>
  <c r="K2173" i="2"/>
  <c r="K2172" i="2"/>
  <c r="K2171" i="2"/>
  <c r="K2170" i="2"/>
  <c r="K2169" i="2"/>
  <c r="K2168" i="2"/>
  <c r="K2167" i="2"/>
  <c r="K2166" i="2"/>
  <c r="K2165" i="2"/>
  <c r="K2164" i="2"/>
  <c r="K2163" i="2"/>
  <c r="K2162" i="2"/>
  <c r="K2161" i="2"/>
  <c r="K2160" i="2"/>
  <c r="J2153" i="2"/>
  <c r="H49" i="1" s="1"/>
  <c r="I2153" i="2"/>
  <c r="K49" i="1" s="1"/>
  <c r="K2151" i="2"/>
  <c r="K2147" i="2"/>
  <c r="K2152" i="2"/>
  <c r="K2150" i="2"/>
  <c r="K2149" i="2"/>
  <c r="K2148" i="2"/>
  <c r="K2146" i="2"/>
  <c r="K2145" i="2"/>
  <c r="K2144" i="2"/>
  <c r="K2143" i="2"/>
  <c r="K2142" i="2"/>
  <c r="K2141" i="2"/>
  <c r="K2140" i="2"/>
  <c r="K2139" i="2"/>
  <c r="J2131" i="2"/>
  <c r="G49" i="1" s="1"/>
  <c r="I49" i="1" s="1"/>
  <c r="N49" i="1" s="1"/>
  <c r="I2131" i="2"/>
  <c r="J49" i="1" s="1"/>
  <c r="L49" i="1" s="1"/>
  <c r="H2131" i="2"/>
  <c r="K2130" i="2"/>
  <c r="K2129" i="2"/>
  <c r="K2127" i="2"/>
  <c r="K2126" i="2"/>
  <c r="K2124" i="2"/>
  <c r="K2123" i="2"/>
  <c r="K2122" i="2"/>
  <c r="K2121" i="2"/>
  <c r="K2120" i="2"/>
  <c r="K2119" i="2"/>
  <c r="K2118" i="2"/>
  <c r="K2117" i="2"/>
  <c r="K2116" i="2"/>
  <c r="K2115" i="2"/>
  <c r="K2114" i="2"/>
  <c r="K2113" i="2"/>
  <c r="K2112" i="2"/>
  <c r="K2111" i="2"/>
  <c r="K2110" i="2"/>
  <c r="K2109" i="2"/>
  <c r="K2108" i="2"/>
  <c r="K2107" i="2"/>
  <c r="K2106" i="2"/>
  <c r="K2105" i="2"/>
  <c r="K2104" i="2"/>
  <c r="K2103" i="2"/>
  <c r="K2102" i="2"/>
  <c r="K2101" i="2"/>
  <c r="K2100" i="2"/>
  <c r="K2099" i="2"/>
  <c r="K2098" i="2"/>
  <c r="K2097" i="2"/>
  <c r="K2096" i="2"/>
  <c r="K2095" i="2"/>
  <c r="K2094" i="2"/>
  <c r="K2093" i="2"/>
  <c r="K2092" i="2"/>
  <c r="K2091" i="2"/>
  <c r="K2090" i="2"/>
  <c r="K2089" i="2"/>
  <c r="K2088" i="2"/>
  <c r="K2087" i="2"/>
  <c r="K2086" i="2"/>
  <c r="K2085" i="2"/>
  <c r="K2084" i="2"/>
  <c r="K2083" i="2"/>
  <c r="K2011" i="2"/>
  <c r="K2076" i="2" s="1"/>
  <c r="J1980" i="2"/>
  <c r="H47" i="1" s="1"/>
  <c r="K47" i="1"/>
  <c r="H1980" i="2"/>
  <c r="J1924" i="2"/>
  <c r="G47" i="1" s="1"/>
  <c r="I1924" i="2"/>
  <c r="J47" i="1" s="1"/>
  <c r="H1924" i="2"/>
  <c r="J1864" i="2"/>
  <c r="H46" i="1" s="1"/>
  <c r="I46" i="1" s="1"/>
  <c r="N46" i="1" s="1"/>
  <c r="I1864" i="2"/>
  <c r="K46" i="1" s="1"/>
  <c r="H1864" i="2"/>
  <c r="K1863" i="2"/>
  <c r="K1860" i="2"/>
  <c r="K1859" i="2"/>
  <c r="K1858" i="2"/>
  <c r="K1857" i="2"/>
  <c r="K1856" i="2"/>
  <c r="K1855" i="2"/>
  <c r="K1854" i="2"/>
  <c r="K1853" i="2"/>
  <c r="K1852" i="2"/>
  <c r="K1851" i="2"/>
  <c r="K1850" i="2"/>
  <c r="K1849" i="2"/>
  <c r="K1848" i="2"/>
  <c r="K1847" i="2"/>
  <c r="K1846" i="2"/>
  <c r="K1845" i="2"/>
  <c r="K1844" i="2"/>
  <c r="K1843" i="2"/>
  <c r="K1842" i="2"/>
  <c r="K1841" i="2"/>
  <c r="K1840" i="2"/>
  <c r="K1839" i="2"/>
  <c r="K1838" i="2"/>
  <c r="K1837" i="2"/>
  <c r="K1835" i="2"/>
  <c r="K1833" i="2"/>
  <c r="K1832" i="2"/>
  <c r="K1831" i="2"/>
  <c r="K1830" i="2"/>
  <c r="K1829" i="2"/>
  <c r="K1828" i="2"/>
  <c r="K1827" i="2"/>
  <c r="K1826" i="2"/>
  <c r="K1825" i="2"/>
  <c r="K1824" i="2"/>
  <c r="K1823" i="2"/>
  <c r="K1822" i="2"/>
  <c r="K1821" i="2"/>
  <c r="K1820" i="2"/>
  <c r="K1819" i="2"/>
  <c r="K1818" i="2"/>
  <c r="J46" i="1"/>
  <c r="H1808" i="2"/>
  <c r="K1807" i="2"/>
  <c r="K1806" i="2"/>
  <c r="K1805" i="2"/>
  <c r="K1804" i="2"/>
  <c r="K1803" i="2"/>
  <c r="K1802" i="2"/>
  <c r="K1801" i="2"/>
  <c r="K1800" i="2"/>
  <c r="K1799" i="2"/>
  <c r="K1798" i="2"/>
  <c r="K1797" i="2"/>
  <c r="K1796" i="2"/>
  <c r="K1795" i="2"/>
  <c r="K1794" i="2"/>
  <c r="K1793" i="2"/>
  <c r="K1792" i="2"/>
  <c r="K1791" i="2"/>
  <c r="K1790" i="2"/>
  <c r="K1789" i="2"/>
  <c r="K1788" i="2"/>
  <c r="K1787" i="2"/>
  <c r="K1786" i="2"/>
  <c r="K1785" i="2"/>
  <c r="K1784" i="2"/>
  <c r="K1783" i="2"/>
  <c r="K1782" i="2"/>
  <c r="K1781" i="2"/>
  <c r="K1780" i="2"/>
  <c r="K1779" i="2"/>
  <c r="K1778" i="2"/>
  <c r="K1777" i="2"/>
  <c r="K1776" i="2"/>
  <c r="K1775" i="2"/>
  <c r="K1774" i="2"/>
  <c r="K1773" i="2"/>
  <c r="K1772" i="2"/>
  <c r="K1771" i="2"/>
  <c r="K1770" i="2"/>
  <c r="K1769" i="2"/>
  <c r="K1768" i="2"/>
  <c r="K1767" i="2"/>
  <c r="K1810" i="2" s="1"/>
  <c r="E48" i="8" s="1"/>
  <c r="E50" i="10" s="1"/>
  <c r="J1759" i="2"/>
  <c r="G45" i="1" s="1"/>
  <c r="I45" i="1" s="1"/>
  <c r="N45" i="1" s="1"/>
  <c r="I1759" i="2"/>
  <c r="J45" i="1" s="1"/>
  <c r="L45" i="1" s="1"/>
  <c r="H1759" i="2"/>
  <c r="K1758" i="2"/>
  <c r="K1757" i="2"/>
  <c r="K1756" i="2"/>
  <c r="K1755" i="2"/>
  <c r="K1754" i="2"/>
  <c r="K1753" i="2"/>
  <c r="K1752" i="2"/>
  <c r="K1751" i="2"/>
  <c r="K1750" i="2"/>
  <c r="K1749" i="2"/>
  <c r="K1748" i="2"/>
  <c r="K1747" i="2"/>
  <c r="K1746" i="2"/>
  <c r="K1745" i="2"/>
  <c r="K1744" i="2"/>
  <c r="K1743" i="2"/>
  <c r="K1742" i="2"/>
  <c r="K1741" i="2"/>
  <c r="K1740" i="2"/>
  <c r="K1739" i="2"/>
  <c r="K1738" i="2"/>
  <c r="K1737" i="2"/>
  <c r="J1730" i="2"/>
  <c r="H44" i="1" s="1"/>
  <c r="I1730" i="2"/>
  <c r="K44" i="1" s="1"/>
  <c r="H1730" i="2"/>
  <c r="K1729" i="2"/>
  <c r="K1728" i="2"/>
  <c r="K1727" i="2"/>
  <c r="J1719" i="2"/>
  <c r="G44" i="1" s="1"/>
  <c r="I1719" i="2"/>
  <c r="J44" i="1" s="1"/>
  <c r="K1718" i="2"/>
  <c r="K1717" i="2"/>
  <c r="K1716" i="2"/>
  <c r="K1715" i="2"/>
  <c r="K1714" i="2"/>
  <c r="K1713" i="2"/>
  <c r="K1712" i="2"/>
  <c r="K1711" i="2"/>
  <c r="K1710" i="2"/>
  <c r="K1709" i="2"/>
  <c r="K1708" i="2"/>
  <c r="K1707" i="2"/>
  <c r="K1706" i="2"/>
  <c r="K1705" i="2"/>
  <c r="K1704" i="2"/>
  <c r="K1703" i="2"/>
  <c r="K1702" i="2"/>
  <c r="K1701" i="2"/>
  <c r="K1700" i="2"/>
  <c r="K1699" i="2"/>
  <c r="K1698" i="2"/>
  <c r="K1697" i="2"/>
  <c r="K1696" i="2"/>
  <c r="K1695" i="2"/>
  <c r="J1687" i="2"/>
  <c r="G43" i="1" s="1"/>
  <c r="I43" i="1" s="1"/>
  <c r="N43" i="1" s="1"/>
  <c r="I1687" i="2"/>
  <c r="J43" i="1" s="1"/>
  <c r="L43" i="1" s="1"/>
  <c r="H1687" i="2"/>
  <c r="K1686" i="2"/>
  <c r="K1685" i="2"/>
  <c r="K1684" i="2"/>
  <c r="K1683" i="2"/>
  <c r="K1682" i="2"/>
  <c r="K1681" i="2"/>
  <c r="K1680" i="2"/>
  <c r="K1679" i="2"/>
  <c r="K1678" i="2"/>
  <c r="K1677" i="2"/>
  <c r="K1676" i="2"/>
  <c r="K1675" i="2"/>
  <c r="K1674" i="2"/>
  <c r="K1673" i="2"/>
  <c r="K1672" i="2"/>
  <c r="K1671" i="2"/>
  <c r="K1670" i="2"/>
  <c r="K1669" i="2"/>
  <c r="K1668" i="2"/>
  <c r="K1667" i="2"/>
  <c r="K1666" i="2"/>
  <c r="K1665" i="2"/>
  <c r="K1664" i="2"/>
  <c r="K1663" i="2"/>
  <c r="K1662" i="2"/>
  <c r="K1661" i="2"/>
  <c r="K1660" i="2"/>
  <c r="J1652" i="2"/>
  <c r="G42" i="1" s="1"/>
  <c r="I42" i="1" s="1"/>
  <c r="N42" i="1" s="1"/>
  <c r="I1652" i="2"/>
  <c r="J42" i="1" s="1"/>
  <c r="L42" i="1" s="1"/>
  <c r="H1652" i="2"/>
  <c r="K1651" i="2"/>
  <c r="K1650" i="2"/>
  <c r="K1649" i="2"/>
  <c r="K1648" i="2"/>
  <c r="K1647" i="2"/>
  <c r="K1646" i="2"/>
  <c r="K1645" i="2"/>
  <c r="K1644" i="2"/>
  <c r="K1643" i="2"/>
  <c r="K1642" i="2"/>
  <c r="J1635" i="2"/>
  <c r="H41" i="1" s="1"/>
  <c r="I1635" i="2"/>
  <c r="K41" i="1" s="1"/>
  <c r="H1635" i="2"/>
  <c r="K1634" i="2"/>
  <c r="K1635" i="2" s="1"/>
  <c r="K1637" i="2" s="1"/>
  <c r="H43" i="8" s="1"/>
  <c r="H43" i="10" s="1"/>
  <c r="J1626" i="2"/>
  <c r="G41" i="1" s="1"/>
  <c r="I1626" i="2"/>
  <c r="J41" i="1" s="1"/>
  <c r="H1626" i="2"/>
  <c r="G40" i="1"/>
  <c r="I40" i="1" s="1"/>
  <c r="N40" i="1" s="1"/>
  <c r="I1611" i="2"/>
  <c r="J40" i="1" s="1"/>
  <c r="L40" i="1" s="1"/>
  <c r="H1611" i="2"/>
  <c r="J1589" i="2"/>
  <c r="H39" i="1" s="1"/>
  <c r="I1589" i="2"/>
  <c r="K39" i="1" s="1"/>
  <c r="L39" i="1" s="1"/>
  <c r="H1589" i="2"/>
  <c r="K1588" i="2"/>
  <c r="K1587" i="2"/>
  <c r="K1586" i="2"/>
  <c r="K1585" i="2"/>
  <c r="K1584" i="2"/>
  <c r="K1583" i="2"/>
  <c r="K1582" i="2"/>
  <c r="K1581" i="2"/>
  <c r="K1580" i="2"/>
  <c r="K1579" i="2"/>
  <c r="K1578" i="2"/>
  <c r="K1577" i="2"/>
  <c r="J1569" i="2"/>
  <c r="G39" i="1" s="1"/>
  <c r="H1569" i="2"/>
  <c r="J1460" i="2"/>
  <c r="H37" i="1" s="1"/>
  <c r="I1460" i="2"/>
  <c r="K37" i="1" s="1"/>
  <c r="H1460" i="2"/>
  <c r="K1459" i="2"/>
  <c r="K1460" i="2" s="1"/>
  <c r="K1462" i="2" s="1"/>
  <c r="J1451" i="2"/>
  <c r="G37" i="1" s="1"/>
  <c r="H1451" i="2"/>
  <c r="K1450" i="2"/>
  <c r="K1449" i="2"/>
  <c r="K1448" i="2"/>
  <c r="K1447" i="2"/>
  <c r="K1446" i="2"/>
  <c r="K1445" i="2"/>
  <c r="K1444" i="2"/>
  <c r="K1443" i="2"/>
  <c r="K1442" i="2"/>
  <c r="K1441" i="2"/>
  <c r="K1440" i="2"/>
  <c r="K1439" i="2"/>
  <c r="K1438" i="2"/>
  <c r="K1437" i="2"/>
  <c r="K1453" i="2" s="1"/>
  <c r="E39" i="8" s="1"/>
  <c r="E39" i="10" s="1"/>
  <c r="K1429" i="2"/>
  <c r="K1430" i="2" s="1"/>
  <c r="J36" i="1"/>
  <c r="L36" i="1" s="1"/>
  <c r="E38" i="8"/>
  <c r="E38" i="10" s="1"/>
  <c r="H1368" i="2"/>
  <c r="K1367" i="2"/>
  <c r="K1368" i="2" s="1"/>
  <c r="J1359" i="2"/>
  <c r="G35" i="1" s="1"/>
  <c r="I35" i="1" s="1"/>
  <c r="N35" i="1" s="1"/>
  <c r="J35" i="1"/>
  <c r="L35" i="1" s="1"/>
  <c r="H1359" i="2"/>
  <c r="K1358" i="2"/>
  <c r="K1357" i="2"/>
  <c r="K1356" i="2"/>
  <c r="K1355" i="2"/>
  <c r="K1354" i="2"/>
  <c r="K1353" i="2"/>
  <c r="K1352" i="2"/>
  <c r="K1351" i="2"/>
  <c r="K1350" i="2"/>
  <c r="K1349" i="2"/>
  <c r="K1348" i="2"/>
  <c r="K1347" i="2"/>
  <c r="K1346" i="2"/>
  <c r="K1345" i="2"/>
  <c r="K1344" i="2"/>
  <c r="K1343" i="2"/>
  <c r="K1342" i="2"/>
  <c r="K1341" i="2"/>
  <c r="K1340" i="2"/>
  <c r="K1339" i="2"/>
  <c r="K1338" i="2"/>
  <c r="K1337" i="2"/>
  <c r="K1336" i="2"/>
  <c r="K1335" i="2"/>
  <c r="K1334" i="2"/>
  <c r="K1333" i="2"/>
  <c r="K1332" i="2"/>
  <c r="K1331" i="2"/>
  <c r="K1361" i="2" s="1"/>
  <c r="E37" i="8" s="1"/>
  <c r="E37" i="10" s="1"/>
  <c r="J1323" i="2"/>
  <c r="G34" i="1" s="1"/>
  <c r="I34" i="1" s="1"/>
  <c r="N34" i="1" s="1"/>
  <c r="J34" i="1"/>
  <c r="L34" i="1" s="1"/>
  <c r="H1323" i="2"/>
  <c r="K1322" i="2"/>
  <c r="K1321" i="2"/>
  <c r="K1320" i="2"/>
  <c r="K1319" i="2"/>
  <c r="K1318" i="2"/>
  <c r="K1317" i="2"/>
  <c r="K1316" i="2"/>
  <c r="K1315" i="2"/>
  <c r="K1314" i="2"/>
  <c r="K1311" i="2"/>
  <c r="K1310" i="2"/>
  <c r="K1309" i="2"/>
  <c r="K1325" i="2" s="1"/>
  <c r="E36" i="8" s="1"/>
  <c r="E36" i="10" s="1"/>
  <c r="J1302" i="2"/>
  <c r="H33" i="1" s="1"/>
  <c r="I1302" i="2"/>
  <c r="K33" i="1" s="1"/>
  <c r="H1302" i="2"/>
  <c r="K1301" i="2"/>
  <c r="J1293" i="2"/>
  <c r="G33" i="1" s="1"/>
  <c r="I1293" i="2"/>
  <c r="J33" i="1" s="1"/>
  <c r="H1293" i="2"/>
  <c r="K1292" i="2"/>
  <c r="K1291" i="2"/>
  <c r="K1290" i="2"/>
  <c r="K1288" i="2"/>
  <c r="K1287" i="2"/>
  <c r="K1286" i="2"/>
  <c r="K1285" i="2"/>
  <c r="K1284" i="2"/>
  <c r="K1283" i="2"/>
  <c r="K1282" i="2"/>
  <c r="K1281" i="2"/>
  <c r="K1280" i="2"/>
  <c r="K1279" i="2"/>
  <c r="K1278" i="2"/>
  <c r="K1277" i="2"/>
  <c r="K1276" i="2"/>
  <c r="K1275" i="2"/>
  <c r="K1274" i="2"/>
  <c r="K1273" i="2"/>
  <c r="K1271" i="2"/>
  <c r="K1270" i="2"/>
  <c r="K1269" i="2"/>
  <c r="K1268" i="2"/>
  <c r="K1267" i="2"/>
  <c r="K1266" i="2"/>
  <c r="K1265" i="2"/>
  <c r="K1264" i="2"/>
  <c r="K1263" i="2"/>
  <c r="K1262" i="2"/>
  <c r="K1260" i="2"/>
  <c r="K1295" i="2" s="1"/>
  <c r="E35" i="8" s="1"/>
  <c r="E35" i="10" s="1"/>
  <c r="J1252" i="2"/>
  <c r="G31" i="1" s="1"/>
  <c r="I31" i="1" s="1"/>
  <c r="N31" i="1" s="1"/>
  <c r="J31" i="1"/>
  <c r="L31" i="1" s="1"/>
  <c r="H1252" i="2"/>
  <c r="K1251" i="2"/>
  <c r="K1250" i="2"/>
  <c r="K1249" i="2"/>
  <c r="K1248" i="2"/>
  <c r="K1247" i="2"/>
  <c r="K1246" i="2"/>
  <c r="K1245" i="2"/>
  <c r="K1244" i="2"/>
  <c r="K1243" i="2"/>
  <c r="K1242" i="2"/>
  <c r="K1241" i="2"/>
  <c r="K1240" i="2"/>
  <c r="K1239" i="2"/>
  <c r="K1234" i="2"/>
  <c r="K1233" i="2"/>
  <c r="K1232" i="2"/>
  <c r="K1254" i="2" s="1"/>
  <c r="E33" i="8" s="1"/>
  <c r="E33" i="10" s="1"/>
  <c r="J1225" i="2"/>
  <c r="H30" i="1" s="1"/>
  <c r="I1225" i="2"/>
  <c r="K30" i="1" s="1"/>
  <c r="H1225" i="2"/>
  <c r="K1224" i="2"/>
  <c r="K1223" i="2"/>
  <c r="K1221" i="2"/>
  <c r="K1220" i="2"/>
  <c r="J1212" i="2"/>
  <c r="G30" i="1" s="1"/>
  <c r="I1212" i="2"/>
  <c r="J30" i="1" s="1"/>
  <c r="H1212" i="2"/>
  <c r="K1211" i="2"/>
  <c r="K1210" i="2"/>
  <c r="K1209" i="2"/>
  <c r="K1208" i="2"/>
  <c r="K1207" i="2"/>
  <c r="K1206" i="2"/>
  <c r="K1205" i="2"/>
  <c r="K1204" i="2"/>
  <c r="K1203" i="2"/>
  <c r="K1202" i="2"/>
  <c r="K1201" i="2"/>
  <c r="K1200" i="2"/>
  <c r="K1199" i="2"/>
  <c r="K1198" i="2"/>
  <c r="K1197" i="2"/>
  <c r="K1196" i="2"/>
  <c r="K1195" i="2"/>
  <c r="K1194" i="2"/>
  <c r="K1193" i="2"/>
  <c r="K1192" i="2"/>
  <c r="K1191" i="2"/>
  <c r="K1190" i="2"/>
  <c r="K1189" i="2"/>
  <c r="K1188" i="2"/>
  <c r="K1187" i="2"/>
  <c r="K1186" i="2"/>
  <c r="K1185" i="2"/>
  <c r="K1184" i="2"/>
  <c r="J1176" i="2"/>
  <c r="G29" i="1" s="1"/>
  <c r="I29" i="1" s="1"/>
  <c r="N29" i="1" s="1"/>
  <c r="J29" i="1"/>
  <c r="L29" i="1" s="1"/>
  <c r="H1176" i="2"/>
  <c r="K1175" i="2"/>
  <c r="K1174" i="2"/>
  <c r="K1173" i="2"/>
  <c r="K1172" i="2"/>
  <c r="K1171" i="2"/>
  <c r="K1170" i="2"/>
  <c r="K1169" i="2"/>
  <c r="K1168" i="2"/>
  <c r="K1167" i="2"/>
  <c r="K1166" i="2"/>
  <c r="K1165" i="2"/>
  <c r="K1164" i="2"/>
  <c r="K1163" i="2"/>
  <c r="K1162" i="2"/>
  <c r="K1161" i="2"/>
  <c r="K1160" i="2"/>
  <c r="K1159" i="2"/>
  <c r="K1158" i="2"/>
  <c r="K1157" i="2"/>
  <c r="K1154" i="2"/>
  <c r="K1153" i="2"/>
  <c r="K1152" i="2"/>
  <c r="J1144" i="2"/>
  <c r="G28" i="1" s="1"/>
  <c r="I28" i="1" s="1"/>
  <c r="N28" i="1" s="1"/>
  <c r="J28" i="1"/>
  <c r="L28" i="1" s="1"/>
  <c r="H1144" i="2"/>
  <c r="K1143" i="2"/>
  <c r="K1142" i="2"/>
  <c r="K1141" i="2"/>
  <c r="K1140" i="2"/>
  <c r="K1139" i="2"/>
  <c r="K1138" i="2"/>
  <c r="K1137" i="2"/>
  <c r="K1136" i="2"/>
  <c r="K1135" i="2"/>
  <c r="K1134" i="2"/>
  <c r="K1133" i="2"/>
  <c r="K1132" i="2"/>
  <c r="K1131" i="2"/>
  <c r="K1130" i="2"/>
  <c r="K1129" i="2"/>
  <c r="K1128" i="2"/>
  <c r="K1127" i="2"/>
  <c r="K1126" i="2"/>
  <c r="K1125" i="2"/>
  <c r="K1124" i="2"/>
  <c r="K1123" i="2"/>
  <c r="K1122" i="2"/>
  <c r="K1121" i="2"/>
  <c r="K1120" i="2"/>
  <c r="K1119" i="2"/>
  <c r="K1118" i="2"/>
  <c r="K1117" i="2"/>
  <c r="K1116" i="2"/>
  <c r="K1115" i="2"/>
  <c r="K1114" i="2"/>
  <c r="K1113" i="2"/>
  <c r="K1112" i="2"/>
  <c r="K1111" i="2"/>
  <c r="J1103" i="2"/>
  <c r="G27" i="1" s="1"/>
  <c r="I1103" i="2"/>
  <c r="J27" i="1" s="1"/>
  <c r="H1103" i="2"/>
  <c r="K1102" i="2"/>
  <c r="K1101" i="2"/>
  <c r="K1100" i="2"/>
  <c r="K1099" i="2"/>
  <c r="K1098" i="2"/>
  <c r="K1097" i="2"/>
  <c r="K1096" i="2"/>
  <c r="K1095" i="2"/>
  <c r="K1094" i="2"/>
  <c r="K1093" i="2"/>
  <c r="K1092" i="2"/>
  <c r="K1091" i="2"/>
  <c r="K1090" i="2"/>
  <c r="K1089" i="2"/>
  <c r="K1088" i="2"/>
  <c r="K1087" i="2"/>
  <c r="K1086" i="2"/>
  <c r="K1085" i="2"/>
  <c r="K1084" i="2"/>
  <c r="K1083" i="2"/>
  <c r="K1082" i="2"/>
  <c r="K1081" i="2"/>
  <c r="K1080" i="2"/>
  <c r="K1079" i="2"/>
  <c r="K1078" i="2"/>
  <c r="K1077" i="2"/>
  <c r="K1076" i="2"/>
  <c r="K1073" i="2"/>
  <c r="K1105" i="2" s="1"/>
  <c r="E29" i="8" s="1"/>
  <c r="E29" i="10" s="1"/>
  <c r="J1065" i="2"/>
  <c r="G26" i="1" s="1"/>
  <c r="I26" i="1" s="1"/>
  <c r="N26" i="1" s="1"/>
  <c r="I1065" i="2"/>
  <c r="J26" i="1" s="1"/>
  <c r="L26" i="1" s="1"/>
  <c r="H1065" i="2"/>
  <c r="K1064" i="2"/>
  <c r="K1063" i="2"/>
  <c r="K1062" i="2"/>
  <c r="K1061" i="2"/>
  <c r="K1060" i="2"/>
  <c r="K1059" i="2"/>
  <c r="K1058" i="2"/>
  <c r="K1057" i="2"/>
  <c r="K1056" i="2"/>
  <c r="K1055" i="2"/>
  <c r="K1054" i="2"/>
  <c r="K1053" i="2"/>
  <c r="K1052" i="2"/>
  <c r="K1051" i="2"/>
  <c r="K1050" i="2"/>
  <c r="K1049" i="2"/>
  <c r="K1048" i="2"/>
  <c r="K1047" i="2"/>
  <c r="K1046" i="2"/>
  <c r="K1045" i="2"/>
  <c r="K1044" i="2"/>
  <c r="K1043" i="2"/>
  <c r="K1042" i="2"/>
  <c r="K1041" i="2"/>
  <c r="K1040" i="2"/>
  <c r="K1039" i="2"/>
  <c r="K1038" i="2"/>
  <c r="J1030" i="2"/>
  <c r="G25" i="1" s="1"/>
  <c r="I25" i="1" s="1"/>
  <c r="N25" i="1" s="1"/>
  <c r="I1030" i="2"/>
  <c r="J25" i="1" s="1"/>
  <c r="L25" i="1" s="1"/>
  <c r="J996" i="2"/>
  <c r="G24" i="1" s="1"/>
  <c r="I24" i="1" s="1"/>
  <c r="N24" i="1" s="1"/>
  <c r="I996" i="2"/>
  <c r="J24" i="1" s="1"/>
  <c r="L24" i="1" s="1"/>
  <c r="H996" i="2"/>
  <c r="K995" i="2"/>
  <c r="K994" i="2"/>
  <c r="K993" i="2"/>
  <c r="K992" i="2"/>
  <c r="K991" i="2"/>
  <c r="K990" i="2"/>
  <c r="K989" i="2"/>
  <c r="K988" i="2"/>
  <c r="K987" i="2"/>
  <c r="K986" i="2"/>
  <c r="K985" i="2"/>
  <c r="K984" i="2"/>
  <c r="K983" i="2"/>
  <c r="K982" i="2"/>
  <c r="K981" i="2"/>
  <c r="K980" i="2"/>
  <c r="K979" i="2"/>
  <c r="K978" i="2"/>
  <c r="K977" i="2"/>
  <c r="K976" i="2"/>
  <c r="K975" i="2"/>
  <c r="K974" i="2"/>
  <c r="K973" i="2"/>
  <c r="K972" i="2"/>
  <c r="K971" i="2"/>
  <c r="K970" i="2"/>
  <c r="K969" i="2"/>
  <c r="K968" i="2"/>
  <c r="K967" i="2"/>
  <c r="K966" i="2"/>
  <c r="K965" i="2"/>
  <c r="K964" i="2"/>
  <c r="K963" i="2"/>
  <c r="K998" i="2" s="1"/>
  <c r="E26" i="8" s="1"/>
  <c r="E26" i="10" s="1"/>
  <c r="J956" i="2"/>
  <c r="H23" i="1" s="1"/>
  <c r="K23" i="1"/>
  <c r="G23" i="1"/>
  <c r="J23" i="1"/>
  <c r="J885" i="2"/>
  <c r="H22" i="1" s="1"/>
  <c r="I885" i="2"/>
  <c r="K22" i="1" s="1"/>
  <c r="H885" i="2"/>
  <c r="K883" i="2"/>
  <c r="K882" i="2"/>
  <c r="K881" i="2"/>
  <c r="K880" i="2"/>
  <c r="K879" i="2"/>
  <c r="K878" i="2"/>
  <c r="J870" i="2"/>
  <c r="G22" i="1" s="1"/>
  <c r="I870" i="2"/>
  <c r="J22" i="1" s="1"/>
  <c r="H870" i="2"/>
  <c r="K869" i="2"/>
  <c r="K868" i="2"/>
  <c r="K867" i="2"/>
  <c r="K866" i="2"/>
  <c r="K865" i="2"/>
  <c r="K864" i="2"/>
  <c r="K863" i="2"/>
  <c r="K862" i="2"/>
  <c r="K861" i="2"/>
  <c r="K860" i="2"/>
  <c r="K859" i="2"/>
  <c r="K858" i="2"/>
  <c r="K857" i="2"/>
  <c r="K856" i="2"/>
  <c r="K855" i="2"/>
  <c r="K854" i="2"/>
  <c r="K853" i="2"/>
  <c r="K852" i="2"/>
  <c r="K851" i="2"/>
  <c r="K850" i="2"/>
  <c r="K849" i="2"/>
  <c r="K848" i="2"/>
  <c r="K847" i="2"/>
  <c r="K846" i="2"/>
  <c r="K845" i="2"/>
  <c r="K844" i="2"/>
  <c r="K843" i="2"/>
  <c r="K842" i="2"/>
  <c r="K841" i="2"/>
  <c r="K840" i="2"/>
  <c r="K839" i="2"/>
  <c r="I832" i="2"/>
  <c r="K21" i="1" s="1"/>
  <c r="H832" i="2"/>
  <c r="I815" i="2"/>
  <c r="J21" i="1" s="1"/>
  <c r="H815" i="2"/>
  <c r="I741" i="2"/>
  <c r="J20" i="1" s="1"/>
  <c r="H741" i="2"/>
  <c r="J577" i="2"/>
  <c r="G17" i="1" s="1"/>
  <c r="I17" i="1" s="1"/>
  <c r="N17" i="1" s="1"/>
  <c r="H577" i="2"/>
  <c r="K574" i="2"/>
  <c r="K573" i="2"/>
  <c r="K572" i="2"/>
  <c r="K571" i="2"/>
  <c r="K570" i="2"/>
  <c r="K569" i="2"/>
  <c r="K568" i="2"/>
  <c r="K567" i="2"/>
  <c r="K566" i="2"/>
  <c r="K565" i="2"/>
  <c r="K564" i="2"/>
  <c r="K563" i="2"/>
  <c r="K562" i="2"/>
  <c r="K561" i="2"/>
  <c r="K560" i="2"/>
  <c r="K559" i="2"/>
  <c r="K558" i="2"/>
  <c r="K557" i="2"/>
  <c r="K556" i="2"/>
  <c r="K555" i="2"/>
  <c r="K554" i="2"/>
  <c r="K553" i="2"/>
  <c r="K552" i="2"/>
  <c r="K551" i="2"/>
  <c r="K550" i="2"/>
  <c r="K549" i="2"/>
  <c r="K548" i="2"/>
  <c r="K547" i="2"/>
  <c r="K546" i="2"/>
  <c r="K545" i="2"/>
  <c r="K544" i="2"/>
  <c r="K543" i="2"/>
  <c r="K542" i="2"/>
  <c r="K541" i="2"/>
  <c r="K540" i="2"/>
  <c r="K539" i="2"/>
  <c r="K538" i="2"/>
  <c r="K537" i="2"/>
  <c r="K536" i="2"/>
  <c r="K535" i="2"/>
  <c r="K534" i="2"/>
  <c r="K533" i="2"/>
  <c r="K532" i="2"/>
  <c r="K531" i="2"/>
  <c r="K530" i="2"/>
  <c r="K529" i="2"/>
  <c r="J522" i="2"/>
  <c r="I522" i="2"/>
  <c r="K16" i="1" s="1"/>
  <c r="H522" i="2"/>
  <c r="K521" i="2"/>
  <c r="K522" i="2" s="1"/>
  <c r="K524" i="2" s="1"/>
  <c r="H18" i="8" s="1"/>
  <c r="H18" i="10" s="1"/>
  <c r="G16" i="1"/>
  <c r="J16" i="1"/>
  <c r="H513" i="2"/>
  <c r="K511" i="2"/>
  <c r="K510" i="2"/>
  <c r="K509" i="2"/>
  <c r="K508" i="2"/>
  <c r="K507" i="2"/>
  <c r="K506" i="2"/>
  <c r="K505" i="2"/>
  <c r="K504" i="2"/>
  <c r="K503" i="2"/>
  <c r="K502" i="2"/>
  <c r="K501" i="2"/>
  <c r="K500" i="2"/>
  <c r="K499" i="2"/>
  <c r="K498" i="2"/>
  <c r="K497" i="2"/>
  <c r="K496" i="2"/>
  <c r="K495" i="2"/>
  <c r="K494" i="2"/>
  <c r="K493" i="2"/>
  <c r="K492" i="2"/>
  <c r="K515" i="2" s="1"/>
  <c r="E18" i="8" s="1"/>
  <c r="E18" i="10" s="1"/>
  <c r="J485" i="2"/>
  <c r="I485" i="2"/>
  <c r="K15" i="1" s="1"/>
  <c r="H485" i="2"/>
  <c r="K484" i="2"/>
  <c r="K483" i="2"/>
  <c r="K482" i="2"/>
  <c r="J474" i="2"/>
  <c r="G15" i="1" s="1"/>
  <c r="J15" i="1"/>
  <c r="H474" i="2"/>
  <c r="K473" i="2"/>
  <c r="K472" i="2"/>
  <c r="K471" i="2"/>
  <c r="K470" i="2"/>
  <c r="K469" i="2"/>
  <c r="K468" i="2"/>
  <c r="K467" i="2"/>
  <c r="K466" i="2"/>
  <c r="K465" i="2"/>
  <c r="K464" i="2"/>
  <c r="K463" i="2"/>
  <c r="K462" i="2"/>
  <c r="K461" i="2"/>
  <c r="K460" i="2"/>
  <c r="K459" i="2"/>
  <c r="K458" i="2"/>
  <c r="K457" i="2"/>
  <c r="K456" i="2"/>
  <c r="J447" i="2"/>
  <c r="G14" i="1" s="1"/>
  <c r="I447" i="2"/>
  <c r="J14" i="1" s="1"/>
  <c r="L14" i="1" s="1"/>
  <c r="H447" i="2"/>
  <c r="K446" i="2"/>
  <c r="K445" i="2"/>
  <c r="K444" i="2"/>
  <c r="K443" i="2"/>
  <c r="K442" i="2"/>
  <c r="K441" i="2"/>
  <c r="K440" i="2"/>
  <c r="K439" i="2"/>
  <c r="K438" i="2"/>
  <c r="K437" i="2"/>
  <c r="K436" i="2"/>
  <c r="K435" i="2"/>
  <c r="K434" i="2"/>
  <c r="K433" i="2"/>
  <c r="K432" i="2"/>
  <c r="K431" i="2"/>
  <c r="K430" i="2"/>
  <c r="K429" i="2"/>
  <c r="K428" i="2"/>
  <c r="K427" i="2"/>
  <c r="K426" i="2"/>
  <c r="K425" i="2"/>
  <c r="K424" i="2"/>
  <c r="K423" i="2"/>
  <c r="K422" i="2"/>
  <c r="K421" i="2"/>
  <c r="K420" i="2"/>
  <c r="K419" i="2"/>
  <c r="K418" i="2"/>
  <c r="K417" i="2"/>
  <c r="K416" i="2"/>
  <c r="J409" i="2"/>
  <c r="I409" i="2"/>
  <c r="H409" i="2"/>
  <c r="K408" i="2"/>
  <c r="J400" i="2"/>
  <c r="G13" i="1" s="1"/>
  <c r="I400" i="2"/>
  <c r="J13" i="1" s="1"/>
  <c r="H400" i="2"/>
  <c r="K402" i="2"/>
  <c r="J364" i="2"/>
  <c r="I364" i="2"/>
  <c r="K11" i="1" s="1"/>
  <c r="H364" i="2"/>
  <c r="K363" i="2"/>
  <c r="K362" i="2"/>
  <c r="K361" i="2"/>
  <c r="K360" i="2"/>
  <c r="K359" i="2"/>
  <c r="J351" i="2"/>
  <c r="G11" i="1" s="1"/>
  <c r="I351" i="2"/>
  <c r="J11" i="1" s="1"/>
  <c r="L11" i="1" s="1"/>
  <c r="H351" i="2"/>
  <c r="K350" i="2"/>
  <c r="K349" i="2"/>
  <c r="K348" i="2"/>
  <c r="K347" i="2"/>
  <c r="K346" i="2"/>
  <c r="K345" i="2"/>
  <c r="K344" i="2"/>
  <c r="K343" i="2"/>
  <c r="K342" i="2"/>
  <c r="K341" i="2"/>
  <c r="K340" i="2"/>
  <c r="K339" i="2"/>
  <c r="K338" i="2"/>
  <c r="K337" i="2"/>
  <c r="K336" i="2"/>
  <c r="K335" i="2"/>
  <c r="K334" i="2"/>
  <c r="K333" i="2"/>
  <c r="K332" i="2"/>
  <c r="K331" i="2"/>
  <c r="K330" i="2"/>
  <c r="K329" i="2"/>
  <c r="K328" i="2"/>
  <c r="K327" i="2"/>
  <c r="K326" i="2"/>
  <c r="K325" i="2"/>
  <c r="K324" i="2"/>
  <c r="K323" i="2"/>
  <c r="K322" i="2"/>
  <c r="K321" i="2"/>
  <c r="K320" i="2"/>
  <c r="K319" i="2"/>
  <c r="K318" i="2"/>
  <c r="K317" i="2"/>
  <c r="J297" i="2"/>
  <c r="G10" i="1" s="1"/>
  <c r="I297" i="2"/>
  <c r="J10" i="1" s="1"/>
  <c r="L10" i="1" s="1"/>
  <c r="H297" i="2"/>
  <c r="K288" i="2"/>
  <c r="K287" i="2"/>
  <c r="K286" i="2"/>
  <c r="K285" i="2"/>
  <c r="K284" i="2"/>
  <c r="K283" i="2"/>
  <c r="H8" i="1"/>
  <c r="K8" i="1"/>
  <c r="G8" i="1"/>
  <c r="J8" i="1"/>
  <c r="J114" i="2"/>
  <c r="H7" i="1" s="1"/>
  <c r="I114" i="2"/>
  <c r="K7" i="1" s="1"/>
  <c r="H114" i="2"/>
  <c r="K113" i="2"/>
  <c r="K112" i="2"/>
  <c r="K111" i="2"/>
  <c r="J103" i="2"/>
  <c r="G7" i="1" s="1"/>
  <c r="I103" i="2"/>
  <c r="J7" i="1" s="1"/>
  <c r="H103" i="2"/>
  <c r="K102" i="2"/>
  <c r="K101" i="2"/>
  <c r="K100" i="2"/>
  <c r="K99" i="2"/>
  <c r="K98" i="2"/>
  <c r="K97" i="2"/>
  <c r="K96" i="2"/>
  <c r="K95" i="2"/>
  <c r="K94" i="2"/>
  <c r="K93" i="2"/>
  <c r="K92" i="2"/>
  <c r="K91" i="2"/>
  <c r="K90" i="2"/>
  <c r="K89" i="2"/>
  <c r="K88" i="2"/>
  <c r="K87" i="2"/>
  <c r="K86" i="2"/>
  <c r="K85" i="2"/>
  <c r="K84" i="2"/>
  <c r="K83" i="2"/>
  <c r="K82" i="2"/>
  <c r="K81" i="2"/>
  <c r="K80" i="2"/>
  <c r="K79" i="2"/>
  <c r="K78" i="2"/>
  <c r="K77" i="2"/>
  <c r="K76" i="2"/>
  <c r="K75" i="2"/>
  <c r="K74" i="2"/>
  <c r="K73" i="2"/>
  <c r="K72" i="2"/>
  <c r="K71" i="2"/>
  <c r="K70" i="2"/>
  <c r="K69" i="2"/>
  <c r="K68" i="2"/>
  <c r="K67" i="2"/>
  <c r="K66" i="2"/>
  <c r="K65" i="2"/>
  <c r="K64" i="2"/>
  <c r="K105" i="2" s="1"/>
  <c r="J57" i="2"/>
  <c r="H6" i="1" s="1"/>
  <c r="I57" i="2"/>
  <c r="K6" i="1" s="1"/>
  <c r="H57" i="2"/>
  <c r="K56" i="2"/>
  <c r="K55" i="2"/>
  <c r="K54" i="2"/>
  <c r="K53" i="2"/>
  <c r="K52" i="2"/>
  <c r="K51" i="2"/>
  <c r="J43" i="2"/>
  <c r="G6" i="1" s="1"/>
  <c r="I43" i="2"/>
  <c r="J6" i="1" s="1"/>
  <c r="H43"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I96" i="1"/>
  <c r="N96" i="1" s="1"/>
  <c r="F95" i="1"/>
  <c r="F94" i="1"/>
  <c r="F93" i="1"/>
  <c r="F92" i="1"/>
  <c r="F91" i="1"/>
  <c r="F90" i="1"/>
  <c r="F89" i="1"/>
  <c r="F88" i="1"/>
  <c r="F87" i="1"/>
  <c r="F86" i="1"/>
  <c r="F85" i="1"/>
  <c r="F84" i="1"/>
  <c r="I83" i="1"/>
  <c r="N83" i="1" s="1"/>
  <c r="F83" i="1"/>
  <c r="F82" i="1"/>
  <c r="F81" i="1"/>
  <c r="F80" i="1"/>
  <c r="F79" i="1"/>
  <c r="I78" i="1"/>
  <c r="N78" i="1" s="1"/>
  <c r="F77" i="1"/>
  <c r="F76" i="1"/>
  <c r="F75" i="1"/>
  <c r="I74" i="1"/>
  <c r="N74" i="1" s="1"/>
  <c r="F74" i="1"/>
  <c r="F73" i="1"/>
  <c r="F72" i="1"/>
  <c r="F71" i="1"/>
  <c r="F70" i="1"/>
  <c r="F69" i="1"/>
  <c r="F68" i="1"/>
  <c r="F67" i="1"/>
  <c r="F66" i="1"/>
  <c r="F65" i="1"/>
  <c r="F64" i="1"/>
  <c r="F62" i="1"/>
  <c r="F61" i="1"/>
  <c r="F60" i="1"/>
  <c r="F59" i="1"/>
  <c r="F58" i="1"/>
  <c r="I57" i="1"/>
  <c r="N57" i="1" s="1"/>
  <c r="F57" i="1"/>
  <c r="F56" i="1"/>
  <c r="F55" i="1"/>
  <c r="F52" i="1"/>
  <c r="F51" i="1"/>
  <c r="F50" i="1"/>
  <c r="F49" i="1"/>
  <c r="F48" i="1"/>
  <c r="F47" i="1"/>
  <c r="F45" i="1"/>
  <c r="F44" i="1"/>
  <c r="F43" i="1"/>
  <c r="F42" i="1"/>
  <c r="F41" i="1"/>
  <c r="F40" i="1"/>
  <c r="F39" i="1"/>
  <c r="I38" i="1"/>
  <c r="N38" i="1" s="1"/>
  <c r="F38" i="1"/>
  <c r="F37" i="1"/>
  <c r="F35" i="1"/>
  <c r="F34" i="1"/>
  <c r="F33" i="1"/>
  <c r="F31" i="1"/>
  <c r="F30" i="1"/>
  <c r="F29" i="1"/>
  <c r="F28" i="1"/>
  <c r="F27" i="1"/>
  <c r="F26" i="1"/>
  <c r="F25" i="1"/>
  <c r="F24" i="1"/>
  <c r="F23" i="1"/>
  <c r="F22" i="1"/>
  <c r="F21" i="1"/>
  <c r="F20" i="1"/>
  <c r="I19" i="1"/>
  <c r="N19" i="1" s="1"/>
  <c r="F19" i="1"/>
  <c r="I18" i="1"/>
  <c r="N18" i="1" s="1"/>
  <c r="F18" i="1"/>
  <c r="I9" i="1"/>
  <c r="N9" i="1" s="1"/>
  <c r="D75" i="10"/>
  <c r="E48" i="18"/>
  <c r="E45" i="18"/>
  <c r="D44" i="18"/>
  <c r="E43" i="18"/>
  <c r="E42" i="18"/>
  <c r="E41" i="18"/>
  <c r="E40" i="18"/>
  <c r="E39" i="18"/>
  <c r="C38" i="18"/>
  <c r="E38" i="18" s="1"/>
  <c r="C37" i="18"/>
  <c r="E37" i="18" s="1"/>
  <c r="E36" i="18"/>
  <c r="E35" i="18"/>
  <c r="E34" i="18"/>
  <c r="E33" i="18"/>
  <c r="E32" i="18"/>
  <c r="E31" i="18"/>
  <c r="E30" i="18"/>
  <c r="E29" i="18"/>
  <c r="C28" i="18"/>
  <c r="E28" i="18" s="1"/>
  <c r="E27" i="18"/>
  <c r="E26" i="18"/>
  <c r="C25" i="18"/>
  <c r="E25" i="18" s="1"/>
  <c r="E24" i="18"/>
  <c r="E23" i="18"/>
  <c r="E22" i="18"/>
  <c r="E21" i="18"/>
  <c r="E20" i="18"/>
  <c r="E19" i="18"/>
  <c r="E18" i="18"/>
  <c r="E16" i="18"/>
  <c r="C15" i="18"/>
  <c r="E15" i="18" s="1"/>
  <c r="E14" i="18"/>
  <c r="E13" i="18"/>
  <c r="E12" i="18"/>
  <c r="C11" i="18"/>
  <c r="E11" i="18" s="1"/>
  <c r="E10" i="18"/>
  <c r="E9" i="18"/>
  <c r="E8" i="18"/>
  <c r="E7" i="18"/>
  <c r="G103" i="8"/>
  <c r="I103" i="8" s="1"/>
  <c r="G97" i="8"/>
  <c r="G76" i="8"/>
  <c r="I76" i="8" s="1"/>
  <c r="G59" i="8"/>
  <c r="I59" i="8" s="1"/>
  <c r="G40" i="8"/>
  <c r="I40" i="8" s="1"/>
  <c r="G11" i="8"/>
  <c r="I11" i="8" s="1"/>
  <c r="E47" i="9"/>
  <c r="D12" i="9"/>
  <c r="G62" i="4"/>
  <c r="E96" i="1" s="1"/>
  <c r="F96" i="1" s="1"/>
  <c r="F62" i="4"/>
  <c r="G44" i="4"/>
  <c r="E63" i="1" s="1"/>
  <c r="F63" i="1" s="1"/>
  <c r="F44" i="4"/>
  <c r="E44" i="4"/>
  <c r="H43" i="4"/>
  <c r="H42" i="4"/>
  <c r="H41" i="4"/>
  <c r="H40" i="4"/>
  <c r="H39" i="4"/>
  <c r="H38" i="4"/>
  <c r="H37" i="4"/>
  <c r="H36" i="4"/>
  <c r="H35" i="4"/>
  <c r="H34" i="4"/>
  <c r="G26" i="4"/>
  <c r="E53" i="1" s="1"/>
  <c r="F53" i="1" s="1"/>
  <c r="F26" i="4"/>
  <c r="E26" i="4"/>
  <c r="G12" i="4"/>
  <c r="E8" i="1" s="1"/>
  <c r="F12" i="4"/>
  <c r="E12" i="4"/>
  <c r="D47" i="11"/>
  <c r="D41" i="11"/>
  <c r="D34" i="11"/>
  <c r="D26" i="9" s="1"/>
  <c r="D31" i="11"/>
  <c r="D10" i="11"/>
  <c r="I41" i="1" l="1"/>
  <c r="N41" i="1" s="1"/>
  <c r="L41" i="1"/>
  <c r="C17" i="18"/>
  <c r="C46" i="18" s="1"/>
  <c r="E46" i="18" s="1"/>
  <c r="D15" i="9"/>
  <c r="D16" i="9" s="1"/>
  <c r="D18" i="9" s="1"/>
  <c r="D49" i="9" s="1"/>
  <c r="L33" i="1"/>
  <c r="I90" i="1"/>
  <c r="N90" i="1" s="1"/>
  <c r="I33" i="1"/>
  <c r="N33" i="1" s="1"/>
  <c r="L62" i="1"/>
  <c r="K4861" i="2"/>
  <c r="L55" i="1"/>
  <c r="K3400" i="2"/>
  <c r="K1864" i="2"/>
  <c r="K1866" i="2" s="1"/>
  <c r="H48" i="8" s="1"/>
  <c r="H50" i="10" s="1"/>
  <c r="L16" i="1"/>
  <c r="I27" i="1"/>
  <c r="N27" i="1" s="1"/>
  <c r="L27" i="1"/>
  <c r="L90" i="1"/>
  <c r="K4045" i="2"/>
  <c r="K4685" i="2"/>
  <c r="E92" i="8" s="1"/>
  <c r="E98" i="10" s="1"/>
  <c r="L67" i="1"/>
  <c r="K1144" i="2"/>
  <c r="I37" i="1"/>
  <c r="N37" i="1" s="1"/>
  <c r="L47" i="1"/>
  <c r="L77" i="1"/>
  <c r="L78" i="1"/>
  <c r="L102" i="1"/>
  <c r="L65" i="1"/>
  <c r="K3780" i="2"/>
  <c r="K3782" i="2" s="1"/>
  <c r="H80" i="8" s="1"/>
  <c r="H86" i="10" s="1"/>
  <c r="D49" i="11"/>
  <c r="L30" i="1"/>
  <c r="L21" i="1"/>
  <c r="L44" i="1"/>
  <c r="L72" i="1"/>
  <c r="L87" i="1"/>
  <c r="L100" i="1"/>
  <c r="L6" i="1"/>
  <c r="L8" i="1"/>
  <c r="L52" i="1"/>
  <c r="L53" i="1"/>
  <c r="L69" i="1"/>
  <c r="L73" i="1"/>
  <c r="L79" i="1"/>
  <c r="L86" i="1"/>
  <c r="L93" i="1"/>
  <c r="L70" i="1"/>
  <c r="L22" i="1"/>
  <c r="L85" i="1"/>
  <c r="L61" i="1"/>
  <c r="L89" i="1"/>
  <c r="L92" i="1"/>
  <c r="L98" i="1"/>
  <c r="L23" i="1"/>
  <c r="L63" i="1"/>
  <c r="L66" i="1"/>
  <c r="L97" i="1"/>
  <c r="L7" i="1"/>
  <c r="L15" i="1"/>
  <c r="L46" i="1"/>
  <c r="L50" i="1"/>
  <c r="L71" i="1"/>
  <c r="L75" i="1"/>
  <c r="L84" i="1"/>
  <c r="L88" i="1"/>
  <c r="F8" i="1"/>
  <c r="I80" i="1"/>
  <c r="N80" i="1" s="1"/>
  <c r="I87" i="1"/>
  <c r="N87" i="1" s="1"/>
  <c r="I89" i="1"/>
  <c r="N89" i="1" s="1"/>
  <c r="I93" i="1"/>
  <c r="N93" i="1" s="1"/>
  <c r="I79" i="1"/>
  <c r="N79" i="1" s="1"/>
  <c r="I85" i="1"/>
  <c r="N85" i="1" s="1"/>
  <c r="I86" i="1"/>
  <c r="N86" i="1" s="1"/>
  <c r="I47" i="1"/>
  <c r="N47" i="1" s="1"/>
  <c r="I52" i="1"/>
  <c r="N52" i="1" s="1"/>
  <c r="I53" i="1"/>
  <c r="N53" i="1" s="1"/>
  <c r="I68" i="1"/>
  <c r="N68" i="1" s="1"/>
  <c r="I69" i="1"/>
  <c r="N69" i="1" s="1"/>
  <c r="I70" i="1"/>
  <c r="N70" i="1" s="1"/>
  <c r="I71" i="1"/>
  <c r="N71" i="1" s="1"/>
  <c r="I75" i="1"/>
  <c r="N75" i="1" s="1"/>
  <c r="I84" i="1"/>
  <c r="N84" i="1" s="1"/>
  <c r="I88" i="1"/>
  <c r="N88" i="1" s="1"/>
  <c r="I92" i="1"/>
  <c r="N92" i="1" s="1"/>
  <c r="I97" i="1"/>
  <c r="N97" i="1" s="1"/>
  <c r="E9" i="8"/>
  <c r="E9" i="10" s="1"/>
  <c r="J81" i="1"/>
  <c r="L81" i="1" s="1"/>
  <c r="I81" i="1"/>
  <c r="N81" i="1" s="1"/>
  <c r="I102" i="1"/>
  <c r="N102" i="1" s="1"/>
  <c r="E15" i="8"/>
  <c r="E15" i="10" s="1"/>
  <c r="I23" i="1"/>
  <c r="N23" i="1" s="1"/>
  <c r="I30" i="1"/>
  <c r="N30" i="1" s="1"/>
  <c r="I61" i="1"/>
  <c r="N61" i="1" s="1"/>
  <c r="I65" i="1"/>
  <c r="N65" i="1" s="1"/>
  <c r="I44" i="1"/>
  <c r="N44" i="1" s="1"/>
  <c r="I60" i="1"/>
  <c r="N60" i="1" s="1"/>
  <c r="I22" i="1"/>
  <c r="N22" i="1" s="1"/>
  <c r="I50" i="1"/>
  <c r="N50" i="1" s="1"/>
  <c r="I63" i="1"/>
  <c r="N63" i="1" s="1"/>
  <c r="I66" i="1"/>
  <c r="N66" i="1" s="1"/>
  <c r="I7" i="1"/>
  <c r="N7" i="1" s="1"/>
  <c r="I39" i="1"/>
  <c r="N39" i="1" s="1"/>
  <c r="L51" i="1"/>
  <c r="I51" i="1"/>
  <c r="N51" i="1" s="1"/>
  <c r="I10" i="1"/>
  <c r="N10" i="1" s="1"/>
  <c r="H11" i="1"/>
  <c r="I11" i="1" s="1"/>
  <c r="N11" i="1" s="1"/>
  <c r="K13" i="1"/>
  <c r="L13" i="1" s="1"/>
  <c r="H13" i="1"/>
  <c r="I13" i="1" s="1"/>
  <c r="N13" i="1" s="1"/>
  <c r="I14" i="1"/>
  <c r="N14" i="1" s="1"/>
  <c r="H15" i="1"/>
  <c r="I15" i="1" s="1"/>
  <c r="N15" i="1" s="1"/>
  <c r="H16" i="1"/>
  <c r="I16" i="1" s="1"/>
  <c r="N16" i="1" s="1"/>
  <c r="K5305" i="2"/>
  <c r="E81" i="8"/>
  <c r="E87" i="10" s="1"/>
  <c r="H39" i="8"/>
  <c r="H39" i="10" s="1"/>
  <c r="K3174" i="2"/>
  <c r="H69" i="8" s="1"/>
  <c r="H71" i="10" s="1"/>
  <c r="G103" i="10"/>
  <c r="G80" i="10"/>
  <c r="I80" i="10" s="1"/>
  <c r="G61" i="10"/>
  <c r="I61" i="10" s="1"/>
  <c r="G109" i="10"/>
  <c r="I109" i="10" s="1"/>
  <c r="K2078" i="2"/>
  <c r="H50" i="8" s="1"/>
  <c r="H52" i="10" s="1"/>
  <c r="H12" i="4"/>
  <c r="H14" i="4" s="1"/>
  <c r="H44" i="4"/>
  <c r="H46" i="4" s="1"/>
  <c r="D65" i="8" s="1"/>
  <c r="D67" i="10" s="1"/>
  <c r="H28" i="4"/>
  <c r="D55" i="8" s="1"/>
  <c r="D57" i="10" s="1"/>
  <c r="H64" i="4"/>
  <c r="D98" i="8" s="1"/>
  <c r="D104" i="10" s="1"/>
  <c r="E17" i="18"/>
  <c r="C44" i="18"/>
  <c r="K4475" i="2"/>
  <c r="E89" i="8" s="1"/>
  <c r="E95" i="10" s="1"/>
  <c r="K2907" i="2"/>
  <c r="E64" i="8" s="1"/>
  <c r="E66" i="10" s="1"/>
  <c r="K2905" i="2"/>
  <c r="K1178" i="2"/>
  <c r="E31" i="8" s="1"/>
  <c r="E31" i="10" s="1"/>
  <c r="K1176" i="2"/>
  <c r="K1030" i="2"/>
  <c r="K1032" i="2"/>
  <c r="E27" i="8" s="1"/>
  <c r="E27" i="10" s="1"/>
  <c r="K872" i="2"/>
  <c r="E24" i="8" s="1"/>
  <c r="E24" i="10" s="1"/>
  <c r="K870" i="2"/>
  <c r="K579" i="2"/>
  <c r="E19" i="8" s="1"/>
  <c r="E19" i="10" s="1"/>
  <c r="K577" i="2"/>
  <c r="K4780" i="2"/>
  <c r="E94" i="8" s="1"/>
  <c r="E100" i="10" s="1"/>
  <c r="K3521" i="2"/>
  <c r="K3523" i="2" s="1"/>
  <c r="H75" i="8" s="1"/>
  <c r="H79" i="10" s="1"/>
  <c r="K3512" i="2"/>
  <c r="K3515" i="2" s="1"/>
  <c r="F75" i="8" s="1"/>
  <c r="F79" i="10" s="1"/>
  <c r="K3303" i="2"/>
  <c r="E72" i="8" s="1"/>
  <c r="E76" i="10" s="1"/>
  <c r="K2410" i="2"/>
  <c r="K2412" i="2" s="1"/>
  <c r="H55" i="8" s="1"/>
  <c r="H57" i="10" s="1"/>
  <c r="K3383" i="2"/>
  <c r="K4683" i="2"/>
  <c r="K5354" i="2"/>
  <c r="K5506" i="2"/>
  <c r="K5509" i="2" s="1"/>
  <c r="F104" i="8" s="1"/>
  <c r="F110" i="10" s="1"/>
  <c r="K5525" i="2"/>
  <c r="K5527" i="2" s="1"/>
  <c r="K1924" i="2"/>
  <c r="K1687" i="2"/>
  <c r="K1690" i="2" s="1"/>
  <c r="F45" i="8" s="1"/>
  <c r="F45" i="10" s="1"/>
  <c r="G45" i="10" s="1"/>
  <c r="I45" i="10" s="1"/>
  <c r="K3148" i="2"/>
  <c r="K3151" i="2" s="1"/>
  <c r="F69" i="8" s="1"/>
  <c r="F71" i="10" s="1"/>
  <c r="K3825" i="2"/>
  <c r="K3828" i="2" s="1"/>
  <c r="F81" i="8" s="1"/>
  <c r="F87" i="10" s="1"/>
  <c r="K4381" i="2"/>
  <c r="E88" i="8" s="1"/>
  <c r="E94" i="10" s="1"/>
  <c r="K5273" i="2"/>
  <c r="K5275" i="2" s="1"/>
  <c r="H100" i="8" s="1"/>
  <c r="H106" i="10" s="1"/>
  <c r="K4586" i="2"/>
  <c r="K4588" i="2" s="1"/>
  <c r="H90" i="8" s="1"/>
  <c r="H96" i="10" s="1"/>
  <c r="K364" i="2"/>
  <c r="K367" i="2" s="1"/>
  <c r="H13" i="8" s="1"/>
  <c r="H13" i="10" s="1"/>
  <c r="K3107" i="2"/>
  <c r="K3110" i="2" s="1"/>
  <c r="F68" i="8" s="1"/>
  <c r="F70" i="10" s="1"/>
  <c r="K43" i="2"/>
  <c r="K2194" i="2"/>
  <c r="E52" i="8" s="1"/>
  <c r="E54" i="10" s="1"/>
  <c r="K2808" i="2"/>
  <c r="K2810" i="2" s="1"/>
  <c r="H62" i="8" s="1"/>
  <c r="H64" i="10" s="1"/>
  <c r="K2848" i="2"/>
  <c r="K4925" i="2"/>
  <c r="K4927" i="2" s="1"/>
  <c r="H95" i="8" s="1"/>
  <c r="H101" i="10" s="1"/>
  <c r="E96" i="8"/>
  <c r="E102" i="10" s="1"/>
  <c r="K103" i="2"/>
  <c r="K106" i="2" s="1"/>
  <c r="F9" i="8" s="1"/>
  <c r="F9" i="10" s="1"/>
  <c r="K1614" i="2"/>
  <c r="F42" i="8" s="1"/>
  <c r="F42" i="10" s="1"/>
  <c r="K1626" i="2"/>
  <c r="K1629" i="2" s="1"/>
  <c r="F43" i="8" s="1"/>
  <c r="F43" i="10" s="1"/>
  <c r="K1980" i="2"/>
  <c r="K1982" i="2" s="1"/>
  <c r="H49" i="8" s="1"/>
  <c r="H51" i="10" s="1"/>
  <c r="K2204" i="2"/>
  <c r="K2206" i="2" s="1"/>
  <c r="H52" i="8" s="1"/>
  <c r="H54" i="10" s="1"/>
  <c r="K4695" i="2"/>
  <c r="K4697" i="2" s="1"/>
  <c r="H92" i="8" s="1"/>
  <c r="H98" i="10" s="1"/>
  <c r="K4778" i="2"/>
  <c r="K5307" i="2"/>
  <c r="E101" i="8" s="1"/>
  <c r="E107" i="10" s="1"/>
  <c r="K57" i="2"/>
  <c r="K59" i="2" s="1"/>
  <c r="K885" i="2"/>
  <c r="K887" i="2" s="1"/>
  <c r="H24" i="8" s="1"/>
  <c r="H24" i="10" s="1"/>
  <c r="K996" i="2"/>
  <c r="K999" i="2" s="1"/>
  <c r="F26" i="8" s="1"/>
  <c r="F26" i="10" s="1"/>
  <c r="K1146" i="2"/>
  <c r="E30" i="8" s="1"/>
  <c r="E30" i="10" s="1"/>
  <c r="K1225" i="2"/>
  <c r="K1227" i="2" s="1"/>
  <c r="H32" i="8" s="1"/>
  <c r="H32" i="10" s="1"/>
  <c r="K1652" i="2"/>
  <c r="K1655" i="2" s="1"/>
  <c r="F44" i="8" s="1"/>
  <c r="F44" i="10" s="1"/>
  <c r="K1759" i="2"/>
  <c r="K1762" i="2" s="1"/>
  <c r="F47" i="8" s="1"/>
  <c r="F47" i="10" s="1"/>
  <c r="G47" i="10" s="1"/>
  <c r="I47" i="10" s="1"/>
  <c r="K2504" i="2"/>
  <c r="K2506" i="2" s="1"/>
  <c r="K2739" i="2"/>
  <c r="K2742" i="2" s="1"/>
  <c r="F61" i="8" s="1"/>
  <c r="F63" i="10" s="1"/>
  <c r="K2783" i="2"/>
  <c r="K2786" i="2" s="1"/>
  <c r="F62" i="8" s="1"/>
  <c r="F64" i="10" s="1"/>
  <c r="K2858" i="2"/>
  <c r="K2860" i="2" s="1"/>
  <c r="H63" i="8" s="1"/>
  <c r="H65" i="10" s="1"/>
  <c r="K2983" i="2"/>
  <c r="K2985" i="2" s="1"/>
  <c r="H65" i="8" s="1"/>
  <c r="H67" i="10" s="1"/>
  <c r="K3072" i="2"/>
  <c r="K3074" i="2" s="1"/>
  <c r="H67" i="8" s="1"/>
  <c r="H69" i="10" s="1"/>
  <c r="K3266" i="2"/>
  <c r="K3268" i="2" s="1"/>
  <c r="H71" i="8" s="1"/>
  <c r="H73" i="10" s="1"/>
  <c r="K3715" i="2"/>
  <c r="K3717" i="2" s="1"/>
  <c r="H79" i="8" s="1"/>
  <c r="H85" i="10" s="1"/>
  <c r="K4225" i="2"/>
  <c r="K4227" i="2" s="1"/>
  <c r="H86" i="8" s="1"/>
  <c r="H92" i="10" s="1"/>
  <c r="K4379" i="2"/>
  <c r="K4411" i="2"/>
  <c r="K4413" i="2" s="1"/>
  <c r="H88" i="8" s="1"/>
  <c r="H94" i="10" s="1"/>
  <c r="K4473" i="2"/>
  <c r="K4497" i="2"/>
  <c r="K4499" i="2" s="1"/>
  <c r="H89" i="8" s="1"/>
  <c r="H95" i="10" s="1"/>
  <c r="K4642" i="2"/>
  <c r="K4644" i="2" s="1"/>
  <c r="H91" i="8" s="1"/>
  <c r="H97" i="10" s="1"/>
  <c r="K5080" i="2"/>
  <c r="K5211" i="2"/>
  <c r="K5213" i="2" s="1"/>
  <c r="H99" i="8" s="1"/>
  <c r="H105" i="10" s="1"/>
  <c r="K5356" i="2"/>
  <c r="E102" i="8" s="1"/>
  <c r="E108" i="10" s="1"/>
  <c r="F10" i="8"/>
  <c r="F10" i="10" s="1"/>
  <c r="K297" i="2"/>
  <c r="K351" i="2"/>
  <c r="K354" i="2" s="1"/>
  <c r="F13" i="8" s="1"/>
  <c r="F13" i="10" s="1"/>
  <c r="K400" i="2"/>
  <c r="K403" i="2" s="1"/>
  <c r="F15" i="8" s="1"/>
  <c r="F15" i="10" s="1"/>
  <c r="K485" i="2"/>
  <c r="K487" i="2" s="1"/>
  <c r="H17" i="8" s="1"/>
  <c r="H17" i="10" s="1"/>
  <c r="K743" i="2"/>
  <c r="K956" i="2"/>
  <c r="K958" i="2" s="1"/>
  <c r="K1212" i="2"/>
  <c r="K1215" i="2" s="1"/>
  <c r="F32" i="8" s="1"/>
  <c r="F32" i="10" s="1"/>
  <c r="K1370" i="2"/>
  <c r="H37" i="8" s="1"/>
  <c r="H37" i="10" s="1"/>
  <c r="K1451" i="2"/>
  <c r="K1454" i="2" s="1"/>
  <c r="F39" i="8" s="1"/>
  <c r="F39" i="10" s="1"/>
  <c r="K1589" i="2"/>
  <c r="K1591" i="2" s="1"/>
  <c r="H41" i="8" s="1"/>
  <c r="H41" i="10" s="1"/>
  <c r="K1730" i="2"/>
  <c r="K2323" i="2"/>
  <c r="K2325" i="2" s="1"/>
  <c r="H54" i="8" s="1"/>
  <c r="H56" i="10" s="1"/>
  <c r="K2850" i="2"/>
  <c r="E63" i="8" s="1"/>
  <c r="E65" i="10" s="1"/>
  <c r="K3224" i="2"/>
  <c r="K3226" i="2" s="1"/>
  <c r="H70" i="8" s="1"/>
  <c r="H72" i="10" s="1"/>
  <c r="K3385" i="2"/>
  <c r="E73" i="8" s="1"/>
  <c r="E77" i="10" s="1"/>
  <c r="K3474" i="2"/>
  <c r="K3753" i="2"/>
  <c r="K3756" i="2" s="1"/>
  <c r="F80" i="8" s="1"/>
  <c r="F86" i="10" s="1"/>
  <c r="K3961" i="2"/>
  <c r="K3963" i="2" s="1"/>
  <c r="K4295" i="2"/>
  <c r="E87" i="8" s="1"/>
  <c r="E93" i="10" s="1"/>
  <c r="K4327" i="2"/>
  <c r="K4329" i="2" s="1"/>
  <c r="H87" i="8" s="1"/>
  <c r="H93" i="10" s="1"/>
  <c r="K4628" i="2"/>
  <c r="K4631" i="2" s="1"/>
  <c r="F91" i="8" s="1"/>
  <c r="F97" i="10" s="1"/>
  <c r="K4902" i="2"/>
  <c r="E95" i="8" s="1"/>
  <c r="E101" i="10" s="1"/>
  <c r="K5158" i="2"/>
  <c r="H98" i="8" s="1"/>
  <c r="H104" i="10" s="1"/>
  <c r="K5375" i="2"/>
  <c r="K5377" i="2" s="1"/>
  <c r="H102" i="8" s="1"/>
  <c r="H108" i="10" s="1"/>
  <c r="K1302" i="2"/>
  <c r="K1304" i="2" s="1"/>
  <c r="H35" i="8" s="1"/>
  <c r="H35" i="10" s="1"/>
  <c r="K2457" i="2"/>
  <c r="K2460" i="2" s="1"/>
  <c r="F57" i="8" s="1"/>
  <c r="F59" i="10" s="1"/>
  <c r="K3210" i="2"/>
  <c r="K3213" i="2" s="1"/>
  <c r="F70" i="8" s="1"/>
  <c r="F72" i="10" s="1"/>
  <c r="K1065" i="2"/>
  <c r="K1067" i="2"/>
  <c r="E28" i="8" s="1"/>
  <c r="E28" i="10" s="1"/>
  <c r="I6" i="1"/>
  <c r="N6" i="1" s="1"/>
  <c r="K447" i="2"/>
  <c r="K450" i="2" s="1"/>
  <c r="F16" i="8" s="1"/>
  <c r="F16" i="10" s="1"/>
  <c r="K1432" i="2"/>
  <c r="K1926" i="2"/>
  <c r="E49" i="8" s="1"/>
  <c r="E51" i="10" s="1"/>
  <c r="K2153" i="2"/>
  <c r="K2155" i="2" s="1"/>
  <c r="H51" i="8" s="1"/>
  <c r="H53" i="10" s="1"/>
  <c r="K2302" i="2"/>
  <c r="K2304" i="2"/>
  <c r="E54" i="8" s="1"/>
  <c r="E56" i="10" s="1"/>
  <c r="K299" i="2"/>
  <c r="K1571" i="2"/>
  <c r="E41" i="8" s="1"/>
  <c r="E41" i="10" s="1"/>
  <c r="K1569" i="2"/>
  <c r="K409" i="2"/>
  <c r="K411" i="2" s="1"/>
  <c r="H15" i="8" s="1"/>
  <c r="H15" i="10" s="1"/>
  <c r="K2131" i="2"/>
  <c r="K2133" i="2"/>
  <c r="E51" i="8" s="1"/>
  <c r="E53" i="10" s="1"/>
  <c r="K2959" i="2"/>
  <c r="K2961" i="2"/>
  <c r="E65" i="8" s="1"/>
  <c r="E67" i="10" s="1"/>
  <c r="K3022" i="2"/>
  <c r="E66" i="8" s="1"/>
  <c r="E68" i="10" s="1"/>
  <c r="K3020" i="2"/>
  <c r="K3648" i="2"/>
  <c r="K3651" i="2" s="1"/>
  <c r="F78" i="8" s="1"/>
  <c r="F84" i="10" s="1"/>
  <c r="K45" i="2"/>
  <c r="E8" i="8" s="1"/>
  <c r="E8" i="10" s="1"/>
  <c r="K114" i="2"/>
  <c r="K116" i="2" s="1"/>
  <c r="K476" i="2"/>
  <c r="K474" i="2"/>
  <c r="K513" i="2"/>
  <c r="K516" i="2" s="1"/>
  <c r="F18" i="8" s="1"/>
  <c r="F18" i="10" s="1"/>
  <c r="K940" i="2"/>
  <c r="K2248" i="2"/>
  <c r="K2250" i="2" s="1"/>
  <c r="H53" i="8" s="1"/>
  <c r="H55" i="10" s="1"/>
  <c r="K3057" i="2"/>
  <c r="K3060" i="2" s="1"/>
  <c r="F67" i="8" s="1"/>
  <c r="F69" i="10" s="1"/>
  <c r="K3250" i="2"/>
  <c r="K3253" i="2" s="1"/>
  <c r="F71" i="8" s="1"/>
  <c r="K3315" i="2"/>
  <c r="K3317" i="2" s="1"/>
  <c r="H72" i="8" s="1"/>
  <c r="H76" i="10" s="1"/>
  <c r="K3589" i="2"/>
  <c r="K3592" i="2" s="1"/>
  <c r="F77" i="8" s="1"/>
  <c r="E90" i="8"/>
  <c r="E96" i="10" s="1"/>
  <c r="K1252" i="2"/>
  <c r="K1255" i="2" s="1"/>
  <c r="F33" i="8" s="1"/>
  <c r="F33" i="10" s="1"/>
  <c r="K1293" i="2"/>
  <c r="K1296" i="2" s="1"/>
  <c r="F35" i="8" s="1"/>
  <c r="F35" i="10" s="1"/>
  <c r="K1323" i="2"/>
  <c r="K1326" i="2" s="1"/>
  <c r="F36" i="8" s="1"/>
  <c r="F36" i="10" s="1"/>
  <c r="K1359" i="2"/>
  <c r="K1362" i="2" s="1"/>
  <c r="F37" i="8" s="1"/>
  <c r="K2241" i="2"/>
  <c r="E53" i="8" s="1"/>
  <c r="E55" i="10" s="1"/>
  <c r="K2239" i="2"/>
  <c r="K2915" i="2"/>
  <c r="K2917" i="2" s="1"/>
  <c r="H64" i="8" s="1"/>
  <c r="H66" i="10" s="1"/>
  <c r="K3608" i="2"/>
  <c r="K3610" i="2" s="1"/>
  <c r="H77" i="8" s="1"/>
  <c r="H83" i="10" s="1"/>
  <c r="K4200" i="2"/>
  <c r="E86" i="8" s="1"/>
  <c r="E92" i="10" s="1"/>
  <c r="K4198" i="2"/>
  <c r="K5201" i="2"/>
  <c r="K5204" i="2" s="1"/>
  <c r="F99" i="8" s="1"/>
  <c r="F105" i="10" s="1"/>
  <c r="K4001" i="2"/>
  <c r="E82" i="8" s="1"/>
  <c r="E88" i="10" s="1"/>
  <c r="K3999" i="2"/>
  <c r="K1719" i="2"/>
  <c r="K1722" i="2" s="1"/>
  <c r="F46" i="8" s="1"/>
  <c r="F46" i="10" s="1"/>
  <c r="G46" i="10" s="1"/>
  <c r="K2192" i="2"/>
  <c r="K2536" i="2"/>
  <c r="K2539" i="2" s="1"/>
  <c r="F58" i="8" s="1"/>
  <c r="F60" i="10" s="1"/>
  <c r="K3117" i="2"/>
  <c r="K3119" i="2" s="1"/>
  <c r="H68" i="8" s="1"/>
  <c r="H70" i="10" s="1"/>
  <c r="K4047" i="2"/>
  <c r="E83" i="8" s="1"/>
  <c r="E89" i="10" s="1"/>
  <c r="K4293" i="2"/>
  <c r="K4731" i="2"/>
  <c r="K4734" i="2" s="1"/>
  <c r="F93" i="8" s="1"/>
  <c r="F99" i="10" s="1"/>
  <c r="K4987" i="2"/>
  <c r="K5258" i="2"/>
  <c r="K5261" i="2" s="1"/>
  <c r="F100" i="8" s="1"/>
  <c r="F106" i="10" s="1"/>
  <c r="K1103" i="2"/>
  <c r="K1106" i="2" s="1"/>
  <c r="F29" i="8" s="1"/>
  <c r="F29" i="10" s="1"/>
  <c r="K1808" i="2"/>
  <c r="K1811" i="2" s="1"/>
  <c r="F48" i="8" s="1"/>
  <c r="K2382" i="2"/>
  <c r="K2385" i="2" s="1"/>
  <c r="F55" i="8" s="1"/>
  <c r="F57" i="10" s="1"/>
  <c r="K3301" i="2"/>
  <c r="K4900" i="2"/>
  <c r="K3476" i="2" l="1"/>
  <c r="H74" i="8" s="1"/>
  <c r="H78" i="10" s="1"/>
  <c r="N3474" i="2"/>
  <c r="M3470" i="2" s="1"/>
  <c r="K3402" i="2"/>
  <c r="H73" i="8" s="1"/>
  <c r="H77" i="10" s="1"/>
  <c r="N3400" i="2"/>
  <c r="K5082" i="2"/>
  <c r="H57" i="8"/>
  <c r="H59" i="10" s="1"/>
  <c r="H38" i="8"/>
  <c r="H38" i="10" s="1"/>
  <c r="K4686" i="2"/>
  <c r="F92" i="8" s="1"/>
  <c r="F98" i="10" s="1"/>
  <c r="G98" i="10" s="1"/>
  <c r="I98" i="10" s="1"/>
  <c r="K5" i="1"/>
  <c r="F50" i="10"/>
  <c r="G50" i="10" s="1"/>
  <c r="I50" i="10" s="1"/>
  <c r="F83" i="10"/>
  <c r="G83" i="10" s="1"/>
  <c r="I83" i="10" s="1"/>
  <c r="G35" i="10"/>
  <c r="I35" i="10" s="1"/>
  <c r="F37" i="10"/>
  <c r="G37" i="10" s="1"/>
  <c r="I37" i="10" s="1"/>
  <c r="F73" i="10"/>
  <c r="G73" i="10" s="1"/>
  <c r="I73" i="10" s="1"/>
  <c r="D10" i="10"/>
  <c r="D7" i="10" s="1"/>
  <c r="D49" i="10"/>
  <c r="E25" i="8"/>
  <c r="E25" i="10" s="1"/>
  <c r="K941" i="2"/>
  <c r="F25" i="8" s="1"/>
  <c r="F25" i="10" s="1"/>
  <c r="H9" i="8"/>
  <c r="H9" i="10" s="1"/>
  <c r="E12" i="8"/>
  <c r="E12" i="10" s="1"/>
  <c r="H25" i="8"/>
  <c r="H25" i="10" s="1"/>
  <c r="H8" i="8"/>
  <c r="H8" i="10" s="1"/>
  <c r="H10" i="8"/>
  <c r="H10" i="10" s="1"/>
  <c r="E22" i="8"/>
  <c r="E22" i="10" s="1"/>
  <c r="K744" i="2"/>
  <c r="E17" i="8"/>
  <c r="E17" i="10" s="1"/>
  <c r="H104" i="8"/>
  <c r="H110" i="10" s="1"/>
  <c r="I8" i="1"/>
  <c r="N8" i="1" s="1"/>
  <c r="G106" i="10"/>
  <c r="I106" i="10" s="1"/>
  <c r="G100" i="8"/>
  <c r="I100" i="8" s="1"/>
  <c r="G99" i="8"/>
  <c r="I99" i="8" s="1"/>
  <c r="G105" i="10"/>
  <c r="I105" i="10" s="1"/>
  <c r="H96" i="8"/>
  <c r="H102" i="10" s="1"/>
  <c r="G93" i="8"/>
  <c r="I93" i="8" s="1"/>
  <c r="G99" i="10"/>
  <c r="I99" i="10" s="1"/>
  <c r="G46" i="8"/>
  <c r="G44" i="10"/>
  <c r="G33" i="8"/>
  <c r="I33" i="8" s="1"/>
  <c r="G59" i="10"/>
  <c r="G57" i="8"/>
  <c r="G39" i="8"/>
  <c r="I39" i="8" s="1"/>
  <c r="G47" i="8"/>
  <c r="I47" i="8" s="1"/>
  <c r="G9" i="8"/>
  <c r="G9" i="10"/>
  <c r="G37" i="8"/>
  <c r="I37" i="8" s="1"/>
  <c r="G18" i="8"/>
  <c r="I18" i="8" s="1"/>
  <c r="G16" i="8"/>
  <c r="I16" i="8" s="1"/>
  <c r="G15" i="10"/>
  <c r="G10" i="10"/>
  <c r="G10" i="8"/>
  <c r="G64" i="10"/>
  <c r="I64" i="10" s="1"/>
  <c r="G62" i="8"/>
  <c r="I62" i="8" s="1"/>
  <c r="G44" i="8"/>
  <c r="I44" i="8" s="1"/>
  <c r="G42" i="10"/>
  <c r="I42" i="10" s="1"/>
  <c r="G26" i="8"/>
  <c r="I26" i="8" s="1"/>
  <c r="G71" i="10"/>
  <c r="I71" i="10" s="1"/>
  <c r="G69" i="8"/>
  <c r="I69" i="8" s="1"/>
  <c r="G48" i="8"/>
  <c r="I48" i="8" s="1"/>
  <c r="G60" i="10"/>
  <c r="I60" i="10" s="1"/>
  <c r="G58" i="8"/>
  <c r="I58" i="8" s="1"/>
  <c r="G36" i="8"/>
  <c r="I36" i="8" s="1"/>
  <c r="G33" i="10"/>
  <c r="I33" i="10" s="1"/>
  <c r="G67" i="8"/>
  <c r="I67" i="8" s="1"/>
  <c r="G69" i="10"/>
  <c r="I69" i="10" s="1"/>
  <c r="G78" i="8"/>
  <c r="I78" i="8" s="1"/>
  <c r="G84" i="10"/>
  <c r="I84" i="10" s="1"/>
  <c r="G72" i="10"/>
  <c r="I72" i="10" s="1"/>
  <c r="G70" i="8"/>
  <c r="I70" i="8" s="1"/>
  <c r="H81" i="8"/>
  <c r="H87" i="10" s="1"/>
  <c r="K1732" i="2"/>
  <c r="H46" i="8"/>
  <c r="H46" i="10" s="1"/>
  <c r="I46" i="10" s="1"/>
  <c r="G32" i="8"/>
  <c r="I32" i="8" s="1"/>
  <c r="G68" i="8"/>
  <c r="I68" i="8" s="1"/>
  <c r="G70" i="10"/>
  <c r="I70" i="10" s="1"/>
  <c r="G43" i="10"/>
  <c r="I43" i="10" s="1"/>
  <c r="G45" i="8"/>
  <c r="I45" i="8" s="1"/>
  <c r="G77" i="8"/>
  <c r="I77" i="8" s="1"/>
  <c r="G35" i="8"/>
  <c r="I35" i="8" s="1"/>
  <c r="G32" i="10"/>
  <c r="I32" i="10" s="1"/>
  <c r="G97" i="10"/>
  <c r="I97" i="10" s="1"/>
  <c r="G91" i="8"/>
  <c r="I91" i="8" s="1"/>
  <c r="G86" i="10"/>
  <c r="I86" i="10" s="1"/>
  <c r="G80" i="8"/>
  <c r="I80" i="8" s="1"/>
  <c r="G71" i="8"/>
  <c r="I71" i="8" s="1"/>
  <c r="G15" i="8"/>
  <c r="I15" i="8" s="1"/>
  <c r="G13" i="10"/>
  <c r="G104" i="8"/>
  <c r="G110" i="10"/>
  <c r="G75" i="8"/>
  <c r="I75" i="8" s="1"/>
  <c r="G79" i="10"/>
  <c r="I79" i="10" s="1"/>
  <c r="G55" i="8"/>
  <c r="I55" i="8" s="1"/>
  <c r="G57" i="10"/>
  <c r="I57" i="10" s="1"/>
  <c r="G81" i="8"/>
  <c r="G63" i="10"/>
  <c r="I63" i="10" s="1"/>
  <c r="G61" i="8"/>
  <c r="I61" i="8" s="1"/>
  <c r="G43" i="8"/>
  <c r="I43" i="8" s="1"/>
  <c r="G40" i="10"/>
  <c r="I40" i="10" s="1"/>
  <c r="G42" i="8"/>
  <c r="I42" i="8" s="1"/>
  <c r="G36" i="10"/>
  <c r="I36" i="10" s="1"/>
  <c r="G29" i="8"/>
  <c r="I29" i="8" s="1"/>
  <c r="G13" i="8"/>
  <c r="I13" i="8" s="1"/>
  <c r="C47" i="18"/>
  <c r="E47" i="18" s="1"/>
  <c r="E44" i="18"/>
  <c r="K4863" i="2"/>
  <c r="H94" i="8" s="1"/>
  <c r="H100" i="10" s="1"/>
  <c r="K2195" i="2"/>
  <c r="F52" i="8" s="1"/>
  <c r="F54" i="10" s="1"/>
  <c r="K5142" i="2"/>
  <c r="F98" i="8" s="1"/>
  <c r="F104" i="10" s="1"/>
  <c r="K1179" i="2"/>
  <c r="F31" i="8" s="1"/>
  <c r="F31" i="10" s="1"/>
  <c r="G31" i="10" s="1"/>
  <c r="I31" i="10" s="1"/>
  <c r="K873" i="2"/>
  <c r="F24" i="8" s="1"/>
  <c r="F24" i="10" s="1"/>
  <c r="G24" i="10" s="1"/>
  <c r="I24" i="10" s="1"/>
  <c r="K4781" i="2"/>
  <c r="F94" i="8" s="1"/>
  <c r="F100" i="10" s="1"/>
  <c r="K2908" i="2"/>
  <c r="F64" i="8" s="1"/>
  <c r="F66" i="10" s="1"/>
  <c r="K5357" i="2"/>
  <c r="F102" i="8" s="1"/>
  <c r="F108" i="10" s="1"/>
  <c r="K4973" i="2"/>
  <c r="K3386" i="2"/>
  <c r="F73" i="8" s="1"/>
  <c r="F77" i="10" s="1"/>
  <c r="K300" i="2"/>
  <c r="K2851" i="2"/>
  <c r="F63" i="8" s="1"/>
  <c r="F65" i="10" s="1"/>
  <c r="K2305" i="2"/>
  <c r="F54" i="8" s="1"/>
  <c r="F56" i="10" s="1"/>
  <c r="K2134" i="2"/>
  <c r="F51" i="8" s="1"/>
  <c r="F53" i="10" s="1"/>
  <c r="K3304" i="2"/>
  <c r="F72" i="8" s="1"/>
  <c r="F76" i="10" s="1"/>
  <c r="K4476" i="2"/>
  <c r="F89" i="8" s="1"/>
  <c r="F95" i="10" s="1"/>
  <c r="K4002" i="2"/>
  <c r="F82" i="8" s="1"/>
  <c r="F88" i="10" s="1"/>
  <c r="K4201" i="2"/>
  <c r="F86" i="8" s="1"/>
  <c r="F92" i="10" s="1"/>
  <c r="K1147" i="2"/>
  <c r="F30" i="8" s="1"/>
  <c r="F30" i="10" s="1"/>
  <c r="G30" i="10" s="1"/>
  <c r="I30" i="10" s="1"/>
  <c r="K580" i="2"/>
  <c r="F19" i="8" s="1"/>
  <c r="F19" i="10" s="1"/>
  <c r="K1927" i="2"/>
  <c r="F49" i="8" s="1"/>
  <c r="F51" i="10" s="1"/>
  <c r="K4382" i="2"/>
  <c r="F88" i="8" s="1"/>
  <c r="F94" i="10" s="1"/>
  <c r="K2242" i="2"/>
  <c r="F53" i="8" s="1"/>
  <c r="F55" i="10" s="1"/>
  <c r="K46" i="2"/>
  <c r="K4567" i="2"/>
  <c r="F90" i="8" s="1"/>
  <c r="F96" i="10" s="1"/>
  <c r="K5308" i="2"/>
  <c r="F101" i="8" s="1"/>
  <c r="F107" i="10" s="1"/>
  <c r="K4296" i="2"/>
  <c r="F87" i="8" s="1"/>
  <c r="F93" i="10" s="1"/>
  <c r="K1033" i="2"/>
  <c r="F27" i="8" s="1"/>
  <c r="F27" i="10" s="1"/>
  <c r="K2962" i="2"/>
  <c r="F65" i="8" s="1"/>
  <c r="F67" i="10" s="1"/>
  <c r="K4903" i="2"/>
  <c r="F95" i="8" s="1"/>
  <c r="F101" i="10" s="1"/>
  <c r="K477" i="2"/>
  <c r="K1068" i="2"/>
  <c r="F28" i="8" s="1"/>
  <c r="F28" i="10" s="1"/>
  <c r="K4048" i="2"/>
  <c r="F83" i="8" s="1"/>
  <c r="F89" i="10" s="1"/>
  <c r="K3023" i="2"/>
  <c r="F66" i="8" s="1"/>
  <c r="F68" i="10" s="1"/>
  <c r="K1572" i="2"/>
  <c r="F41" i="8" s="1"/>
  <c r="F41" i="10" s="1"/>
  <c r="G41" i="10" s="1"/>
  <c r="I41" i="10" s="1"/>
  <c r="I1451" i="2"/>
  <c r="J37" i="1" s="1"/>
  <c r="L37" i="1" s="1"/>
  <c r="H75" i="10" l="1"/>
  <c r="D45" i="9" s="1"/>
  <c r="H97" i="8"/>
  <c r="F22" i="8"/>
  <c r="F22" i="10" s="1"/>
  <c r="G22" i="10" s="1"/>
  <c r="I57" i="8"/>
  <c r="I59" i="10"/>
  <c r="G92" i="8"/>
  <c r="I92" i="8" s="1"/>
  <c r="I10" i="8"/>
  <c r="I104" i="8"/>
  <c r="I9" i="8"/>
  <c r="I81" i="8"/>
  <c r="G27" i="10"/>
  <c r="F8" i="8"/>
  <c r="G8" i="8" s="1"/>
  <c r="I8" i="8" s="1"/>
  <c r="F12" i="8"/>
  <c r="G12" i="8" s="1"/>
  <c r="I9" i="10"/>
  <c r="I10" i="10"/>
  <c r="F17" i="8"/>
  <c r="I110" i="10"/>
  <c r="I13" i="10"/>
  <c r="G101" i="8"/>
  <c r="I101" i="8" s="1"/>
  <c r="G108" i="10"/>
  <c r="I108" i="10" s="1"/>
  <c r="G107" i="10"/>
  <c r="I107" i="10" s="1"/>
  <c r="G102" i="8"/>
  <c r="I102" i="8" s="1"/>
  <c r="G88" i="10"/>
  <c r="I88" i="10" s="1"/>
  <c r="I15" i="10"/>
  <c r="G18" i="10"/>
  <c r="I18" i="10" s="1"/>
  <c r="G19" i="10"/>
  <c r="I19" i="10" s="1"/>
  <c r="G87" i="10"/>
  <c r="I87" i="10" s="1"/>
  <c r="F96" i="8"/>
  <c r="G31" i="8"/>
  <c r="I31" i="8" s="1"/>
  <c r="G28" i="8"/>
  <c r="I28" i="8" s="1"/>
  <c r="G16" i="10"/>
  <c r="I16" i="10" s="1"/>
  <c r="G53" i="8"/>
  <c r="I53" i="8" s="1"/>
  <c r="G83" i="8"/>
  <c r="I83" i="8" s="1"/>
  <c r="G87" i="8"/>
  <c r="I87" i="8" s="1"/>
  <c r="G25" i="10"/>
  <c r="I25" i="10" s="1"/>
  <c r="G28" i="10"/>
  <c r="I28" i="10" s="1"/>
  <c r="G25" i="8"/>
  <c r="I25" i="8" s="1"/>
  <c r="I44" i="10"/>
  <c r="G52" i="8"/>
  <c r="I52" i="8" s="1"/>
  <c r="G54" i="8"/>
  <c r="I54" i="8" s="1"/>
  <c r="G101" i="10"/>
  <c r="I101" i="10" s="1"/>
  <c r="G67" i="10"/>
  <c r="I67" i="10" s="1"/>
  <c r="G27" i="8"/>
  <c r="I27" i="8" s="1"/>
  <c r="G30" i="8"/>
  <c r="I30" i="8" s="1"/>
  <c r="I46" i="8"/>
  <c r="G54" i="10"/>
  <c r="I54" i="10" s="1"/>
  <c r="G56" i="10"/>
  <c r="I56" i="10" s="1"/>
  <c r="G82" i="8"/>
  <c r="I82" i="8" s="1"/>
  <c r="G64" i="8"/>
  <c r="I64" i="8" s="1"/>
  <c r="G95" i="8"/>
  <c r="I95" i="8" s="1"/>
  <c r="G65" i="8"/>
  <c r="I65" i="8" s="1"/>
  <c r="G63" i="8"/>
  <c r="I63" i="8" s="1"/>
  <c r="G66" i="8"/>
  <c r="I66" i="8" s="1"/>
  <c r="G29" i="10"/>
  <c r="I29" i="10" s="1"/>
  <c r="G26" i="10"/>
  <c r="I26" i="10" s="1"/>
  <c r="G55" i="10"/>
  <c r="I55" i="10" s="1"/>
  <c r="G89" i="10"/>
  <c r="I89" i="10" s="1"/>
  <c r="G66" i="10"/>
  <c r="I66" i="10" s="1"/>
  <c r="G93" i="10"/>
  <c r="I93" i="10" s="1"/>
  <c r="G65" i="10"/>
  <c r="I65" i="10" s="1"/>
  <c r="G68" i="10"/>
  <c r="I68" i="10" s="1"/>
  <c r="G24" i="8"/>
  <c r="I24" i="8" s="1"/>
  <c r="G77" i="10"/>
  <c r="I77" i="10" s="1"/>
  <c r="G94" i="8"/>
  <c r="I94" i="8" s="1"/>
  <c r="G100" i="10"/>
  <c r="I100" i="10" s="1"/>
  <c r="G49" i="8"/>
  <c r="I49" i="8" s="1"/>
  <c r="G90" i="8"/>
  <c r="I90" i="8" s="1"/>
  <c r="G53" i="10"/>
  <c r="I53" i="10" s="1"/>
  <c r="G51" i="10"/>
  <c r="G96" i="10"/>
  <c r="I96" i="10" s="1"/>
  <c r="G51" i="8"/>
  <c r="I51" i="8" s="1"/>
  <c r="G72" i="8"/>
  <c r="I72" i="8" s="1"/>
  <c r="G73" i="8"/>
  <c r="I73" i="8" s="1"/>
  <c r="G95" i="10"/>
  <c r="I95" i="10" s="1"/>
  <c r="G88" i="8"/>
  <c r="I88" i="8" s="1"/>
  <c r="G86" i="8"/>
  <c r="I86" i="8" s="1"/>
  <c r="G76" i="10"/>
  <c r="G89" i="8"/>
  <c r="I89" i="8" s="1"/>
  <c r="G94" i="10"/>
  <c r="I94" i="10" s="1"/>
  <c r="G92" i="10"/>
  <c r="I92" i="10" s="1"/>
  <c r="G41" i="8"/>
  <c r="I41" i="8" s="1"/>
  <c r="G39" i="10"/>
  <c r="I39" i="10" s="1"/>
  <c r="G19" i="8"/>
  <c r="I19" i="8" s="1"/>
  <c r="G11" i="10"/>
  <c r="K830" i="2"/>
  <c r="K831" i="2"/>
  <c r="K825" i="2"/>
  <c r="J832" i="2"/>
  <c r="H21" i="1" s="1"/>
  <c r="K827" i="2"/>
  <c r="H103" i="10" l="1"/>
  <c r="I97" i="8"/>
  <c r="G22" i="8"/>
  <c r="F102" i="10"/>
  <c r="G102" i="10" s="1"/>
  <c r="I102" i="10" s="1"/>
  <c r="F17" i="10"/>
  <c r="G17" i="10" s="1"/>
  <c r="I17" i="10" s="1"/>
  <c r="F8" i="10"/>
  <c r="G8" i="10" s="1"/>
  <c r="I8" i="10" s="1"/>
  <c r="F12" i="10"/>
  <c r="G12" i="10" s="1"/>
  <c r="I12" i="10" s="1"/>
  <c r="I27" i="10"/>
  <c r="G17" i="8"/>
  <c r="I17" i="8" s="1"/>
  <c r="G20" i="10"/>
  <c r="I20" i="10" s="1"/>
  <c r="G96" i="8"/>
  <c r="I96" i="8" s="1"/>
  <c r="G98" i="8"/>
  <c r="I98" i="8" s="1"/>
  <c r="G104" i="10"/>
  <c r="I104" i="10" s="1"/>
  <c r="I76" i="10"/>
  <c r="I51" i="10"/>
  <c r="G21" i="10"/>
  <c r="I12" i="8"/>
  <c r="I11" i="10"/>
  <c r="K832" i="2"/>
  <c r="G77" i="1"/>
  <c r="I77" i="1" s="1"/>
  <c r="N77" i="1" s="1"/>
  <c r="K3701" i="2"/>
  <c r="K3704" i="2" s="1"/>
  <c r="F79" i="8" s="1"/>
  <c r="F85" i="10" s="1"/>
  <c r="K834" i="2" l="1"/>
  <c r="H23" i="8" s="1"/>
  <c r="H23" i="10" s="1"/>
  <c r="N832" i="2"/>
  <c r="I103" i="10"/>
  <c r="H82" i="10"/>
  <c r="D46" i="9" s="1"/>
  <c r="G79" i="8"/>
  <c r="I79" i="8" s="1"/>
  <c r="I21" i="10" l="1"/>
  <c r="G85" i="10"/>
  <c r="I85" i="10" l="1"/>
  <c r="K2005" i="2" l="1"/>
  <c r="E50" i="8" s="1"/>
  <c r="E52" i="10" s="1"/>
  <c r="K2003" i="2"/>
  <c r="J2003" i="2"/>
  <c r="G48" i="1" s="1"/>
  <c r="K2006" i="2" l="1"/>
  <c r="F50" i="8" s="1"/>
  <c r="F52" i="10" s="1"/>
  <c r="I48" i="1"/>
  <c r="G50" i="8" l="1"/>
  <c r="I50" i="8" s="1"/>
  <c r="N48" i="1"/>
  <c r="G52" i="10"/>
  <c r="I52" i="10" l="1"/>
  <c r="K2681" i="2"/>
  <c r="E60" i="8" s="1"/>
  <c r="E62" i="10" s="1"/>
  <c r="K2679" i="2"/>
  <c r="J2679" i="2"/>
  <c r="G58" i="1" s="1"/>
  <c r="K2682" i="2" l="1"/>
  <c r="F60" i="8" s="1"/>
  <c r="F62" i="10" s="1"/>
  <c r="F49" i="10" s="1"/>
  <c r="G60" i="8" l="1"/>
  <c r="E49" i="10"/>
  <c r="G62" i="10"/>
  <c r="G49" i="10" l="1"/>
  <c r="G149" i="4" l="1"/>
  <c r="G158" i="4" s="1"/>
  <c r="E78" i="1" s="1"/>
  <c r="H158" i="4"/>
  <c r="H160" i="4" s="1"/>
  <c r="D80" i="8" s="1"/>
  <c r="D7" i="8" l="1"/>
  <c r="D86" i="10"/>
  <c r="D82" i="10" s="1"/>
  <c r="D5" i="10" s="1"/>
  <c r="E5" i="1"/>
  <c r="F78" i="1"/>
  <c r="F5" i="1" s="1"/>
  <c r="J2702" i="2"/>
  <c r="H58" i="1" s="1"/>
  <c r="K2700" i="2"/>
  <c r="K2702" i="2" l="1"/>
  <c r="K2704" i="2" s="1"/>
  <c r="H60" i="8" s="1"/>
  <c r="I58" i="1"/>
  <c r="H62" i="10" l="1"/>
  <c r="I62" i="10" s="1"/>
  <c r="I49" i="10" s="1"/>
  <c r="I60" i="8"/>
  <c r="N58" i="1"/>
  <c r="H49" i="10" l="1"/>
  <c r="D44" i="9" s="1"/>
  <c r="J48" i="1" l="1"/>
  <c r="L48" i="1" s="1"/>
  <c r="J5" i="1" l="1"/>
  <c r="P5" i="1" s="1"/>
  <c r="L5" i="1" s="1"/>
  <c r="K772" i="2"/>
  <c r="K774" i="2" l="1"/>
  <c r="N772" i="2"/>
  <c r="H22" i="8"/>
  <c r="H22" i="10" s="1"/>
  <c r="N20" i="1"/>
  <c r="H5" i="1"/>
  <c r="L20" i="1"/>
  <c r="H7" i="8" l="1"/>
  <c r="I22" i="8"/>
  <c r="I22" i="10"/>
  <c r="H7" i="10"/>
  <c r="D43" i="9" s="1"/>
  <c r="D47" i="9" s="1"/>
  <c r="D50" i="9" s="1"/>
  <c r="H5" i="10" l="1"/>
  <c r="K4142" i="2"/>
  <c r="E84" i="8" s="1"/>
  <c r="E90" i="10" l="1"/>
  <c r="E82" i="10" l="1"/>
  <c r="G82" i="1"/>
  <c r="K4143" i="2" l="1"/>
  <c r="F84" i="8" s="1"/>
  <c r="I82" i="1"/>
  <c r="G84" i="8" l="1"/>
  <c r="I84" i="8" s="1"/>
  <c r="F90" i="10"/>
  <c r="F82" i="10" s="1"/>
  <c r="N82" i="1"/>
  <c r="G90" i="10" l="1"/>
  <c r="G82" i="10" s="1"/>
  <c r="I90" i="10" l="1"/>
  <c r="I82" i="10" s="1"/>
  <c r="K1414" i="2"/>
  <c r="J1414" i="2"/>
  <c r="G36" i="1" s="1"/>
  <c r="K1417" i="2" l="1"/>
  <c r="F38" i="8" s="1"/>
  <c r="G38" i="8" s="1"/>
  <c r="I36" i="1"/>
  <c r="F38" i="10" l="1"/>
  <c r="G38" i="10" s="1"/>
  <c r="N36" i="1"/>
  <c r="I38" i="8"/>
  <c r="I38" i="10" l="1"/>
  <c r="K3454" i="2"/>
  <c r="E74" i="8" l="1"/>
  <c r="E78" i="10" l="1"/>
  <c r="E75" i="10" l="1"/>
  <c r="K3455" i="2"/>
  <c r="F74" i="8" s="1"/>
  <c r="J3452" i="2"/>
  <c r="G72" i="1" s="1"/>
  <c r="I72" i="1" l="1"/>
  <c r="G74" i="8"/>
  <c r="F78" i="10"/>
  <c r="I74" i="8" l="1"/>
  <c r="G78" i="10"/>
  <c r="F75" i="10"/>
  <c r="N72" i="1"/>
  <c r="G75" i="10" l="1"/>
  <c r="I78" i="10"/>
  <c r="I75" i="10" s="1"/>
  <c r="K817" i="2"/>
  <c r="E23" i="8" s="1"/>
  <c r="E7" i="8" s="1"/>
  <c r="J815" i="2"/>
  <c r="G21" i="1" s="1"/>
  <c r="K818" i="2" l="1"/>
  <c r="F23" i="8" s="1"/>
  <c r="F23" i="10" s="1"/>
  <c r="F7" i="10" s="1"/>
  <c r="F5" i="10" s="1"/>
  <c r="I21" i="1"/>
  <c r="G5" i="1"/>
  <c r="E23" i="10"/>
  <c r="G23" i="8" l="1"/>
  <c r="G7" i="8" s="1"/>
  <c r="F7" i="8"/>
  <c r="N21" i="1"/>
  <c r="N5" i="1" s="1"/>
  <c r="I5" i="1"/>
  <c r="E7" i="10"/>
  <c r="E5" i="10" s="1"/>
  <c r="G23" i="10"/>
  <c r="I23" i="8" l="1"/>
  <c r="I7" i="8" s="1"/>
  <c r="G7" i="10"/>
  <c r="G5" i="10" s="1"/>
  <c r="I23" i="10"/>
  <c r="I7" i="10" s="1"/>
  <c r="I5" i="10" s="1"/>
  <c r="J5" i="10" s="1"/>
  <c r="F6" i="8" l="1"/>
  <c r="K7" i="8"/>
  <c r="E6" i="8"/>
  <c r="H6" i="8"/>
  <c r="G6" i="8" l="1"/>
  <c r="I6" i="8" s="1"/>
</calcChain>
</file>

<file path=xl/comments1.xml><?xml version="1.0" encoding="utf-8"?>
<comments xmlns="http://schemas.openxmlformats.org/spreadsheetml/2006/main">
  <authors>
    <author>X</author>
  </authors>
  <commentList>
    <comment ref="I5031" authorId="0" shapeId="0">
      <text>
        <r>
          <rPr>
            <b/>
            <sz val="9"/>
            <color indexed="81"/>
            <rFont val="Tahoma"/>
            <family val="2"/>
          </rPr>
          <t>X:</t>
        </r>
        <r>
          <rPr>
            <sz val="9"/>
            <color indexed="81"/>
            <rFont val="Tahoma"/>
            <family val="2"/>
          </rPr>
          <t xml:space="preserve">
To Recheck and Confirm the figure</t>
        </r>
      </text>
    </comment>
  </commentList>
</comments>
</file>

<file path=xl/sharedStrings.xml><?xml version="1.0" encoding="utf-8"?>
<sst xmlns="http://schemas.openxmlformats.org/spreadsheetml/2006/main" count="45789" uniqueCount="5234">
  <si>
    <t>BENUE STATE GOVERNMENT</t>
  </si>
  <si>
    <t>S/No</t>
  </si>
  <si>
    <t>Organizational  Code</t>
  </si>
  <si>
    <t>Public Sector Entities   (PSEs)</t>
  </si>
  <si>
    <t>TOTAL:</t>
  </si>
  <si>
    <t>011100100100</t>
  </si>
  <si>
    <t>Government House Administration</t>
  </si>
  <si>
    <t>011100100200</t>
  </si>
  <si>
    <t>Deputy Governor's Office</t>
  </si>
  <si>
    <t>011103300100</t>
  </si>
  <si>
    <t>Benue State Aids Control Agency (BENSACA)</t>
  </si>
  <si>
    <t>011100500100</t>
  </si>
  <si>
    <t>Development Cooperations, Sustainable Development Goals (SDGs)</t>
  </si>
  <si>
    <t>012500100100</t>
  </si>
  <si>
    <t>Office of the Head of Service  (HOS)</t>
  </si>
  <si>
    <t>012500500100</t>
  </si>
  <si>
    <t>Bureau of Manpower Development and Training</t>
  </si>
  <si>
    <t>012500100200</t>
  </si>
  <si>
    <t>Bureau of Establishment and Management Services</t>
  </si>
  <si>
    <t>Bureau of Service Welfare</t>
  </si>
  <si>
    <t>-</t>
  </si>
  <si>
    <t>012300100100</t>
  </si>
  <si>
    <t>012305500100</t>
  </si>
  <si>
    <t>Government Printing Department</t>
  </si>
  <si>
    <t>012300400100</t>
  </si>
  <si>
    <t>Radio Benue Corporation</t>
  </si>
  <si>
    <t>012301300100</t>
  </si>
  <si>
    <t>Benue Printing and Publishing Corporation   (BPPC)</t>
  </si>
  <si>
    <t>012400100100</t>
  </si>
  <si>
    <t>Bureau of Internal Affairs and Special Services (BIASS)</t>
  </si>
  <si>
    <t>011103700100</t>
  </si>
  <si>
    <t>Muslim Pilgrims Welfare Board (MPWB)</t>
  </si>
  <si>
    <t>011103800100</t>
  </si>
  <si>
    <t>Christian Pilgrims Welfare Board (CPWB)</t>
  </si>
  <si>
    <t>Local Government Service Commission</t>
  </si>
  <si>
    <t>014000100100</t>
  </si>
  <si>
    <t>Local Government Audit Department</t>
  </si>
  <si>
    <t>Office of the Auditor-General of the State</t>
  </si>
  <si>
    <t>Office of the Secretary to State Government (SSG)</t>
  </si>
  <si>
    <t>Bureau of Political - SSG</t>
  </si>
  <si>
    <t>Bureau of Research and Policy Analysis (REPA) - SSG</t>
  </si>
  <si>
    <t>Office of the Secretary to State Government - (EXCO)</t>
  </si>
  <si>
    <t>Liaison Office Lagos</t>
  </si>
  <si>
    <t>Liaison Office Kaduna</t>
  </si>
  <si>
    <t>Liaison Office Abuja/Lodge</t>
  </si>
  <si>
    <t>011102100500</t>
  </si>
  <si>
    <t>Bureau of Archives, Research and Documentation</t>
  </si>
  <si>
    <t>011100800100</t>
  </si>
  <si>
    <t>Benue State Emergency Management Agency (BESEMA)</t>
  </si>
  <si>
    <t>014800100100</t>
  </si>
  <si>
    <t>Benue State Independent Electoral Commission (BSIEC)</t>
  </si>
  <si>
    <t>014700100100</t>
  </si>
  <si>
    <t>Benue State Civil Service Commission</t>
  </si>
  <si>
    <t>Benue State House of Assembly</t>
  </si>
  <si>
    <t>014900100100</t>
  </si>
  <si>
    <t>Benue State Pension Commission</t>
  </si>
  <si>
    <t>021500100100</t>
  </si>
  <si>
    <t>021510200100</t>
  </si>
  <si>
    <t>Benue State Agriculture and Rural Development Authority (BNARDA)</t>
  </si>
  <si>
    <t>021502100100</t>
  </si>
  <si>
    <t>022200100100</t>
  </si>
  <si>
    <t>023605200100</t>
  </si>
  <si>
    <t>Benue State Tourism Board</t>
  </si>
  <si>
    <t>022000100100</t>
  </si>
  <si>
    <t>Ministry of Finance</t>
  </si>
  <si>
    <t>022000700100</t>
  </si>
  <si>
    <t>Office of the Accountant-General</t>
  </si>
  <si>
    <t>022000800100</t>
  </si>
  <si>
    <t>Benue State Internal Revenue Service (BIRS)</t>
  </si>
  <si>
    <t>023800100100</t>
  </si>
  <si>
    <t>023600400100</t>
  </si>
  <si>
    <t>025200100100</t>
  </si>
  <si>
    <t>025210400100</t>
  </si>
  <si>
    <t>025210200100</t>
  </si>
  <si>
    <t>Benue State Water Board</t>
  </si>
  <si>
    <t>025210300100</t>
  </si>
  <si>
    <t>023400100100</t>
  </si>
  <si>
    <t>Benue State Urban Development Board</t>
  </si>
  <si>
    <t>022800100300</t>
  </si>
  <si>
    <t>Business and Engineering Skills Training (BEST) Centre</t>
  </si>
  <si>
    <t>026000100100</t>
  </si>
  <si>
    <t>High Court of Justice</t>
  </si>
  <si>
    <t>031801100100</t>
  </si>
  <si>
    <t>Customary Court of Appeal</t>
  </si>
  <si>
    <t>032600100100</t>
  </si>
  <si>
    <t>032600700100</t>
  </si>
  <si>
    <t>Citizens Mediation Centre, Makurdi</t>
  </si>
  <si>
    <t>051700100100</t>
  </si>
  <si>
    <t>051701000100</t>
  </si>
  <si>
    <t>Agency for Adult and Non-Formal Education</t>
  </si>
  <si>
    <t>051701800100</t>
  </si>
  <si>
    <t>Benue State Polytechnic, Ugbokolo</t>
  </si>
  <si>
    <t>051705700100</t>
  </si>
  <si>
    <t>051701900100</t>
  </si>
  <si>
    <t>College of Education, Katsina-Ala</t>
  </si>
  <si>
    <t>051702100100</t>
  </si>
  <si>
    <t>College of Education Oju</t>
  </si>
  <si>
    <t>051705600100</t>
  </si>
  <si>
    <t>Benue State Scholarship Board</t>
  </si>
  <si>
    <t>051705400100</t>
  </si>
  <si>
    <t>051700900100</t>
  </si>
  <si>
    <t>Benue State Examinations Board</t>
  </si>
  <si>
    <t>051702100200</t>
  </si>
  <si>
    <t>Benue State University College of Health Sciences</t>
  </si>
  <si>
    <t>051700300100</t>
  </si>
  <si>
    <t>Benue State Universal Basic Education Board  (SUBEB)</t>
  </si>
  <si>
    <t>052100100100</t>
  </si>
  <si>
    <t>Ministry of Health and Human Services</t>
  </si>
  <si>
    <t>052110200100</t>
  </si>
  <si>
    <t>Hospital Management Board</t>
  </si>
  <si>
    <t>052102600100</t>
  </si>
  <si>
    <t>Benue State University Teaching Hospital (BSUTH)</t>
  </si>
  <si>
    <t>052102700100</t>
  </si>
  <si>
    <t>Benue State Primary Health Care Board</t>
  </si>
  <si>
    <t>051700800100</t>
  </si>
  <si>
    <t>Benue State Library Board</t>
  </si>
  <si>
    <t>055100100100</t>
  </si>
  <si>
    <t>Bureau of Local Government and Chieftaincy Affairs</t>
  </si>
  <si>
    <t>Ministry of Youth and Sports Development</t>
  </si>
  <si>
    <t>053905100100</t>
  </si>
  <si>
    <t>Benue State Sports Council</t>
  </si>
  <si>
    <t>051400100100</t>
  </si>
  <si>
    <t>Ministry of Women Affairs and Social Development</t>
  </si>
  <si>
    <t>Benue State Rehabilitation Board, Apir</t>
  </si>
  <si>
    <t>051705500100</t>
  </si>
  <si>
    <t>Benue State Science and Technical Education Board</t>
  </si>
  <si>
    <t>Benue State Community and Social Development  Agency</t>
  </si>
  <si>
    <t>022800100100</t>
  </si>
  <si>
    <t>022000700500</t>
  </si>
  <si>
    <t>Debt Management Office</t>
  </si>
  <si>
    <t>052100200100</t>
  </si>
  <si>
    <t>Benue State Health Insurance Agency</t>
  </si>
  <si>
    <t>Benue State Sports Marketing and Lottery Board</t>
  </si>
  <si>
    <t>025000100100</t>
  </si>
  <si>
    <t>Fiscal Responsibility Commission</t>
  </si>
  <si>
    <t>011101000100</t>
  </si>
  <si>
    <t>Public Procurement Commission</t>
  </si>
  <si>
    <t>Economic Code</t>
  </si>
  <si>
    <t>Functional Code</t>
  </si>
  <si>
    <t>Programme Code</t>
  </si>
  <si>
    <t>Funds Code</t>
  </si>
  <si>
    <t>Geo. Code</t>
  </si>
  <si>
    <t>Item of Expenditure</t>
  </si>
  <si>
    <t>SALARY</t>
  </si>
  <si>
    <t>NON REGULAR ALLOWANCES</t>
  </si>
  <si>
    <t>LOCAL TRAVEL &amp; TRANSPORT: TRAINING</t>
  </si>
  <si>
    <t>LOCAL TRAVEL &amp; TRANSPORT: OTHERS</t>
  </si>
  <si>
    <t>ELECTRICITY CHARGES</t>
  </si>
  <si>
    <t>INTERNET ACCESS CHARGES</t>
  </si>
  <si>
    <t>SATELLITE BROADCASTING ACCESS CHARGES</t>
  </si>
  <si>
    <t>SEWAGE CHARGES</t>
  </si>
  <si>
    <t>OFFICE STATIONERIES/COMPUTER CONSUMABLES</t>
  </si>
  <si>
    <t>NEWSPAPERS</t>
  </si>
  <si>
    <t>PRINTING OF NON SECURITY DOCUMENTS</t>
  </si>
  <si>
    <t>PRINTING OF SECURITY DOCUMENTS</t>
  </si>
  <si>
    <t>DRUGS/LABORATORY/MEDICAL SUPPLIES</t>
  </si>
  <si>
    <t>UNIFORMS &amp; OTHER CLOTHING</t>
  </si>
  <si>
    <t>FOOD STUFF / CATERING MATERIALS SUPPLIES</t>
  </si>
  <si>
    <t>MAINTENANCE OF MOTOR VEHICLE/TRANSPORT EQUIPMENT</t>
  </si>
  <si>
    <t>MAINTENANCE OF OFFICE FURNITURE</t>
  </si>
  <si>
    <t>MAINTENANCE OF OFFICE BUILDING / RESIDENTIAL QTRS</t>
  </si>
  <si>
    <t>MAINTENANCE OF OFFICE / IT EQUIPMENTS</t>
  </si>
  <si>
    <t>MAINTENANCE OF PLANTS/GENERATORS</t>
  </si>
  <si>
    <t>OTHER MAINTENANCE SERVICES</t>
  </si>
  <si>
    <t>MAINTENANCE OF COMMUNICATION EQUIPMENT</t>
  </si>
  <si>
    <t>LOCAL TRAINING</t>
  </si>
  <si>
    <t>SECURITY SERVICES</t>
  </si>
  <si>
    <t>CLEANING &amp; FUMIGATION SERVICES</t>
  </si>
  <si>
    <t>MOTOR VEHICLE  FUEL COST</t>
  </si>
  <si>
    <t>PLANT / GENERATOR FUEL COST</t>
  </si>
  <si>
    <t>COOKING GAS/FUEL COST</t>
  </si>
  <si>
    <t>BANK CHARGES (OTHER THAN INTEREST)</t>
  </si>
  <si>
    <t>REFRESHMENT &amp; MEALS</t>
  </si>
  <si>
    <t>PUBLICITY &amp; ADVERTISEMENTS</t>
  </si>
  <si>
    <t>MEDICAL EXPENSES-LOCAL</t>
  </si>
  <si>
    <t>WELFARE PACKAGES</t>
  </si>
  <si>
    <t>SPORTING ACTIVITIES</t>
  </si>
  <si>
    <t>RECURRENT ADJUSTMENT</t>
  </si>
  <si>
    <t>GRANTS TO COMMUNITIES/NGOs</t>
  </si>
  <si>
    <t>Personnel Cost</t>
  </si>
  <si>
    <t>Overhead Cost</t>
  </si>
  <si>
    <t>GOVERNMENT HOUSE MAKURDI</t>
  </si>
  <si>
    <t>RECURRENT EXPENDITURE</t>
  </si>
  <si>
    <t>2021 SUPPLEMENTARY BUDGET</t>
  </si>
  <si>
    <t>TELEPHONE CHARGES</t>
  </si>
  <si>
    <t>WATER RATES</t>
  </si>
  <si>
    <t>LEASED COMMUNICATION LINES(S)</t>
  </si>
  <si>
    <t>MAGAZINES &amp; PERIODICALS</t>
  </si>
  <si>
    <t>OTHER TRANSPORT EQUIPMENT FUEL COST</t>
  </si>
  <si>
    <t>HONORARIUM &amp; SITTING ALLOWANCE</t>
  </si>
  <si>
    <t>POSTAGES &amp; COURIER SERVICES</t>
  </si>
  <si>
    <t>SUBSCRIPTION TO PROFESSIONAL BODIES</t>
  </si>
  <si>
    <t>00</t>
  </si>
  <si>
    <t>02101</t>
  </si>
  <si>
    <t>10721300</t>
  </si>
  <si>
    <t>OFFICE STATIONERIES / COMPUTER CONSUMABLES</t>
  </si>
  <si>
    <t>MAINTENANCE OF MOTOR VEHICLE / TRANSPORT EQUIPMENT</t>
  </si>
  <si>
    <t xml:space="preserve">MAINTENANCE OF OFFICE FURNITURE </t>
  </si>
  <si>
    <t xml:space="preserve">LOCAL TRAINING </t>
  </si>
  <si>
    <t>FINANCIAL CONSULTING</t>
  </si>
  <si>
    <t>MEDICAL CONSULTING</t>
  </si>
  <si>
    <t>SPECIAL DAYS/CELEBRATIONS</t>
  </si>
  <si>
    <t>GRANT TO OTHER STATE GOVERNMENTS - CURRENT</t>
  </si>
  <si>
    <t>PRODUCTION OF REPORTS TO PUBLIC ACCOUNTS COMMITTEE (PAC)</t>
  </si>
  <si>
    <t>ENGINEERING SERVICES</t>
  </si>
  <si>
    <t>ARCHITECTURAL SERVICES</t>
  </si>
  <si>
    <t>ANNUAL BUDGET EXPENSES &amp; ADMINISTRATION</t>
  </si>
  <si>
    <t>BOOKS</t>
  </si>
  <si>
    <t>LEGAL SERVICES</t>
  </si>
  <si>
    <t>TEACHING AIDS / INSTRUCTION MATERIALS</t>
  </si>
  <si>
    <t>OFFICE RENT</t>
  </si>
  <si>
    <t>MAINTENANCE OF STREET LIGHTINGS</t>
  </si>
  <si>
    <t>MINOR ROAD MAINTENANCE</t>
  </si>
  <si>
    <t>CAPITAL EXPENDITURE</t>
  </si>
  <si>
    <t>TOTAL CAPITAL EXPENDITURE</t>
  </si>
  <si>
    <t>TOTAL CAPITAL</t>
  </si>
  <si>
    <r>
      <rPr>
        <sz val="20"/>
        <rFont val="Arial"/>
        <family val="2"/>
      </rPr>
      <t>REHABILITATION / REPAIRS OF OFFICE BUILDINGS:
Repairs/Rehabilitation of State Secretariat</t>
    </r>
  </si>
  <si>
    <r>
      <rPr>
        <sz val="20"/>
        <rFont val="Arial"/>
        <family val="2"/>
      </rPr>
      <t>CONSTRUCTION / PROVISION OF RESIDENTIAL BUILDINGS -
Construction of blocks at Owner - Occupier Housing Estate Phase II</t>
    </r>
  </si>
  <si>
    <r>
      <rPr>
        <sz val="20"/>
        <rFont val="Arial"/>
        <family val="2"/>
      </rPr>
      <t>CONSTRUCTION / PROVISION OF WATER FACILITIES - Construction
of Boreholes at the State Secretariat</t>
    </r>
  </si>
  <si>
    <t>CONSTRUCTION / PROVISION OF RESIDENTIAL BUILDINGS - Proposed Housing Estate for Civil Servants</t>
  </si>
  <si>
    <t>MINISTRY OF INFORMATION, CULTURE AND TOURISM</t>
  </si>
  <si>
    <t>FOOD STUFF/CATERING MATERIAL SUPPLIES (ZOO FEEDING)</t>
  </si>
  <si>
    <t>INTERNATIONAL  TRAINING</t>
  </si>
  <si>
    <t>INFORMATION TECHNOLOGY CONSULTING</t>
  </si>
  <si>
    <t>PUBLICITY &amp; ADVERTISEMENTS: COVID-19 responsive practices</t>
  </si>
  <si>
    <t>MEDICAL EXPENSES - LOCAL</t>
  </si>
  <si>
    <t>INSURANCE PREMIUM</t>
  </si>
  <si>
    <t>MAINTENANCE OF COMMUNICATION EQUIPMENTS</t>
  </si>
  <si>
    <t>SECURITY VOTE (INCLUDING OPERATIONS)</t>
  </si>
  <si>
    <t>SURVEYING SERVICES</t>
  </si>
  <si>
    <t>AUDITING OF ACCOUNTS</t>
  </si>
  <si>
    <r>
      <rPr>
        <sz val="20"/>
        <rFont val="Arial"/>
        <family val="2"/>
      </rPr>
      <t>PAYMENT TO OTHER AGENCY TO FUND RECURRENT
EXPENDITURE: Social Invest ment Programme</t>
    </r>
  </si>
  <si>
    <t>WELFARE PACKAGES: (welfare package/Benue State Social Investment Programme)</t>
  </si>
  <si>
    <t>RESIDENTIAL RENT</t>
  </si>
  <si>
    <t>SEWERAGE CHARGES</t>
  </si>
  <si>
    <r>
      <rPr>
        <sz val="20"/>
        <rFont val="Arial"/>
        <family val="2"/>
      </rPr>
      <t>TRANSFERS - PAYMENT TO AGED/VULNERABLE GROUP: COVID-19
protective and relief materials for Internally Displaced Persons (IDPs)</t>
    </r>
  </si>
  <si>
    <t>CONTRIBUTORY PENSION (State Government)</t>
  </si>
  <si>
    <t>GROUP LIFE INSURANCE</t>
  </si>
  <si>
    <t>EMPLOYEES COMPENSATION FUND</t>
  </si>
  <si>
    <t>GRATUITY</t>
  </si>
  <si>
    <t>PENSION</t>
  </si>
  <si>
    <t>SOFTWARE CHARGES/ LICENSE RENEWAL</t>
  </si>
  <si>
    <t>FIELD &amp; CAMPING MATERIALS SUPPLIES</t>
  </si>
  <si>
    <t>FINANCIAL CONSULTING, AUDIT FEE, BUDGET EXPENSES …</t>
  </si>
  <si>
    <t>PURCHASE OF SEA BOATS: 2No Patrol boats for MANR Headqtrs, Makurdi</t>
  </si>
  <si>
    <t>PURCHASE OF HEALTH / MEDICAL EQUIPMENT: Veterinary Clinic Equipments</t>
  </si>
  <si>
    <t>PURCHASE OF AGRICULTURAL INPUTS: Purchase of 200Nos cattle &amp; feeds, RAAV</t>
  </si>
  <si>
    <t>PURCHASE OF AGRICULTURAL INPUTS: Purchase &amp; distribution of farm inputs (FADAMA III)</t>
  </si>
  <si>
    <t>CONSTRUCTION / PROVISION OF ROADS:Feeder roads-Rural Access &amp; Agricultural Marketing Projects 3 (RAAMP3)</t>
  </si>
  <si>
    <t>PURCHASE OF AGRICULTURAL CHEMICALS: Fertilizer procurement &amp; distribution</t>
  </si>
  <si>
    <t>PURCHASE OF AGRICULTURAL CHEMICALS: Purchase of Anti-Rabies</t>
  </si>
  <si>
    <t>OTHER STORAGE FACILITIES: Ukum (Mbayenge)</t>
  </si>
  <si>
    <t>OTHER STORAGE FACILITIES: Katsina-Ala (Township)</t>
  </si>
  <si>
    <t>OTHER STORAGE FACILITIES: Gwer (Aliade Town)</t>
  </si>
  <si>
    <t>OTHER STORAGE FACILITIES: Guma (Agasha)</t>
  </si>
  <si>
    <t>PURCHASE OF INDUSTRIAL EQUIPMENT : Organic Fertilizer Plant (Mixer, Payloader)</t>
  </si>
  <si>
    <t>PURCHASE OF INDUSTRIAL EQUIPMENT : 5Nos. Distonners</t>
  </si>
  <si>
    <t>PURCHASE OF INDUSTRIAL EQUIPMENT: 30Nos Reapers</t>
  </si>
  <si>
    <t>PURCHASE OF INDUSTRIAL EQUIPMENT: 120No Knapsack Sprayers</t>
  </si>
  <si>
    <t>PURCHASE OF INDUSTRIAL EQUIPMENT: Procurement of  Rice and Cassava Processing Machines (FADAMA III)</t>
  </si>
  <si>
    <t>RESEARCH AND DEVELOPMENT: Land classification &amp; soil mapping</t>
  </si>
  <si>
    <t>RESEARCH AND DEVELOPMENT: Food and Nutrition Security</t>
  </si>
  <si>
    <t>EXHIBITION: National &amp; State Councils on Agric. &amp; Show</t>
  </si>
  <si>
    <t>SHIS CONTRIBUTION</t>
  </si>
  <si>
    <t>CONTRIBUTORY PENSION</t>
  </si>
  <si>
    <t>TEACHING AIDS/INSTRUCTION MATERIALS</t>
  </si>
  <si>
    <t>FOOD STUFF/CATERING MATERIALS SUPPLIES</t>
  </si>
  <si>
    <t>SUBSCRIPTION TO PROFESSIONAL BODIES &amp; ASSOCIATIONS</t>
  </si>
  <si>
    <t>SOFTWARE CHARGES/ LICENCE RENEWAL</t>
  </si>
  <si>
    <t>PRODUCTION, PUBLICATION AND CIRCULATION OF ANNUAL FINANCIAL STATEMENTS</t>
  </si>
  <si>
    <t>MAINTENANCE OF MARKETS/PUBLIC PLACES</t>
  </si>
  <si>
    <t>PURCHASE MOTOR CYCLES</t>
  </si>
  <si>
    <t>PURCHASE OF OFFICE FURNITURE AND FITTINGS</t>
  </si>
  <si>
    <t>PURCHASE OF COMPUTERS</t>
  </si>
  <si>
    <t>PURCHASE OF COMPUTER PRINTERS</t>
  </si>
  <si>
    <t>PURCHASE OF PHOTOCOPYING MACHINES</t>
  </si>
  <si>
    <t>PURCHASE OF SCANNERS</t>
  </si>
  <si>
    <t>PURCHASE OF POWER GENERATING SET</t>
  </si>
  <si>
    <t>PURCHASE OF SECURITY EQUIPMENT</t>
  </si>
  <si>
    <t>RESEARCH AND DEVELOPMENT</t>
  </si>
  <si>
    <t>REHABILITATION / REPAIRS OF OFFICE BUILDINGS</t>
  </si>
  <si>
    <t>MINISTRY OF FINANCE</t>
  </si>
  <si>
    <t>INTERNATIONAL TRAVEL &amp; TRANSPORT: TRAINING</t>
  </si>
  <si>
    <t>INTERNATIONAL TRAVEL &amp; TRANSPORT: OTHERS</t>
  </si>
  <si>
    <t>RELIGIOUS PILGRIMAGE SUBSIDY</t>
  </si>
  <si>
    <t>SERVICE-WIDE VOTE EXPENSES</t>
  </si>
  <si>
    <t>DEATH BENEFITS</t>
  </si>
  <si>
    <t>LOCAL TRAINING WORLD BANK (SFTAS)</t>
  </si>
  <si>
    <t>INFORMATION TECHNOLOGY CONSULTING WORLD BANK - SFTAS (TSA) (END TO END EPAYMENT PLATFORMS)</t>
  </si>
  <si>
    <t>OTHER  CRF BANK CHARGES</t>
  </si>
  <si>
    <t>SUBSCRIPTION TO PROFESSIONAL BODIES: (2018 &amp; 2019 ANAN &amp; ICAN MCPD)</t>
  </si>
  <si>
    <t>PAYMENT OF SHARE OF STATE IGR TO LOCAL GOVERNMENT</t>
  </si>
  <si>
    <t>PAYMENT FROM CRF TO FUND MDA RECURRENT EXPENDITURE</t>
  </si>
  <si>
    <t>SPECIAL DAYS/CELEBRATIONS: All Secondary Schools Festival for Arts &amp; Culture, Abuja Carnival, NAFEST, RATAFEST, Drum Festival, BENFEST, Benue Carnival &amp; Kwag-hir/Masquarade &amp; Ballard Festival.</t>
  </si>
  <si>
    <t>MINISTRY OF WATER RESOURCES AND ENVIRONMENT</t>
  </si>
  <si>
    <t>CLEANING &amp; FUMIGATION SERVICES: Disinfection of public spaces in the 276 council wards against COVID-19</t>
  </si>
  <si>
    <t>RECURRENT  EXPENDITURE</t>
  </si>
  <si>
    <t>BENUE STATE RURAL WATER SUPPLY AND SANITATION AGENCY (BERWASSA)</t>
  </si>
  <si>
    <t>CAPITAL  EXPENDITURE</t>
  </si>
  <si>
    <t>CONSTRUCTION / PROVISION OF OFFICE BUILDINGS</t>
  </si>
  <si>
    <r>
      <rPr>
        <sz val="20"/>
        <rFont val="Arial"/>
        <family val="2"/>
      </rPr>
      <t>CONSTRUCTION / PROVISION OF WATER FACILITIES Counterpart
Funding For  RUSHPIN</t>
    </r>
  </si>
  <si>
    <r>
      <rPr>
        <sz val="20"/>
        <rFont val="Arial"/>
        <family val="2"/>
      </rPr>
      <t>CONSTRUCTION / PROVISION OF WATER FACILITIES; counterpart
Funding for SHAWN (provision of bore holes &amp; latrines</t>
    </r>
  </si>
  <si>
    <r>
      <rPr>
        <sz val="20"/>
        <rFont val="Arial"/>
        <family val="2"/>
      </rPr>
      <t>CONSTRUCTION / PROVISION OF WATER FACILITIES; counterpart
Funding for Water Aid (provision of bore holes &amp; latrines</t>
    </r>
  </si>
  <si>
    <t>RESEARCH AND DEVELOPMENT: SCALE-UP OF CLTS FOR ODF</t>
  </si>
  <si>
    <t>Benue State Rural Water Supply and Sanitation Agency (BERWASSA)</t>
  </si>
  <si>
    <t>PURCHASE OF MOTOR VEHICLES: Purchase of vehicles for Courts, government appointees and various MDAs.</t>
  </si>
  <si>
    <t>PURCHASE OF SEA BOATS: Purchase of 10 No. assorted Speed Boats for security and commercial purpose on Makurdi-Oweto, Makurdi-Anyebe, Makurdi-Gbajimba-Katsina Ala Waterways.</t>
  </si>
  <si>
    <t>PURCHASE OF COMPUTERS: Biometric Capture of Staff, Time andattendance register Management Pilot Scheme in the MOWT.</t>
  </si>
  <si>
    <t>PURCHASE OF COMPUTERS: Provision of Office Computer and Assessories for the seven (7) Directorates of MOWT.</t>
  </si>
  <si>
    <t>PURCHASE OF COMPUTERS: Establishment of a Data Bank/ ICT, and Vehicle Tracking &amp; Management System.</t>
  </si>
  <si>
    <t>PURCHASE OF PHOTOCOPYING MACHINES:  Provision of Office Photocopiers for the Data Bank/ ICT of MOWT.</t>
  </si>
  <si>
    <t>PURCHASE OF SCANNERS:  Provision of 2 No Scanners for the PRS &amp; Data Bank/ICT Offices of MOWT.</t>
  </si>
  <si>
    <t>PURCHASE OF INDUSTRIAL EQUIPMENT: Purchase of Equipment for the Vehicle Inspection Centre, Makurdi.</t>
  </si>
  <si>
    <t>PURCHASE OF INDUSTRIAL EQUIPMENT: Overhaul and purchase of Central Electrical Workshops  and Machinery and Equipment.</t>
  </si>
  <si>
    <t>PURCHASE OF INDUSTRIAL EQUIPMENT: Overhaul and purchase of Central Mechanical Workshops  and Machinery and Equipment.</t>
  </si>
  <si>
    <t>INDUSTRIAL EQUIPMENT: Purchase of 1 No 6-ton Lift Vehicle for the maintenance of Street Lights.</t>
  </si>
  <si>
    <t>PURCHASE OF INDUSTRIAL EQUIPMENT: Purchase of 3 No. Utility Vehicles for use in Air-Conditioning/ Refrigeration, Electronics and General Maintenance.</t>
  </si>
  <si>
    <t>PURCHASE OF INDUSTRIAL EQUIPMENT: Repairs of Earth-moving (Road Construction) Plants and Equipment.</t>
  </si>
  <si>
    <t>PURCHASE OF INDUSTRIAL EQUIPMENT: Repairs and Purchase of Soil Lab equipment.</t>
  </si>
  <si>
    <t>PURCHASE OF INDUSTRIAL EQUIPMENT: Purchase of equipment for the establishment of Electrical Training Institute.</t>
  </si>
  <si>
    <t>PURCHASE OF DIVING EQUIPMENT (Life Jackets)</t>
  </si>
  <si>
    <t>CONSTRUCTION / PROVISION OF ROADS: Construction of ZakiBiam- Afia-Gbeji Road (46.52km) in Ukum LGA.</t>
  </si>
  <si>
    <t>CONSTRUCTION / PROVISION OF ROADS: Construction of Ge-Ikyobo- Agbeede-Amua-Anshagba Road (37.08km) in Ushongo-Konshisha LGAs.</t>
  </si>
  <si>
    <t>CONSTRUCTION / PROVISION OF ROADS: Construction of Vandeikya- Kotiyough-Adikpo Road (32.0km) in V/Kya-Kwande LGAs.</t>
  </si>
  <si>
    <t>CONSTRUCTION / PROVISION OF ROADS: Construction of Anyiin-Ugba- Amaafu-Abaji Road (79.0km) in Logo-K/Ala.</t>
  </si>
  <si>
    <t>CONSTRUCTION / PROVISION OF ROADS: Construction of Taraku- Naka-Agagbe Road (61.0km) in G/East-G/West LGAs.</t>
  </si>
  <si>
    <t>CONSTRUCTION / PROVISION OF ROADS: Construction of Daudu- Gbajimba (47.27km) in Guma LGA.</t>
  </si>
  <si>
    <t>VIREMENT</t>
  </si>
  <si>
    <t>CONSTRUCTION / PROVISION OF ROADS: Construction of Makurdi Inner Ring Roads Dual Carriageway (6.2km).</t>
  </si>
  <si>
    <t>CONSTRUCTION / PROVISION OF ROADS: Construction of Oju-Obussa- Utonkon Road (38.42km) in Oju-Ado LGAs.</t>
  </si>
  <si>
    <t>ROADS &amp; BRIDGES: Surfacing of Selected Township Roads (7.4km) in Gboko town.</t>
  </si>
  <si>
    <t>ROADS &amp; BRIDGES: Surfacing of 18.18km of Some Gboko Township Roads in Gbk town</t>
  </si>
  <si>
    <t>ROADS &amp; BRIDGES: Surfacing of Makurdi / Otukpo Township Roads (12.16km/ 13.35km) in Otukpo-Mkd towns</t>
  </si>
  <si>
    <t>ROADS &amp; BRIDGES: Dualization of New House of Assembly Village Access Road (2.3km) in Mkd town.</t>
  </si>
  <si>
    <t>CONSTRUCTION / PROVISION OF ROADS: Construction of Bridges and Culverts.</t>
  </si>
  <si>
    <t>CONSTRUCTION / PROVISION OF ROADS: Maintenance of Railway Level Crossing in the State.</t>
  </si>
  <si>
    <t>CONSTRUCTION / PROVISION OF ROADS: Rehabilitation/ Emergency Repairs of Rural and Urban Roads.</t>
  </si>
  <si>
    <t>CONSTRUCTION / PROVISION OF ROADS: Surfacing and Construction of New Township Roads in Makurdi, Gboko, Otukpo, Katsina Ala, Vandeikya, Oju, and others.</t>
  </si>
  <si>
    <t>CONSTRUCTION / PROVISION OF ROADS: Construction of Zaki Biam - Tor Donga Road, with Spur to Tsewuaze-Tiza-Abiki Shila Road (45.14km) Ukum-K/Ala LGAs.</t>
  </si>
  <si>
    <t>CONSTRUCTION / PROVISION OF ROADS: Construction of a three- span Bridge over Ambighir River at Ioryua, and Culverts on Buruku- Anvambe section of Buruku-Tyowanye road, in Buruku LGA.</t>
  </si>
  <si>
    <t>CONSTRUCTION / PROVISION OF ROADS: Construction of Township Roads in Makurdi.</t>
  </si>
  <si>
    <t>CONSTRUCTION / PROVISION OF ROADS: Construction of Peripheral Roads to Hotel Jovina (2.37km) in Gbk town.</t>
  </si>
  <si>
    <t>CONSTRUCTION / PROVISION OF ROADS: Construction of Igbor-Ikpa- Wannune Road (36-73km) G/East-Tarka-Gbk LGAs.</t>
  </si>
  <si>
    <t>CONSTRUCTION / PROVISION OF ROADS: Construction of Makurdi- Yogbo-Udei-Udei Branch Road (55.0km) in Mkd-Guma.</t>
  </si>
  <si>
    <t>CONSTRUCTION / PROVISION OF ROADS: Construction of Origbo- Imade Akpu-Gbajimba Road (40.40km) in Guma LGA.</t>
  </si>
  <si>
    <t>CONSTRUCTION / PROVISION OF ROADS: Construction of Makurdi Outer Ring Road (Mobile Police Road Junction-Police Barracks-Welfare Qtrs-Yaikyo-Apir) (24.0km) in Mkd town.</t>
  </si>
  <si>
    <t>ROADS &amp; BRIDGES: Dualization of Bays Garden Road Junction-Gyado Hotels-bypass-MOA Road in Gbk LGA.</t>
  </si>
  <si>
    <t>CONSTRUCTION / PROVISION OF ROADS: Construction of Otukpo Icho- Odudaje-Aondona Road (21.0Km) in Otukpo-G/West.</t>
  </si>
  <si>
    <t>CONSTRUCTION / PROVISION OF ROADS: Construction of Igumale- Agila Road (30.0km) in Ado LGA.</t>
  </si>
  <si>
    <t>CONSTRUCTION / PROVISION OF ROADS: Construction of Ikyor (Spur to Hiitom)-Utange-Mbagwaza-Mbagba-Lessel Road (55.0km) in Ushongo LGA.</t>
  </si>
  <si>
    <t>CONSTRUCTION / PROVISION OF ROADS: Construction of Tsekucha- Usen-Tyulen Road.</t>
  </si>
  <si>
    <t>CONSTRUCTION / PROVISION OF ROADS: Construction of Obagaji- Okokolo-Abiam-Agagbe Road (43.5km) in Agatu-G/West.</t>
  </si>
  <si>
    <t>CONSTRUCTION / PROVISION OF ROADS: Construction of Tse Poor- Tsehembe-Apir Road (9.40km) im Mkd town.</t>
  </si>
  <si>
    <t>CONSTRUCTION / PROVISION OF ROADS: Construction of ABC (Abya Best College) Street/ Wanongo Ugbema Streets [i.e. Opp Pleasure Travels-Vanco-Jxn on Tse Poor-Apir road].</t>
  </si>
  <si>
    <t>CONSTRUCTION / PROVISION OF ROADS: Construction of a Bridge over River Amile-u-Kiliki at Ada, along Koti-Ada-Ichor Road.</t>
  </si>
  <si>
    <t>ROADS &amp; BRIDGES: Rehabilitation/ Reconstruction of UniAgric Road.</t>
  </si>
  <si>
    <t>CONSTRUCTION / PROVISION OF ROADS: Construction of Nyihemba- Anwase-Abande Road.</t>
  </si>
  <si>
    <t>CONSTRUCTION / PROVISION OF ROADS: Construction of Adoka- Odugbo-Okokolo-Road.</t>
  </si>
  <si>
    <t>CONSTRUCTION / PROVISION OF ROADS: Construction of Aliade- Mbakine-Obarike Ito Road (36.50km) in G/East-Obi LGAs.</t>
  </si>
  <si>
    <t>CONSTRUCTION / PROVISION OF ROADS: Construction of Ombi Junction-Ojanowa -Olakpoga-Ukplago (57.0km) in .</t>
  </si>
  <si>
    <t>CONSTRUCTION / PROVISION OF ROADS: Construction of Awajir-Oju Road (52.0km) in Konshisha-Oju LGAs.</t>
  </si>
  <si>
    <t>CONSTRUCTION / PROVISION OF ROADS: Construction of 1km Road in each of the 23 LGAs Hqtrs Phase I (12.1km) in G/West, G/East, V/kya, Ush, Guma, Kwa, Okp, Apa, Otk, Obi K/Ala &amp; Gbk</t>
  </si>
  <si>
    <t>CONSTRUCTION / PROVISION OF ROADS: Construction of Annune- Anguhar-Nagi Road.</t>
  </si>
  <si>
    <t>Purchase of Materials and Uniforms for the VIOs.</t>
  </si>
  <si>
    <t>CONSTRUCTION OF MARKETS/PARKS: Construction of a Heavy-Duty Motor Park at BCC, Tse-Kucha.</t>
  </si>
  <si>
    <t>RESEARCH AND DEVELOPMENT: Organization of the State Council on Works &amp; Transport.</t>
  </si>
  <si>
    <t>RESEARCH AND DEVELOPMENT: Researches/ Surveys and collection of field data for analysis and management.</t>
  </si>
  <si>
    <t>RESEARCH AND DEVELOPMENT: Organisation of various sensitisation workshops for users of Roads and other infrastructure.</t>
  </si>
  <si>
    <t>COMPUTER SOFTWARE ACQUISITION: Purchase of Softwares for the PRS.</t>
  </si>
  <si>
    <t>MONITORING AND EVALUATION: Internal monitoring and evaluation of projects, programmes and other activities of the Ministry.</t>
  </si>
  <si>
    <t>MONITORING AND EVALUATION: Monitoring and Supervision of Driving School in the State.</t>
  </si>
  <si>
    <r>
      <rPr>
        <sz val="20"/>
        <rFont val="Arial"/>
        <family val="2"/>
      </rPr>
      <t>PURCHASE OF MOTOR VEHICLES: Purchase of 3 No vehicles for
monitoring of projects, programmes and activities for the PRS of the Ministry of Works &amp; Transport.</t>
    </r>
  </si>
  <si>
    <r>
      <rPr>
        <sz val="20"/>
        <rFont val="Arial"/>
        <family val="2"/>
      </rPr>
      <t>PURCHASE OF OFFICE FURNITURE AND FITTINGS: Furnishing of
Offices (incl the newly established Directorates) &amp; Soil Lab in the MOWT Hqtrs (Chairs).</t>
    </r>
  </si>
  <si>
    <r>
      <rPr>
        <sz val="20"/>
        <rFont val="Arial"/>
        <family val="2"/>
      </rPr>
      <t>PURCHASE OF OFFICE FURNITURE AND FITTINGS: Furnishing of
Offices (incl the newly established Directorates) &amp; Soil Lab in the MOWT Hqtrs (Tables).</t>
    </r>
  </si>
  <si>
    <r>
      <rPr>
        <sz val="20"/>
        <rFont val="Arial"/>
        <family val="2"/>
      </rPr>
      <t>PURCHASE OF COMPUTER PRINTERS:   Provision of Office Computer
Printers for the Data Bank/ ICT of MOWT.</t>
    </r>
  </si>
  <si>
    <r>
      <rPr>
        <sz val="20"/>
        <rFont val="Arial"/>
        <family val="2"/>
      </rPr>
      <t>PURCHASE OF POWER GENERATING SETS: Purchase of 250KVA
Generator for the Central Mechanical and Electrical Workshops.</t>
    </r>
  </si>
  <si>
    <r>
      <rPr>
        <sz val="20"/>
        <rFont val="Arial"/>
        <family val="2"/>
      </rPr>
      <t>PURCHASE OF POWER GENERATING SETS: Purchase of 250kVA
Stand-by Generator set and installation for the International Market, Makurdi.</t>
    </r>
  </si>
  <si>
    <r>
      <rPr>
        <sz val="20"/>
        <rFont val="Arial"/>
        <family val="2"/>
      </rPr>
      <t>PURCHASE OF POWER GENERATING SETS: Repairs of 280KVA
Puma Generator set at MOWT&amp;E Hqtrs Makurdi (BNTB-114/2006).</t>
    </r>
  </si>
  <si>
    <r>
      <rPr>
        <sz val="20"/>
        <rFont val="Arial"/>
        <family val="2"/>
      </rPr>
      <t>PURCHASE OF FIRE FIGHTING EQUIPMENT: Purchase of Fire
Extinguishers for Ministry of Works, Transport &amp; Energy Headquarters &amp; Divisional Offices.</t>
    </r>
  </si>
  <si>
    <r>
      <rPr>
        <sz val="20"/>
        <rFont val="Arial"/>
        <family val="2"/>
      </rPr>
      <t>PURCHASE OF INDUSTRIAL EQUIPMENT: Purchase of 4 No. Heavy-
Duty Towing Vans for the VIOs.</t>
    </r>
  </si>
  <si>
    <r>
      <rPr>
        <sz val="20"/>
        <rFont val="Arial"/>
        <family val="2"/>
      </rPr>
      <t>PURCHASE OF INDUSTRIAL EQUIPMENT: Purchase of 13No. Toyota
Hilux Vans with Equipment and Accessories for the VIOs.</t>
    </r>
  </si>
  <si>
    <r>
      <rPr>
        <sz val="20"/>
        <rFont val="Arial"/>
        <family val="2"/>
      </rPr>
      <t>CONSTRUCTION / PROVISION OF OFFICE BUILDINGS: Provision of
Office Accommodation for the 2No newly-established Directorates of Transport Services (TS) and Planning, Research &amp; Statistics (PRS).</t>
    </r>
  </si>
  <si>
    <r>
      <rPr>
        <sz val="20"/>
        <rFont val="Arial"/>
        <family val="2"/>
      </rPr>
      <t>CONSTRUCTION / PROVISION OF OFFICE BUILDINGS: Establishment
of Benue State Traffic Management Agency.</t>
    </r>
  </si>
  <si>
    <r>
      <rPr>
        <sz val="20"/>
        <rFont val="Arial"/>
        <family val="2"/>
      </rPr>
      <t>CONSTRUCTION / PROVISION OF OFFICE BUILDINGS: Establishment
of a Vehicle Inspection Centre in Makurdi.</t>
    </r>
  </si>
  <si>
    <r>
      <rPr>
        <sz val="20"/>
        <rFont val="Arial"/>
        <family val="2"/>
      </rPr>
      <t>CONSTRUCTION / PROVISION OF OFFICE BUILDINGS: Establishment
of Mechanical Training School.</t>
    </r>
  </si>
  <si>
    <r>
      <rPr>
        <sz val="20"/>
        <rFont val="Arial"/>
        <family val="2"/>
      </rPr>
      <t>CONSTRUCTION / PROVISION OF AIR-PORT / AERODROMES:
Scoping and design of Airport (PPP).</t>
    </r>
  </si>
  <si>
    <r>
      <rPr>
        <sz val="20"/>
        <rFont val="Arial"/>
        <family val="2"/>
      </rPr>
      <t>CONSTRUCTION OF TRAFFIC /STREET LIGHTS: Purchase and
Installation of 200kVA Dedicated Transformer for MOWT premises.</t>
    </r>
  </si>
  <si>
    <r>
      <rPr>
        <sz val="20"/>
        <rFont val="Arial"/>
        <family val="2"/>
      </rPr>
      <t>CONSTRUCTION OF POWER GENERATING PLANTS: Facilitation of
Federal Govt. Power Projects in Benue State. (Land, Logistic support for sales and Rights of way for Transmission Lines).</t>
    </r>
  </si>
  <si>
    <r>
      <rPr>
        <sz val="20"/>
        <rFont val="Arial"/>
        <family val="2"/>
      </rPr>
      <t>CONSTRUCTION OF POWER GENERATING PLANTS: Construction of
a 10MW PPP Gas Power Station at the Industrial Layout Makurdi (Equity Contribution).</t>
    </r>
  </si>
  <si>
    <r>
      <rPr>
        <sz val="20"/>
        <rFont val="Arial"/>
        <family val="2"/>
      </rPr>
      <t>CONSTRUCTION OF POWER GENERATING PLANTS: Preliminary
Design and feasibility study of a 400MW Hydro Power Station at Katsina Ala.</t>
    </r>
  </si>
  <si>
    <r>
      <rPr>
        <sz val="20"/>
        <rFont val="Arial"/>
        <family val="2"/>
      </rPr>
      <t>CONSTRUCTION OF POWER GENERATING PLANTS: Preliminary
Design and feasibility study of a 100 MW Coal Power Station, Owukpa.</t>
    </r>
  </si>
  <si>
    <r>
      <rPr>
        <sz val="20"/>
        <rFont val="Arial"/>
        <family val="2"/>
      </rPr>
      <t>REHABILITATION / REPAIRS OF OFFICE BUILDINGS: Rehabilitation of
Central Mechanical and Electrical Workshops Buildings.</t>
    </r>
  </si>
  <si>
    <r>
      <rPr>
        <sz val="20"/>
        <rFont val="Arial"/>
        <family val="2"/>
      </rPr>
      <t>REHABILITATION / REPAIRS OF OFFICE BUILDINGS: Rehabilitation of
Offices &amp; Soil Lab in the MOWT Headquarters.</t>
    </r>
  </si>
  <si>
    <r>
      <rPr>
        <sz val="20"/>
        <rFont val="Arial"/>
        <family val="2"/>
      </rPr>
      <t>REHABILITATION / REPAIRS OF OFFICE BUILDINGS: Rehabilitation of
VIO Office at North-Bank Makurdi.</t>
    </r>
  </si>
  <si>
    <r>
      <rPr>
        <sz val="20"/>
        <rFont val="Arial"/>
        <family val="2"/>
      </rPr>
      <t>REHABILITATION / REPAIRS OF OFFICE BUILDINGS: Rehabiliation of 4
No. Divisional Engineers' Offices.</t>
    </r>
  </si>
  <si>
    <r>
      <rPr>
        <sz val="20"/>
        <rFont val="Arial"/>
        <family val="2"/>
      </rPr>
      <t>REHABILITATION / REPAIRS OF OFFICE BUILDINGS: Rehabilitation of
Electrical Block and Stores.</t>
    </r>
  </si>
  <si>
    <t>PURCHASE OF TRUCKS - BULL DOZERS etc.</t>
  </si>
  <si>
    <t>PURCHASE OF PHOTOCOPYING MACHINES: 1 No</t>
  </si>
  <si>
    <t>PURCHASE OF SECURITY EQUIPMENT: CCTV CAMERA</t>
  </si>
  <si>
    <t>CONSTRUCTION / PROVISION OF ROADS: Opening of Access Roads</t>
  </si>
  <si>
    <t>REHABILITATION / REPAIRS OF OFFICE BUILDINGS: Rehabilitation of MHUD HQTRS</t>
  </si>
  <si>
    <t>PURCHASE / ACQUISITION OF LAND: Balance of payment for purchase of NNPC Land By state Government, Ministry of Lands, Makurdi.</t>
  </si>
  <si>
    <t>PURCHASE OF COMPUTERS &amp; PROJECTORS</t>
  </si>
  <si>
    <t>PURCHASE OF INDUSTRIAL EQUIPMENT: Purchase of Solid Mineral Equipments</t>
  </si>
  <si>
    <t>PURCHASES OF SURVEYING EQUIPMENT</t>
  </si>
  <si>
    <r>
      <rPr>
        <sz val="20"/>
        <rFont val="Arial"/>
        <family val="2"/>
      </rPr>
      <t>PURCHASE OF OFFICE FURNITURE AND FITTINGS: Chairs, Tables,
Safes, File Cabinets, Cupboards, Television Sets, Air-Conditioners, Shelves, Ceiling Fans &amp; Refrigerators</t>
    </r>
  </si>
  <si>
    <r>
      <rPr>
        <sz val="20"/>
        <rFont val="Arial"/>
        <family val="2"/>
      </rPr>
      <t>CONSTRUCTION OF ICT INFRASTRUCTURES: Benue State
Geographic Information System</t>
    </r>
  </si>
  <si>
    <t>HIGH COURT OF JUSTICE</t>
  </si>
  <si>
    <t>CONSOLIDATED REVENUE FUND CHARGE - SALARIES</t>
  </si>
  <si>
    <t>NON REGULAR ALLOWANCES: Vacation</t>
  </si>
  <si>
    <t>CONTINGENCY</t>
  </si>
  <si>
    <t>GRANTS TO ACADEMIC INSTITUTIONS</t>
  </si>
  <si>
    <t>CONTRIBUTION TO TRADITIONAL COUNCILS</t>
  </si>
  <si>
    <t>PURCHASE OF PRINTERS</t>
  </si>
  <si>
    <t>PURCHASE OF PHOTOCOPIERS</t>
  </si>
  <si>
    <t>PURCHASE OF SHREDDING MACHINES</t>
  </si>
  <si>
    <t>PURCHASE OF POWER GENERATING SETS</t>
  </si>
  <si>
    <t>PURCHASE OFCANTEEN / KITCHEN EQUIPMENT</t>
  </si>
  <si>
    <t>PURCHASE OF HEALTH / MEDICAL EQUIPMENT</t>
  </si>
  <si>
    <t>PURCHASE OF FIRE FIGHTING EQUIPMENT</t>
  </si>
  <si>
    <t>PURCHASE OF LIBRARY BOOKS &amp; EQUIPMENT</t>
  </si>
  <si>
    <t>PURCHASE OF SPORTING / GAMING EQUIPMENT</t>
  </si>
  <si>
    <t>PURCHASE OF SECURITY  EQUIPMENT</t>
  </si>
  <si>
    <t>PURCHASE OF RECREATIONAL FACILITIES</t>
  </si>
  <si>
    <t>CONSTRUCTION OF CMC, JATO-AKA, KWANDE LGA</t>
  </si>
  <si>
    <t>CONSTRUCTION OFUAC TES-AGBERAGBA, KONSHISHA LGA</t>
  </si>
  <si>
    <t>CONSTRUCTION OF CMC GBAJIMBA, GUMA LGA</t>
  </si>
  <si>
    <t>CONSTRUCTION OF UAC, GBAJINBA, GUMA LGA</t>
  </si>
  <si>
    <t>CONSTRUCTION OF HIGH COURT, ALIADE, GWER-EAST, LGA</t>
  </si>
  <si>
    <t>CONSTRUCTION OF CMC IGUMALE, ADO LGA</t>
  </si>
  <si>
    <t>CONSTRUCTION OF UAC OTUKPA, OGBADIBO LGA</t>
  </si>
  <si>
    <t>CONSTRUCTION / PROVISION OF ELECTRICITY: ELECTRICITY TRANSMISSION NETWORK</t>
  </si>
  <si>
    <t>CONSTRUCTION / PROVISION OF WATER FACILITIES: BOREHOLES &amp; OTHER WATER FACILITIES</t>
  </si>
  <si>
    <t>CONSTRUCTION / PROVISION OF WATER-WAYS - SEWAGE / DRAINAGE</t>
  </si>
  <si>
    <t>CONSTRUCTION / PROVISION OF INFRASTRUCTURE</t>
  </si>
  <si>
    <t>CONSTRUCTION / PROVISION OF RECREATIONAL FACILITIES</t>
  </si>
  <si>
    <t>REHABILITATION / REPAIRS OF RESIDENTIAL BUILDING:</t>
  </si>
  <si>
    <t>REHABILITATION OF JUDGE'S RESIDENCE AT OKPOGA, OKPOKWU LGA</t>
  </si>
  <si>
    <t>REHABILITATION OF JUDGE'S RESIDENCE AT KATSINA-ALA,K/ALA LGA</t>
  </si>
  <si>
    <t>REHABILITATION / REPAIRS OF OFFICE BUILDINGS:</t>
  </si>
  <si>
    <t>RESEARCH &amp; DEVELOPMENT</t>
  </si>
  <si>
    <r>
      <rPr>
        <sz val="20"/>
        <rFont val="Arial"/>
        <family val="2"/>
      </rPr>
      <t>PRODUCTION, PUBLICATION AND CIRCULATION OF ANNUAL
FINANCIAL STATEMENTS</t>
    </r>
  </si>
  <si>
    <r>
      <rPr>
        <sz val="20"/>
        <rFont val="Arial"/>
        <family val="2"/>
      </rPr>
      <t>CONSTRUCTION / PROVISION OF OFFICE BUILDINGS:
ADMINISTRATIVE</t>
    </r>
  </si>
  <si>
    <r>
      <rPr>
        <sz val="20"/>
        <rFont val="Arial"/>
        <family val="2"/>
      </rPr>
      <t>REHABILITATION / REPAIRS OF OFFICE BUILDINGS:
REHABITATION/REPAIRS OF CMC OJU, OJU LGA</t>
    </r>
  </si>
  <si>
    <t>PURCHASE OF MOTOR VEHICLES</t>
  </si>
  <si>
    <t>PURCHASE OF COMPUTERS: 10 NO. COMPUTERS etc</t>
  </si>
  <si>
    <t>PURCHASE OF COMPUTER PRINTERS: 3 NO. PRINTERS etc</t>
  </si>
  <si>
    <t>PURCHASE OF PHOTOCOPYING MACHINES: 4 NO. PHOTOCOPYING MECHINES etc</t>
  </si>
  <si>
    <t>PURCHASE OF SHREDDING MACHINES: 3 NO. SHREDDING MECHINES etc</t>
  </si>
  <si>
    <t>PURCHASE OF SCANNERS: 2 NO. SCANNERS etc</t>
  </si>
  <si>
    <t>PURCHASE OF SECURITY EQUIPMENT: CCTV, METAL DETECTORS AT HEADQUARTERS &amp; JUDGES QUARTERS etc</t>
  </si>
  <si>
    <t>CONSTRUCTION / PROVISION OF OFFICE BUILDINGS: PROPOSED 4 NO. ZONAL HEADQUARTERS AT GBOKO, KATSINA-ALA, OTUKPO &amp; VANDEIKYA</t>
  </si>
  <si>
    <t>CONSTRUCTION / PROVISION OF RESIDENTIAL BUILDINGS: ADDITIONAL RESIDENTIAL QUARTERS FOR JUDGES</t>
  </si>
  <si>
    <t>CONSTRUCTION / PROVISION OF WATER FACILITIES: 2 ADDITIONAL BOLE HOLE @ HEADQUARTERS AND JUDGES QUARTERS</t>
  </si>
  <si>
    <t>RESEARCH AND DEVELOPMENT: RESEARECH INTO CUSTOMARY LAW</t>
  </si>
  <si>
    <r>
      <rPr>
        <sz val="20"/>
        <rFont val="Arial"/>
        <family val="2"/>
      </rPr>
      <t>PURCHASE OF OFFICE FURNITURE AND FITTINGS: 32 NO. CHAIRS, 12 NO. TALES, 5 NO. WASTE DISPOSAL, 15 SAFE/FILE CABINATE, 20
T.V. SET, 3 A/CS, 4 NO. PROJECTORS &amp; 3 REFRIGERATORS. etc</t>
    </r>
  </si>
  <si>
    <r>
      <rPr>
        <sz val="20"/>
        <rFont val="Arial"/>
        <family val="2"/>
      </rPr>
      <t>PURCHASE OF POWER GENERATING SET: 2 NO. GENERATOR SET
etc</t>
    </r>
  </si>
  <si>
    <t xml:space="preserve">INTERNATIONAL  TRAINING </t>
  </si>
  <si>
    <t>00130000010106</t>
  </si>
  <si>
    <t>PURCHASE OF MOTOR VEHICLES: 3 NO. JUDGES &amp; 1 NO. CHIEF REGISTRAR</t>
  </si>
  <si>
    <t>PURCHASE OF BUSES: 2 NO. BUSES FOR OFFICIAL USE</t>
  </si>
  <si>
    <t>00130000010103</t>
  </si>
  <si>
    <t>LOCAL TRAVEL &amp; TRANSPORT OTHERS: Distribution of Annual School Census (ASC) Forms to 23 LGAs in the State.</t>
  </si>
  <si>
    <r>
      <rPr>
        <sz val="20"/>
        <rFont val="Arial"/>
        <family val="2"/>
      </rPr>
      <t>LOCAL TRAVEL &amp; TRANSPORT OTHERS: FME and State MOEST
officers Supervises Annual School Census (ASC) Conduct in 23 LGAs.</t>
    </r>
  </si>
  <si>
    <t>LOCAL TRAVEL &amp; TRANSPORT OTHERS: Accommodation of participants to National Council Meetings-JCCE/NCE, NCEC, NCST, NCQA, NCCT</t>
  </si>
  <si>
    <t>LOCAL TRAVEL &amp; TRANSPORT OTHERS: Early Child Care Dev Edu (ECCD)/ Girl Child Education (UNICEF)</t>
  </si>
  <si>
    <t>LOCAL TRAVEL &amp; TRANSPORT:OTHERS: Data Entry and Analysis of Annual School Census (ASC) MoE Makurdi. .</t>
  </si>
  <si>
    <t>LOCAL TRAVEL &amp; TRANSPORT: OTHERS: Supervision,Monitoring and Evaluation (M&amp;E) of Schools Across the 23 LGA of the State</t>
  </si>
  <si>
    <r>
      <rPr>
        <sz val="20"/>
        <rFont val="Arial"/>
        <family val="2"/>
      </rPr>
      <t>LOCAL TRAVEL &amp; TRANSPORT: OTHERS: Monitoring of WAEC/NECO
SSCEs Across the 23 LGA of the State</t>
    </r>
  </si>
  <si>
    <t>LOCAL TRAVEL &amp; TRANSPORT: OTHERS: School Mapping Exercise Across all Secondary Schools in the 23 LGA of the State</t>
  </si>
  <si>
    <t>LOCAL TRAVEL &amp; TRANSPORT: OTHERS: National Science/ Mathematics Competitions, NNPC, Cow-bell, etc</t>
  </si>
  <si>
    <t>INTERNET ACCESS CHARGES: ICT Centre at MoEST Headquarters, Makurdi</t>
  </si>
  <si>
    <t>INTERNET ACCESS CHARGES: Internet Connectivity Facilities at MoEST Headquarters, Makurdi</t>
  </si>
  <si>
    <r>
      <rPr>
        <sz val="20"/>
        <rFont val="Arial"/>
        <family val="2"/>
      </rPr>
      <t>INTERNET ACCESS CHARGES: EDUPORTAL and Sch Management
System Project, Makurdi</t>
    </r>
  </si>
  <si>
    <t>INTERNET ACCESS CHARGES:</t>
  </si>
  <si>
    <t>BOOKS: Purchase of Library Books for 11 schools to be converted/upgraded to Govt.Sec.Schs across the state.</t>
  </si>
  <si>
    <t>BOOKS:Procurement of Library Textbooks(ERC)</t>
  </si>
  <si>
    <r>
      <rPr>
        <sz val="20"/>
        <rFont val="Arial"/>
        <family val="2"/>
      </rPr>
      <t>PRINTING OF NON SECURITY DOCUMENTS: Procurement of 20,700
No. Annual School Census(ASC) Form.</t>
    </r>
  </si>
  <si>
    <r>
      <rPr>
        <sz val="20"/>
        <rFont val="Arial"/>
        <family val="2"/>
      </rPr>
      <t>PRINTING OF NON SECURITY DOCUMENTS: Procurement of 5,000
copies of Family Life Health Education(FLHE)Curriculum Books for Schools HIV/AIDS Programme.</t>
    </r>
  </si>
  <si>
    <r>
      <rPr>
        <sz val="20"/>
        <rFont val="Arial"/>
        <family val="2"/>
      </rPr>
      <t>PRINTING OF NON SECURITY DOCUMENT: Procurement of 10,000
copies of State Education Sector Operational Plan(SESOP)/State Education Sector Strategic Plan(SESP)</t>
    </r>
  </si>
  <si>
    <t>PRINTING OF NON SECURITY DOCUMENTS: Hand Over of Schools</t>
  </si>
  <si>
    <r>
      <rPr>
        <sz val="20"/>
        <rFont val="Arial"/>
        <family val="2"/>
      </rPr>
      <t>PRINTING OF NON SECURITY DOCUMENTS: Procurement of 5000
copies of Guidelines for Library establishment for schools and 5000 copies of Guidelines foe establishment of Guidance and Counselling Units in schools.</t>
    </r>
  </si>
  <si>
    <t>PUBLICITY &amp; ADVERTISEMENTS: Radio, Television, Newspaper,etc</t>
  </si>
  <si>
    <t>PUBLICITY &amp; ADVERTISEMENTS: Sponsorship of Sensitisation Meeting for Stakeholders for ASC Conduct</t>
  </si>
  <si>
    <t>PUBLICITY &amp; ADVERTISEMENTS: STEAM based Education Campaign Enrolment Drive.</t>
  </si>
  <si>
    <t>PUBLICITY &amp; ADVERTISEMENTS: Lunching of State Education Strategic Plan(SESOP) for Benue State in Makurdi</t>
  </si>
  <si>
    <t>WELFARE PACKAGES: Hosting of JCCE 2020</t>
  </si>
  <si>
    <t>WELFARE PACKAGES: Registration of SSCE(NECO/WAEC)for students in Govt Schools in Benue State</t>
  </si>
  <si>
    <t>WELFARE PACKAGES:Education in Emergency/Research and Documentation</t>
  </si>
  <si>
    <t>GRANTS TO ACADEMIC INSTITUTIONS: National Science/Mathematics Competitions.</t>
  </si>
  <si>
    <t>PURCHASE / ACQUISITION OF LAND: Acquisition of Land for ICT Digital Learning/Activity Centre 1 each in 3 Senatorial Zones for ICT Dev Centre</t>
  </si>
  <si>
    <r>
      <rPr>
        <sz val="20"/>
        <rFont val="Arial"/>
        <family val="2"/>
      </rPr>
      <t>PURCHASE OF OFFICE FURNITURE AND FITTINGS: Purchase of 15
No. Chairs at 15,000 at EMIS Headquarters Makurdi</t>
    </r>
  </si>
  <si>
    <r>
      <rPr>
        <sz val="20"/>
        <rFont val="Arial"/>
        <family val="2"/>
      </rPr>
      <t>PURCHASE OF OFFICE FURNITURE AND FITTINGS: Procurement of
320 No. Chairs at 5,000 for GSS Gbajimba</t>
    </r>
  </si>
  <si>
    <r>
      <rPr>
        <sz val="20"/>
        <rFont val="Arial"/>
        <family val="2"/>
      </rPr>
      <t>PURCHASE OF OFFICE FURNITURE AND FITTINGS: Provision of 300
No. Chairs for Students at 5,000 Special Needs Children (CSNC)/Gifted and Talented Makurdi</t>
    </r>
  </si>
  <si>
    <r>
      <rPr>
        <sz val="20"/>
        <rFont val="Arial"/>
        <family val="2"/>
      </rPr>
      <t>PURCHASE OF OFFICE FURNITURE AND FITTINGS: Procurement of
50 No.  Chairs at 5,000 (Special Schs - Aliade and Buruku)</t>
    </r>
  </si>
  <si>
    <r>
      <rPr>
        <sz val="20"/>
        <rFont val="Arial"/>
        <family val="2"/>
      </rPr>
      <t>PURCHASE OF OFFICE FURNITURE AND FITTINGS: Procurement of
100 chairs at 5,000 Special Science College Mkd (SSCM)</t>
    </r>
  </si>
  <si>
    <r>
      <rPr>
        <sz val="20"/>
        <rFont val="Arial"/>
        <family val="2"/>
      </rPr>
      <t>PURCHASE OF OFFICE FURNITURE AND FITTINGS: Purchase of 15
No. Tables at 25,000 at EMIS, MoE Makurdi</t>
    </r>
  </si>
  <si>
    <r>
      <rPr>
        <sz val="20"/>
        <rFont val="Arial"/>
        <family val="2"/>
      </rPr>
      <t>PURCHASE OF OFFICE FURNITURE AND FITTINGS: Procurement of
320 No. Tables at 7,500 for GSS Gbajimba</t>
    </r>
  </si>
  <si>
    <r>
      <rPr>
        <sz val="20"/>
        <rFont val="Arial"/>
        <family val="2"/>
      </rPr>
      <t>PURCHASE OF OFFICE FURNITURE AND FITTINGS: Provision of 60
No. Tables at 7,500 for ERC/French Lang, Centre (EFLC) Makurdi</t>
    </r>
  </si>
  <si>
    <r>
      <rPr>
        <sz val="20"/>
        <rFont val="Arial"/>
        <family val="2"/>
      </rPr>
      <t>PURCHASE OF OFFICE FURNITURE AND FITTINGS: Provision of 300
No. Tables  for Students Special Needs Children (CSNC) Makurdi</t>
    </r>
  </si>
  <si>
    <r>
      <rPr>
        <sz val="20"/>
        <rFont val="Arial"/>
        <family val="2"/>
      </rPr>
      <t>PURCHASE OF OFFICE FURNITURE AND FITTINGS: Provision of 50
No. Tables for Staff at 150,000 Special Needs Children (CSNC) Makurdi</t>
    </r>
  </si>
  <si>
    <r>
      <rPr>
        <sz val="20"/>
        <rFont val="Arial"/>
        <family val="2"/>
      </rPr>
      <t>PURCHASE OF OFFICE FURNITURE AND FITTINGS: Procurement of
12 No. Wkshp Tables at N30,000 (GMS) Makurdi</t>
    </r>
  </si>
  <si>
    <r>
      <rPr>
        <sz val="20"/>
        <rFont val="Arial"/>
        <family val="2"/>
      </rPr>
      <t>PURCHASE OF OFFICE FURNITURE AND FITTINGS:Procurement of 50
No. Tables at 7,500 (Special Schs - Aliade and Buruku)</t>
    </r>
  </si>
  <si>
    <r>
      <rPr>
        <sz val="20"/>
        <rFont val="Arial"/>
        <family val="2"/>
      </rPr>
      <t>PURCHASE OF OFFICE FURNITURE AND FITTINGS: Procurement of
Window Blinds at EMIS MoE Hqtrs Mkd</t>
    </r>
  </si>
  <si>
    <r>
      <rPr>
        <sz val="20"/>
        <rFont val="Arial"/>
        <family val="2"/>
      </rPr>
      <t>PURCHASE OF OFFICE FURNITURE AND FITTINGS: Purchase and
fixing of Floor Tiles at EMIS, MoE Makurdi</t>
    </r>
  </si>
  <si>
    <r>
      <rPr>
        <sz val="20"/>
        <rFont val="Arial"/>
        <family val="2"/>
      </rPr>
      <t>PURCHASE OF OFFICE FURNITURE AND FITTINGS: Procurement of
100 No.Double Bonks at N25,000 at GSS Gboko</t>
    </r>
  </si>
  <si>
    <r>
      <rPr>
        <sz val="20"/>
        <rFont val="Arial"/>
        <family val="2"/>
      </rPr>
      <t>PURCHASE OF OFFICE FURNITURE AND FITTINGS: Procurement of
100 No.Double Bonks at 25,000 for  GSS Ihugh Vandeikya</t>
    </r>
  </si>
  <si>
    <r>
      <rPr>
        <sz val="20"/>
        <rFont val="Arial"/>
        <family val="2"/>
      </rPr>
      <t>PURCHASE OF COMPUTERS: Facilitation of the establishment of e-
learning systems to promote virtual learning during and after COVID-19 restrictions (PPP)</t>
    </r>
  </si>
  <si>
    <t>PURCHASE OF COMPUTER PRINTERS: Purchase of 6 No. Printers at 150,000 at ICT Centre Hqtrs Makurdi</t>
  </si>
  <si>
    <r>
      <rPr>
        <sz val="20"/>
        <rFont val="Arial"/>
        <family val="2"/>
      </rPr>
      <t>PURCHASE OF PHOTOCOPYING MACHINES: Purchase of 15 No.
Photocopiers at 600,000 at Headquarters (EMIS) Makurdi</t>
    </r>
  </si>
  <si>
    <t>PURCASE SCANNERS: Purchase of 2 No. Scanners at 35,000 at MoE Headquarters (EMIS) Makurdi</t>
  </si>
  <si>
    <t>PURCHASE OF SHREDDING MACHINES: Purchase of 2 No. Spiral Binding Machines at 35,000 at Headquarters Makurdi (EMIS)</t>
  </si>
  <si>
    <t>PURCHASE OF SHREDDING MACHINES: Purchase of 2 No. Laminating Machines at 35,000 at Headquarters Makurdi (EMIS)</t>
  </si>
  <si>
    <r>
      <rPr>
        <sz val="20"/>
        <rFont val="Arial"/>
        <family val="2"/>
      </rPr>
      <t>PURCHASE OF TEACHING / LEARNING AID EQUIPMENT:
Procurement of Science Equipment to 6 Govt Sec Schs, 2 in each of the 3 Senatorial Zones</t>
    </r>
  </si>
  <si>
    <r>
      <rPr>
        <sz val="20"/>
        <rFont val="Arial"/>
        <family val="2"/>
      </rPr>
      <t>PURCHASE OF TEACHING / LEARNING AID EQUIPMENT: Supply of
Science Equipment &amp; Reagents to 6 Govt Sec Schs, 2 in each of the 3 Senatorial Zones</t>
    </r>
  </si>
  <si>
    <r>
      <rPr>
        <sz val="20"/>
        <rFont val="Arial"/>
        <family val="2"/>
      </rPr>
      <t>PURCHASE OF NAVIGATIONAL EQUIPMENT:GPS Pocurement of 6
units of GPS for School Mapping MoE, Makurdi</t>
    </r>
  </si>
  <si>
    <r>
      <rPr>
        <sz val="20"/>
        <rFont val="Arial"/>
        <family val="2"/>
      </rPr>
      <t>PURCHASE OF NAVIGATIONAL EQUIPMENT: Purchase of 150, 000
copies of Teaching Curriculum in 15 subjects at N 1000 for Primary and Sec. schs. In the State</t>
    </r>
  </si>
  <si>
    <r>
      <rPr>
        <sz val="20"/>
        <rFont val="Arial"/>
        <family val="2"/>
      </rPr>
      <t>CONSTRUCTION / PROVISION OF OFFICE BUILDINGS: Construction of
3 Nos. office blocks at Special Needs Sc)/Gifted and Talented in Makurdi</t>
    </r>
  </si>
  <si>
    <r>
      <rPr>
        <sz val="20"/>
        <rFont val="Arial"/>
        <family val="2"/>
      </rPr>
      <t>CONSTRUCTION / PROVISION OF OFFICE
BUILDINGS:Construction/Renovation Projects in Post-Pri. Schs (Outstanding Balance)</t>
    </r>
  </si>
  <si>
    <r>
      <rPr>
        <sz val="20"/>
        <rFont val="Arial"/>
        <family val="2"/>
      </rPr>
      <t>CONSTRUCTION / PROVISION OF OFFICE BUILDINGS: Construction
of 2 No. 8 Classroom Blks at GSS Gbajimba</t>
    </r>
  </si>
  <si>
    <r>
      <rPr>
        <sz val="20"/>
        <rFont val="Arial"/>
        <family val="2"/>
      </rPr>
      <t>CONSTRUCTION / PROVISION OF OFFICE BUILDINGS: Construction of
Fence at GSS Ikpayongo</t>
    </r>
  </si>
  <si>
    <r>
      <rPr>
        <sz val="20"/>
        <rFont val="Arial"/>
        <family val="2"/>
      </rPr>
      <t>CONSTRUCTION / PROVISION OF OFFICE BUILDINGS: Construction of
4 No. 4 classroom blocks/Uprading of Special Science Senior Secondary School to Govt Technical College Makurdi</t>
    </r>
  </si>
  <si>
    <r>
      <rPr>
        <sz val="20"/>
        <rFont val="Arial"/>
        <family val="2"/>
      </rPr>
      <t>CONSTRUCTION / PROVISION OF OFFICE BUILDINGS: Construction of
1 No. 4 classroom blocks in each of the 3 Schs in 3 Senatorial Zones to be upgraded into Model Sec Schools (MSSs)</t>
    </r>
  </si>
  <si>
    <r>
      <rPr>
        <sz val="20"/>
        <rFont val="Arial"/>
        <family val="2"/>
      </rPr>
      <t>CONSTRUCTION / PROVISION OF OFFICE BUILDINGS: Const of 1
No.5 Admin Offices in 6 New Schs, 2 in each of 3 Senatorial Zones</t>
    </r>
  </si>
  <si>
    <r>
      <rPr>
        <sz val="20"/>
        <rFont val="Arial"/>
        <family val="2"/>
      </rPr>
      <t>CONSTRUCTION / PROVISION OF OFFICE BUILDINGS: Const of 6 No.
3Toilets for Students and Staff at 3,000,000 Centre for Special Needs Children (CSNC))/Gifted and Talented Makurdi</t>
    </r>
  </si>
  <si>
    <r>
      <rPr>
        <sz val="20"/>
        <rFont val="Arial"/>
        <family val="2"/>
      </rPr>
      <t>CONSTRUCTION / PROVISION OF OFFICE BUILDINGS: Const of 1 No.
2 Blks for Resource Materials at Centre for Special Needs Children (CSNC)/Gifted and Talented Makurdi</t>
    </r>
  </si>
  <si>
    <r>
      <rPr>
        <sz val="20"/>
        <rFont val="Arial"/>
        <family val="2"/>
      </rPr>
      <t>CONSTRUCTION / PROVISION OF OFFICE BUILDINGS: Const of 1
No.3 Basic Technology Workshop Block at Govt Model School Makurdi</t>
    </r>
  </si>
  <si>
    <r>
      <rPr>
        <sz val="20"/>
        <rFont val="Arial"/>
        <family val="2"/>
      </rPr>
      <t>CONSTRUCTION / PROVISION OF OFFICE BUILDINGS: Construction of
1 No.Blk of 4 Classrooms for Sch for Gifted Children, Makurdi</t>
    </r>
  </si>
  <si>
    <r>
      <rPr>
        <sz val="20"/>
        <rFont val="Arial"/>
        <family val="2"/>
      </rPr>
      <t>CONSTRUCTION / PROVISION OF OFFICE BUILDINGS: Construction of
Car Park at MoE Headquarters Makurdi</t>
    </r>
  </si>
  <si>
    <r>
      <rPr>
        <sz val="20"/>
        <rFont val="Arial"/>
        <family val="2"/>
      </rPr>
      <t>CONSTRUCTION / PROVISION OF RESIDENTIAL BUILDINGS:
Construction of Girls Hostels in 6 GSS,2 for each senatorial Zone</t>
    </r>
  </si>
  <si>
    <r>
      <rPr>
        <sz val="20"/>
        <rFont val="Arial"/>
        <family val="2"/>
      </rPr>
      <t>CONSTRUCTION / PROVISION OF RESIDENTIAL BUILDINGS:
Const/Renov of 1No.Girls' Hostel at GSS Gboko</t>
    </r>
  </si>
  <si>
    <r>
      <rPr>
        <sz val="20"/>
        <rFont val="Arial"/>
        <family val="2"/>
      </rPr>
      <t>CONSTRUCTION / PROVISION OF RESIDENTIAL BUILDINGS: Const of
1No.Girls' Hostel at GSS Ihugh Vandeikya</t>
    </r>
  </si>
  <si>
    <r>
      <rPr>
        <sz val="20"/>
        <rFont val="Arial"/>
        <family val="2"/>
      </rPr>
      <t>CONSTRUCTION / PROVISION OF RESIDENTIAL BUILDINGS: Const of
6No.Hostel Blks in 3 Schs (out of 11 to be Converted/Upgraded to Govt Sec Schs - GSS) at 50,000,000 in the State</t>
    </r>
  </si>
  <si>
    <r>
      <rPr>
        <sz val="20"/>
        <rFont val="Arial"/>
        <family val="2"/>
      </rPr>
      <t>CONSTRUCTION / PROVISION OF RESIDENTIAL BUILDINGS:
Establishment of Education Museum in Makurdi</t>
    </r>
  </si>
  <si>
    <r>
      <rPr>
        <sz val="20"/>
        <rFont val="Arial"/>
        <family val="2"/>
      </rPr>
      <t>REHABILITATION / REPAIRS OF OFFICE BUILDINGS: Renovation of
EMIS Centre at MOE HQTRS Makurdi</t>
    </r>
  </si>
  <si>
    <r>
      <rPr>
        <sz val="20"/>
        <rFont val="Arial"/>
        <family val="2"/>
      </rPr>
      <t>REHABILITATION / REPAIRS OF OFFICE BUILDINGS: Renov of 16 No.
Govt Schools and Colleges in Benue State at N15, 625,000 million each</t>
    </r>
  </si>
  <si>
    <t>REHABILITATION / REPAIRS OF OFFICE BUILDINGS: Reno/Rehab &amp; Fu</t>
  </si>
  <si>
    <r>
      <rPr>
        <sz val="20"/>
        <rFont val="Arial"/>
        <family val="2"/>
      </rPr>
      <t>REHABILITATION / REPAIRS OF OFFICE BUILDINGS: Renovation of 32
Govt.Secondary Schools</t>
    </r>
  </si>
  <si>
    <r>
      <rPr>
        <sz val="20"/>
        <rFont val="Arial"/>
        <family val="2"/>
      </rPr>
      <t>RESEARCH &amp; DEVELOPMENT: Development of Curriculum for
Indigenous Languages (Tiv, Idoma and Igede)</t>
    </r>
  </si>
  <si>
    <t>Family Life Health Education Monitoring and Evaluation MoE Makurdi</t>
  </si>
  <si>
    <t>RESEARCH &amp; DEVELOPMENT:Hosting of Annual Book Fair Festival  for schs.</t>
  </si>
  <si>
    <t>RESEARCH &amp; DEVELOPMENT:Hosting of Arts and Culture/Craft exhibition for schs.</t>
  </si>
  <si>
    <t>LOCAL TRAVEL &amp; TRANSPORT OTHERS: Inspection of newly Established Schools for Approval Across the 23 LGAs of the State</t>
  </si>
  <si>
    <t>PRINTING OF NON SECURITY DOCUMENTS: Production of Benue State Statistical Digest of Education</t>
  </si>
  <si>
    <t>00040000010102</t>
  </si>
  <si>
    <t>03101</t>
  </si>
  <si>
    <t xml:space="preserve">PURCHASE OF HEALTH / MEDICAL EQUIPMENT: Covid-19 School Resumption Response ( e.g:production of face mask, purchase of  hand sanitizers &amp; Monitoring Compliance) </t>
  </si>
  <si>
    <t>00040000030104</t>
  </si>
  <si>
    <t>PRINTING OF NON SECURITY DOCUMENTS ( EXAMS)</t>
  </si>
  <si>
    <t>INTERNATIONAL  TRAINING :TETFUND</t>
  </si>
  <si>
    <t>RECURRENT REVENUE</t>
  </si>
  <si>
    <t>Fund Code</t>
  </si>
  <si>
    <t>Source of Revenue</t>
  </si>
  <si>
    <t>TOTAL RECURRENT REVENUE</t>
  </si>
  <si>
    <t>TOTAL REVENUE</t>
  </si>
  <si>
    <t>FINANCIAL CONSULTING, AUDIT FEE, BUDGET EXPENSES</t>
  </si>
  <si>
    <t>SPECIAL DAYS/CELEBRATIONS - CONVOCATION</t>
  </si>
  <si>
    <t>PURCHASE OF MOTOR VEHICLES-: Purchase of 4 Corolla Cars for Principal Officers at College of Education, Oju.</t>
  </si>
  <si>
    <t>PURCHASE OF OFFICE FURNITURE AND FITTINGS: Tables</t>
  </si>
  <si>
    <t>PURCHASE OF OFFICE FURNITURE AND FITTINGS: Chairs</t>
  </si>
  <si>
    <t>PURCHASE OF SPORTING / GAMING EQUIPMENT: Football, Volleyball, Hand Ball, Jerseys and other Sports Kits at College of Education, Oju.</t>
  </si>
  <si>
    <t>PURCHASE OF INDUSTRIAL EQUIPMENT-: Purchase of Block Moulding Machine/Installation at College of Education, Oju.</t>
  </si>
  <si>
    <t>PURCHASE OF SECURITY EQUIPMENT-:Provision of Security Gadgets for the College - CCTV</t>
  </si>
  <si>
    <t>CONSTRUCTION / PROVISION OF HOUSING-: Construction of Male and Female Hostels at College of Education, Oju.</t>
  </si>
  <si>
    <t>CONSTRUCTION / PROVISION OF ROADS-: Construction of Access Road at College of Education, Oju.</t>
  </si>
  <si>
    <t>EROSION  &amp; FLOOD CONTROL-: Construction of Culverts and Drainages at College of Education, Oju.</t>
  </si>
  <si>
    <t>RESEARCH AND DEVELOPMENT-: Asset Collation Documentation, Revaluation at College of Education, Oju.</t>
  </si>
  <si>
    <r>
      <rPr>
        <sz val="20"/>
        <rFont val="Arial"/>
        <family val="2"/>
      </rPr>
      <t>PURCHASE OF POWER GENERATING SET-: Purchase of 100KVA
Generator for the College at College of Education, Oju.</t>
    </r>
  </si>
  <si>
    <r>
      <rPr>
        <sz val="20"/>
        <rFont val="Arial"/>
        <family val="2"/>
      </rPr>
      <t>PURCHASE OF TEACHING / LEARNING AID EQUIPMENT:  For
Teaching Aid</t>
    </r>
  </si>
  <si>
    <r>
      <rPr>
        <sz val="20"/>
        <rFont val="Arial"/>
        <family val="2"/>
      </rPr>
      <t>PURCHASE OF INDUSTRIAL EQUIPMENT-: Purchase of
Communication Equipment/Installation</t>
    </r>
  </si>
  <si>
    <r>
      <rPr>
        <sz val="20"/>
        <rFont val="Arial"/>
        <family val="2"/>
      </rPr>
      <t>PURCHASE OF RECREATIONAL FACILITIES: Landscaping of New
Football Field, Volleyball Pitch, Swimming Pool etc. at College of Education, Oju.</t>
    </r>
  </si>
  <si>
    <r>
      <rPr>
        <sz val="20"/>
        <rFont val="Arial"/>
        <family val="2"/>
      </rPr>
      <t>CONSTRUCTION / PROVISION OF ELECTRICITY-:  Inter Campus/
Street light (Solar Powered) at College of Education, Oju.</t>
    </r>
  </si>
  <si>
    <r>
      <rPr>
        <sz val="20"/>
        <rFont val="Arial"/>
        <family val="2"/>
      </rPr>
      <t>CONSTRUCTION / PROVISION OF INFRASTRUCTURE-: Construction
of  Central Stores at College of Education, Oju.</t>
    </r>
  </si>
  <si>
    <r>
      <rPr>
        <sz val="20"/>
        <rFont val="Arial"/>
        <family val="2"/>
      </rPr>
      <t>CONSTRUCTION / PROVISION OF INFRASTRUCTURE-Construction of
College Gate at College of Education, Oju.</t>
    </r>
  </si>
  <si>
    <r>
      <rPr>
        <sz val="20"/>
        <rFont val="Arial"/>
        <family val="2"/>
      </rPr>
      <t>CONSTRUCTION / PROVISION OF INFRASTRUCTURE-Construction of
Perimeter Fence at College at College of Education, Oju.</t>
    </r>
  </si>
  <si>
    <r>
      <rPr>
        <sz val="20"/>
        <rFont val="Arial"/>
        <family val="2"/>
      </rPr>
      <t>REHABILITATION / REPAIRS OF OFFICE BUILDINGS-: Renovation of
Delapidated Class Rooms/Auditorium and Staff Offices at College of Education, Oju.</t>
    </r>
  </si>
  <si>
    <r>
      <rPr>
        <sz val="20"/>
        <rFont val="Arial"/>
        <family val="2"/>
      </rPr>
      <t>PURCHASE OF OFFICE FURNITURE AND FITTINGS : Furnishing of
directorate of secondary schools office and Account Department</t>
    </r>
  </si>
  <si>
    <t>REHABILITATION / REPAIRS OF OFFICE BUILDINGS: Renovation of 3 Blocks Offices</t>
  </si>
  <si>
    <t>BENUE STATE UNIVERSITY (BSU)</t>
  </si>
  <si>
    <t>OVER TIME PAYMENTS</t>
  </si>
  <si>
    <t>DIRECT TEACHING &amp; LABORATORY COST</t>
  </si>
  <si>
    <t>MEDICAL EXPENSES-INTERNATIONAL</t>
  </si>
  <si>
    <t>RESEARCH AND DEVELOPMENT - RECURRENT (R&amp;D)</t>
  </si>
  <si>
    <r>
      <rPr>
        <sz val="20"/>
        <rFont val="Arial"/>
        <family val="2"/>
      </rPr>
      <t>PURCHASE OF OFFICE FURNITURE AND FITTINGS: NO.50 OF
CHAIRS for BSU Offices, Makurdi</t>
    </r>
  </si>
  <si>
    <r>
      <rPr>
        <sz val="20"/>
        <rFont val="Arial"/>
        <family val="2"/>
      </rPr>
      <t>PURCHASE OF OFFICE FURNITURE AND FITTINGS: NO.50 OF
TABLES for BSU Offices, Makurdi</t>
    </r>
  </si>
  <si>
    <r>
      <rPr>
        <sz val="20"/>
        <rFont val="Arial"/>
        <family val="2"/>
      </rPr>
      <t>PURCHASE OF OFFICE FURNITURE AND FITTINGS: NO.40 OF
SAFES/ FILE CABINETS/ CUPBOARDS for BSU Offices, Makurdi</t>
    </r>
  </si>
  <si>
    <r>
      <rPr>
        <sz val="20"/>
        <rFont val="Arial"/>
        <family val="2"/>
      </rPr>
      <t>PURCHASE OF OFFICE FURNITURE AND FITTINGS: NO.10 OF
TELEVISION SETS for BSU Offices, Makurdi</t>
    </r>
  </si>
  <si>
    <r>
      <rPr>
        <sz val="20"/>
        <rFont val="Arial"/>
        <family val="2"/>
      </rPr>
      <t>PURCHASE OF OFFICE FURNITURE AND FITTINGS: NO. 28 OF AIR
CONDITIONER for BSU Offices, Makurdi</t>
    </r>
  </si>
  <si>
    <r>
      <rPr>
        <sz val="20"/>
        <rFont val="Arial"/>
        <family val="2"/>
      </rPr>
      <t>PURCHASE OF OFFICE FURNITURE AND FITTINGS: NO.15 OF
SHELVES for BSU Offices, Makurdi</t>
    </r>
  </si>
  <si>
    <r>
      <rPr>
        <sz val="20"/>
        <rFont val="Arial"/>
        <family val="2"/>
      </rPr>
      <t>PURCHASE OF OFFICE FURNITURE AND FITTINGS: NO.628 OF
CEILING FANS for BSU Offices, Makurdi</t>
    </r>
  </si>
  <si>
    <r>
      <rPr>
        <sz val="20"/>
        <rFont val="Arial"/>
        <family val="2"/>
      </rPr>
      <t>PURCHASE OF OFFICE FURNITURE AND FITTINGS: NO.16 OF
REFRIDGERATORS for BSU Offices, Makurdi</t>
    </r>
  </si>
  <si>
    <t>PURCHASE OF COMPUTERS for BSU Offices, Makurdi</t>
  </si>
  <si>
    <t>PURCHASE OF COMPUTER PRINTERS for BSU Offices, Makurdi</t>
  </si>
  <si>
    <t>PURCHASE OF PHOTOCOPYING MACHINES for BSU Offices, Makurdi</t>
  </si>
  <si>
    <r>
      <rPr>
        <sz val="20"/>
        <rFont val="Arial"/>
        <family val="2"/>
      </rPr>
      <t>PURCHASE OF POWER GENERATING SET: 2KVA Generator for
Departments</t>
    </r>
  </si>
  <si>
    <t>PURCHASE OF HEALTH / MEDICAL/LAB. EQUIPMENT:</t>
  </si>
  <si>
    <r>
      <rPr>
        <sz val="20"/>
        <rFont val="Arial"/>
        <family val="2"/>
      </rPr>
      <t>PURCHASE OF INDUSTRIAL EQUIPMENT: WASTE DISPOSAL
EQUIPMENTS for BSU Campuses</t>
    </r>
  </si>
  <si>
    <t>PURCHASE OF INDUSTRIAL EQUIPMENT: BROADCAST AND COMMUNICATION EQUIPMENTS</t>
  </si>
  <si>
    <r>
      <rPr>
        <sz val="20"/>
        <rFont val="Arial"/>
        <family val="2"/>
      </rPr>
      <t>CONSTRUCTION / PROVISION OF WATER FACILITIES: Water
Distribution Network in the 2 Campuses</t>
    </r>
  </si>
  <si>
    <t>CONSTRUCTION / PROVISION OF ROADS: Access Roads from 1st Campus to Second Campus</t>
  </si>
  <si>
    <r>
      <rPr>
        <sz val="20"/>
        <rFont val="Arial"/>
        <family val="2"/>
      </rPr>
      <t>REHABILITATION / REPAIRS OF RESIDENTIAL BUILDING:
Rehabilitaion of 5 Blocks of Class rooms at BSU Campus, Makurdi</t>
    </r>
  </si>
  <si>
    <r>
      <rPr>
        <sz val="20"/>
        <rFont val="Arial"/>
        <family val="2"/>
      </rPr>
      <t>REHABILITATION / REPAIRS OF OFFICE BUILDINGS: Rehabilitaion of 5
Office Blocks at BSU Campus, Makurdi</t>
    </r>
  </si>
  <si>
    <t>REHABILITATION / REPAIRS - ELECTRICITY</t>
  </si>
  <si>
    <t>REHABILITATION / REPAIRS - WATER FACILITIES</t>
  </si>
  <si>
    <t>REHABILITATION / REPAIRS - HOUSING: HOSTEL</t>
  </si>
  <si>
    <t>REHABILITATION/REPAIRS- MARKETS/PARKS</t>
  </si>
  <si>
    <t>00030000020105</t>
  </si>
  <si>
    <t>00030000020108</t>
  </si>
  <si>
    <t>00030000020101</t>
  </si>
  <si>
    <t>00030000020104</t>
  </si>
  <si>
    <t>WELFARE PACKAGES (CASUAL SALARIES)</t>
  </si>
  <si>
    <t>`</t>
  </si>
  <si>
    <t>PURCHASE OF MOTOR VEHICLES: Official Cars for Deans, HODs</t>
  </si>
  <si>
    <t>COMPUTERS</t>
  </si>
  <si>
    <t>PRINTERS</t>
  </si>
  <si>
    <t>PHOTOCOPIERS</t>
  </si>
  <si>
    <t>PURCHASE OF SCANNERS: SCANNERS</t>
  </si>
  <si>
    <t>POWER GENERATING SETS</t>
  </si>
  <si>
    <t>PURCHASE OF SECURITY EQUIPMENT(CCTV Camera)</t>
  </si>
  <si>
    <r>
      <rPr>
        <sz val="20"/>
        <rFont val="Arial"/>
        <family val="2"/>
      </rPr>
      <t>CONSTRUCTION / PROVISION OF OFFICE BUILDINGS: Ware
House/Auditorium/Provost Lodge</t>
    </r>
  </si>
  <si>
    <r>
      <rPr>
        <sz val="20"/>
        <rFont val="Arial"/>
        <family val="2"/>
      </rPr>
      <t>REHABILITATION / REPAIRS OF RESIDENTIAL BUILDING: Renovation
of provost Lodge</t>
    </r>
  </si>
  <si>
    <r>
      <rPr>
        <sz val="20"/>
        <rFont val="Arial"/>
        <family val="2"/>
      </rPr>
      <t>CONSTRUCTION / PROVISION OF ELECTRICITY: Extension of
Electricity from Auditorium 1 to 2 in at College of Health Sciences</t>
    </r>
  </si>
  <si>
    <r>
      <rPr>
        <sz val="20"/>
        <rFont val="Arial"/>
        <family val="2"/>
      </rPr>
      <t>CONSTRUCTION / PROVISION OF WATER FACILITIES: Construction of
reservoir for College of Health Science</t>
    </r>
  </si>
  <si>
    <r>
      <rPr>
        <sz val="20"/>
        <rFont val="Arial"/>
        <family val="2"/>
      </rPr>
      <t>REHABILITATION / REPAIRS - WATER FACILITIES : Repairs of broken
water Pipes at the College</t>
    </r>
  </si>
  <si>
    <t>RESEARCH AND DEVELOPMENT: SPECIALISED RESEARCH EQUIPMENT (E.G. SATELLITE)</t>
  </si>
  <si>
    <t>PURCHASE OF TEACHING / LEARNING AID EQUIPMENT(Projectors)</t>
  </si>
  <si>
    <r>
      <rPr>
        <sz val="20"/>
        <rFont val="Arial"/>
        <family val="2"/>
      </rPr>
      <t>CONSTRUCTION / PROVISION OF WATER FACILITIES: 6 No.
Boreholes for Ado LGEA</t>
    </r>
  </si>
  <si>
    <r>
      <rPr>
        <sz val="20"/>
        <rFont val="Arial"/>
        <family val="2"/>
      </rPr>
      <t>CONSTRUCTION / PROVISION OF WATER FACILITIES: 5 No.
Boreholes for Agatu LGEA</t>
    </r>
  </si>
  <si>
    <r>
      <rPr>
        <sz val="20"/>
        <rFont val="Arial"/>
        <family val="2"/>
      </rPr>
      <t>CONSTRUCTION / PROVISION OF WATER FACILITIES: 5 No.
Boreholes for Apa LGEA</t>
    </r>
  </si>
  <si>
    <r>
      <rPr>
        <sz val="20"/>
        <rFont val="Arial"/>
        <family val="2"/>
      </rPr>
      <t>CONSTRUCTION / PROVISION OF WATER FACILITIES: 5 No.
Boreholes for Buruku LGEA</t>
    </r>
  </si>
  <si>
    <r>
      <rPr>
        <sz val="20"/>
        <rFont val="Arial"/>
        <family val="2"/>
      </rPr>
      <t>CONSTRUCTION / PROVISION OF WATER FACILITIES: 6 No.
Boreholes for Gboko LGEA</t>
    </r>
  </si>
  <si>
    <r>
      <rPr>
        <sz val="20"/>
        <rFont val="Arial"/>
        <family val="2"/>
      </rPr>
      <t>CONSTRUCTION / PROVISION OF WATER FACILITIES: 6 No.
Boreholes for Guma LGEA</t>
    </r>
  </si>
  <si>
    <r>
      <rPr>
        <sz val="20"/>
        <rFont val="Arial"/>
        <family val="2"/>
      </rPr>
      <t>CONSTRUCTION / PROVISION OF WATER FACILITIES: 5 No.
Boreholes for Gwer East LGEA</t>
    </r>
  </si>
  <si>
    <r>
      <rPr>
        <sz val="20"/>
        <rFont val="Arial"/>
        <family val="2"/>
      </rPr>
      <t>CONSTRUCTION / PROVISION OF WATER FACILITIES: 5 No.
Boreholes for Gwer West LGEA</t>
    </r>
  </si>
  <si>
    <r>
      <rPr>
        <sz val="20"/>
        <rFont val="Arial"/>
        <family val="2"/>
      </rPr>
      <t>CONSTRUCTION / PROVISION OF WATER FACILITIES: 6 No.
Boreholes for Katsina-Ala LGEA</t>
    </r>
  </si>
  <si>
    <r>
      <rPr>
        <sz val="20"/>
        <rFont val="Arial"/>
        <family val="2"/>
      </rPr>
      <t>CONSTRUCTION / PROVISION OF WATER FACILITIES: 5 No.
Boreholes for Konshisha LGEA</t>
    </r>
  </si>
  <si>
    <r>
      <rPr>
        <sz val="20"/>
        <rFont val="Arial"/>
        <family val="2"/>
      </rPr>
      <t>CONSTRUCTION / PROVISION OF WATER FACILITIES: 7 No.
Boreholes for Kwande LGEA</t>
    </r>
  </si>
  <si>
    <r>
      <rPr>
        <sz val="20"/>
        <rFont val="Arial"/>
        <family val="2"/>
      </rPr>
      <t>CONSTRUCTION / PROVISION OF WATER FACILITIES: 5 No.
Boreholes for Logo LGEA</t>
    </r>
  </si>
  <si>
    <r>
      <rPr>
        <sz val="20"/>
        <rFont val="Arial"/>
        <family val="2"/>
      </rPr>
      <t>CONSTRUCTION / PROVISION OF WATER FACILITIES: 6 No.
Boreholes for Makurdi LGEA</t>
    </r>
  </si>
  <si>
    <r>
      <rPr>
        <sz val="20"/>
        <rFont val="Arial"/>
        <family val="2"/>
      </rPr>
      <t>CONSTRUCTION / PROVISION OF WATER FACILITIES: 5 No.
Boreholes for Obi LGEA</t>
    </r>
  </si>
  <si>
    <r>
      <rPr>
        <sz val="20"/>
        <rFont val="Arial"/>
        <family val="2"/>
      </rPr>
      <t>CONSTRUCTION / PROVISION OF WATER FACILITIES: 6 No.
Boreholes for Ogbadibo LGEA</t>
    </r>
  </si>
  <si>
    <r>
      <rPr>
        <sz val="20"/>
        <rFont val="Arial"/>
        <family val="2"/>
      </rPr>
      <t>CONSTRUCTION / PROVISION OF WATER FACILITIES: 5 No.
Boreholes for Ohimini LGEA</t>
    </r>
  </si>
  <si>
    <r>
      <rPr>
        <sz val="20"/>
        <rFont val="Arial"/>
        <family val="2"/>
      </rPr>
      <t>CONSTRUCTION / PROVISION OF WATER FACILITIES: 6 No.
Boreholes for Oju LGEA</t>
    </r>
  </si>
  <si>
    <r>
      <rPr>
        <sz val="20"/>
        <rFont val="Arial"/>
        <family val="2"/>
      </rPr>
      <t>CONSTRUCTION / PROVISION OF WATER FACILITIES: 5 No.
Boreholes for Okpokwu LGEA</t>
    </r>
  </si>
  <si>
    <r>
      <rPr>
        <sz val="20"/>
        <rFont val="Arial"/>
        <family val="2"/>
      </rPr>
      <t>CONSTRUCTION / PROVISION OF WATER FACILITIES: 6 No.
Boreholes for Otukpo LGEA</t>
    </r>
  </si>
  <si>
    <r>
      <rPr>
        <sz val="20"/>
        <rFont val="Arial"/>
        <family val="2"/>
      </rPr>
      <t>CONSTRUCTION / PROVISION OF WATER FACILITIES: 5 No.
Boreholes for Tarka LGEA</t>
    </r>
  </si>
  <si>
    <r>
      <rPr>
        <sz val="20"/>
        <rFont val="Arial"/>
        <family val="2"/>
      </rPr>
      <t>CONSTRUCTION / PROVISION OF WATER FACILITIES: 5 No.
Boreholes for Ukum LGEA</t>
    </r>
  </si>
  <si>
    <r>
      <rPr>
        <sz val="20"/>
        <rFont val="Arial"/>
        <family val="2"/>
      </rPr>
      <t>CONSTRUCTION / PROVISION OF WATER FACILITIES: 5 No.
Boreholes for Ushongo LGEA</t>
    </r>
  </si>
  <si>
    <r>
      <rPr>
        <sz val="20"/>
        <rFont val="Arial"/>
        <family val="2"/>
      </rPr>
      <t>CONSTRUCTION / PROVISION OF WATER FACILITIES: 5 No.
Boreholes for Vandeikya LGEA</t>
    </r>
  </si>
  <si>
    <t>PURCHASE OF COMPUTERS: 168 No. Computers for SUBEB Hqtrs.</t>
  </si>
  <si>
    <t>PURCHASE OF COMPUTERS: 8 No. Computers for Gboko Zonal Office.</t>
  </si>
  <si>
    <t>PURCHASE OF COMPUTERS: 8 No. Computers for Katsina-Ala Zonal Office.</t>
  </si>
  <si>
    <t>PURCHASE OF COMPUTERS: 8 No. Computers for Makurdi Zonal Office.</t>
  </si>
  <si>
    <t>PURCHASE OF COMPUTERS: 8 No. Computers for Okpokwu Zonal Office.</t>
  </si>
  <si>
    <t>PURCHASE OF COMPUTERS: 8 No. Computers for Otukpo Zonal Office.</t>
  </si>
  <si>
    <t>PURCHASE OF COMPUTERS: 8 No. Computers for Vandeikya Zonal Office.</t>
  </si>
  <si>
    <t>PURCHASE OF COMPUTERS: 8 No. Computers for Ado LGEA.</t>
  </si>
  <si>
    <t>PURCHASE OF COMPUTERS: 8 No. Computers for Agatu LGEA.</t>
  </si>
  <si>
    <t>PURCHASE OF COMPUTERS: 8 No. Computers for Apa LGEA.</t>
  </si>
  <si>
    <t>PURCHASE OF COMPUTERS: 8 No. Computers for Buruku LGEA.</t>
  </si>
  <si>
    <t>PURCHASE OF COMPUTERS: 8 No. Computers for Gboko LGEA.</t>
  </si>
  <si>
    <t>PURCHASE OF COMPUTERS: 8 No. Computers for Guma LGEA.</t>
  </si>
  <si>
    <t>PURCHASE OF COMPUTERS: 8 No. Computers for Gwer-East LGEA.</t>
  </si>
  <si>
    <t>PURCHASE OF COMPUTERS: 8 No. Computers for Gwer-West LGEA.</t>
  </si>
  <si>
    <t>PURCHASE OF COMPUTERS: 8 No. Computers for Katsina-Ala LGEA.</t>
  </si>
  <si>
    <t>PURCHASE OF COMPUTERS: 8 No. Computers for Konshisha LGEA.</t>
  </si>
  <si>
    <t>PURCHASE OF COMPUTERS: 8 No. Computers for Kwande LGEA.</t>
  </si>
  <si>
    <t>PURCHASE OF COMPUTERS: 8 No. Computers for Logo LGEA.</t>
  </si>
  <si>
    <t>PURCHASE OF COMPUTERS: 8 No. Computers for Makurdi LGEA.</t>
  </si>
  <si>
    <t>PURCHASE OF COMPUTERS: 8 No. Computers for Obi LGEA.</t>
  </si>
  <si>
    <t>PURCHASE OF COMPUTERS: 8 No. Computers for Ogbadibo LGEA.</t>
  </si>
  <si>
    <t>PURCHASE OF COMPUTERS: 8 No. Computers for Ohimini LGEA.</t>
  </si>
  <si>
    <t>PURCHASE OF COMPUTERS: 8 No. Computers for Oju LGEA.</t>
  </si>
  <si>
    <t>PURCHASE OF COMPUTERS: 8 No. Computers for Okpokwu LGEA.</t>
  </si>
  <si>
    <t>PURCHASE OF COMPUTERS: 8 No. Computers for Otukpo LGEA.</t>
  </si>
  <si>
    <t>PURCHASE OF COMPUTERS: 8 No. Computers for Tarka LGEA.</t>
  </si>
  <si>
    <t>PURCHASE OF COMPUTERS: 8 No. Computers for Ukum LGEA.</t>
  </si>
  <si>
    <t>PURCHASE OF COMPUTERS: 8 No. Computers for Ushongo LGEA.</t>
  </si>
  <si>
    <t>PURCHASE OF COMPUTERS: 8 No. Computers for Vandeikya LGEA.</t>
  </si>
  <si>
    <t>PURCHASE OF OFFICE FURNITURE AND FITTINGS: CHAIRS: 60 - SUBEB H/QTRS.</t>
  </si>
  <si>
    <t>PURCHASE OF OFFICE FURNITURE AND FITTINGS: CHAIRS: 40 - GBOKO ZONAL OFFICE</t>
  </si>
  <si>
    <t>PURCHASE OF OFFICE FURNITURE AND FITTINGS: CHAIRS: 40 - K/ALA ZONAL OFFICE</t>
  </si>
  <si>
    <t>PURCHASE OF OFFICE FURNITURE AND FITTINGS: CHAIRS: 40 - MAKURDI ZONAL OFFICE</t>
  </si>
  <si>
    <t>PURCHASE OF OFFICE FURNITURE AND FITTINGS: CHAIRS: 40 - OKPOKWU ZONAL OFFICE</t>
  </si>
  <si>
    <t>PURCHASE OF OFFICE FURNITURE AND FITTINGS: CHAIRS: 40 - OTUKPO ZONAL OFFICE</t>
  </si>
  <si>
    <t>PURCHASE OF OFFICE FURNITURE AND FITTINGS: CHAIRS: 40 - VANDEIKYA ZONAL OFFICE</t>
  </si>
  <si>
    <t>PURCHASE OF OFFICE FURNITURE AND FITTINGS: CHAIRS: 100- ADO LGEA</t>
  </si>
  <si>
    <t>PURCHASE OF OFFICE FURNITURE AND FITTINGS: CHAIRS: 100- AGATU LGEA</t>
  </si>
  <si>
    <t>PURCHASE OF OFFICE FURNITURE AND FITTINGS: CHAIRS: 100- APA LGEA</t>
  </si>
  <si>
    <t>PURCHASE OF OFFICE FURNITURE AND FITTINGS: CHAIRS: 100- BURUKU LGEA</t>
  </si>
  <si>
    <t>PURCHASE OF OFFICE FURNITURE AND FITTINGS: CHAIRS: 100- GBOKO LGEA</t>
  </si>
  <si>
    <t>PURCHASE OF OFFICE FURNITURE AND FITTINGS: CHAIRS: 100- GUMA LGEA</t>
  </si>
  <si>
    <t>PURCHASE OF OFFICE FURNITURE AND FITTINGS: CHAIRS: 100- GWER/E LGEA</t>
  </si>
  <si>
    <t>PURCHASE OF OFFICE FURNITURE AND FITTINGS: CHAIRS: 100- GWER/W LGEA</t>
  </si>
  <si>
    <t>PURCHASE OF OFFICE FURNITURE AND FITTINGS: CHAIRS: 100- K/ALA LGEA</t>
  </si>
  <si>
    <t>PURCHASE OF OFFICE FURNITURE AND FITTINGS: CHAIRS: 100- KONSHISHA</t>
  </si>
  <si>
    <t>PURCHASE OF OFFICE FURNITURE AND FITTINGS: CHAIRS: 100- KWANDE LGEA</t>
  </si>
  <si>
    <t>PURCHASE OF OFFICE FURNITURE AND FITTINGS: CHAIRS: 100- LOGO LGEA</t>
  </si>
  <si>
    <t>PURCHASE OF OFFICE FURNITURE AND FITTINGS: CHAIRS: 100- MAKURDI LGEA</t>
  </si>
  <si>
    <t>PURCHASE OF OFFICE FURNITURE AND FITTINGS: CHAIRS: 100- OBI LGEA</t>
  </si>
  <si>
    <t>PURCHASE OF OFFICE FURNITURE AND FITTINGS: CHAIRS:100- OGBADIBO LGEA</t>
  </si>
  <si>
    <t>PURCHASE OF OFFICE FURNITURE AND FITTINGS: CHAIRS: 100- OHIMINI LGEA</t>
  </si>
  <si>
    <t>PURCHASE OF OFFICE FURNITURE AND FITTINGS: CHAIRS: 100- OJU LGEA</t>
  </si>
  <si>
    <t>PURCHASE OF OFFICE FURNITURE AND FITTINGS: CHAIRS: 100- OKPOKWU LGEA</t>
  </si>
  <si>
    <t>PURCHASE OF OFFICE FURNITURE AND FITTINGS: CHAIRS: 100- OTUKPO LGEA</t>
  </si>
  <si>
    <t>PURCHASE OF OFFICE FURNITURE AND FITTINGS: CHAIRS: 100- TARKA LGEA</t>
  </si>
  <si>
    <t>PURCHASE OF OFFICE FURNITURE AND FITTINGS: CHAIRS: 100- UKUM LGEA</t>
  </si>
  <si>
    <t>PURCHASE OF OFFICE FURNITURE AND FITTINGS: CHAIRS: 100- USHONGO LGEA</t>
  </si>
  <si>
    <t>PURCHASE OF OFFICE FURNITURE AND FITTINGS: CHAIRS- 100- VANDEIKYA LGEA</t>
  </si>
  <si>
    <t>PURCHASE OF OFFICE FURNITURE AND FITTINGS: CHAIRS:  PURCHASE OF PLASTIC CHAIRS</t>
  </si>
  <si>
    <t>PURCHASE OF OFFICE FURNITURE AND FITTINGS: TABLES:  20 - VANDEIKYA ZONAL OFFICE</t>
  </si>
  <si>
    <t>PURCHASE OF OFFICE FURNITURE AND FITTINGS: TABLES: 200- ADO LGEA</t>
  </si>
  <si>
    <t>PURCHASE OF OFFICE FURNITURE AND FITTINGS: TABLES: 200- AGATU LGEA</t>
  </si>
  <si>
    <t>PURCHASE OF OFFICE FURNITURE AND FITTINGS: TABLES: 200- APA LGEA</t>
  </si>
  <si>
    <t>PURCHASE OF OFFICE FURNITURE AND FITTINGS: TABLES: 200- BURUKU LGEA</t>
  </si>
  <si>
    <t>PURCHASE OF OFFICE FURNITURE AND FITTINGS:TABLES: 200- GBOKO LGEA</t>
  </si>
  <si>
    <t>PURCHASE OF OFFICE FURNITURE AND FITTINGS: TABLES: 200- GUMA LGEA</t>
  </si>
  <si>
    <t>PURCHASE OF OFFICE FURNITURE AND FITTINGS: TABLES: 200- GWER/E LGEA</t>
  </si>
  <si>
    <t>PURCHASE OF OFFICE FURNITURE AND FITTINGS: TABLES: 200- GWER/W LGEA</t>
  </si>
  <si>
    <t>PURCHASE OF OFFICE FURNITURE AND FITTINGS: TABLES: 200- K/ALA LGEA</t>
  </si>
  <si>
    <t>PURCHASE OF OFFICE FURNITURE AND FITTINGS: TABLES: 200- KONSHISHA</t>
  </si>
  <si>
    <t>PURCHASE OF OFFICE FURNITURE AND FITTINGS: TABLES: 200- KWANDE LGEA</t>
  </si>
  <si>
    <t>PURCHASE OF OFFICE FURNITURE AND FITTINGS: TABLES: 200- LOGO LGEA</t>
  </si>
  <si>
    <t>PURCHASE OF OFFICE FURNITURE AND FITTINGS: TABLES: 200- MAKURDI LGEA</t>
  </si>
  <si>
    <t>PURCHASE OF OFFICE FURNITURE AND FITTINGS: TABLES: 200- OBI LGEA</t>
  </si>
  <si>
    <t>PURCHASE OF OFFICE FURNITURE AND FITTINGS: TABLES: 200- OGBADIBO LGEA</t>
  </si>
  <si>
    <t>PURCHASE OF OFFICE FURNITURE AND FITTINGS: TABLES: 200- OHIMINI LGEA</t>
  </si>
  <si>
    <t>PURCHASE OF OFFICE FURNITURE AND FITTINGS: TABLES: 200- OJU LGEA</t>
  </si>
  <si>
    <t>PURCHASE OF OFFICE FURNITURE AND FITTINGS: TABLES: 200- OKPOKWU LGEA</t>
  </si>
  <si>
    <t>PURCHASE OF OFFICE FURNITURE AND FITTINGS: TABLES: 200- OTUKPO LGEA</t>
  </si>
  <si>
    <t>PURCHASE OF OFFICE FURNITURE AND FITTINGS: TABLES: 200- TARKA LGEA</t>
  </si>
  <si>
    <t>PURCHASE OF OFFICE FURNITURE AND FITTINGS: TABLES: 200- UKUM LGEA</t>
  </si>
  <si>
    <t>PURCHASE OF OFFICE FURNITURE AND FITTINGS: TABLES: 200- USHONGO LGEA</t>
  </si>
  <si>
    <t>PURCHASE OF OFFICE FURNITURE AND FITTINGS: TABLES: 200- VANDEIKYA LGEA</t>
  </si>
  <si>
    <t>PURCHASE OF OFFICE FURNITURE AND FITTINGS: SAFES/ FILE CABINETS/ CUPBOARDS: SUBEB H/QTRS.</t>
  </si>
  <si>
    <t>PURCHASE OF OFFICE FURNITURE AND FITTINGS: SAFES/ FILE CABINETS/ CUPBOARDS: 5 - GBOKO ZONAL OFFICE</t>
  </si>
  <si>
    <t>PURCHASE OF OFFICE FURNITURE AND FITTINGS: SAFES/ FILE CABINETS/ CUPBOARDS: 5 - MAKURDI ZONAL OFFICE</t>
  </si>
  <si>
    <t>PURCHASE OF OFFICE FURNITURE AND FITTINGS: SAFES/ FILE CABINETS/ CUPBOARDS: 5 - OKPOKWU ZONAL OFFICE</t>
  </si>
  <si>
    <t>PURCHASE OF OFFICE FURNITURE AND FITTINGS: SAFES/ FILE CABINETS/ CUPBOARDS: 5 - OTUKPO ZONAL OFFICE</t>
  </si>
  <si>
    <t>PURCHASE OF OFFICE FURNITURE AND FITTINGS: SAFES/ FILE CABINETS/ CUPBOARDS: 5 - VANDEIKYA ZONAL OFFICE</t>
  </si>
  <si>
    <t>PURCHASE OF OFFICE FURNITURE AND FITTINGS: TELEVISION SETS - 5 - SUBEB H/QTRS.</t>
  </si>
  <si>
    <t>PURCHASE OF OFFICE FURNITURE AND FITTINGS: AIR CONDITIONER -35 units - SUBEB H/QTRS.</t>
  </si>
  <si>
    <t>SHELVES: 9 - SUBEB H/QTRS.</t>
  </si>
  <si>
    <t>PURCHASE OF OFFICE FURNITURE AND FITTINGS: SHELVES: 1 - GBOKO ZONAL OFFICE</t>
  </si>
  <si>
    <t>PURCHASE OF OFFICE FURNITURE AND FITTINGS: SHELVES: 1 - K/ALA ZONAL OFFICE</t>
  </si>
  <si>
    <t>PURCHASE OF OFFICE FURNITURE AND FITTINGS: SHELVES: 1 - MAKURDI ZONAL OFFICE</t>
  </si>
  <si>
    <t>PURCHASE OF OFFICE FURNITURE AND FITTINGS: SHELVES: 1 - OKPOKWU ZONAL OFFICE</t>
  </si>
  <si>
    <t>PURCHASE OF OFFICE FURNITURE AND FITTINGS: SHELVES: 1 - OTUKPO ZONAL OFFICE</t>
  </si>
  <si>
    <t>PURCHASE OF OFFICE FURNITURE AND FITTINGS: SHELVES:  1 - VANDEIKYA ZONAL OFFICE</t>
  </si>
  <si>
    <t>PURCHASE OF OFFICE FURNITURE AND FITTINGS: CEILING FANS: 12 - GBOKO LGEA OFFICE</t>
  </si>
  <si>
    <t>PURCHASE OF OFFICE FURNITURE AND FITTINGS: CEILING FANS: 12 - OJU LGEA OFFICE</t>
  </si>
  <si>
    <t>PURCHASE OF OFFICE FURNITURE AND FITTINGS: CEILING FANS: 12 - OTUKPO LGEA OFFICE</t>
  </si>
  <si>
    <t>PURCHASE OF OFFICE FURNITURE AND FITTINGS: CEILING FANS: 10 - BURUKU LGEA OFFICE</t>
  </si>
  <si>
    <t>PURCHASE OF OFFICE FURNITURE AND FITTINGS: CEILING FANS: 10 - TARKAA LGEA OFFICE</t>
  </si>
  <si>
    <t>PURCHASE OF OFFICE FURNITURE AND FITTINGS: CEILING FANS: 12 - K/ALA LGEA OFFICE</t>
  </si>
  <si>
    <t>PURCHASE OF OFFICE FURNITURE AND FITTINGS: CEILING FANS: 12 - VANDEIKYA LGEA OFFICE</t>
  </si>
  <si>
    <t>PURCHASE OF OFFICE FURNITURE AND FITTINGS: REFRIDGERATORS: 8 - SUBEB H/QTRS.</t>
  </si>
  <si>
    <t>MINISTRY OF HEALTH AND HUMAN SERVICES</t>
  </si>
  <si>
    <t>LOCAL TRAVEL &amp; TRANSPORT: IPC TRAINING</t>
  </si>
  <si>
    <t>ANNUAL BUDGET EXPENSES AND ADMINSTRATION</t>
  </si>
  <si>
    <t>GRANTS TO COMMUNITIES/NGOs/SOML/PHBPF</t>
  </si>
  <si>
    <t>GRANTS TO COMMUNITIES/NGOs - BSHIS</t>
  </si>
  <si>
    <t>GRANTS TO COMMUNITIES/NGOs - Word Bank Support on COVID-19</t>
  </si>
  <si>
    <t>TRANSFER TO CDF</t>
  </si>
  <si>
    <r>
      <rPr>
        <sz val="20"/>
        <rFont val="Arial"/>
        <family val="2"/>
      </rPr>
      <t>PURCHASE OF MOTOR VEHICLES: Purchase of 3 No. Hilux, 2 No. 18
seater Buses and 3 No. Ambulances for Surveillance and Emergency response to PHEOC During COVID-19</t>
    </r>
  </si>
  <si>
    <t>PURCHASE OF MOTOR VEHICLES: Purchase of ambulance for Covid- 19 response in Gboko LGA</t>
  </si>
  <si>
    <t>PURCHASE OF MOTOR VEHICLES: Purchase of ambulance ambulance for Covid-19 response in Otukpo LGA</t>
  </si>
  <si>
    <t>PURCHASE OF MOTOR VEHICLES: Purchase of ambulance ambulance for Covid-19 response in K/Ala LGA</t>
  </si>
  <si>
    <t>Pruchase of 25 ambulances(1 for each LGA,1 for EOC and 1 for HMB),3 hilux, 1 Hiece Bus for HMB Hqters,</t>
  </si>
  <si>
    <r>
      <rPr>
        <sz val="20"/>
        <rFont val="Arial"/>
        <family val="2"/>
      </rPr>
      <t>Pruchase of 3 hilux trucks for supervision of LMCU and Central DRF activities Supervision, monitoring and tracking of health commodities
within the state</t>
    </r>
  </si>
  <si>
    <t>3 Air conditioned close cabinet vehicles for vaccine push within the state</t>
  </si>
  <si>
    <t>3 Closed cabinet trucks for movement of essentioal health commodities within the state</t>
  </si>
  <si>
    <r>
      <rPr>
        <sz val="20"/>
        <rFont val="Arial"/>
        <family val="2"/>
      </rPr>
      <t>PURCHASE OF OFFICE FURNITURE AND FITTINGS: Additional
procurement of furniture/equipment for the new blocks of hostels and offices at and health tech Agasha.</t>
    </r>
  </si>
  <si>
    <r>
      <rPr>
        <sz val="20"/>
        <rFont val="Arial"/>
        <family val="2"/>
      </rPr>
      <t>PURCHASE OF OFFICE FURNITURE AND FITTINGS: Procurement of
classroom and office furniture at school of Nursing and Midwifery, Mkd.</t>
    </r>
  </si>
  <si>
    <r>
      <rPr>
        <sz val="20"/>
        <rFont val="Arial"/>
        <family val="2"/>
      </rPr>
      <t>PURCHASE OF OFFICE FURNITURE AND FITTINGS: Additional
procurement of furniture /equipment for the new blocks at school of Midwifery Makurdi and health tech Agasha.</t>
    </r>
  </si>
  <si>
    <r>
      <rPr>
        <sz val="20"/>
        <rFont val="Arial"/>
        <family val="2"/>
      </rPr>
      <t>PURCHASE OF OFFICE FURNITURE AND FITTINGS:
Furniture/Fitttings, sanitary facilities for for 3 General Hospiatls @ Gboko,Otukpo and K/Ala (Working capital N500,000,000)</t>
    </r>
  </si>
  <si>
    <r>
      <rPr>
        <sz val="20"/>
        <rFont val="Arial"/>
        <family val="2"/>
      </rPr>
      <t>PURCHASE OF OFFICE FURNITURE AND FITTINGS:
Furniture/Fitttings, sanitary facilities for for 3 General Hospiatls @Otukpo</t>
    </r>
  </si>
  <si>
    <r>
      <rPr>
        <sz val="20"/>
        <rFont val="Arial"/>
        <family val="2"/>
      </rPr>
      <t>PURCHASE OF OFFICE FURNITURE AND FITTINGS:
Furniture/Fitttings, sanitary facilities for for 3 General Hospiatls @ K/Ala</t>
    </r>
  </si>
  <si>
    <t>PURCHASE OF COMPUTERS/PROJECTORS</t>
  </si>
  <si>
    <r>
      <rPr>
        <sz val="20"/>
        <rFont val="Arial"/>
        <family val="2"/>
      </rPr>
      <t>PURCHASE OF POWER GENERATING SET: @ Gboko General
Hospital</t>
    </r>
  </si>
  <si>
    <r>
      <rPr>
        <sz val="20"/>
        <rFont val="Arial"/>
        <family val="2"/>
      </rPr>
      <t>PURCHASE OF POWER GENERATING SET: @ Otukpo General
Hospital</t>
    </r>
  </si>
  <si>
    <t>PURCHASE OF POWER GENERATING SET: @ K/Ala General Hospital</t>
  </si>
  <si>
    <t>PURCHASE OF POWER GENERATING SET: Supply/installation of 1000KVA standby generator at HMB office, Mkd.</t>
  </si>
  <si>
    <t>PURCHASE OF POWER GENERATING SET: Supply and installation of 300KVA transformer and distribution of low tension line at school of Nursing and Midwifery, Mkd.</t>
  </si>
  <si>
    <r>
      <rPr>
        <sz val="20"/>
        <rFont val="Arial"/>
        <family val="2"/>
      </rPr>
      <t>PURCHASE OF POWER GENERATING SET: Connection of BSUTH to
33KVA and procurement of 1000KVA standby generator for BSUTH</t>
    </r>
  </si>
  <si>
    <r>
      <rPr>
        <sz val="20"/>
        <rFont val="Arial"/>
        <family val="2"/>
      </rPr>
      <t>PURCHASE OF POWER GENERATING SET: Two (2 No.) Micano
Generating set (250KVA)for COVID-19 isolation and treatment centres Apir Makurdi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</si>
  <si>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(BSUTH)</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</si>
  <si>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(Katsina-Ala)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</si>
  <si>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(Konshisha)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</si>
  <si>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(Kwande)</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</si>
  <si>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(Logo)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</si>
  <si>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(Ukum)</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</si>
  <si>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(Ushongo)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</si>
  <si>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(Vandeikya)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</si>
  <si>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(Buruku)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</si>
  <si>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BSUTH(Gboko)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</si>
  <si>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BSUTH(Guma)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</si>
  <si>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(Gwer East)</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</si>
  <si>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(Gwer West)</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</si>
  <si>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(Makurdi)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</si>
  <si>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(Tarka)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</si>
  <si>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(Ado)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</si>
  <si>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(Agatu)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</si>
  <si>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(Apa)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</si>
  <si>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(Obi)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</si>
  <si>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(Ogbadibo)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</si>
  <si>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(Oju)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</si>
  <si>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(Ohimini)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</si>
  <si>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(Okpokwu)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</si>
  <si>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(Otukpo)</t>
    </r>
  </si>
  <si>
    <r>
      <rPr>
        <sz val="20"/>
        <rFont val="Arial"/>
        <family val="2"/>
      </rPr>
      <t>PURCHASE OF HEALTH / MEDICAL EQUIPMENT: Procurement of X-
Ray Machines for general hospitals in the state.Otukpo, Gboko &amp; K/Ala (Otukpo)</t>
    </r>
  </si>
  <si>
    <r>
      <rPr>
        <sz val="20"/>
        <rFont val="Arial"/>
        <family val="2"/>
      </rPr>
      <t>PURCHASE OF HEALTH / MEDICAL EQUIPMENT: Procurement of X-
Ray Machines for general hospitals in the state: Gboko</t>
    </r>
  </si>
  <si>
    <r>
      <rPr>
        <sz val="20"/>
        <rFont val="Arial"/>
        <family val="2"/>
      </rPr>
      <t>PURCHASE OF HEALTH / MEDICAL EQUIPMENT: Procurement of X-
Ray Machines for general hospitals in the state: K/Ala</t>
    </r>
  </si>
  <si>
    <r>
      <rPr>
        <sz val="20"/>
        <rFont val="Arial"/>
        <family val="2"/>
      </rPr>
      <t>PURCHASE OF HEALTH / MEDICAL EQUIPMENT: Procurement of HIV
testing kits, OIS drugs and ARVs,for Health Facilities rendering HIV/AIDS services</t>
    </r>
  </si>
  <si>
    <r>
      <rPr>
        <sz val="20"/>
        <rFont val="Arial"/>
        <family val="2"/>
      </rPr>
      <t>PURCHASE OF HEALTH / MEDICAL EQUIPMENT: Procurement of
LLINS, ACT combination and Intermittent Preventive Therapy (IPT)/ Distribution to LGAs, Purchase of insecticide nets, ACTs, IPT and residual
spray</t>
    </r>
  </si>
  <si>
    <r>
      <rPr>
        <sz val="20"/>
        <rFont val="Arial"/>
        <family val="2"/>
      </rPr>
      <t>PURCHASE OF HEALTH / MEDICAL EQUIPMENT: Procurement of
Dental and Opthalmic equipment (Gboko, K/Ala, Adikpo, Aliade, Oju &amp; Otukpo): Procurement of Dental and Ophthalmic equipment for 6 General Hospitals in the state (Gboko)</t>
    </r>
  </si>
  <si>
    <r>
      <rPr>
        <sz val="20"/>
        <rFont val="Arial"/>
        <family val="2"/>
      </rPr>
      <t>PURCHASE OF HEALTH / MEDICAL EQUIPMENT: Procurement of
Dental and Opthalmic equipment (Gboko, K/Ala, Adikpo, Aliade, Oju &amp; Otukpo): Procurement of Dental and Ophthalmic equipment for 6 General Hospitals in the state (K/Ala)</t>
    </r>
  </si>
  <si>
    <r>
      <rPr>
        <sz val="20"/>
        <rFont val="Arial"/>
        <family val="2"/>
      </rPr>
      <t>PURCHASE OF HEALTH / MEDICAL EQUIPMENT: Procurement of
Dental and Opthalmic equipment (Gboko, K/Ala, Adikpo, Aliade, Oju &amp; Otukpo): Procurement of Dental and Ophthalmic equipment for 6 General Hospitals in the state (Adikpo)</t>
    </r>
  </si>
  <si>
    <r>
      <rPr>
        <sz val="20"/>
        <rFont val="Arial"/>
        <family val="2"/>
      </rPr>
      <t>PURCHASE OF HEALTH / MEDICAL EQUIPMENT: Procurement of
Dental and Opthalmic equipment (Gboko, K/Ala, Adikpo, Aliade, Oju &amp; Otukpo): Procurement of Dental and Ophthalmic equipment for 6 General Hospitals in the state(Aliade)</t>
    </r>
  </si>
  <si>
    <r>
      <rPr>
        <sz val="20"/>
        <rFont val="Arial"/>
        <family val="2"/>
      </rPr>
      <t>PURCHASE OF HEALTH / MEDICAL EQUIPMENT: Procurement of
Dental and Opthalmic equipment (Gboko, K/Ala, Adikpo, Aliade, Oju &amp; Otukpo): Procurement of Dental and Ophthalmic equipment for 6 General Hospitals in the state (Oju)</t>
    </r>
  </si>
  <si>
    <r>
      <rPr>
        <sz val="20"/>
        <rFont val="Arial"/>
        <family val="2"/>
      </rPr>
      <t>PURCHASE OF HEALTH / MEDICAL EQUIPMENT: Procurement of
Dental and Opthalmic equipment (Gboko, K/Ala, Adikpo, Aliade, Oju &amp; Otukpo): Procurement of Dental and Ophthalmic equipment for 6 General Hospitals in the state (Otukpo)</t>
    </r>
  </si>
  <si>
    <r>
      <rPr>
        <sz val="20"/>
        <rFont val="Arial"/>
        <family val="2"/>
      </rPr>
      <t>PURCHASE OF HEALTH / MEDICAL EQUIPMENT: provision of more of
cold chain equipment in 23 LGAs: To provide conducive storage facilities for vaccines (K/Ala)</t>
    </r>
  </si>
  <si>
    <t>PURCHASE OF HEALTH / MEDICAL EQUIPMENT: provision of more of cold chain equipment in 23 LGAs: To provide conducive storage facilities for vaccines (Konshisha)</t>
  </si>
  <si>
    <t>PURCHASE OF HEALTH / MEDICAL EQUIPMENT: provision of more of cold chain equipment in 23 LGAs: To provide conducive storage facilities for vaccines (Kwande)</t>
  </si>
  <si>
    <t>PURCHASE OF HEALTH / MEDICAL EQUIPMENT: provision of more of cold chain equipment in 23 LGAs: To provide conducive storage facilities for vaccines (Logo)</t>
  </si>
  <si>
    <r>
      <rPr>
        <sz val="20"/>
        <rFont val="Arial"/>
        <family val="2"/>
      </rPr>
      <t>PURCHASE OF HEALTH / MEDICAL EQUIPMENT: provision of more of
cold chain equipment in 23 LGAs: To provide conducive storage facilities for vaccines (Ukum)</t>
    </r>
  </si>
  <si>
    <t>PURCHASE OF HEALTH / MEDICAL EQUIPMENT: provision of more of cold chain equipment in 23 LGAs: To provide conducive storage facilities for vaccines (Ushongo)</t>
  </si>
  <si>
    <t>PURCHASE OF HEALTH / MEDICAL EQUIPMENT: provision of more of cold chain equipment in 23 LGAs: To provide conducive storage facilities for vaccines (Vandeikya)</t>
  </si>
  <si>
    <t>PURCHASE OF HEALTH / MEDICAL EQUIPMENT: provision of more of cold chain equipment in 23 LGAs: To provide conducive storage facilities for vaccines (Buruku)</t>
  </si>
  <si>
    <t>PURCHASE OF HEALTH / MEDICAL EQUIPMENT: provision of more of cold chain equipment in 23 LGAs: To provide conducive storage facilities for vaccines (Gboko)</t>
  </si>
  <si>
    <t>PURCHASE OF HEALTH / MEDICAL EQUIPMENT: provision of more of cold chain equipment in 23 LGAs: To provide conducive storage facilities for vaccines (Guma)</t>
  </si>
  <si>
    <t>PURCHASE OF HEALTH / MEDICAL EQUIPMENT: provision of more of cold chain equipment in 23 LGAs: To provide conducive storage facilities for vaccines (Gwer East)</t>
  </si>
  <si>
    <t>PURCHASE OF HEALTH / MEDICAL EQUIPMENT: provision of more of cold chain equipment in 23 LGAs: To provide conducive storage facilities for vaccines (Gwer West)</t>
  </si>
  <si>
    <r>
      <rPr>
        <sz val="20"/>
        <rFont val="Arial"/>
        <family val="2"/>
      </rPr>
      <t>PURCHASE OF HEALTH / MEDICAL EQUIPMENT: provision of more of cold chain equipment in 23 LGAs: To provide conducive storage facilities
for vaccines (Makurdi)</t>
    </r>
  </si>
  <si>
    <r>
      <rPr>
        <sz val="20"/>
        <rFont val="Arial"/>
        <family val="2"/>
      </rPr>
      <t>PURCHASE OF HEALTH / MEDICAL EQUIPMENT: provision of more of
cold chain equipment in 23 LGAs: To provide conducive storage facilities for vaccines (Tarka)</t>
    </r>
  </si>
  <si>
    <t>PURCHASE OF HEALTH / MEDICAL EQUIPMENT: provision of more of cold chain equipment in 23 LGAs: To provide conducive storage facilities for vaccines (Ado )</t>
  </si>
  <si>
    <t>PURCHASE OF HEALTH / MEDICAL EQUIPMENT: provision of more of cold chain equipment in 23 LGAs: To provide conducive storage facilities for vaccines (Agatu)</t>
  </si>
  <si>
    <t>PURCHASE OF HEALTH / MEDICAL EQUIPMENT: provision of more of cold chain equipment in 23 LGAs: To provide conducive storage facilities for vaccines (Apa)</t>
  </si>
  <si>
    <r>
      <rPr>
        <sz val="20"/>
        <rFont val="Arial"/>
        <family val="2"/>
      </rPr>
      <t>PURCHASE OF HEALTH / MEDICAL EQUIPMENT: provision of more of
cold chain equipment in 23 LGAs: To provide conducive storage facilities for vaccines (Obi)</t>
    </r>
  </si>
  <si>
    <t>PURCHASE OF HEALTH / MEDICAL EQUIPMENT: provision of more of cold chain equipment in 23 LGAs: To provide conducive storage facilities for vaccines (Ogbadibo)</t>
  </si>
  <si>
    <t>PURCHASE OF HEALTH / MEDICAL EQUIPMENT: provision of more of cold chain equipment in 23 LGAs: To provide conducive storage facilities for vaccines (Oju)</t>
  </si>
  <si>
    <t>PURCHASE OF HEALTH / MEDICAL EQUIPMENT: provision of more of cold chain equipment in 23 LGAs: To provide conducive storage facilities for vaccines (Ohimini)</t>
  </si>
  <si>
    <t>PURCHASE OF HEALTH / MEDICAL EQUIPMENT: provision of more of cold chain equipment in 23 LGAs: To provide conducive storage facilities for vaccines (Okpokwu)</t>
  </si>
  <si>
    <t>PURCHASE OF HEALTH / MEDICAL EQUIPMENT: provision of more of cold chain equipment in 23 LGAs: To provide conducive storage facilities for vaccines (Otukpo)</t>
  </si>
  <si>
    <r>
      <rPr>
        <sz val="20"/>
        <rFont val="Arial"/>
        <family val="2"/>
      </rPr>
      <t>PURCHASE OF HEALTH / MEDICAL EQUIPMENT: Furnishing and
Equipping of Ophthalmology complex and Radiology department offices at BSUTH.</t>
    </r>
  </si>
  <si>
    <r>
      <rPr>
        <sz val="20"/>
        <rFont val="Arial"/>
        <family val="2"/>
      </rPr>
      <t>PURCHASE OF HEALTH / MEDICAL EQUIPMENT: Procurement of a
modern Ultrasound Machine at FSP.</t>
    </r>
  </si>
  <si>
    <r>
      <rPr>
        <sz val="20"/>
        <rFont val="Arial"/>
        <family val="2"/>
      </rPr>
      <t>PURCHASE OF HEALTH / MEDICAL EQUIPMENT: Provision for mobile testing laboratories and collection of samples across the state and Procurement of Medical and Laboratory equipment and preventive materials (GeneXpert machine, Reagents, PCR machine and Reagents)
for COVID-19 tests</t>
    </r>
  </si>
  <si>
    <r>
      <rPr>
        <sz val="20"/>
        <rFont val="Arial"/>
        <family val="2"/>
      </rPr>
      <t>PURCHASE OF HEALTH / MEDICAL EQUIPMENT: procurement of
Medical consumables( e.g: face mask, PPE (Personal Protective Equipment) , infrared thermometers, ventilators, hand sanitizers,etc.) for COVID-19 safety and care  measures and drugs</t>
    </r>
  </si>
  <si>
    <t>PURCHASE OF INDUSTRIAL EQUIPMENT: Purchase of maternal and child health care equipments in the State</t>
  </si>
  <si>
    <r>
      <rPr>
        <sz val="20"/>
        <rFont val="Arial"/>
        <family val="2"/>
      </rPr>
      <t>PURCHASE OF INDUSTRIAL EQUIPMENT: Procurement of 10
incinerators and segregation equipment for medical waste management at BSUTH</t>
    </r>
  </si>
  <si>
    <r>
      <rPr>
        <sz val="20"/>
        <rFont val="Arial"/>
        <family val="2"/>
      </rPr>
      <t>CONSTRUCTION / PROVISION OF OFFICE BUILDINGS: Office-
Construction  and equipping of state blood bank at Epid Unit, Makurdi.</t>
    </r>
  </si>
  <si>
    <r>
      <rPr>
        <sz val="20"/>
        <rFont val="Arial"/>
        <family val="2"/>
      </rPr>
      <t>CONSTRUCTION / PROVISION OF OFFICE BUILDINGS: Construction of
HMB office complex/Fencing, Makurdi.</t>
    </r>
  </si>
  <si>
    <r>
      <rPr>
        <sz val="20"/>
        <rFont val="Arial"/>
        <family val="2"/>
      </rPr>
      <t>CONSTRUCTION / PROVISION OF OFFICE BUILDINGS: Construction of
warehouses at BSUTH Makurdi.</t>
    </r>
  </si>
  <si>
    <r>
      <rPr>
        <sz val="20"/>
        <rFont val="Arial"/>
        <family val="2"/>
      </rPr>
      <t>CONSTRUCTION / PROVISION OF HOUSING: Completion of
Administrative Block, Male and Female Hostel and recreation &amp; sporting facilities at SHT Agasha</t>
    </r>
  </si>
  <si>
    <r>
      <rPr>
        <sz val="20"/>
        <rFont val="Arial"/>
        <family val="2"/>
      </rPr>
      <t>CONSTRUCTION / PROVISION OF HOUSING: Completion of
Renovation works for State medical Stores, Mkd</t>
    </r>
  </si>
  <si>
    <r>
      <rPr>
        <sz val="20"/>
        <rFont val="Arial"/>
        <family val="2"/>
      </rPr>
      <t>CONSTRUCTION / PROVISION OF HOUSING: Construction of 2NO.
Eight -Man quarters for  Gen. Hospitals (Igumale, Buruku, Ugba, Naka, Lessel, Otukpa,Obagaji,wannune &amp; Aliade, Tse-Agberagba and Obarike- Ito) :To provide accommodation for staff. (Igumale)</t>
    </r>
  </si>
  <si>
    <r>
      <rPr>
        <sz val="20"/>
        <rFont val="Arial"/>
        <family val="2"/>
      </rPr>
      <t>CONSTRUCTION / PROVISION OF HOUSING: Construction of 2NO.
Eight -Man quarters for  Gen. Hospitals (Igumale, Buruku, Ugba, Naka, Lessel, Otukpa,Obagaji,wannune &amp; Aliade, Tse-Agberagba and Obarike- Ito) :To provide accommodation for staff. (Buruku)</t>
    </r>
  </si>
  <si>
    <r>
      <rPr>
        <sz val="20"/>
        <rFont val="Arial"/>
        <family val="2"/>
      </rPr>
      <t>CONSTRUCTION / PROVISION OF HOUSING: Construction of 2NO.
Eight -Man quarters for  Gen. Hospitals (Igumale, Buruku, Ugba, Naka, Lessel, Otukpa,Obagaji,wannune &amp; Aliade, Tse-Agberagba and Obarike- Ito) :To provide accommodation for staff. (Ugba)</t>
    </r>
  </si>
  <si>
    <r>
      <rPr>
        <sz val="20"/>
        <rFont val="Arial"/>
        <family val="2"/>
      </rPr>
      <t>CONSTRUCTION / PROVISION OF HOUSING: Construction of 2NO.
Eight -Man quarters for  Gen. Hospitals (Igumale, Buruku, Ugba, Naka, Lessel, Otukpa,Obagaji,wannune &amp; Aliade, Tse-Agberagba and Obarike- Ito) :To provide accommodation for staff. (Naka)</t>
    </r>
  </si>
  <si>
    <r>
      <rPr>
        <sz val="20"/>
        <rFont val="Arial"/>
        <family val="2"/>
      </rPr>
      <t>CONSTRUCTION / PROVISION OF HOUSING: Construction of 2NO.
Eight -Man quarters for  Gen. Hospitals (Igumale, Buruku, Ugba, Naka, Lessel, Otukpa,Obagaji,wannune &amp; Aliade, Tse-Agberagba and Obarike- Ito) :To provide accommodation for staff. (Lessel)</t>
    </r>
  </si>
  <si>
    <r>
      <rPr>
        <sz val="20"/>
        <rFont val="Arial"/>
        <family val="2"/>
      </rPr>
      <t>CONSTRUCTION / PROVISION OF HOUSING: Construction of 2NO.
Eight -Man quarters for  Gen. Hospitals (Igumale, Buruku, Ugba, Naka, Lessel, Otukpa,Obagaji,wannune &amp; Aliade, Tse-Agberagba and Obarike- Ito) :To provide accommodation for staff. (Otukpa)</t>
    </r>
  </si>
  <si>
    <r>
      <rPr>
        <sz val="20"/>
        <rFont val="Arial"/>
        <family val="2"/>
      </rPr>
      <t>CONSTRUCTION / PROVISION OF HOUSING: Construction of 2NO.
Eight -Man quarters for  Gen. Hospitals (Igumale, Buruku, Ugba, Naka, Lessel, Otukpa,Obagaji,wannune &amp; Aliade, Tse-Agberagba and Obarike- Ito) :To provide accommodation for staff. (Obagaji)</t>
    </r>
  </si>
  <si>
    <r>
      <rPr>
        <sz val="20"/>
        <rFont val="Arial"/>
        <family val="2"/>
      </rPr>
      <t>CONSTRUCTION / PROVISION OF HOUSING: Construction of 2NO.
Eight -Man quarters for  Gen. Hospitals (Igumale, Buruku, Ugba, Naka, Lessel, Otukpa,Obagaji,wannune &amp; Aliade, Tse-Agberagba and Obarike- Ito) :To provide accommodation for staff. (Wannune)</t>
    </r>
  </si>
  <si>
    <r>
      <rPr>
        <sz val="20"/>
        <rFont val="Arial"/>
        <family val="2"/>
      </rPr>
      <t>CONSTRUCTION / PROVISION OF HOUSING: Construction of 2NO.
Eight -Man quarters for  Gen. Hospitals (Igumale, Buruku, Ugba, Naka, Lessel, Otukpa,Obagaji,wannune &amp; Aliade, Tse-Agberagba and Obarike- Ito) :To provide accommodation for staff. (Aliade)</t>
    </r>
  </si>
  <si>
    <r>
      <rPr>
        <sz val="20"/>
        <rFont val="Arial"/>
        <family val="2"/>
      </rPr>
      <t>CONSTRUCTION / PROVISION OF HOUSING: Construction of 2NO.
Eight -Man quarters for  Gen. Hospitals (Igumale, Buruku, Ugba, Naka, Lessel, Otukpa,Obagaji,wannune &amp; Aliade, Tse-Agberagba and Obarike- Ito) :To provide accommodation for staff. (Tse-Agberagba)</t>
    </r>
  </si>
  <si>
    <r>
      <rPr>
        <sz val="20"/>
        <rFont val="Arial"/>
        <family val="2"/>
      </rPr>
      <t>CONSTRUCTION / PROVISION OF HOUSING: Construction of 2NO.
Eight -Man quarters for  Gen. Hospitals (Igumale, Buruku, Ugba, Naka, Lessel, Otukpa,Obagaji,wannune &amp; Aliade, Tse-Agberagba and Obarike- Ito) :To provide accommodation for staff. (Obarike-Ito)</t>
    </r>
  </si>
  <si>
    <r>
      <rPr>
        <sz val="20"/>
        <rFont val="Arial"/>
        <family val="2"/>
      </rPr>
      <t>CONSTRUCTION / PROVISION OF HOUSING: Construction of CMD
Residential quarters BSUTH</t>
    </r>
  </si>
  <si>
    <r>
      <rPr>
        <sz val="20"/>
        <rFont val="Arial"/>
        <family val="2"/>
      </rPr>
      <t>CONSTRUCTION / PROVISION OF WATER FACILITIES: School of
Nursing</t>
    </r>
  </si>
  <si>
    <r>
      <rPr>
        <sz val="20"/>
        <rFont val="Arial"/>
        <family val="2"/>
      </rPr>
      <t>CONSTRUCTION / PROVISION OF WATER FACILITIES: Provision of
mini water works and reticulation</t>
    </r>
  </si>
  <si>
    <r>
      <rPr>
        <sz val="20"/>
        <rFont val="Arial"/>
        <family val="2"/>
      </rPr>
      <t>CONSTRUCTION / PROVISION OF WATER FACILITIES: Construction of
3No. Motorized Borehole and installation of Tanks/Tower and Water Reticulation at Sch. of Nur. Midwifery.</t>
    </r>
  </si>
  <si>
    <r>
      <rPr>
        <sz val="20"/>
        <rFont val="Arial"/>
        <family val="2"/>
      </rPr>
      <t>CONSTRUCTION / PROVISION OF WATER FACILITIES: Construction of
3 No. Motorized Boreholes and installation of Tanks/Towers and Water Reticulation at the 3 COVID-19 isolation centres and EOC head Office, Makurdi</t>
    </r>
  </si>
  <si>
    <r>
      <rPr>
        <sz val="20"/>
        <rFont val="Arial"/>
        <family val="2"/>
      </rPr>
      <t>CONSTRUCTION / PROVISION OF HOSPITALS / HEALTH CENTRES:
Renovation/Expansion of BSU Teaching Hospitals/Clinics and Schools</t>
    </r>
  </si>
  <si>
    <r>
      <rPr>
        <sz val="20"/>
        <rFont val="Arial"/>
        <family val="2"/>
      </rPr>
      <t>CONSTRUCTION / PROVISION OF HOSPITALS / HEALTH
CENTRES:Completion of BSUTH 2nd phase</t>
    </r>
  </si>
  <si>
    <r>
      <rPr>
        <sz val="20"/>
        <rFont val="Arial"/>
        <family val="2"/>
      </rPr>
      <t>CONSTRUCTION / PROVISION OF HOSPITALS / HEALTH CENTRES:
Construction of Gwer East Rural Health Clinic</t>
    </r>
  </si>
  <si>
    <r>
      <rPr>
        <sz val="20"/>
        <rFont val="Arial"/>
        <family val="2"/>
      </rPr>
      <t>CONSTRUCTION / PROVISION OF HOSPITALS / HEALTH CENTRES:
Construction/Expansion of 10 bed Amenity ward at Gboko.</t>
    </r>
  </si>
  <si>
    <r>
      <rPr>
        <sz val="20"/>
        <rFont val="Arial"/>
        <family val="2"/>
      </rPr>
      <t>CONSTRUCTION / PROVISION OF HOSPITALS / HEALTH CENTRES:
Construction/Expansion of 10 bed Amenity ward at Otukpo.</t>
    </r>
  </si>
  <si>
    <r>
      <rPr>
        <sz val="20"/>
        <rFont val="Arial"/>
        <family val="2"/>
      </rPr>
      <t>CONSTRUCTION / PROVISION OF HOSPITALS / HEALTH CENTRES:
Construction/Expansion of 10 bed Amenity ward at Katsina-Ala.</t>
    </r>
  </si>
  <si>
    <r>
      <rPr>
        <sz val="20"/>
        <rFont val="Arial"/>
        <family val="2"/>
      </rPr>
      <t>CONSTRUCTION / PROVISION OF HOSPITALS / HEALTH CENTRES:
Construction of Cottage Hospital Jato-Aka:</t>
    </r>
  </si>
  <si>
    <r>
      <rPr>
        <sz val="20"/>
        <rFont val="Arial"/>
        <family val="2"/>
      </rPr>
      <t>CONSTRUCTION / PROVISION OF HOSPITALS / HEALTH CENTRES:
Construction of General Hospital, Gbajimba.</t>
    </r>
  </si>
  <si>
    <r>
      <rPr>
        <sz val="20"/>
        <rFont val="Arial"/>
        <family val="2"/>
      </rPr>
      <t>CONSTRUCTION / PROVISION OF HOSPITALS / HEALTH CENTRES:
Construction and renovation of HIV/AIDS Resource Centre at Katsina-Ala</t>
    </r>
  </si>
  <si>
    <r>
      <rPr>
        <sz val="20"/>
        <rFont val="Arial"/>
        <family val="2"/>
      </rPr>
      <t>CONSTRUCTION / PROVISION OF HOSPITALS / HEALTH CENTRES:
Clinic/Perimeter Fencing of PHC Jingir</t>
    </r>
  </si>
  <si>
    <r>
      <rPr>
        <sz val="20"/>
        <rFont val="Arial"/>
        <family val="2"/>
      </rPr>
      <t>CONSTRUCTION / PROVISION OF HOSPITALS / HEALTH CENTRES:
Construction of Administrative office Annex at BSUTH Makurdi</t>
    </r>
  </si>
  <si>
    <r>
      <rPr>
        <sz val="20"/>
        <rFont val="Arial"/>
        <family val="2"/>
      </rPr>
      <t>CONSTRUCTION / PROVISION OF HOSPITALS / HEALTH CENTRES:
Construction of perimeter fence and gate house at Gen. Hosp. Okpoga.</t>
    </r>
  </si>
  <si>
    <r>
      <rPr>
        <sz val="20"/>
        <rFont val="Arial"/>
        <family val="2"/>
      </rPr>
      <t>CONSTRUCTION / PROVISION OF HOSPITALS / HEALTH CENTRES:
Construction of perimeter fence and gate house at Gen. Hosp.Gbajimba.</t>
    </r>
  </si>
  <si>
    <r>
      <rPr>
        <sz val="20"/>
        <rFont val="Arial"/>
        <family val="2"/>
      </rPr>
      <t>CONSTRUCTION / PROVISION OF HOSPITALS / HEALTH CENTRES:
Construction of children's ward at the General Hospital Naka.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</si>
  <si>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(Naka)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</si>
  <si>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(Adikpo)</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</si>
  <si>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(Ugba)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</si>
  <si>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(Wannune)</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</si>
  <si>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(Obagaji)</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</si>
  <si>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(Otukpa)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</si>
  <si>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(K/Ala)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</si>
  <si>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(Sankara/Ukum)</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</si>
  <si>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(Tse- Agberabga)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</si>
  <si>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(Lessel)</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</si>
  <si>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(Buruku)</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</si>
  <si>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(Aliade)</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</si>
  <si>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(Igumale)</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</si>
  <si>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(Abarike- Ito)</t>
    </r>
  </si>
  <si>
    <r>
      <rPr>
        <sz val="20"/>
        <rFont val="Arial"/>
        <family val="2"/>
      </rPr>
      <t>CONSTRUCTION / PROVISION OF HOSPITALS / HEALTH CENTRES:
Upgrading of 3 General Hospital for internship training for doctors;Gboko,K,Ala and Otukpo and (Installation of sewage and water system,Beds, Theatre, Laboratory and radiology equipment)  (Otukpo)</t>
    </r>
  </si>
  <si>
    <r>
      <rPr>
        <sz val="20"/>
        <rFont val="Arial"/>
        <family val="2"/>
      </rPr>
      <t>CONSTRUCTION / PROVISION OF HOSPITALS / HEALTH CENTRES:
Upgrading of 3 General Hospital for internship training for doctors;Gboko,K,Ala and Otukpo and (Installation of sewage and water system,Beds, Theatre, Laboratory and radiology equipment) (Gboko)</t>
    </r>
  </si>
  <si>
    <r>
      <rPr>
        <sz val="20"/>
        <rFont val="Arial"/>
        <family val="2"/>
      </rPr>
      <t>CONSTRUCTION / PROVISION OF HOSPITALS / HEALTH CENTRES:
Upgrading of 3 General Hospital for internship training for doctors;Gboko,K,Ala and Otukpo and (Installation of sewage and water system,Beds, Theatre, Laboratory and radiology equipment) (K/Ala)</t>
    </r>
  </si>
  <si>
    <r>
      <rPr>
        <sz val="20"/>
        <rFont val="Arial"/>
        <family val="2"/>
      </rPr>
      <t>CONSTRUCTION / PROVISION OF HOSPITALS / HEALTH CENTRES:
Renovation and landscaping of General Hospital Gbajimba</t>
    </r>
  </si>
  <si>
    <r>
      <rPr>
        <sz val="20"/>
        <rFont val="Arial"/>
        <family val="2"/>
      </rPr>
      <t>CONSTRUCTION / PROVISION OF HOSPITALS / HEALTH CENT:
Constuction/renovation and rehabilitation and equiping  of isolation and treatment centres in General hosptal at Katsina Ala, Otukpo and Gboko LGA for suspected cases of COVID-19 (Otukpo)</t>
    </r>
  </si>
  <si>
    <r>
      <rPr>
        <sz val="20"/>
        <rFont val="Arial"/>
        <family val="2"/>
      </rPr>
      <t>CONSTRUCTION / PROVISION OF HOSPITALS / HEALTH CENT:
Constuction/renovation and rehabilitation and equiping  of isolation and treatment centres in General hosptal at Katsina Ala, Otukpo and Gboko LGA for suspected cases of COVID-20 (Gboko)</t>
    </r>
  </si>
  <si>
    <r>
      <rPr>
        <sz val="20"/>
        <rFont val="Arial"/>
        <family val="2"/>
      </rPr>
      <t>CONSTRUCTION / PROVISION OF HOSPITALS / HEALTH CENT:
Constuction/renovation and rehabilitation and equiping  of isolation and treatment centres in General hosptal at Katsina Ala, Otukpo and Gboko
LGA for suspected cases of COVID-21 (K/Ala)</t>
    </r>
  </si>
  <si>
    <r>
      <rPr>
        <sz val="20"/>
        <rFont val="Arial"/>
        <family val="2"/>
      </rPr>
      <t>CONSTRUCTION / PROVISION OF HOSPITALS / HEALTH CENT:
Construction and equipping of public Health Lab. (State Ref. Lab) at Epid unit Makurdi for COVID-19 Testing</t>
    </r>
  </si>
  <si>
    <r>
      <rPr>
        <sz val="20"/>
        <rFont val="Arial"/>
        <family val="2"/>
      </rPr>
      <t>CONSTRUCTION / PROVISION OF OFFICE BUILDINGS: Contruction of
health system development project,Hospital/Clinic in Buruku(debt)</t>
    </r>
  </si>
  <si>
    <r>
      <rPr>
        <sz val="20"/>
        <rFont val="Arial"/>
        <family val="2"/>
      </rPr>
      <t>CONSTRUCTION / PROVISION OF PUBLIC SCHOOLS: Construction of
perimeter fence and gate house at the school of Health Technology Agasha and access road round fence.</t>
    </r>
  </si>
  <si>
    <r>
      <rPr>
        <sz val="20"/>
        <rFont val="Arial"/>
        <family val="2"/>
      </rPr>
      <t>CONSTRUCTION / PROVISION OF RESIDENTIAL BUILDINGS:
Construction of Hostels Block at School of Midwifery, Mkd.</t>
    </r>
  </si>
  <si>
    <r>
      <rPr>
        <sz val="20"/>
        <rFont val="Arial"/>
        <family val="2"/>
      </rPr>
      <t>CONSTRUCTION / PROVISION OF PUBLIC SCHOOLS: Construction of
Administrative Block at School of Nursing and Midwives Makurdi.</t>
    </r>
  </si>
  <si>
    <r>
      <rPr>
        <sz val="20"/>
        <rFont val="Arial"/>
        <family val="2"/>
      </rPr>
      <t>CONSTRUCTION / PROVISION OF PUBLIC SCHOOLS: Construction of
classroom Block and Renovation of existing hall at School of Midwifery,mkd.</t>
    </r>
  </si>
  <si>
    <r>
      <rPr>
        <sz val="20"/>
        <rFont val="Arial"/>
        <family val="2"/>
      </rPr>
      <t>CONSTRUCTION / PROVISION OF PUBLIC SCHOOLS: Construction of
4 no. classrooms, 1 no Laboratory and renovation of auditiroum, library at School of Health Technology, Agasha.</t>
    </r>
  </si>
  <si>
    <r>
      <rPr>
        <sz val="20"/>
        <rFont val="Arial"/>
        <family val="2"/>
      </rPr>
      <t>CONSTRUCTION / PROVISION OF HOSPITALS / HEALTH CENTRESE:
Landscaping of School of Nursing and Midwifery, Makurdi.</t>
    </r>
  </si>
  <si>
    <r>
      <rPr>
        <sz val="20"/>
        <rFont val="Arial"/>
        <family val="2"/>
      </rPr>
      <t>CONSTRUCTION / PROVISION OF INFRASTRUCTURE:
Reconstruction/reinforce concrete wall chambers, install 2No. Sewage pumps and hack and bury the exposed water pipes to Dr. quarters at BSUTH</t>
    </r>
  </si>
  <si>
    <r>
      <rPr>
        <sz val="20"/>
        <rFont val="Arial"/>
        <family val="2"/>
      </rPr>
      <t>CONSTRUCTION / PROVISION OF INFRASTRUCTURE: School of
Nursing</t>
    </r>
  </si>
  <si>
    <r>
      <rPr>
        <sz val="20"/>
        <rFont val="Arial"/>
        <family val="2"/>
      </rPr>
      <t>CONSTRUCTION / PROVISION OF INFRASTRUCTURE: Construction of
sewage plant at School of Nursing and Midwifery:to provide good sanitary condition for the school environment.</t>
    </r>
  </si>
  <si>
    <r>
      <rPr>
        <sz val="20"/>
        <rFont val="Arial"/>
        <family val="2"/>
      </rPr>
      <t>REHABILITATION / REPAIRS - HOSPITAL / HEALTH CENTRES:
Completion of renovation works of 10 general hospitals (Adikpo,Aliade,Gboko,Gbajimba,Katsina Ala,Vandekya,Otukpo,Igumale,Okpoga and Oju): 45% Completion
(Adikpo)</t>
    </r>
  </si>
  <si>
    <r>
      <rPr>
        <sz val="20"/>
        <rFont val="Arial"/>
        <family val="2"/>
      </rPr>
      <t>REHABILITATION / REPAIRS - HOSPITAL / HEALTH CENTRES:
Completion of renovation works of 10 general hospitals (Adikpo,Aliade,Gboko,Gbajimba,Katsina Ala,Vandekya,Otukpo,Igumale,Okpoga and Oju): 45% Completion (Aliade)</t>
    </r>
  </si>
  <si>
    <r>
      <rPr>
        <sz val="20"/>
        <rFont val="Arial"/>
        <family val="2"/>
      </rPr>
      <t>REHABILITATION / REPAIRS - HOSPITAL / HEALTH CENTRES:
Completion of renovation works of 10 general hospitals (Adikpo,Aliade,Gboko,Gbajimba,Katsina Ala,Vandekya,Otukpo,Igumale,Okpoga and Oju): 45% Completion (Gboko)</t>
    </r>
  </si>
  <si>
    <r>
      <rPr>
        <sz val="20"/>
        <rFont val="Arial"/>
        <family val="2"/>
      </rPr>
      <t>REHABILITATION / REPAIRS - HOSPITAL / HEALTH CENTRES:
Completion of renovation works of 10 general hospitals (Adikpo,Aliade,Gboko,Gbajimba,Katsina Ala,Vandekya,Otukpo,Igumale,Okpoga and Oju): 45% Completion (Gbajimba)</t>
    </r>
  </si>
  <si>
    <r>
      <rPr>
        <sz val="20"/>
        <rFont val="Arial"/>
        <family val="2"/>
      </rPr>
      <t>REHABILITATION / REPAIRS - HOSPITAL / HEALTH CENTRES:
Completion of renovation works of 10 general hospitals (Adikpo,Aliade,Gboko,Gbajimba,Katsina Ala,Vandekya,Otukpo,Igumale,Okpoga and Oju): 45% Completion (Katsina Ala)</t>
    </r>
  </si>
  <si>
    <r>
      <rPr>
        <sz val="20"/>
        <rFont val="Arial"/>
        <family val="2"/>
      </rPr>
      <t>REHABILITATION / REPAIRS - HOSPITAL / HEALTH CENTRES:
Completion of renovation works of 10 general hospitals (Adikpo,Aliade,Gboko,Gbajimba,Katsina Ala,Vandekya,Otukpo,Igumale,Okpoga and Oju): 45% Completion (Vandekya)</t>
    </r>
  </si>
  <si>
    <r>
      <rPr>
        <sz val="20"/>
        <rFont val="Arial"/>
        <family val="2"/>
      </rPr>
      <t>REHABILITATION / REPAIRS - HOSPITAL / HEALTH CENTRES:
Completion of renovation works of 10 general hospitals (Adikpo,Aliade,Gboko,Gbajimba,Katsina Ala,Vandekya,Otukpo,Igumale,Okpoga and Oju): 45% Completion (Otukpo)</t>
    </r>
  </si>
  <si>
    <r>
      <rPr>
        <sz val="20"/>
        <rFont val="Arial"/>
        <family val="2"/>
      </rPr>
      <t>REHABILITATION / REPAIRS - HOSPITAL / HEALTH CENTRES:
Completion of renovation works of 10 general hospitals (Adikpo,Aliade,Gboko,Gbajimba,Katsina Ala,Vandekya,Otukpo,Igumale,Okpoga and Oju): 45% Completion
(Igumale)</t>
    </r>
  </si>
  <si>
    <r>
      <rPr>
        <sz val="20"/>
        <rFont val="Arial"/>
        <family val="2"/>
      </rPr>
      <t>REHABILITATION / REPAIRS - HOSPITAL / HEALTH CENTRES:
Completion of renovation works of 10 general hospitals (Adikpo,Aliade,Gboko,Gbajimba,Katsina Ala,Vandekya,Otukpo,Igumale,Okpoga and Oju): 45% Completion (Okpoga)</t>
    </r>
  </si>
  <si>
    <r>
      <rPr>
        <sz val="20"/>
        <rFont val="Arial"/>
        <family val="2"/>
      </rPr>
      <t>REHABILITATION / REPAIRS - HOSPITAL / HEALTH CENTRES:
Completion of renovation works of 10 general hospitals (Adikpo,Aliade,Gboko,Gbajimba,Katsina Ala,Vandekya,Otukpo,Igumale,Okpoga and Oju): 45% Completion (Oju)</t>
    </r>
  </si>
  <si>
    <r>
      <rPr>
        <sz val="20"/>
        <rFont val="Arial"/>
        <family val="2"/>
      </rPr>
      <t>REHABILITATION / REPAIRS - HOSPITAL / HEALTH CENTRES:
Renovation of Health Centres at Ugboju-Ehaje and Adoka Icho (Ugboju- Ehaje)</t>
    </r>
  </si>
  <si>
    <r>
      <rPr>
        <sz val="20"/>
        <rFont val="Arial"/>
        <family val="2"/>
      </rPr>
      <t>REHABILITATION / REPAIRS - HOSPITAL / HEALTH CENTRES:
Renovation of Health Centres at Ugboju-Ehaje and Adoka Icho (Adoka Icho)</t>
    </r>
  </si>
  <si>
    <r>
      <rPr>
        <sz val="20"/>
        <rFont val="Arial"/>
        <family val="2"/>
      </rPr>
      <t>REHABILITATION / REPAIRS - HOSPITAL / HEALTH CENTRES:
Renovation/fencing  of State Epid Unit, Makurdi.</t>
    </r>
  </si>
  <si>
    <r>
      <rPr>
        <sz val="20"/>
        <rFont val="Arial"/>
        <family val="2"/>
      </rPr>
      <t>REHABILITATION / REPAIRS - HOSPITAL / HEALTH CENTRE:
Renovation of COVID-19 and other infectious disease research and treatment centre (Infectious Diseases Unit) at BSUTH Makurdi</t>
    </r>
  </si>
  <si>
    <r>
      <rPr>
        <sz val="20"/>
        <rFont val="Arial"/>
        <family val="2"/>
      </rPr>
      <t>REHABILITATION / REPAIRS - PUBLIC SCHOOLS: Renovation of Fence
and Gate House at Sch. Of Nursing, Makurdi.</t>
    </r>
  </si>
  <si>
    <r>
      <rPr>
        <sz val="20"/>
        <rFont val="Arial"/>
        <family val="2"/>
      </rPr>
      <t>REHABILITATION / REPAIRS - PUBLIC SCHOOLS: Renovation of
multipurpose hall, store block and attached toilets at Sch. Of Nursing.</t>
    </r>
  </si>
  <si>
    <r>
      <rPr>
        <sz val="20"/>
        <rFont val="Arial"/>
        <family val="2"/>
      </rPr>
      <t>REHABILITATION / REPAIRS - PUBLIC SCHOOLS: Renovation of 3 Nos.
Classroom Blocks with 3 No. Toilets at Sch. Of Nursing Makurdi.</t>
    </r>
  </si>
  <si>
    <r>
      <rPr>
        <sz val="20"/>
        <rFont val="Arial"/>
        <family val="2"/>
      </rPr>
      <t>REHABILITATION / REPAIRS OF OFFICE BUILDINGS:
Renovation/Rehabilitation of Benue State Primary Health Care Board offices:To Provide conducive accomodation for staff of the Board.</t>
    </r>
  </si>
  <si>
    <r>
      <rPr>
        <sz val="20"/>
        <rFont val="Arial"/>
        <family val="2"/>
      </rPr>
      <t>REHABILITATION / REPAIRS OF OFFICE BUILDINGS: Completion of
Renovation works for State medical Stores</t>
    </r>
  </si>
  <si>
    <r>
      <rPr>
        <sz val="20"/>
        <rFont val="Arial"/>
        <family val="2"/>
      </rPr>
      <t>REHABILITATION / REPAIRS OF OFFICE BUILDINGS: Renovation of
State Medical Store Apir</t>
    </r>
  </si>
  <si>
    <t>HMIS and LMCU, Malaria, HIV/AIDS, Immunization, Emergency Preparedness, Nutrition, Maternal and Child Health,Hepatitis control and food safety.</t>
  </si>
  <si>
    <t>RESEARCH &amp; DEVELOPMENT: Conduction of Health related Researchs activities</t>
  </si>
  <si>
    <t>RESEARCH &amp; DEVELOPMENT: Implementatio, Expansion and strengthening ofFree MCH for under 5 children in the Sttate</t>
  </si>
  <si>
    <t>RESEARCH &amp; DEVELOPMENT: Implementation of State Strategic Health Development plan</t>
  </si>
  <si>
    <t>RESEARCH &amp; DEVELOPMENT: Implementation of ward minimum health package:</t>
  </si>
  <si>
    <t>RESEARCH &amp; DEVELOPMENT: Strengthening specific disease control programme and development of emergency preparedness and response to crucial outbreak of diseases (Measles, celebro-spinal meningitis etc).Emergency Preparedness for epidemic and disease control and fire outbreak</t>
  </si>
  <si>
    <t>RESEARCH &amp; DEVELOPMENT: Control of tropical diseases to be able to curtail the spread of epidemic diseases and SMT activities in the state.</t>
  </si>
  <si>
    <t>RESEARCH &amp; DEVELOPMENT: Infant and yound child feeding: To improve nutritional status and reduce child mortality rate.</t>
  </si>
  <si>
    <t>RESEARCH &amp; DEVELOPMENT: Support control of Malaria, tuberculosis and Leprosy. To improve access to quality TB prevention, diagnosis and treatment in the State</t>
  </si>
  <si>
    <t>RESEARCH &amp; DEVELOPMENT: Support preventive Mental health: To strengthen mental health services and provide effective services to contain drug abuse,provide rehabilitation center and services for managing addicts. and set up task force. (SDCC)</t>
  </si>
  <si>
    <t>RESEARCH &amp; DEVELOPMENT: Strengthening of supply chain Management programme: Data collection, review, and collation for Last Mile Distribution to functional Malaria, NTD, FP  and  HIV sites) every 2 months @ 2million X 6 times.</t>
  </si>
  <si>
    <t>SERVICE CONCESSION ASSETS (PPP) LASSA FEVER OUTBREAK RESPONSE,ACCREDITATION</t>
  </si>
  <si>
    <t>SERVICE CONCESSION ASSETS (PPP) Familt Planning activities</t>
  </si>
  <si>
    <t>PURCHASE OF HEALTH / MEDICAL EQUIPMENT: Procurement of sterilizer at BSUTH</t>
  </si>
  <si>
    <t>PURCHASE OF HEALTH / MEDICAL EQUIPMENT: Procurement of modern medical and laboratory, radiology,and blood banking services. Equipment includes beds and theatre equipment for all 23 general hospitals in the State.</t>
  </si>
  <si>
    <t>REHABILITATION / REPAIRS - HOSPITAL / HEALTH CENTRES: Renovation of General Hospital, K/ala</t>
  </si>
  <si>
    <t>REHABILITATION / REPAIRS - HOSPITAL / HEALTH CENTRES: Renovation of General Hospital, Gboko</t>
  </si>
  <si>
    <t>REHABILITATION / REPAIRS - HOSPITAL / HEALTH CENTRES: Renovation of General Hospital, Okpoga</t>
  </si>
  <si>
    <r>
      <rPr>
        <sz val="20"/>
        <rFont val="Arial"/>
        <family val="2"/>
      </rPr>
      <t>DRUGS/LABORATORY/MEDICAL SUPPLIES: HMB Clinic and
intervention to other Hospitals</t>
    </r>
  </si>
  <si>
    <t>GRANT TO OTHER STATE GOVERNMENTS - CURRENT (REMITTANCE TO MOH)</t>
  </si>
  <si>
    <t>MEDICAL EXPENSES - INTERNATIONAL</t>
  </si>
  <si>
    <t>MOTOR VEHICLES: Ambulance,others</t>
  </si>
  <si>
    <t>PURCHASE OF OFFICE FURNITURE AND FITTINGS: CHAIRS</t>
  </si>
  <si>
    <t>PURCHASE OF OFFICE FURNITURE AND FITTINGS: TELEVISION SETS</t>
  </si>
  <si>
    <t>PURCHASE OF OFFICE FURNITURE AND FITTINGS: AIR CONDITIONER</t>
  </si>
  <si>
    <t>PURCHASE OF OFFICE FURNITURE AND FITTINGS: REFRIDGERATORS</t>
  </si>
  <si>
    <t>CONSTRUCTION / PROVISION OF OFFICE BUILDINGS: (PERIMETER FENCING)</t>
  </si>
  <si>
    <t>CONSTRUCTION / PROVISION OF OFFICE BUILDINGS: (RENO.) CAFTERIA, LAB. WARD PARTITIONS &amp; OTHERS</t>
  </si>
  <si>
    <t>CONSTRUCTION / PROVISION OF OFFICE BUILDINGS: (INSTALLATION)</t>
  </si>
  <si>
    <t>WATER DISTRIBUTION NETWORK</t>
  </si>
  <si>
    <t>BOREHOLES &amp; OTHER WATER FACILITIES</t>
  </si>
  <si>
    <t>LABORATORY/MEDICAL EQUIPMENTS</t>
  </si>
  <si>
    <t>SEWAGE/ DRAINAGE NETWORK</t>
  </si>
  <si>
    <t>ZOOS, PARKS &amp; RESERVES: Academic Parks</t>
  </si>
  <si>
    <t>BENUE STATE PRIMARY HEALTH CARE BOARD</t>
  </si>
  <si>
    <r>
      <rPr>
        <sz val="20"/>
        <rFont val="Arial"/>
        <family val="2"/>
      </rPr>
      <t>LOCAL TRAVEL &amp; TRANSPORT: OTHERS-Distribution of COVID-19
Preventive Materials</t>
    </r>
  </si>
  <si>
    <t>PUBLICITY &amp; ADVERTISEMENTS:Sensitization on COVID-19</t>
  </si>
  <si>
    <t>MEDICAL EXPENSES-LOCAL:Procurement of COVID-19 Preventive Materials</t>
  </si>
  <si>
    <t>PROCUREMENT&amp; DISTRIBUTION OF COVID-19 PREVENTIVE EQUIPMENT</t>
  </si>
  <si>
    <t>MEDICAL EXPENSES - LOCAL RUNNING</t>
  </si>
  <si>
    <t>FINANCIAL CONSULTING, AUDIT FEES, BUDGET EXPENSES</t>
  </si>
  <si>
    <t>GRANTS TO COMMUNITIES/NGOs/TRADITIONAL COUNCILS</t>
  </si>
  <si>
    <t>Personnel cost</t>
  </si>
  <si>
    <t>TRANSFER TO CDF:RELIEF Material and Food Supply for the Poor, Widows,aged,persons living with disability and psychosocial illness and other vulnerable groups</t>
  </si>
  <si>
    <t>BOREHOLES &amp; OTHER WATER FACILITIES: Bore hole for Remand Home Gboko</t>
  </si>
  <si>
    <t>BOREHOLES &amp; OTHER WATER FACILITIES: Sinking of bore hole at IBB Square</t>
  </si>
  <si>
    <t>PRINTERS: Equipment of DSWO office in 15 LGAs</t>
  </si>
  <si>
    <r>
      <rPr>
        <sz val="20"/>
        <rFont val="Arial"/>
        <family val="2"/>
      </rPr>
      <t>PURCHASE OF OFFICE FURNITURE AND FITTINGS: Purchase of
Chairs for PRS</t>
    </r>
  </si>
  <si>
    <r>
      <rPr>
        <sz val="20"/>
        <rFont val="Arial"/>
        <family val="2"/>
      </rPr>
      <t>PURCHASE OF OFFICE FURNITURE AND FITTINGS: Furnishing in
DSWO office in 15 LGAs</t>
    </r>
  </si>
  <si>
    <r>
      <rPr>
        <sz val="20"/>
        <rFont val="Arial"/>
        <family val="2"/>
      </rPr>
      <t>PURCHASE OF OFFICE FURNITURE AND FITTINGS: Furnishing of
Hon.Commissioner,PS,&amp; six Directors</t>
    </r>
  </si>
  <si>
    <r>
      <rPr>
        <sz val="20"/>
        <rFont val="Arial"/>
        <family val="2"/>
      </rPr>
      <t>PURCHASE OF OFFICE FURNITURE AND FITTINGS: Purchase of
Tables for PRS</t>
    </r>
  </si>
  <si>
    <r>
      <rPr>
        <sz val="20"/>
        <rFont val="Arial"/>
        <family val="2"/>
      </rPr>
      <t>PURCHASE OF OFFICE FURNITURE AND FITTINGS: Furnishing of
Hon.Commissioner,PS,&amp; six Directors with TABLES</t>
    </r>
  </si>
  <si>
    <r>
      <rPr>
        <sz val="20"/>
        <rFont val="Arial"/>
        <family val="2"/>
      </rPr>
      <t>PURCHASE OF OFFICE FURNITURE AND FITTINGS: Furnishing of
Hon.Commissioner,PS,&amp; six Directors with SAFE/FILE CABINETS/CUPBOARD</t>
    </r>
  </si>
  <si>
    <r>
      <rPr>
        <sz val="20"/>
        <rFont val="Arial"/>
        <family val="2"/>
      </rPr>
      <t>PURCHASE OF OFFICE FURNITURE AND FITTINGS:  Furnishing of
Hon.Commissioner,PS,&amp; six Directors with TELEVISION SETS</t>
    </r>
  </si>
  <si>
    <r>
      <rPr>
        <sz val="20"/>
        <rFont val="Arial"/>
        <family val="2"/>
      </rPr>
      <t>PURCHASE OF OFFICE FURNITURE AND FITTINGS:  Furnishing of
Hon.Commissioner,PS,&amp; six Directors with REFRIGERTOR</t>
    </r>
  </si>
  <si>
    <r>
      <rPr>
        <sz val="20"/>
        <rFont val="Arial"/>
        <family val="2"/>
      </rPr>
      <t>CONSTRUCTION / PROVISION OF OFFICE BUILDINGS: Cancer
Screening Centre MKd,furnishing/equipment</t>
    </r>
  </si>
  <si>
    <r>
      <rPr>
        <sz val="20"/>
        <rFont val="Arial"/>
        <family val="2"/>
      </rPr>
      <t>CONSTRUCTION / PROVISION OF OFFICE BUILDINGS: Construction of
DSW office at Vandeikya</t>
    </r>
  </si>
  <si>
    <r>
      <rPr>
        <sz val="20"/>
        <rFont val="Arial"/>
        <family val="2"/>
      </rPr>
      <t>CONSTRUCTION / PROVISION OF OFFICE BUILDINGS: Construction of
DSW office at Aliade</t>
    </r>
  </si>
  <si>
    <r>
      <rPr>
        <sz val="20"/>
        <rFont val="Arial"/>
        <family val="2"/>
      </rPr>
      <t>REHABILITATION / REPAIRS OF OFFICE BUILDINGS: Renovation work
of IBB square Makurdi</t>
    </r>
  </si>
  <si>
    <r>
      <rPr>
        <sz val="20"/>
        <rFont val="Arial"/>
        <family val="2"/>
      </rPr>
      <t>CONSTRUCTION / PROVISION OF OFFICE BUILDINGS: Construction of
center for the elderly, Makurdi</t>
    </r>
  </si>
  <si>
    <r>
      <rPr>
        <sz val="20"/>
        <rFont val="Arial"/>
        <family val="2"/>
      </rPr>
      <t>CONSTRUCTION / PROVISION OF OFFICE BUILDINGS: Construction of
correctional centre</t>
    </r>
  </si>
  <si>
    <r>
      <rPr>
        <sz val="20"/>
        <rFont val="Arial"/>
        <family val="2"/>
      </rPr>
      <t>REHABILITATION / REPAIRS OF OFFICE BUILDINGS: Renovation of
staff quarters in Remand Home Gboko</t>
    </r>
  </si>
  <si>
    <r>
      <rPr>
        <sz val="20"/>
        <rFont val="Arial"/>
        <family val="2"/>
      </rPr>
      <t>REHABILITATION / REPAIRS OF OFFICE BUILDINGS: Renovation of
DSWO at K/Ala</t>
    </r>
  </si>
  <si>
    <r>
      <rPr>
        <sz val="20"/>
        <rFont val="Arial"/>
        <family val="2"/>
      </rPr>
      <t>REHABILITATION / REPAIRS OF OFFICE BUILDINGS: Renovation of
DSWO at Gboko</t>
    </r>
  </si>
  <si>
    <r>
      <rPr>
        <sz val="20"/>
        <rFont val="Arial"/>
        <family val="2"/>
      </rPr>
      <t>REHABILITATION / REPAIRS OF OFFICE BUILDINGS: Renovation of
DSWO at  Adikpo</t>
    </r>
  </si>
  <si>
    <r>
      <rPr>
        <sz val="20"/>
        <rFont val="Arial"/>
        <family val="2"/>
      </rPr>
      <t>REHABILITATION / REPAIRS OF OFFICE BUILDINGS: Renovation of
DSWO at Makurdi</t>
    </r>
  </si>
  <si>
    <r>
      <rPr>
        <sz val="20"/>
        <rFont val="Arial"/>
        <family val="2"/>
      </rPr>
      <t>REHABILITATION / REPAIRS OF OFFICE BUILDINGS: Renovation of
DSWO at Otukpo</t>
    </r>
  </si>
  <si>
    <r>
      <rPr>
        <sz val="20"/>
        <rFont val="Arial"/>
        <family val="2"/>
      </rPr>
      <t>REHABILITATION / REPAIRS OF OFFICE BUILDINGS: Renovation of
some parts of Mama Abayol Orphanage Home:Children Park</t>
    </r>
  </si>
  <si>
    <r>
      <rPr>
        <sz val="20"/>
        <rFont val="Arial"/>
        <family val="2"/>
      </rPr>
      <t>REHABILITATION / REPAIRS OF OFFICE BUILDINGS: Renovation of
Day care Centre</t>
    </r>
  </si>
  <si>
    <r>
      <rPr>
        <sz val="20"/>
        <rFont val="Arial"/>
        <family val="2"/>
      </rPr>
      <t>REHABILITATION / REPAIRS OF OFFICE BUILDINGS: Renovation of
OVC zonal centre for older children</t>
    </r>
  </si>
  <si>
    <r>
      <rPr>
        <sz val="20"/>
        <rFont val="Arial"/>
        <family val="2"/>
      </rPr>
      <t>REHABILITATION / REPAIRS OF OFFICE BUILDINGS: Renovation of
Maryam Abacha Amusement Park opposite Ankpa quarters.</t>
    </r>
  </si>
  <si>
    <r>
      <rPr>
        <sz val="20"/>
        <rFont val="Arial"/>
        <family val="2"/>
      </rPr>
      <t>REHABILITATION / REPAIRS OF OFFICE BUILDINGS: Resuscitation of
the Briquetting Center</t>
    </r>
  </si>
  <si>
    <r>
      <rPr>
        <sz val="20"/>
        <rFont val="Arial"/>
        <family val="2"/>
      </rPr>
      <t>REHABILITATION / REPAIRS OF RESIDENTIAL BUILDING: Renovation
of Maimuna Kotangora Hostel</t>
    </r>
  </si>
  <si>
    <r>
      <rPr>
        <sz val="20"/>
        <rFont val="Arial"/>
        <family val="2"/>
      </rPr>
      <t>REHABILITATION / REPAIRS OF OFFICE BUILDINGS: Renovation of
Pauline Makka Centre</t>
    </r>
  </si>
  <si>
    <r>
      <rPr>
        <sz val="20"/>
        <rFont val="Arial"/>
        <family val="2"/>
      </rPr>
      <t>REHABILITATION / REPAIRS OF OFFICE BUILDINGS: Re-construction
of Macafa Park (Event Hall)</t>
    </r>
  </si>
  <si>
    <r>
      <rPr>
        <sz val="20"/>
        <rFont val="Arial"/>
        <family val="2"/>
      </rPr>
      <t>CONSTRUCTION / PROVISION OF OFFICE BUILDINGS: Gender &amp;
women/Girl Child empowerment  and livelihoods support</t>
    </r>
  </si>
  <si>
    <r>
      <rPr>
        <sz val="20"/>
        <rFont val="Arial"/>
        <family val="2"/>
      </rPr>
      <t>CONSTRUCTION / PROVISION OF OFFICE BUILDINGS: furnishing of 5
safe space centre livelihoods support</t>
    </r>
  </si>
  <si>
    <r>
      <rPr>
        <sz val="20"/>
        <rFont val="Arial"/>
        <family val="2"/>
      </rPr>
      <t>CONSTRUCTION / PROVISION OF OFFICE BUILDINGS:  Equipment of
5 safe space centre with skill acquisition equipment and livelihoods support</t>
    </r>
  </si>
  <si>
    <t>ANNIVERSARIES/CELEBRATIONS: women peace &amp; security programme</t>
  </si>
  <si>
    <r>
      <rPr>
        <sz val="20"/>
        <rFont val="Arial"/>
        <family val="2"/>
      </rPr>
      <t>CONSTRUCTION / PROVISION OF OFFICE BUILDINGS: Women in
politics,Gender &amp; human rights</t>
    </r>
  </si>
  <si>
    <r>
      <rPr>
        <sz val="20"/>
        <rFont val="Arial"/>
        <family val="2"/>
      </rPr>
      <t>CONSTRUCTION / PROVISION OF OFFICE BUILDINGS: Provision of
office accomodation for staff (women Department)</t>
    </r>
  </si>
  <si>
    <t>ANNIVERSARIES/CELEBRATIONS: Orphan and Vulnerable children empowerment and livelihoods support</t>
  </si>
  <si>
    <r>
      <rPr>
        <sz val="20"/>
        <rFont val="Arial"/>
        <family val="2"/>
      </rPr>
      <t>TEACHING AIDS / INSTRUCTION MATERIALS: Special Schools; Sai,
Aliade, Ohimini &amp; Blind Workshop.</t>
    </r>
  </si>
  <si>
    <r>
      <rPr>
        <sz val="20"/>
        <rFont val="Arial"/>
        <family val="2"/>
      </rPr>
      <t>FOOD STUFF / CATERING MATERIALS SUPPLIES: Community   Base
Rehab Centre, Hiitom Ikov, Special Schools, Buruku, Elim, EFCE Otukpo etc</t>
    </r>
  </si>
  <si>
    <t>WELFARE PACKAGES: (Community Base Rehabilitation, Graduation &amp; Settlement of Trainees, National Trade Fair, Evacuation of Lunatics, Advocacy visits &amp; Public private partneership, Baseline Survey for the disabled).</t>
  </si>
  <si>
    <t>ANNUAL BUDGET EXPENSES AND ADMINISTRATION</t>
  </si>
  <si>
    <t>GRANT TO LOCAL GOVERNMENTS - CAPITAL (N-CARES 2021)</t>
  </si>
  <si>
    <t>DEBT MANAGEMENT OFFICE</t>
  </si>
  <si>
    <t>MAINTENANCE OFOFFICE  IT  EQUIPMENT</t>
  </si>
  <si>
    <t>DEBT SERVICE FOREIGN</t>
  </si>
  <si>
    <t>DEBT SERVICE LOCAL: CONTRACTORS ARREARS</t>
  </si>
  <si>
    <t>DEBT SERVICE LOCAL</t>
  </si>
  <si>
    <t>PURCHASE OF OFFICE FURNITURE AND FITTINGS: SAFE/FILE CABINATE/CUPB0ARDS</t>
  </si>
  <si>
    <t>PURCHASE OF OFFICE FURNITURE AND FITTINGS : TABLES</t>
  </si>
  <si>
    <t>PURCHASE OF OFFICE FURNITURE AND FITTINGS: PURCHASE OF STOOLS</t>
  </si>
  <si>
    <t>PURCHASE OF OFFICE FURNITURE AND FITTINGS: PURCHASE OF SHELVES</t>
  </si>
  <si>
    <t>PURCHASE OF OFFICE FURNITURE AND FITTINGS: PURCHASE OF DOORS</t>
  </si>
  <si>
    <t>PURCHASE OF OFFICE FURNITURE AND FITTINGS:  CEILING</t>
  </si>
  <si>
    <t>COMPUTER SOFTWARE ACQUISITION</t>
  </si>
  <si>
    <t>AGRICULTURAL CONSULTING</t>
  </si>
  <si>
    <t>HONORARIUM &amp; SITTING ALLOWANCE: Servicing</t>
  </si>
  <si>
    <t>TOTAL CAPITAL EXPENDITURE:</t>
  </si>
  <si>
    <t>TOTAL RECURRENT EXPENDITURE:</t>
  </si>
  <si>
    <t xml:space="preserve">PURCHASE OF MOTOR VEHICLES: Balance of payment for Range Rover </t>
  </si>
  <si>
    <t>00130000010101</t>
  </si>
  <si>
    <t>PURCHASE OF POWER GENERATING SETS: Purchase of 33kVA
step down transformer at Dep.Gov. office</t>
  </si>
  <si>
    <t>EARTH MOVING EQUIPMENT (E.G. BULLDOZERS ETC): REFURBLISHMENT  OF PLANTS AND HEAVY DUTY VEHICLE (2NOS)</t>
  </si>
  <si>
    <t>EARTH MOVING EQUIPMENT: REFURBISHING FOR  LEASE OF HEAVY DUTY  PLANTS EQUIPMENT AND MACHINERY</t>
  </si>
  <si>
    <t>EARTH MOVING EQUIPMENT:  PURCHASE OF 2 BRAND NEW BULLDOZERS</t>
  </si>
  <si>
    <t>MOTOR VEHICLES: PURCHASE OF 2 BRAND NEW GRADERS</t>
  </si>
  <si>
    <t>EARTH MOVING EQUIPMENT:  PURCHASE OF 2 BRAND NEW ROLLER COMPACTOR</t>
  </si>
  <si>
    <t>EARTH MOVING EQUIPMENT:  PURCHASE OF BRAND NEW LOADER</t>
  </si>
  <si>
    <t>EARTH MOVING EQUIPMENT: PURCHASE OF BRAND NEW EXCAVATOR</t>
  </si>
  <si>
    <t>EARTH MOVING EQUIPMENT:  PURCHASE OF BRAND NEW CRANE</t>
  </si>
  <si>
    <t>EARTH MOVING EQUIPMENT: PURCHASE OF 4 BRAND NEW 32 TONS TIPPERS</t>
  </si>
  <si>
    <t>EARTH MOVING EQUIPMENT:  PURCHASE OF BRAND NEW TANKER</t>
  </si>
  <si>
    <t>MOTOR VEHICLES:  FUNCTIONAL (DOUBLE CABIN) HILUX VEHICLE</t>
  </si>
  <si>
    <t>MOTOR VEHICLES: PURCHASE OF TWO (2) NO. VEHICLES (DOUBLE CABINET VANS)</t>
  </si>
  <si>
    <t>PURCHASE OF OFFICE FURNITURE AND FITTINGS: CHAIRS: SET OF CHAIRS</t>
  </si>
  <si>
    <t>PURCHASE OF OFFICE FURNITURE AND FITTINGS: TABLES: 3 TABLES &amp; 3 SUPPORTING CHAIRS</t>
  </si>
  <si>
    <t>PURCHASE OF OFFICE FURNITURE AND FITTINGS: TELEVISION SETS: PLASMA TV</t>
  </si>
  <si>
    <t>PURCHASE OF OFFICE FURNITURE AND FITTINGS: SHELVES VIDEO DOCUMENTARY AND ARCHIVES UNDER GOVERNOR SAMUEL ORTOM'S ADMINISTRATION IN THE BUREAU OF RURAL DEVELOPMENT AND COOPERATIVES</t>
  </si>
  <si>
    <t>PURCHASE OF OFFICE FURNITURE AND FITTINGS: REFRIDGERATOR: DIRECTOR'S OFFICE</t>
  </si>
  <si>
    <t>PURCHASE OF COMPUTERS :  PURCHASE OF COMPUTERS (DESKTOP) AND DIGITAL CAMERA</t>
  </si>
  <si>
    <t>COMPUTERS: PURCHASE OF COMPUTERS, DIGITAL CAMERAS; IN EACH  THREE SENATORIAL ZONES</t>
  </si>
  <si>
    <t>FAX MACHINE: INTERNET INSTALLATION</t>
  </si>
  <si>
    <t>PROJECTORS: MULTIMEDIA EQUIMENT 1. VIDEO CAMERA 2. PUBLIC ADRESS SYSTEM 3. VAN CARRIAGE SPEAKER AND ITS ACCESSORIES 4. PROJECTOR</t>
  </si>
  <si>
    <t>CONSTRUCTION / PROVISION OF OFFICE BUILDINGS: CONSTRUCTION OF WOMEN/ YOUTH DEVELOPMENMT CENTRE AT APA AGILA IN ADO CONSTITUENCY</t>
  </si>
  <si>
    <t>CONSTRUCTION / PROVISION OF OFFICE BUILDINGS: COMPLETION OF BENUE COOPERATIVE FEDERATION COMPLEX</t>
  </si>
  <si>
    <t>CONSTRUCTION / PROVISION OF OFFICE BUILDINGS: CONSTRUCTION OF COMMUNITY HALL AT GBISE CONSTITUENCY</t>
  </si>
  <si>
    <t>CONSTRUCTION / PROVISION OF OFFICE BUILDINGS: CONSTRUCTION OF SKILLS/ARTS AND CRAFTS CENTRES</t>
  </si>
  <si>
    <t>CONSTRUCTION / PROVISION OF OFFICE BUILDINGS: CONSTRUCTION OF COMMUNITY HALL AT TOR-DONGA CONSTTITUENCY</t>
  </si>
  <si>
    <t>CONSTRUCTION / PROVISION OF ROADS: CONSTRUCTION OF ONE SPAN REINFORCED CONCRETE BRIDGE ACROSS AKU STREAM ON KORINYA - MBAATIM FEEDER ROAD.KONSHISHA LGA</t>
  </si>
  <si>
    <t>CONSTRUCTION / PROVISION OF ROADS:IKPAYONGU - AYAA - PAKA MBARON - TOM ATAR - AGULEGA - AONDOANA GWER EAST</t>
  </si>
  <si>
    <t>CONSTRUCTION / PROVISION OF ROADS: CONSTRUCTION OF DOUBLE CELL 3M X 2M BOX CULVERT ACROSS BAR STREAM GBOKO</t>
  </si>
  <si>
    <t>CONSTRUCTION / PROVISION OF ROADS: CONSTRUCITON OF A DOUBLE CELL 2M X 2M BOX CULVERT ACROSS  OCHEKWU STREAM APA</t>
  </si>
  <si>
    <t>CONSTRUCTION / PROVISION OF ROADS: CONSTRUCTION OF TWO SPAN REINFORCED CONCRETE BRIDGE ACROSS LOGO STREAM</t>
  </si>
  <si>
    <t>CONSTRUCTION / PROVISION OF ROADS: CONSTRUCTION OF TWO SPAN REINFORCED CONCRETE BRIDGE ACROSS LOGO TO TSAMUM STREAM.</t>
  </si>
  <si>
    <t>CONSTRUCTION / PROVISION OF ROADS CONST. OF 2NO DOUBLE CELL 3M X 2M BOX CULVERTS ON TSE ORBIAM - GBORAGYO - GBAGIR FEEDER ROAD UKUM</t>
  </si>
  <si>
    <t>CONSTRUCTION / PROVISION OF ROADS: CONSTRUCTION OF 2 SRCB ACROSS TE STREAM  ON KYADO ANGABO-CHITO-AFIA FEEDER ROAD.UKUM</t>
  </si>
  <si>
    <t>CONSTRUCTION / PROVISION OF ROADS: CONSTRUCTION OF TWO SPAN REINFORCED CONCRETE BRIDGE ACROSS SHINA  STREAM GUMA</t>
  </si>
  <si>
    <t>CONSTRUCTION / PROVISION OF ROADS:  CONSTRUCTION OF 3 SPAN REINFORCED CONCRETE BRIDGE ACROSS GBAYA STREAM GWER EAST</t>
  </si>
  <si>
    <t>CONSTRUCTION / PROVISION OF ROADS:  CONSTRUCITON OF A DOUBLE CELL 2M X 2M BOX CULVERT ACROSS UKOUGH STREAM GWER /E</t>
  </si>
  <si>
    <t>CONSTRUCTION / PROVISION OF ROADS:  CONSTRUCTION OF TWO SPAN REINFORCED CONCRETE BRIDGE ACROSS MNU - MABIA STREAM ADO</t>
  </si>
  <si>
    <t>CONSTRUCTION / PROVISION OF ROADS: CONSTRUCTION OF TWO SPAN REINFORCED CONCRETE BRIDGE ACROSS OLOKO STREAM OJU</t>
  </si>
  <si>
    <t>CONSTRUCTION / PROVISION OF ROADS: CONSTRUCTION OF TWO SPAN REINFORCED CONCRETE BRIDGE ACROSS GBAR SAMBER STREAM, VANDEIKYA</t>
  </si>
  <si>
    <t>CONSTRUCTION / PROVISION OF ROADS: CONSTRUCITON OF TWO SPAN REINFORCED CONCRETE BRIDGE ACROSS OGOLI STREAM OTUKPO LGA</t>
  </si>
  <si>
    <t>CONSTRUCTION / PROVISION OF ROADS: CONSTRUCTION OF ONE SPAN REINFORCED CONCRETE BRIDGE ACROSS MU STREAM GUMA</t>
  </si>
  <si>
    <t>CONSTRUCTION / PROVISION OF ROADS: CONSTRUCTION OF  2 NO. 2M X 2M BIOX CULVERT S ACROSS ALELE STREAM MAKURDI</t>
  </si>
  <si>
    <t>CONSTRUCTION / PROVISION OF ROADS: CONSTRUCTION OF ONE SPAN REINFORCED CONCRETE BRIDGE ACROSS AKERA II STREAM USHONGO LGA</t>
  </si>
  <si>
    <t>CONSTRUCTION / PROVISION OF ROADS: CONSTRUCTION OF A DOUBLE CELL 3M X 2M BOX CULVERT ACROSS AKERA I STREAM USHONGO LGA</t>
  </si>
  <si>
    <t>CONSTRUCTION / PROVISION OF ROADS: CONSTRUCTION OF A DOUBLE CELL 2M X 2M BOX CULVERT ACROSS UBA STREAM USHONGO</t>
  </si>
  <si>
    <t>CONSTRUCTION / PROVISION OF ROADS: CONSTRUCITON OF ONE SPAN REINFORCED CONCRETE BRIDGE ACROSS UWACHAM STREAM VANDEIKYA</t>
  </si>
  <si>
    <t>CONSTRUCTION / PROVISION OF ROADS: CONSRUCITON OF A DOUBLE CELL 3M X 2M BOX CULVERT ACROSS MTEMA STREAM VANDEIKYE</t>
  </si>
  <si>
    <t>CONSTRUCTION / PROVISION OF ROADS: CONSTRUCTION OF A DOUBLE CELL 3M X 2M BOX CULVERT ACROSS UVUR STREAM V/KYA</t>
  </si>
  <si>
    <t>CONSTRUCTION / PROVISION OF ROADS: CONSTRUCTION OF A 3 SPAN BRIDGE ACROSS MU STREAM ON YA-UKAR JIJING-TSE UGANDE UNDER FEEDER ROAD GUMA LGA</t>
  </si>
  <si>
    <t>CONSTRUCTION / PROVISION OF ROADS: CONSTRUCTION OF FEEDER ROAD FROM JATO AKA-BO-AGUNDU-GUSA IN KWANDE (20KM)</t>
  </si>
  <si>
    <t>CONSTRUCTION / PROVISION OF ROADS: CONSTRUCTION OF OJOMA-ALAN AKPA-OKPUDU-OJENYO FEEDER ROAD IN ADO LGA (15KM)</t>
  </si>
  <si>
    <t>CONSTRUCTION / PROVISION OF ROADS: CONSTRUCTION OF UKWO OTUKPA-ORID ABO-EPEYILO FEEDER ROAD,OGBADIBO LGA</t>
  </si>
  <si>
    <t>CONSTRUCTION / PROVISION OF ROADS: CONSTRUCTION OF FEEDER ROAD UKWO OWUKPA-IGBAJA-IPO OGBADIBO LGA</t>
  </si>
  <si>
    <t>CONSTRUCTION / PROVISION OF ROADS: CONSTRUCTION OF FEEDER ROAD FROM UKWO OROKAM-UTURE-IPOLE IN OGBADIBO LGA</t>
  </si>
  <si>
    <t>CONSTRUCTION / PROVISION OF ROADS: CONSTRUCTION OF FEEDER ROAD FROM LOGO TO TSARNUM LOGO LGA</t>
  </si>
  <si>
    <t>CONSTRUCTION / PROVISION OF ROADS: CONSTRUCTION OF CONCRETE BRIDGES ACROSS LOGO AND TSARNUM STREAMS</t>
  </si>
  <si>
    <t>CONSTRUCTION / PROVISION OF ROADS: CONSTRUCTION OF FEEDER ROAD FROM TSE IKYO-KPOGHUL-AGIR IN GUMA LGA</t>
  </si>
  <si>
    <t>CONSTRUCTION / PROVISION OF ROADS: CONSTRUCTION OF ADIKPO-GUBE USAR FEEDER ROAD IN KWANDE LGA</t>
  </si>
  <si>
    <t>CONSTRUCTION / PROVISION OF ROADS: MAINTENANCE OF BRDC FEEDER ROAD AND BRIDGES MAKURDI LGA</t>
  </si>
  <si>
    <t>CONSTRUCTION / PROVISION OF ROADS: CONSTRUCTION AT A TWO SPAN REINFOCED CONCRETE BRIDGE ACROSS  ORKER STREAM GBOKO LGA</t>
  </si>
  <si>
    <t>CONSTRUCTION / PROVISION OF ROADS: CONSTRUCTION AT 3/3M X 3M BOX CULVERT ACROSS UKOR STREAM GWER EAST</t>
  </si>
  <si>
    <t>CONSTRUCTION / PROVISION OF ROADS:  CONSTRUCTION OF A SINGLE CELL 3M X 2M BOX CULVERT ACROSS AHO STREAM MAKURDI LGA</t>
  </si>
  <si>
    <t>CONSTRUCTION / PROVISION OF ROADS:  CONSTRUCTION OF A DOUBLE CELL 2M X 2M BOX CULVERT ACROSS EKILE STREAM ADO LGA</t>
  </si>
  <si>
    <t>CONSTRUCTION / PROVISION OF ROADS:  CONSTRUCITON OF A 3 SPAN REINFORCED CONCRETE BRIDGE ACROSS OCHEKWU STREAM APA LGA</t>
  </si>
  <si>
    <t>CONSTRUCTION / PROVISION OF ROADS: UGA-TYOOR-TORYOUGH- TORGBENDA-UDENDE FEEDER ROAD IN BURUKU LGA</t>
  </si>
  <si>
    <t>CONSTRUCTION / PROVISION OF ROADS:  CONSTRRUCTION OF A TWO SPAN REINFORCED CONCRETE BRIDGE ACROSS OKPOBI STREAM OHIMINI LGA</t>
  </si>
  <si>
    <t>CONSTRUCTION / PROVISION OF ROADS:  CONSTRUCTION OF A DOUBLE CELL 3M X 2M BOX CULVERT ACROSS A STREAM OBI</t>
  </si>
  <si>
    <t>CONSTRUCTION / PROVISION OF ROADS:  CONSTRUCTION OF 2 SPAN REINFORCED CONCRETE BRIDGE ACROSS UVARVASE STREAM GUMA LGA</t>
  </si>
  <si>
    <t>CONSTRUCTION / PROVISION OF ROADS:  CONSTRUCTION AT MBAAKON - MEDE - IHUGH FEEDER ROAD VANDEIKYA LGA</t>
  </si>
  <si>
    <t>CONSTRUCTION / PROVISION OF ROADS: CONSTRUCTION OF GBISE - MBAIKYER FEEDER ROAD 10KM K/ALA LGA</t>
  </si>
  <si>
    <t>CONSTRUCTION / PROVISION OF ROADS: CONSTRUCTION OF IGBOGHUL ABEDA - TSE GIRGI KUME - AYILAMO - ANYEBE FEEDER ROAD 15KM LOGO LGA</t>
  </si>
  <si>
    <t>CONSTRUCTION / PROVISION OF ROADS: CONSTRUCTION OF MASE -  SHANNA -HUNDU - PAKA - TSE AKU  FEEDER ROAD, 25KM GWER/E</t>
  </si>
  <si>
    <t>CONSTRUCTION / PROVISION OF ROADS: CONSTRUCTION OF GBAJIMBA - TSE UPEV - TSE AKAAHENA - NASSARAWA BORDER HIGHWAY, 28KM LONG. GUMA LGA</t>
  </si>
  <si>
    <t>CONSTRUCTION / PROVISION OF ROADS: CONSTRUCTION OF HOWE - KINGA - TSE AKESHI - TSE GABU - SHAWA FEEDER ROAD, 15KM GWER EAST</t>
  </si>
  <si>
    <t>CONSTRUCTION / PROVISION OF ROADS: CONSTRUCTION OF IGUMALE - ULAYI - IJIGBAN FEEDER ROAD, 10KM ADO</t>
  </si>
  <si>
    <t>CONSTRUCTION / PROVISION OF ROADS: CONSTRUCTION OF A TWO SPAN REINFORCED  CONCRETE BRIDGE ACROSS KONTIEN STREAM GBOKO LGA</t>
  </si>
  <si>
    <t>CONSTRUCTION / PROVISION OF ROADS: CONSTRUCTION OF A TRIPLE CELL 3M X 3M BOX CULVERT ACROSS ANZA STREAN AT PILA GBABUA VILLAGE  GBOKO LGA</t>
  </si>
  <si>
    <t>CONSTRUCTION / PROVISION OF ROADS: CONSTRUCTION OF ADOKA UMOGIDI - ODUGBO - OPAHA FEEDER ROAD APA LGA</t>
  </si>
  <si>
    <t>CONSTRUCTION / PROVISION OF ROADS: CONSTRUCTION OF TYO- MU, TSWARDUGH, ADUKU, IKPAYONGO ROAD. GWER EAST</t>
  </si>
  <si>
    <t>CONSTRUCTION / PROVISION OF ROADS: CONSTRUCTION OF TWO SPAN REINFORCED CONCRETE BRIDGE ACROSS OKPOKWU STREAM APA LGA</t>
  </si>
  <si>
    <t>CONSTRUCTION / PROVISION OF ROADS: CONSTRUCTION OF THREE SPAN REINFORCED CONCRETE BRIDGE ACROSS AMBIIR STREAM GBOKO LGA</t>
  </si>
  <si>
    <t>CONSTRUCTION / PROVISION OF ROADS: CONSTRUCTION OF ONE SPAN REINFORCED CONCRETE BRIDGE ACROSS MCHIRA STREAM WITH ROAD RESURFACING AND EMBANKMENT GWER EAST LGA</t>
  </si>
  <si>
    <t>CONSTRUCTION / PROVISION OF ROADS: CONSTRUCTION OF THREE SPAN REINFORCED CONCRETE BRIDGE ACROSS OKPOKWU STREAM AT ADIM - AKPA OTUKPO LGA</t>
  </si>
  <si>
    <t>CONSTRUCTION / PROVISION OF ROADS: CONSTRUCTION OF ADIKPO-GUBE-USAR FEEDER ROAD IN KWANDE</t>
  </si>
  <si>
    <t>CONSTRUCTION / PROVISION OF ROADS: MAINTENANCE OF BRDC FEEDER ROADS AND BRIDGES MAKURDI</t>
  </si>
  <si>
    <t>CONSTRUCTION / PROVISION OF ROADS: CONSTRUCTION OF FEEDER ROAD FRO JATO-AKA BO-AGUNDU-GUSA (20KM) IN KWANDE LGA</t>
  </si>
  <si>
    <t>CONSTRUCTION / PROVISION OF ROADS: CONSTRUCTION OF ALKALI JUNCTION-TSE KAMENA-DIV MARKET ROAD IN KWANDE ALABA UDEDEKU MARKET AND 3 SPAN RC BRIDGES ACROSS MKOMUN STREAM  IN KWANDE LGA</t>
  </si>
  <si>
    <t>CONSTRUCTION / PROVISION OF ROADS: CONSTRUCTION OF KASHIMBILA DIV-ALABA FEEDER ROAD IN KWANDE LGA</t>
  </si>
  <si>
    <t>CONSTRUCTION / PROVISION OF ROADS: CONSTRUCTION OF OTUMACHE - OHUHU OWO - AMEKA - OKUKU ROAD  CULVERT  ON OJU I CONSTITUENCY</t>
  </si>
  <si>
    <t>CONSTRUCTION / PROVISION OF ROADS: OKETE/IDEKPA ROAD IN OHIMINI</t>
  </si>
  <si>
    <t>CONSTRUCTION / PROVISION OF ROADS: CONSTRUCTION OF CULVERTS AND BRIDGES AT ENGLA AND OGWULE ADAKPA IN AGATU</t>
  </si>
  <si>
    <t>CONSTRUCTION / PROVISION OF ROADS: CONSTRUCTION OF CULVERTS AT MBADIM, IKPA AGURE IN GBOKO WEST CONSTITUENCY</t>
  </si>
  <si>
    <t>CONSTRUCTION / PROVISION OF ROADS: MAINTENANCE OF BRDC ROADS AND BRIDGES GBOKO LGA</t>
  </si>
  <si>
    <t>CONSTRUCTION OF CULVERTS AND DRAINAGES AT MBADEDE, TSAMBE AND MBAGBAN IN VANDEIKYA (KYAN) CONSTITUENCY</t>
  </si>
  <si>
    <t>CONSTRUCTION / PROVISION OF ROADS: CONSTRUCTION OF MGBETA ZEMBA ROAD, ADAKA MAKURDI (SOUTH) CONSTITUENCY</t>
  </si>
  <si>
    <t>CONSTRUCTION / PROVISION OF ROADS: CONSTRUCTION OF BRIDGE ACROSS UTYEM STREAM IN UGBER COMMUNITY IN KATSINA-ALA (WEST) CONSTITUENCY</t>
  </si>
  <si>
    <t>CONSTRUCTION / PROVISION OF ROADS: CONSTRUCTION OF BRIDGES, CULVERTS AT KEREKE STREAM AND TSE HWAR AS WELL AS BOREHOLES IN GUMA CONSTITUENCY</t>
  </si>
  <si>
    <t>CONSTRUCTION / PROVISION OF ROADS: CONSTRUCTION OF BRIDGES AT UYO/MBAGIR, BRIDGE/CULVERT AT AYOM AND BRIDGE AT KUNDAV IN UKUM CONSTITUENCY</t>
  </si>
  <si>
    <t>CONSTRUCTION / PROVISION OF ROADS: CONSTRUCTION OF CULVERTS AT INGYOROV AND DRILLING OF BOREHOLES AT GBOKO EAST</t>
  </si>
  <si>
    <t>CONSTRUCTION / PROVISION OF ROADS: CONSTRUCTION OF IGBOR-UKURUGH-AKPAGHER FEEDER ROAD WITH SPUR TO ORNGU DWEM, MBATIAV (25KM) GBOKO LGA</t>
  </si>
  <si>
    <t>CONSTRUCTION / PROVISION OF ROADS: CONSTRUCTION OF CULVERTS AT THE DEVELOPMENT ZONES OF ABWA, TYOWANYE, MBATIE, MBALAGH, AS WELL AS BOREHOLES IN BURUKU</t>
  </si>
  <si>
    <t>CONSTRUCTION / PROVISION OF ROADS: CONSTRUCTION OF BRIDGE AT OWUKPA, OGBADIBO CONSTITUENCY</t>
  </si>
  <si>
    <t>CONSTRUCTION / PROVISION OF ROADS: CONSTRUCTION OF CULVERTS AND SPOT LATERITING AND CONSTRUCTION OF BRIDGES AND CULVERTS ACROSS 4 COUNCIL WARDS IN USHONGO CONSTITUENCY IN USHONGO CONSTITUENCY</t>
  </si>
  <si>
    <t>CONSTRUCTION / PROVISION OF ROADS: CONSTRUCTION OF BRIDGE ACROSS LESSEL STREAM, USHONGO LGA</t>
  </si>
  <si>
    <t>CONSTRUCTION / PROVISION OF ROADS: CONSTRUCTION OF GUNGUL - AGIA - SHIRIKI - BONTA FEEDER ROAD (15KM) KONSHISHA LGA</t>
  </si>
  <si>
    <t>CONSTRUCTION / PROVISION OF ROADS: CONSTRUCTION OF TYOGBENDA IORCHOR - JOHN AGENA - NUMBEVE FEEDER ROAD K/ALA</t>
  </si>
  <si>
    <t>CONSTRUCTION / PROVISION OF ROADS: CONSTRUCTION OF GE - ADIKPO -MBAAGWA  FEEDER ROAD  8.5KM USHONGO LGA</t>
  </si>
  <si>
    <t>CONSTRUCTION / PROVISION OF ROADS: CONSTRUCTION OF ROAD AND CULVERT ON ABEDA - DUSA ISHEN FEEDER ROAD , 15KM LOGO LGA</t>
  </si>
  <si>
    <t>CONSTRUCTION / PROVISION OF ROADS: CONSTRUCTION OF A BRIDGE ACROSS KPA STREAM ON GE - IKYOBO - GAAV FEEDER ROAD KONSHISHA</t>
  </si>
  <si>
    <t>CONSTRUCTION / PROVISION OF ROADS: CONSTRUCTION OF IKUMBUR - PILA IGBOR  FEEDER ROAD 10KM GBOKO LGA</t>
  </si>
  <si>
    <t>CONSTRUCTION / PROVISION OF ROADS: CONSTRUCTION OF TARHEMBE  - WERGBA FEEDER ROAD  10KM TARKA LGA</t>
  </si>
  <si>
    <t>CONSTRUCTION / PROVISION OF ROADS: JUWUNDE - MBAKAA - GBANDE - UKYARI FEEDER ROAD IN PROJECT GWER EAST LGA</t>
  </si>
  <si>
    <t>CONSTRUCTION / PROVISION OF ROADS: CONSTRUCTION OF ANNUNE  JUNCTION - TSE ADI - TSE MKIR ROAD MAKURDI LGA</t>
  </si>
  <si>
    <t>CONSTRUCTION / PROVISION OF ROADS: NAGI - ENGER - ANGUHAR - ANNUNE  JUNCTION ROAD IN GWER WEST</t>
  </si>
  <si>
    <t>CONSTRUCTION / PROVISION OF ROADS: CONSTRUCTION OF EDE - OTUKPO - AI-ONA OROKAM FEEDER ROAD, 10KM OGBADIBO LGA</t>
  </si>
  <si>
    <t>CONSTRUCTION / PROVISION OF ROADS: CONSTRUCTION OF EDIKWU - OTUKPO - EUPI FEEDER ROAD 5KM OTUKPO LGA</t>
  </si>
  <si>
    <t>CONSTRUCTION / PROVISION OF ROADS: CONSTRUCTION OF OGOBIA - EMAEJI FEEDER ROAD  5KM OTUKPO LGA</t>
  </si>
  <si>
    <t>CONSTRUCTION / PROVISION OF ROADS: CONSTRUCTION OF ODELLE - OKPOBI FEEDER ROAD 3KM OHIMINI LGA</t>
  </si>
  <si>
    <t>CONSTRUCTION / PROVISION OF ROADS: CONSRUCTION OF UTONKON - OPIALU FEEDER ROAD 7KM IN OKPOKWU LGA</t>
  </si>
  <si>
    <t>CONSTRUCTION / PROVISION OF ROADS: CONSTRUCTION OF OGORI - ONAJI FEEDER ROAD 6KM IN OTUKPO LGA</t>
  </si>
  <si>
    <t>CONSTRUCTION / PROVISION OF ROADS: CONSTRUCTION OF OBUSA-IHIGILE-OGBUGBEHE AND OTAKINI-OKOBI OGBULU-IGIHILE FEEDER ROAD OJU LGA</t>
  </si>
  <si>
    <t>CONSTRUCTION / PROVISION OF ROADS: CONSTRUCTION OF OBARIKE - ANDIBILLA FEEDER ROAD OBI LGA</t>
  </si>
  <si>
    <t>CONSTRUCTION / PROVISION OF ROADS: CONSTRUCTION OF IGA - IDADA - OIJI FEEDER ROAD APA LGA</t>
  </si>
  <si>
    <t>CONSTRUCTION / PROVISION OF ROADS: CONSTRUCTION OF OBAGAJI - ENGELA FEEDER ROAD AGATU LGA</t>
  </si>
  <si>
    <t>CONSTRUCTION / PROVISION OF ROADS: CONSTRUCTION OF OJIVO - ODAGWU OVIHI ROAD OBI LGA</t>
  </si>
  <si>
    <t>CONSTRUCTION / PROVISION OF ROADS: CONSTRUCTION OF ABUM - AI-ONA  ROAD OGBADIBO LGA</t>
  </si>
  <si>
    <t>CONSTRUCTION / PROVISION OF ROADS: CONSTRUCTION OF A THREE SPAN REINFORCED CONCRETE BRIDGE ACROSS ALEMEYI STREAM GUMA LGA</t>
  </si>
  <si>
    <t>CONSTRUCTION / PROVISION OF ROADS: CONSTRUCTION OF REINFORCED CONCRETE BRIDGE ACROSS MKOMON KWANDE LGA</t>
  </si>
  <si>
    <t>CONSTRUCTION / PROVISION OF ROADS: CONSTRUCTION OF REINFORCED CONCRETE BRIDGE ACROSS RIVER LOGO, TSAV - NUM COMMUNITY LOGO LGA</t>
  </si>
  <si>
    <t>CONSTRUCTION / PROVISION OF ROADS: CONSTRUCTION OF REINFORCEED CONCRETE BRIDGE ACROSS ANGBO STREAM IJORMENGER - ANGBAAYE FEEDER ROAD GWER EAST</t>
  </si>
  <si>
    <t>CONSTRUCTION / PROVISION OF ROADS: CONSTRUCTION OF 2 NO. TWO SPAN REINFORCED CONCRETE BRIDGES ACROSS KELEKE STREAM  YOGBO - UDEI FEEDER ROAD GUMA LGA</t>
  </si>
  <si>
    <t>CONSTRUCTION / PROVISION OF ROADS: CONSTRUCTION OF TWO NO. TRIPLE 3M X 3M BOX CULVERT ACROSS UKUNDE AND GBORDWEM  YOGBO FEEDER ROAD GUMA LGA</t>
  </si>
  <si>
    <t>CONSTRUCTION / PROVISION OF ROADS: CONSTRUCTION OF TWO NO. DOUBLE CELL 2M X 2M BOX CULVERT  NGBAN - UDEI GUMA LGA</t>
  </si>
  <si>
    <t>CONSTRUCTION / PROVISION OF ROADS: CONSTRUCTION OF ONE SPAN BRIDGE ACROSS APA STREAM  ON BRANCH IKPE AKUME UDE FEEDER ROAD GWER EAST LGA</t>
  </si>
  <si>
    <t>CONSTRUCTION / PROVISION OF ROADS: CONSTRUCTION OF 2 NO CULVERTS ACROSS AGADELE OTUKPO LGA</t>
  </si>
  <si>
    <t>CONSTRUCTION / PROVISION OF ROADS: CONSTRUCTION OF OBI BRIDGE LINKING ODIAKPA - OBARIKE  OBI LGA</t>
  </si>
  <si>
    <t>CONSTRUCTION / PROVISION OF ROADS: CONSRTRUCTION OF BOX CULVERT ACROSS AMLA VILLAGE OTUKPO</t>
  </si>
  <si>
    <t>CONSTRUCTION / PROVISION OF ROADS: CONSTRUCTION OF REINFORED CONCRETE BRIDGE ACROSS  UTABIJI OJU</t>
  </si>
  <si>
    <t>CONSTRUCTION / PROVISION OF ROADS: CONSTRUCTION OF TWO SPAN REINFORCED CONCRETE BRIDGE ACROSS ULUGWU STREAM, ENGILA  - OGWULE ROAD AGATU LGA</t>
  </si>
  <si>
    <t>CONSTRUCTION / PROVISION OF ROADS: CONSTRUCTION OF OKEWUOJI OHIMINI</t>
  </si>
  <si>
    <t>CONSTRUCTION / PROVISION OF ROADS: CONSTRUCTION OF OTONOGO - EKPONG - UCHUO ROAD OHIMINI LGA</t>
  </si>
  <si>
    <t>CONSTRUCTION / PROVISION OF ROADS: CONSTRUCTION OF OLAGO - ENGILA FOUR SPAN REINFORCED CONCRETE BRIDGE OKPOKWU</t>
  </si>
  <si>
    <t>CONSTRUCTION / PROVISION OF ROADS: CONSTRUCTION OF TSE ABI - TSE GINDE - TSE PEVI - UDZUGHUL AGENDEE - TSEGHEM - SHISHI - TSE IHOM FEEDER ROAD GUMA LGA</t>
  </si>
  <si>
    <t>CONSTRUCTION / PROVISION OF ROADS: WACHAM BRIDGE TO BE CONSTRUCTED V/KYA</t>
  </si>
  <si>
    <t>CONSTRUCTION / PROVISION OF ROADS: 18.65KM ROAD  ON ANYIIN - MEEME  CHANNEL 1 ROAD LOGO</t>
  </si>
  <si>
    <t>CONSTRUCTION / PROVISION OF ROADS: CONSTRUCTION OF BRIDGE ON AWUM RIVER GBAYEVYA KWANDE LGA</t>
  </si>
  <si>
    <t>CONSTRUCTION / PROVISION OF ROADS: CONSTRUCTION OF FEEDER ROAD STARTING OPPOSITE NKST YUA - TSE ABAYOL ACROSS KONSHISHA RIVER KONSHISHA LGA</t>
  </si>
  <si>
    <t>CONSTRUCTION / PROVISION OF ROADS: CONSTRUCTION OF BRIDGE AT RIVER USHONGO IN UKPAM  - TSE PILA  YAGBA ROAD GUMA LGA</t>
  </si>
  <si>
    <t>CONSTRUCTION / PROVISION OF ROADS: CONSTRUCITON OF 8M LONG BRIDGE ACROSS RIVER  AMBIIR IN  MBAZUEN IN MDAAMYA USHONGO LGA</t>
  </si>
  <si>
    <t>CONSTRUCTION / PROVISION OF ROADS: CONSTRUCTION OF ROAD  FROM TSE - MUGE IN SATI IKOV - AKERIOR UTANGE WARD  - TSE IKPA IN MBAGWAZA - ADIKPO MBAAGWA -  LESSEL TOWNSHIP USHONGO</t>
  </si>
  <si>
    <t>CONSTRUCTION / PROVISION OF ROADS: CONSTRUCTION OF ALACHAI - OKPUDU RURAL ROAD IN OKPOGA NORTH OKPOKWU LGA</t>
  </si>
  <si>
    <t>CONSTRUCTION / PROVISION OF ROADS: CONSTRUCTION OF ABAKPA - TOFI - NYAMATSOR FEEDER ROAD BURUKU LGA</t>
  </si>
  <si>
    <t>CONSTRUCTION / PROVISION OF ROADS: CONSTRUCTION OF ALIADE - TSE DUENYA - JATO TSWA - PAKA - AYAR FEEDER ROAD (30KM) GWER EAST</t>
  </si>
  <si>
    <t>CONSTRUCTION / PROVISION OF ROADS: CONSTRUCITON OF BAR BRIDGE AT USANGE SHOUGH WARD GWER EAST</t>
  </si>
  <si>
    <t>CONSTRUCTION / PROVISION OF ROADS: CONSTRUCTION OF TSE AGBERAGBA - AGBANYI - AGBEEDE - WAIMA - MHAMBE - KORINYA ROAD KONSHISHA LGA</t>
  </si>
  <si>
    <t>CONSTRUCTION / PROVISION OF ROADS: NYAMBEE: IORGBA - AGASHA ROAD (UKOGHUR BRIDGE) TARKA LGA</t>
  </si>
  <si>
    <t>CONSTRUCTION / PROVISION OF ROADS: WANNUNE - KUHWA - IKPAYONGO ROAD TARKA LGA</t>
  </si>
  <si>
    <t>CONSTRUCTION / PROVISION OF ROADS: 10KM RURAL ROAD CONSTRUCITON FROM ST. MONICA'S HOSPITAL ADIKPO - ANGIR - MBAIWEN KWANDE</t>
  </si>
  <si>
    <t>CONSTRUCTION / PROVISION OF ROADS: CONSTRUCITON OF 28KM ROAD FROM ONAJE - UGA - OJANKPAMA - ADOKA ICHA WARD OTUKPO</t>
  </si>
  <si>
    <t>CONSTRUCTION / PROVISION OF ROADS: MANWAM - ANYOGU - BAR - GUNDU  - GUSA ROAD KWANDE LGA</t>
  </si>
  <si>
    <t>CONSTRUCTION / PROVISION OF ROADS: CONSTRUCITON OF BRIDGES CROSSING WARYOUGH - WAR ANAHA FROM MBAKYAN CROSSING MBAHURA IN MBAKYAN WARD  KWANDE LGA</t>
  </si>
  <si>
    <t>CONSTRUCTION / PROVISION OF ROADS: CONSTRUCITON OF ROAD/REINFORCDED CONCRETE BRIDGE FROM GATIE - ANHEMBE GBOKO LGA</t>
  </si>
  <si>
    <t>CONSTRUCTION / PROVISION OF ROADS: CONSTRUCTION OF FEEDER ROAD FROM GBAJIR - ATERAYANGE UKUM</t>
  </si>
  <si>
    <t>CONSTRUCTION / PROVISION OF ROADS: CONSTRUCTION OF 10 NO. BOX CULVERTS IN MAKURDI SOUTH MAKURDI LGA</t>
  </si>
  <si>
    <t>CONSTRUCTION / PROVISION OF ROADS: CONSTRUCTION OF ROAD FROM GBOR MAIN MARKET - KERA K/ALA LGA</t>
  </si>
  <si>
    <t>CONSTRUCTION / PROVISION OF ROADS: TOR-DONGA - IGBA - BAKA ROAD K/ALA LGA</t>
  </si>
  <si>
    <t>CONSTRUCTION / PROVISION OF ROADS: KOTI  YOUGH - AJOKO - MBAGBERA RURAL ROAD VANDEIKYA  LGA</t>
  </si>
  <si>
    <t>CONSTRUCTION / PROVISION OF ROADS: CONSTRRUCTION OF JAMGBAM   BUMALIE - YOGBO - AODONA FEEDER ROAD  34 KM GUMA LGA</t>
  </si>
  <si>
    <t>CONSTRUCTION / PROVISION OF ROADS: CONSTRRUCTION OF VANDEIKYA TOWNSHIP ROAD TO CHI SETTLEMENT-AN-WOIANGE MOUNTAIN, MBAYADURA ASHINYA SETTLEMENT-TSE KANDEOR ALAKA-TYUNGU FEEDER ROAD IN VANDEIKYA LGA</t>
  </si>
  <si>
    <t>CONSTRUCTION / PROVISION OF ROADS: CONSTRUCTION OF CATHOLIC CHURCH TSE AGBO-TSE GBINDE LILMKE-ZUGU-UKPE IN MBAKAMBE-GAADI-JOOTAR-AGIDI-CHIWAN FEEDER ROAD IN VANDEIKYA LGA</t>
  </si>
  <si>
    <t>CONSTRUCTION / PROVISION OF ROADS: CONSTRUCITON OF BRIDGES ACROSS OJAPO ON UMOGIDI - OPAHA - IKOBI ROAD APA</t>
  </si>
  <si>
    <t>CONSTRUCTION / PROVISION OF ROADS: CONSTRUCTION OF GYUMGUL  ADE - YOGBO -M UHELBE  ROAD ( RESURFACING OF ROAD WAY 15KM DRAINAS AND CULVERTS) GUMA</t>
  </si>
  <si>
    <t>CONSTRUCTION / PROVISION OF ROADS: CONSTRUCTION OF THREE SPAN REINFORCED CONCRETE BRIDGE ACROSS RIVER IDEME, OKPAMBE EHA OGBADIBO LGA</t>
  </si>
  <si>
    <t>CONSTRUCTION / PROVISION OF ROADS: REHABILITAITON OF GENYI - YANDEV -  MKER ROAD GBOKO</t>
  </si>
  <si>
    <t>CONSTRUCTION / PROVISION OF ROADS: VANDEIKYA - TYEM IMONGO - AGEVA CHIKWAN ROAD VANDEIKYE LGA</t>
  </si>
  <si>
    <t>CONSTRUCTION / PROVISION OF ROADS: TYOWANYE - JOO - MBATYOUGH - TAKUR ROAD 10KM BURUKU</t>
  </si>
  <si>
    <t>CONSTRUCTION / PROVISION OF ROADS: CONSTRUCTION OF ONE SPAN BRIDGE IN UKUME STREAM AT MBATUR K/ALA LGA</t>
  </si>
  <si>
    <t>CONSTRUCTION / PROVISION OF ROADS: CONSTRUCTION OF SPAN BRIDGE ACROSS LUKUM AT GBOR, KATSINA ALA</t>
  </si>
  <si>
    <t>CONSTRUCTION / PROVISION OF ROADS: CONSTRUCITON OF ABAJI - IMBUSU FEEDER ROAD K/ALA</t>
  </si>
  <si>
    <t>CONSTRUCTION / PROVISION OF ROADS: GBOR - ABAVEGH - CHOUGH  ADAMGBE - BWAJA FEEDER ROAD AND CULVERTS 15KM VANDEIKYE LGA</t>
  </si>
  <si>
    <t>CONSTRUCTION / PROVISION OF ROADS: TSEHE - AWUHE - ADIKPO - LBALAGH MARKET - TYGBENDA  UDENDE  15KM BURUKU LGA</t>
  </si>
  <si>
    <t>CONSTRUCTION / PROVISION OF ROADS: CONSTRUCTION OF UGA AKURAGA - ORTESE - MBASHIAN 15KM FEEDER ROAD TARKA  LGA</t>
  </si>
  <si>
    <t>CONSTRUCTION / PROVISION OF ROADS: CONSTRUCITON OF YE - KOR - MU BRIDGE - TSE  USEMA - TSE  USAR FEEDER ROAD MAKURDI</t>
  </si>
  <si>
    <t>CONSTRUCTION / PROVISION OF ROADS: UGA - TYOOR - TORYOUGH - TYOGBENDA  - UDENDE BURUKU</t>
  </si>
  <si>
    <t>CONSTRUCTION / PROVISION OF ROADS: CONSTRUCTION OF TWO SPAN BRIDGE ACROSS UTEM STREAM  IN UGBE COMMUNITY K/ALA.</t>
  </si>
  <si>
    <t>CONSTRUCTION / PROVISION OF ROADS: CONSTRUCTION  OF TYOGENDA  -  IKOR - TYOKYAA - ALAGBA - IKOR - FADA PEVI FEEDER ROAD LOGO</t>
  </si>
  <si>
    <t>CONSTRUCTION / PROVISION OF ROADS: CONSTRUCTION OF DOUBLE 3M X 2M BOX CULVERT ACROSS UTEE STREAM AT TSE YONGODA GWER EAST</t>
  </si>
  <si>
    <t>CONSTRUCTION / PROVISION OF ROADS: CONSTRUCTION OF ROAD FROM IMANDE  AKPU TO TSE ADEE TO OROWA IN AGAN WARD MAKURDI</t>
  </si>
  <si>
    <t>CONSTRUCTION / PROVISION OF ROADS: CONSTRUCTION OF KYENDE BRIDGE ON IKPAYONGO - USENGE ROAD GWER EAST</t>
  </si>
  <si>
    <t>CONSTRUCTION / PROVISION OF ROADS: CONSTRUCITON OF NOMANYAM - NGORSHA - GBABE ROAD KWANDE</t>
  </si>
  <si>
    <t>CONSTRUCTION / PROVISION OF ROADS: CONSTRUCTION OF BRIDGE ACROSS RIVER YOOYO ON IKYO - AWEN - TOR - DONGA FEEDER ROAD K/ALA</t>
  </si>
  <si>
    <t>CONSTRUCTION / PROVISION OF ROADS: CONSTRUCTION OF 48KM ROAD   FROM ONAJE IN UGBOJU TO ENTEKPA WARD IN ADOKA OTUKPO</t>
  </si>
  <si>
    <t>CONSTRUCTION / PROVISION OF ROADS: CONSTRUCTION OF CULVERT /BRIDGES IN AGATU CONSTITUENCY AGATU LGA</t>
  </si>
  <si>
    <t>CONSTRUCTION / PROVISION OF ROADS: CONSTRUCTION OF ANGWA - ALIFETI - AUKE FEEDER ROAD (20KM) APA</t>
  </si>
  <si>
    <t>CONSTRUCTION / PROVISION OF ROADS: CONSTRUCTION OF BRIDGES AT GAANDO IN MBATYUL COUNCIL WARD  LINKING TOMBU COMMUNITY BURUKU</t>
  </si>
  <si>
    <t>CONSTRUCTION / PROVISION OF ROADS: CONSTRUCTION OF BRIDGES AT MDATAL COUNCIL WARD LINKING ABETSE - MBAMTEV COMMUNITY  AND YILA  LUGA IN MBATIAV GBOKO</t>
  </si>
  <si>
    <t>CONSTRUCTION / PROVISION OF ROADS: CONSTRUCTION OF BRIDGE AT RIVER TUM KWANDE EAST CONSTITUENCY</t>
  </si>
  <si>
    <t>CONSTRUCTION / PROVISION OF ROADS: CONSTRUCITON (GRADING) OF  UGBODOM - AKUDUM - ADOM - OWO - OGORI - ADUM WEST - OBIJAGO RURAL ROADS OBI</t>
  </si>
  <si>
    <t>CONSTRUCTION / PROVISION OF ROADS: REHABILITAITON AND CONSTRUCITON OF RURAL ROADS IN OHIMINI LGA CONSTITUENCY</t>
  </si>
  <si>
    <t>CONSTRUCTION / PROVISION OF ROADS: ORKOR STREAM BETWEEN MMGBANNGUN KUHWA GBOKO WEST CONSTITUENCY</t>
  </si>
  <si>
    <t>CONSTRUCTION / PROVISION OF ROADS: CONSTRUCTION OF IMANDE - AKPUR ROAD AGAN WARD MAKURDI</t>
  </si>
  <si>
    <t>CONSTRUCTION / PROVISION OF ROADS: CONSTRUCTION OF FEEDER ROADS AND CULVERTS AT KYAN STATE CONSTITUENCY VANDEIKYA</t>
  </si>
  <si>
    <t>CONSTRUCTION / PROVISION OF ROADS: CONSTRUCTION OF BRIDGE ON ORKUTYE IN MBADAM GBOKO WEST</t>
  </si>
  <si>
    <t>CONSTRUCTION / PROVISION OF ROADS: CONSTRUCITON OF OTUNCHE - AMEKA - OKUKU FEEDER ROAD/CULVERTS IN OJU I CONSTITUENCY</t>
  </si>
  <si>
    <t>CONSTRUCTION / PROVISION OF ROADS: CONSTRUCITON OF IKACHI - OJEGBE OHO - OBORU FEEDER ROAD /CULVERTS IN OJU I CONSTITUENCY</t>
  </si>
  <si>
    <t>CONSTRUCTION / PROVISION OF ROADS: CONSTRUCITON OF BRIDGE ON ORKEEGHER STREAM BETWEEN IKPA - KUHWA MBAKWEN WARD  GBOKO WEST CONSTITUENCY</t>
  </si>
  <si>
    <t>CONSTRUCTION / PROVISION OF ROADS: CONSTRUCTION OF AONDOANA - MVAAKOV - MBAGWA - APENDA - MBAMONGU FEEDER ROAD GWER WEST</t>
  </si>
  <si>
    <t>CONSTRUCTION / PROVISION OF ROADS: CONSTRUCITON OF NASME - ZOGO - ZAKI  NEGE - ATER - SIGNBOARD  NDOOR FEEDER ROAD MAKURDI</t>
  </si>
  <si>
    <t>CONSTRUCTION / PROVISION OF ROADS: CONSTRUCTION OF UVIR (GUMA LGA) KM 2 ABINSI - TIORTYU ROAD - KUHA (GBOKO LGA) - WANNUNE (TARKA LGA) FEEDER ROAD GUMA</t>
  </si>
  <si>
    <t>CONSTRUCTION / PROVISION OF ROADS: CONSTRUCITON OF OJECHO - ONYEPA UKPO - EDIKWU ICHO FEEDER ROAD APA</t>
  </si>
  <si>
    <t>CONSTRUCTION / PROVISION OF ROADS: CONSTRUCTION OF TARHEMBE - MSTO - ORTESE - MBAATSUAM FEEDER ROAD BURUKU</t>
  </si>
  <si>
    <t>CONSTRUCTION / PROVISION OF ROADS: CONSTRUCITON OF MKAR  - AGOHO - TSEMBA  LESSEL JUNCTION  FEEDER ROAD GBOKO</t>
  </si>
  <si>
    <t>CONSTRUCTION / PROVISION OF ROADS: CONSTRUCTION OF ODEGABA JUNCTION  - AKPE JUNCTION - AOKPE - BOUNDRY FEEDER ROAD OKPOKWU</t>
  </si>
  <si>
    <t>CONSTRUCTION / PROVISION OF ROADS: CONSTRUCTION OF AKPA - AKUTA - ORTYOYANDE - IKPENGE FEEDER ROAD GBOKO</t>
  </si>
  <si>
    <t>CONSTRUCTION / PROVISION OF ROADS: CONSTRUCTION OF STREET FROM LAFIA JUNCTION - JOOLI - UKERSHIMA - KPANDE ROAD, MAKURDI</t>
  </si>
  <si>
    <t>CONSTRUCTION / PROVISION OF ROADS: CONSTRUCTION OF ZONGO - TSE SHIMA - NYIJIR FEEDER ROAD MAKURDI</t>
  </si>
  <si>
    <t>CONSTRUCTION / PROVISION OF ROADS: CONSTRUCTION OF ANGWA - IKOR - OLUFIENE - OLADU - OKPODA - OTAKPA  - AUKE FEEDER ROAD APA</t>
  </si>
  <si>
    <t>CONSTRUCTION / PROVISION OF ROADS: CONSTRUCTION OF OGOBIA -  ILABA - UMWABA  - EFEYI  - OBOTU - OGOLI FEEDER ROAD OTUKPO</t>
  </si>
  <si>
    <t>CONSTRUCTION / PROVISION OF ROADS: FROM IORSHE  GIRE - SOO - IYON (5KM) IN TARKA</t>
  </si>
  <si>
    <t>CONSTRUCTION / PROVISION OF ROADS: CONSTRUCITON OF TWO SPAN REINFORCED CONCRETE BRIDGE ACROSS AKIRKYA I STREAM ON TARHEMBE - MSTO/ ORTESE  MBAATSUA BURUKU</t>
  </si>
  <si>
    <t>CONSTRUCTION / PROVISION OF ROADS: CONSTRUCTION OF A TWO SPAN REINFORCED CONCRETE BRIDGE ACROSS  AKIRKYA II STREAM ON IORHSE  GIRE - SOO IYON TARKA</t>
  </si>
  <si>
    <t>CONSTRUCTION / PROVISION OF ROADS: BAAR STREAM ON ABETSE  - APINE FEEDER ROAD  GBOKO</t>
  </si>
  <si>
    <t>CONSTRUCTION / PROVISION OF ROADS: MKANAN STREAM ON ABETSE - MKANA VILLAGE GBOKO</t>
  </si>
  <si>
    <t>CONSTRUCTION / PROVISION OF ROADS: CONSTRUCITON OF BRANCH UZEGE - TSE SHANKE - WAPOO - ADA MARKET  - IKUME   - BRANCH UDEMA - BRANCH TSEHE - TONDOV II FEEDER ROAD IN SHANGEV -YA KWANDE</t>
  </si>
  <si>
    <t>CONSTRUCTION / PROVISION OF ROADS: TYOBO - TSE AMUA - ADAMATE - TSE AGASHUWA FEEDER ROAD GWER EAST</t>
  </si>
  <si>
    <t>CONSTRUCTION / PROVISION OF ROADS: TSE KUCHA - FADA USEN FEEDER ROAD GBOKO</t>
  </si>
  <si>
    <t>CONSTRUCTION / PROVISION OF ROADS: FADA - TSE MOJI - KORTUMA FEEDER ROAD GBOKO</t>
  </si>
  <si>
    <t>CONSTRUCTION / PROVISION OF ROADS: TSE AMUA - APER USU - IHUNGWA NOR  FEEDER ROAD GBOKO</t>
  </si>
  <si>
    <t>CONSTRUCTION / PROVISION OF ROADS: TSE AMUA - SHAGBE FEEDER ROAD GBOKO</t>
  </si>
  <si>
    <t>CONSTRUCTION / PROVISION OF ROADS: ABAKPA - TOFI - AJOHOL - NYAMATSOR - ASHIBI FEEDER ROAD BURUKU</t>
  </si>
  <si>
    <t>CONSTRUCTION / PROVISION OF ROADS: CONSTRUCITON OF FADA - KUR  BAKA - NEGE FEEDER ROAD BURUKU</t>
  </si>
  <si>
    <t>CONSTRUCTION / PROVISION OF ROADS: CONSTRUCTION OF UKYOU BRIDGE ON IGBOR - PIKA - IKUMBUR  FEEDER ROAD GBOKO</t>
  </si>
  <si>
    <t>CONSTRUCTION / PROVISION OF ROADS: CONSTRUCTION OF REINFORCED CONCRETE BRIDGE ACROSS RIVER DURA BURUKU</t>
  </si>
  <si>
    <t>CONSTRUCTION / PROVISION OF ROADS: CONSTRUCTION OF AKPAGHER - CIGH KI UKOUGH - UMENGASHE - TSE AGBERAGBA FEEDER ROAD KONSHISHA</t>
  </si>
  <si>
    <t>CONSTRUCTION / PROVISION OF ROADS: CONSTRUCTION OF GBAGIR - CHITOR ROAD UKUM</t>
  </si>
  <si>
    <t>CONSTRUCTION / PROVISION OF ROADS: CONSTRUCTION OF CHITO - CHIATA - KYADO ROAD UKUM</t>
  </si>
  <si>
    <t>CONSTRUCTION / PROVISION OF ROADS: CONSTRUCTION OF PAKA - TSE YONGODA - ATONDIR - KULA FEEDER ROAD IN GWER WEST LGA (30KM)</t>
  </si>
  <si>
    <t>CONSTRUCTION / PROVISION OF ROADS: CONSTRUCITON OF OPEN UNIVERSITY TSE SOKPO - TSE ASEN ROAD IN MAKURDI (7KM)</t>
  </si>
  <si>
    <t>CONSTRUCTION / PROVISION OF ROADS: CONSTRUCTION OF THREE NOS. DOUBLE 2M X 2M BOX CULVERTS AND A TRIPPLE 3M X 2M BOX CULVERT ON PAKA - BUNAKA - TSE YONGODA AND TSE AKU - TSE YONGODA FEEDER ROADS IN GWER WEST LGA</t>
  </si>
  <si>
    <t>CONSTRUCTION / PROVISION OF ROADS: CONSTRUCTION OF BRIDGE ACROSS OTOBI  STREAM  ON ITAKPA   OBI LGA  IGAIFE FEEDER ROAD  ADO LGA</t>
  </si>
  <si>
    <t>CONSTRUCTION / PROVISION OF ROADS: MBAAMENGE - ISHUNDUGH - ADAMATE - AMUA ROAD WITH A SPUR FROM ISHUNDUGH - FADA FEEDER ROAD IN GBOKO LGA</t>
  </si>
  <si>
    <t>CONSTRUCTION / PROVISION OF ROADS: ADUM EAST OUTER RING ROAD OBEKO COUNCIL WARD 20KM. 5 NO. FADAMA AREA THAT REQUIRES REINFORCED CONCRETE BOX CULVERT (3M X2M) OBI</t>
  </si>
  <si>
    <t>CONSTRUCTION / PROVISION OF ROADS: CONSTRUCTION OF A BRIDGE ACROSS UPKAHALA STREAM AT AJABA MAKURDI</t>
  </si>
  <si>
    <t>CONSTRUCTION / PROVISION OF ROADS: AMULA - OTUKPO: CONSTRUCTION OF FEEDER ROAD FROM ANKPECHI JUNCTION TO AMLA(AMULA) VILLAGE IN OTUKPO LGA 7KM</t>
  </si>
  <si>
    <t>CONSTRUCTION / PROVISION OF ROADS: BRIDGE RIVER OBI LINING ODAGWU WITH OYE-OBI COMMUNITIES</t>
  </si>
  <si>
    <t>CONSTRUCTION / PROVISION OF ROADS: IJEGWU - AMEKA - OKPAGA - OJEGBE - RURAL ROAD (28KM).OBI</t>
  </si>
  <si>
    <t>CONSTRUCTION / PROVISION OF ROADS: ITAKPA - ICHOLI - OKPLIKWU - OHUYI - OYEOBI - RURAL ROAD 30KM REQUIRE CONSTRUCTION OF CONCRETE CULVERTS. 5 NO. REINFORCED CONCRETE BOX CULVERTS 10 NO. 90CM DIAMETER PIPE CULVERTS. OBI</t>
  </si>
  <si>
    <t>CONSTRUCTION / PROVISION OF ROADS: EDII - ANYODE - ADUM EAST - UKPA - OCHODU ROAD 25KM 5 NO. BOX CULVERTS 3 NO. 90CM DIAMETER RING CULVERTS OBI</t>
  </si>
  <si>
    <t>CONSTRUCTION / PROVISION OF ROADS: DOUBLE 3M X 2M BOX CULVERT AT KONTIEN TARKA</t>
  </si>
  <si>
    <t>CONSTRUCTION / PROVISION OF ROADS: BOX CULVERT AT TIM TYOUGH TARKA</t>
  </si>
  <si>
    <t>CONSTRUCTION / PROVISION OF ROADS: BOX CULVERT AT AMENDEVUR TARKA</t>
  </si>
  <si>
    <t>CONSTRUCTION / PROVISION OF ROADS: AGWABI - ZONGO AGYO ROAD, 10KM BURUKU</t>
  </si>
  <si>
    <t>CONSTRUCTION / PROVISION OF ROADS: OGORI - ADUM WEST - IKPONYIRE - OJUWO ROAD 18KM 1 NO. REINFORED CONCRETE BOX CULVERT REQUIRE OBI</t>
  </si>
  <si>
    <t>CONSTRUCTION / PROVISION OF ROADS: CONCRETE BRIDGE ACROSS BAA STREAM, KONSHISHA</t>
  </si>
  <si>
    <t>CONSTRUCTION / PROVISION OF ROADS: CONSTRUCTION OF FEEDER ROAD FROM OLA OLUBA TO IPOLE AIDOGODO</t>
  </si>
  <si>
    <t>CONSTRUCTION / PROVISION OF ROADS: CONSTRUCTION OF JINGIR - UGA - AMINDE - IORCHOR FEEDER ROAD (20KM) BURUKU</t>
  </si>
  <si>
    <t>CONSTRUCTION / PROVISION OF ROADS: CONSTRUCTION OF GE- IHUGH-AKOKO-TSE PAN ANUM COMMUNITY FEEDER ROAD IN USHONGO LGA</t>
  </si>
  <si>
    <t>CONSTRUCTION / PROVISION OF ROADS: USHONGO - MANOR - MANYAM FEEDER ROAD USHONGO</t>
  </si>
  <si>
    <t>CONSTRUCTION / PROVISION OF ROADS: CONSTRUCTION ND REHABILITATION OF BOX CULVERTS, PIPE CULVERTS, BULLDOZING AND LATERITING OF UMENGER - ANINGE - KEANA FEEDER ROAD  GUMA</t>
  </si>
  <si>
    <t>CONSTRUCTION / PROVISION OF ROADS: CONSTRUCTION OF BRIDGES AND CULVERTS ACROSS BENUE STATE MAKURDI</t>
  </si>
  <si>
    <t>CONSTRUCTION / PROVISION OF ROADS: CONSTRUCTION OF REINFORCED CONCRETE BRIDGE ACROSS LITI STREAM GUMA</t>
  </si>
  <si>
    <t>CONSTRUCTION / PROVISION OF ROADS: CONSTRUCTION OF ISHEGH NOR ROAD IN GBOKO</t>
  </si>
  <si>
    <t>CONSTRUCTION / PROVISION OF ROADS: CONSTRUCTION OF UDETSULE - ASOM - WAKU FEEDER ROAD GUMA</t>
  </si>
  <si>
    <t>CONSTRUCTION / PROVISION OF ROADS: OTUKPO'CHO - UDUDAJE ROAD (5KM) OTUKPO</t>
  </si>
  <si>
    <t>CONSTRUCTION / PROVISION OF ROADS: CONSTRUCTION OF UAM (SOUTH CORE) OROWA - TSE ADEE FEEDER ROAD IN MAKURDI LGA</t>
  </si>
  <si>
    <t>VICE-CHANCELLOR'S LODGE - OROWA FEEDER ROAD, KWANDE</t>
  </si>
  <si>
    <t>CONSTRUCTION / PROVISION OF ROADS: ABANDE-CAMEROON BOUNDARY FEEDER ROAD, KWANDE LGA</t>
  </si>
  <si>
    <t>CONSTRUCTION / PROVISION OF ROADS: TILLEY GYADO COLLEGE, IHUGH-ADEKOMBO FEEDER ROAD, VANDEIKYA LGA</t>
  </si>
  <si>
    <t>CONSTRUCTION / PROVISION OF ROADS: AGER - NYALO - TSENZUGHUL - ADIKPO FEEDER ROAD, VANDEIKYA LGA</t>
  </si>
  <si>
    <t>CONSTRUCTION / PROVISION OF ROADS: CONSTRUCTION OF TILLEY-GYADO COLLEGE, IHUGH-ADEKOMBO FEEDER ROAD, VANDEIKYA LGA.</t>
  </si>
  <si>
    <t>CONSTRUCTION / PROVISION OF ROADS: CONSTRUCTION OF TSOR DUGWER ANYOGO-ANUWA ATSOR YAJI-AHIJO WITH BRIDGE AT AYA STREAM CROSSING BETWEEN DUGWERI AND ANYORGO CROSSING POINT (KELELEE), VANDEIKYA LGA.</t>
  </si>
  <si>
    <t>CONSTRUCTION / PROVISION OF ROADS: CONSTRUCTION OF 3 SPAN RC BRIDGE ACROSS AYA STREAM AT MBADUKU, VANDEIKYA LGA.</t>
  </si>
  <si>
    <t>CONSTRUCTION / PROVISION OF ROADS: TARAKU - TOM ATAR - UKYARI - UHUR FEEDER ROAD, GWER-EAST LGA</t>
  </si>
  <si>
    <t>CONSTRUCTION / PROVISION OF ROADS: CONSTRUCTION OF TARAKU-BAAJI-AGEDA-TSE ATUUL, TSE BIAGA-KUEWE ROAD IN GWER-EAST LGA.</t>
  </si>
  <si>
    <t>CONSTRUCTION / PROVISION OF ROADS: AGER - TSE TENEKE - SAMBE 5KM LONG, VANDEIKYA LGA</t>
  </si>
  <si>
    <t>CONSTRUCTION / PROVISION OF ROADS: TARAKU - GYARI FEEDER ROAD, GWER-EAST</t>
  </si>
  <si>
    <t>CONSTRUCTION / PROVISION OF ROADS: IGAH - OCHEKELE - OKPOKWU - AWOWO FEEDER ROAD, APA LGA</t>
  </si>
  <si>
    <t>CONSTRUCTION / PROVISION OF ROADS: IGAH - AJIBE - EKLA - ANKE FEEDER ROAD, OJU LGA 16KM</t>
  </si>
  <si>
    <t>CONSTRUCTION / PROVISION OF ROADS: OBUSA - EPILODE - IKWOKWU FEEDER ROAD, OJU LGA</t>
  </si>
  <si>
    <t>CONSTRUCTION / PROVISION OF ROADS: IHO - EDII - OJOMA FEEDER ROAD, OJU LGA 9KM</t>
  </si>
  <si>
    <t>CONSTRUCTION / PROVISION OF ROADS: CONSTRUCTION OF A 3- SPAN BRIDGE OVER RIVER LOKO, KPURUMA HEEVE K/ALA</t>
  </si>
  <si>
    <t>CONSTRUCTION / PROVISION OF ROADS: AONDONA-OGOBIA FEEDER ROAD, GWER-WEST LGA</t>
  </si>
  <si>
    <t>CONSTRUCTION / PROVISION OF ROADS: CONSTRUCTION OF AONDONA-ANAGBE-TOMATAR-JIMBA FEEDER ROAD GWER EAST</t>
  </si>
  <si>
    <t>CONSTRUCTION / PROVISION OF ROADS: ANCHIHA - TSE FAKI - SOKPO ABIEM - HEGHA FEEDER ROAD, BURUKU LGA 5KM LONG (DURA BRIDGE &amp; OTHER CULVERTS)</t>
  </si>
  <si>
    <t>CONSTRUCTION / PROVISION OF ROADS: CONSTRUCTION OF A TWO SPAN R.C. BRIDGE ACROSS KELEKE STREAM ON CAMP GARBA - ACHAKPA - TARTOUGH FEEDER ROAD, MAKURDI LGA</t>
  </si>
  <si>
    <t>CONSTRUCTION / PROVISION OF ROADS: CONSTRUCTION OF OBAGAJI-ENGILA-OGWULE-OGBANGEDE RURAL ROAD AGATU</t>
  </si>
  <si>
    <t>CONSTRUCTION / PROVISION OF ROADS: BRANCH AKEHE - AKO FATE - TSAR MBADUKU RURAL ROAD 18KM WITH 2 BRIDGES VANDEIKYA</t>
  </si>
  <si>
    <t>CONSTRUCTION / PROVISION OF ROADS: CONSTRUCITON OF ORTESE-UMELA-AKAAHENA-ABE-UKPIAM FEEDER ROAD GUMA</t>
  </si>
  <si>
    <t>CONSTRUCTION / PROVISION OF ROADS: CONSTRUCTION OF 6KM IHIGILE - OBOHU - AINU - UCHO ROAD OJU</t>
  </si>
  <si>
    <t>CONSTRUCTION / PROVISION OF ROADS: CONSTRUCTION OF 2KM OJU BARRACKS - ST. THOMAS IBIUUGI ROAD OJU LGA</t>
  </si>
  <si>
    <t>CONSTRUCTION / PROVISION OF ROADS: CONSTRUCTION OF AGASHA - GBERIKON - TSE JOO - ALASHI ROAD GUMA</t>
  </si>
  <si>
    <t>CONSTRUCTION / PROVISION OF ROADS: CONSTRUCTION OF TYULEN - TSE GAR - ALIGE ROAD GUMA</t>
  </si>
  <si>
    <t>CONSTRUCTION / PROVISION OF ROADS: CONSTRUCTION OF AZOM - TSE JOO ROAD GUMA</t>
  </si>
  <si>
    <t>CONSTRUCTION / PROVISION OF ROADS: CONSTRUCTION OF TSE AGEVA - GUBA ROAD GUMA</t>
  </si>
  <si>
    <t>CONSTRUCTION / PROVISION OF ROADS: CONSTRUCTION OF TSE TOR - TSE GAR ROAD GUMA</t>
  </si>
  <si>
    <t>CONSTRUCTION / PROVISION OF ROADS: CONSTRUCTION OF OGBAGA -  OGBONOKO - IPOLE/OLAOLABA AIDOGODO FEEDER ROAD IN OKPOKWU</t>
  </si>
  <si>
    <t>CONSTRUCTION / PROVISION OF ROADS: CONSTRUCTION OF TARAKU - GYARI - JEGU (OBI) FEEDER ROAD IN GWER LGA</t>
  </si>
  <si>
    <t>CONSTRUCTION / PROVISION OF ROADS: CONSTRUCTION OF AKUME UGBA STREET IN UGONDO LAYOUTS, MKD</t>
  </si>
  <si>
    <t>CONSTRUCTION / PROVISION OF ROADS: CONSTRUCTION OF ADAKA - TSUWE - APIR ROAD (21KM)</t>
  </si>
  <si>
    <t>CONSTRUCTION / PROVISION OF ROADS: REHABILITATION OF KORINYA - BAKO - BRANCH - ATSER ROAD KONSHISHA</t>
  </si>
  <si>
    <t>CONSTRUCTION / PROVISION OF ROADS: CONSTRUCTION OF TOM ATAR - IMBESEV - ORMEGHA - AKOOH ROAD GUMA</t>
  </si>
  <si>
    <t>CONSTRUCTION / PROVISION OF ROADS: CONSTRUCTION OF TSE AMUA - TOMATO FEEDER ROAD, GBOKO LGA</t>
  </si>
  <si>
    <t>CONSTRUCTION / PROVISION OF ROADS: CONSTRUCTION OF TSE GINDE - AVIAKA - TSAVNUM - IYOL - NYAJO FEEDER ROAD, GUMA LGA</t>
  </si>
  <si>
    <t>CONSTRUCTION / PROVISION OF ROADS: CONSTRUCTION OF TSE GINDE - UNZUGHUL - AGIR FEEDER ROAD, GUMA LGA</t>
  </si>
  <si>
    <t>CONSTRUCTION / PROVISION OF ROADS: CONSTRUCTION OF TSE IKYO - KPOGHOL FEEDER ROAD, GUMA LGA</t>
  </si>
  <si>
    <t>CONSTRUCTION / PROVISION OF ROADS: CONSTRUCTION OF UGBA - AKAA - ABEDA - ATONGO - IORJA FEEDER ROAD, LOGO LGA</t>
  </si>
  <si>
    <t>CONSTRUCTION / PROVISION OF ROADS: CONSTRUCTION OF ANYIIN - TYOGBIHI - ANYIBE FEEDER ROAD, LOGO LGA</t>
  </si>
  <si>
    <t>CONSTRUCTION / PROVISION OF ROADS: CONSTRUCTION OF UZER AZEGE FEEDER ROAD, LOGO LGA</t>
  </si>
  <si>
    <t>CONSTRUCTION / PROVISION OF ROADS: CONSTRUCTION OF SAAOR - AGOV - ABEDA - JUN - GINDE FEEDER ROAD, LOGO LGA</t>
  </si>
  <si>
    <t>CONSTRUCTION / PROVISION OF ROADS: CONSTRUCTION OF IKPAKA - NUMBEVE - ABEDA FEEDER ROAD, KATSINA ALA LGA</t>
  </si>
  <si>
    <t>CONSTRUCTION / PROVISION OF ROADS: CONSTRUCTION OF ANYAGBA - ACHOUGH FEEDER ROAD, KATSINA ALA LGA</t>
  </si>
  <si>
    <t>CONSTRUCTION / PROVISION OF ROADS: CONSTRUCTION OF ABAJI - TACHA - IMBUFU FEEDER ROADS, KATSINA ALA LGA</t>
  </si>
  <si>
    <t>CCONSTRUCTION / PROVISION OF ROADS: ONSTRUCTION OF NYITAR - UTITI - IMANDE ADAMU - KEMVANGER FEEDER ROADS, KATSINA ALA LGA</t>
  </si>
  <si>
    <t>CONSTRUCTION / PROVISION OF ROADS: CONSTRUCTION OF TSE AFAAKAA - AYUA - ABAJI FEEDER ROADS, KATSINA ALA LGA</t>
  </si>
  <si>
    <t>CONSTRUCTION / PROVISION OF ROADS: CONSTRUCTION OF OKOKOTO CULVERT, OKPOKWU VILLAGE OKPOKWU LGA</t>
  </si>
  <si>
    <t>CONSTRUCTION / PROVISION OF ROADS: CONSTRUCTION OF BRIDGE ACROSS RIVER OCHEKWU OKPOKWU LGA</t>
  </si>
  <si>
    <t>CONSTRUCTION / PROVISION OF ROADS: CONSTRUCTION OF ROAD FROM IGA - AJIBE ICHO - EKLA - AUKE &amp; CULVERT APA</t>
  </si>
  <si>
    <t>CONSTRUCTION / PROVISION OF ROADS: CONSTRUCTION OF ROAD FROM ANGWA - IKOR OLADU - AKPANIHO - OKPODA - JERICHO - OTAKPA -AUBE FEEDER ROAD IN APA LGA</t>
  </si>
  <si>
    <t>CONSTRUCTION / PROVISION OF ROADS: CONSTRUCTION OF ROAD FROM ANGWA - IKOR OLADU - AKPANIHO - OKPODA - JERICHO - OTAKPA - ALIFETI AND CULVERT APA</t>
  </si>
  <si>
    <t>CONSTRUCTION OF GBOR - TOR DONGA ROAD K/ALA</t>
  </si>
  <si>
    <t>CONSTRUCTION / PROVISION OF ROADS: CONSTRUCTION OF BRIDGE BETWEEN AJIBE ICHO - EKLA APA</t>
  </si>
  <si>
    <t>CONSTRUCTION / PROVISION OF ROADS: CONSTRUCTION OF BRIDGE BETWEEN AJIBE EHAJE - OBA TOWN APA</t>
  </si>
  <si>
    <t>CONSTRUCTION / PROVISION OF ROADS: CONSTRUCTION OF ROAD FROM UGBOKPO - OLAKOMONYE INCLUDING CULVERT APA</t>
  </si>
  <si>
    <t>CONSTRUCTION / PROVISION OF ROADS: GRADING OF ROAD FROM IJEGE - OCHICHI AJI &amp; CULVERT APA</t>
  </si>
  <si>
    <t>CONSTRUCTION / PROVISION OF ROADS: CONSTRUCTION OF ROAD FROM OLOJO OKWUJIYA - IGORO TOWN APA</t>
  </si>
  <si>
    <t>CONSTRUCTION / PROVISION OF ROADS: COMPLETION OF AKPETE ROAD TO IKOBI TOWN APA</t>
  </si>
  <si>
    <t>CONSTRUCTION / PROVISION OF ROADS: CONSTRUCTION OF ROAD FROM EDIKWU ICHO - OLADOGA &amp; OIJI INCLUDING CULVERT APA</t>
  </si>
  <si>
    <t>CONSTRUCTION / PROVISION OF ROADS: GRADING OF ROAD FROM IGA OLOGBECHE - OIJI TOWN  APA</t>
  </si>
  <si>
    <t>CONSTRUCTION / PROVISION OF ROADS: CONSTRUCTION OF ROAD FROM UGBOKPO - ADIJA IJAHA - OCHEMEKWU - UGBOBI - IKOBI APA</t>
  </si>
  <si>
    <t>CONSTRUCTION / PROVISION OF ROADS: CONSTRUCTION OF BRIDGE AT RIVER OCHEKWU APA</t>
  </si>
  <si>
    <t>CONSTRUCTION / PROVISION OF ROADS: CONSTRUCTION OF JINGIR - UGA - IORCHOR ROAD BURUKU</t>
  </si>
  <si>
    <t>CONSTRUCTION / PROVISION OF ROADS: CONSTRUCTION OF WOMBO - AGYO - IKYOR ROAD (WITH A BRIDGE OVER RIVER AGYO K/ALA</t>
  </si>
  <si>
    <t>CONSTRUCTION / PROVISION OF ROADS: CONSTRUCTION OF MKOVUR - UGA ROAD GBOKO LGA</t>
  </si>
  <si>
    <t>CONSTRUCTION / PROVISION OF ROADS: CONSTRUCTION OF ADOGO - SEKPE ROAD GBOKO LGA</t>
  </si>
  <si>
    <t>CONSTRUCTION / PROVISION OF ROADS: CONSTRUCTION OF CHAHUL - MALINA ROAD</t>
  </si>
  <si>
    <t>CONSTRUCTION / PROVISION OF ROADS: CONSTRUCTION OF SINGLE CELL 3M X 2M BOX CULVERTS ACROSS JAMU STREAM ON JOOLI-UKERSHIMA-KPANDE FEEDER ROADS IN MAKURDI LGA</t>
  </si>
  <si>
    <t>CONSTRUCTION / PROVISION OF ROADS: CONSTRUCTION OF FADA-TSE NYAM-HIAKAWE-ATUME-KURBAK-UAVADE-DEMEZA APERA-TOMANYI-UATSOR-TOMAHAR-BOAGUNDU-IJER (19.2KM) FEEDER ROAD  BURUKU</t>
  </si>
  <si>
    <t>CONSTRUCTION / PROVISION OF ROADS: CONSTRUCTION OF IKPAYONGO-ANDUFU-MBALOM RURAL ROAD GWER EAST</t>
  </si>
  <si>
    <t>CONSTRUCTION / PROVISION OF ROADS: CONSTRUCTION OF VANDEIKYA - TSE UGADEN - ANHAR RURAL RING ROAD.</t>
  </si>
  <si>
    <t>CONSTRUCTION / PROVISION OF ROADS: GRADING AND LATERITING OF STREETS IN WARDS I &amp; II NORTH-BANK, MAKURDI.</t>
  </si>
  <si>
    <t>CONSTRUCTION / PROVISION OF ROADS: RURAL ROAD CONSTRUCTION FROM OJUMELE TO UKPUTE FROM GWER-EAST TO KONSHISHA AND OJU LGA.</t>
  </si>
  <si>
    <t>CONSTRUCTION / PROVISION OF ROADS: CONSTRUCTION OF BOX CULVERT AT ANNAHULA, TSE AGBERAGBA TO AGERAGA ROAD KONSHISHA</t>
  </si>
  <si>
    <t>CONSTRUCTION / PROVISION OF ROADS: CONSTRUCTION OF BOX CULVERT AT UDULUGA, AGBEEDE TO ANMYA KONSHISHA</t>
  </si>
  <si>
    <t>CONSTRUCTION / PROVISION OF ROADS: CONSTRUCTION OF BOX CULVERT AT UBERA, AGBANYI TO TYOU VILLAGE OBI</t>
  </si>
  <si>
    <t>CONSTRUCTION / PROVISION OF ROADS: CONSTRUCTION OF BOX CULVERT AT AKOKO, TSE-AGBERAGBA WEST KONSHISHA</t>
  </si>
  <si>
    <t>CONSTRUCTION / PROVISION OF ROADS: CONSTRUCTION OF BOX CULVERT AT ANKPA UGBAKYO TO HEMEN VILLAGE</t>
  </si>
  <si>
    <t>CONSTRUCTION / PROVISION OF ROADS: CONSTRUCTION OF BOX CULVERT AT ALEMENYI MBAKPIAM SETTLEMENT GUMA</t>
  </si>
  <si>
    <t>CONSTRUCTION / PROVISION OF ROADS: CONSTRUCTION OF BRIDGE ON NYUMULA AT ABAGI VILLAGE, MBANGUUR USHONGO</t>
  </si>
  <si>
    <t>CONSTRUCTION / PROVISION OF ROADS: CONSTRUCTION OF OKPOGA-OLLO-OKONOBO ROAD OKPOKWU</t>
  </si>
  <si>
    <t>CONSTRUCTION / PROVISION OF ROADS: CONSTRUCTION OF AKPAKPA-EFFECHE-IGBERI ROAD WITH 6 CULVERTS OKPOKWU</t>
  </si>
  <si>
    <t>CONSTRUCTION / PROVISION OF ROADS: CONSTRUCTION OF IPOLE OKPUDU-EDE OKPOGA ACCESS ROAD OKPOKWU</t>
  </si>
  <si>
    <t>CONSTRUCTION / PROVISION OF ROADS: CONSTRUCTION OF OGWUCHE-AKPA-AIDOGODO ROAD OKPOKWU</t>
  </si>
  <si>
    <t>CONSTRUCTION / PROVISION OF ROADS: CONSTRUCTION OF ACCESS ROAD TO OKPOGA GENERAL HOSPITAL OKPOKWU</t>
  </si>
  <si>
    <t>CONSTRUCTION / PROVISION OF ROADS: CONSTRUCTION OF EFOYO BRANCH ROAD - AIBA (ADOLI VILLAGE) - AIOPI VILLAGE OKPOKWU</t>
  </si>
  <si>
    <t>CONSTRUCTION / PROVISION OF ROADS: CONSTRUCTION OF ANGBAAIE-ABIAN ROAD, GWER-WEST LGA</t>
  </si>
  <si>
    <t>CONSTRUCTION / PROVISION OF ROADS: CONSTRUCTION OF NAKA-ADAWA-UKYONGO-UCHU-KYANDE-JOR GWER WEST</t>
  </si>
  <si>
    <t>CONSTRUCTION / PROVISION OF ROADS: CONSTRUCTION OF MAKURDI-ANGUHAR-IGBAR-ABIAN FEEDER ROAD</t>
  </si>
  <si>
    <t>CONSTRUCTION / PROVISION OF ROADS: CONSTRUCTION OF NAKA-ONBAAVAR-TSE NYAMTI-TSE-KPERRYISA BONAKA FEEDER ROAD GWER WEST</t>
  </si>
  <si>
    <t>CONSTRUCTION / PROVISION OF ROADS: CONSTRUCTION OF ROAD AND BRIDGES ON IKPAYONGO, USANGE GYAASE TO IKPA- AGULE, MBATYEREV. GWER EAST</t>
  </si>
  <si>
    <t>CONSTRUCTION / PROVISION OF ROADS: CONSTRUCTION OF ROAD AND BRIDGES ON RIVER AWU LINKING ZEV TO MBAKYAA- TONDOV I COUNCIL WARD, KWANDE WEST.</t>
  </si>
  <si>
    <t>CONSTRUCTION / PROVISION OF ROADS: CONSTRUCTION OF 15KM ROAD IBER-HINDAN-AGAN/IORDYE, KONSHISHA LGA.</t>
  </si>
  <si>
    <t>CONSTRUCTION / PROVISION OF ROADS: CONSTRUCTION OF ROAD AND BRIDGES IPOLE-HAJE ICHO-IPIGA UKPOBI OF IDEKPA WARD OHIMINI</t>
  </si>
  <si>
    <t>CONSTRUCTION / PROVISION OF ROADS: CONSTRUCTION OF BRIDGE ACROSS RIVER UKYINAKYA IJIORIMENGER, MBAKWAKEM, MBACHOUGHUL, TARKA</t>
  </si>
  <si>
    <t>CONSTRUCTION / PROVISION OF ROADS: CONSTRUCTION OF CONCRETE BRIDGE ACROSS RIVER UKYENGE IN MBAYONGO &amp; MBATYOUGH WARDS (TIEV CONSTITUENCY PROJECT).</t>
  </si>
  <si>
    <t>CONSTRUCTION / PROVISION OF ROADS: CONSTRUCTION OF ROAD AND BRIDGES TOR-NYITAR VILLAGE, KATSINA-ALA LGA.</t>
  </si>
  <si>
    <t>CONSTRUCTION / PROVISION OF ROADS: CONSTRUCTION OF RURAL ROAD FROM WANNUNE-KUHWA GBOKO</t>
  </si>
  <si>
    <t>CONSTRUCTION / PROVISION OF ROADS: CONSTRUCTION OF BRIDGES AT UTYEN RIVER &amp; GBEMACHA RIVER GBOKO</t>
  </si>
  <si>
    <t>CONSTRUCTION / PROVISION OF ROADS: CONSTRUCTION OF 1 SPAN BRIDGES AT UTYEN STREAM LOCATED AT AGBEEDE ZAKI IORLAHA PEVER AGERAGA MARKET  KONSHISHA LGA</t>
  </si>
  <si>
    <t>CONSTRUCTION / PROVISION OF ROADS: CONSTRUCTION OF 1 SPAN BRIDGES AT UZAAGILE STREAM LOCATED ALONG AGBEEDE ZAKI JAM GBINDE AGERAGA MARKET  KONSHISHA LGA</t>
  </si>
  <si>
    <t>CONSTRUCTION / PROVISION OF ROADS: CONSTRUCTION OF 1 SPAN BRIDGES AT UCHOO STREAM LOCATED ALONG ZAKI IORLAHA-PEVER AGERAGA MARKET  KONSHISHA LGA</t>
  </si>
  <si>
    <t>CONSTRUCTION / PROVISION OF ROADS: CONSTRUCTION OF A FEEDER ROAD AT ANYAHWAR UDUBA-AGERAGA-JAM GBINDE ROAD, KONSHISHA</t>
  </si>
  <si>
    <t>CONSTRUCTION / PROVISION OF ROADS: CONSTRUCTION OF 2 SPAN BRIDGE ACROSS UKYOKOUGH STREAM ALONG TYOGBENDA MBAIKYU-AGBANYI ROAD KONSHISHA LGA</t>
  </si>
  <si>
    <t>CONSTRUCTION / PROVISION OF ROADS: CONSTRUCTION OF BRIDGE ON ABAGI-TUGHGBA ROAD KONSHISHA LGA</t>
  </si>
  <si>
    <t>CONSTRUCTION / PROVISION OF ROADS: CONSTRUCTION OF DOUBLE CULVERT AT HEMEN STREAM MBAABUR KONSHISHA LGA.</t>
  </si>
  <si>
    <t>CONSTRUCTION / PROVISION OF ROADS: CONSTRUCTION OF TSE AGBERAGBA-AGBANYI-PEVER-ANSHAGBA-KORNYA FEEDER ROAD, KONSHISHA LGA</t>
  </si>
  <si>
    <t>CONSTRUCTION / PROVISION OF ROADS: CONSTRUCTION OF FEEDER ROAD FROM TSE-IKYO KPOUGHUL KONSHISHA LGA</t>
  </si>
  <si>
    <t>CONSTRUCTION / PROVISION OF ROADS: CONSTRUCTION OF ANYIIN-TYOGBIHI-ANYIBE FEEDER ROAD, LOGO LGA</t>
  </si>
  <si>
    <t>CONSTRUCTION / PROVISION OF ROADS: CONSTRUCTION OF GBAJIMBA AKOR-ANYIBE FEEDER ROAD, GUMA LGA</t>
  </si>
  <si>
    <t>CONSTRUCTION / PROVISION OF ROADS: CONSTRUCTION OF THE BRIDGE ACROSS NYITE STREAM ON UGA-TYOGBENDE UDENDE</t>
  </si>
  <si>
    <t>CONSTRUCTION / PROVISION OF ROADS: CONSTRUCTION OF THE BRIDGE ACROSS UNGHKYE STREAM AT JINGIR-AMINDE FEEDER ROAD AND A BOX CULVERT, BURUKU LGA</t>
  </si>
  <si>
    <t>CONSTRUCTION / PROVISION OF ROADS: CONSTRUCTION OF TSE KUCHA-AKUME-ABETSE APINE GBAJIMBA AKOR-ANYIBE FEEDER ROAD, MBAYION, GBOKO LGA</t>
  </si>
  <si>
    <t>CONSTRUCTION / PROVISION OF ROADS: CONSTRUCTION OF AKPAGHER-CHIGHKI KOUGH-TYOATE-TSUWE DAKA-AGAN- GUNGUL, KONSHISHA LGA</t>
  </si>
  <si>
    <t>CONSTRUCTION / PROVISION OF ROADS: CONSTRUCTION OF AGER-NYALO-TSENZUGHUL ADIKPO ROAD, VANDEIKYA LGA</t>
  </si>
  <si>
    <t>CONSTRUCTION / PROVISION OF ROADS: CONSTRUCTION OF AGER-TSE-TEMEKE-SAMBE ROAD, VANDEIKYA LGA</t>
  </si>
  <si>
    <t>CONSTRUCTION / PROVISION OF ROADS: CONSTRUCTION OF TSE KUCHA, FADA/USEN  ROAD, GBOKO LGA</t>
  </si>
  <si>
    <t>CONSTRUCTION / PROVISION OF ROADS: CONSTRUCTION OF BRIDGE ACROSS RIVER ANDULAN FROM ADAMATE-RCM PRIMARY SCHOOL ABUR-DAA-TSE KUCHA, GBOKO</t>
  </si>
  <si>
    <t>CONSTRUCTION / PROVISION OF ROADS: CONSTRUCTION OF TSE AMUA, APER USU TO IHUNGWA NOR-SHAGBA, GBOKO LGA</t>
  </si>
  <si>
    <t>CONSTRUCTION / PROVISION OF ROADS: CONSTRUCTION OF BRIDGES ACROSS RIVER BAR FROM ABETSE-MBAMTEGH COMMUNITY SECONDARY SCHOOL, GBOKO LGA</t>
  </si>
  <si>
    <t>CONSTRUCTION / PROVISION OF ROADS: CONSTRUCTION OF BRIDGE FROM ABETSE-TSE AWAHE POLLING UNIT, GBOKO LGA</t>
  </si>
  <si>
    <t>CONSTRUCTION / PROVISION OF ROADS: CONSTRUCTION OF ROAD &amp; BRIDGES FROM AMELADU, CHEMBA TO KYADO, GBOKO LGA</t>
  </si>
  <si>
    <t>CONSTRUCTION / PROVISION OF ROADS: CONSTRUCTION OF TYONONGU MHAMBE-ABAYOL TO KAAME FEEDER ROAD, GBOKO LGA</t>
  </si>
  <si>
    <t>CONSTRUCTION / PROVISION OF ROADS: COMPLETION OF AMELADU TO CHEMBE AND ENVIRON, GBOKO LGA</t>
  </si>
  <si>
    <t>CONSTRUCTION / PROVISION OF ROADS: CONSTRUCTION OF FEEDER ROAD FROM MBAAMANDEV-TICHA-WANDOR-BEEVE-AYAL BURUKU LGA</t>
  </si>
  <si>
    <t>CONSTRUCTION / PROVISION OF ROADS: CONSTRUCTION OF 5 SPAN R.C. BRIDGE ACROSS OKPOKWU STREAM ON AKPA- ADANKARI FEEDER ROAD IN OTUKPO LGA</t>
  </si>
  <si>
    <t>CONSTRUCTION / PROVISION OF ROADS: CONSTRUCTION OF LESSEL-NYAMATSOR-MBAGEN COMMUNITY SECONDARY SCHOOL, ANONGUL-ABWA FEEDER ROAD PROJECT, BURUKU LGA</t>
  </si>
  <si>
    <t>CONSTRUCTION / PROVISION OF ROADS: CONSTRUCTION OF FEEDER ROAD FROM ONYEPA-AWULEPA-ATILO-OCHOBO-EKE JUNCTION (25KM), OTUKPO LGA</t>
  </si>
  <si>
    <t>CONSTRUCTION / PROVISION OF ROADS: CONSTRUCTION OF TWO SPAN R.C. BRIDGE ACROSS OKPOKWU STREAM AT OCHOCHO VILLAGE, OTUKPO</t>
  </si>
  <si>
    <t>CONSTRUCTION / PROVISION OF ROADS: CONSTRUCTION OF BOX CULVERT ACROSS UJIMAA STREAM IN MBAMZUGBE KINDRED GAAV, KONSHISHA LGA</t>
  </si>
  <si>
    <t>CONSTRUCTION / PROVISION OF ROADS: CONSTRUCTION OF AKOODO-TSE ALKIYE TSER-ATSAMER-TSE-MANGER FEEDER ROAD, TARKA LGA</t>
  </si>
  <si>
    <t>CONSTRUCTION / PROVISION OF ROADS: CONSTRUCTION OF WANNUNE-GWARCHE-AMEDE IV-TSE-TIA-TOMATAAN FEEDER ROAD, TARKA LGA</t>
  </si>
  <si>
    <t>CONSTRUCTION / PROVISION OF ROADS: CONSTRUCTION OF IAN AGAH-USOMBU-SOO IYON FEEDER ROAD GBOKO</t>
  </si>
  <si>
    <t>CONSTRUCTION / PROVISION OF ROADS: CONSTRUCTION OF ORTESE MARKET-CDM ACADEMY-ASHIBI TO ORTESE UGER SURFACE DRESSED ROAD IN IPAV (15KM), GBOKO LGA</t>
  </si>
  <si>
    <t>CONSTRUCTION / PROVISION OF ROADS: CONSTRUCTION OF MBAAKPUR-CHIGHHIKI MBAKUHWA-TYOATE FEEDER ROAD GBOKO</t>
  </si>
  <si>
    <t>CONSTRUCTION / PROVISION OF ROADS: CONSTRUCTION OF UKWO-OTUKPA ORIDO ABO-EPEYILO FEEDER ROAD, OGBADIBO LGA</t>
  </si>
  <si>
    <t>CONSTRUCTION / PROVISION OF ROADS: CONSTRUCTION OF FEEDER ROAD UKWO-OROKAM-UTURE, IPOLE IN OGBADIBO LGA</t>
  </si>
  <si>
    <t>CONSTRUCTION / PROVISION OF ROADS: CONSTRUCTION OF AKPAGHER-CHICHIKI UKOUGH-GBAEREN-TSE AGBERAGBA FEEDER ROAD KONSHISHA</t>
  </si>
  <si>
    <t>CONSTRUCTION / PROVISION OF ROADS: CONSTRUCTION OF TYOWANYE-UGA FEEDER ROAD GBOKO</t>
  </si>
  <si>
    <t>CONSTRUCTION / PROVISION OF ROADS: CONSTRUCTION OF MKAR-TSE NYAJO-MKOVUR FEEDER ROAD, GBOKO LGA</t>
  </si>
  <si>
    <t>CONSTRUCTION / PROVISION OF ROADS: COMPLETION OF HOWE- KINGA-SHAWA FEEDER ROAD, GWER LGA</t>
  </si>
  <si>
    <t>CONSTRUCTION / PROVISION OF ROADS: COMPLETION OF ABEDA- MALU-AYILAMO-ANYIBE FEEDER ROAD, LOGO LGA</t>
  </si>
  <si>
    <t>CONSTRUCTION / PROVISION OF ROADS: COMPLETION OF GBISE- MBAKYER-CHANCHAGI FEEDER ROAD, KATSINA-ALA LGA</t>
  </si>
  <si>
    <t>CONSTRUCTION / PROVISION OF ROADS: COMPLETION OF MASE- PAKA-TSE AKU-KULA FEEDER ROAD 29KM, GWER-EAST</t>
  </si>
  <si>
    <t>CONSTRUCTION / PROVISION OF ROADS: COMPLETION OF ODUGBO-OPAHA-ADOKA FEEDER ROAD 15KM, APA LGA</t>
  </si>
  <si>
    <t>CONSTRUCTION / PROVISION OF ROADS: CONSTRUCTION OF OJOMA ALAN-AKPA-OKPUDU-OJEINYO FEEDER ROAD 15KM, ADO LGA</t>
  </si>
  <si>
    <t>CONSTRUCTION / PROVISION OF ROADS: COMPLETION OF IGBOGHUL ABEDA - TSE GIRGI KUME - AYILAMO - ANYEBE FEEDER ROAD  LOGO LGA</t>
  </si>
  <si>
    <t>CONSTRUCTION / PROVISION OF ROADS: CONSTRUCTION OF A FOUR SPAN R.C. BRIDGE FROM IJIGBAM-EBONYI BORDER ACROSS ADO STREAM, ADO LGA</t>
  </si>
  <si>
    <t>CONSTRUCTION / PROVISION OF ROADS: CONSTRUCTION OF AGER TYO BRIDGE ACROSS KPA STREAM FROM ATSAGA ANEMBA VILLAGE-APER TYO-AGEBEEDE KONSHISHA LGA</t>
  </si>
  <si>
    <t>CONSTRUCTION / PROVISION OF ROADS: COMPLETION OF HOWE- TSE GABU-SHAWA FEEDER ROAD GWER EAST</t>
  </si>
  <si>
    <t>CONSTRUCTION / PROVISION OF ROADS: CONSTRUCTION OF OLUGWU THREE SPAN R.C. BRIDGE ACROSS OLUGWU STREAM AT USHA, AGATU LGA</t>
  </si>
  <si>
    <t>CONSTRUCTION / PROVISION OF ROADS: CONSTRUCTION OF VANDEIKYA-TSE AGBO-AGBERA-ASAN-GAADI-CHIKWANG  FEEDER ROAD, VANDEIKYA</t>
  </si>
  <si>
    <t>CONSTRUCTION / PROVISION OF ROADS: CONSTRUCTION OF TSUWA -AKO FATEH FEEDER ROAD, VANDEIKYA LGA</t>
  </si>
  <si>
    <t>CONSTRUCTION / PROVISION OF ROADS: CONSTRUCTION OF COURT OKO IPOLE, OKO ITESHI FEEDER ROAD, OGBADIBO LGA</t>
  </si>
  <si>
    <t>CONSTRUCTION / PROVISION OF ROADS: CONSTRUCTION OF ORTESE-UMELA-AKAAKUMA-ALA-UKPAM FEEDER ROAD (12KM), GUMA LGA</t>
  </si>
  <si>
    <t>CONSTRUCTION / PROVISION OF ROADS: CONSTRUCTION OF TRIPLE CELL FOR CULVERT ACROSS KPA STREAM AND RELIEF PIPE CULVERT ON GE-TSE GBUDU-AYAM CHURCH-TSE AUDE- AYAM FEEDER ROAD, USHONGO LGA</t>
  </si>
  <si>
    <t>CONSTRUCTION / PROVISION OF ROADS: CONSTRUCTION OF OKPODOM-OCHODU FEEDER ROAD 11KM OHIMINI</t>
  </si>
  <si>
    <t>CONSTRUCTION / PROVISION OF ROADS: CONSTRUCTION OF IGBAUKE-ADETSAV-IGBOR FEEDER ROAD, GWER-EAST</t>
  </si>
  <si>
    <t>CONSTRUCTION / PROVISION OF ROADS: CONSTRUCTION OF ROAD AND BRIDGES ON OGORE-ADUM WEST-IKPONYIRE-OJUWO OHIMINI</t>
  </si>
  <si>
    <t>CONSTRUCTION / PROVISION OF ROADS: CONSTRUCTION OF A THREE SPAN R.C. BRIDGE ACROSS OLUGWU STREAM ON USHA- UTUGOLOGOWU VILLAGE, AGATU LGA</t>
  </si>
  <si>
    <t>CONSTRUCTION / PROVISION OF ROADS: CONSTRUCTION OF ABINSI UVIR-KUHWA-IKPA-TYUYO MBAADUMBE-GBEMACHE FEEDER ROAD, GBOKO</t>
  </si>
  <si>
    <t>CONSTRUCTION / PROVISION OF ROADS: CONSTRUCTION OF ROAD FROM TOM-ANYIIN-ANSHAV-NDOKARI GUMA</t>
  </si>
  <si>
    <t>CONSTRUCTION / PROVISION OF ROADS: CONSTRUCTION OF FEEDER ROAD FROM TYOWANYE (BURUKU LGA) THROUGH ASHAMENA BURUKU LGA TO MANOR, IKURAV-TIEV, KATSINA-ALA LGA</t>
  </si>
  <si>
    <t>CONSTRUCTION / PROVISION OF ROADS: CONSTRUCTION OF OBAGAJI-EGBA-OKOKOLO-ODUGBEHO (25KM) OHIMINI</t>
  </si>
  <si>
    <t>CONSTRUCTION / PROVISION OF ROADS: CONSTRUCTION OF OBAGAJI-ENGILA-OGWULE-OGBANGEDE-ENICHA FEEDER ROAD (25KM)  OHIMINI</t>
  </si>
  <si>
    <t>CONSTRUCTION / PROVISION OF ROADS: CONSTRUCTION OF WANNUE-KULA ROAD IN GBOKO LGA</t>
  </si>
  <si>
    <t>CONSTRUCTION / PROVISION OF ROADS: REHABILITATION  OF IGUMALE--  ULAYI – IJIGBAN ROAD  6.5 KM ADO LGA</t>
  </si>
  <si>
    <t>CONSTRUCTION / PROVISION OF ROADS: CONSTRUCTION OF BOX CULVERT ACROSS JAMU STREAM WITH EMBARKMENTS IN NORTH BANK, MAKURDI</t>
  </si>
  <si>
    <t>CONSTRUCTION / PROVISION OF ROADS: PROPOSED CONST. OF NGUTOR – NEEYUM  OFF JOHN  ALAAGA  SRTEET MAKURDI LGA</t>
  </si>
  <si>
    <t>CONSTRUCTION / PROVISION OF ROADS: PROPOSED CONST. OF A SINGLE SPAN RCB  ACROSS  AGYOCHIA  STREAM  ON IKPAYONGU – ADUKU –KANDEOR  TYO-MU FEEDER ROAD  GWER EAST  LGA</t>
  </si>
  <si>
    <t>CONSTRUCTION / PROVISION OF ROADS: CONST. OF NYIJIR –TSE GBOUGHUL – IKYAAZA –MAKONDU- GBAADAM –ZONGU  AKIKI FEEDER  ROAD  MKD. LGA</t>
  </si>
  <si>
    <t>CONSTRUCTION / PROVISION OF ROADS: CONST. OF  BOX CULVERT  AT ATUM IN  NINGEV  AND ANYORSU STREAM  V/KYA LGA</t>
  </si>
  <si>
    <t>CONSTRUCTION / PROVISION OF ROADS: CONST. OF  STREET AND CULVERTS ACROSS JAMU  STREAM AND ACCESS CULVERT BEHIND TILLEY GYADO COLLEGE N/B MKD LGA</t>
  </si>
  <si>
    <t>CONSTRUCTION / PROVISION OF ROADS: CONST. OF TYOWANYE – AKOR  ASHAMENA  AGAKU  TSE APA – TSE-YUWA – MANOR MKT.- PHC  JUNCTION-RIVERSIDE   FEEDER   ROAD BURUKU</t>
  </si>
  <si>
    <t>CONSTRUCTION / PROVISION OF ROADS: CONST. OF  JATO AKA- ALKALI  JUNCTION – DIIV MKT  TSE JABO – IORSHENGE UDEEDEKU  MKT  IN KWANDE</t>
  </si>
  <si>
    <t>CONSTRUCTION / PROVISION OF ROADS: CONST. OF 2 SOAN RCB ACROSS USHONGU STREAM  WITH 3MX2M   RELIEF CULVERT  ON ABIA  IGBEE –IHUGH –FEEDER ROAD , USHONGU LGA</t>
  </si>
  <si>
    <t>CONSTRUCTION / PROVISION OF ROADS: CONST. OF  TRIPLE 3MX2M BOX CULVERT  ACROSS KYOAGENDO  STREAM  ON TORKWASE – MBABEM  - TORHANMAKYUR FEEDER ROAD , KWANDE LGA</t>
  </si>
  <si>
    <t>CONSTRUCTION / PROVISION OF ROADS: CONST. RCB  ACROSS DURA  STREAM ON USHONGU  HEGHA LESSEL  FEEDER  ROAD IN USHONGO LGA</t>
  </si>
  <si>
    <t>CONSTRUCTION / PROVISION OF ROADS: PROPOSED  CONST.OF 3 SPAN RCB  ACROSS  AYA STREAM AND CULVERTS ON CHI- KAAMEN-AMABEM  FEEDER  ROAD IN V/KYA  LGA</t>
  </si>
  <si>
    <t>CONSTRUCTION / PROVISION OF ROADS: CONST. OF ONE SPAN RCB ACROSS UWACHAM STREAM ON AJIO - KOTI YOUGH FEEDER ROAD ,KWANDE LGA</t>
  </si>
  <si>
    <t>CONSTRUCTION / PROVISION OF ROADS: CONSTRUCTION OF 1 SPAN REINFORCED CONCRETE BRIDGE ACROSS AKUME STREAM ON ANNUNE-AGONOGO  FEEDER ROAD. GBOKO</t>
  </si>
  <si>
    <t>CONSTRUCTION / PROVISION OF ROADS: CONSTRUCTION OF ADEIYONGO-NAJERIA-GBEM FEEDER ROAD, VANDEIKYA LGA.</t>
  </si>
  <si>
    <t>CONSTRUCTION / PROVISION OF ROADS: CONSTRUCTION OF SINGLE  CELL 2M × 2M  BOX CULVERT ON IKYOR- MAMWOO FEEDER ROAD. LOGO</t>
  </si>
  <si>
    <t>CONSTRUCTION / PROVISION OF ROADS: CONSTRUCTION OF THREE SPAN REINFORCED CONCRETE BRIDGE ACROSS BE STREAM ON GUSA AKPA- UDAM FEEDER ROAD. VANDEIKYA LGA.</t>
  </si>
  <si>
    <t>CONSTRUCTION / PROVISION OF ROADS: CONSTRUCTION OF DOUBLE CELL 3M × 3M  BOX CULVERT ACROSS UVUR STREAM ON BRNCH ATSER- TONGO FEEDER ROAD VANDEIKYA LGA.</t>
  </si>
  <si>
    <t>CONSTRUCTION / PROVISION OF ROADS: CONSTRUCTION OF DOUBLE CELL 2M × 2M  BOX CULVERT ACROSS UKYOUGH STREAM ON TYOWANYE - IPAV FEEDER ROAD BURUKU</t>
  </si>
  <si>
    <t>CONSTRUCTION / PROVISION OF ROADS: CONSTRUCTION OF DOUBLE CELL 3M × 3M  BOX CULVERT ACROSS UKOR STREAM ON KURA – TSE YONGONDA FEEDER ROAD GWER EAST</t>
  </si>
  <si>
    <t>CONSTRUCTION / PROVISION OF ROADS: CONSTRUCTION OF DOUBLE CELL 2M × 2M  BOX CULVERT ACROSS EKILE STREAM ON ERIJO - EKILE FEEDER ROAD ADO LGA</t>
  </si>
  <si>
    <t>CONSTRUCTION / PROVISION OF ROADS: CONSTRUCTION OF 3 SPAN REINFORCED CONCRETE BRIDGE ACROSS OCHEKWU STREAM OF IKOBI ON UGBOBI-IKOBI -ODEJO FEEDER ROAD. APA</t>
  </si>
  <si>
    <t>CONSTRUCTION / PROVISION OF ROADS: CONSTRUCTION OF 2 SPAN REINFORCED CONCRETE BRIDGE ACROSS OKPBI  STREAM ON OKETE-ALAGELANU FEEDER ROAD.OHIMINI LGA</t>
  </si>
  <si>
    <t>CONSTRUCTION / PROVISION OF ROADS: CONSTRUCTION OF A DOUBLE CELL 3M X 2M BOX CULVERT ACROSS A STREAM ON CHAINAGE O + 200 ALONG OJEBE- IRABI-OBAGAJI-AMOKE IJEGWU FEEDER ROAD, AGATU</t>
  </si>
  <si>
    <t>CONSTRUCTION / PROVISION OF ROADS: CONSTRUCTION OF AGER-NYARO-TSENDZUGHUL-ATAYO-GBAGBONGOM-ADIKPO FEEDER ROAD, VANDEIKYA LGA</t>
  </si>
  <si>
    <t>CONSTRUCTION / PROVISION OF ROADS: CONSTRUCTION OF BRIDGES ON AGEEDE-ZAKI IORLAHA PEVER-AGERGA MARKET- KUMASUNGUN FEEDER ROAD, KONSHISHA LGA</t>
  </si>
  <si>
    <t>CONSTRUCTION / PROVISION OF ROADS: CONSTRUCTION OF A BRIDGE ACROSS LILALAKI STREAM NEAR UTSOMBI MBAZER MBAKYAAN COUNCIL WARD IN BURUKU LGA</t>
  </si>
  <si>
    <t>CONSTRUCTION / PROVISION OF ROADS: CONSTRUCTION OF 2 NO. BRIDGES ACROSS NYITE STREAM AND RING ROADS IN MBASAGHER COMMUNITY, BURUKU LGA</t>
  </si>
  <si>
    <t>CONSTRUCTION / PROVISION OF ROADS: CONSTRUCTION OF DOGO - MKOVUR ROAD IN WUAV COMMUNITY, BURUKU LGA</t>
  </si>
  <si>
    <t>CONSTRUCTION / PROVISION OF ROADS:CONSTRUCTION OF A BRIDGE ACROSS DURA STREAM AT SOKPO MBAGBAABO, MBAGEN, BURUKU LGA</t>
  </si>
  <si>
    <t>CONSTRUCTION / PROVISION OF ROADS: CONSTRUCTION OF A BRIDGE AT RIVER KPA ON TSE YONGO WUAM TO RCM GEGE IN MBAKUHA COUNCIL WARD IN USHONGO LGA</t>
  </si>
  <si>
    <t>CONSTRUCTION / PROVISION OF ROADS: CONSTRUCTION OF BRIDGE ON AGEEDE-ZAKI JAM GBINDE  FEEDER ROAD KONSHISHA LGA</t>
  </si>
  <si>
    <t>CONSTRUCTION / PROVISION OF ROADS: CONSTRUCTION OF ODIAKPA/IGWE ITO OBI BRIDGE AND 2NO.BOX CULVETS IN OBI LGA</t>
  </si>
  <si>
    <t>CONSTRUCTION / PROVISION OF ROADS: CONSTRUCTION OFOJOMA-ALLAN-OJENYO CENTER FEEDER ROAD IN UTONKON, ADO LGA</t>
  </si>
  <si>
    <t>CONSTRUCTION / PROVISION OF ROADS: CONSTRUCTION OF ANYUWGBU-IBILLALUKPO-IBILLALACHE ROAD IN OJU LGA</t>
  </si>
  <si>
    <t>CONSTRUCTION / PROVISION OF ROADS: CONSTRUCTION OF JOO ORFE JUNCTION TO TSE AGIR ROAD IN KATSINA-ALA LGA 7KM</t>
  </si>
  <si>
    <t>CONSTRUCTION / PROVISION OF ROADS: CONSTRUCTION OF ABOX CULVERT TO OPEN ACCESS INTO GOLDEN COLLEGE, YAGBA NORTH BANK, YAGBA NORTH BANK, MAKURDI LGA</t>
  </si>
  <si>
    <t>CONSTRUCTION / PROVISION OF ROADS: CONSTRUCTION OF OJIEGBE-ANCHIMOGBO IN OJU LGA</t>
  </si>
  <si>
    <t>CONSTRUCTION / PROVISION OF ROADS: CONSTRUCTION OF 90CM PIPE CULVET DRAIN OF 10M LONG AND RESURFACING OF ROAD AROUND THE CROSSING POINT INTO THE T AND T FARM, OFF TERKULE NONGO STREET ALONG GEORGE AKUME ROAD, MAKURDI LGA</t>
  </si>
  <si>
    <t>CONSTRUCTION / PROVISION OF ROADS: CONSTRUCTION OF NAKA-ONMBAA AONDO -YOGBO -ATOM -YWA FEEDER ROAD 18KM GWER EAST</t>
  </si>
  <si>
    <t>CONSTRUCTION / PROVISION OF ROADS: CONSTRUCTION OFTSE TORLEKE-TSE AGBADI-TSE KYAV- KPELAN-AGAGBE FEEDER ROAD 1 5KM GWER EAST</t>
  </si>
  <si>
    <t>CONSTRUCTION / PROVISION OF ROADS: CONSTRUCTION OF NAKA-TSE BATA-GBOKO-IKYANDE  FEEDER ROAD 10KM GWER EAST</t>
  </si>
  <si>
    <t>CONSTRUCTION / PROVISION OF ROADS: CONSTRUCTION OF JOR- IKYANDE UKYONGO -KPELA-NAKA FEEDER ROAD  30KM GWER EAST</t>
  </si>
  <si>
    <t>CONSTRUCTION / PROVISION OF ROADS: CONSTRUCTION OF ADEKE-ATONDII-BONAKA-AONDONA FEEDER ROAD 30KM GWER EAST</t>
  </si>
  <si>
    <t>CONSTRUCTION / PROVISION OF ROADS: CONSTRUCTION OF AV- UCHEATAKPINE-AGBOVEN FEEDER ROAD 25KM GWER EAST</t>
  </si>
  <si>
    <t>CONSTRUCTION / PROVISION OF ROADS: CONSTRUCTION OF NAGI TSE AGBERAGBA FEEDER ROAD 15KM GWER EAST</t>
  </si>
  <si>
    <t>CONSTRUCTION / PROVISION OF ROADS: CONSTRUCTION OFKULA- ATONDII FEEDER ROAD 10KM GWER EAST</t>
  </si>
  <si>
    <t>CONSTRUCTION / PROVISION OF ROADS: CONSTRUCTION OF KULA-ANGUHAR FEEDER ROAD 10KM GWER EAST</t>
  </si>
  <si>
    <t>CONSTRUCTION / PROVISION OF ROADS: CONSTRUCTION OF PATRICK OLIMA STREET UP TO ANAS PAN CLOSE, OFF GEORGE AKUME ROAD, FIRST U-TURN BY THE LEFT, LOGO II BEHIND COMMISSIONER QUARTERS, MAKURDI LGA</t>
  </si>
  <si>
    <t>CONSTRUCTION / PROVISION OF ROADS:CONSTRUCTION OF MBAGA UKYALI ZWAKYAMBE ROAD, IKYUGBAJIR WARD, GWER EAST LOCAL GOVERNMENT</t>
  </si>
  <si>
    <t>CONSTRUCTION / PROVISION OF ROADS: CONSTRUCTION OF RURAL ROAD (10KM) FROM TSE SHINGI AYU TO TSE KASEVE, OFF GE LESSEL ROAD, MBAKUHA WARD, USHONGO LOCAL GOVERNMENT AREA</t>
  </si>
  <si>
    <t>CONSTRUCTION / PROVISION OF ROADS: CONSTRUCTION OF UWOBE-OKIRIKPO-ADUM  ROAD-15KM,  OBI LOCAL GOVERNMENT</t>
  </si>
  <si>
    <t>CONSTRUCTION / PROVISION OF ROADS: CONSTRUCTION OF ITAKPA-ECHORI -OYE-OBI  ROAD-19KM,  OBI LOCAL GOVERNMENT</t>
  </si>
  <si>
    <t>CONSTRUCTION / PROVISION OF ROADS: CONSTRUCTION OF OBARIKE-ITO-ODIAPA IPINU-IGWE ROAD-8KM,  OBI LOCAL GOVERNMENT</t>
  </si>
  <si>
    <t>CONSTRUCTION / PROVISION OF ROADS: CONSTRUCTION OF RURAL ROAD FROM KORINYA-MHAMBE AGBEEDE-SELAGI TO AKPAGHER IN KONSHISHA  LOCAL GOVERNMENT</t>
  </si>
  <si>
    <t>CONSTRUCTION / PROVISION OF ROADS: CONSTRUCTION OF RURAL ROAD FROM SHUA IORPUU-UKEHE ADORUGH ANSHA IHUGH  IN KONSHISHA  LOCAL GOVERNMENT</t>
  </si>
  <si>
    <t>CONSTRUCTION / PROVISION OF ROADS: CONSTRUCTION OF RURAL BRIDGE ACROSS RIVER KONSHIMA  IN KONSHISHA  LOCAL GOVERNMENT</t>
  </si>
  <si>
    <t>CONSTRUCTION / PROVISION OF ROADS: CONSTRUCTION OF RURAL BRIDGE ACROSS RIVER SAMBE  IN KONSHISHA  LOCAL GOVERNMENT</t>
  </si>
  <si>
    <t>CONSTRUCTION / PROVISION OF ROADS: CONSTRUCTION OF RURAL BRIDGE ACROSS RIVER UVA  IN KONSHISHA  LOCAL GOVERNMENT</t>
  </si>
  <si>
    <t>CONSTRUCTION / PROVISION OF ROADS: CONSTRUCTION OF RURAL ROAD FROM TYOGBEDA KUHWA-TSUMBA-DURA TO AKERIOR IN USHONGU LOCAL GOVERNMENT</t>
  </si>
  <si>
    <t>CONSTRUCTION / PROVISION OF ROADS: CONSTRUCTION OF RURAL ROAD FROM TSWA VILLAGE-TSE TSEHAMBA-ACROSS AYU RIVER TO MBAKYAHA IN VANDEIKYA LOCAL GOVERNMENT</t>
  </si>
  <si>
    <t>CONSTRUCTION / PROVISION OF ROADS: CONSTRUCTION OF RURAL ROAD FROM CHRIST THE KING -TSE GAADI MBAATENDE ACROSS BE RIVER  IN VANDEIKYA LOCAL GOVERNMENT</t>
  </si>
  <si>
    <t>CONSTRUCTION / PROVISION OF ROADS: CONSTRUCTION OF DAUDU-HEMBAOR AGER-LGEA TUGUDU,GUMA LOCAL GOVERNMENT</t>
  </si>
  <si>
    <t>CONSTRUCTION / PROVISION OF ROADS: CONSTRUCTION OF NAKA-ONMBA AONDO-YOGBO-AONDUNA 15KM IN GWER WEST LOCAL GOVERNMENT</t>
  </si>
  <si>
    <t>CONSTRUCTION / PROVISION OF ROADS: CONSTRUCTION OF TARUKPE-NKST AHUWA TO NKST PIONER CHURCH TO ORTESE JUNCTION IN  GBOKO LOCAL GOVERNMENT</t>
  </si>
  <si>
    <t>CONSTRUCTION / PROVISION OF ROADS: CONSTRUCTION OF IKPEAKOR-TOR MBASEMA-TONGO MARKET IN KONSHISHA  LOCAL GOVERNMENT</t>
  </si>
  <si>
    <t>CONSTRUCTION / PROVISION OF ROADS: CONSTRUCTION OF ACCESS ROAD FROM IGBOR TO IKWE IN GWER EAST LOCAL GOVERNMENT</t>
  </si>
  <si>
    <t>CONSTRUCTION / PROVISION OF ROADS: CONSTRUCTION OF GLORY OF HIS MAJESTY ROAD AT INDUSTRIAL LAYOUT, NAKA ROAD, MAKURDI  LOCAL GOVERNMENT</t>
  </si>
  <si>
    <t>CONSTRUCTION / PROVISION OF ROADS: CONSTRUCTION OF TSE ABO-KAAMEM-TSE AKAINYON-MBATIEREV FEEDER ROAD IN TARKA  LOCAL GOVERNMENT</t>
  </si>
  <si>
    <t>CONSTRUCTION / PROVISION OF ROADS: CONSTRUCTION OF AMAAFU-ANYIATSE-UGA TOMBU MARKET, FEEDER ROAD WITH TWO BRIDGES 22KM IN KATSINA-ALA LOCAL GOVERNMENT</t>
  </si>
  <si>
    <t>CONSTRUCTION / PROVISION OF ROADS: CONSTRUCTION OF LOGO BRIDGE AT ATSEN VILLAGE  IN KATSINA-ALA LOCAL GOVERNMENT</t>
  </si>
  <si>
    <t>CONSTRUCTION / PROVISION OF ROADS: CONSTRUCTION OF KONKOR BRIDGE NUMBER  IN KATSINA-ALA LOCAL GOVERNMENT</t>
  </si>
  <si>
    <t>CONSTRUCTION / PROVISION OF ROADS: CONSTRUCTION OF VANDEIKYA TO AGINDE ROAD WITH BURNT BRICKS PAVERS (5KM) IN VANDIEKYA  LOCAL GOVERNMENT</t>
  </si>
  <si>
    <t>CONSTRUCTION / PROVISION OF ROADS: CONSTRUCTION OF TSAR TO BESTE ROAD USING LIME STABILISATION IN VANDIEKYA LOCAL GOVERNMENT</t>
  </si>
  <si>
    <t>CONSTRUCTION / PROVISION OF ROADS: CONSTRUCTION OF OGBOLOJO NEW SITE ROAD APA-AGILA IN ADO  LOCAL GOVERNMENT</t>
  </si>
  <si>
    <t>CONSTRUCTION / PROVISION OF ROADS: CONSTRUCTION OF NEW JERUSALEM ROAD APA-AGILA IN ADO  LOCAL GOVERNMENT</t>
  </si>
  <si>
    <t>CONSTRUCTION / PROVISION OF ROADS: CONSTRUCTION OF TSE KUCHA-ACHIGBE-USEN-AVANDE-TYULEN FEEDER ROAD IN GBOKO LOCAL GOVERNMENT</t>
  </si>
  <si>
    <t>CONSTRUCTION / PROVISION OF ROADS: CONSTRUCTION OF AKPERAN ORSHI POLYTECHNIC YANDEV-PEVI  FEEDER ROAD IN GBOKO  LOCAL GOVERNMENT</t>
  </si>
  <si>
    <t>CONSTRUCTION / PROVISION OF ROADS: CONSTRUCTION OF ORKER-DOBI-ANZUNGUR FEEDER ROAD IN TARKA  LOCAL GOVERNMENT</t>
  </si>
  <si>
    <t>CONSTRUCTION / PROVISION OF ROADS: CONSTRUCTION OF REHABILITATION OF OLD OBU-OTUKPA BRANCH ROAD WITH DRAINAGE SYSTEM  IN OGBADIBO LOCAL GOVERNMENT</t>
  </si>
  <si>
    <t>CONSTRUCTION / PROVISION OF ROADS: CONSTRUCTION OF AMBOHO-ITYOSTAR-AGANYI-GBENGER-AKPENGER TARKA-GBOKO IN GBOKO  LOCAL GOVERNMENT</t>
  </si>
  <si>
    <t>CONSTRUCTION / PROVISION OF ROADS: CONSTRUCTION OF UCHI KARMEM-AKANYON-ANWAN  FEEDER ROAD IN TARKA  LOCAL GOVERNMENT</t>
  </si>
  <si>
    <t>CONSTRUCTION / PROVISION OF ROADS: CONSTRUCTION OF BRIDGE AT RIVER UTYEM MBAKWEN MBATYEREV  IN GBOKO LOCAL GOVERNMENT</t>
  </si>
  <si>
    <t>CONSTRUCTION / PROVISION OF ROADS: CONSTRUCTION OF BRIDGE AND THREE  CULVETS  AT BARRACK TO ANDI-IBILLA VILLAGE IN OJU LOCAL GOVERNMENT</t>
  </si>
  <si>
    <t>CONSTRUCTION / PROVISION OF ROADS: CONSTRUCTION OF BRIDGE AND TWO  CULVETS AT  IKACHI VILLAGE TO OBOBU  IN OJU LOCAL GOVERNMENT</t>
  </si>
  <si>
    <t>CONSTRUCTION / PROVISION OF ROADS: CONSTRUCTION OF RURAL ROAD FROM ASUKUNYA TO AGASHA TARKA-GUMA IN GUMA  LOCAL GOVERNMENT</t>
  </si>
  <si>
    <t>ZOOS, PARKS &amp; RESERVES: DEVELOPMENT OF RURAL MARKETS IN 3 LGAS.</t>
  </si>
  <si>
    <t>ZOOS, PARKS &amp; RESERVES: CONSTRUCITON OF MARKET SQUARE (BLOCKS OF STALLS) IN OTUKPA AND OROKAM OGBADIBO</t>
  </si>
  <si>
    <t>ZOOS, PARKS &amp; RESERVES: CONSTRUCITON OF THREE 3 NOS. COMMUNITY MODERN MARKET (MKD, TARKU &amp; GBAJIMBA)</t>
  </si>
  <si>
    <t>SECURITY INSTALLATIONS/EQUIPMENT: REHABILITATION OF COLLAPSED PERIMETER  FENCE.</t>
  </si>
  <si>
    <t>CONSTRUCTION / PROVISION OF ELECTRICITY: REACTIVATION OF AJIO ELECTICITY PROJECT IN KWANDE LGA</t>
  </si>
  <si>
    <t>CONSTRUCTION / PROVISION OF ELECTRICITY: ELECTRIFICATION HAANYA VILLAGE IN ADIKPO SUBURB IN KWANDE LGA</t>
  </si>
  <si>
    <t>CONSTRUCTION / PROVISION OF ELECTRICITY: EXTENSION  OF ELECTRICITY FROM MKOVUR AVAMBE VILLAGE BURUKU</t>
  </si>
  <si>
    <t>CONSTRUCTION / PROVISION OF ELECTRICITY: EXTENTION OF ELECTRICITY FROM TYOPAA ANONGU-TSE NOR-ANONGU-SHIKAAN VILLAGES IN KATSINA-ALA LGA 11 KM</t>
  </si>
  <si>
    <t>CONSTRUCTION / PROVISION OF ELECTRICITY: EXTENTION OF ELECTRICITY FROM SANKERA TO NONGOMI,ADOGO VILLAGE IN UKUM LGA</t>
  </si>
  <si>
    <t>CONSTRUCTION / PROVISION OF ELECTRICITY: ELECTRIFICATION OF AIGBENA COMMUNITY IN OROKAM OGBADIBO LGA</t>
  </si>
  <si>
    <t>CONSTRUCTION / PROVISION OF ELECTRICITY: ELECTRIFICATION OF MBATITIV COMMUNITY ,YANDEV IN GBOKO LGA</t>
  </si>
  <si>
    <t>CONSTRUCTION / PROVISION OF ELECTRICITY: ELECTRIFICATION OF VILLAGES ALONG LOGO AND TSAVNUM</t>
  </si>
  <si>
    <t>CONSTRUCTION / PROVISION OF ELECTRICITY: ELECTRIFICATION OF TSE IKYO-KPOGHUL-AGIR VILLAGES IN GUMA LGA</t>
  </si>
  <si>
    <t>CONSTRUCTION / PROVISION OF ELECTRICITY: ELECTRIFICATION OF TSE TSEEM,SHISHI, TSE IHOM AND UZER IN GUMA LGA</t>
  </si>
  <si>
    <t>CONSTRUCTION / PROVISION OF ELECTRICITY: EXTENTION OF ELECTRICITY FROM ACHOHO TO MBAGUNDE,KONSHISHA LGA</t>
  </si>
  <si>
    <t>CONSTRUCTION / PROVISION OF ELECTRICITY: ELECTRIFICATION OF IDELE COMMMUNITY IN OJU LGA</t>
  </si>
  <si>
    <t>CONSTRUCTION / PROVISION OF ELECTRICITY: EXTENSION OF ELECTRICITY FROM AVAMBE AKO VILLAGE BURUKUM</t>
  </si>
  <si>
    <t>CONSTRUCTION / PROVISION OF ELECTRICITY: ELECTRIFICATION OF ST. ANTHONY HOSPITAL ZAKI-BIAM UKUM</t>
  </si>
  <si>
    <t>CONSTRUCTION / PROVISION OF ELECTRICITY: AGBOUGHUL ELECTRICITY PROJECT MAKURDI</t>
  </si>
  <si>
    <t>CONSTRUCTION / PROVISION OF ELECTRICITY: COMPLETION OF ELECTRICITY PROJECTS IN TYEMIMONGO AND CHI IN VANDEIKYA LGA</t>
  </si>
  <si>
    <t>CONSTRUCTION / PROVISION OF ELECTRICITY: OWNER OCCUPIER ELECTRICITY PROJECT MAKURDI</t>
  </si>
  <si>
    <t>CONSTRUCTION / PROVISION OF ELECTRICITY: BEHIND PEACE SCONDARY SCHOOL ELECTRICITY PROJECT MAKURDI</t>
  </si>
  <si>
    <t>CONSTRUCTION / PROVISION OF ELECTRICITY: AKAAJIME ELECTRICITY PROJECT GBOKO</t>
  </si>
  <si>
    <t>CONSTRUCTION / PROVISION OF ELECTRICITY: IKPA MBATYEREV ELECTRICITY PROJECT</t>
  </si>
  <si>
    <t>CONSTRUCTION / PROVISION OF ELECTRICITY: ELECTRIFICATION OF WANNUNE-ORTESE-ACHIGBE-CHAHUL-ADOGO-KPE-NGO 1(9.675KM) VILLAGES IN GBOKO LGA</t>
  </si>
  <si>
    <t>CONSTRUCTION / PROVISION OF ELECTRICITY: UGBOKPO - OBAGAJI ELECTRICITY PROJECT AGATU</t>
  </si>
  <si>
    <t>CONSTRUCTION / PROVISION OF ELECTRICITY: TSE  KPAMBER ELECTRICITY PROJECT USHONGO</t>
  </si>
  <si>
    <t>CONSTRUCTION / PROVISION OF ELECTRICITY: ELECTRIFICATION OF AWAJIR GUNGUL - TSE AGBERAGBA KONSHISHA</t>
  </si>
  <si>
    <t>CONSTRUCTION / PROVISION OF ELECTRICITY: GARAGBOGHUL  - DANYI  VILLAGE ELECTRICITY PROJECT BURUKU</t>
  </si>
  <si>
    <t>CONSTRUCTION / PROVISION OF ELECTRICITY: UCHUO - AINU ELECTRICITY PROJECT OJU</t>
  </si>
  <si>
    <t>CONSTRUCTION / PROVISION OF ELECTRICITY: TSE - AGBERGBA ELECTRIFICATION NETWORK AND INSTALLATION OF TWO TRANSFORMERS KONSHISHA</t>
  </si>
  <si>
    <t>CONSTRUCTION / PROVISION OF ELECTRICITY: ELECTRIFICATION OF DUGWER - BIAM</t>
  </si>
  <si>
    <t>CONSTRUCTION / PROVISION OF ELECTRICITY: HAAGA VILLAGE ELECTRICITY PROJECT K/ALA</t>
  </si>
  <si>
    <t>CONSTRUCTION / PROVISION OF ELECTRICITY: ELECTRIFICATION OF JANDE, ANCHE AND UKARI VILLAGE USHONGO</t>
  </si>
  <si>
    <t>CONSTRUCTION / PROVISION OF ELECTRICITY: ELECTRIFICAITON OF GBATSE, USHONGO</t>
  </si>
  <si>
    <t>CONSTRUCTION / PROVISION OF ELECTRICITY: KYADO ELECTRICITY PROJECT GBOKO</t>
  </si>
  <si>
    <t>CONSTRUCTION / PROVISION OF ELECTRICITY: ACHUSA VILLAGE ELECTRICITY PROJECT MAKURDI</t>
  </si>
  <si>
    <t>CONSTRUCTION / PROVISION OF ELECTRICITY: ELECTRIFICAITON OF AZOON VILLAGE GUMA</t>
  </si>
  <si>
    <t>CONSTRUCTION / PROVISION OF ELECTRICITY: MELABU VILLAGE ELECTRICITY PROJECT UKUM</t>
  </si>
  <si>
    <t>CONSTRUCTION / PROVISION OF ELECTRICITY: ELECTRIFICATION OF ADOKA - UMOGIDI PROJECT OTUKPO</t>
  </si>
  <si>
    <t>CONSTRUCTION / PROVISION OF ELECTRICITY: ELECTRIFICATION OF   DAUDU /TUGUNDU  GUMA</t>
  </si>
  <si>
    <t>CONSTRUCTION / PROVISION OF ELECTRICITY: DAJO VILLAGE ELECTRICITY PROJECT UKUM</t>
  </si>
  <si>
    <t>CONSTRUCTION / PROVISION OF ELECTRICITY: UAVANDE - JOV IKYUNDAN ELECTRCITY PROJECT KONSHISHA</t>
  </si>
  <si>
    <t>CONSTRUCTION / PROVISION OF ELECTRICITY: APINE AND LUGA VILLAGE ELECTRICITY PROJECT GBOKO</t>
  </si>
  <si>
    <t>CONSTRUCTION / PROVISION OF ELECTRICITY: ELECTRIFICATION OF APA - AGILA VILLAGE</t>
  </si>
  <si>
    <t>CONSTRUCTION / PROVISION OF ELECTRICITY: OFILOKO ELECTRICITY PROJECT OTUKPO</t>
  </si>
  <si>
    <t>CONSTRUCTION / PROVISION OF ELECTRICITY: ELECTRIFICAITON OF AOKPE PILGRIMAGE CENTRE OKPOKWU</t>
  </si>
  <si>
    <t>CONSTRUCTION / PROVISION OF ELECTRICITY: ATSAGA ANEMBA ELECTRCITY PROJECT USHONGO</t>
  </si>
  <si>
    <t>CONSTRUCTION / PROVISION OF ELECTRICITY: MBAGOHO VILLAGE ELECTRICITY PROJECT MAKURDI</t>
  </si>
  <si>
    <t>CONSTRUCTION / PROVISION OF ELECTRICITY: INSTALLATION OF TRANSFORMER AT  10 LOCATIONS ACROSS BENUE STATE</t>
  </si>
  <si>
    <t>CONSTRUCTION / PROVISION OF ELECTRICITY: ELECTRIFICAITON OF DAJO POULTRY MAKURDI</t>
  </si>
  <si>
    <t>CONSTRUCTION / PROVISION OF ELECTRICITY: GOVERNMENT SCIENCE AND TECHNICAL COLLEGE GARAGBOGHUL  ELECTRICITY PROJECT BURUKU</t>
  </si>
  <si>
    <t>CONSTRUCTION / PROVISION OF ELECTRICITY: ELECTRIFICATION OF HOWE VILLAGE GWER EAST</t>
  </si>
  <si>
    <t>CONSTRUCTION / PROVISION OF ELECTRICITY: MBATOM TSE - WOMBO ELECTRCITY PROJECT K/ALA</t>
  </si>
  <si>
    <t>CONSTRUCTION / PROVISION OF ELECTRICITY: GBOR -  AMAAFU VILLLAGE ELECTRICITY PROJECT  K/ALA</t>
  </si>
  <si>
    <t>CONSTRUCTION / PROVISION OF ELECTRICITY: AMAAFU - AYUA - IKOWE ELECTRICITY PROJECT  K/ALA</t>
  </si>
  <si>
    <t>CONSTRUCTION / PROVISION OF ELECTRICITY: ELECTRIFICATION OF UGBA - TSE ORBIAM VILLAGE LOGO</t>
  </si>
  <si>
    <t>CONSTRUCTION / PROVISION OF ELECTRICITY: ELECTRIFICATION OF TYOOR - ASUE VILLAGE LOGO</t>
  </si>
  <si>
    <t>CONSTRUCTION / PROVISION OF ELECTRICITY: DUGWER  BIAM - AFFIA - GBEJI ELECTRICITY PROJECT UKUM</t>
  </si>
  <si>
    <t>CONSTRUCTION / PROVISION OF ELECTRICITY: ODOBA ELECTRICITY PROJECT OGBADIBO</t>
  </si>
  <si>
    <t>CONSTRUCTION / PROVISION OF ELECTRICITY: IKIKLA ELECTRICITY PROJECT OHIMINI</t>
  </si>
  <si>
    <t>CONSTRUCTION / PROVISION OF ELECTRICITY: ELECTRIFICATION OF OGORE VILLAGE OBI</t>
  </si>
  <si>
    <t>CONSTRUCTION / PROVISION OF ELECTRICITY: IHUGH - TSE MKER VANDEIKYA BAKO ELECTRICITY PROJECT</t>
  </si>
  <si>
    <t>CONSTRUCTION / PROVISION OF ELECTRICITY: ELECTRIFICAITON OF HEMBEM TAHAV VILLAGE BURUKU</t>
  </si>
  <si>
    <t>CONSTRUCTION / PROVISION OF ELECTRICITY: ABUKU - JINGIR - AMINDE - UGAH ELECTRICITY PROJECT BURUKU</t>
  </si>
  <si>
    <t>CONSTRUCTION / PROVISION OF ELECTRICITY: ELECTRIFICATION OF TSE AWUNAH - AGAIGBE  GWER WEST</t>
  </si>
  <si>
    <t>CONSTRUCTION / PROVISION OF ELECTRICITY: ELECTRIFICAITON OF EPEAGBO VILLAGE OGBADIBO</t>
  </si>
  <si>
    <t>CONSTRUCTION / PROVISION OF ELECTRICITY: GBOKO - IHUGH ABIA VILLAGE USHONGO</t>
  </si>
  <si>
    <t>CONSTRUCTION / PROVISION OF ELECTRICITY: ELECTRIFICAITON OF ABIA - ATEKOMBO USHONGO</t>
  </si>
  <si>
    <t>CONSTRUCTION / PROVISION OF ELECTRICITY: ELECTRIFIATION OF GBAGIR VILLAGE VANDEIKYA</t>
  </si>
  <si>
    <t>CONSTRUCTION / PROVISION OF ELECTRICITY: EXTENSION OF ELECTRICITY FROM TAVACHAN - ABA MBAHAV VILLAGE TO TERIK VENTURES K/ALA</t>
  </si>
  <si>
    <t>CONSTRUCTION / PROVISION OF ELECTRICITY: ELECTRIFICATION OF JATO DANLA GWER EAST</t>
  </si>
  <si>
    <t>CONSTRUCTION / PROVISION OF ELECTRICITY: ELECTRIFICATION OF ABIA - IGBEE USHONGO</t>
  </si>
  <si>
    <t>CONSTRUCTION / PROVISION OF ELECTRICITY: ANDYAR GEMADE VILLAGE ELECTRICITY PROJECT USHONGO</t>
  </si>
  <si>
    <t>CONSTRUCTION / PROVISION OF ELECTRICITY: EXTENSION OF ELECTRICITY FROM TSE-AGBERAGBA TO WUESE (CHANGED TO ANSHAGBA - AMUA - AGBEEDE)</t>
  </si>
  <si>
    <t>CONSTRUCTION / PROVISION OF ELECTRICITY: CHANGE OF WOODEN CROSS ARMS TO FIBRE CROSS ARMS FROM UGBA TO ANYIIN LOGO</t>
  </si>
  <si>
    <t>CONSTRUCTION / PROVISION OF ELECTRICITY: EXTENSION OF ELECTRICITY FROM APINE/LUGA - TSE IVASE - GBESUE MBAYION GBOKO</t>
  </si>
  <si>
    <t>CONSTRUCTION / PROVISION OF ELECTRICITY: AJOBE AI-ODAJI ELECTRICITY PROJECT OTUKPO</t>
  </si>
  <si>
    <t>CONSTRUCTION / PROVISION OF ELECTRICITY: ELECTRIFICATION OF EJOOR AKPA VILLAGE OTUKPO</t>
  </si>
  <si>
    <t>CONSTRUCTION / PROVISION OF ELECTRICITY: OKWUTUGBE ELECTRICITY PROJECT OBI</t>
  </si>
  <si>
    <t>CONSTRUCTION / PROVISION OF ELECTRICITY: ELECTRIFICATION OF TYEMIMONGO VILLAGE VANDEIKYA</t>
  </si>
  <si>
    <t>CONSTRUCTION / PROVISION OF ELECTRICITY: ELECTRIFICATION OF ABAKPA - TOFI VILLAGE BURUKU</t>
  </si>
  <si>
    <t>CONSTRUCTION / PROVISION OF ELECTRICITY: ELECTRIFICATION OF TOFI - AJOHOL VILLAGE BURUKU</t>
  </si>
  <si>
    <t>CONSTRUCTION / PROVISION OF ELECTRICITY: ELECTRIFICATION OF UGBEMA BURUKU</t>
  </si>
  <si>
    <t>CONSTRUCTION / PROVISION OF ELECTRICITY: TOMATAR SETTEMENT ELECTRICITY PROJECT GBOKO</t>
  </si>
  <si>
    <t>CONSTRUCTION / PROVISION OF ELECTRICITY: ELECTRIFICATION OF ABIA FILLIFI VILLAGE USHONGO</t>
  </si>
  <si>
    <t>CONSTRUCTION / PROVISION OF ELECTRICITY: ELECTRIFICATION OF AVANDE VILLAGE TARKA</t>
  </si>
  <si>
    <t>CONSTRUCTION / PROVISION OF ELECTRICITY: ELECTRIFICATION OF TIONSHA SETTLEMENT MAKURDI</t>
  </si>
  <si>
    <t>CONSTRUCTION / PROVISION OF ELECTRICITY: EXTENSION OF ELECTRICITY TO ONMBAADA VILLAGE GWER EAST</t>
  </si>
  <si>
    <t>CONSTRUCTION / PROVISION OF ELECTRICITY: EXTENSION OF ELECTRICITY TO ABOMTSE BAKUNGU VILLAGE AND TER NAGI PALACE GWER WEST</t>
  </si>
  <si>
    <t>CONSTRUCTION / PROVISION OF ELECTRICITY: ELECTRIFICATION OF GOV UWER VILLAGE LOGO</t>
  </si>
  <si>
    <t>CONSTRUCTION / PROVISION OF ELECTRICITY: ASSISTANCE OF OUTSTANDING MATERIALS TO PHCN FOR CONNECTION OF 33KVA LINE FROM OTUKPO TO UGBOKOLO</t>
  </si>
  <si>
    <t>CONSTRUCTION / PROVISION OF ELECTRICITY: ELECTRIFICATION OF HOLY GHOST COLLEGE SANKERA UKUM</t>
  </si>
  <si>
    <t>CONSTRUCTION / PROVISION OF ELECTRICITY: ELECTRIFICATION OF TSE ALLAGH VILLAGE TARKA</t>
  </si>
  <si>
    <t>CONSTRUCTION / PROVISION OF ELECTRICITY: ELECTRIFICATION OF SOO IYON VILLAGE TARKA</t>
  </si>
  <si>
    <t>CONSTRUCTION / PROVISION OF ELECTRICITY: EXTENSION OF ELECTRIITY TO  IPOLE - EFEYI VILLAGE OTUKPO</t>
  </si>
  <si>
    <t>CONSTRUCTION / PROVISION OF ELECTRICITY: SUPPLY OF 50 NO. ELECTRICITY DISTRIBUTION TRANSFORMERS MAKURDI</t>
  </si>
  <si>
    <t>CONSTRUCTION / PROVISION OF ELECTRICITY: ELECTRIFICATION OF BEGHA VILLAGE TARKA</t>
  </si>
  <si>
    <t>CONSTRUCTION / PROVISION OF ELECTRICITY: ELECTRIFICAITON OF MBAGOHOL VILLAGE AREA 'C' MAKURDI</t>
  </si>
  <si>
    <t>CONSTRUCTION / PROVISION OF ELECTRICITY: ELECTRIFICAITON OF TSE - INGBIAN VILLAGE LOGO</t>
  </si>
  <si>
    <t>CONSTRUCTION / PROVISION OF ELECTRICITY: ELECTRIFICATION OF MBAGHOL VILLAGE AREA 'B' MAKURDI</t>
  </si>
  <si>
    <t>CONSTRUCTION / PROVISION OF ELECTRICITY: EXTENSION OF ELECTRICITY FROM TSE KUCHA TO ACHIGBE  AND USEN VILLAGES BURUKU</t>
  </si>
  <si>
    <t>CONSTRUCTION / PROVISION OF ELECTRICITY: EXTENSION OF ELECTRICITY FROM AJIO TO  KOTI SHANGEV - YA</t>
  </si>
  <si>
    <t>CONSTRUCTION / PROVISION OF ELECTRICITY: EXTENSION OF ELECTRICITY FROM USHONGO TOWN TO MANOR, TSE UDE, HIITOM AND SATI VILLAGES USHONGU</t>
  </si>
  <si>
    <t>CONSTRUCTION / PROVISION OF ELECTRICITY: ELECTRIFICATION OF OJANTELE, CULVERT/BACK FILLING OF ANGWA, OLADU, AKPETE, IKOBI IN APA CONSTITUENCY</t>
  </si>
  <si>
    <t>CONSTRUCTION / PROVISION OF ELECTRICITY: ELECTRIFICATION OF AUMAZA AND IKPENGER IN GBOKO WEST CONSTITUENCY</t>
  </si>
  <si>
    <t>CONSTRUCTION / PROVISION OF ELECTRICITY: ELECTRIFICATION OF EBOYA I AND II IN OKPOKWU CONSTITUENCY</t>
  </si>
  <si>
    <t>CONSTRUCTION / PROVISION OF ELECTRICITY: INSTALLATION OF TRANSFORMER AT GOVERNMENT SCIENCE AND TECHNICAL COLLEGE IKYOGEN, KWANDE L.G.A.</t>
  </si>
  <si>
    <t>CONSTRUCTION / PROVISION OF ELECTRICITY: RURAL ELECTRIFICATION OF KUMPA, TSE-DE, GBISE-NAGA AND COMMUNITY HALL IN KATSINA-ALA EAST</t>
  </si>
  <si>
    <t>CONSTRUCTION / PROVISION OF ELECTRICITY: INSTALLATION OF TRANSFORMER AT JOOTAR AND CHENBE VILLAGES IN LOGO LGA</t>
  </si>
  <si>
    <t>CONSTRUCTION / PROVISION OF ELECTRICITY: ELECTRIFICATION OF AKOODO, TARHEMBE TO WEGHGBA, ANNUNE TO SOOYON, NYAMBEE TO TSE KOODA PIPE LINE CULVERTS AND BRIDGES ACROSS RIVER ANGBE,WINAKYA STREAM AND ORKEGHER IN TARKA CONSTITUENCY</t>
  </si>
  <si>
    <t>CONSTRUCTION / PROVISION OF ELECTRICITY: EXTENSIONN OF ELECTRICITY FROM AJIO TO KPENGWA SHANGEV - YA</t>
  </si>
  <si>
    <t>CONSTRUCTION / PROVISION OF ELECTRICITY: COMPLETION NGOBUA ELECTRICITY PROJECT K/ALA</t>
  </si>
  <si>
    <t>CONSTRUCTION / PROVISION OF ELECTRICITY: ELECTRIFICAITON OF GYENKU AND VAASE VILLAGES  UKUM</t>
  </si>
  <si>
    <t>CONSTRUCTION / PROVISION OF ELECTRICITY: ELECTRIFICATION OF ADIKPO  - MBAIWEN VILLAGE KWANDE</t>
  </si>
  <si>
    <t>CONSTRUCTION / PROVISION OF ELECTRICITY: ELECTRIFICAITON OF AGEBA AND SHAWA VILLAGES NEAR TARAKU</t>
  </si>
  <si>
    <t>CONSTRUCTION / PROVISION OF ELECTRICITY: ELECTRIFCAITON OF PIKA SETTLEMENT AREA MBATIAV GBOKO</t>
  </si>
  <si>
    <t>CONSTRUCTION / PROVISION OF ELECTRICITY: ELECTRIFICATION OF GWARCHE /KONTIEN VILLAGE TARKA</t>
  </si>
  <si>
    <t>CONSTRUCTION / PROVISION OF ELECTRICITY: EXTENSION OF ELECTRCIITY FROM AONDONA - TSE - ANAGBE - TSE WAKU GWER WEST</t>
  </si>
  <si>
    <t>CONSTRUCTION / PROVISION OF ELECTRICITY: ELECTRIFICATION OF AKO, UPEV AND AKAAHENA VILLAGES GUMA</t>
  </si>
  <si>
    <t>CONSTRUCTION / PROVISION OF ELECTRICITY: EXTENSION OF ELECTRICITY FROM OJEGBE TO UJE AND OTUNCHE  VILLAGES OJU</t>
  </si>
  <si>
    <t>CONSTRUCTION / PROVISION OF ELECTRICITY: ELECTRIFICATION OF OPAHA, ODUGBO AND EBUGODO VILLAGES APA</t>
  </si>
  <si>
    <t>CONSTRUCTION / PROVISION OF ELECTRICITY: EXTENSION OF ELECTRICITY FROM OSHIGBUDU - ENICHE TO UJI AND OGWULE - ANYENEKU VILLAGES AGATU</t>
  </si>
  <si>
    <t>CONSTRUCTION / PROVISION OF ELECTRICITY: EXTENSION OF ELECTRICITY FROM AKAAJIME TO TAKEMA  MEMORIAL  COLLEGE GBOKO</t>
  </si>
  <si>
    <t>CONSTRUCTION / PROVISION OF ELECTRICITY: EXTENSION OF ELETRCITY FROM USHONGO TOWN TO MBAGBA COMMUNITY KPOR VILLAGE USHONGO</t>
  </si>
  <si>
    <t>CONSTRUCTION / PROVISION OF ELECTRICITY: EXTENSION OF ELETRICITY FROM AUSTOMA NEAR ALIADE TO JIWUNDE TO UTURUGH VILLAGE GWER EAST</t>
  </si>
  <si>
    <t>CONSTRUCTION / PROVISION OF ELECTRICITY: ELECTRIFICATION OF GBALEMA - GBINDE, MANTA, BONTA,SHIRIKI, TSE CHAKPA AND AYEV IN MBATSER/MBAGUSA COUNCIL WARD ON KONSHISHA</t>
  </si>
  <si>
    <t>CONSTRUCTION / PROVISION OF ELECTRICITY: ELECTRIFICATION OF AONDONA - OGOBIA VILAGE IN GWER WEST LGA</t>
  </si>
  <si>
    <t>CONSTRUCTION / PROVISION OF ELECTRICITY: EXTENSION OF ELECTRICITY FORM ADAKA-TSE AKUME ADEM MAKURDI LGA</t>
  </si>
  <si>
    <t>CONSTRUCTION / PROVISION OF ELECTRICITY: COMPLETION OF TSE ABI - TSE GBINDE - PEVI ELECTRICITY PROJECT  GUMA LGA</t>
  </si>
  <si>
    <t>CONSTRUCTION / PROVISION OF ELECTRICITY: EXTENSION OF JATO AKA ACHIA ELECTRICITY IN KWANDE LGA</t>
  </si>
  <si>
    <t>CONSTRUCTION / PROVISION OF ELECTRICITY: ELECTRIFICATION OF PRINCE ADIJA INTERNATIONAL SEC. SCH. AKAAJIME, GBOKO LGA</t>
  </si>
  <si>
    <t>CONSTRUCTION / PROVISION OF ELECTRICITY: SUPPLY OF 60NO TRANSFORMERS MAKURDI</t>
  </si>
  <si>
    <t>CONSTRUCTION / PROVISION OF ELECTRICITY: ELECTRIFICATION OF OTONOGO - OTAKINI - EKPONGO - OJU LGA</t>
  </si>
  <si>
    <t>CONSTRUCTION / PROVISION OF ELECTRICITY: ELECTRIFICATION OF AINU ETTE IN UKPA/AINU ETTE COUNCIL WARD OJU LGA</t>
  </si>
  <si>
    <t>CONSTRUCTION / PROVISION OF ELECTRICITY: EXTENSION OF DISTRIBUTION NETWORK AT  TSE MKER IN VANDEIKYA LGA</t>
  </si>
  <si>
    <t>CONSTRUCTION / PROVISION OF ELECTRICITY: ELECTRIFICATION OF AGERA VILLAGE GAAV, KONSHISHA LGA</t>
  </si>
  <si>
    <t>CONSTRUCTION / PROVISION OF ELECTRICITY: ELECTRIFICATION OF GASEA COMMIUNITY, KATSINA-ALA TOWNSHIP MBASER, K/ALA</t>
  </si>
  <si>
    <t>CONSTRUCTION / PROVISION OF ELECTRICITY: EXTENSION OF ELECTRICITY FROM GBA USHONGU TO TSE ANJO VILLAGE AND EXTENSION OF ELECTRICITY TO F202GBATSE, A214</t>
  </si>
  <si>
    <t>CONSTRUCTION / PROVISION OF ELECTRICITY: EXTENSION OF ATOGBENDA VILLAGE IN KATSINA-ALA LGA</t>
  </si>
  <si>
    <t>CONSTRUCTION / PROVISION OF ELECTRICITY: CONSTRUCTION / PROVISION OF ELECTRICITY: ELECTRIFICATION OF AHUMBE AND MBAM VILLAGES  NEAR ALIADE GWER  EAST LGA</t>
  </si>
  <si>
    <t>EXTENSION OF ELECTRICITY FROM TSE-TSUE TO CHIHICHAN, JORDON VILLAGES GWER  EAST LGA</t>
  </si>
  <si>
    <t>CONSTRUCTION / PROVISION OF ELECTRICITY: EXTENSION OF ELECTRICITY FROM BRACH IKPE TO AKUA VILLAGE NEAR TSE ADUGU NYADEFA COOMUNITY GWER WEST LGA</t>
  </si>
  <si>
    <t>CONSTRUCTION / PROVISION OF ELECTRICITY: REQUEST FOR 4NO. TRANSFORMERS AT ABWA MBAGEN, BURUKU LGA</t>
  </si>
  <si>
    <t>CONSTRUCTION / PROVISION OF ELECTRICITY: ELECTRIFICATION OF TSE POOR VILLAGE UGONDO, MAKURDI LGA</t>
  </si>
  <si>
    <t>CONSTRUCTION / PROVISION OF ELECTRICITY: EXTENSION OF ELECTRICITY FROM TYOWANYE-ZUA-ASHIBI NYAMATSOR VILLAGES BURUKU LGA</t>
  </si>
  <si>
    <t>CONSTRUCTION / PROVISION OF ELECTRICITY: ELECTRIFICATION OF HINGA BIEM AND ONMBAADAA, TARAKU</t>
  </si>
  <si>
    <t>CONSTRUCTION / PROVISION OF ELECTRICITY: EXTENSION OF ELECTRICITY TO HWANDE VILLAGE GWER EAST LGA</t>
  </si>
  <si>
    <t>CONSTRUCTION / PROVISION OF ELECTRICITY: MBAKON-GERI- MEDE ELECTRICITY PROJECT MBADEDE WARD</t>
  </si>
  <si>
    <t>CONSTRUCTION / PROVISION OF ELECTRICITY: EXTENSION OF ELECTRICITY FROM OTUKPOMBI TO ANKPECHI AMLA OTUKPO</t>
  </si>
  <si>
    <t>CONSTRUCTION / PROVISION OF ELECTRICITY: EXTENSION OF ELECTRICITY OBAGAJI TO AYILA AND OKOKOLO IN AGATU LGA</t>
  </si>
  <si>
    <t>CONSTRUCTION / PROVISION OF ELECTRICITY: ELECTRIFICATION OF OIJI JOS OIJI IN APA LGA</t>
  </si>
  <si>
    <t>CONSTRUCTION / PROVISION OF ELECTRICITY: COMPLETION OF ADUPI OROKAM ELECTRICITY PROJECT OGBADIBO</t>
  </si>
  <si>
    <t>CONSTRUCTION / PROVISION OF ELECTRICITY: ELECTRIFICATION OF IDAGA COMMUNITY IN OHIMINI LGA</t>
  </si>
  <si>
    <t>CONSTRUCTION / PROVISION OF ELECTRICITY: EXTENSION OF ELECTRICITY FROM OGBOKPO TO IJEGE' IMANA OCHICHIOLILI, OCHICHI AI OKPAKACHI AND IGORO VILLAGE APA LGA</t>
  </si>
  <si>
    <t>CONSTRUCTION / PROVISION OF ELECTRICITY: ELECTRIFICATION OF ANEJI OHIMINI ONOJI ROAD OHIMINI LGA</t>
  </si>
  <si>
    <t>CONSTRUCTION / PROVISION OF ELECTRICITY: ELECTRIFICATION OF TYOWANYE TO TSE GBILEVE BURUKU LGA</t>
  </si>
  <si>
    <t>CONSTRUCTION / PROVISION OF ELECTRICITY: EXTENSION OF ELECTRICITY FROM IGUMALE-ULAYI-IJIGBAM IN ADO LGA</t>
  </si>
  <si>
    <t>CONSTRUCTION / PROVISION OF ELECTRICITY: EXTENSION OF ELECTRICITY FROM AONDONA VILLAGE TO MBAKOR MBAGWA- MBAGMONDO VILLAGES IN GWER WEST LGA</t>
  </si>
  <si>
    <t>CONSTRUCTION / PROVISION OF ELECTRICITY: EXTENSION OF ELECTRICITY FROM TSOR VANDEIKYA LGA</t>
  </si>
  <si>
    <t>CONSTRUCTION / PROVISION OF ELECTRICITY: EXTENSION OF ELECTRICITY TO ADAMGBE VILLAGE IN MBAYONGO VANDEIKYALGA</t>
  </si>
  <si>
    <t>CONSTRUCTION / PROVISION OF ELECTRICITY: ELECTRIFICATION OF UGBOHO AND ADOGO VILLAGES OF GBAAM IN ZAKI BIAM IN UKUM</t>
  </si>
  <si>
    <t>CONSTRUCTION / PROVISION OF ELECTRICITY: EXTENSION OF ELECTRICITY FROM NKST SEC. SCH. UAVANDE TO LATE DR. TOR TIV ATO VILLAGE IN KONSHISHA LGA</t>
  </si>
  <si>
    <t>CONSTRUCTION / PROVISION OF ELECTRICITY: EXTENSION OF ELECTRICITY TO UKPE GAADI VILLAGES IN MBAYONGO, VANDEIKYA LGA</t>
  </si>
  <si>
    <t>CONSTRUCTION / PROVISION OF ELECTRICITY: EXTENSION OF ELECTRICITY TO IGBOR-HEGHA VILLAGE OF MBAIKYAA IN USHONGO LGA</t>
  </si>
  <si>
    <t>CONSTRUCTION / PROVISION OF ELECTRICITY: EXTENSION OF ELECTRICITY TO USOMBO COMMMUNITY AND ENVIRONS IN TARKA LGA</t>
  </si>
  <si>
    <t>CONSTRUCTION / PROVISION OF ELECTRICITY: ELECTRIFICATION OF TSE DZURGBA VILLAGE OF NANEV DISTRICT IN KWANDE LGA</t>
  </si>
  <si>
    <t>CONSTRUCTION / PROVISION OF ELECTRICITY: EXTENSION OF ELECTRICITY TO KOTI-APERA-TYON-GBO AND UYOUGH VILLAGES OF NANEV IN KWANDE LGA</t>
  </si>
  <si>
    <t>CONSTRUCTION / PROVISION OF ELECTRICITY: EXTENSION OF ELECTRICITY TO AWUHE IKYONGU VILLAGE IN KONSHISHA LGA</t>
  </si>
  <si>
    <t>CONSTRUCTION / PROVISION OF ELECTRICITY: EXTENSION OF ELECTRICITY TO TOR DONGA KASAR CITY IN KATSINA-ALA LGA</t>
  </si>
  <si>
    <t>CONSTRUCTION / PROVISION OF ELECTRICITY: ELECTRIFICATION OF KASAAR SAAIKYAA VILLAGE IN UTANGE WARD KATSINA-ALA LGA</t>
  </si>
  <si>
    <t>CONSTRUCTION / PROVISION OF ELECTRICITY: EXTENSION OF ELECTRICITY FROM JOVKYUNDAQN-AJAN SETTLEMENT IN KONSHISHA LGA</t>
  </si>
  <si>
    <t>CONSTRUCTION / PROVISION OF ELECTRICITY: EXTENSION OF ELECTRICITY TO TSE GYADO VILLAGE IN VANDEIKYA LGA</t>
  </si>
  <si>
    <t>CONSTRUCTION / PROVISION OF ELECTRICITY: EXTENSION OF ELECTRICTY FROM ABETSE-MBAMTEGH TO IGBE ANUM, ANKUM MKONON AND KUSUGH ALL OF MBAYION DISTRICT IN GBOKO</t>
  </si>
  <si>
    <t>CONSTRUCTION / PROVISION OF ELECTRICITY: CONSTRUCTION OF ECHORI ITO ELECTRICITY OBI LGA</t>
  </si>
  <si>
    <t>CONSTRUCTION / PROVISION OF ELECTRICITY: COMPLETION OF AGWAM UCHIUO ELECTRICITY PROJECT NORTH BANK MAKURDI</t>
  </si>
  <si>
    <t>CONSTRUCTION / PROVISION OF ELECTRICITY: ELECTRIFICATION OF UGBODOM, ADUM WEST, ITOGO AND OBIJAGO COMMUNITIES IN OBI LGA</t>
  </si>
  <si>
    <t>CONSTRUCTION / PROVISION OF ELECTRICITY: ELECTRIFICATION OF MBASAAR ZAKI BIAM-BOSUA-MARBA-UKYUONGO SETTLEMENT IN UKUM LGA</t>
  </si>
  <si>
    <t>CONSTRUCTION / PROVISION OF ELECTRICITY: ELECTRICITY TRANSMISSION FROM SANKERA - AKPENE - CHITO</t>
  </si>
  <si>
    <t>CONSTRUCTION / PROVISION OF ELECTRICITY: ELECTRICITY TRANSMISSION PEVIKYAA - 500KVA TRANSFORMER UKUM</t>
  </si>
  <si>
    <t>CONSTRUCTION / PROVISION OF ELECTRICITY: ELECTRICITY TRANSMISSION SANKERA - AYATI UKUM</t>
  </si>
  <si>
    <t>CONSTRUCTION / PROVISION OF ELECTRICITY: EXTENSION OF ELECTRICITY FROM IGBE-ANUM-ANKUM-MKANAN-KUSUGH ALL OF MBAYION DISTRICT IN GBOKO LGA</t>
  </si>
  <si>
    <t>CONSTRUCTION / PROVISION OF ELECTRICITY: RURAL ELECTRIFICAITON IN OTOBI WARD  (ADANGARI AKPA) IN OTUKPO</t>
  </si>
  <si>
    <t>CONSTRUCTION / PROVISION OF ELECTRICITY: ELECTRIFICATION OF TSE VINGIR AHUNDU, KONSHISHA LGA</t>
  </si>
  <si>
    <t>CONSTRUCTION / PROVISION OF ELECTRICITY: RURAL ELECTRIFICAITON OF OJAKPAMA ADOKA  OTUKPO LGA</t>
  </si>
  <si>
    <t>CONSTRUCTION / PROVISION OF ELECTRICITY: ZAKI-BIAM  - TSE BIKI KUNDAV ELECTRIFICAITON PROJECT IN UKUM LGA</t>
  </si>
  <si>
    <t>CONSTRUCTION / PROVISION OF ELECTRICITY: EXTENSION OF ELECTRICITY TO GANDY HOTEL - JOOLI - UKERSHIMA NORTH BANK MAKURDI</t>
  </si>
  <si>
    <t>CONSTRUCTION / PROVISION OF ELECTRICITY: ELECTRIFICAITON OF KWAYAM - YASAM VILLAGE IN BURUKU LGA</t>
  </si>
  <si>
    <t>CONSTRUCTION / PROVISION OF ELECTRICITY: DISTRIBUTION OF ELECTRICITY IN ALEN SETTLEMENT AREA OF USHONGO LGA</t>
  </si>
  <si>
    <t>CONSTRUCTION / PROVISION OF ELECTRICITY: INSTALLATION OF 500KVA TRANSFORMER IN YAAKU USHONGO LGA</t>
  </si>
  <si>
    <t>CONSTRUCTION / PROVISION OF ELECTRICITY: ELECTRIFICAITON OF IKYO-AZANDE &amp; APANDE IN UTANGE COUNCIL WARD IN USHONGO LGA</t>
  </si>
  <si>
    <t>CONSTRUCTION / PROVISION OF ELECTRICITY: INSTALLATION OF 4 ADDITIONAL TRANSFORMERS IN USHONGO LGA</t>
  </si>
  <si>
    <t>CONSTRUCTION / PROVISION OF ELECTRICITY: ELECTRIFICATION OF TYEM-IMOMGO - ADAMGBE - BETSE - DAAGBA IN VANDEIKYA LGA</t>
  </si>
  <si>
    <t>CONSTRUCTION / PROVISION OF ELECTRICITY: ELECTRIFICATON OF RURAL COMMUNITIES IN ADO LGA</t>
  </si>
  <si>
    <t>CONSTRUCTION / PROVISION OF ELECTRICITY: ELECTRIFCAITON OF TOR - NYATAR VILLAGE IN KATSIA-ALA EAST CONSTITUENCY</t>
  </si>
  <si>
    <t>CONSTRUCTION / PROVISION OF ELECTRICITY: ELECTRIFICATION OF TSE - SANKERA IN UKUM LGA</t>
  </si>
  <si>
    <t>CONSTRUCTION / PROVISION OF ELECTRICITY: ELECTRIFCATION OF OHOHO AND ADUM - OWO COMMUNITIES IN OJU LGA</t>
  </si>
  <si>
    <t>CONSTRUCTION / PROVISION OF ELECTRICITY: ELECTRIFICAITON OF EFURELO, AGADAGBA, NDOGARA COMMUNITY IN UKWONYO UTONKON ADO LGA</t>
  </si>
  <si>
    <t>CONSTRUCTION / PROVISION OF ELECTRICITY: SUPPLY/INSTALLAITON OF TRANSFORMERS FOR MAKURDI SOUTH CONSTITUENCY</t>
  </si>
  <si>
    <t>CONSTRUCTION / PROVISION OF ELECTRICITY: EXTENSION OF ELECTRICITY FROM ESKAY ESTATE TO KIGHIR VILLAGE ALONG NAKA ROAD, MAKURDI LGA</t>
  </si>
  <si>
    <t>CONSTRUCTION / PROVISION OF ELECTRICITY: SUPPLY/INSTALLATION OF TRANSFORMERS FOR KYAN CONSTITUENCY IN VANDEIKYA</t>
  </si>
  <si>
    <t>CONSTRUCTION / PROVISION OF ELECTRICITY: SUPPLY AND INSTALLATION OF TRANSFORMERS FOR KYAN CONSTITUENCY IN VANDEIKYA LGA</t>
  </si>
  <si>
    <t>CONSTRUCTION / PROVISION OF ELECTRICITY: ELECTRIFICATION OF RURAL COMMUNITIES IN UKUM STATE CONSTITUENCY</t>
  </si>
  <si>
    <t>CONSTRUCTION / PROVISION OF ELECTRICITY: SUPPLY AND INSTALLATION OF TRANSFORMERS FOR UKUM  CONSTITUENCY</t>
  </si>
  <si>
    <t>CONSTRUCTION / PROVISION OF ELECTRICITY: ELECTRIFICAITON OF ZONGU AKIKI IN MBALAGH WARD MAKURDI NORTH</t>
  </si>
  <si>
    <t>CONSTRUCTION / PROVISION OF ELECTRICITY: ELECTRIFICAITON OF TOR - DONGA  - IKYO - AWEN KWANDE LGA</t>
  </si>
  <si>
    <t>CONSTRUCTION / PROVISION OF ELECTRICITY: OKPUDU RURAL ELECTRIFICAITON IN OKPOKWU LGA</t>
  </si>
  <si>
    <t>CONSTRUCTION / PROVISION OF ELECTRICITY: ELECTRIFICATION OF OLAHIMU UPALI/ OLAHIMU AHAJE OKPLIGWU VLLAGES IN UGBOJU ICHO WARD, IWILI AND OLAKPOGA VILLAGES IN ENTEKPA WARD OJINEBE AND  OLOKE VILLAGES IN ADOKA ICHO WARD, ODAUBI AND UNWABA, EOKPA VILLAGES IN UGBOJU OTACHE WARD, OFILOKO VILLAGES IN UGBOJU ICHO WARD AND IKPOLO ELECTRICITY INSTALLATION OTUKPO</t>
  </si>
  <si>
    <t>CONSTRUCTION / PROVISION OF ELECTRICITY: ELECTRIFICATION OF ADAGI IN KWANDE WEST CONSTITUENCY</t>
  </si>
  <si>
    <t>CONSTRUCTION / PROVISION OF ELECTRICITY: RURAL ELECTRIFICAITON OF UGBODOM ADUM WEST ITOGO AND OBIJABO CONSTITUENCY OBI</t>
  </si>
  <si>
    <t>CONSTRUCTION / PROVISION OF ELECTRICITY: ELECTRIFICATION OF RURAL COMMUNITIES IN TIEV CONSTUITUENCY OF VANDEIKYA</t>
  </si>
  <si>
    <t>CONSTRUCTION / PROVISION OF ELECTRICITY: EXTENSION OF ELETRICITY FROM TSE BOSSUA - YIASE AND DISTRIBUTION TO KAKU VILLAGES IN UKUM LGA</t>
  </si>
  <si>
    <t>CONSTRUCTION / PROVISION OF ELECTRICITY: EXPANSION OF ELECTRICITY SUPPLY OF OPEN UNIVERSITY COMMUNITY TSE SOKPO AND TSE KWEMBE, MAKURDI LGA</t>
  </si>
  <si>
    <t>CONSTRUCTION / PROVISION OF ELECTRICITY: EXTENSION OF ELECTRICITY FROM  EFFEKWO OTUKPA - EHA OTUKPA IN OGBADIBO LGA</t>
  </si>
  <si>
    <t>CONSTRUCTION / PROVISION OF ELECTRICITY: ELECTRIFICAITON OF ULLAM VILLAGE IN GWER LGA</t>
  </si>
  <si>
    <t>CONSTRUCTION / PROVISION OF ELECTRICITY: INSTALLATION OF 100KVA, 11/0.415KV TRANSFORMER AT MRS. HANNAH ORTOM RESIDENCE IN MAKURDI LGA</t>
  </si>
  <si>
    <t>CONSTRUCTION / PROVISION OF ELECTRICITY: ELECTRIFICAITON OF OJU  OBOHU/IHIGILE   COMMUNITIES   IN OJU LGA</t>
  </si>
  <si>
    <t>CONSTRUCTION / PROVISION OF ELECTRICITY: EXTENSION OF ELECTRICITY FROM JINGIR - SHONDO - KYE - ZAKI AWUAPILA LGEA PRIMARY INYOM BURUKU LGA</t>
  </si>
  <si>
    <t>CONSTRUCTION / PROVISION OF ELECTRICITY: EXTENSION OF ELECTRICITY FROM TERVERSHIMA MHAMBE - DOGO TOMBO MBALAGH BURUKU LGA</t>
  </si>
  <si>
    <t>CONSTRUCTION / PROVISION OF ELECTRICITY: COMPLETION OF ELECTRIFICATION OF GBANYAM AND EXTENSION TO TSE - IGYURA SETTLEMENT IN BURUKU LGA</t>
  </si>
  <si>
    <t>CONSTRUCTION / PROVISION OF ELECTRICITY: EXTENSION OF ELECTRICITY FROM ANVEMBE - ANSHAV - TOM ANYIIN - NDOKARI BURUKU LGA</t>
  </si>
  <si>
    <t>CONSTRUCTION / PROVISION OF ELECTRICITY: CAMP GARBA ELECTRICITY PROJECT, NORTH BANK,MAKURDI</t>
  </si>
  <si>
    <t>CONSTRUCTION / PROVISION OF ELECTRICITY: INSTALLAITON OF 4 NOS. TRANSFORMERS AT ABWA - MBAGEN IN BURUKU LGA</t>
  </si>
  <si>
    <t>CONSTRUCTION / PROVISION OF ELECTRICITY: COMPLETION OF ELECTRICITY PROJECT AT ANJA VILLAGE GWER EAST</t>
  </si>
  <si>
    <t>CONSTRUCTION / PROVISION OF ELECTRICITY: ELECTRIFICATION OF SHANNA, AYAR, HUNDU, PAKA AND TSE AKU  GWER EAST</t>
  </si>
  <si>
    <t>CONSTRUCTION / PROVISION OF ELECTRICITY: ELECTRICITY PROJECT FROM ATSAAMER - TSER-UKUME - AKOODO TARKA</t>
  </si>
  <si>
    <t>CONSTRUCTION / PROVISION OF ELECTRICITY: ELECTRICITY PROJECT FROM MANGER - TSE TIA - ANGBAAYE - TSE DAMKOR TARKA</t>
  </si>
  <si>
    <t>CONSTRUCTION / PROVISION OF ELECTRICITY: ANGBAAYER - USUMBUR TARKA</t>
  </si>
  <si>
    <t>CONSTRUCTION / PROVISION OF ELECTRICITY: EXTENSION OF ELECTRICITY FROM TAFI MARKET TO TAFI VILLAGE, MBAKEGH BINEV COUNCIL WARD IN BURUKU LGA</t>
  </si>
  <si>
    <t>CONSTRUCTION / PROVISION OF ELECTRICITY: ELECTRIFICATION OF OLA OLUBO AND IPOLE AIDOGODO OKPOKWU</t>
  </si>
  <si>
    <t>CONSTRUCTION / PROVISION OF ELECTRICITY: ELECTRIFICATION FROM OKPOGE TO ICHAMA OKPOKWU</t>
  </si>
  <si>
    <t>CONSTRUCTION / PROVISION OF ELECTRICITY: ELECTRIFICATION OF TYOUGH COMMUNITY, NEAR GAADI, GBOKO ROAD, MAKURDI</t>
  </si>
  <si>
    <t>CONSTRUCTION / PROVISION OF ELECTRICITY: EXTENSION OF ELECTRICITY FROM IGBOR TO ANCHIHA/MELADU AND TYOADU VILLAGES IN GBOKO LGA</t>
  </si>
  <si>
    <t>CONSTRUCTION / PROVISION OF ELECTRICITY: EXTENSION OF ELECTRICITY FROM ST. THOMAS CATHOLIC CHURCH JUNCTION TO IHIGILE/OBOHU VILLAGES IN OJU LGA</t>
  </si>
  <si>
    <t>CONSTRUCTION / PROVISION OF ELECTRICITY: COMPLETION OF RURAL ELECTRIFICATION FROM TSE ABI - GBINDE, ABANKA AND PEVI VILLAGES GUMA</t>
  </si>
  <si>
    <t>CONSTRUCTION / PROVISION OF ELECTRICITY: COMPLETION OF ADUPI OROKAM ELECTRICITY PROJECT</t>
  </si>
  <si>
    <t>CONSTRUCTION / PROVISION OF ELECTRICITY: EXTENSION OF ELECTRICITY FROM UGAH - ATEKAA, AMINDE, ANKUNYA AND IORUGH SETTLEMENTS BURUKU</t>
  </si>
  <si>
    <t>CONSTRUCTION / PROVISION OF ELECTRICITY: REHABILITATION/EXPANSION OF ELECTRICITY PROJECT FROM SEV-AV - WOMBO - GBOR - GBANYAM WITH 300KVA, 200KVA AND 300KVA TRANSFORMERS. BURUKU</t>
  </si>
  <si>
    <t>CONSTRUCTION / PROVISION OF ELECTRICITY: EXTENSION OF ELECTRICITY FROM MBADOM COMMUNITY OF IPAV IN GBOKO LGA</t>
  </si>
  <si>
    <t>CONSTRUCTION / PROVISION OF ELECTRICITY: MBAWER COMMUNITY ELECTRIFICATION PROJECT KWANDE</t>
  </si>
  <si>
    <t>CONSTRUCTION / PROVISION OF ELECTRICITY: ELECTRIFICATION FROM ANCHE TO WAJIR MBAJOHO, USHONGO</t>
  </si>
  <si>
    <t>CONSTRUCTION / PROVISION OF ELECTRICITY: ELECTRIFICATION OF OSHUGBUDU-ATAKPA-OGBAULU (10KM) VILLAGES IN AGATU LGA</t>
  </si>
  <si>
    <t>CONSTRUCTION / PROVISION OF ELECTRICITY: ELECTRIFICATION OF OBAGAJI-EGBA-OKOKOLO-ODUGBEHO  (25KM) VILLAGES IN AGATU LGA</t>
  </si>
  <si>
    <t>CONSTRUCTION / PROVISION OF ELECTRICITY: ELECTRIFICATION OF TOMANYIIN-ASHAV-AND TOMATAAN VILLAGES (12KM).</t>
  </si>
  <si>
    <t>CONSTRUCTION / PROVISION OF ELECTRICITY: ELECTRIFICATION OF IVASE-GBESUE VILLAGES (4KM) IN GBOKO LGA</t>
  </si>
  <si>
    <t>CONSTRUCTION / PROVISION OF ELECTRICITY: EXTENSION OF ELECTRICITY TO WUESE-TSE KADE MBAIKYOM VILLAGE NEAR WUESE GAAV IN KONSHISHA LGA</t>
  </si>
  <si>
    <t>CONSTRUCTION / PROVISION OF ELECTRICITY: ELECTRIFICATION OF ADI-OKPASHILA-OGULUBE-OTSAFU VILLAGES IN BURUKU LGA</t>
  </si>
  <si>
    <t>CONSTRUCTION / PROVISION OF ELECTRICITY: EXTENSION OF ELECTRICITY FROM UDE - MANGAM IN KWANDE LGA</t>
  </si>
  <si>
    <t>CONSTRUCTION / PROVISION OF ELECTRICITY: ALU - KUHWA - ATEKOMBO ELECTRIFICATION PROJECT, USHONGO LGA</t>
  </si>
  <si>
    <t>CONSTRUCTION / PROVISION OF ELECTRICITY: TSE - TENEKE - UGU - NYALO - YAAYA - TSENZUGHUL ELECTRIFICATION PROJECT IN VANDEIKYA LGA</t>
  </si>
  <si>
    <t>CONSTRUCTION / PROVISION OF ELECTRICITY: EXTENSION OF ELECTRICITY FROM MBAAKON TO GERI-MEDE VILLAGES</t>
  </si>
  <si>
    <t>CONSTRUCTION / PROVISION OF ELECTRICITY: EXTENSION OF ELECTRICITY, AJIO - KOTI SHANGEV YA KWANDE LGA</t>
  </si>
  <si>
    <t>CONSTRUCTION / PROVISION OF ELECTRICITY: EXTENSION OF ELECTRICITY FROM LESSEL TOWN TO CHIEF ALEXANDER AHAR COMPOUND</t>
  </si>
  <si>
    <t>CONSTRUCTION / PROVISION OF ELECTRICITY: EXTENSION OF ELECTRICITY FROM ABEDA - TSE GIRGI - ANBUA, LOGO LGA</t>
  </si>
  <si>
    <t>CONSTRUCTION / PROVISION OF ELECTRICITY: EXTENSION OF ELECTRICITY FROM ABEDA - JOOTAR - MEEME, LOGO LGA</t>
  </si>
  <si>
    <t>CONSTRUCTION / PROVISION OF ELECTRICITY: ELECTRIFICATION OF MBALAM COMMUNITY</t>
  </si>
  <si>
    <t>CONSTRUCTION / PROVISION OF ELECTRICITY: EXTENSION OF ELECTRICITY FROM UKWO - OWUKPA - AKPAROJI EKE - OLEFU - IGAH - UKALEGU VILLAGES IN OGBADIBO LGA</t>
  </si>
  <si>
    <t>CONSTRUCTION / PROVISION OF ELECTRICITY: EXTENSION OF ELECTRICITY FROM ABI COVERING THE FOLLOWING VILLAGES TSE IKYO, GINDE, AVAKA, TSAVNUM, IYOL NYAJO, AGIR AND KPOGHOL</t>
  </si>
  <si>
    <t>CONSTRUCTION / PROVISION OF ELECTRICITY: ELECTRIFICATION OF TSE KUR VILLAGE IN BURUKU LGA</t>
  </si>
  <si>
    <t>CONSTRUCTION / PROVISION OF ELECTRICITY: IVESE RURAL ELECTRIFICATION IN ADO LGA</t>
  </si>
  <si>
    <t>CONSTRUCTION / PROVISION OF ELECTRICITY: EXTENSION OF ELECTRICITY FROM KONTIEN TO AVANDE IN TARKA LGA</t>
  </si>
  <si>
    <t>CONSTRUCTION / PROVISION OF ELECTRICITY: EXTENSION OF ELECTRICITY FROM GBOR - AKPERA VANDEIKYA</t>
  </si>
  <si>
    <t>CONSTRUCTION / PROVISION OF ELECTRICITY: EXTENSION OF ELECTRICITY FROM AYUA - AFAAKAA  VANDEIKYA</t>
  </si>
  <si>
    <t>CONSTRUCTION / PROVISION OF ELECTRICITY: EXTENSION OF ELECTRICITY FROM AMAAFU - ITYOGBENDA UDENDE  VANDEIKYA</t>
  </si>
  <si>
    <t>CONSTRUCTION / PROVISION OF ELECTRICITY: EXTENSION OF ELECTRICITY FROM ABAJI - YOOYO  VANDEIKYA</t>
  </si>
  <si>
    <t>CONSTRUCTION / PROVISION OF ELECTRICITY: EXTENSION OF ELECTRICITY IN ANYAGBA VILLAGE  VANDEIKYA</t>
  </si>
  <si>
    <t>CONSTRUCTION / PROVISION OF ELECTRICITY: RURAL ELECTRIFICATION OF ABAYOL-ABAIKYA VILLAGES IN GBOKO LGA</t>
  </si>
  <si>
    <t>CONSTRUCTION / PROVISION OF ELECTRICITY: RURAL ELECTRIFICATION PROJECT IN ADIJA, IJAHA &amp; OCHUMEKWU, UGBOKPO WARD</t>
  </si>
  <si>
    <t>CONSTRUCTION / PROVISION OF ELECTRICITY: COMPLETION OF RURAL ELECTRIFICATION IN AUKE GBOKO</t>
  </si>
  <si>
    <t>CONSTRUCTION / PROVISION OF ELECTRICITY: RURAL ELECTRIFICATION IN ALIFETI, OTAKPA, IKOR &amp; AJIBE-ICHO GBOKO</t>
  </si>
  <si>
    <t>CONSTRUCTION / PROVISION OF ELECTRICITY: COMPLETION OF RURAL ELECTRIFICATION IN OFOKE GBOKO</t>
  </si>
  <si>
    <t>CONSTRUCTION / PROVISION OF ELECTRICITY: IGORO RURAL ELECTRIFICATION GBOKO</t>
  </si>
  <si>
    <t>CONSTRUCTION / PROVISION OF ELECTRICITY: ELECTRIFICATION OF VANDEIKYA-TSE UGANDEN IN VANDEIKYA LGA</t>
  </si>
  <si>
    <t>CONSTRUCTION / PROVISION OF ELECTRICITY: ELECTRIFICATION OF NYIEV-TIEV COMMUNITY MBAKYOR KWANDE LGA</t>
  </si>
  <si>
    <t>CONSTRUCTION / PROVISION OF ELECTRICITY: EXTENSION OF ELECTRICITY TO ICHOR IN KWANDE LGA</t>
  </si>
  <si>
    <t>CONSTRUCTION / PROVISION OF ELECTRICITY: EXTENSION OF ELECTRICITY TO IKYO-AZANDE, GBANDE AND APANDE IN UTANGE COUNCIL WARD OF USHONGO LGA</t>
  </si>
  <si>
    <t>CONSTRUCTION / PROVISION OF ELECTRICITY: EXTENSION OF ELECTRICITY FROM TSE-MKER (GBEM) TO TSE-NANDEVE AND TSE HEMBAH (MBAGWAZA) USHONGO LGA</t>
  </si>
  <si>
    <t>ICONSTRUCTION / PROVISION OF ELECTRICITY: NSTALLATION OF TRANSFORMER AT TSE-AGBERAGBA</t>
  </si>
  <si>
    <t>CONSTRUCTION / PROVISION OF ELECTRICITY: EXTENSION OF ELECTRICITY FROM OGODUMU-OLAIDU-OJIGO OTUKPO LGA</t>
  </si>
  <si>
    <t>CONSTRUCTION / PROVISION OF ELECTRICITY: EXTENSION OF ELECTRICITY POLES FROM IHUGH-KORINYA HIGH TENSION TO NDELE VILLAGE</t>
  </si>
  <si>
    <t>CONSTRUCTION / PROVISION OF ELECTRICITY: PROVISION OF 300KVA TRANSFORMER &amp; RURAL ELECTRIFICATION BEHIND ST. MONICA'S HOSPITAL ADIKPO-UJAMBE STREAM TO MBAIWEN IN NANEV DISTRICT OF KWANDE LGA</t>
  </si>
  <si>
    <t>CONSTRUCTION / PROVISION OF ELECTRICITY: EXTENSION OF ELECTRICITY ABIAN &amp; TSE UMILE SETTLEMENT, GWER WEST LGA</t>
  </si>
  <si>
    <t>CONSTRUCTION / PROVISION OF ELECTRICITY: ROAD CONSTRUCTION/ELECTRIFICATION OF MBAGBISHA COMMUNITY IN MBACHOHON, GWER-WEST LGA</t>
  </si>
  <si>
    <t>CONSTRUCTION / PROVISION OF ELECTRICITY: PROVISION/INSTALLATION OF TRANSFORMER AT KUHWA BRANCH ATIRKYESE COUNCIL WARD USHONGO LGA</t>
  </si>
  <si>
    <t>CONSTRUCTION / PROVISION OF ELECTRICITY: PROCUREMENT/INSTALLATION OF TRANSFORMER AT COMPREHENSIVE HEALTH CENTRE, YAAKUGH ALONG GE-IKYOBO AND MBAKUHA COUNCIL WARD USHONGO LGA</t>
  </si>
  <si>
    <t>CONSTRUCTION / PROVISION OF ELECTRICITY: ELECTRIFICATION OF MBAASHAKA-AFO VILLAGE</t>
  </si>
  <si>
    <t>CONSTRUCTION / PROVISION OF ELECTRICITY: ELECTRIFICATION OF GBACHA-APEINUMBU SETTLEMENTS  GBOKO LGA</t>
  </si>
  <si>
    <t>CONSTRUCTION / PROVISION OF ELECTRICITY: ELECTRIFICATION OF BUNDE-ONYA-ADITOGORA MBAYION  GBOKO LGA</t>
  </si>
  <si>
    <t>CONSTRUCTION / PROVISION OF ELECTRICITY: ELECTRIFICATION PROJECT OF ANKPA-IKIKILA OHIMINI LGA</t>
  </si>
  <si>
    <t>CONSTRUCTION / PROVISION OF ELECTRICITY: ELECTRIFICATION PROJECT OF OKPILIGIDI-AGADAGBA OHIMINI LGA</t>
  </si>
  <si>
    <t>CONSTRUCTION / PROVISION OF ELECTRICITY: ELECTRIFICATION OF UKPOBI-OKPIKO OHIMINI LGA</t>
  </si>
  <si>
    <t>CONSTRUCTION / PROVISION OF ELECTRICITY: ELECTRIFICATION PROJECT OF ANMEJI-OKPIKO OHIMINI LGA</t>
  </si>
  <si>
    <t>CONSTRUCTION / PROVISION OF ELECTRICITY: EXTENSION OF ELECTRICITY FROM MASE TO SHAANA-AYAR-HUNDU-PAKA-TSE AKU GWER EAST</t>
  </si>
  <si>
    <t>CONSTRUCTION / PROVISION OF ELECTRICITY: TRANSFORMERS FOR NORTH-BANK I - II AND MARKET CLERK WARDS MAKURDI LGA (10 NOS)</t>
  </si>
  <si>
    <t>CONSTRUCTION / PROVISION OF ELECTRICITY: ELECTRIFICATION OF UKU COMMUNITY NEAR ASUNKUYA, TARKA LGA</t>
  </si>
  <si>
    <t>CONSTRUCTION / PROVISION OF ELECTRICITY: ELECTRIFICATION OF TSAFA VILLAGE, KATSINA-ALA</t>
  </si>
  <si>
    <t>CONSTRUCTION / PROVISION OF ELECTRICITY: EXTENSION OF ELECTRICITY FROM AUMAZUA-MNGBANNGUN-GUNDU MBATIEREV GBOKO LGA</t>
  </si>
  <si>
    <t>CONSTRUCTION / PROVISION OF ELECTRICITY: ELECTRIFICATION FROM ADAMATE VILLAGE ROAD, GABRIEL AGERA-TSE BOKPA GBOKO LGA</t>
  </si>
  <si>
    <t>CONSTRUCTION / PROVISION OF ELECTRICITY: ELECTRIFICATION OF ADAMATE-TSE-AGASHUWA, GBOKO LGA</t>
  </si>
  <si>
    <t>CONSTRUCTION / PROVISION OF ELECTRICITY: ELECTRIFICATION OF TSE-YONGOUIGBA-TSE MBAURU, GBOKO LGA</t>
  </si>
  <si>
    <t>CONSTRUCTION / PROVISION OF ELECTRICITY: ELECTRIFICATION OF TSE-DWEM, MBAANKU, MBATIAV, GBOKO LGA</t>
  </si>
  <si>
    <t>CONSTRUCTION / PROVISION OF ELECTRICITY: LESSEL- NYAMATSOR-MBASEN COMMUNITY SECONDARY SCHOOL, ANONGUL-ABWA ELECTRIFICATION PROJECT, BURUKU LGA.</t>
  </si>
  <si>
    <t>CONSTRUCTION / PROVISION OF ELECTRICITY: TYOWANYE-DIWA- ASHIBI-TYOGBENDA-MBAGEN COMMUNITY SECONDARY SCHOOL, ANONGUL ELECTRIFICATION PROJECT, BURUKU LGA.</t>
  </si>
  <si>
    <t>CONSTRUCTION / PROVISION OF ELECTRICITY: ABUA/ANGBANYE ELECTRICITY PROJECT GBOKO ROAD, MAKURDI LGA</t>
  </si>
  <si>
    <t>CONSTRUCTION / PROVISION OF ELECTRICITY: COMPLETION OF OFOKE ELECTRICITY PROJECT, APA LGA</t>
  </si>
  <si>
    <t>CONSTRUCTION / PROVISION OF ELECTRICITY: ELECTRIFICATION OF AJEBE VILLAGE, NEAR IKPAYONGO GWER-EAST, LGA</t>
  </si>
  <si>
    <t>CONSTRUCTION / PROVISION OF ELECTRICITY: ELECTRIFICATION OF ASHINNA AND MBAMUNE VILLAGE, GWER-EAST, LGA</t>
  </si>
  <si>
    <t>CONSTRUCTION / PROVISION OF ELECTRICITY: ELECTRIFICATION OF NYAMOR VILLAGE, GWER-EAST, LGA</t>
  </si>
  <si>
    <t>CONSTRUCTION / PROVISION OF ELECTRICITY: ELECTRIFICATION OF ADUKU, ADE, KANDEOR VILLAGES GWER-EAST, LGA</t>
  </si>
  <si>
    <t>ELECTRIFICATION OF OHIRIGWE AND AMUNU, OJU LGA</t>
  </si>
  <si>
    <t>CONSTRUCTION / PROVISION OF ELECTRICITY: ELECTRIFICATION OF TOR AJILA VILLAGE AND MBADOM COMMUNITY IPAV, GBOKO LGA</t>
  </si>
  <si>
    <t>CONSTRUCTION / PROVISION OF ELECTRICITY: EXTENSION OF ELECTRICITY WITH TRANSFORMER FROM ORTESE MBASHIAN (BINEV WARD) TO TSE (GBAA ABELEGA GBAA) BURUKU LGA</t>
  </si>
  <si>
    <t>CONSTRUCTION / PROVISION OF ELECTRICITY: EXTENSION OF ELECTRICITY FROM VANDEIKYA TO HAANONGUN-ZUGU-AGERA- ASAAN-GAADI, VANDEIKYA LGA</t>
  </si>
  <si>
    <t>CONSTRUCTION / PROVISION OF ELECTRICITY: EXTENSION OF ELECTRICITY TO TSUWA-AKO-FATEH IN MBAKYAHA COUNCIL WARD IN UTE, VANDEIKYA LGA</t>
  </si>
  <si>
    <t>CONSTRUCTION / PROVISION OF ELECTRICITY: ELECTRIFICATION OF EBOYA, OHIMINI LGA</t>
  </si>
  <si>
    <t>CONSTRUCTION / PROVISION OF ELECTRICITY: ELECTRIFICATION OF AYILE NEAR OBAGAJI, AGATU LGA</t>
  </si>
  <si>
    <t>CONSTRUCTION / PROVISION OF ELECTRICITY: ELECTRIFICATION OF TSE-KUR COMMUNITY SHOROV, BURUKU LGA</t>
  </si>
  <si>
    <t>CONSTRUCTION / PROVISION OF ELECTRICITY: ELECTRIFICATION OF COL. SAMUEL AYOO SETTLEMENT AREA AND ENVIRONS AROUND FEDERAL MEDICAL CENTRE, APIR, MAKURDI LGA</t>
  </si>
  <si>
    <t>CONSTRUCTION / PROVISION OF ELECTRICITY: EXTENSION OF ELECTRICITY TO A ABOMSTE BAKUNGU, TSE CHIBI AND TER NAGI PALACE GWER WEST LGA</t>
  </si>
  <si>
    <t>CONSTRUCTION / PROVISION OF ELECTRICITY: EXTENSION OF ELECTRICITY FROM APIR TO TSE IJIR, TSE AJEH, TWAR IDYUGH VILLAGES, GWER-EAST LGA</t>
  </si>
  <si>
    <t>CONSTRUCTION / PROVISION OF ELECTRICITY: ELECTRICITY TRANSMISSION TO TSE-AGBERAGBA-TYOUGH GBANYA-SERAGI, KONSHISHA LGA</t>
  </si>
  <si>
    <t>CONSTRUCTION / PROVISION OF ELECTRICITY: EXTENSION OF ELECTRICITY TO TSE NYAM AKO IN MBAKUKU, MBAJOR, KONSHISHA LGA</t>
  </si>
  <si>
    <t>CONSTRUCTION / PROVISION OF ELECTRICITY: EXTENSION OF ELECTRICITY TO FROM TOM-ANYII-ANSHAV-NDOKARI</t>
  </si>
  <si>
    <t>CONSTRUCTION / PROVISION OF ELECTRICITY: ELECTRIFICATION OF UKPOBI VILLAGE IN IDEKPA WARD, OHIMINI LGA</t>
  </si>
  <si>
    <t>CONSTRUCTION / PROVISION OF ELECTRICITY: ELECTRIFICATION OF TOMANYIIN, ANSHAV AND TOMATAAN IN BURUKU LGA</t>
  </si>
  <si>
    <t>CONSTRUCTION / PROVISION OF ELECTRICITY: ELECTRIFICATION FROM ADAKA-TSE AKUME-ADEM MAKURDI LGA</t>
  </si>
  <si>
    <t>CONSTRUCTION / PROVISION OF ELECTRICITY: RURAL ELECTRIFICATION PROJECTS OSHIGBUDU-ATAKPA OGBAULU - 10KM OHIMINI</t>
  </si>
  <si>
    <t>CONSTRUCTION / PROVISION OF ELECTRICITY: ADI -OKPASHILA OGULUBE &amp; OTSAFU ELECTRIFICATION PROJECT IN ETULO DISTRICT BURUKU LGA</t>
  </si>
  <si>
    <t>CONSTRUCTION / PROVISION OF ELECTRICITY: COMPLETION OF THE EXTENTION OF ELECTRICITY FROM OKPOGA TO ICHAMA WARD II IN OKPOKWU LGA</t>
  </si>
  <si>
    <t>CONSTRUCTION / PROVISION OF ELECTRICITY: EXTENSION OF ELECTRICITY FROM ICHAMA WARD II TO ICHAMA WARD I IN OKPKWU LGA</t>
  </si>
  <si>
    <t>CONSTRUCTION / PROVISION OF ELECTRICITY: EXTENSION OF ELECTRICITY FROM ASHAMENA IN BURUKU LGA TO MANOR IKYURAV IN KATSINA-ALA LGA OF BENUE STATE</t>
  </si>
  <si>
    <t>CONSTRUCTION / PROVISION OF ELECTRICITY: ELECTRIFICATION OF CHIA SETTLEMENTAREA MBACHAVER-IKYONDU WARD IN TARKA LGA</t>
  </si>
  <si>
    <t>CONSTRUCTION / PROVISION OF ELECTRICITY: ELECTRIFICATION OF APERA, TONGOV IN KATSINA-ALA LGA, BENUE STATE</t>
  </si>
  <si>
    <t>CONSTRUCTION / PROVISION OF ELECTRICITY: ELECTRIFICATION OF AMINDE IN BURUKU LGA, BENUE STATE</t>
  </si>
  <si>
    <t>CONSTRUCTION / PROVISION OF ELECTRICITY: ELECTRIFICATION OF TSE -TOR NYITAR SETTLEMENT IN TOR DONGA, KATSINA-ALA LGA</t>
  </si>
  <si>
    <t>CONSTRUCTION / PROVISION OF ELECTRICITY: EXTENSION OF ELECTRICITY FROM CDM ACADEMY TO TSE UGO IN GBOKO LGA OF BENUE STATE</t>
  </si>
  <si>
    <t>CONSTRUCTION / PROVISION OF ELECTRICITY: EXTENTION OF HIGH TENSION LINE AND INSTALLATION OF 500KVA 11/0.415KV TRANSFORMER AT KIRGHIR AND APAA VILLAGES AND REPLACEMENT OF 500KVA, 11/041KV TRANSFORMER AT AKOR SHEHO VILLAGE IN MAKURDI LGA</t>
  </si>
  <si>
    <t>CONSTRUCTION / PROVISION OF ELECTRICITY: EXTENTION OF LOW TENSION DISTRIBUTION FROM KPENGWA TO TSE GESA AND EXTENSION OF LOW TENSION DISTRIBUTION TO TSE UJI VILLAGES IN KWANDE LGA, BENUE STATE</t>
  </si>
  <si>
    <t>CONSTRUCTION / PROVISION OF ELECTRICITY: EXTENTION OF ELECTRICITY FROM ADC TO ADEM COMMUNITY BEHIND ADC MAKURDI LGA</t>
  </si>
  <si>
    <t>CONSTRUCTION / PROVISION OF ELECTRICITY: COMPLETION OF ITOGO COMMUNITY, ELECTRICITY PROJECTS IN OBI LGA BENUE STATE</t>
  </si>
  <si>
    <t>CONSTRUCTION / PROVISION OF ELECTRICITY: COMPLETION OFUGBADON COMMUNITY, ELECTRICITY PROJECTS IN OBI LGA BENUE STATE</t>
  </si>
  <si>
    <t>CONSTRUCTION / PROVISION OF ELECTRICITY: EXTENTION OF ELECTRICITY TO UKERSHIMA VILLAGE NORTH BANK,MAKURDI LGA</t>
  </si>
  <si>
    <t>CONSTRUCTION / PROVISION OF ELECTRICITY: COMPLETION OF BAM BAM VILLAGE  ELECTRICITY PROJECT IN MAKURDI LGA</t>
  </si>
  <si>
    <t>CONSTRUCTION / PROVISION OF ELECTRICITY: EXTENTION OF LOW TENSION ELECTRICITY NETWORK AT TSE WOMBO VILLAGE IN KATSINA-ALA LGA, BENUE STATE</t>
  </si>
  <si>
    <t>CONSTRUCTION / PROVISION OF ELECTRICITY: EXTENTION OF ELECTRICITY FROM TSAR TO CHANGE BESTE DAGBA VILLAGES OF MBADUKU IN VANDEIKYA LGA BENUE STATE</t>
  </si>
  <si>
    <t>CONSTRUCTION / PROVISION OF ELECTRICITY: EXTENTION OF ELECTRICITY TO HAANYA VILLAGE ADIKPO,KWANDE LGA BENUE STATE</t>
  </si>
  <si>
    <t>CONSTRUCTION / PROVISION OF ELECTRICITY: EXTENTION OF ELECTRICITY TO RCM TYAV KM3 GBOKO ROAD  MAKURDI LGA</t>
  </si>
  <si>
    <t>CONSTRUCTION / PROVISION OF ELECTRICITY: ELECTRIFICATION OF TSE AYASTE SETTLEMENT,MBAKAAN AND KOTI SHANGEV -YA IN KWANDE LGA</t>
  </si>
  <si>
    <t>CONSTRUCTION / PROVISION OF ELECTRICITY: EXTENTION OF ELECTRICITY FROM HULE TO ANWAN/KUHWA VILLAGES IN GBOKO LGA</t>
  </si>
  <si>
    <t>CONSTRUCTION / PROVISION OF ELECTRICITY: ELECTRIFICATION OF IKACHI UKPA COMMUNITY IN OJU LGA OF BENUE STATE</t>
  </si>
  <si>
    <t>CONSTRUCTION / PROVISION OF ELECTRICITY: COMPLETION OF OHOHO OWO COMMUNITY, ELECTRICITY PROJECT IN OJU LGA BENUE STATE</t>
  </si>
  <si>
    <t>CONSTRUCTION / PROVISION OF ELECTRICITY: ELECTRIFICATION OF TIMBEE VILLAGE IN MAKURDI L.G.A.</t>
  </si>
  <si>
    <t>CONSTRUCTION / PROVISION OF ELECTRICITY: NEW KANSHIO LAYOUT PHASE II ELECTRICITY PROJECT MAKURDI L.G.A., BENUE STATE.</t>
  </si>
  <si>
    <t>CONSTRUCTION / PROVISION OF ELECTRICITY: ADUMA- OWENA- IYECHE ELECTRICITY PROJECT IN OJU, L.G.A. BENUE STATE.</t>
  </si>
  <si>
    <t>CONSTRUCTION / PROVISION OF ELECTRICITY: OWNER OCCUPIER EXTENSION ELECTRICITY PROJECT IN MAKURDI, L.G.A.</t>
  </si>
  <si>
    <t>CONSTRUCTION / PROVISION OF ELECTRICITY: COMPLETION OF THE EXTENSION OF ELECTRICITY FROM OGWULE UGBAULU – OGWULE ANKPA IN AGATU L.G.A., BENUE STATE.</t>
  </si>
  <si>
    <t>CONSTRUCTION / PROVISION OF ELECTRICITY: OGBANGEDE VILLAGE ELECTRICITY PROJECT IN AGATU L.G.A., BENUE STATE.</t>
  </si>
  <si>
    <t>CONSTRUCTION / PROVISION OF ELECTRICITY: IPOLE – OMBI ELECTRICITY PROJECT IN OTUKPO L.G.A. BENUE STATE</t>
  </si>
  <si>
    <t>CONSTRUCTION / PROVISION OF ELECTRICITY: MBAIMYAR/MBAATEM ELECTRICITY PROJECT IN MAKURDI L.G.A. BENUE STATE.</t>
  </si>
  <si>
    <t>CONSTRUCTION / PROVISION OF ELECTRICITY: EXTENSION OF ELECTRICITY FROM KERA TO GBOR COMMUNITY IN KATSINA-ALA L.G.A.</t>
  </si>
  <si>
    <t>CONSTRUCTION / PROVISION OF ELECTRICITY: KUTCHA UTEBE ELECTRICITY PROJECT, GBOKLO ROAD, MAKURDI L.G.A.</t>
  </si>
  <si>
    <t>CONSTRUCTION / PROVISION OF ELECTRICITY: EXTENSION OF ELECTRICITY FROM ADOKA – IJOR – UCHE – TSE  ATO  IN GWER WEST LGA</t>
  </si>
  <si>
    <t>CONSTRUCTION / PROVISION OF ELECTRICITY: ELECTRIFICATION OF TYOGBENDA, MBATIAV IN GBOKO L.G.A.</t>
  </si>
  <si>
    <t>CONSTRUCTION / PROVISION OF ELECTRICITY: AGWABI - WOMBO - GBANYAM ELECTRICITY PROJECT</t>
  </si>
  <si>
    <t>CONSTRUCTION / PROVISION OF ELECTRICITY:ACKAA VILLAGE ELECTRICITY PROJECT IN LOGO L.G.A.</t>
  </si>
  <si>
    <t>CONSTRUCTION / PROVISION OF ELECTRICITY: STEPPING DOWN OF 33KV HT LINE AND INSTALLATION OF 2NOS TRANSFORMERS AT ABUA/ANGBAAYE AND AKILE IN MAKURDI LGA</t>
  </si>
  <si>
    <t>CONSTRUCTION / PROVISION OF ELECTRICITY: EXTENSION OF ELECTRICITY FROM NASME- ZONGU - ANTER -TSE ALA - TSE - NYIJIR - ZONGO - TSEAKWA COMMUNITIES IN MAKURDI L.G.A. BENUE STATE.</t>
  </si>
  <si>
    <t>CONSTRUCTION / PROVISION OF ELECTRICITY:  FROM EFFEKWO OTUKPA TO EHA OTUKPA, OGBADIBO LGA</t>
  </si>
  <si>
    <t>CONSTRUCTION / PROVISION OF ELECTRICITY:  EXTENSION OF ELECTRICITY FROM AGASHA TO AGENKE ISHAN WITH 2 IRON POLES ACROSS RIVER K/AL AT TYULEN TSE-IKYO CROSSING POINT WITH 300KVA, 200KVA TRANSFORMERS</t>
  </si>
  <si>
    <t>CONSTRUCTION / PROVISION OF ELECTRICITY:  WELFARE QUARTERS EXTENSION ELECTRICITY PROJECT BEHIND TOWERING TOTS NURSERY &amp; PRIMARY SCHOOL MAKURDI</t>
  </si>
  <si>
    <t>CONSTRUCTION / PROVISION OF ELECTRICITY:  EXTENSION OF ELECTRICITY FROM OBUSSA TO OKOYONGO (ACHIHANGBA, OBIWANA,IHIGILE,IGBO,AGBONG,OKOBI,ICHO AND UGBURU VILLAGES) AUTONOMOUS COMMUNITY IN OJU LGA</t>
  </si>
  <si>
    <t>CONSTRUCTION / PROVISION OF ELECTRICITY:  EXTENSION OF ELECTRICITY FROM YANDEV COMMUNITY SECONDARY SCHOOLTO IBYABYA MBANYONGU GBOKO LGA</t>
  </si>
  <si>
    <t>CONSTRUCTION / PROVISION OF ELECTRICITY:  EXTENSION OF ELECTRICITY FROM TSE IKOOWUA TO ALEDA VILLAGE KENDEV WARD IN UKUM LGA</t>
  </si>
  <si>
    <t>CONSTRUCTION / PROVISION OF ELECTRICITY: EXTENSION OF ELECTRITY FROM RCM PARISH,ABEDA TO TSE ABERAKA-TSE MANGA-DOOSHIMA, LOGO</t>
  </si>
  <si>
    <t>CONSTRUCTION / PROVISION OF ELECTRICITY: RURAL ELECTRIFICATION AT IGBEMGBE COMMUNITY, IGUMALE WARD II (20 KM FROM THE MAIN ROAD), ADO LOCAL GOVERNMENT AREA</t>
  </si>
  <si>
    <t>CONSTRUCTION / PROVISION OF ELECTRICITY: RURAL ELECTRIFICATION OF TSE-AKPUTU-ABAYOL-KPAMBELE-ADOKA VILLAGES IN MBAYOM COUNCIL WARD, GWER EAST LOCAL GOVERNMENT AREA</t>
  </si>
  <si>
    <t>CONSTRUCTION / PROVISION OF ELECTRICITY: INSTALLATION OF TRANSFORMER AT TSE SHINYI AYU,MBAKUHA WARD, USHONGO LOCAL GOVERNMENT AREA.</t>
  </si>
  <si>
    <t>CONSTRUCTION / PROVISION OF ELECTRICITY: ELECTRIFICATION OF UJE-OBORU-OYE VILLAGE, OJU LOCAL GOVERNMENT</t>
  </si>
  <si>
    <t>CONSTRUCTION / PROVISION OF ELECTRICITY:ELECTRICATION OF OTOKOWE VILLAGE, OBI LOCAL GOVERNMENT</t>
  </si>
  <si>
    <t>CONSTRUCTION / PROVISION OF ELECTRICITY:ELECTRICATION OF OYE OBI VILLAGE, OBI LOCAL GOVERNMENT</t>
  </si>
  <si>
    <t>CONSTRUCTION / PROVISION OF ELECTRICITY:ELECTRICATION OF FROM ANKOA-GBAYA-JOHN MARKET IN KONSHISHA  LOCAL GOVERNMENT</t>
  </si>
  <si>
    <t>CONSTRUCTION / PROVISION OF ELECTRICITY:ELECTRICATION OF TYONA-ST.JULIUS CATHOLIC CHURCH MAASHIN-TSE INGYA-TSE IORTYER IN KONSHISHA LOCAL GOVERNMENT</t>
  </si>
  <si>
    <t>CONSTRUCTION / PROVISION OF ELECTRICITY:EXTENSION OF ELECTRICITY FROM BARAKUR 1 TO JCHOL COMMUNITY IN KWANDE LOCAL GOVERNMENT</t>
  </si>
  <si>
    <t>CONSTRUCTION / PROVISION OF ELECTRICITY:EXTENSION OF ELECTRICITY GYULA TO ANUM VILLAGE IN GBOKO WEST  LOCAL GOVERNMENT</t>
  </si>
  <si>
    <t>CONSTRUCTION / PROVISION OF ELECTRICITY:EXTENSION OF ELECTRICITY FROM MOHIA-TSE AGUN IN LOGO LOCAL GOVERNMENT</t>
  </si>
  <si>
    <t>CONSTRUCTION / PROVISION OF ELECTRICITY:EXTENSION OF ELECTRICITY FROM TSE NONGUBU-AVI VILLAGE IN KONSHISHA LOCAL GOVERNMENT</t>
  </si>
  <si>
    <t>CONSTRUCTION / PROVISION OF ELECTRICITY: EXTENSION OF ELECTRICITY FROM AGBUTU JUNCTION TO AKPUTU VILLAGE IN KONSHISHA LOCAL GOVERNMENT</t>
  </si>
  <si>
    <t>CONSTRUCTION / PROVISION OF ELECTRICITY: EXTENSION OF ELECTRICITY FROM WUESE TO ADZAAGEE VILLAGE IN KONSHISHA LOCAL GOVERNMENT</t>
  </si>
  <si>
    <t>CONSTRUCTION / PROVISION OF ELECTRICITY: EXTENSION OF ELECTRICITY FROM VANDEIKYA JUNCTION IN USHONGU LOCAL GOVERNMENT AKOKO TO GEGE</t>
  </si>
  <si>
    <t>CONSTRUCTION / PROVISION OF ELECTRICITY: EXTENSION OF ELECTRICITY FROM CHAIRMAN'S QUARTERS THROUGH BRANCH ATSE TO LOCAL GOVERNMENT OFFICES AND RESIDENCES IN VANDEIKYA LOCAL GOVERNMENT</t>
  </si>
  <si>
    <t>CONSTRUCTION / PROVISION OF ELECTRICITY: EXTENSION OF ELECTRICITY FROM UKYA AGA-UCHI-TSUA-ACHAVE-OTMADU  IN VANDEIKYA LOCAL GOVERNMENT</t>
  </si>
  <si>
    <t>CONSTRUCTION / PROVISION OF ELECTRICITY: EXTENSION OF ELECTRICITY FROM TYEMIMUONGU-YOUGU TVEV COMMUNITY AND ENVIRONMENTS IN VANDEIKYA LOCAL GOVERNMENT</t>
  </si>
  <si>
    <t>CONSTRUCTION / PROVISION OF ELECTRICITY:ELECTRICATION OF IMANDE AKPU-TSE ADEE-TSE ORUWA-TSE TSWAM TO UAM, MAKURDI LOCAL GOVERNMENT</t>
  </si>
  <si>
    <t>CONSTRUCTION / PROVISION OF ELECTRICITY:ELECTRICATION OF IDAUDU-ORTESE-BRANCH UDEI TOWN, GUMA  LOCAL GOVERNMENT</t>
  </si>
  <si>
    <t>CONSTRUCTION / PROVISION OF ELECTRICITY:ELECTRICATION OF TSE IYOL-TSE NYANEGH VILLAGE, GUMA  LOCAL GOVERNMENT</t>
  </si>
  <si>
    <t>CONSTRUCTION / PROVISION OF ELECTRICITY: PROVISION OF ELECTRICITY FOR ASOM COMMUNITY, LOGO LOCAL GOVERNMENT</t>
  </si>
  <si>
    <t>CONSTRUCTION / PROVISION OF ELECTRICITY: ELECTRIFICATION OF LESSEL COLLEGE OF EDUCATION, USHONGO LOCAL GOVERNMENT</t>
  </si>
  <si>
    <t>CONSTRUCTION / PROVISION OF ELECTRICITY: EXTENSION OF ELECTRICITY FROM CALVIN FOUNDATION COLLEGE NAKA TO OONMBAAONDO IN GWER WEST  LOCAL GOVERNMENT</t>
  </si>
  <si>
    <t>CONSTRUCTION / PROVISION OF ELECTRICITY: EXTENSION OF ELECTRICITY FROM HILL TOP HOTEL NAKA TO TSE CHORUN VILLAGE IN IN GWER WEST  LOCAL GOVERNMENT</t>
  </si>
  <si>
    <t>CONSTRUCTION / PROVISION OF ELECTRICITY: ELECTRIFICATION FROM TOR DONGO-TACHA MARKET IN KATSINA-ALA LOCAL GOVERNMENT</t>
  </si>
  <si>
    <t>CONSTRUCTION / PROVISION OF ELECTRICITY: EXTENSION OF ELECTRICITY FROM TO PROFESSOR DAVID KER VILLAGE IN GWER EAST   LOCAL GOVERNMENT</t>
  </si>
  <si>
    <t>CONSTRUCTION / PROVISION OF ELECTRICITY: ELECTRIFICATION OF OGBOLOJO NEW SITE ROAD  APA-AGILA IN ADO LOCAL GOVERNMENT</t>
  </si>
  <si>
    <t>CONSTRUCTION / PROVISION OF ELECTRICITY: ELECTRIFICATION OF AI-OTSAKLOZI STREET APA AGILA IN ADO LOCAL GOVERNMENT</t>
  </si>
  <si>
    <t>CONSTRUCTION / PROVISION OF ELECTRICITY: ELECTRIFICATION OF ANDI-IBILLA VILLAGE IN OJU  LOCAL GOVERNMENT</t>
  </si>
  <si>
    <t>CONSTRUCTION / PROVISION OF ELECTRICITY: ELECTRIFICATION OF OTUNCHE ANCHIM VILLAGE IN OJU  LOCAL GOVERNMENT</t>
  </si>
  <si>
    <t>SEWAGE/DRAINAGE NETWORK: CONSTRUCTION OF DRAINAGE AT AKPARI - OKPUDU ROAD IN OKPOGA NORTH WARD</t>
  </si>
  <si>
    <t>BOREHOLES &amp; OTHER WATER FACILITIES:  REHABILITATION OF COLLAPSED SOLAR POWERED BOREHOLE MAKURDI</t>
  </si>
  <si>
    <t>BOREHOLES &amp; OTHER WATER FACILITIES: CONSTRUCTION OF BOREHOLES IN TWO COUNCIL WARDS IN KONSHISHA CONSTITUENCY</t>
  </si>
  <si>
    <t>BOREHOLES &amp; OTHER WATER FACILITIES: CONSTRUCITON OF 10 BOREHOLES IN TARKA LGA COVERING EACH COUNCIL WARD IN TARKA CONSTITUENCY</t>
  </si>
  <si>
    <t>DAMS:CONSTRUCTION OF EARTH DAM IN TSE-NYITA IN NAKA GWER WEST LGA</t>
  </si>
  <si>
    <t>CONSTRUCTION / PROVISION OF INFRASTRUCTURE: LANDSCAPING AND FURNISHING OF INTEGRATED COOPERATIVE CENTRES</t>
  </si>
  <si>
    <t>BROADCAST &amp; COMMUNICATION EQUIPMENTS:  PROJECT CODES (NIG)</t>
  </si>
  <si>
    <t>REHABILITATION / REPAIRS OF OFFICE BUILDINGS: REHABILITATION OF INJECTOR SERVICES MACHINE WORKSHOP</t>
  </si>
  <si>
    <t>REHABILITATION / REPAIRS OF OFFICE BUILDINGS: RENOVATION OF BRDC  OFFICES</t>
  </si>
  <si>
    <t>RESEARCH &amp; DEVELOPMENT: SURVEY AND FEASIBILITY STUDY OF 3 NO. MODEL  SETTLEMENT IN EACH SENATORIAL ZONE</t>
  </si>
  <si>
    <t>RESEARCH &amp; DEVELOPMENT: ASSESSMENT/EXPLORATION OF ECONOMIC POTENTIALS OF THE RURAL COMMUNITIES</t>
  </si>
  <si>
    <t>RESEARCH &amp; DEVELOPMENT: MOBILIZATION AND  SENSITIZATION OF COMMUNITY DEVELOPMENT AREAS</t>
  </si>
  <si>
    <t>NATIONAL AND INTERNATIONAL CONFERENCES</t>
  </si>
  <si>
    <t>RESEARCH &amp; DEVELOPMENT:  NEEDS/ECONOMIC SURVEY OF RURAL COMMUNITIES</t>
  </si>
  <si>
    <t>SERVICE CONCESSION ASSETS (PPP): COMMUNITY APPRENTICESHIP SCHEME</t>
  </si>
  <si>
    <t>SERVICE CONCESSION ASSETS (PPP): PRINTING OF BOOKLET: TITLE "TACKLING RURAL POVERTY IN BENUE STATE THROUGH COOPERATIVE ADMINISTRATION AND RUFIN</t>
  </si>
  <si>
    <t>SERVICE CONCESSION ASSETS (PPP): PRODUCTION OF 1000 COPIES GOVERNOR SAMUEL ORTOM'S RURAL DEVELOPMENT DRIVE IN BENUE STATE 1. RURAL ELECTRIFICATION 2. RURAL ROADS/CULVERTS 3. COOPERATIVES</t>
  </si>
  <si>
    <t>SERVICE CONCESSION ASSETS (PPP): PRODUCTION OF 1000 COPIES RURAL DEVELOPMENT ADMINISTRATION IN BENUE STATE 1980 -2017 APER AKU, GEORGE AKUME, GABRIEL SUSWAM, DR. SAMUEL ORTOM</t>
  </si>
  <si>
    <r>
      <rPr>
        <sz val="20"/>
        <rFont val="Arial"/>
        <family val="2"/>
      </rPr>
      <t>MOTOR VEHICLES: PURCHASE OF 2 NOS HILUX DOUBLE CABINETS
FIELD VEHICLES FOR THE DEPARTMENT OF MONITORING/SUPERVISION</t>
    </r>
  </si>
  <si>
    <r>
      <rPr>
        <sz val="20"/>
        <rFont val="Arial"/>
        <family val="2"/>
      </rPr>
      <t>CONSTRUCTION / PROVISION OF OFFICE BUILDINGS: POLICE
STATION AT  PIKA  MDAANKU WARD GBOKO WEST CONSTITUENCY</t>
    </r>
  </si>
  <si>
    <r>
      <rPr>
        <sz val="20"/>
        <rFont val="Arial"/>
        <family val="2"/>
      </rPr>
      <t>CONSTRUCTION / PROVISION OF RESIDENTIAL BUILDINGS:
CONSTRUCITON OF RURAL HOUSING SCHEME/COMMUNITY SETTLEMENTS</t>
    </r>
  </si>
  <si>
    <r>
      <rPr>
        <sz val="20"/>
        <rFont val="Arial"/>
        <family val="2"/>
      </rPr>
      <t>CONSTRUCTION / PROVISION OF ROADS: COMPLETION OF
UZENKE BRIDGE ON AKPAGHER-IKPENGEGH FEEDER ROAD (TYOGBENDA-LEEKU-BAR COMMUNITY ROAD IN GBOKO</t>
    </r>
  </si>
  <si>
    <r>
      <rPr>
        <sz val="20"/>
        <rFont val="Arial"/>
        <family val="2"/>
      </rPr>
      <t>CONSTRUCTION / PROVISION OF ROADS: CONSTRUCTION OF 2 X 2M  RELIEF BOX CULVERT TO THE 2 SRCB ACROSS TE  STREAM
UKUM</t>
    </r>
  </si>
  <si>
    <r>
      <rPr>
        <sz val="20"/>
        <rFont val="Arial"/>
        <family val="2"/>
      </rPr>
      <t>CONSTRUCTION / PROVISION OF ROADS: CONSTRUCTION OF
DOUBLE CELL 2M X 2M BOX CULVERT ACROSS UKANGU STREAM GUMA</t>
    </r>
  </si>
  <si>
    <r>
      <rPr>
        <sz val="20"/>
        <rFont val="Arial"/>
        <family val="2"/>
      </rPr>
      <t>CONSTRUCTION / PROVISION OF ROADS: CONSTRUCITON OF A
DOUBLE CELL 2M X 2M BOX CULVERT ACROSS EPILIGBO STREAM APA</t>
    </r>
  </si>
  <si>
    <r>
      <rPr>
        <sz val="20"/>
        <rFont val="Arial"/>
        <family val="2"/>
      </rPr>
      <t>CONSTRUCTION / PROVISION OF ROADS: CONSTRUCITON OF ONE SPAN REINFORCED CONCRETE BRIDGE ACROSS AKUME STREAM
KWANDE LGA</t>
    </r>
  </si>
  <si>
    <r>
      <rPr>
        <sz val="20"/>
        <rFont val="Arial"/>
        <family val="2"/>
      </rPr>
      <t>CONSTRUCTION / PROVISION OF ROADS: CONSTRUCTION OF TWO
SPAN REINFORCED CONCRETE BRIDGE ACROSS LOGO UKILIKI STREAM</t>
    </r>
  </si>
  <si>
    <r>
      <rPr>
        <sz val="20"/>
        <rFont val="Arial"/>
        <family val="2"/>
      </rPr>
      <t>CONSTRUCTION / PROVISION OF ROADS: CONSTRUCTION OF A
THREE SPAN REINFORCED CONCRETE BRIDGE ACROSS BE STREAM VANDEIKYA</t>
    </r>
  </si>
  <si>
    <r>
      <rPr>
        <sz val="20"/>
        <rFont val="Arial"/>
        <family val="2"/>
      </rPr>
      <t>CONSTRUCTION / PROVISION OF ROADS: CONSTRUCTION OF ZAKI-
BIAM-BOSSUA-MARBA IKYONGU FEEDER ROAD IN UKUM LGA (16.5KM)</t>
    </r>
  </si>
  <si>
    <r>
      <rPr>
        <sz val="20"/>
        <rFont val="Arial"/>
        <family val="2"/>
      </rPr>
      <t>CONSTRUCTION / PROVISION OF ROADS: CONSTRUCTION OF THREE SPAN  BRIDGE ACROSS ULOBO STREAM AT TSE GABU, ON HOWE - KINGA - TSE AKESHI - TSE  GABU - SHAWA FEEDER ROAD
IN GWER EAST LGA</t>
    </r>
  </si>
  <si>
    <r>
      <rPr>
        <sz val="20"/>
        <rFont val="Arial"/>
        <family val="2"/>
      </rPr>
      <t>CONSTRUCTION / PROVISION OF ROADS: CONSTRUCTION OF CULVERTS AND BRIDGES IN NANEV/SHANGEV YA IN KWANDE
WEST</t>
    </r>
  </si>
  <si>
    <r>
      <rPr>
        <sz val="20"/>
        <rFont val="Arial"/>
        <family val="2"/>
      </rPr>
      <t>CONSTRUCTION / PROVISION OF ROADS: DESIGN AND CONSTRUCITON OF A BOX BRIDGE AT 2. ATUUM IN NINGEV AND ANYEJE STREAM IN MBAADIGAM IN VANDEIKYA (TIEV)
CONSTITUENCY</t>
    </r>
  </si>
  <si>
    <r>
      <rPr>
        <sz val="20"/>
        <rFont val="Arial"/>
        <family val="2"/>
      </rPr>
      <t>CONSTRUCTION / PROVISION OF ROADS: RURAL FEEDER ROAD CONSTRUCTION FROM UGBODOM TO ADUM OWO AND RURAL ELECTRIFICATION AT ADUM WEST, IKOKWU AND OGBODOM IN OBI
LGA</t>
    </r>
  </si>
  <si>
    <r>
      <rPr>
        <sz val="20"/>
        <rFont val="Arial"/>
        <family val="2"/>
      </rPr>
      <t>CONSTRUCTION / PROVISION OF ROADS: CONSTRUCTION OF TSEGBA - TYOGBENDA - UDENDE - AGUGU -ORVESEN YAM
FEEDER ROAD, TONGOV  K/ALA LGA</t>
    </r>
  </si>
  <si>
    <r>
      <rPr>
        <sz val="20"/>
        <rFont val="Arial"/>
        <family val="2"/>
      </rPr>
      <t>CONSTRUCTION / PROVISION OF ROADS: CONSTRUCTION OF
NGBAN - UDEI - TSE GESA - AKWANUM - YOGBO FEEDER ROAD IN GUMA</t>
    </r>
  </si>
  <si>
    <r>
      <rPr>
        <sz val="20"/>
        <rFont val="Arial"/>
        <family val="2"/>
      </rPr>
      <t>CONSTRUCTION / PROVISION OF ROADS: CONSTRUCTION OF APIR
- TSE  ADUKU - AGENA ROAD 15KM  MAKURDI LGA</t>
    </r>
  </si>
  <si>
    <r>
      <rPr>
        <sz val="20"/>
        <rFont val="Arial"/>
        <family val="2"/>
      </rPr>
      <t>CONSTRUCTION / PROVISION OF ROADS: CONSTRUCTION OF OGBODOM - AKUNDA - ADUM OWO - ADUM - IPILA  FEEDER ROAD
OBI</t>
    </r>
  </si>
  <si>
    <r>
      <rPr>
        <sz val="20"/>
        <rFont val="Arial"/>
        <family val="2"/>
      </rPr>
      <t>CONSTRUCTION / PROVISION OF ROADS: CONSTRUCTION OF RIJO
- EKILE ROAD ADO LGA</t>
    </r>
  </si>
  <si>
    <r>
      <rPr>
        <sz val="20"/>
        <rFont val="Arial"/>
        <family val="2"/>
      </rPr>
      <t>CONSTRUCTION / PROVISION OF ROADS: CONSTRUCTION OF ROAD COVERING OLAGBENU - IDIRI - OGENE - OKADOGA - IKOMIJA
- IDIINA - OKLELYI - OTALKPE - OKPUDU 10KM OKPOKWU  LGA</t>
    </r>
  </si>
  <si>
    <r>
      <rPr>
        <sz val="20"/>
        <rFont val="Arial"/>
        <family val="2"/>
      </rPr>
      <t>CONSTRUCTION / PROVISION OF ROADS: 20KM ROAD AGWAR -
IKOR - OLUFEILE - OLADU - OKPODA - AKPLAIHO - OTAKPA - ALIFETI APA</t>
    </r>
  </si>
  <si>
    <r>
      <rPr>
        <sz val="20"/>
        <rFont val="Arial"/>
        <family val="2"/>
      </rPr>
      <t>CONSTRUCTION / PROVISION OF ROADS: UGANDEM  AKAAZUA - AGINDE - AGIDI MARKET ROAD PROJECT LINKING VANDEIKYA  AND
AGIDI MARKET IN BEKWARA LGA</t>
    </r>
  </si>
  <si>
    <r>
      <rPr>
        <sz val="20"/>
        <rFont val="Arial"/>
        <family val="2"/>
      </rPr>
      <t>CONSTRUCTION / PROVISION OF ROADS: CONSTRRUCTION OF
AGER NYARO-TSE NDZUGHUL-ATAYA-ADIKPO FEEDER ROAD IN VANDEIKYA</t>
    </r>
  </si>
  <si>
    <r>
      <rPr>
        <sz val="20"/>
        <rFont val="Arial"/>
        <family val="2"/>
      </rPr>
      <t>CONSTRUCTION / PROVISION OF ROADS: CONSTRUCTION OF DANGURUGU - ORYA - ADI  TOR GERA MAKURDI - LUGA MBATEREV
GBOKO LGA</t>
    </r>
  </si>
  <si>
    <r>
      <rPr>
        <sz val="20"/>
        <rFont val="Arial"/>
        <family val="2"/>
      </rPr>
      <t>CONSTRUCTION / PROVISION OF ROADS: CONSTRUCTION OF
RURAL ROADS TYEM IMONGO - ADANGBE -  BETSE  - DAGBA RURAL FEEDER ROAD VANDEIKYE</t>
    </r>
  </si>
  <si>
    <r>
      <rPr>
        <sz val="20"/>
        <rFont val="Arial"/>
        <family val="2"/>
      </rPr>
      <t>CONSTRUCTION / PROVISION OF ROADS: CONSTRUCTION OF THREE SPAN BRIDGE ACROSS MU STREAM ON YE - UKAR - JINGIR -
TSE USENDA FEEDER ROAD.GUMA</t>
    </r>
  </si>
  <si>
    <r>
      <rPr>
        <sz val="20"/>
        <rFont val="Arial"/>
        <family val="2"/>
      </rPr>
      <t>CONSTRUCTION / PROVISION OF ROADS: CONSTRUCTION OF
BRANCH AKEHE - PEV - AKO FATE TSAR, MBADUKU ROAD VANDEIKYE LGA</t>
    </r>
  </si>
  <si>
    <r>
      <rPr>
        <sz val="20"/>
        <rFont val="Arial"/>
        <family val="2"/>
      </rPr>
      <t>CONSTRUCTION / PROVISION OF ROADS: CONSTRUCTION OF
BRIDGES AT MANYAM  - AYOGA - BOAGUNDU  YUSA KWANDE EAST CONSTITUENCY</t>
    </r>
  </si>
  <si>
    <r>
      <rPr>
        <sz val="20"/>
        <rFont val="Arial"/>
        <family val="2"/>
      </rPr>
      <t>CONSTRUCTION / PROVISION OF ROADS: CONSRUCTION OF NAKA
- ADAWA - SHIMBE - MANDUKI FEEDER ROAD GWER WEST</t>
    </r>
  </si>
  <si>
    <r>
      <rPr>
        <sz val="20"/>
        <rFont val="Arial"/>
        <family val="2"/>
      </rPr>
      <t>CONSTRUCTION / PROVISION OF ROADS: CONSTRUCTION OF
ISHEGH NOR - KAAMEM AND RICE MILL ROAD FROM RUTULA SCHOOL SIGNBOARD - MBYASHIMA  HIGHWAY GBOKO</t>
    </r>
  </si>
  <si>
    <r>
      <rPr>
        <sz val="20"/>
        <rFont val="Arial"/>
        <family val="2"/>
      </rPr>
      <t>CONSTRUCTION / PROVISION OF ROADS: CONSTRUCTION OF TOR DONGA -  MARKET  - TORJUM ( KYOAWEN) - BETE/ MALASHI
(TARABA BOUNDARY) FEEDER ROAD K/ALA</t>
    </r>
  </si>
  <si>
    <r>
      <rPr>
        <sz val="20"/>
        <rFont val="Arial"/>
        <family val="2"/>
      </rPr>
      <t>CONSTRUCTION / PROVISION OF ROADS: CONSTRUCTION OF ZAKI
- BIAM, BOSSUA - MARBA - IKYONGU FEEDER ROAD UKUM</t>
    </r>
  </si>
  <si>
    <r>
      <rPr>
        <sz val="20"/>
        <rFont val="Arial"/>
        <family val="2"/>
      </rPr>
      <t>CONSTRUCTION / PROVISION OF ROADS: CONSTRUCTION OF
ALIADE - LIJAM  - TSE AKESHI FEEDER ROAD GWER EAST</t>
    </r>
  </si>
  <si>
    <r>
      <rPr>
        <sz val="20"/>
        <rFont val="Arial"/>
        <family val="2"/>
      </rPr>
      <t>CONSTRUCTION / PROVISION OF ROADS: CONSTRUCTION OF
EKERE - OWUKPA - ATI-OLEDRO FEEDER ROAD  EJULE OWUKPA OGBADIBO</t>
    </r>
  </si>
  <si>
    <r>
      <rPr>
        <sz val="20"/>
        <rFont val="Arial"/>
        <family val="2"/>
      </rPr>
      <t>CONSTRUCTION / PROVISION OF ROADS: CONSTRUCTION OF
IMANDE - DURA - AYAMADE MARKET - IMANDE UKUSUR - ALOO MONDO - JOIN WATER (CAMEROUN BORDER), KWANDE LGA</t>
    </r>
  </si>
  <si>
    <r>
      <rPr>
        <sz val="20"/>
        <rFont val="Arial"/>
        <family val="2"/>
      </rPr>
      <t>CONSTRUCTION / PROVISION OF ROADS: OKWUTUNGBE - ADIKWU
- OCHINIYI - IMADE  FEEDER ROAD (25KM) OBI</t>
    </r>
  </si>
  <si>
    <r>
      <rPr>
        <sz val="20"/>
        <rFont val="Arial"/>
        <family val="2"/>
      </rPr>
      <t>CONSTRUCTION / PROVISION OF ROADS: CONSTRUCTION OF TRIPLE CELL 3M X 2M BOX CULVERT ACROSS BAR STREAMS AND GRADING OF 2KM ON UTANGE-ZAKI ORSHIO ORTESE SATI IKOV
FEEDER ROAD IN USHONGO LGA</t>
    </r>
  </si>
  <si>
    <r>
      <rPr>
        <sz val="20"/>
        <rFont val="Arial"/>
        <family val="2"/>
      </rPr>
      <t>CONSTRUCTION / PROVISION OF ROADS: CONSTRUCTION OF TSE
GBEM - GBENKE - TSE ABANKA - TSE PEVI FEEDER ROAD (30KM) SAGHEV GUMA</t>
    </r>
  </si>
  <si>
    <r>
      <rPr>
        <sz val="20"/>
        <rFont val="Arial"/>
        <family val="2"/>
      </rPr>
      <t>CONSTRUCTION / PROVISION OF ROADS: CONSTRUCTION OF
ABWA MBAGEN - BAKO - LEGHEM FEEDER ROAD BURUKU</t>
    </r>
  </si>
  <si>
    <r>
      <rPr>
        <sz val="20"/>
        <rFont val="Arial"/>
        <family val="2"/>
      </rPr>
      <t>CONSTRUCTION / PROVISION OF ROADS: CONSTRUCTION OF ADAKA - COMMUNITY SECONDARY SCHOOL MAKURDI ROAD WITH
REINFORCED CONCRETE DRAINS</t>
    </r>
  </si>
  <si>
    <r>
      <rPr>
        <sz val="20"/>
        <rFont val="Arial"/>
        <family val="2"/>
      </rPr>
      <t>CONSTRUCTION / PROVISION OF ROADS: CONSTRUCTION OF VANDEIKYA OBUDU ROAD FROM LGEA PRIMARY SCHOOL TSUWA- BEBA UDUM-ZAKI TYOPER-KPAREVDE-SWANDE AYAM-AYEM
CROSSING AYA STREAM TO AKO FATEH, VANDEIKYA LGA.</t>
    </r>
  </si>
  <si>
    <r>
      <rPr>
        <sz val="20"/>
        <rFont val="Arial"/>
        <family val="2"/>
      </rPr>
      <t>CONSTRUCTION / PROVISION OF ROADS: CONSTRUCTION OF
TYOWANYE-ASHAMENA-MANOR-IKYURAV-TIEV (15KM) FEEDER ROAD. BURUKU</t>
    </r>
  </si>
  <si>
    <r>
      <rPr>
        <sz val="20"/>
        <rFont val="Arial"/>
        <family val="2"/>
      </rPr>
      <t>CONSTRUCTION / PROVISION OF ROADS: CONSTRUCTION OF 3KM
ROAD FROM FILA/ALABUSA - TSE NYAM AKO MBAKUKU KONSHISHA</t>
    </r>
  </si>
  <si>
    <r>
      <rPr>
        <sz val="20"/>
        <rFont val="Arial"/>
        <family val="2"/>
      </rPr>
      <t>CONSTRUCTION / PROVISION OF ROADS: CONSTRUCTION OF
ANYUWOGBU - IBILLA LUKPO - IBILLA ALACHE FEEDER ROAD, OJU LGA</t>
    </r>
  </si>
  <si>
    <r>
      <rPr>
        <sz val="20"/>
        <rFont val="Arial"/>
        <family val="2"/>
      </rPr>
      <t>CONSTRUCTION / PROVISION OF ROADS: EXTENSION FROM AJABA
H. T. AKUME UGBA STREET TO UGONDO MEGA LAYOUT PHASE II MAKURDI LGA</t>
    </r>
  </si>
  <si>
    <r>
      <rPr>
        <sz val="20"/>
        <rFont val="Arial"/>
        <family val="2"/>
      </rPr>
      <t>CONSTRUCTION / PROVISION OF ROADS: CONSTRUCTION OF GBOR - AKPERA - ACHOUGH - ADAMGBE - BWAJA FEEDER ROAD,
KATSINA ALA LGA</t>
    </r>
  </si>
  <si>
    <r>
      <rPr>
        <sz val="20"/>
        <rFont val="Arial"/>
        <family val="2"/>
      </rPr>
      <t>CONSTRUCTION / PROVISION OF ROADS: CONSTRUCTION OF A
CONCRETE BRIDGE ACROSS RIVER YOOYO AT IGBA BAKA IN KWANDE LGA</t>
    </r>
  </si>
  <si>
    <r>
      <rPr>
        <sz val="20"/>
        <rFont val="Arial"/>
        <family val="2"/>
      </rPr>
      <t>CONSTRUCTION / PROVISION OF ROADS: CONSTRUCTION OF
KARMEM-ABAYOL RURAL RING ROAD IN GBOKO LGA</t>
    </r>
  </si>
  <si>
    <r>
      <rPr>
        <sz val="20"/>
        <rFont val="Arial"/>
        <family val="2"/>
      </rPr>
      <t>CONSTRUCTION / PROVISION OF ROADS: CONSTRUCTION OF CULVERTS, GUTTERS, GRADING AND LATERITING OF THE ROAD FROM VANDEIKYA JUNCTION (GE) GEGE-ORGBA, GEE-IKYOBO
14KM MBAKUHA, USHONGO LGA</t>
    </r>
  </si>
  <si>
    <r>
      <rPr>
        <sz val="20"/>
        <rFont val="Arial"/>
        <family val="2"/>
      </rPr>
      <t>CONSTRUCTION / PROVISION OF ROADS: CONSTRUCTION OF BOX CULVERT AT ALEMENYI, MBATAWANGE, MBAKYU TO AGBANYI
GUMA</t>
    </r>
  </si>
  <si>
    <r>
      <rPr>
        <sz val="20"/>
        <rFont val="Arial"/>
        <family val="2"/>
      </rPr>
      <t>CONSTRUCTION / PROVISION OF ROADS: CONSTRUCTION OF ROAD AND BRIDGES ON RIVER UKYAAGU LINKING COMMUNITY SECONDARY SCHOOL TO TSE-NUNGWA KPAM, MBAKETSA
COUNCIL WARD, KWANDE WEST</t>
    </r>
  </si>
  <si>
    <r>
      <rPr>
        <sz val="20"/>
        <rFont val="Arial"/>
        <family val="2"/>
      </rPr>
      <t>CONSTRUCTION / PROVISION OF ROADS: CONSTRUCTION OF THREE SPAN R.C. BRIDGE ACROSS KPA STREAM AT AGER TYO VILLAGE TO LINK MHAMBE, AGBEEDA, AMUA AND TSE
AGBERAGBA KONSHISHA</t>
    </r>
  </si>
  <si>
    <r>
      <rPr>
        <sz val="20"/>
        <rFont val="Arial"/>
        <family val="2"/>
      </rPr>
      <t>CONSTRUCTION / PROVISION OF ROADS: CONSTRUCTION OF
ADUM OKO-IMEYE-ITESIN THROUGH TO IPOLE OKO (8KM) FEEDER ROAD, OGBADIBO LGA</t>
    </r>
  </si>
  <si>
    <r>
      <rPr>
        <sz val="20"/>
        <rFont val="Arial"/>
        <family val="2"/>
      </rPr>
      <t>CONSTRUCTION / PROVISION OF ROADS: CONSTRUCTION OF A FOUR SPAN R.C. BRIDGE ACROSS ROYONGO STREAM ON UTONKON JUNCTION-UJOL JUNCTION-UDEBO OJENGO-IKPAFRI
FEEDER ROAD 15KM, ADO LGA</t>
    </r>
  </si>
  <si>
    <r>
      <rPr>
        <sz val="20"/>
        <rFont val="Arial"/>
        <family val="2"/>
      </rPr>
      <t>CONSTRUCTION / PROVISION OF ROADS: CONSTRUCTION OF TWO
SPAN R.C. BRIDGE ACROSS KPA STREAM AT AGER TYO VILLAGE KONSHISHA LGA</t>
    </r>
  </si>
  <si>
    <r>
      <rPr>
        <sz val="20"/>
        <rFont val="Arial"/>
        <family val="2"/>
      </rPr>
      <t>CONSTRUCTION / PROVISION OF ROADS: CONSTRUCTION OF IKPAYONGO GARAGE-IKPA AGURE MBATYEREV FEEDER ROAD,
GBOKO LGA</t>
    </r>
  </si>
  <si>
    <r>
      <rPr>
        <sz val="20"/>
        <rFont val="Arial"/>
        <family val="2"/>
      </rPr>
      <t>CONSTRUCTION / PROVISION OF ROADS: CONST. OF  ODEKPA
–OGENE  ODEBE –UKPOBI- FYONOBI  FEEDER ROAD  IN OHIMINI LGA</t>
    </r>
  </si>
  <si>
    <r>
      <rPr>
        <sz val="20"/>
        <rFont val="Arial"/>
        <family val="2"/>
      </rPr>
      <t>CONSTRUCTION / PROVISION OF ROADS: COST. OF 3/3MX3M BOX CULVERT ON   AKERIOR  UTANGE  IKPA  ZAKI  ORTESE  -SATI
–IKOV IN USHONGO</t>
    </r>
  </si>
  <si>
    <r>
      <rPr>
        <sz val="20"/>
        <rFont val="Arial"/>
        <family val="2"/>
      </rPr>
      <t>CONSTRUCTION / PROVISION OF ROADS: CONST . OF  IGBOO  MKT
-AYA WUSU – AGENKE  ATIMEKAA  MKT-ORNGU DWEM  FEEDER ROAD IN GBOKO  LGA</t>
    </r>
  </si>
  <si>
    <r>
      <rPr>
        <sz val="20"/>
        <rFont val="Arial"/>
        <family val="2"/>
      </rPr>
      <t>CONSTRUCTION / PROVISION OF ROADS: CONST. OF 3/3M3M  AND 2/90 RELIEF ON CDM ACADEMY  TSE BOSHU NKST  AGERAWE
FEEDER ROAD  GBOKO</t>
    </r>
  </si>
  <si>
    <r>
      <rPr>
        <sz val="20"/>
        <rFont val="Arial"/>
        <family val="2"/>
      </rPr>
      <t>CONSTRUCTION / PROVISION OF ROADS: CONSTRUCTION OF
ADEIYONGO-TSE AKASE GBANGE-TA IWEN FEEDER ROAD, VANDEIKYA LGA.</t>
    </r>
  </si>
  <si>
    <r>
      <rPr>
        <sz val="20"/>
        <rFont val="Arial"/>
        <family val="2"/>
      </rPr>
      <t>CONSTRUCTION / PROVISION OF ROADS: CONSTRUCTION OF
DOUBLE CELL 3M × 3M  BOX CULVERT ACOSS MTENA  STREAM ON IHUP-MBADEDE FEEDER ROAD. VANDEIKYA LGA.</t>
    </r>
  </si>
  <si>
    <r>
      <rPr>
        <sz val="20"/>
        <rFont val="Arial"/>
        <family val="2"/>
      </rPr>
      <t>CONSTRUCTION / PROVISION OF ROADS: CONSTRUCTION OF SINGLE CELL 3M × 2M  BOX CULVERT ACROSS AHOR STREAM ON ANNUNE JUNCTIO – TSE ONOV MBAAGBU FEEDER  ROAD
MAKURDI LGA</t>
    </r>
  </si>
  <si>
    <r>
      <rPr>
        <sz val="20"/>
        <rFont val="Arial"/>
        <family val="2"/>
      </rPr>
      <t>CONSTRUCTION / PROVISION OF ROADS: CONSTRUCTION OF TWO SPAN REINFORCED CONCRETE BRIDGE ACROSS OJIRIGA STREAM ON IKACHI – ANYIOGA FEEDER ROAD, IN OJU LOCAL
GOVERNMENT AREA.</t>
    </r>
  </si>
  <si>
    <r>
      <rPr>
        <sz val="20"/>
        <rFont val="Arial"/>
        <family val="2"/>
      </rPr>
      <t>CONSTRUCTION / PROVISION OF ROADS: CONSTRUCTION OF A
BRIDGE TO LINK KPE - NGO MARKET AND TSE KIOR MARKET IN MBAGYER COMMUNITY BURUKU LGA</t>
    </r>
  </si>
  <si>
    <r>
      <rPr>
        <sz val="20"/>
        <rFont val="Arial"/>
        <family val="2"/>
      </rPr>
      <t>CONSTRUCTION / PROVISION OF ROADS: REHABILITATION  OF
CLETUS TYOKYAA STREET BEHIND C DIVISION , NORTH BANK MAKURDI LGA</t>
    </r>
  </si>
  <si>
    <r>
      <rPr>
        <sz val="20"/>
        <rFont val="Arial"/>
        <family val="2"/>
      </rPr>
      <t>CONSTRUCTION / PROVISION OF ROADS: CONSTRUCTION OF
RURAL ROAD IN IJOKORO COMMUNITY (5KM) ,ADO LOCAL GOVERNMENT</t>
    </r>
  </si>
  <si>
    <r>
      <rPr>
        <sz val="20"/>
        <rFont val="Arial"/>
        <family val="2"/>
      </rPr>
      <t>CONSTRUCTION / PROVISION OF ROADS: CONSTRUCTION OF
RURAL ROAD FROM AKERIOR AMILE-SAKI IKOV IN USHONGU LOCAL GOVERNMENT</t>
    </r>
  </si>
  <si>
    <r>
      <rPr>
        <sz val="20"/>
        <rFont val="Arial"/>
        <family val="2"/>
      </rPr>
      <t>CONSTRUCTION / PROVISION OF ROADS: CONSTRUCTION OF
ORTESE (GYUNGU ADJE)-IVOKOR VILLAGE TO YOGGOH TOWN IN GUMA LOCAL GOVERNMENT</t>
    </r>
  </si>
  <si>
    <r>
      <rPr>
        <sz val="20"/>
        <rFont val="Arial"/>
        <family val="2"/>
      </rPr>
      <t>CONSTRUCTION / PROVISION OF ROADS: CONSTRUCTION OF ABAJI-AYUA-LUKUR BRIDGE AT GBOR TO LIGOM ROAD IN KATSINA-
ALA LOCAL GOVERNMENT</t>
    </r>
  </si>
  <si>
    <r>
      <rPr>
        <sz val="20"/>
        <rFont val="Arial"/>
        <family val="2"/>
      </rPr>
      <t>CONSTRUCTION / PROVISION OF ROADS: CONSTRUCTION OF BRIDGE AT RIVER BAR IKPENGER AKPUAGHER AND UHWAR
BRIDGE UTON MBAAUKU  IN GBOKO  LOCAL GOVERNMENT</t>
    </r>
  </si>
  <si>
    <r>
      <rPr>
        <sz val="20"/>
        <rFont val="Arial"/>
        <family val="2"/>
      </rPr>
      <t>CONSTRUCTION / PROVISION OF ELECTRICITY: EXTENSION OF
ELECTRICITY FROM HARVEST FM TO ABIEM VILLAGE PROJECT GWER EAST</t>
    </r>
  </si>
  <si>
    <r>
      <rPr>
        <sz val="20"/>
        <rFont val="Arial"/>
        <family val="2"/>
      </rPr>
      <t>CONSTRUCTION / PROVISION OF ELECTRICITY: ELECTRIFICATION
OF GOVERNMENT SCHOOL AND TECHNICAL SCHOOL PROJECT LOGO</t>
    </r>
  </si>
  <si>
    <r>
      <rPr>
        <sz val="20"/>
        <rFont val="Arial"/>
        <family val="2"/>
      </rPr>
      <t>CONSTRUCTION / PROVISION OF ELECTRICITY: ELECTRFICATION
OPF GOVERNMENT SCHOOL AND TECHNICAL SCHOOL OTUKPA OGBADIBO</t>
    </r>
  </si>
  <si>
    <r>
      <rPr>
        <sz val="20"/>
        <rFont val="Arial"/>
        <family val="2"/>
      </rPr>
      <t>CONSTRUCTION / PROVISION OF ELECTRICITY: RURAL ELECTRIFICATION OF CAMP GARBA, MAKURDI AND CONSTRUCTION OF STREETS IN NORTH BANK, MAKURDI, CONSTRUCTION OF ROAD FROM NORTH BANK TO NYIJIR VILLAGE
IN MAKURDI NORTH CONSTITUENCY</t>
    </r>
  </si>
  <si>
    <r>
      <rPr>
        <sz val="20"/>
        <rFont val="Arial"/>
        <family val="2"/>
      </rPr>
      <t>CONSTRUCTION / PROVISION OF ELECTRICITY: RURAL
ELECTRIFICATION OF ADAGI IKYURAV YA, KWANDE (EAST)</t>
    </r>
  </si>
  <si>
    <r>
      <rPr>
        <sz val="20"/>
        <rFont val="Arial"/>
        <family val="2"/>
      </rPr>
      <t>CONSTRUCTION / PROVISION OF ELECTRICITY: ELECTRIFICAITON
IBILLA A -LUKPO - ANDIIBILLA VILLAGES OJU</t>
    </r>
  </si>
  <si>
    <r>
      <rPr>
        <sz val="20"/>
        <rFont val="Arial"/>
        <family val="2"/>
      </rPr>
      <t>CONSTRUCTION / PROVISION OF ELECTRICITY: EXTENSION OF ELECTRICITY FROM USHONGO TOWN TO MBAYEGH COMMUNITY
USHONGO LGA</t>
    </r>
  </si>
  <si>
    <r>
      <rPr>
        <sz val="20"/>
        <rFont val="Arial"/>
        <family val="2"/>
      </rPr>
      <t>CONSTRUCTION / PROVISION OF ELECTRICITY: EXTENSION OF ELECTRICITY TO TYEMIMONGO VILLAGE IN MBAYONGO
VANDEIKYA LGA</t>
    </r>
  </si>
  <si>
    <r>
      <rPr>
        <sz val="20"/>
        <rFont val="Arial"/>
        <family val="2"/>
      </rPr>
      <t>CONSTRUCTION / PROVISION OF ELECTRICITY: EXTENSION OF
DISTRIBUTION LINES TO CHEF MONA SEC. SCH. AND CHIEF TERNGU IORHUNA IN LOGO LGA</t>
    </r>
  </si>
  <si>
    <r>
      <rPr>
        <sz val="20"/>
        <rFont val="Arial"/>
        <family val="2"/>
      </rPr>
      <t>CONSTRUCTION / PROVISION OF ELECTRICITY: MBAGBAM
/MBAKYAHA COMMUNITIES RURAL ELECTRIFICAITON IN VANDEIKYA LGA</t>
    </r>
  </si>
  <si>
    <r>
      <rPr>
        <sz val="20"/>
        <rFont val="Arial"/>
        <family val="2"/>
      </rPr>
      <t>CONSTRUCTION / PROVISION OF ELECTRICITY:EXETENSION OF ELECTRICITY TO TSE TORLEKE  AND TSE AGBADI IN GWER WEST
L.G.A.</t>
    </r>
  </si>
  <si>
    <r>
      <rPr>
        <sz val="20"/>
        <rFont val="Arial"/>
        <family val="2"/>
      </rPr>
      <t>CONSTRUCTION / PROVISION OF ELECTRICITY: EXTENSION OF ELECTRICITY FROM OGOLI BARRACKS - OMBI - IPOLO EHAJI -
IPOLO ICHO IN UGBOJU DISTRICT OF OTUKPO LGA</t>
    </r>
  </si>
  <si>
    <r>
      <rPr>
        <sz val="20"/>
        <rFont val="Arial"/>
        <family val="2"/>
      </rPr>
      <t>CONSTRUCTION / PROVISION OF ELECTRICITY: EXTENSION OF
ELECTRICITY FROM OTESE MBASHIAN - LGEA PRIMARY SCHOOL IORJA  MBABOOR BURUKU LGA</t>
    </r>
  </si>
  <si>
    <r>
      <rPr>
        <sz val="20"/>
        <rFont val="Arial"/>
        <family val="2"/>
      </rPr>
      <t>CONSTRUCTION / PROVISION OF ELECTRICITY: INSTALLATION OF
TRANSFORMER AT APINE VILLAGE IN MBATAN MBATAN IN GBOKO LGA</t>
    </r>
  </si>
  <si>
    <r>
      <rPr>
        <sz val="20"/>
        <rFont val="Arial"/>
        <family val="2"/>
      </rPr>
      <t>CONSTRUCTION / PROVISION OF ELECTRICITY: ELECTRIFICATION PROJECT FROM KONTIEN - AVANDE - AWENABO - KOBO
ASUKUNYA TARKA</t>
    </r>
  </si>
  <si>
    <r>
      <rPr>
        <sz val="20"/>
        <rFont val="Arial"/>
        <family val="2"/>
      </rPr>
      <t>CONSTRUCTION / PROVISION OF ELECTRICITY: EXTENSION OF
ELECTRICITY FROM UGAH - WUAM GAMBE DAJOH VILLAGE, MBASAGHER, MBAATIKYAA BURUKU</t>
    </r>
  </si>
  <si>
    <r>
      <rPr>
        <sz val="20"/>
        <rFont val="Arial"/>
        <family val="2"/>
      </rPr>
      <t>CONSTRUCTION / PROVISION OF ELECTRICITY: EXTENSION OF ELECTRICITY FROM UCHUO AINU - EBENTA - IGWE - IGWOKE - IKWOKWU - ODIGO - INYIMA - IHIO EDII - OJOKWE - OGORI - EDE IN
OJU LGA</t>
    </r>
  </si>
  <si>
    <r>
      <rPr>
        <sz val="20"/>
        <rFont val="Arial"/>
        <family val="2"/>
      </rPr>
      <t>CONSTRUCTION / PROVISION OF ELECTRICITY: EXTENSION OF ELECTRICITY FROM IKYORIBO (KPA)-GEGE-ORGBA (TSE-UGBE),
MBAKUHA (7.5KM) USHONGO LGA</t>
    </r>
  </si>
  <si>
    <r>
      <rPr>
        <sz val="20"/>
        <rFont val="Arial"/>
        <family val="2"/>
      </rPr>
      <t>CONSTRUCTION / PROVISION OF ELECTRICITY: EXTENSION OF
ELECTRICITY FROM TSE-GYUR TO BOOR COMMUNITY ATIRKYESE COUNCIL WARD USHONGO LGA</t>
    </r>
  </si>
  <si>
    <r>
      <rPr>
        <sz val="20"/>
        <rFont val="Arial"/>
        <family val="2"/>
      </rPr>
      <t>CONSTRUCTION / PROVISION OF ELECTRICITY: ELECTRIFICATION
OF YANDEV COMMUNITY SECONDARY SCHOOL - VENDE SETTLEMENTS GBOKO LGA</t>
    </r>
  </si>
  <si>
    <r>
      <rPr>
        <sz val="20"/>
        <rFont val="Arial"/>
        <family val="2"/>
      </rPr>
      <t>CONSTRUCTION / PROVISION OF ELECTRICITY: EXTENSION OF
ELECTRICITY FROM AGERA-INYENGE, MBADAM-LUGA, MBABOOR, MBATIEREV GBOKO LGA</t>
    </r>
  </si>
  <si>
    <r>
      <rPr>
        <sz val="20"/>
        <rFont val="Arial"/>
        <family val="2"/>
      </rPr>
      <t>CONSTRUCTION / PROVISION OF ELECTRICITY: ELECTRIFICATION OF KPAYONGO, ADUKU, TSWAR IDYUGH TYO MU, GWER-EAST,
LGA</t>
    </r>
  </si>
  <si>
    <r>
      <rPr>
        <sz val="20"/>
        <rFont val="Arial"/>
        <family val="2"/>
      </rPr>
      <t>CONSTRUCTION / PROVISION OF ELECTRICITY: ELECTRIFICATION
OF ENGILA-USHA, AGATU LGA</t>
    </r>
  </si>
  <si>
    <r>
      <rPr>
        <sz val="20"/>
        <rFont val="Arial"/>
        <family val="2"/>
      </rPr>
      <t>CONSTRUCTION / PROVISION OF ELECTRICITY: ELECTRIFICATION OF IPOLE EHAJE, IPOLE ICHO AND IPIGA AI-UKPOBI VILLAGE WARD
, OHIMINI LGA</t>
    </r>
  </si>
  <si>
    <r>
      <rPr>
        <sz val="20"/>
        <rFont val="Arial"/>
        <family val="2"/>
      </rPr>
      <t>CONSTRUCTION / PROVISION OF ELECTRICITY: IHIGILE TO EBENTA, IGWE, IGWOKE, IKWUKWU, INYIMA, OJOKWE, OGORI,EDE, OHUMA, IKORI OWORI AND IGBEGI VILLAGES
UWOKWU DISTRICT IN OJU</t>
    </r>
  </si>
  <si>
    <r>
      <rPr>
        <sz val="20"/>
        <rFont val="Arial"/>
        <family val="2"/>
      </rPr>
      <t>CONSTRUCTION / PROVISION OF ELECTRICITY: EXTENSION OF ELECTRICITY FROM CDM ACADEMY TO TSE USEN AND GESA
VILLAGE, IPAV IN GBOKO LGA OF BENUE STATE</t>
    </r>
  </si>
  <si>
    <r>
      <rPr>
        <sz val="20"/>
        <rFont val="Arial"/>
        <family val="2"/>
      </rPr>
      <t>CONSTRUCTION / PROVISION OF ELECTRICITY: ELECTRIFICATION
OF NAMBE VILLAGE, MBAKYAN, GBAKYAN COUNCIL WARD IN KWANDE LGA, BENUE STATE</t>
    </r>
  </si>
  <si>
    <r>
      <rPr>
        <sz val="20"/>
        <rFont val="Arial"/>
        <family val="2"/>
      </rPr>
      <t>CONSTRUCTION / PROVISION OF ELECTRICITY:EXTENSION OF
ELECTRICITY TO SHUGBA DAM AYALI IN KATSINA-ALA LGA BENUE STATE</t>
    </r>
  </si>
  <si>
    <r>
      <rPr>
        <sz val="20"/>
        <rFont val="Arial"/>
        <family val="2"/>
      </rPr>
      <t>CONSTRUCTION / PROVISION OF ELECTRICITY: EXTENSION OF ELECTRICITY FROM TARHEMBE TO MBAIGBA COMMUNITY IN
TARKA L.G.A.</t>
    </r>
  </si>
  <si>
    <r>
      <rPr>
        <sz val="20"/>
        <rFont val="Arial"/>
        <family val="2"/>
      </rPr>
      <t>CONSTRUCTION / PROVISION OF ELECTRICITY:COMPLETION OF
ELECTRIFICATION  PROJECT IN ITABO – OWUKPA IN OGBADIBO LGA</t>
    </r>
  </si>
  <si>
    <r>
      <rPr>
        <sz val="20"/>
        <rFont val="Arial"/>
        <family val="2"/>
      </rPr>
      <t>CONSTRUCTION / PROVISION OF ELECTRICITY: ELECTRIFICATION OF COMPREHENSIVE GOVERNMENT SECONDARY SCHOOL NAKA
L.G.A. GWER WEST L.G.A.</t>
    </r>
  </si>
  <si>
    <r>
      <rPr>
        <sz val="20"/>
        <rFont val="Arial"/>
        <family val="2"/>
      </rPr>
      <t>CONSTRUCTION / PROVISION OF ELECTRICITY: INSTALLATION OF 2NO. 500KVA, 33/0.415KV TRANSFORMERS AT UGBA UYE AND
ORTESE MARKET IN GBOKO L.G.A.</t>
    </r>
  </si>
  <si>
    <r>
      <rPr>
        <sz val="20"/>
        <rFont val="Arial"/>
        <family val="2"/>
      </rPr>
      <t>CONSTRUCTION / PROVISION OF ELECTRICITY: INSTALLATION OF
TRANSFORMER IN RONYONGO WARD, ADO LOCAL GOVERNMENT AREA</t>
    </r>
  </si>
  <si>
    <r>
      <rPr>
        <sz val="20"/>
        <rFont val="Arial"/>
        <family val="2"/>
      </rPr>
      <t>CONSTRUCTION / PROVISION OF ELECTRICITY: EXTENSION OF
ELECTRICITY FROM MBAAKPUGH TO IKONGU COMMUNITY IN KONSHISHA LOCAL GOVERNMENT</t>
    </r>
  </si>
  <si>
    <r>
      <rPr>
        <sz val="20"/>
        <rFont val="Arial"/>
        <family val="2"/>
      </rPr>
      <t>CONSTRUCTION / PROVISION OF ELECTRICITY: INSTALLATION OF
TRANSFORMAER AT ABOR MARKET TONGOV IN KATSINA-ALA LOCAL GOVERNMENT</t>
    </r>
  </si>
  <si>
    <r>
      <rPr>
        <sz val="20"/>
        <rFont val="Arial"/>
        <family val="2"/>
      </rPr>
      <t>CONSTRUCTION / PROVISION OF ELECTRICITY: EXTENSION OF
ELECTRICITY FROM AGIA TO GBINDE VILLAGE IN KONSHISHA LOCAL GOVERNMENT</t>
    </r>
  </si>
  <si>
    <r>
      <rPr>
        <sz val="20"/>
        <rFont val="Arial"/>
        <family val="2"/>
      </rPr>
      <t>BROADCAST &amp; COMMUNICATION EQUIPMENTS:  SET UP A WEBSITE AND SOCIAL MEDIA PAGES TO PUBLICIZE THE DEVELOPMENTAL STRIDES OF GOVERNOR SAMUEL ORTOM IN
THE BUREAU OF RURAL DEVELOPMENT AND COOPERATIVES</t>
    </r>
  </si>
  <si>
    <r>
      <rPr>
        <sz val="20"/>
        <rFont val="Arial"/>
        <family val="2"/>
      </rPr>
      <t>REHABILITATION / REPAIRS OF OFFICE BUILDINGS: RENOVATION
OF 8 NOS. OF DIVISIONAL AND 3 NOS. OF ZONAL OFFICES EXISTING IN 8 NOS. OF LGAS</t>
    </r>
  </si>
  <si>
    <t>CONSTRUCTION / PROVISION OF ELECTRICITY: EXTENSION OF ELECTRICITY FROM GBAJIMBA TO TSE-ORTOM-UPEV-TOMATAR-AHENTSE-TSE-AKAAHENA VILLAGES IN GUMA LGA</t>
  </si>
  <si>
    <t>CONSTRUCTION / PROVISION OF ELECTRICITY: EXTENSION OF ELECTRICITY FROM REHABILITATION BOARD APIR-MBAIKYA-MBANIMA-MBAIMYAR COMMUNITIES ON APIR-YAIKYO RING ROAD IN MAKURDI LGA</t>
  </si>
  <si>
    <t>CONSTRUCTION / PROVISION OF ELECTRICITY: ELECTRIFICATION OF BILAJA VILLAGE,AKEHE BRANCH IN VANDEIKYA LGA</t>
  </si>
  <si>
    <t>CR8</t>
  </si>
  <si>
    <t>CONSTRUCTION / PROVISION OF ROADS: Construction of Ikpayongo-
Agema-Ayar-Paka-Tomatar-Aondona Road (47.0km) in G/East-G/West LGAs.</t>
  </si>
  <si>
    <t xml:space="preserve">PURCHASE OF MOTOR VEHICLES: Purchase of 3No 33-Seater Bus </t>
  </si>
  <si>
    <t>REHABILITATION / REPAIRS - ROADS:Patching of Makurdi Township,Modern Market and Industral Layout</t>
  </si>
  <si>
    <t>PURCHASE OF POWER GENERATING SETS: Purchase of 500KVA
Generator for the Commissioners Quarters.</t>
  </si>
  <si>
    <t>CONSTRUCTION / PROVISION OF ELECTRICITY: ELECTRIFICATION OF TSE AGBECHA AND NYAMATSOR VILLAGE IN BURUKU LGA</t>
  </si>
  <si>
    <t>CONSTRUCTION / PROVISION OF ELECTRICITY: ELECTRIFICATION OF AKAAZUA MUEMUE VILLAGE IN VANDEIKYA LGA</t>
  </si>
  <si>
    <t>CONSTRUCTION / PROVISION OF ELECTRICITY: INSTALLATION OF 500KVA TRANSFORMER AND EXTENSION OF DISTRIBUTION NETWORK ALONG SAMUEL ORTOM STREET,GBAJIMBA GUMA LGA</t>
  </si>
  <si>
    <t>CONSTRUCTION / PROVISION OF ELECTRICITY: COMPLETION OF BAMBAM ELECTRIFICSTION PROJECTS,MAKURDI LGA</t>
  </si>
  <si>
    <t>CONSTRUCTION / PROVISION OF ROADS: CONSTRUCTION OF AGBEEDE ANMA-TESE-MBAMBE-UMAI JUNCTION, KORINYA FEEDER ROAD (18.2KM) AND A THREE SPAN RC BRIDGE ACROSS KPA STREAM, KONSHISHA</t>
  </si>
  <si>
    <t>CONSTRUCTION / PROVISION OF ROADS: CONSTRUCITON OF45KM AGBEEDE-TSE-MHAMBE-ADYOROUGH-KORINYA BRANCH ATSER FEEDER ROAD IN KONSHISHA/VANDEIKYA</t>
  </si>
  <si>
    <t>PURCHASE OF OFFICE FURNITURE AND FITTINGS: STOOLS for Aper
Aku Lodge, Makurdi</t>
  </si>
  <si>
    <t>PURCHASE OF OFFICE FURNITURE AND FITTINGS: Furnishing of Governor's Lodge</t>
  </si>
  <si>
    <t>REHABILITATION / REPAIRS OF OFFICE BUILDINGS: Renovation of 3 office blocks at Scholarship Board Makurdi</t>
  </si>
  <si>
    <t>REHABILITATION / REPAIRS OF RESIDENTIAL BUILDING: Renovation of Presidential Lodge and FenceAnnex at Benue People's House Makurdi</t>
  </si>
  <si>
    <t>REHABILITATION / REPAIRS OF RESIDENTIAL BUILDING: Renovation of Presidential Lodge and Fence at Benue People's House Makurdi</t>
  </si>
  <si>
    <t>PURCHASE BICYCLE</t>
  </si>
  <si>
    <t>PURCHASE OF MOTOR VEHICLES: Purchase of 2 Motor Vehicles + 1 No Saloon Car.</t>
  </si>
  <si>
    <t>PURCHASE OF VANS: Purchase of 2No Hilux Van for Official Functions by the Rector and Other Management Staff at AOPOLY.</t>
  </si>
  <si>
    <t>PURCHASE OF BUSES: Purchase of 1No. Bus for use by both Staff and Students for Excursions, Attendance of Conferences …</t>
  </si>
  <si>
    <t>PURCHASE OF COMPUTERS: Purchase of Computers</t>
  </si>
  <si>
    <t>PURCHASE OF COMPUTERS: Provision of other ICT Equipment</t>
  </si>
  <si>
    <t>PURCHASE OF AGRICULTURAL EQUIPMENT: Purchase of Agricultural Equipments</t>
  </si>
  <si>
    <t>PURCHASE OF SECURITY EQUIPMENT:</t>
  </si>
  <si>
    <t>PURCHASE OF INDUSTRIAL EQUIPMENT for various laboratories of Computer Engineering</t>
  </si>
  <si>
    <t>PURCHASE OF POWER GENERATING SET: (200KVA)</t>
  </si>
  <si>
    <t>CONSTRUCTION / PROVISION OF ELECTRICITY: Modification of Power Network at AOPOLY, Yandev.</t>
  </si>
  <si>
    <t>CONSTRUCTION / PROVISION OF LIBRARIES: Construction of e- Library at AOPOLY, Yandev.</t>
  </si>
  <si>
    <t>REHABILITATION / REPAIRS - PUBLIC SCHOOLS: Repair/Replacement of Seats in 22 Lecture Rooms at School of Agriculture, AOPOLY, Yandev.</t>
  </si>
  <si>
    <t>REHABILITATION / REPAIRS - ROADS: Upgrading/Rehabilitation  of Existing Campus Roads at AOPOLY, Yandev.</t>
  </si>
  <si>
    <t>TREE PLANTING: Tree Planting at AOPOLY, Yandev.</t>
  </si>
  <si>
    <t>RESEARCH AND DEVELOPMENT: on Modern Farm Technology</t>
  </si>
  <si>
    <t>PURCHASE OF OFFICE FURNITURE AND FITTINGS: Furnishing of Crop Processing Laboratory and Hydraulics/Hydrology Laboratory at School of Engineering, Yandev.</t>
  </si>
  <si>
    <t>PURCHASE OF OFFICE FURNITURE AND FITTINGS: Furnishing of the office complex: 20 tables with side drawer (45,000x 20 = 900,000), 20executive chairs (65,000 x 20 = 1,300,000), 20 visitor’s chair (20,000 x 20= 400,000) at School of Mgt. Sciences, AOPOLY, Yandev.</t>
  </si>
  <si>
    <t>PURCHASE OF OFFICE FURNITURE AND FITTINGS: Furnishing of the Conference Hall with 20 Capacity Conference Table and 10No Extra Chairs for Governing Council, Management or Academic Board Meetings at AOPOLY, Yandev.</t>
  </si>
  <si>
    <t>PURCHASE OF TEACHING / LEARNING AID EQUIPMENT: Learning Aids / Medical Equipment</t>
  </si>
  <si>
    <t>PURCHASE OF AGRICULTURAL EQUIPMENT: Purchase of 3 No.Tractors</t>
  </si>
  <si>
    <t>PURCHASE OF OFFICE FURNITURE AND FITTINGS: Furnishing of Offices with Chairs, Tables, Safes/File Cabinets / Cupboards, Television Sets, Air-Conditioner, Shelves, Refrigerators at AOPOLY, Yandev.</t>
  </si>
  <si>
    <t>PURCHASE OF POWER GENERATING SET: (20KVA) for Computer Science Lab at Sch. Of Sci. &amp; Voc. Studies, AOPOLY, Yandev.</t>
  </si>
  <si>
    <t>PURCHASE OF POWER GENERATING SET: (150KVA) Generator at AOPOLY, Yandev.</t>
  </si>
  <si>
    <t>CONSTRUCTION / PROVISION OF OFFICE BUILDINGS: Construction of BSD Office Block at AOPOLY, Yandev.</t>
  </si>
  <si>
    <t>CONSTRUCTION / PROVISION OF OFFICE BUILDINGS: Completion of AET/BAM Block at AOPOLY, Yandev.</t>
  </si>
  <si>
    <t>CONSTRUCTION / PROVISION OF OFFICE BUILDINGS: Construction of 1No. Office Complex for Lecturers at Sch. Of Sci. &amp; Voc. Studies at AOPOLY, Yandev.</t>
  </si>
  <si>
    <t>CONSTRUCTION / PROVISION OF OFFICE BUILDINGS: Re-roofing of the Registry Office Block at AOPOLY, Yandev.</t>
  </si>
  <si>
    <t>CONSTRUCTION / PROVISION OF WATER FACILITIES: Boreholes and other Water Facilities at AOPOLY, Yandev.</t>
  </si>
  <si>
    <t>CONSTRUCTION / PROVISION OF WATER FACILITIES: Provision of Water at the Home and Rural Economics with Fencing at Sch. Of Sci. &amp; Voc. Studies at AOPOLY, Yandev.</t>
  </si>
  <si>
    <t>CONSTRUCTION / PROVISION OF INFRASTRUCTURE: Consturction of Lecture Theatre</t>
  </si>
  <si>
    <t>CONSTRUCTION / PROVISION OF AGRICULTURAL FACILITIES: Construction of a Block of 2 Stores for Produce and Farm Implement Storage at School of Agriculture, AOPOLY, Yandev.</t>
  </si>
  <si>
    <t>CONSTRUCTION / PROVISION OF INFRASTRUCTURE: Roofing of 2No. Cattle Pen Blocks and provision of fencing at School of Agriculture, AOPOLY, Yandev.</t>
  </si>
  <si>
    <t>CONSTRUCTION / PROVISION OF INFRASTRUCTURE: Construction of 1No. block of  4 Laboratories (60M2 each) for Computer Engineering at School of Engineering, AOPOLY, Yandev.</t>
  </si>
  <si>
    <t>CONSTRUCTION / PROVISION OF INFRASTRUCTURE: Construction and Furnishing of Nutrition Laboratory at Sch. Of Sci. &amp; Voc. Studies, AOPOLY, Yandev.</t>
  </si>
  <si>
    <t>REHABILITATION / REPAIRS - HOSPITAL / HEALTH CENTRES: Ambulance - Refurbishment and conversion of abandoned 504 Station Wagon car to an Ambulance for the Polytechnic Clinic, Yandev.</t>
  </si>
  <si>
    <t>REHABILITATION / REPAIRS - PUBLIC SCHOOLS: Renovation of 3 Classroom Blocks/Auditorium at AOPOLY, Yandev.</t>
  </si>
  <si>
    <t>REHABILITATION / REPAIRS - PUBLIC SCHOOLS: Repair/fixing of windows on 20 classrooms and College Clinic at School of Agriculture, AOPOLY, Yandev.</t>
  </si>
  <si>
    <t>REHABILITATION / REPAIRS - AGRICICULTURAL FACILITIES: Repair of Leaking Poultry Pen Roof at School of Agriculture, AOPOLY, Yandev.</t>
  </si>
  <si>
    <t>REHABILITATION / REPAIRS - AGRICICULTURAL FACILITIES: Remodeling of Piggery Unit for Students Experiment at School of Agriculture, AOPOLY, Yandev.</t>
  </si>
  <si>
    <t>REHABILITATION / REPAIRS - AGRICICULTURAL FACILITIES: Repair / Refurbishing of 2No. Lathe Machines in Fabrication Workshop at School of Engineering, AOPOLY, Yandev.</t>
  </si>
  <si>
    <t>REHABILITATION / REPAIRS - AGRICICULTURAL FACILITIES: Repair of Machines in Wood Workshop at School of Engineering, AOPOLY, Yandev.</t>
  </si>
  <si>
    <t>REHABILITATION / REPAIRS - AGRICICULTURAL FACILITIES: Refurbishing of 3No. Tractors at School of Engineering, AOPOLY, Yandev.</t>
  </si>
  <si>
    <t>REHABILITATION / REPAIRS OF OFFICE BUILDINGS: Renovation of CPT Block  at AOPOLY, Yandev.</t>
  </si>
  <si>
    <t>REHABILITATION / REPAIRS OF OFFICE BUILDINGS: Re-modeling the roof of the office block for Animal Husbandry and Animal Health Depts at AOPOLY, Yandev.</t>
  </si>
  <si>
    <t>REHABILITATION / REPAIRS OF OFFICE BUILDINGS: Repair of the College Library roof and windows at AOPOLY, Yandev.</t>
  </si>
  <si>
    <t>REHABILITATION / REPAIRS OF OFFICE BUILDINGS: Re-construction of the roof of the 405 Capacity Auditorium at AOPOLY, Yandev.</t>
  </si>
  <si>
    <t>REHABILITATION/REPAIRS- ICT INFRASTRUCTURES: Internet Facilities at the ICT Unit at School of Agriculture, Yandev.</t>
  </si>
  <si>
    <t>CONSTRUCTION / PROVISION OF SPORTING FACILITIES: Construction of Volleyball , BasketBall and Tennis Courts at AOPOLY, Yandev.</t>
  </si>
  <si>
    <t>CONSTRUCTION / PROVISION OF WATER FACILITIES: Extension of Water to the Animal Slaughter Slab at AOPOLY, Yandev.</t>
  </si>
  <si>
    <t>COMPUTERS: 1 unit of object oriented Fortran software</t>
  </si>
  <si>
    <t>COMPUTERS: 1 unit of object oriented Java software</t>
  </si>
  <si>
    <t>COMPUTERS: 1 unit of object oriented Cobol software</t>
  </si>
  <si>
    <t>COMPUTERS: 1 unit of C Language software</t>
  </si>
  <si>
    <t>COMPUTERS: 1 unit of Assembler software</t>
  </si>
  <si>
    <t>COMPUTERS: 1 unit of Logo software</t>
  </si>
  <si>
    <t>COMPUTERS: 3 units of Linux, Unix Apple software</t>
  </si>
  <si>
    <t>COMPUTERS: 30 units  of 10/100Mb Ethernet Card Networking</t>
  </si>
  <si>
    <t>COMPUTERS: 1 unit of Router (3Gb) Networking</t>
  </si>
  <si>
    <t>COMPUTERS: 1 unit of Network switch (24 ports) Networking</t>
  </si>
  <si>
    <t>COMPUTERS: 1 unit of Backup power (Solar) Networking</t>
  </si>
  <si>
    <t>COMPUTERS: 1 unit of Internet base station</t>
  </si>
  <si>
    <t>COMPUTERS: 1 unit of Internet Hot Spot</t>
  </si>
  <si>
    <t>COMPUTERS: One Initial subscription</t>
  </si>
  <si>
    <t>COMPUTERS: Purchase of 15 No. of Electronic and Computer technician kits</t>
  </si>
  <si>
    <t>COMPUTERS: Purchase of 8 No. of 5 live Microcomputers</t>
  </si>
  <si>
    <t>COMPUTERS: Purchase of 8 No. of 5 dead Microcomputers</t>
  </si>
  <si>
    <t>COMPUTERS: Purchase of 50 No. Computer System for establishing an e Library</t>
  </si>
  <si>
    <t>COMPUTERS: Purchase of 50 No. Computer tables for establishing an e- Library</t>
  </si>
  <si>
    <t>COMPUTERS: Purchase of 1 No. 5.5KVA Inverter for establishing an e- Library</t>
  </si>
  <si>
    <t>COMPUTERS: Purchase of 1 No. Server Unit for establishing an e-Library</t>
  </si>
  <si>
    <t>COMPUTERS: Purchase of 5 No. cartons of Networking cables for establishing an e-Library</t>
  </si>
  <si>
    <t>COMPUTERS: Purchase of 1 No. carton of Clips for establishing an e- Library</t>
  </si>
  <si>
    <t>COMPUTERS: Purchase of 50 No. LAN sockets for establishing an e- Library</t>
  </si>
  <si>
    <t>Purchase of 20 No. of Insulation pipes for establishing an e-Library</t>
  </si>
  <si>
    <t>COMPUTERS: Purchase of 2 No. Wireless router for establishing an e- Library</t>
  </si>
  <si>
    <t>COMPUTERS: Purchase of 2 No.LAN switch for establishing an e-Library</t>
  </si>
  <si>
    <t>COMPUTERS: Purchase of 6 No. Heavy Duty</t>
  </si>
  <si>
    <t>COMPUTERS: Maintenance fee</t>
  </si>
  <si>
    <t>COMPUTERS: 4MBPS Internet via Microwave from MTN</t>
  </si>
  <si>
    <t>COMPUTERS: Provision for contingency</t>
  </si>
  <si>
    <t>COMPUTERS: Purchase of 1 No. Micro Computer Model AT671 in in Building Technology</t>
  </si>
  <si>
    <t>COMPUTERS: Printers - Purchase of 2 No. of Laser Jet Printers</t>
  </si>
  <si>
    <t>COMPUTERS: Purchase of 2 No. of Inkjet</t>
  </si>
  <si>
    <t>COMPUTERS: Purchase of 2 No. of pet intrix live and dead</t>
  </si>
  <si>
    <t>COMPUTERS: Purchase of 1 No. Printer for establishing an e-Library</t>
  </si>
  <si>
    <t>COMPUTERS: cost of installation of e-Library</t>
  </si>
  <si>
    <t>COMPUTERS: 10 units of Complete Computer tables</t>
  </si>
  <si>
    <t>PURCHASE OF INDUSTRIAL EQUIPMENT:Purchase of 1 No. Drilling Machine</t>
  </si>
  <si>
    <t>PURCHASE OF INDUSTRIAL EQUIPMENT:The existing cross-cutting Machine be installed</t>
  </si>
  <si>
    <t>PURCHASE OF INDUSTRIAL EQUIPMENT:Purchase of Sundry basic electricity, measurement and instrumental on Laboratory</t>
  </si>
  <si>
    <t>PURCHASE OF INDUSTRIAL EQUIPMENT:Purchase of 10 No.sets of Basic electricity kit</t>
  </si>
  <si>
    <t>PURCHASE OF INDUSTRIAL EQUIPMENT:Purchase of 10 No.units of Ammeters 0-25A DC (various ranges)</t>
  </si>
  <si>
    <t>PURCHASE OF INDUSTRIAL EQUIPMENT:Purchase of 5 No. of Megger tester</t>
  </si>
  <si>
    <t>PURCHASE OF INDUSTRIAL EQUIPMENT:Purchase of 1 No. Mortise and Tenon Machine</t>
  </si>
  <si>
    <t>PURCHASE OF INDUSTRIAL EQUIPMENT:Purchase of 10 No. units of Ammeters 0-25A AC (various ranges)</t>
  </si>
  <si>
    <t>PURCHASE OF INDUSTRIAL EQUIPMENT:Purchase of 1 units of Transformer Demonstration unit</t>
  </si>
  <si>
    <t>PURCHASE OF INDUSTRIAL EQUIPMENT:Purchase of 4 units of Transformer Single phase</t>
  </si>
  <si>
    <t>PURCHASE OF INDUSTRIAL EQUIPMENT:Purchase of 4 units of Transformer 3 phase</t>
  </si>
  <si>
    <t>PURCHASE OF INDUSTRIAL EQUIPMENT:Purchase of 4 units Transformer demonstration/trainer unit</t>
  </si>
  <si>
    <t>PURCHASE OF INDUSTRIAL EQUIPMENT:Purchase of 5 units of variable resistance load</t>
  </si>
  <si>
    <t>PURCHASE OF INDUSTRIAL EQUIPMENT:Purchase of 5 units of variable inductive load</t>
  </si>
  <si>
    <t>PURCHASE OF INDUSTRIAL EQUIPMENT:Purchase of 2 units variable capacitive load</t>
  </si>
  <si>
    <t>PURCHASE OF INDUSTRIAL EQUIPMENT:Purchase of 3 units of Machine control panel trainer</t>
  </si>
  <si>
    <t>PURCHASE OF INDUSTRIAL EQUIPMENT:Purchase of 2 units of Demonstration</t>
  </si>
  <si>
    <t>PURCHASE OF INDUSTRIAL EQUIPMENT:Purchase of 4 units of Stabilizer power</t>
  </si>
  <si>
    <t>PURCHASE OF INDUSTRIAL EQUIPMENT:Purchase of 2 units Transformer</t>
  </si>
  <si>
    <t>PURCHASE OF INDUSTRIAL EQUIPMENT:Purchase of 5 units of Power factor meter</t>
  </si>
  <si>
    <t>PURCHASE OF INDUSTRIAL EQUIPMENT:Purchase of 5 units of Energy meter - Single phase</t>
  </si>
  <si>
    <t>PURCHASE OF INDUSTRIAL EQUIPMENT:Purchase of 5 units of Energy meter - 3 phase</t>
  </si>
  <si>
    <t>PURCHASE OF INDUSTRIAL EQUIPMENT:Purchase of 4 units of Clip- on ammeter</t>
  </si>
  <si>
    <t>PURCHASE OF INDUSTRIAL EQUIPMENT:Purchase of 4 units of Digital phase meter</t>
  </si>
  <si>
    <t>PURCHASE OF INDUSTRIAL EQUIPMENT:Purchase of 5 units of Distribution and transmission  line</t>
  </si>
  <si>
    <t>PURCHASE OF INDUSTRIAL EQUIPMENT:Purchase of 15 units of Multimeter</t>
  </si>
  <si>
    <t>PURCHASE OF INDUSTRIAL EQUIPMENT:Purchase of 10 units of Universal multimeter</t>
  </si>
  <si>
    <t>PURCHASE OF INDUSTRIAL EQUIPMENT:Purchase of 3 units of Stroboscope</t>
  </si>
  <si>
    <t>PURCHASE OF INDUSTRIAL EQUIPMENT:Purchaseof 3 units of phase sequence meter</t>
  </si>
  <si>
    <t>PURCHASE OF INDUSTRIAL EQUIPMENT:Purchase of 3 units of Tachometer (mechanical)</t>
  </si>
  <si>
    <t>PURCHASE OF INDUSTRIAL EQUIPMENT:Purchase of 10 units of Bench vices</t>
  </si>
  <si>
    <t>PURCHASE OF INDUSTRIAL EQUIPMENT:Purchase of 3 units of Pedestal drill</t>
  </si>
  <si>
    <t>PURCHASE OF INDUSTRIAL EQUIPMENT:Purchase of 3 units of Electrical hand drill</t>
  </si>
  <si>
    <t>PURCHASE OF INDUSTRIAL EQUIPMENT:Purchase of 5 units of Electric fans</t>
  </si>
  <si>
    <t>PURCHASE OF INDUSTRIAL EQUIPMENT:Purchase of 3 units of Motors (assorted and used ones)</t>
  </si>
  <si>
    <t>PURCHASE OF INDUSTRIAL EQUIPMENT:Purchase of 3 units of Generators (assorted and used ones)</t>
  </si>
  <si>
    <t>PURCHASE OF INDUSTRIAL EQUIPMENT:Purchase of 2 units of Coil winding equipment (rewinding)</t>
  </si>
  <si>
    <t>PURCHASE OF INDUSTRIAL EQUIPMENT:Purchase of 2 units of Coil winding equipment (rewinding) - Manual</t>
  </si>
  <si>
    <t>PURCHASE OF INDUSTRIAL EQUIPMENT:Purchase of 2 units of Power transformer</t>
  </si>
  <si>
    <t>PURCHASE OF INDUSTRIAL EQUIPMENT:Purchase of 3 units of Battery charging facilities - Charging ( constant current and constant voltage charging system)</t>
  </si>
  <si>
    <t>PURCHASE OF INDUSTRIAL EQUIPMENT:Purchase of 2units of Battery charging facilities - Charging (trickle, constant current and constant voltage charging system)</t>
  </si>
  <si>
    <t>PURCHASE OF INDUSTRIAL EQUIPMENT:Purchase of 4 units of trickle Battery</t>
  </si>
  <si>
    <t>PURCHASE OF INDUSTRIAL EQUIPMENT:Purchase of 5 No. of value tester</t>
  </si>
  <si>
    <t>PURCHASE OF INDUSTRIAL EQUIPMENT:Purchase of 1 No. set of equipment (assorted)</t>
  </si>
  <si>
    <t>PURCHASE OF INDUSTRIAL EQUIPMENT:Purchase of 30 No. wiring board (1m x 2m for Electrical Installation workshop</t>
  </si>
  <si>
    <t>PURCHASE OF INDUSTRIAL EQUIPMENT:Purchase of 2 No. Pedestal drill for Electrical Installation workshop</t>
  </si>
  <si>
    <t>PURCHASE OF INDUSTRIAL EQUIPMENT:Purchase of 5 No. Hand drill for Electrical Installation workshop</t>
  </si>
  <si>
    <t>PURCHASE OF INDUSTRIAL EQUIPMENT:Purchase of 30 No. sets of Electrician tool kits for Electrical Installation workshop</t>
  </si>
  <si>
    <t>PURCHASE OF INDUSTRIAL EQUIPMENT:Purchase of 5 No. of Cable recessing tools for Electrical Installation workshop</t>
  </si>
  <si>
    <t>PURCHASE OF INDUSTRIAL EQUIPMENT:Purchase of 5 No. sets of Conduct bending machine and accessories for Electrical Installation workshop</t>
  </si>
  <si>
    <t>PURCHASE OF INDUSTRIAL EQUIPMENT:Purchase of 2 No. sets of Equipment for underground cable installations for Electrical Installation Workshop</t>
  </si>
  <si>
    <t>PURCHASE OF INDUSTRIAL EQUIPMENT:Purchase of 2 No. sets of Tools for installation of metal conducts e.g MICC cable for Electrical Installation Workshop</t>
  </si>
  <si>
    <t>PURCHASE OF INDUSTRIAL EQUIPMENT:Purchase of 10 No. of Earth leakage circuit breakers (ELCB) for Electrical Installation workshop</t>
  </si>
  <si>
    <t>PURCHASE OF INDUSTRIAL EQUIPMENT:Purchase of 2 No. Soldering pot and ladle for Electrical Installation workshop</t>
  </si>
  <si>
    <t>PURCHASE OF INDUSTRIAL EQUIPMENT:Purchase of 30 No. Soldering iron for Electrical Installation workshop</t>
  </si>
  <si>
    <t>PURCHASE OF INDUSTRIAL EQUIPMENT:Purchase of 3 No. Modern Raychem joints for Electrical Installation workshop</t>
  </si>
  <si>
    <t>PURCHASE OF INDUSTRIAL EQUIPMENT:Purchase of 3 No. sets of Blow lamp for Electrical Installation workshop</t>
  </si>
  <si>
    <t>PURCHASE OF INDUSTRIAL EQUIPMENT:Purchase of 5 No. sets of rods and accessories for Electrical Installation workshop</t>
  </si>
  <si>
    <t>PURCHASE OF INDUSTRIAL EQUIPMENT:Purchase of assorted wall for vertical conduit and metal cable installations for Electrical Installation workshop</t>
  </si>
  <si>
    <t>PURCHASE OF INDUSTRIAL EQUIPMENT:Purchase of assorted MICC cables and accessories for Electrical Installation workshop</t>
  </si>
  <si>
    <t>PURCHASE OF INDUSTRIAL EQUIPMENT:Purchase of assorted Trunking Installation equipment for Electrical Installation workshop</t>
  </si>
  <si>
    <t>PURCHASE OF INDUSTRIAL EQUIPMENT:Purchase of assorted Trunking Electrical Installation workshop</t>
  </si>
  <si>
    <t>PURCHASE OF INDUSTRIAL EQUIPMENT:Purchase of 5 No. Megger testers for Electrical Installation workshop</t>
  </si>
  <si>
    <t>PURCHASE OF INDUSTRIAL EQUIPMENT:Purchase of 2 No. Testing equipment power line for Electrical Installation workshop</t>
  </si>
  <si>
    <t>PURCHASE OF INDUSTRIAL EQUIPMENT:Purchase of 3 No. Earthing kits for Electrical Installation workshop</t>
  </si>
  <si>
    <t>PURCHASE OF INDUSTRIAL EQUIPMENT:Purchase of 5 No. Electrical and Electronic fundamentals laboratory</t>
  </si>
  <si>
    <t>PURCHASE OF INDUSTRIAL EQUIPMENT:Purchase of 1 No. Storage screen display Osciloscope  for electronic/Telecommunication Laboratory</t>
  </si>
  <si>
    <t>PURCHASE OF INDUSTRIAL EQUIPMENT:Purchase of 5 No. Single generator - AF  for electronic/Telecommunication Laboratory</t>
  </si>
  <si>
    <t>PURCHASE OF INDUSTRIAL EQUIPMENT:Purchase of 5 No. Single generator - RF  for electronic/Telecommunication Laboratory</t>
  </si>
  <si>
    <t>PURCHASE OF INDUSTRIAL EQUIPMENT:Purchase of 3 No. IC tester for electronic/Telecommunication Laboratory</t>
  </si>
  <si>
    <t>PURCHASE OF INDUSTRIAL EQUIPMENT:Purchase of 5 No. Transistor tester for electronic/Telecommunication Laboratory</t>
  </si>
  <si>
    <t>PURCHASE OF INDUSTRIAL EQUIPMENT:Purchase of 5 No. Amplifier circuit tester</t>
  </si>
  <si>
    <t>PURCHASE OF INDUSTRIAL EQUIPMENT:Purchase of 20 No. of Circuit construction deck</t>
  </si>
  <si>
    <t>PURCHASE OF INDUSTRIAL EQUIPMENT:Purchase of 20 No. of Bench vice for mechanical workshop</t>
  </si>
  <si>
    <t>PURCHASE OF INDUSTRIAL EQUIPMENT:purchase of 5 No. of Hand drilling machine for mechanical workshop</t>
  </si>
  <si>
    <t>PURCHASE OF INDUSTRIAL EQUIPMENT:Purchase of 2 No. set of drilling bits</t>
  </si>
  <si>
    <t>PURCHASE OF INDUSTRIAL EQUIPMENT:Purchase of 2 No. Radial drilling machine</t>
  </si>
  <si>
    <t>PURCHASE OF INDUSTRIAL EQUIPMENT:Purchase of 3 No. forging and foundry machine</t>
  </si>
  <si>
    <t>PURCHASE OF INDUSTRIAL EQUIPMENT:Purchase of 20 No. of Files (rough and smooth)</t>
  </si>
  <si>
    <t>PURCHASE OF INDUSTRIAL EQUIPMENT:Purchase of 50 No. Vernier clippers</t>
  </si>
  <si>
    <t>PURCHASE OF INDUSTRIAL EQUIPMENT:Purchase of 5 No. Anvis</t>
  </si>
  <si>
    <t>PURCHASE OF INDUSTRIAL EQUIPMENT:Purchase of 2 No Complete sets of tools</t>
  </si>
  <si>
    <t>PURCHASE OF INDUSTRIAL EQUIPMENT:Purchase of 50 No. of Steel rule</t>
  </si>
  <si>
    <t>PURCHASE OF INDUSTRIAL EQUIPMENT:Purchase of 10 No. of Oil can</t>
  </si>
  <si>
    <t>PURCHASE OF INDUSTRIAL EQUIPMENT:Purchase of 2 No of Portable grinding machine and polisher</t>
  </si>
  <si>
    <t>PURCHASE OF INDUSTRIAL EQUIPMENT:Purchase of 1 No. Universal cutting grinder</t>
  </si>
  <si>
    <t>PURCHASE OF INDUSTRIAL EQUIPMENT:Purchase of 1 No. Folding and bending machine</t>
  </si>
  <si>
    <t>PURCHASE OF INDUSTRIAL EQUIPMENT:Purchase of1 No. of Milling machine - Vertical turret</t>
  </si>
  <si>
    <t>PURCHASE OF INDUSTRIAL EQUIPMENT:Purchase of 50 No. Vertical protractor</t>
  </si>
  <si>
    <t>PURCHASE OF INDUSTRIAL EQUIPMENT:Purchase of 1 No Hydraulic press</t>
  </si>
  <si>
    <t>PURCHASE OF INDUSTRIAL EQUIPMENT:Purchase of 1 No. Horing tool</t>
  </si>
  <si>
    <t>PURCHASE OF INDUSTRIAL EQUIPMENT:Purchase of 1 No. Planer machine</t>
  </si>
  <si>
    <t>PURCHASE OF INDUSTRIAL EQUIPMENT:Purchase of 30 No. Cutting pliers</t>
  </si>
  <si>
    <t>PURCHASE OF INDUSTRIAL EQUIPMENT:Purchase of 30 No. Chisels</t>
  </si>
  <si>
    <t>PURCHASE OF INDUSTRIAL EQUIPMENT:Purchase of 30 No. Snipers</t>
  </si>
  <si>
    <t>PURCHASE OF INDUSTRIAL EQUIPMENT:Purchase of 2 No. Slotting machine</t>
  </si>
  <si>
    <t>PURCHASE OF INDUSTRIAL EQUIPMENT:Purchase of 3 No. Hydraulic hacksaw</t>
  </si>
  <si>
    <t>PURCHASE OF INDUSTRIAL EQUIPMENT:Purchase of 3 No. of Power hacksaw</t>
  </si>
  <si>
    <t>PURCHASE OF INDUSTRIAL EQUIPMENT:Purchase of 10 Mallet</t>
  </si>
  <si>
    <t>PURCHASE OF INDUSTRIAL EQUIPMENT:Purchase of 2 No. First aid box</t>
  </si>
  <si>
    <t>PURCHASE OF INDUSTRIAL EQUIPMENT:Purchase of 10 Hand gloves</t>
  </si>
  <si>
    <t>PURCHASE OF INDUSTRIAL EQUIPMENT:Purchase of 5 No. Welding goggle</t>
  </si>
  <si>
    <t>PURCHASE OF INDUSTRIAL EQUIPMENT:Purchase of 20 Wire brush</t>
  </si>
  <si>
    <t>PURCHASE OF INDUSTRIAL EQUIPMENT:Purchase of 2 No. Reams of 3 types of mounting cardboard of design studio</t>
  </si>
  <si>
    <t>PURCHASE OF INDUSTRIAL EQUIPMENT:Purchase of 2 No. Reams of Drawing paper for design studio</t>
  </si>
  <si>
    <t>PURCHASE OF INDUSTRIAL EQUIPMENT:Purchase of 4 No. of  set square for design studio</t>
  </si>
  <si>
    <t>PURCHASE OF INDUSTRIAL EQUIPMENT:Purchase of 1 No Display board for design studio</t>
  </si>
  <si>
    <t>PURCHASE OF INDUSTRIAL EQUIPMENT:Purchase of 20 No. Tracing wheel of cutting room</t>
  </si>
  <si>
    <t>PURCHASE OF INDUSTRIAL EQUIPMENT:Purchase of 20 No. T-square cutting room</t>
  </si>
  <si>
    <t>PURCHASE OF INDUSTRIAL EQUIPMENT:Purchase of 20 Pinking shears of cutting room</t>
  </si>
  <si>
    <t>PURCHASE OF INDUSTRIAL EQUIPMENT:Purchase of 2 No. Ironing stand of cutting room</t>
  </si>
  <si>
    <t>PURCHASE OF INDUSTRIAL EQUIPMENT:Purchase of 2 No. Ironing tables of cutting room</t>
  </si>
  <si>
    <t>PURCHASE OF INDUSTRIAL EQUIPMENT:Purchase of 20 Scissors of cutting room</t>
  </si>
  <si>
    <t>PURCHASE OF INDUSTRIAL EQUIPMENT:Purchase of 2 No. First Aid boxes</t>
  </si>
  <si>
    <t>PURCHASE OF INDUSTRIAL EQUIPMENT:Purchase of 1 No. Full length mirror Sewing Room</t>
  </si>
  <si>
    <t>PURCHASE OF INDUSTRIAL EQUIPMENT:Purchase of 10 No. Regular scissors fo sewing room</t>
  </si>
  <si>
    <t>PURCHASE OF INDUSTRIAL EQUIPMENT:Purchase of 5 No. Display cases for fitting room</t>
  </si>
  <si>
    <t>PURCHASE OF INDUSTRIAL EQUIPMENT:Purchase of 10 No. Marking peas for fitting room</t>
  </si>
  <si>
    <t>PURCHASE OF INDUSTRIAL EQUIPMENT:Purchase of 1 No. of Mortice machine in Building Technology</t>
  </si>
  <si>
    <t>PURCHASE OF INDUSTRIAL EQUIPMENT:Purchase of 1 No. of Tenon saw model EO 11910 in Building Technology</t>
  </si>
  <si>
    <t>PURCHASE OF INDUSTRIAL EQUIPMENT:Purchase of 1 No. Cross cut saw model AT 698 in Building Technology</t>
  </si>
  <si>
    <t>PURCHASE OF INDUSTRIAL EQUIPMENT:Purchase of 1 No. Graint pillar drill model AT697 in Building Technology</t>
  </si>
  <si>
    <t>PURCHASE OF INDUSTRIAL EQUIPMENT:Purchase of 5 No. Hand drill in Building Technology</t>
  </si>
  <si>
    <t>PURCHASE OF INDUSTRIAL EQUIPMENT:Purchase of 1 No. Band saw in Building Technology</t>
  </si>
  <si>
    <t>PURCHASE OF INDUSTRIAL EQUIPMENT:Purchase of 1 No. Defection of beam apparatus model AT675 in Building Technology</t>
  </si>
  <si>
    <t>PURCHASE OF INDUSTRIAL EQUIPMENT:Purchase of 1 No. of Beading monient &amp; shearing force apparatus model AT694 in Building Technology</t>
  </si>
  <si>
    <t>PURCHASE OF INDUSTRIAL EQUIPMENT:Purchase of 1 No. of Electric beam apparatus model At 674 in Building Technology</t>
  </si>
  <si>
    <t>PURCHASE OF INDUSTRIAL EQUIPMENT:Purchase of 1 No. Electric deflection of flames model AT693 in Building Technology</t>
  </si>
  <si>
    <t>PURCHASE OF INDUSTRIAL EQUIPMENT:Purchase of 1 No. Struts building apparatus model AT673 in Building Technology</t>
  </si>
  <si>
    <t>PURCHASE OF INDUSTRIAL EQUIPMENT:Purchase of 1 No. Plastic bonding of portial frames AT692 in Building Technology</t>
  </si>
  <si>
    <t>PURCHASE OF INDUSTRIAL EQUIPMENT:Purchase of 1 No. Perfect or redundant trusses apparatus model AT672 in Building Technology</t>
  </si>
  <si>
    <t>PURCHASE OF INDUSTRIAL EQUIPMENT:Purchase of 3 Plammeter model AT690 in Building Technology</t>
  </si>
  <si>
    <t>PURCHASE OF INDUSTRIAL EQUIPMENT:Purchase of 3 No. Day light factor units model At 669 in Building Technology</t>
  </si>
  <si>
    <t>PURCHASE OF INDUSTRIAL EQUIPMENT:Purchase of 6 No. of Balance moisture analyser, MB45X0.01g Ohaus  in Building Technology</t>
  </si>
  <si>
    <t>PURCHASE OF INDUSTRIAL EQUIPMENT:Purchase of 10 No. Specific gravity test app. Model AT868  in Building Technology</t>
  </si>
  <si>
    <t>PURCHASE OF INDUSTRIAL EQUIPMENT:Purchase of 6 No. of Angers and rigs Model AT666  in Building Technology</t>
  </si>
  <si>
    <t>PURCHASE OF INDUSTRIAL EQUIPMENT:Purchase of 3 No. Drying ovens 50L  in Building Technology</t>
  </si>
  <si>
    <t>PURCHASE OF INDUSTRIAL EQUIPMENT:Purchase of 10 No. sample collecting trays and sample containers model AT665  in Building Technology</t>
  </si>
  <si>
    <t>PURCHASE OF INDUSTRIAL EQUIPMENT:Purchase of 2 No. Cement lineness app. Model AT702  in Building Technology</t>
  </si>
  <si>
    <t>PURCHASE OF INDUSTRIAL EQUIPMENT:Purchase of 5 No. Measuring cylinder 50ml  in Building Technology</t>
  </si>
  <si>
    <t>PURCHASE OF INDUSTRIAL EQUIPMENT:Purchase of 1 No.Curing tank model AT662  in Building Technology</t>
  </si>
  <si>
    <t>PURCHASE OF INDUSTRIAL EQUIPMENT:Purchase of 1 No. Crushing machine model AT661  in Building Technology</t>
  </si>
  <si>
    <t>PURCHASE OF INDUSTRIAL EQUIPMENT:Cost of Flooring of classroom and glazing of Doors and louvers on the windows</t>
  </si>
  <si>
    <t>PURCHASE OF INDUSTRIAL EQUIPMENT:Construction of 1 No. show room and skill acquisition centre with appropriate furnishing</t>
  </si>
  <si>
    <t>PURCHASE OF INDUSTRIAL EQUIPMENT:Purchase of assorted Trunklings for electrical installation workshop</t>
  </si>
  <si>
    <t>PURCHASE OF INDUSTRIAL EQUIPMENT:Purchase of 100 No. Jonkeys for painting and decorating</t>
  </si>
  <si>
    <t>PURCHASE OF INDUSTRIAL EQUIPMENT:Purchase of 100 No. Artist oil colour pkt for painting and decorating</t>
  </si>
  <si>
    <t>PURCHASE OF INDUSTRIAL EQUIPMENT:Purchase of 3 No. Tracing tables for painting and decorating</t>
  </si>
  <si>
    <t>PURCHASE OF INDUSTRIAL EQUIPMENT:Purchase of 10 No. Burning torch for painting and    decorating</t>
  </si>
  <si>
    <t>PURCHASE OF INDUSTRIAL EQUIPMENT:Purchase of 10 No. Throwing wheel for painting and decorating</t>
  </si>
  <si>
    <r>
      <rPr>
        <sz val="20"/>
        <rFont val="Arial"/>
        <family val="2"/>
      </rPr>
      <t>PURCHASE OF OFFICE FURNITURE AND FITTINGS : Purchase of 50
No. Chairs</t>
    </r>
  </si>
  <si>
    <r>
      <rPr>
        <sz val="20"/>
        <rFont val="Arial"/>
        <family val="2"/>
      </rPr>
      <t>PURCHASE OF OFFICE FURNITURE AND FITTINGS : Purchase of 3
No. Chairs for establishing of e-Library</t>
    </r>
  </si>
  <si>
    <r>
      <rPr>
        <sz val="20"/>
        <rFont val="Arial"/>
        <family val="2"/>
      </rPr>
      <t>PURCHASE OF OFFICE FURNITURE AND FITTINGS : Purchase of 30
No. drawing tables for electrical and electronic engineering</t>
    </r>
  </si>
  <si>
    <r>
      <rPr>
        <sz val="20"/>
        <rFont val="Arial"/>
        <family val="2"/>
      </rPr>
      <t>PURCHASE OF OFFICE FURNITURE AND FITTINGS : Purchase of 3
No. Tables for e-Library</t>
    </r>
  </si>
  <si>
    <r>
      <rPr>
        <sz val="20"/>
        <rFont val="Arial"/>
        <family val="2"/>
      </rPr>
      <t>PURCHASE OF OFFICE FURNITURE AND FITTINGS : Cost of
furnishing staff rooms</t>
    </r>
  </si>
  <si>
    <r>
      <rPr>
        <sz val="20"/>
        <rFont val="Arial"/>
        <family val="2"/>
      </rPr>
      <t>PURCHASE OF OFFICE FURNITURE AND FITTINGS : Purchase of 4
No. of (TV Black and White) sets of Live 2</t>
    </r>
  </si>
  <si>
    <r>
      <rPr>
        <sz val="20"/>
        <rFont val="Arial"/>
        <family val="2"/>
      </rPr>
      <t>PURCHASE OF OFFICE FURNITURE AND FITTINGS : Purchase of 4
No. of (TV Black and white) sets of Dead 2</t>
    </r>
  </si>
  <si>
    <r>
      <rPr>
        <sz val="20"/>
        <rFont val="Arial"/>
        <family val="2"/>
      </rPr>
      <t>PURCHASE OF OFFICE FURNITURE AND FITTINGS : Purchase of 2
No. of TV set colour</t>
    </r>
  </si>
  <si>
    <r>
      <rPr>
        <sz val="20"/>
        <rFont val="Arial"/>
        <family val="2"/>
      </rPr>
      <t>PURCHASE OF OFFICE FURNITURE AND FITTINGS : Purchase of 6
No. Amplifiers</t>
    </r>
  </si>
  <si>
    <r>
      <rPr>
        <sz val="20"/>
        <rFont val="Arial"/>
        <family val="2"/>
      </rPr>
      <t>PURCHASE OF OFFICE FURNITURE AND FITTINGS : Purchase of 5
No. Microphones</t>
    </r>
  </si>
  <si>
    <r>
      <rPr>
        <sz val="20"/>
        <rFont val="Arial"/>
        <family val="2"/>
      </rPr>
      <t>PURCHASE OF OFFICE FURNITURE AND FITTINGS : Purchase of 2
No. of Receivers</t>
    </r>
  </si>
  <si>
    <r>
      <rPr>
        <sz val="20"/>
        <rFont val="Arial"/>
        <family val="2"/>
      </rPr>
      <t>PURCHASE OF OFFICE FURNITURE AND FITTINGS : Purchase of 5
No. Player decks</t>
    </r>
  </si>
  <si>
    <r>
      <rPr>
        <sz val="20"/>
        <rFont val="Arial"/>
        <family val="2"/>
      </rPr>
      <t>PURCHASE OF OFFICE FURNITURE AND FITTINGS : Purchase of 6
No. Live 3 Radio set</t>
    </r>
  </si>
  <si>
    <r>
      <rPr>
        <sz val="20"/>
        <rFont val="Arial"/>
        <family val="2"/>
      </rPr>
      <t>PURCHASE OF OFFICE FURNITURE AND FITTINGS : Purchase of 6
No. Dead 3 Radio set</t>
    </r>
  </si>
  <si>
    <r>
      <rPr>
        <sz val="20"/>
        <rFont val="Arial"/>
        <family val="2"/>
      </rPr>
      <t>PURCHASE OF OFFICE FURNITURE AND FITTINGS : Purchase of two
unit of 1.5 Hp Split Air Conditoner Clime Model</t>
    </r>
  </si>
  <si>
    <r>
      <rPr>
        <sz val="20"/>
        <rFont val="Arial"/>
        <family val="2"/>
      </rPr>
      <t>PURCHASE OF OFFICE FURNITURE AND FITTINGS : Purchase of 4
No. Room Air Conditionerss</t>
    </r>
  </si>
  <si>
    <r>
      <rPr>
        <sz val="20"/>
        <rFont val="Arial"/>
        <family val="2"/>
      </rPr>
      <t>PURCHASE OF INDUSTRIAL EQUIPMENT:Purchase of 1 No. Mortise
and Tenon Machine</t>
    </r>
  </si>
  <si>
    <r>
      <rPr>
        <sz val="20"/>
        <rFont val="Arial"/>
        <family val="2"/>
      </rPr>
      <t>PURCHASE OF INDUSTRIAL EQUIPMENT:Purchase of 10 No.
Milliammeter of 0-1000mA DC</t>
    </r>
  </si>
  <si>
    <r>
      <rPr>
        <sz val="20"/>
        <rFont val="Arial"/>
        <family val="2"/>
      </rPr>
      <t>PURCHASE OF INDUSTRIAL EQUIPMENT:Purchase of 10 No. of
Milliammeter of 0-1000mA AC</t>
    </r>
  </si>
  <si>
    <r>
      <rPr>
        <sz val="20"/>
        <rFont val="Arial"/>
        <family val="2"/>
      </rPr>
      <t>PURCHASE OF INDUSTRIAL EQUIPMENT:Purchase of 10 No. of
Microammeter 0-1000mA DC</t>
    </r>
  </si>
  <si>
    <r>
      <rPr>
        <sz val="20"/>
        <rFont val="Arial"/>
        <family val="2"/>
      </rPr>
      <t>PURCHASE OF INDUSTRIAL EQUIPMENT:Purchase of 10 No. of
Microammeter 0-1000mA AC</t>
    </r>
  </si>
  <si>
    <r>
      <rPr>
        <sz val="20"/>
        <rFont val="Arial"/>
        <family val="2"/>
      </rPr>
      <t>PURCHASE OF INDUSTRIAL EQUIPMENT:Purchase of 10 No. of
Voltmeter 0-500V DC</t>
    </r>
  </si>
  <si>
    <r>
      <rPr>
        <sz val="20"/>
        <rFont val="Arial"/>
        <family val="2"/>
      </rPr>
      <t>PURCHASE OF INDUSTRIAL EQUIPMENT:Purchase of 10 No. of
Voltmeter 0-500V AC</t>
    </r>
  </si>
  <si>
    <r>
      <rPr>
        <sz val="20"/>
        <rFont val="Arial"/>
        <family val="2"/>
      </rPr>
      <t>PURCHASE OF INDUSTRIAL EQUIPMENT:Purchase of 10 No. of
Millivoltmeter 0-1000V DC</t>
    </r>
  </si>
  <si>
    <r>
      <rPr>
        <sz val="20"/>
        <rFont val="Arial"/>
        <family val="2"/>
      </rPr>
      <t>PURCHASE OF INDUSTRIAL EQUIPMENT:Purchase of 10 No. of
Ohmmeter 0.5 Ohms</t>
    </r>
  </si>
  <si>
    <r>
      <rPr>
        <sz val="20"/>
        <rFont val="Arial"/>
        <family val="2"/>
      </rPr>
      <t>PURCHASE OF INDUSTRIAL EQUIPMENT:Purchase of 10 No. of
Ohmmeter 0.25 Ohms</t>
    </r>
  </si>
  <si>
    <r>
      <rPr>
        <sz val="20"/>
        <rFont val="Arial"/>
        <family val="2"/>
      </rPr>
      <t>PURCHASE OF INDUSTRIAL EQUIPMENT:Purchase of 10 No. of
Ohmmeter 0.50 Ohms</t>
    </r>
  </si>
  <si>
    <r>
      <rPr>
        <sz val="20"/>
        <rFont val="Arial"/>
        <family val="2"/>
      </rPr>
      <t>PURCHASE OF INDUSTRIAL EQUIPMENT:Purchase of 10 No. of
Galvanometer 5-0-5mA</t>
    </r>
  </si>
  <si>
    <r>
      <rPr>
        <sz val="20"/>
        <rFont val="Arial"/>
        <family val="2"/>
      </rPr>
      <t>PURCHASE OF INDUSTRIAL EQUIPMENT:Purchase of 10 No. of
Galvanometer 50-0-50mA</t>
    </r>
  </si>
  <si>
    <r>
      <rPr>
        <sz val="20"/>
        <rFont val="Arial"/>
        <family val="2"/>
      </rPr>
      <t>PURCHASE OF INDUSTRIAL EQUIPMENT:Purchase of 10 No. of
Galvanometer 500-0-500mA</t>
    </r>
  </si>
  <si>
    <r>
      <rPr>
        <sz val="20"/>
        <rFont val="Arial"/>
        <family val="2"/>
      </rPr>
      <t>PURCHASE OF INDUSTRIAL EQUIPMENT:Purchase of 5 No. of
Wattmeter Single phase</t>
    </r>
  </si>
  <si>
    <r>
      <rPr>
        <sz val="20"/>
        <rFont val="Arial"/>
        <family val="2"/>
      </rPr>
      <t>PURCHASE OF INDUSTRIAL EQUIPMENT:Purchase of 5 No. of
Wattmeter three phase</t>
    </r>
  </si>
  <si>
    <r>
      <rPr>
        <sz val="20"/>
        <rFont val="Arial"/>
        <family val="2"/>
      </rPr>
      <t>PURCHASE OF INDUSTRIAL EQUIPMENT:Purchase of 5 No. of
Wheatstone Bridge</t>
    </r>
  </si>
  <si>
    <r>
      <rPr>
        <sz val="20"/>
        <rFont val="Arial"/>
        <family val="2"/>
      </rPr>
      <t>PURCHASE OF INDUSTRIAL EQUIPMENT:Purchase of 4  units AC
Motors Star-delta starters</t>
    </r>
  </si>
  <si>
    <r>
      <rPr>
        <sz val="20"/>
        <rFont val="Arial"/>
        <family val="2"/>
      </rPr>
      <t>PURCHASE OF INDUSTRIAL EQUIPMENT:Purchase of 2  units AC
Motors Auto transformer starter</t>
    </r>
  </si>
  <si>
    <r>
      <rPr>
        <sz val="20"/>
        <rFont val="Arial"/>
        <family val="2"/>
      </rPr>
      <t>PURCHASE OF INDUSTRIAL EQUIPMENT:Purchase of 3 units of Starter
- Direct on line</t>
    </r>
  </si>
  <si>
    <r>
      <rPr>
        <sz val="20"/>
        <rFont val="Arial"/>
        <family val="2"/>
      </rPr>
      <t>PURCHASE OF INDUSTRIAL EQUIPMENT:Purchase of 1 units of Starter
- Auto transformer</t>
    </r>
  </si>
  <si>
    <r>
      <rPr>
        <sz val="20"/>
        <rFont val="Arial"/>
        <family val="2"/>
      </rPr>
      <t>PURCHASE OF INDUSTRIAL EQUIPMENT:Purchase of 3 units of Starter
- Star delta</t>
    </r>
  </si>
  <si>
    <r>
      <rPr>
        <sz val="20"/>
        <rFont val="Arial"/>
        <family val="2"/>
      </rPr>
      <t>PURCHASE OF INDUSTRIAL EQUIPMENT:Purchase of 10 No. AVO
Meter</t>
    </r>
  </si>
  <si>
    <r>
      <rPr>
        <sz val="20"/>
        <rFont val="Arial"/>
        <family val="2"/>
      </rPr>
      <t>PURCHASE OF INDUSTRIAL EQUIPMENT:Purchase of 5 No. of
Transistor tester</t>
    </r>
  </si>
  <si>
    <r>
      <rPr>
        <sz val="20"/>
        <rFont val="Arial"/>
        <family val="2"/>
      </rPr>
      <t>PURCHASE OF INDUSTRIAL EQUIPMENT:Purchase of 5 No. of
Galvanometer</t>
    </r>
  </si>
  <si>
    <r>
      <rPr>
        <sz val="20"/>
        <rFont val="Arial"/>
        <family val="2"/>
      </rPr>
      <t>PURCHASE OF INDUSTRIAL EQUIPMENT:Purchase of 30 No. of
Soldering iron</t>
    </r>
  </si>
  <si>
    <r>
      <rPr>
        <sz val="20"/>
        <rFont val="Arial"/>
        <family val="2"/>
      </rPr>
      <t>PURCHASE OF INDUSTRIAL EQUIPMENT:Purchase of 5 No. Bench
vices for Electrical Installation workshop</t>
    </r>
  </si>
  <si>
    <r>
      <rPr>
        <sz val="20"/>
        <rFont val="Arial"/>
        <family val="2"/>
      </rPr>
      <t>PURCHASE OF INDUSTRIAL EQUIPMENT:Purchase of assorted various
sizes of PVC cables for Electrical Installation workshop</t>
    </r>
  </si>
  <si>
    <r>
      <rPr>
        <sz val="20"/>
        <rFont val="Arial"/>
        <family val="2"/>
      </rPr>
      <t>PURCHASE OF INDUSTRIAL EQUIPMENT:Purchase of 10 No. Safety
belts for Electrical Installation workshop</t>
    </r>
  </si>
  <si>
    <r>
      <rPr>
        <sz val="20"/>
        <rFont val="Arial"/>
        <family val="2"/>
      </rPr>
      <t>PURCHASE OF INDUSTRIAL EQUIPMENT:Purchase of 10 No.
Conductor joint kits for Electrical Installation workshop</t>
    </r>
  </si>
  <si>
    <r>
      <rPr>
        <sz val="20"/>
        <rFont val="Arial"/>
        <family val="2"/>
      </rPr>
      <t>PURCHASE OF INDUSTRIAL EQUIPMENT:Purchase of of 3 No.
communication receiver demonstration unit of AM &amp; FM radio</t>
    </r>
  </si>
  <si>
    <r>
      <rPr>
        <sz val="20"/>
        <rFont val="Arial"/>
        <family val="2"/>
      </rPr>
      <t>PURCHASE OF INDUSTRIAL EQUIPMENT:Purchase of 3 No.
communication receiver demonstration unit of Television receivers</t>
    </r>
  </si>
  <si>
    <r>
      <rPr>
        <sz val="20"/>
        <rFont val="Arial"/>
        <family val="2"/>
      </rPr>
      <t>PURCHASE OF INDUSTRIAL EQUIPMENT:Purchase of 4 No. of
communication &amp; transmitters demonstration units</t>
    </r>
  </si>
  <si>
    <r>
      <rPr>
        <sz val="20"/>
        <rFont val="Arial"/>
        <family val="2"/>
      </rPr>
      <t>PURCHASE OF INDUSTRIAL EQUIPMENT:Purchase of 10 No. of
Transistor amplifier demonstrator</t>
    </r>
  </si>
  <si>
    <r>
      <rPr>
        <sz val="20"/>
        <rFont val="Arial"/>
        <family val="2"/>
      </rPr>
      <t>PURCHASE OF INDUSTRIAL EQUIPMENT:Purchase of 5 No. of
Oscilliscope of Single trace 5MHz  for electronic/Telecommunication Laboratory</t>
    </r>
  </si>
  <si>
    <r>
      <rPr>
        <sz val="20"/>
        <rFont val="Arial"/>
        <family val="2"/>
      </rPr>
      <t>PURCHASE OF INDUSTRIAL EQUIPMENT:Purchase of 5 No. of
Oscilliscope of Dual trace 15MHz  for electronic/Telecommunication Laboratory</t>
    </r>
  </si>
  <si>
    <r>
      <rPr>
        <sz val="20"/>
        <rFont val="Arial"/>
        <family val="2"/>
      </rPr>
      <t>PURCHASE OF INDUSTRIAL EQUIPMENT:Purchase of 10 No. Power
supply unit 0-60V</t>
    </r>
  </si>
  <si>
    <r>
      <rPr>
        <sz val="20"/>
        <rFont val="Arial"/>
        <family val="2"/>
      </rPr>
      <t>PURCHASE OF INDUSTRIAL EQUIPMENT:Purchase of 5 No. Sweep
generator</t>
    </r>
  </si>
  <si>
    <r>
      <rPr>
        <sz val="20"/>
        <rFont val="Arial"/>
        <family val="2"/>
      </rPr>
      <t>PURCHASE OF INDUSTRIAL EQUIPMENT:Purchase of 10 No. of
Multirange DC Voltmeter</t>
    </r>
  </si>
  <si>
    <r>
      <rPr>
        <sz val="20"/>
        <rFont val="Arial"/>
        <family val="2"/>
      </rPr>
      <t>PURCHASE OF INDUSTRIAL EQUIPMENT:Purchase of 20 No. of
Multirange AC Voltmeter</t>
    </r>
  </si>
  <si>
    <r>
      <rPr>
        <sz val="20"/>
        <rFont val="Arial"/>
        <family val="2"/>
      </rPr>
      <t>PURCHASE OF INDUSTRIAL EQUIPMENT:Purchase of 20 No. of
Multirange DC ammeter</t>
    </r>
  </si>
  <si>
    <r>
      <rPr>
        <sz val="20"/>
        <rFont val="Arial"/>
        <family val="2"/>
      </rPr>
      <t>PURCHASE OF INDUSTRIAL EQUIPMENT:Purchase of 20 No. of
Multirange AC ammeter</t>
    </r>
  </si>
  <si>
    <r>
      <rPr>
        <sz val="20"/>
        <rFont val="Arial"/>
        <family val="2"/>
      </rPr>
      <t>PURCHASE OF INDUSTRIAL EQUIPMENT:Purchase of10 No. DC power
supply output 0-20V/0-2A</t>
    </r>
  </si>
  <si>
    <r>
      <rPr>
        <sz val="20"/>
        <rFont val="Arial"/>
        <family val="2"/>
      </rPr>
      <t>PURCHASE OF INDUSTRIAL EQUIPMENT:Purchase of 10 No. of RLC
bridge</t>
    </r>
  </si>
  <si>
    <r>
      <rPr>
        <sz val="20"/>
        <rFont val="Arial"/>
        <family val="2"/>
      </rPr>
      <t>PURCHASE OF INDUSTRIAL EQUIPMENT:Purchase of 5 No. of
Avommeter (model - 8)</t>
    </r>
  </si>
  <si>
    <r>
      <rPr>
        <sz val="20"/>
        <rFont val="Arial"/>
        <family val="2"/>
      </rPr>
      <t>PURCHASE OF INDUSTRIAL EQUIPMENT:Purchase of 10 No. of
Millivoltmeter (0-100mV DC)</t>
    </r>
  </si>
  <si>
    <r>
      <rPr>
        <sz val="20"/>
        <rFont val="Arial"/>
        <family val="2"/>
      </rPr>
      <t>PURCHASE OF INDUSTRIAL EQUIPMENT:Purchase of 15 No. of
Standard bench work mechanical workshop</t>
    </r>
  </si>
  <si>
    <r>
      <rPr>
        <sz val="20"/>
        <rFont val="Arial"/>
        <family val="2"/>
      </rPr>
      <t>PURCHASE OF INDUSTRIAL EQUIPMENT:Purchase of 2 No. Lathe
machine with accessories for mechanical workshop</t>
    </r>
  </si>
  <si>
    <r>
      <rPr>
        <sz val="20"/>
        <rFont val="Arial"/>
        <family val="2"/>
      </rPr>
      <t>PURCHASE OF INDUSTRIAL EQUIPMENT:Purchase of 50 No. of Try
squares</t>
    </r>
  </si>
  <si>
    <r>
      <rPr>
        <sz val="20"/>
        <rFont val="Arial"/>
        <family val="2"/>
      </rPr>
      <t>PURCHASE OF INDUSTRIAL EQUIPMENT:Purchase of 50 No.of
Micrometer screw gauge Inline</t>
    </r>
  </si>
  <si>
    <r>
      <rPr>
        <sz val="20"/>
        <rFont val="Arial"/>
        <family val="2"/>
      </rPr>
      <t>PURCHASE OF INDUSTRIAL EQUIPMENT:Purchase of 50 No. Spring
divider</t>
    </r>
  </si>
  <si>
    <r>
      <rPr>
        <sz val="20"/>
        <rFont val="Arial"/>
        <family val="2"/>
      </rPr>
      <t>PURCHASE OF INDUSTRIAL EQUIPMENT:Purchase of 50 No.
Hammers (assorted)</t>
    </r>
  </si>
  <si>
    <r>
      <rPr>
        <sz val="20"/>
        <rFont val="Arial"/>
        <family val="2"/>
      </rPr>
      <t>PURCHASE OF INDUSTRIAL EQUIPMENT:Purchase of 50 No. of
Scribers</t>
    </r>
  </si>
  <si>
    <r>
      <rPr>
        <sz val="20"/>
        <rFont val="Arial"/>
        <family val="2"/>
      </rPr>
      <t>PURCHASE OF INDUSTRIAL EQUIPMENT:Purchase of 50 No. of
Hacksaw frame and blades</t>
    </r>
  </si>
  <si>
    <r>
      <rPr>
        <sz val="20"/>
        <rFont val="Arial"/>
        <family val="2"/>
      </rPr>
      <t>PURCHASE OF INDUSTRIAL EQUIPMENT:Purchase of 1 No. of
Cylindrical grinding machine</t>
    </r>
  </si>
  <si>
    <r>
      <rPr>
        <sz val="20"/>
        <rFont val="Arial"/>
        <family val="2"/>
      </rPr>
      <t>PURCHASE OF INDUSTRIAL EQUIPMENT:Purchase of 2 No. of
Reaming Machine</t>
    </r>
  </si>
  <si>
    <r>
      <rPr>
        <sz val="20"/>
        <rFont val="Arial"/>
        <family val="2"/>
      </rPr>
      <t>PURCHASE OF INDUSTRIAL EQUIPMENT:Purchase of 1 No. Gear
shapers</t>
    </r>
  </si>
  <si>
    <r>
      <rPr>
        <sz val="20"/>
        <rFont val="Arial"/>
        <family val="2"/>
      </rPr>
      <t>PURCHASE OF INDUSTRIAL EQUIPMENT:Purchase of 4 No. 10 Table
saw</t>
    </r>
  </si>
  <si>
    <r>
      <rPr>
        <sz val="20"/>
        <rFont val="Arial"/>
        <family val="2"/>
      </rPr>
      <t>PURCHASE OF INDUSTRIAL EQUIPMENT:Purchase of 4 No. 10 Radial
arm saw</t>
    </r>
  </si>
  <si>
    <r>
      <rPr>
        <sz val="20"/>
        <rFont val="Arial"/>
        <family val="2"/>
      </rPr>
      <t>PURCHASE OF INDUSTRIAL EQUIPMENT:Purchase of 5 No. Fire
extinguisher</t>
    </r>
  </si>
  <si>
    <r>
      <rPr>
        <sz val="20"/>
        <rFont val="Arial"/>
        <family val="2"/>
      </rPr>
      <t>PURCHASE OF INDUSTRIAL EQUIPMENT:Purchase of 3 No. Gas
welding Machine</t>
    </r>
  </si>
  <si>
    <r>
      <rPr>
        <sz val="20"/>
        <rFont val="Arial"/>
        <family val="2"/>
      </rPr>
      <t>PURCHASE OF INDUSTRIAL EQUIPMENT:Purchase of 3 No. Arc
welding Machine</t>
    </r>
  </si>
  <si>
    <r>
      <rPr>
        <sz val="20"/>
        <rFont val="Arial"/>
        <family val="2"/>
      </rPr>
      <t>PURCHASE OF INDUSTRIAL EQUIPMENT:Purchase of 5 No.
Mechanical tool box</t>
    </r>
  </si>
  <si>
    <r>
      <rPr>
        <sz val="20"/>
        <rFont val="Arial"/>
        <family val="2"/>
      </rPr>
      <t>PURCHASE OF INDUSTRIAL EQUIPMENT:Purchase of 5 No. Set of
Screws</t>
    </r>
  </si>
  <si>
    <r>
      <rPr>
        <sz val="20"/>
        <rFont val="Arial"/>
        <family val="2"/>
      </rPr>
      <t>PURCHASE OF INDUSTRIAL EQUIPMENT:Purchase of 10 No. Set of
Allen keys</t>
    </r>
  </si>
  <si>
    <r>
      <rPr>
        <sz val="20"/>
        <rFont val="Arial"/>
        <family val="2"/>
      </rPr>
      <t>PURCHASE OF INDUSTRIAL EQUIPMENT:Purchase of 10 No. Set of
pliers (assorted)</t>
    </r>
  </si>
  <si>
    <r>
      <rPr>
        <sz val="20"/>
        <rFont val="Arial"/>
        <family val="2"/>
      </rPr>
      <t>PURCHASE OF INDUSTRIAL EQUIPMENT:Purchase of 1 No. Round
board movable design studio</t>
    </r>
  </si>
  <si>
    <r>
      <rPr>
        <sz val="20"/>
        <rFont val="Arial"/>
        <family val="2"/>
      </rPr>
      <t>PURCHASE OF INDUSTRIAL EQUIPMENT:Purchase of 20 No. Paint
boxes design studio</t>
    </r>
  </si>
  <si>
    <r>
      <rPr>
        <sz val="20"/>
        <rFont val="Arial"/>
        <family val="2"/>
      </rPr>
      <t>PURCHASE OF INDUSTRIAL EQUIPMENT:Purchase of 20 No. French
curves cutting room</t>
    </r>
  </si>
  <si>
    <r>
      <rPr>
        <sz val="20"/>
        <rFont val="Arial"/>
        <family val="2"/>
      </rPr>
      <t>PURCHASE OF INDUSTRIAL EQUIPMENT:Purchase of 20 No. Tape
measure cutting room</t>
    </r>
  </si>
  <si>
    <r>
      <rPr>
        <sz val="20"/>
        <rFont val="Arial"/>
        <family val="2"/>
      </rPr>
      <t>PURCHASE OF INDUSTRIAL EQUIPMENT:Purcahase of 5 No. Tool
boxes of cutting room</t>
    </r>
  </si>
  <si>
    <r>
      <rPr>
        <sz val="20"/>
        <rFont val="Arial"/>
        <family val="2"/>
      </rPr>
      <t>PURCHASE OF INDUSTRIAL EQUIPMENT:Purchase of 2 No. Fire
extinguishers</t>
    </r>
  </si>
  <si>
    <r>
      <rPr>
        <sz val="20"/>
        <rFont val="Arial"/>
        <family val="2"/>
      </rPr>
      <t>PURCHASE OF INDUSTRIAL EQUIPMENT:Purchase of 3 No. Body
forms of Sewing Room</t>
    </r>
  </si>
  <si>
    <r>
      <rPr>
        <sz val="20"/>
        <rFont val="Arial"/>
        <family val="2"/>
      </rPr>
      <t>PURCHASE OF INDUSTRIAL EQUIPMENT:Purchase of 4 No. of
Working tables for Sewing room</t>
    </r>
  </si>
  <si>
    <r>
      <rPr>
        <sz val="20"/>
        <rFont val="Arial"/>
        <family val="2"/>
      </rPr>
      <t>PURCHASE OF INDUSTRIAL EQUIPMENT:Purchase of 2 No. of
Wooden storage cupboard for Sewing Room</t>
    </r>
  </si>
  <si>
    <r>
      <rPr>
        <sz val="20"/>
        <rFont val="Arial"/>
        <family val="2"/>
      </rPr>
      <t>PURCHASE OF INDUSTRIAL EQUIPMENT:Purchase of 5 No. of
Pressing iron for Sewing room</t>
    </r>
  </si>
  <si>
    <r>
      <rPr>
        <sz val="20"/>
        <rFont val="Arial"/>
        <family val="2"/>
      </rPr>
      <t>PURCHASE OF INDUSTRIAL EQUIPMENT:Purchase of 2 No.
Wordrobes for fitting room</t>
    </r>
  </si>
  <si>
    <r>
      <rPr>
        <sz val="20"/>
        <rFont val="Arial"/>
        <family val="2"/>
      </rPr>
      <t>PURCHASE OF INDUSTRIAL EQUIPMENT:Purchase of 2 No. Show
cases for display room</t>
    </r>
  </si>
  <si>
    <r>
      <rPr>
        <sz val="20"/>
        <rFont val="Arial"/>
        <family val="2"/>
      </rPr>
      <t>PURCHASE OF INDUSTRIAL EQUIPMENT:Purchase of 30 No. of
Movable donkeys for General workshop</t>
    </r>
  </si>
  <si>
    <r>
      <rPr>
        <sz val="20"/>
        <rFont val="Arial"/>
        <family val="2"/>
      </rPr>
      <t>PURCHASE OF INDUSTRIAL EQUIPMENT:Purchase of 1 No. Work
bench model At 678 in Building Technology</t>
    </r>
  </si>
  <si>
    <r>
      <rPr>
        <sz val="20"/>
        <rFont val="Arial"/>
        <family val="2"/>
      </rPr>
      <t>PURCHASE OF INDUSTRIAL EQUIPMENT:Purchase of 1 No. Two
hanged arch apparatus model AT676 in Building Technology</t>
    </r>
  </si>
  <si>
    <r>
      <rPr>
        <sz val="20"/>
        <rFont val="Arial"/>
        <family val="2"/>
      </rPr>
      <t>PURCHASE OF INDUSTRIAL EQUIPMENT:Purchase of 1 No.
Continuous beam apparatus model AT695 in Building Technology</t>
    </r>
  </si>
  <si>
    <r>
      <rPr>
        <sz val="20"/>
        <rFont val="Arial"/>
        <family val="2"/>
      </rPr>
      <t>PURCHASE OF INDUSTRIAL EQUIPMENT:Purchase of 3 No. B &amp; K
sound level Unit Octive filter in Building Technology</t>
    </r>
  </si>
  <si>
    <r>
      <rPr>
        <sz val="20"/>
        <rFont val="Arial"/>
        <family val="2"/>
      </rPr>
      <t>PURCHASE OF INDUSTRIAL EQUIPMENT:Purchase of 310 No. Stop
watches in Building Technology</t>
    </r>
  </si>
  <si>
    <r>
      <rPr>
        <sz val="20"/>
        <rFont val="Arial"/>
        <family val="2"/>
      </rPr>
      <t>PURCHASE OF INDUSTRIAL EQUIPMENT:Purchase of 3 No. Sound
meters, 732 BK precision in Building Technology</t>
    </r>
  </si>
  <si>
    <r>
      <rPr>
        <sz val="20"/>
        <rFont val="Arial"/>
        <family val="2"/>
      </rPr>
      <t>PURCHASE OF INDUSTRIAL EQUIPMENT:Purchase of 2 No.
Accelerometer for vitration analysis model At 706 in Building Technology</t>
    </r>
  </si>
  <si>
    <r>
      <rPr>
        <sz val="20"/>
        <rFont val="Arial"/>
        <family val="2"/>
      </rPr>
      <t>PURCHASE OF INDUSTRIAL EQUIPMENT:Purchase of 10 No.
Consistency limit testing app. AT688 in Building Technology</t>
    </r>
  </si>
  <si>
    <r>
      <rPr>
        <sz val="20"/>
        <rFont val="Arial"/>
        <family val="2"/>
      </rPr>
      <t>PURCHASE OF INDUSTRIAL EQUIPMENT:Purchase of 1 No.
compacting core machine AT 668 in Building Technology</t>
    </r>
  </si>
  <si>
    <r>
      <rPr>
        <sz val="20"/>
        <rFont val="Arial"/>
        <family val="2"/>
      </rPr>
      <t>PURCHASE OF INDUSTRIAL EQUIPMENT:Purchase of 1 No. Core
penetrometer, SYD - 281 in Building Technology</t>
    </r>
  </si>
  <si>
    <r>
      <rPr>
        <sz val="20"/>
        <rFont val="Arial"/>
        <family val="2"/>
      </rPr>
      <t>PURCHASE OF INDUSTRIAL EQUIPMENT:Purchase of 5 No. Le
chatelier test app. Model AT705  in Building Technology</t>
    </r>
  </si>
  <si>
    <r>
      <rPr>
        <sz val="20"/>
        <rFont val="Arial"/>
        <family val="2"/>
      </rPr>
      <t>PURCHASE OF INDUSTRIAL EQUIPMENT:Purchase of 1 No. V. B.
Consistometre test app. AT685  in Building Technology</t>
    </r>
  </si>
  <si>
    <r>
      <rPr>
        <sz val="20"/>
        <rFont val="Arial"/>
        <family val="2"/>
      </rPr>
      <t>PURCHASE OF INDUSTRIAL EQUIPMENT:Purchase of 30 No. 150mm
cube mulds model AT684  in Building Technology</t>
    </r>
  </si>
  <si>
    <r>
      <rPr>
        <sz val="20"/>
        <rFont val="Arial"/>
        <family val="2"/>
      </rPr>
      <t>PURCHASE OF INDUSTRIAL EQUIPMENT:Purchase of 2 No. Vicat
apparatus model AT703  in Building Technology</t>
    </r>
  </si>
  <si>
    <r>
      <rPr>
        <sz val="20"/>
        <rFont val="Arial"/>
        <family val="2"/>
      </rPr>
      <t>PURCHASE OF INDUSTRIAL EQUIPMENT:Purchase of 5 No.
Thermometer 0-36  in Building Technology</t>
    </r>
  </si>
  <si>
    <r>
      <rPr>
        <sz val="20"/>
        <rFont val="Arial"/>
        <family val="2"/>
      </rPr>
      <t>PURCHASE OF INDUSTRIAL EQUIPMENT:Purchase of 2 No. of
Electronic balances g-2000g metler  in Building Technology</t>
    </r>
  </si>
  <si>
    <r>
      <rPr>
        <sz val="20"/>
        <rFont val="Arial"/>
        <family val="2"/>
      </rPr>
      <t>PURCHASE OF INDUSTRIAL EQUIPMENT:Purchase of 5 No. Soil
hydrometer model E0110429  in Building Technology</t>
    </r>
  </si>
  <si>
    <r>
      <rPr>
        <sz val="20"/>
        <rFont val="Arial"/>
        <family val="2"/>
      </rPr>
      <t>PURCHASE OF INDUSTRIAL EQUIPMENT:Purchase of 5 No.
Desiccators 300mm</t>
    </r>
  </si>
  <si>
    <r>
      <rPr>
        <sz val="20"/>
        <rFont val="Arial"/>
        <family val="2"/>
      </rPr>
      <t>PURCHASE OF INDUSTRIAL EQUIPMENT:Purchase of 4 No. Beam
moulds model AT680  in Building Technology</t>
    </r>
  </si>
  <si>
    <r>
      <rPr>
        <sz val="20"/>
        <rFont val="Arial"/>
        <family val="2"/>
      </rPr>
      <t>PURCHASE OF INDUSTRIAL EQUIPMENT:Purchase of 100 No. of
easels for painting and decorating</t>
    </r>
  </si>
  <si>
    <r>
      <rPr>
        <sz val="20"/>
        <rFont val="Arial"/>
        <family val="2"/>
      </rPr>
      <t>PURCHASE OF INDUSTRIAL EQUIPMENT:Purchase of 200 No. Hurg
brushes pkt for painting and decorating</t>
    </r>
  </si>
  <si>
    <r>
      <rPr>
        <sz val="20"/>
        <rFont val="Arial"/>
        <family val="2"/>
      </rPr>
      <t>PURCHASE OF INDUSTRIAL EQUIPMENT:Purchase of 100 No. Siable
brushes pkt for painting and decorating</t>
    </r>
  </si>
  <si>
    <r>
      <rPr>
        <sz val="20"/>
        <rFont val="Arial"/>
        <family val="2"/>
      </rPr>
      <t>PURCHASE OF INDUSTRIAL EQUIPMENT:Purchase of 100 No. Pastel
pkt for painting and decorating</t>
    </r>
  </si>
  <si>
    <r>
      <rPr>
        <sz val="20"/>
        <rFont val="Arial"/>
        <family val="2"/>
      </rPr>
      <t>CONSTRUCTION / PROVISION OF OFFICE BUILDINGS: Construction of
1 No. Standard drawing studio with thirty standard drawing tables</t>
    </r>
  </si>
  <si>
    <r>
      <rPr>
        <sz val="20"/>
        <rFont val="Arial"/>
        <family val="2"/>
      </rPr>
      <t>CONSTRUCTION / PROVISION OF INFRASTRUCTURE: Construction of
Lecture Theatre</t>
    </r>
  </si>
  <si>
    <r>
      <rPr>
        <sz val="20"/>
        <rFont val="Arial"/>
        <family val="2"/>
      </rPr>
      <t>CONSTRUCTION / PROVISION OF OFFICE BUILDINGS: Construction of
1 No. Office for two staff</t>
    </r>
  </si>
  <si>
    <r>
      <rPr>
        <sz val="20"/>
        <rFont val="Arial"/>
        <family val="2"/>
      </rPr>
      <t>CONSTRUCTION / PROVISION OF OFFICE BUILDINGS: Construction of
1 No. block to accommodate all offices of electrical and electronics engineering</t>
    </r>
  </si>
  <si>
    <r>
      <rPr>
        <sz val="20"/>
        <rFont val="Arial"/>
        <family val="2"/>
      </rPr>
      <t>CONSTRUCTION / PROVISION OF OFFICE BUILDINGS: Construction of
1 No. block to accommodate computer science staff</t>
    </r>
  </si>
  <si>
    <r>
      <rPr>
        <sz val="20"/>
        <rFont val="Arial"/>
        <family val="2"/>
      </rPr>
      <t>CONSTRUCTION / PROVISION OF HOSPITALS / HEALTH CENTRES:
Construction of 1 No. Observation room in the Health Care.</t>
    </r>
  </si>
  <si>
    <r>
      <rPr>
        <sz val="20"/>
        <rFont val="Arial"/>
        <family val="2"/>
      </rPr>
      <t>CONSTRUCTION / PROVISION OF PUBLIC SCHOOLS: Construction of
1 No. Resource centre</t>
    </r>
  </si>
  <si>
    <r>
      <rPr>
        <sz val="20"/>
        <rFont val="Arial"/>
        <family val="2"/>
      </rPr>
      <t>CONSTRUCTION / PROVISION OF PUBLIC SCHOOLS: Cost of
partitioning of available classroom</t>
    </r>
  </si>
  <si>
    <r>
      <rPr>
        <sz val="20"/>
        <rFont val="Arial"/>
        <family val="2"/>
      </rPr>
      <t>CONSTRUCTION / PROVISION OF PUBLIC SCHOOLS: Cost of design
studio, pattern drafting, cutting, sewing and sitting rooms</t>
    </r>
  </si>
  <si>
    <r>
      <rPr>
        <sz val="20"/>
        <rFont val="Arial"/>
        <family val="2"/>
      </rPr>
      <t>CONSTRUCTION / PROVISION OF PUBLIC SCHOOLS: Cost of flooring
of the classroom for Fashion Design</t>
    </r>
  </si>
  <si>
    <r>
      <rPr>
        <sz val="20"/>
        <rFont val="Arial"/>
        <family val="2"/>
      </rPr>
      <t>CONSTRUCTION / PROVISION OF PUBLIC SCHOOLS: Construction of
2 No. classrooms for the programme</t>
    </r>
  </si>
  <si>
    <r>
      <rPr>
        <sz val="20"/>
        <rFont val="Arial"/>
        <family val="2"/>
      </rPr>
      <t>CONSTRUCTION / PROVISION OF PUBLIC SCHOOLS: Construction of
1 No. block housing hardware &amp; software for computer science</t>
    </r>
  </si>
  <si>
    <r>
      <rPr>
        <sz val="20"/>
        <rFont val="Arial"/>
        <family val="2"/>
      </rPr>
      <t>CONSTRUCTION / PROVISION OF PUBLIC SCHOOLS: Construction of
1 No. Painting, Decoration and Blazing Workshop</t>
    </r>
  </si>
  <si>
    <r>
      <rPr>
        <sz val="20"/>
        <rFont val="Arial"/>
        <family val="2"/>
      </rPr>
      <t>CONSTRUCTION / PROVISION OF PUBLIC SCHOOLS:Construction of 1
No. Laboratory for structure/strength of materials per NBTE minimum requirements</t>
    </r>
  </si>
  <si>
    <r>
      <rPr>
        <sz val="20"/>
        <rFont val="Arial"/>
        <family val="2"/>
      </rPr>
      <t>CONSTRUCTION / PROVISION OF PUBLIC SCHOOLS: Construction of
1 No. Soil mechanics Lab. Including requisite tools</t>
    </r>
  </si>
  <si>
    <r>
      <rPr>
        <sz val="20"/>
        <rFont val="Arial"/>
        <family val="2"/>
      </rPr>
      <t>CONSTRUCTION / PROVISION OF PUBLIC SCHOOLS: Construction of
1 No. Electronics/Telecom Laboratory</t>
    </r>
  </si>
  <si>
    <r>
      <rPr>
        <sz val="20"/>
        <rFont val="Arial"/>
        <family val="2"/>
      </rPr>
      <t>CONSTRUCTION / PROVISION OF PUBLIC SCHOOLS: Construction of
1 No. Power and Machine Laboratory</t>
    </r>
  </si>
  <si>
    <r>
      <rPr>
        <sz val="20"/>
        <rFont val="Arial"/>
        <family val="2"/>
      </rPr>
      <t>CONSTRUCTION / PROVISION OF PUBLIC SCHOOLS: Construction of
1 No. Mechanical workshop for Electrical/Electronic Engineering</t>
    </r>
  </si>
  <si>
    <r>
      <rPr>
        <sz val="20"/>
        <rFont val="Arial"/>
        <family val="2"/>
      </rPr>
      <t>CONSTRUCTION / PROVISION OF PUBLIC SCHOOLS:Construction of 1
No. Resource centre with 20 functional computers for Business Adminstration</t>
    </r>
  </si>
  <si>
    <r>
      <rPr>
        <sz val="20"/>
        <rFont val="Arial"/>
        <family val="2"/>
      </rPr>
      <t>CONSTRUCTION / PROVISION OF RECREATIONAL FACILITIES:
Football field with tracks, Lawn Tennis, Volley Ball court with all necessary kits, balls and jersey.</t>
    </r>
  </si>
  <si>
    <r>
      <rPr>
        <sz val="20"/>
        <rFont val="Arial"/>
        <family val="2"/>
      </rPr>
      <t>REHABILITATION / REPAIRS - PUBLIC SCHOOLS: Cost of Renovation
of 2 No. classrooms (BSU II &amp; III) for Public Administration</t>
    </r>
  </si>
  <si>
    <r>
      <rPr>
        <sz val="20"/>
        <rFont val="Arial"/>
        <family val="2"/>
      </rPr>
      <t>REHABILITATION / REPAIRS - PUBLIC SCHOOLS:Repairs of
dilapidated ceiling, broken walls and lourves and wiring of the existing classroom</t>
    </r>
  </si>
  <si>
    <r>
      <rPr>
        <sz val="20"/>
        <rFont val="Arial"/>
        <family val="2"/>
      </rPr>
      <t>REHABILITATION / REPAIRS OF OFFICE BUILDINGS: Construction of
1No Administrative Office</t>
    </r>
  </si>
  <si>
    <t>CONSTRUCTION / PROVISION OF OFFICE BUILDINGS: Construction of
1 No. Carpentry Workshop with additional 7 workbenches each mounted with Carpentry vices.</t>
  </si>
  <si>
    <t>CONSTRUCTION / PROVISION OF OFFICE BUILDINGS: Construction of
1 No. Office for the HOD and other administrative staff of building technology</t>
  </si>
  <si>
    <t>CONSTRUCTION / PROVISION OF OFFICE BUILDINGS: Construction of
1 No. Classroom and partitioning of the existing classroom</t>
  </si>
  <si>
    <t>SECTORAL CODE</t>
  </si>
  <si>
    <t>PUBLIC SECTOR ENTITIES (PSEs)</t>
  </si>
  <si>
    <t>PERSONNEL COST</t>
  </si>
  <si>
    <t>OVERHEAD COST</t>
  </si>
  <si>
    <t>TOTAL ALLOCATION</t>
  </si>
  <si>
    <t>PERCENTAGE:</t>
  </si>
  <si>
    <t>Benue State House of Assembly Service Commission</t>
  </si>
  <si>
    <t>Akperan Orshi Polytechnic, Yandev.</t>
  </si>
  <si>
    <t>Benue State Council For Arts and Culture</t>
  </si>
  <si>
    <t>Benue State Environmental Sanitation Authority</t>
  </si>
  <si>
    <t>Ministry of Lands, Survey and Solid Minerals</t>
  </si>
  <si>
    <t>Akawe Torkula Polytechnic, Makurdi</t>
  </si>
  <si>
    <t>Benue State University (BSU), Makurdi</t>
  </si>
  <si>
    <t>S/No.</t>
  </si>
  <si>
    <t>Opening Balance</t>
  </si>
  <si>
    <t>Statutory Allocation</t>
  </si>
  <si>
    <t>FAAC Special Allocations</t>
  </si>
  <si>
    <t>Share of VAT</t>
  </si>
  <si>
    <t>Tax Revenue</t>
  </si>
  <si>
    <t>Non-Tax Revenue</t>
  </si>
  <si>
    <t>TOTAL PROJECTED FUNDS:</t>
  </si>
  <si>
    <t>Domestic Aid</t>
  </si>
  <si>
    <t>Domestic Grant</t>
  </si>
  <si>
    <t>Foreign Aid</t>
  </si>
  <si>
    <t>Foreign Grant</t>
  </si>
  <si>
    <t>Other Capital Receipts</t>
  </si>
  <si>
    <t>Transfer To Fund Reccurent Expenditure</t>
  </si>
  <si>
    <t>Domestic Loans/Bond/Deficit Financing</t>
  </si>
  <si>
    <t>Debt Payments Local</t>
  </si>
  <si>
    <t>Debt Payments Foreign</t>
  </si>
  <si>
    <t>Pension</t>
  </si>
  <si>
    <t>Gratuity</t>
  </si>
  <si>
    <t>Death benefits</t>
  </si>
  <si>
    <t>NHIS Contribution</t>
  </si>
  <si>
    <t>Contributory Pension</t>
  </si>
  <si>
    <t>Personnel Costs</t>
  </si>
  <si>
    <t>Overhead Costs</t>
  </si>
  <si>
    <t>CAPITAL</t>
  </si>
  <si>
    <t>ADMINISTRATION SECTOR:</t>
  </si>
  <si>
    <t>ECONOMIC SECTOR:</t>
  </si>
  <si>
    <t>LAW &amp; JUSTICE SECTOR:</t>
  </si>
  <si>
    <t>SOCIAL SECTOR:</t>
  </si>
  <si>
    <t>TOTAL EXPENDITURE:</t>
  </si>
  <si>
    <t>TOTAL REVENUE:</t>
  </si>
  <si>
    <t>FINANCING GAP</t>
  </si>
  <si>
    <r>
      <rPr>
        <b/>
        <u/>
        <sz val="20"/>
        <rFont val="Arial"/>
        <family val="2"/>
      </rPr>
      <t>RECEIPTS:</t>
    </r>
  </si>
  <si>
    <r>
      <rPr>
        <b/>
        <u/>
        <sz val="20"/>
        <rFont val="Arial"/>
        <family val="2"/>
      </rPr>
      <t>INDEPENDENT REVENUE</t>
    </r>
  </si>
  <si>
    <r>
      <rPr>
        <b/>
        <u/>
        <sz val="20"/>
        <rFont val="Arial"/>
        <family val="2"/>
      </rPr>
      <t>OTHER RECEIPTS/REVENUE</t>
    </r>
  </si>
  <si>
    <r>
      <rPr>
        <b/>
        <u/>
        <sz val="20"/>
        <rFont val="Arial"/>
        <family val="2"/>
      </rPr>
      <t>DEFICIT FINANCING:</t>
    </r>
  </si>
  <si>
    <r>
      <rPr>
        <b/>
        <u/>
        <sz val="20"/>
        <rFont val="Arial"/>
        <family val="2"/>
      </rPr>
      <t>EXPENDITURE:</t>
    </r>
  </si>
  <si>
    <r>
      <rPr>
        <b/>
        <sz val="16"/>
        <color rgb="FF00AF50"/>
        <rFont val="Arial"/>
        <family val="2"/>
      </rPr>
      <t>CR1</t>
    </r>
  </si>
  <si>
    <r>
      <rPr>
        <b/>
        <sz val="16"/>
        <color rgb="FF00AF50"/>
        <rFont val="Arial"/>
        <family val="2"/>
      </rPr>
      <t>CR3</t>
    </r>
  </si>
  <si>
    <r>
      <rPr>
        <b/>
        <sz val="16"/>
        <color rgb="FF00AF50"/>
        <rFont val="Arial"/>
        <family val="2"/>
      </rPr>
      <t>CR4</t>
    </r>
  </si>
  <si>
    <r>
      <rPr>
        <b/>
        <sz val="16"/>
        <color rgb="FF00AF50"/>
        <rFont val="Arial"/>
        <family val="2"/>
      </rPr>
      <t>CR6</t>
    </r>
  </si>
  <si>
    <r>
      <rPr>
        <b/>
        <sz val="16"/>
        <color rgb="FF00AF50"/>
        <rFont val="Arial"/>
        <family val="2"/>
      </rPr>
      <t>CR7</t>
    </r>
  </si>
  <si>
    <r>
      <rPr>
        <b/>
        <sz val="16"/>
        <color rgb="FF00AF50"/>
        <rFont val="Arial"/>
        <family val="2"/>
      </rPr>
      <t>CR9</t>
    </r>
  </si>
  <si>
    <r>
      <rPr>
        <b/>
        <sz val="16"/>
        <color rgb="FF00AF50"/>
        <rFont val="Arial"/>
        <family val="2"/>
      </rPr>
      <t>CR10</t>
    </r>
  </si>
  <si>
    <r>
      <rPr>
        <b/>
        <sz val="16"/>
        <color rgb="FF00AF50"/>
        <rFont val="Arial"/>
        <family val="2"/>
      </rPr>
      <t>CR12</t>
    </r>
  </si>
  <si>
    <r>
      <rPr>
        <b/>
        <sz val="16"/>
        <color rgb="FF00AF50"/>
        <rFont val="Arial"/>
        <family val="2"/>
      </rPr>
      <t>CR13</t>
    </r>
  </si>
  <si>
    <r>
      <rPr>
        <b/>
        <sz val="16"/>
        <color rgb="FF00AF50"/>
        <rFont val="Arial"/>
        <family val="2"/>
      </rPr>
      <t>CR14</t>
    </r>
  </si>
  <si>
    <r>
      <rPr>
        <b/>
        <sz val="16"/>
        <color rgb="FF00AF50"/>
        <rFont val="Arial"/>
        <family val="2"/>
      </rPr>
      <t>CR11</t>
    </r>
  </si>
  <si>
    <t>PURCHASE OF BOATS: 2 Cruize Speed Boats for Tourism/IGR.</t>
  </si>
  <si>
    <t>PURCHASE OF OFFICE FURNITURE AND FITTINGS: TABLES</t>
  </si>
  <si>
    <t>PURCHASE OF OFFICE FURNITURE AND FITTINGS: SAFES/ FILE CABINETS/ CUPBOARDS</t>
  </si>
  <si>
    <t>PURCHASE OF OFFICE FURNITURE AND FITTINGS: RADIO SETS</t>
  </si>
  <si>
    <t>PURCHASE OF OFFICE FURNITURE AND FITTINGS:  AIR CONDITIONER</t>
  </si>
  <si>
    <t>PURCHASE OF COMPUTERS: 4 NO</t>
  </si>
  <si>
    <t>PURCHASE OF COMPUTER PRINTERS: 5 NO</t>
  </si>
  <si>
    <t>PURCHASE OF PURCHASE OF PHOTOCOPIERS</t>
  </si>
  <si>
    <t>PURCHASE OF SHREDDING MACHINES: 1 NO</t>
  </si>
  <si>
    <t>PURCHASE OF BINDING EQUIPMENT</t>
  </si>
  <si>
    <t>PURCHASE OF POWER GENERATING SET: Purchase &amp; Installation of 200KVA Generator for Lib. Board Mkd</t>
  </si>
  <si>
    <r>
      <rPr>
        <sz val="20"/>
        <rFont val="Arial"/>
        <family val="2"/>
      </rPr>
      <t>PURCHASE OF POWER GENERATING SET: For NIHOTOUR Study
Centre.</t>
    </r>
  </si>
  <si>
    <t>PURCHASE OF POWER GENERATING SET:upgrading of equipment and  Purchase &amp; Installation of 200KVA Generator set for Govt Printing Department</t>
  </si>
  <si>
    <r>
      <rPr>
        <sz val="20"/>
        <rFont val="Arial"/>
        <family val="2"/>
      </rPr>
      <t>CONSTRUCTION / PROVISION OF OFFICE BUILDINGS: Building of
main Admin. Block at BPPC</t>
    </r>
  </si>
  <si>
    <r>
      <rPr>
        <sz val="20"/>
        <rFont val="Arial"/>
        <family val="2"/>
      </rPr>
      <t>CONSTRUCTION / PROVISION OF OFFICE BUILDINGS: Construction of
fence/Cages etc.</t>
    </r>
  </si>
  <si>
    <r>
      <rPr>
        <sz val="20"/>
        <rFont val="Arial"/>
        <family val="2"/>
      </rPr>
      <t>CONSTRUCTION / PROVISION OF OFFICE BUILDINGS: Construction of
Studio Transmitter House at Kastina-Aa</t>
    </r>
  </si>
  <si>
    <r>
      <rPr>
        <sz val="20"/>
        <rFont val="Arial"/>
        <family val="2"/>
      </rPr>
      <t>CONSTRUCTION / PROVISION OF OFFICE BUILDINGS: Construction of
an 8 Man Quarter at Idekpa to accommodate Staff.</t>
    </r>
  </si>
  <si>
    <r>
      <rPr>
        <sz val="20"/>
        <rFont val="Arial"/>
        <family val="2"/>
      </rPr>
      <t>CONSTRUCTION / PROVISION OF OFFICE BUILDINGS: Construction of
an 8 Man Quarter at Katsina-Ala to accommodate Staff.</t>
    </r>
  </si>
  <si>
    <r>
      <rPr>
        <sz val="20"/>
        <rFont val="Arial"/>
        <family val="2"/>
      </rPr>
      <t>CONSTRUCTION / PROVISION OF OFFICE BUILDING: Aminu Isah
Cultural/Office Complex.</t>
    </r>
  </si>
  <si>
    <r>
      <rPr>
        <sz val="20"/>
        <rFont val="Arial"/>
        <family val="2"/>
      </rPr>
      <t>CONSTRUCTION / PROVISION OF OFFICE BUILDING: Completion of
NIHOTOUR Study Centre.</t>
    </r>
  </si>
  <si>
    <r>
      <rPr>
        <sz val="20"/>
        <rFont val="Arial"/>
        <family val="2"/>
      </rPr>
      <t>CONSTRUCTION / PROVISION OF WATER FACILITIES -BOREHOLES:
Provision of Motorised Borehole at Lib. Board Mkd with Overhead Tank</t>
    </r>
  </si>
  <si>
    <r>
      <rPr>
        <sz val="20"/>
        <rFont val="Arial"/>
        <family val="2"/>
      </rPr>
      <t>CONSTRUCTION / PROVISION OF INFRASTRUCTURE: Fencing &amp;
Landscaping BPPC</t>
    </r>
  </si>
  <si>
    <r>
      <rPr>
        <sz val="20"/>
        <rFont val="Arial"/>
        <family val="2"/>
      </rPr>
      <t>CONSTRUCTION / PROVISION OF RECREATIONAL FACILITIES-
ZOOS, PARKS &amp; RESERVES: Relocation of Zoo / Animal Husbandry &amp; Legacy Park of Achievers.</t>
    </r>
  </si>
  <si>
    <r>
      <rPr>
        <sz val="20"/>
        <rFont val="Arial"/>
        <family val="2"/>
      </rPr>
      <t>CONSTRUCTION / PROVISION OF RECREATIONAL FACILITIES-
MONUMENTS: 3 Statutes of Past Leaders at Strategic Roundabouts.</t>
    </r>
  </si>
  <si>
    <r>
      <rPr>
        <sz val="20"/>
        <rFont val="Arial"/>
        <family val="2"/>
      </rPr>
      <t>CONSTRUCTION / PROVISION OF RECREATIONAL FACILITIES-
HERITAGE ASSETS: Preserve Igede Furnaces for Tourist attraction.</t>
    </r>
  </si>
  <si>
    <r>
      <rPr>
        <sz val="20"/>
        <rFont val="Arial"/>
        <family val="2"/>
      </rPr>
      <t>REHABILITATION / REPAIRS OF OFFICE BUILDINGS: Repair/Equipping
of Graphic Arts Studio</t>
    </r>
  </si>
  <si>
    <t>PURCHASE OF FAX MACHINE</t>
  </si>
  <si>
    <r>
      <rPr>
        <sz val="20"/>
        <rFont val="Arial"/>
        <family val="2"/>
      </rPr>
      <t>REHABILITATION / REPAIRS OF OFFICE BUILDINGS: Renovation and
Extension of 3 Area Information Offices at Otukpo</t>
    </r>
  </si>
  <si>
    <r>
      <rPr>
        <sz val="20"/>
        <rFont val="Arial"/>
        <family val="2"/>
      </rPr>
      <t>REHABILITATION / REPAIRS OF OFFICE BUILDINGS: Rehabilitation of
outdoor /indoor Aminu Isah Kantogora theatre</t>
    </r>
  </si>
  <si>
    <r>
      <rPr>
        <sz val="20"/>
        <rFont val="Arial"/>
        <family val="2"/>
      </rPr>
      <t>REHABILITATION / REPAIRS OF OFFICE BUILDINGS: Library
Renovation &amp; Fencing at Lib. Board Otukpo</t>
    </r>
  </si>
  <si>
    <r>
      <rPr>
        <sz val="20"/>
        <rFont val="Arial"/>
        <family val="2"/>
      </rPr>
      <t>REHABILITATION / REPAIRS OF OFFICE BUILDINGS: Library
Renovation &amp; Fencing at Lib. Board Gboko</t>
    </r>
  </si>
  <si>
    <r>
      <rPr>
        <sz val="20"/>
        <rFont val="Arial"/>
        <family val="2"/>
      </rPr>
      <t>REHABILITATION / REPAIRS OF OFFICE BUILDINGS: Library
Renovation / fencing at Lib. Board Kastina-Ala</t>
    </r>
  </si>
  <si>
    <r>
      <rPr>
        <sz val="20"/>
        <rFont val="Arial"/>
        <family val="2"/>
      </rPr>
      <t>REHABILITATION / REPAIRS OF OFFICE BUILDINGS: Library
Renovation at Library Board Headquarters</t>
    </r>
  </si>
  <si>
    <r>
      <rPr>
        <sz val="20"/>
        <rFont val="Arial"/>
        <family val="2"/>
      </rPr>
      <t>REHABILITATION / REPAIRS OF OFFICE BUILDINGS: Renovation of
Dilapidated Library Area Office In Adikpo,Gboko,Otukpo</t>
    </r>
  </si>
  <si>
    <r>
      <rPr>
        <sz val="20"/>
        <rFont val="Arial"/>
        <family val="2"/>
      </rPr>
      <t>CONSTRUCTION / PROVISION OF INFRASTRUCTURE: Construction of
Fence wall &amp; Accordion Barb wire for Radio Benue</t>
    </r>
  </si>
  <si>
    <r>
      <rPr>
        <sz val="20"/>
        <rFont val="Arial"/>
        <family val="2"/>
      </rPr>
      <t>CONSTRUCTION / PROVISION OF INFRASTRUCTURE: Fencing &amp;
Landscaping of A.M Radio Station, George Akume Road Makurdi</t>
    </r>
  </si>
  <si>
    <r>
      <rPr>
        <sz val="20"/>
        <rFont val="Arial"/>
        <family val="2"/>
      </rPr>
      <t>CONSTRUCTION / PROVISION OF INFRASTRUCTURE: Fencing &amp;
Landscaping of F.M Radio Sub-Station at Idekpa</t>
    </r>
  </si>
  <si>
    <t>PURCHASE OF INDUSTRIAL EQUIPMENT: Installation of State of the Arts Broadcast System, Radio Benue</t>
  </si>
  <si>
    <r>
      <rPr>
        <sz val="20"/>
        <rFont val="Arial"/>
        <family val="2"/>
      </rPr>
      <t>PURCHASE OF INDUSTRIAL EQUIPMENT: Procurement of 2 No.
10KWA FM Tx for K/Ala Sub Station</t>
    </r>
  </si>
  <si>
    <r>
      <rPr>
        <sz val="20"/>
        <rFont val="Arial"/>
        <family val="2"/>
      </rPr>
      <t>PURCHASE OF INDUSTRIAL EQUIPMENT: Procurement of 10KWA FM
Tx for Idekpa Sub Station</t>
    </r>
  </si>
  <si>
    <t>PURCHASE OF INDUSTRIAL EQUIPMENT: Purchase of Media Equip. For Abuja Liaison Office</t>
  </si>
  <si>
    <t>PURCHASE OF INDUSTRIAL EQUIPMENT: Purchase Office Equip. for Editing Suite Press Department</t>
  </si>
  <si>
    <r>
      <rPr>
        <sz val="20"/>
        <rFont val="Arial"/>
        <family val="2"/>
      </rPr>
      <t>PURCHASE OF INDUSTRIAL EQUIPMENT: Pre- Press  Equip. For
Ministry of Information Hqtrs.</t>
    </r>
  </si>
  <si>
    <t>PURCHASE OF INDUSTRIAL EQUIPMENT: Purchase of 2No Transmitter for Radio Benue</t>
  </si>
  <si>
    <r>
      <rPr>
        <sz val="20"/>
        <rFont val="Arial"/>
        <family val="2"/>
      </rPr>
      <t>PURCHASE OF INDUSTRIAL EQUIPMENT:  Post-Press  Equip. For
Govt. Printing Department</t>
    </r>
  </si>
  <si>
    <r>
      <rPr>
        <sz val="20"/>
        <rFont val="Arial"/>
        <family val="2"/>
      </rPr>
      <t>PURCHASE OF LIBRARY BOOKS &amp; EQUIPMENT: Purchase of e-Lib.
Equip for Lib. Board Mkd</t>
    </r>
  </si>
  <si>
    <t>PURCHASE OF LIBRARY BOOKS &amp; EQUIPMENT: Purchase of Assorted Library Books</t>
  </si>
  <si>
    <r>
      <rPr>
        <sz val="20"/>
        <rFont val="Arial"/>
        <family val="2"/>
      </rPr>
      <t>REHABILITATION/REPAIRS- ICT INFRASTRUCTURES: Digital
Production of  of Benue News &amp; Benue Today</t>
    </r>
  </si>
  <si>
    <t>PURCHASE OF INDUSTRIAL EQUIPMENT: Installation of Engei Impacta Machine and Procurement of Other Machinery at BPPC</t>
  </si>
  <si>
    <t>PURCHASE OF INDUSTRIAL EQUIPMENT: Bulk purchase of Newsprint Machine for BBPC</t>
  </si>
  <si>
    <t>PURCHASE OF INDUSTRIAL EQUIPMENT: Communication Gadgets for ICT</t>
  </si>
  <si>
    <t>PURCHASE OF INDUSTRIAL EQUIPMENT: Purchase of Studio Equipment at Idekpa.</t>
  </si>
  <si>
    <t>CONSTRUCTION OF ICT INFRASTRUCTURES: Establishment of online Benue State Television</t>
  </si>
  <si>
    <r>
      <rPr>
        <sz val="20"/>
        <rFont val="Arial"/>
        <family val="2"/>
      </rPr>
      <t>CONSTRUCTION OF ICT INFRASTRUCTURES: Reactivation and
overhaul of Radio Benue television</t>
    </r>
  </si>
  <si>
    <r>
      <rPr>
        <sz val="20"/>
        <rFont val="Arial"/>
        <family val="2"/>
      </rPr>
      <t>CONSTRUCTION OF ICT INFRASTRUCTURES: Procurement of 4no.
Projectors for ICT</t>
    </r>
  </si>
  <si>
    <r>
      <rPr>
        <sz val="20"/>
        <rFont val="Arial"/>
        <family val="2"/>
      </rPr>
      <t>CONSTRUCTION OF ICT INFRASTRUCTURES: Broadcast Rights -
Radio &amp; TV Rights</t>
    </r>
  </si>
  <si>
    <t>RESEARCH &amp; DEVELOPMENT: Research into materials and non- material cultures of the Tiv, Idoma, Igede and Etulo</t>
  </si>
  <si>
    <t>RESEARCH &amp; DEVELOPMENT: Reproduction of Archival materials from the National Archives in Kaduna</t>
  </si>
  <si>
    <r>
      <rPr>
        <sz val="20"/>
        <rFont val="Arial"/>
        <family val="2"/>
      </rPr>
      <t>RESEARCH &amp; DEVELOPMENT: Tourism Development Plan, Benue
Youth Carnival, Benue International Festival, Talent Hunt Carnivals/Celebrations etc.</t>
    </r>
  </si>
  <si>
    <t>020101</t>
  </si>
  <si>
    <t>LOCAL TRAINING -TRAINING AND WORKSHOP</t>
  </si>
  <si>
    <t>LOCAL TRAINING - GENERALTRAINING FOR COMMUNITY DEVELOPMENT STAFF, STAKEHOLDERS,CAPACITY BUILDING &amp; PUBLIC ENLIGHTMENT</t>
  </si>
  <si>
    <t>PUBLICITY &amp; ADVERTISEMENTS-SENSITIZATION AND MOBILIZATION</t>
  </si>
  <si>
    <t>PUBLICITY &amp; ADVERTISEMENTS-SENSITIZATION OF  RURAL POPULACEON THE BENEFITS OF CLUSTER SETTLEMENTS</t>
  </si>
  <si>
    <t>TOTAL RECURRENT EXPENDITURE</t>
  </si>
  <si>
    <t>00060000010103</t>
  </si>
  <si>
    <t xml:space="preserve">PURCHASE OF INDUSTRIAL EQUIPMENT </t>
  </si>
  <si>
    <t>00030000020106</t>
  </si>
  <si>
    <t>00110000010102</t>
  </si>
  <si>
    <t>BROADCAST &amp; COMMUNICATION EQUIPMENTS:  SET UP A WEBSITE AND SOCIAL MEDIA PAGES TO PUBLICIZE THE DEVELOPMENTAL STRIDES OF GOVERNOR SAMUEL ORTOM IN THE BUREAU OF RURAL DEVELOPMENT AND COOPERATIVES</t>
  </si>
  <si>
    <t>00020000010101</t>
  </si>
  <si>
    <t>00080000020102</t>
  </si>
  <si>
    <t xml:space="preserve">SERVICE CONCESSION ASSETS (PPP): COMMUNITY APPRENTICESHIP SCHEME </t>
  </si>
  <si>
    <t>00130000010105</t>
  </si>
  <si>
    <t>00080000010101</t>
  </si>
  <si>
    <t>CONSTRUCTION / PROVISION OF INFRASTRUCTURE:  LANDSCAPING AND FURNISHING OF INTEGRATED COOPERATIVE CENTRES</t>
  </si>
  <si>
    <t>CONSTRUCTION / PROVISION OF INFRASTRUCTURE: Cement Company etc</t>
  </si>
  <si>
    <t>CONSTRUCTION/PROVISION OF INFRASTRUCTURE: LOCAL INVESTMENTS: NON QUOTED COMPANIES - COVID - 19 impact relief packages for SMEs in priority sectors</t>
  </si>
  <si>
    <t>CR6</t>
  </si>
  <si>
    <t xml:space="preserve">CONSTRUCTION/PROVISION OF INFRASTRUCTURE: SERVICE CONCESSION ASSETS (PPP) - Facilitation of the establishment of commodity market (PPP) to mitigate the impact of COVID-19 on Agricultural commodities </t>
  </si>
  <si>
    <t>PURCHASE OF OFFICE FURNITURE AND FITTINGS:Furnishing of Governor's Office(including the old banquet hall)</t>
  </si>
  <si>
    <t>REHABILITATION / REPAIRS OF OFFICE BUILDINGS: Renovation of
Genenral Hospital, Makurdi</t>
  </si>
  <si>
    <t>REHABILITATION / REPAIRS OF OFFICE BUILDINGS: Renovation /
Rehabilitation of Benue State Secretariat.</t>
  </si>
  <si>
    <t>REHABILITATION / REPAIRS OF OFFICE BUILDINGS: General Hospital Gbajimba</t>
  </si>
  <si>
    <t>CONSTRUCTION / PROVISION OF INFRASTRUCTURE: Construction of
Multipurpose Hall at NYSC Orientation Camp, Wannune</t>
  </si>
  <si>
    <t>REHABILITATION / REPAIRS OF OFFICE BUILDINGS: Former Lobi
Bank for BIRS</t>
  </si>
  <si>
    <t>CR9</t>
  </si>
  <si>
    <r>
      <t>CR9</t>
    </r>
    <r>
      <rPr>
        <sz val="11"/>
        <color theme="1"/>
        <rFont val="Calibri"/>
        <family val="2"/>
        <scheme val="minor"/>
      </rPr>
      <t/>
    </r>
  </si>
  <si>
    <t>CONSTRUCTION / PROVISION OF ROADS: CONSTRUCTION OF
FEEDER ROAD  FROM MKOVUR  - UGA GBOKO LGA</t>
  </si>
  <si>
    <t>CONSTRUCTION / PROVISION OF ROADS: CHI-ADAMGBE-GUSAH,VANDEIKYA-ITYEMIMONGO-GAADI RURAL ROADS 30KM IN MBAYONGO WARD IN VANDEIKYA LGA</t>
  </si>
  <si>
    <t>CONSTRUCTION / PROVISION OF ELECTRICITY: ELECTRIFICATION OF SOME SELECTED VILLAGES IN GBOKO,BURUKU AND APA LGA</t>
  </si>
  <si>
    <t>CONSTRUCTION / PROVISION OF ELECTRICITY: EXTENTION OF ELECTRICITY FROM AGASHA TO TYULEN IN GUMA LGA</t>
  </si>
  <si>
    <t xml:space="preserve"> </t>
  </si>
  <si>
    <r>
      <rPr>
        <sz val="20"/>
        <rFont val="Arial"/>
        <family val="2"/>
      </rPr>
      <t>CONSTRUCTION / PROVISION OF OFFICE BUILDINGS: Construction of
Library at Hqtrs.</t>
    </r>
  </si>
  <si>
    <r>
      <rPr>
        <sz val="20"/>
        <rFont val="Arial"/>
        <family val="2"/>
      </rPr>
      <t>CONSTRUCTION / PROVISION OF OFFICE BUILDINGS: Area Chamber
Otukpo</t>
    </r>
  </si>
  <si>
    <r>
      <rPr>
        <sz val="20"/>
        <rFont val="Arial"/>
        <family val="2"/>
      </rPr>
      <t>CONSTRUCTION / PROVISION OF OFFICE BUILDINGS: Area Chamber
K/Ala</t>
    </r>
  </si>
  <si>
    <r>
      <rPr>
        <sz val="20"/>
        <rFont val="Arial"/>
        <family val="2"/>
      </rPr>
      <t>CONSTRUCTION / PROVISION OF OFFICE BUILDINGS: Office
Complex at Hqtrs.</t>
    </r>
  </si>
  <si>
    <r>
      <rPr>
        <sz val="20"/>
        <rFont val="Arial"/>
        <family val="2"/>
      </rPr>
      <t>CONSTRUCTION / PROVISION OF INFRASTRUCTURE: Fencing of
Permanent Site at Area Chamber Gboko</t>
    </r>
  </si>
  <si>
    <t>Enactment and enforcement of regulatory measures for controlling COVID- 19</t>
  </si>
  <si>
    <t>6.350,00.00</t>
  </si>
  <si>
    <t>REHABILITATION/REPAIRS OF BOUNDARIES</t>
  </si>
  <si>
    <t>MONITORING AND EVALUATION</t>
  </si>
  <si>
    <t>PURCHASE OF OFFICE FURNITURE AND FITTINGS: Chairs for Aper
Aku Lodge, Makurdi</t>
  </si>
  <si>
    <t>PURCHASE OF OFFICE FURNITURE AND FITTINGS: TABLES for Aper
Aku Lodge &amp; MHUD, Makurdi</t>
  </si>
  <si>
    <t>PURCHASE OF OFFICE FURNITURE AND FITTINGS: SAFES/ FILE
CABINETS/ CUPBOARDS for Aper Aku Lodge, Makurdi</t>
  </si>
  <si>
    <t>PURCHASE OF OFFICE FURNITURE AND FITTINGS: TELEVISION
SETS for Governement Guest Houses etc, Makurdi</t>
  </si>
  <si>
    <t>PURCHASE OF OFFICE FURNITURE AND FITTINGS: AIR
CONDITIONER: Aper Aku Lodge, Makurdi</t>
  </si>
  <si>
    <t>PURCHASE OF OFFICE FURNITURE AND FITTINGS: SHELVES for
Aper Aku Lodge, Makurdi</t>
  </si>
  <si>
    <t>PURCHASE OF OFFICE FURNITURE AND FITTINGS:  CEILING FANS
for Aper Aku Lodge, Makurdi</t>
  </si>
  <si>
    <t>PURCHASE OF OFFICE FURNITURE AND FITTINGS:
REFRIDGERATORS for Aper Aku Lodge, MHUD - 4 Nos</t>
  </si>
  <si>
    <t>PURCHASE OF OFFICE FURNITURE AND FITTINGS: Purchase of
Beds, Beddings /Window Blinds for Aper Aku Lodge, Makurdi.</t>
  </si>
  <si>
    <t>CONSTRUCTION / PROVISION OF OFFICE BUILDING: Construction of
Phase II State Secretariat.</t>
  </si>
  <si>
    <t>CONSTRUCTION / PROVISION OF OFFICE BUILDING: Headquarters
Construction, Renovation, Lands for Judges Naka Road.</t>
  </si>
  <si>
    <t>CONSTRUCTION / PROVISION OF RESIDENTIAL BUILDINGS:
Construction of Residential Mass Housing</t>
  </si>
  <si>
    <t>CONSTRUCTION / PROVISION OF INFRASTRUCTURE: Acquisition of
NGO Property for State Government.</t>
  </si>
  <si>
    <t>CONSTRUCTION / PROVISION OF RECREATIONAL FACILITIES: City
Landscaping Resilience and Restoration in Makurdi.</t>
  </si>
  <si>
    <t>CONSTRUCTION / PROVISION OF RECREATIONAL FACILITIES:
ZOOS, PARKS &amp; RESERVES: Urban Renewal of Kanshio, Logo I &amp; II and Wadata</t>
  </si>
  <si>
    <t>CONSTRUCTION / PROVISION OF RECREATIONAL FACILITIES:
Development Control  in Major Towns in Katsina-Ala (Zone A) (Monitoring)</t>
  </si>
  <si>
    <t>CONSTRUCTION / PROVISION OF RECREATIONAL FACILITIES:
Development Control  in Major Towns in Makurdi (Zone B) (Monitoring)</t>
  </si>
  <si>
    <t>CONSTRUCTION / PROVISION OF RECREATIONAL FACILITIES:
Development Control  in Major Towns in Otukpo (Zone C) (Monitoring)</t>
  </si>
  <si>
    <t>REHABILITATION / REPAIRS OF OFFICE BUILDINGS: Renovation of
State Prison</t>
  </si>
  <si>
    <t>REHABILITATION / REPAIRS OF OFFICE BUILDINGS: Rehabilitation of
Liaison Office Abuja</t>
  </si>
  <si>
    <t>REHABILITATION / REPAIRS OF OFFICE BUILDINGS: General Hospital
Gboko</t>
  </si>
  <si>
    <t>REHABILITATION / REPAIRS OF OFFICE BUILDINGS: General Hospital
Otukpo</t>
  </si>
  <si>
    <t>REHABILITATION / REPAIRS OF OFFICE BUILDINGS: High Court
Otukpo</t>
  </si>
  <si>
    <t>REHABILITATION / REPAIRS OF OFFICE BUILDINGS: Deputy
Governors Lodge Abuja</t>
  </si>
  <si>
    <t>CONSTRUCTION/PROVISION OF INFRASTRUCTURE: LOCAL
INVESTMENTS: Facilition of the establishment of e-commerce systems to ptromote virtual trade and enterprise development during and after COVID- 19</t>
  </si>
  <si>
    <t>PURCHASE OF AGRICULTURAL EQUIPMENT: 10Nos. Farm Tractors
(80Hp) Massey Ferguson</t>
  </si>
  <si>
    <t>PURCHASE OF AGRICULTURAL EQUIPMENT: 60Nos. John Deerie
Farm Tractors (80Hp)</t>
  </si>
  <si>
    <t>REHABILITATION / REPAIRS - AGRICULTURAL FACILITIES:Renovation
of ponds &amp; fingerlings production</t>
  </si>
  <si>
    <t>REHABILITATION / REPAIRS - AGRICULTURAL FACILITIES:
Swine/Crops improvement project, Yandev</t>
  </si>
  <si>
    <t>CONSTRUCTION / PROVISION OF AGRICULTURAL FACILITIES: Bill &amp;
Melinda Gates Foundation</t>
  </si>
  <si>
    <t>CONSTRUCTION / PROVISION OF AGRICULTURAL FACILITIES: Cattle
Ranch Dev. for implementation of the Open Grazing Prohibition &amp; Establishment of Ranches Law.</t>
  </si>
  <si>
    <t>CONSTRUCTION / PROVISION OF AGRICULTURAL FACILITIES:
Greenhouse production, Gaadi</t>
  </si>
  <si>
    <t>CONSTRUCTION / PROVISION OF AGRICULTURAL FACILITIES:
Animal feed production</t>
  </si>
  <si>
    <t>CONSTRUCTION / PROVISION OF AGRICULTURAL FACILITIES: Rice
&amp; other crops production</t>
  </si>
  <si>
    <t>CONSTRUCTION / PROVISION OF AGRICULTURAL FACILITIES: Land
Clearing &amp; Dev. Scheme</t>
  </si>
  <si>
    <t>CONSTRUCTION / PROVISION OF AGRICULTURAL FACILITIES:
Agricultural support-CBN-Anchor Borrowers Programme</t>
  </si>
  <si>
    <t>CONSTRUCTION / PROVISION OF AGRICULTURAL FACILITIES:
Agricultural support for strategic components of the agricultural value chain (i.e production, processing &amp; marketing) for food livelihood support in the context of Covid-19 pandemic</t>
  </si>
  <si>
    <t>CONSTRUCTION / PROVISION OF AGRICULTURAL FACILITIES: Agro-
Processing Productivity Enhancement Support and Livelihood Improvement Support Project (APPEALS)</t>
  </si>
  <si>
    <t>CONSTRUCTION / PROVISION OF AGRICULTURAL FACILITIES:
Special Agro- Processing Zone Project (SAPZ)</t>
  </si>
  <si>
    <t>REHABILITATION / REPAIRS - AGRICULTURAL FACILITIES: Hatchery
&amp; day old chicks</t>
  </si>
  <si>
    <t>REHABILITATION / REPAIRS - AGRICULTURAL FACILITIES:Agric Farm
at Adikpo</t>
  </si>
  <si>
    <t>REHABILITATION / REPAIRS - AGRICULTURAL FACILITIES: Livestock
at Guma</t>
  </si>
  <si>
    <t>CONSTRUCTION / PROVISION OF ROADS:Feeder roads-FADAMA III at
Guma</t>
  </si>
  <si>
    <t>PURCHASE OF AGRICULTURAL CHEMICALS: Procurement &amp;
distribution of Poultry Vaccines</t>
  </si>
  <si>
    <t>CONSTRUCTION / PROVISION OF WATER FACILITIES: Sprinkling &amp;
Dripping irrigation-Katsina-Ala</t>
  </si>
  <si>
    <t>CONSTRUCTION / PROVISION OF WATER FACILITIES: Sprinkling &amp;
Dripping irrigation-Guma</t>
  </si>
  <si>
    <t>CONSTRUCTION / PROVISION OF WATER FACILITIES:  Earth Dam at
Konshisha</t>
  </si>
  <si>
    <t>CONSTRUCTION / PROVISION OF WATER FACILITIES:  Earth Dams at
G/East (Aliade)</t>
  </si>
  <si>
    <t>PURCHASE OF POWER GENERATING SET:Procurement of 250Kva
Generator at MANR Headquarters</t>
  </si>
  <si>
    <t>CONSTRUCTION / PROVISION OF INFRASTRUCTURE: Weather Data
Station, Makurdi (Central)</t>
  </si>
  <si>
    <t>CONSTRUCTION / PROVISION OF INFRASTRUCTURE: Weather Data
Station, Gboko (Central)</t>
  </si>
  <si>
    <t>CONSTRUCTION / PROVISION OF INFRASTRUCTURE: Weather Data
Station, Otukpo (Otukpo Town)</t>
  </si>
  <si>
    <t>CONSTRUCTION OF ICT INFRASTRUCTURES: ICT Centre and
Website Design, Hqtrs</t>
  </si>
  <si>
    <t>REHABILITATION / REPAIRS OF OFFICE BUILDINGS: Renovation of
office block at MANR Headquarters</t>
  </si>
  <si>
    <t>GRANTS TO COMMUNITIES/NGOs: Livelihood Support to Beneficiaries</t>
  </si>
  <si>
    <t>WELFARE PACKAGES(Orphan and Vulnerable children empowerment and livelihoods support OVC): RA1 - Payment to Beneficiaries</t>
  </si>
  <si>
    <t>REHABILITATION / REPAIRS OF OFFICE BUILDINGS: Renovation of
APER AKU Lodge, Deputy, Governor, House of Assembly Extention</t>
  </si>
  <si>
    <t xml:space="preserve">REHABILITATION / REPAIRS OF OFFICE BUILDINGS: Renovation of existing  Government House </t>
  </si>
  <si>
    <t>CONSTRUCTION / PROVISION OF ROADS: 24KM ROAD ONYAGEDE - AWUME - AOKPE - UGBOKOLO OHIMINI LGA</t>
  </si>
  <si>
    <t>CONSTRUCTION / PROVISION OF ROADS: CONSTRUCTION OF
GBEM-KPALEV-NYARO FEEDER ROAD, VANDEIKYA LGA.</t>
  </si>
  <si>
    <t>CONSTRUCTION / PROVISION OF ELECTRICITY: SUPPLY/INSTALLATION OF TRANSFORMERS FOR MAKURDI NORTH
CONSTITUENCY</t>
  </si>
  <si>
    <t>CONSTRUCTION / PROVISION OF ELECTRICITY: EXTENSION OF ELECTRICITY FROM OTOLI - AGBODA-AWUME VILLAGE IN OHIMINI LGA</t>
  </si>
  <si>
    <t>CONSTRUCTION / PROVISION OF ROADS: Construction of Abuku-
Ortese-Jingir-Ugah-Iorchor Road, with Jingir-Tyogbenda Wombo as spur (41.0km) in Buruku LGA.</t>
  </si>
  <si>
    <t>PURCHASE OF SECURITY EQUIPMENT (Security Gadgets)</t>
  </si>
  <si>
    <t>PURCHASE / ACQUISITION OF LAND: Dumpsites Acquisition and Development (2 sites)</t>
  </si>
  <si>
    <t>PURCHASE OF TRUCKS: Procurement of 2 No. Iveco MI 150 E24h Euro Cargo Rear Loading Trucks</t>
  </si>
  <si>
    <t>CONSTRUCTION / PROVISION OF ROADS: Construction of Bridge at Ainu, Oju II State Constituency, Oju LGA (Constituency Project)</t>
  </si>
  <si>
    <t>CONSTRUCTION / PROVISION OF ROADS: Construction of Culvert at Ulabii Stream Adikpo, Mtema Village, Logo LGA</t>
  </si>
  <si>
    <t>TREE PLANTING: Annual Tree Planting Campaign</t>
  </si>
  <si>
    <t>TREE PLANTING: Tree Crop Seeding Production  for Revenue Generation</t>
  </si>
  <si>
    <t>EROSION  &amp; FLOOD CONTROL: Erosion and Flood Control Measures at Hudco Qtrs Road, North Bank, Makurdi; Lafia Road by Old Customs House North Bank, Makurdi; Niger Crescent Wadata, Makurdi</t>
  </si>
  <si>
    <t>EROSION  &amp; FLOOD CONTROL: Channelization of Lobi Stream Reinforced Concrete Drainage Channel &amp; River Benue Beach Park.</t>
  </si>
  <si>
    <t>EROSION  &amp; FLOOD CONTROL: Ecological Projects</t>
  </si>
  <si>
    <t>EROSION  &amp; FLOOD CONTROL: Engineering Design and Construction of Drainage System at Kyabiz Hotel to Benue State University 2nd Gate and Benue State University Teaching Hospital to River Benue</t>
  </si>
  <si>
    <r>
      <rPr>
        <sz val="20"/>
        <rFont val="Arial"/>
        <family val="2"/>
      </rPr>
      <t>PURCHASE OF OFFICE FURNITURE AND FITTINGS: : Chairs, Air-
Conditioners, Ceiling Fans ..</t>
    </r>
  </si>
  <si>
    <r>
      <rPr>
        <sz val="20"/>
        <rFont val="Arial"/>
        <family val="2"/>
      </rPr>
      <t>PURCHASE OF HEALTH / MEDICAL EQUIPMENT: Supply of Water
Treatment Chemicals</t>
    </r>
  </si>
  <si>
    <r>
      <rPr>
        <sz val="20"/>
        <rFont val="Arial"/>
        <family val="2"/>
      </rPr>
      <t>CONSTRUCTION / PROVISION OF WATER FACILITIES: Otukpa
Township Water Supply Project</t>
    </r>
  </si>
  <si>
    <r>
      <rPr>
        <sz val="20"/>
        <rFont val="Arial"/>
        <family val="2"/>
      </rPr>
      <t>CONSTRUCTION / PROVISION OF WATER FACILITIES: Tsar Water
Scheme</t>
    </r>
  </si>
  <si>
    <r>
      <rPr>
        <sz val="20"/>
        <rFont val="Arial"/>
        <family val="2"/>
      </rPr>
      <t>CONSTRUCTION / PROVISION OF WATER FACILITIES: Adoka/Ugboju
Water Works</t>
    </r>
  </si>
  <si>
    <r>
      <rPr>
        <sz val="20"/>
        <rFont val="Arial"/>
        <family val="2"/>
      </rPr>
      <t>CONSTRUCTION / PROVISION OF WATER FACILITIES: Obagaji Mini
Water Scheme</t>
    </r>
  </si>
  <si>
    <r>
      <rPr>
        <sz val="20"/>
        <rFont val="Arial"/>
        <family val="2"/>
      </rPr>
      <t>CONSTRUCTION / PROVISION OF WATER FACILITIES: Katsina-Ala
West Constituency Water Project</t>
    </r>
  </si>
  <si>
    <r>
      <rPr>
        <sz val="20"/>
        <rFont val="Arial"/>
        <family val="2"/>
      </rPr>
      <t>CONSTRUCTION / PROVISION OF WATER FACILITIES: Gboko East
Constituency Project</t>
    </r>
  </si>
  <si>
    <r>
      <rPr>
        <sz val="20"/>
        <rFont val="Arial"/>
        <family val="2"/>
      </rPr>
      <t>CONSTRUCTION / PROVISION OF WATER FACILITIES: Obi West
Constituency Water Project</t>
    </r>
  </si>
  <si>
    <r>
      <rPr>
        <sz val="20"/>
        <rFont val="Arial"/>
        <family val="2"/>
      </rPr>
      <t>CONSTRUCTION / PROVISION OF WATER FACILITIES: Kwande West
Constituency Water Project</t>
    </r>
  </si>
  <si>
    <r>
      <rPr>
        <sz val="20"/>
        <rFont val="Arial"/>
        <family val="2"/>
      </rPr>
      <t>CONSTRUCTION / PROVISION OF WATER FACILITIES: Oju
Constituency Water Project</t>
    </r>
  </si>
  <si>
    <r>
      <rPr>
        <sz val="20"/>
        <rFont val="Arial"/>
        <family val="2"/>
      </rPr>
      <t>CONSTRUCTION / PROVISION OF WATER FACILITIES:Extension and
Upgrade of Otobi-Otukpo Water Works</t>
    </r>
  </si>
  <si>
    <r>
      <rPr>
        <sz val="20"/>
        <rFont val="Arial"/>
        <family val="2"/>
      </rPr>
      <t>CONSTRUCTION / PROVISION OF WATER FACILITIES: Reticulation
and Upgrade of Katsina-Ala Water Works</t>
    </r>
  </si>
  <si>
    <r>
      <rPr>
        <sz val="20"/>
        <rFont val="Arial"/>
        <family val="2"/>
      </rPr>
      <t>CONSTRUCTION / PROVISION OF WATER FACILITIES:Operation and
Maintenance of Katsina-Ala and Otobi-Otukpo Water Works</t>
    </r>
  </si>
  <si>
    <r>
      <rPr>
        <sz val="20"/>
        <rFont val="Arial"/>
        <family val="2"/>
      </rPr>
      <t>CONSTRUCTION / PROVISION OF WATER FACILITIES: Water Supply
in Otukpo Town (Constituency Project)</t>
    </r>
  </si>
  <si>
    <r>
      <rPr>
        <sz val="20"/>
        <rFont val="Arial"/>
        <family val="2"/>
      </rPr>
      <t>CONSTRUCTION / PROVISION OF WATER FACILITIES: Greater
Makurdi Reticulation Network</t>
    </r>
  </si>
  <si>
    <r>
      <rPr>
        <sz val="20"/>
        <rFont val="Arial"/>
        <family val="2"/>
      </rPr>
      <t>CONSTRUCTION / PROVISION OF WATER FACILITIES: Construction of
Water Supply Scheme in Gbajimba Town</t>
    </r>
  </si>
  <si>
    <r>
      <rPr>
        <sz val="20"/>
        <rFont val="Arial"/>
        <family val="2"/>
      </rPr>
      <t>CONSTRUCTION / PROVISION OF WATER FACILITIES: Construction of
Opaha Earth Dam</t>
    </r>
  </si>
  <si>
    <r>
      <rPr>
        <sz val="20"/>
        <rFont val="Arial"/>
        <family val="2"/>
      </rPr>
      <t>CONSTRUCTION / PROVISION OF WATER FACILITIES: Construction of
Earth Dam at Mbatiav to Allow for Sourcing of Raw Water for Water Schemes</t>
    </r>
  </si>
  <si>
    <r>
      <rPr>
        <sz val="20"/>
        <rFont val="Arial"/>
        <family val="2"/>
      </rPr>
      <t>CONSTRUCTION / PROVISION OF WATER FACILITIES: Construction of
Earth Dam/Water Treatment Plant at Mbazemba Adaka, Makurdi</t>
    </r>
  </si>
  <si>
    <r>
      <rPr>
        <sz val="20"/>
        <rFont val="Arial"/>
        <family val="2"/>
      </rPr>
      <t>CONSTRUCTION / PROVISION OF WATER FACILITIES: Construction of
Solar Powered Motorised Boreholes in Agatu LGA</t>
    </r>
  </si>
  <si>
    <r>
      <rPr>
        <sz val="20"/>
        <rFont val="Arial"/>
        <family val="2"/>
      </rPr>
      <t>CONSTRUCTION / PROVISION OF WATER FACILITIES: Construction of
Solar Powered Motorised Boreholes in Tse-Abayol Village in Ushongo LGA</t>
    </r>
  </si>
  <si>
    <r>
      <rPr>
        <sz val="20"/>
        <rFont val="Arial"/>
        <family val="2"/>
      </rPr>
      <t>CONSTRUCTION / PROVISION OF WATER FACILITIES: Construction of
Hand Pump Boreholes and Rural Areas in the State that have Acute Water Problem</t>
    </r>
  </si>
  <si>
    <r>
      <rPr>
        <sz val="20"/>
        <rFont val="Arial"/>
        <family val="2"/>
      </rPr>
      <t>CONSTRUCTION / PROVISION OF WATER FACILITIES: Restoration of
Vandeikya Water Works</t>
    </r>
  </si>
  <si>
    <r>
      <rPr>
        <sz val="20"/>
        <rFont val="Arial"/>
        <family val="2"/>
      </rPr>
      <t>REHABILITATION / REPAIRS - WATER FACILITIES: Rehabilitation of
Existing PCI Water Schemes across the State</t>
    </r>
  </si>
  <si>
    <r>
      <rPr>
        <sz val="20"/>
        <rFont val="Arial"/>
        <family val="2"/>
      </rPr>
      <t>REHABILITATION / REPAIRS - WATER FACILITIES: Rehabilitation of
Earth Dam and Provision of Mini Water Treatment Plant at Adum East, Obi LGA</t>
    </r>
  </si>
  <si>
    <r>
      <rPr>
        <sz val="20"/>
        <rFont val="Arial"/>
        <family val="2"/>
      </rPr>
      <t>REHABILITATION / REPAIRS - WATER FACILITIES Rehabilitation of
Wannune Earth Dam</t>
    </r>
  </si>
  <si>
    <r>
      <rPr>
        <sz val="20"/>
        <rFont val="Arial"/>
        <family val="2"/>
      </rPr>
      <t>REHABILITATION / REPAIRS - WATER FACILITIES: Rehabilitation of
Umogidi Earth Dam</t>
    </r>
  </si>
  <si>
    <r>
      <rPr>
        <sz val="20"/>
        <rFont val="Arial"/>
        <family val="2"/>
      </rPr>
      <t>WATER POLLUTION PREVENTION &amp; CONTROL: Solid Waste and
Dumpsite Management Equipment</t>
    </r>
  </si>
  <si>
    <t>CONSTRUCTION / PROVISION OF WATER FACILITIES: Construction of selected Erosion Projects atNorth Bank Makurdi</t>
  </si>
  <si>
    <t>REHABILITATION / REPAIRS OF OFFICE BUILDINGS: Renovation of Government Secondary School Naka, Gwer West</t>
  </si>
  <si>
    <t>BENUE STATE INDEPENDENT ELECTORAL COMMISSION (BSIEC)</t>
  </si>
  <si>
    <t>ELECTION-LOGISTICS SUPPORT: Re-run Election</t>
  </si>
  <si>
    <t>ELECTION-LOGISTICS SUPPORT: Bye-Election</t>
  </si>
  <si>
    <r>
      <rPr>
        <sz val="20"/>
        <rFont val="Arial"/>
        <family val="2"/>
      </rPr>
      <t>PRODUCTION OF REPORTS TO PUBLIC ACCOUNTS COMMITTEE
(PAC)/ APPROPRIATION/ELECTORAL MATTERS</t>
    </r>
  </si>
  <si>
    <t>PURCHASE OF CHAIRS: 10 No. Exec. Chairs for DG and Directors, 30 No. of semi Exec chairs 20 for Budget office, 10 for Bureau of Statist'ics.</t>
  </si>
  <si>
    <t>PURCHASE OF TABLES: 16 No.TABLES, (10 for budget office 6 for statistics)</t>
  </si>
  <si>
    <t>PURCHASE OF AIR CONDITIONER: 25 No. for the DG, PS, Directors &amp; State Statistical Bureau,10 for Budget Office .</t>
  </si>
  <si>
    <t>PURCHASE OF STOOLS: 20 No of Stools</t>
  </si>
  <si>
    <t>PURCHASE OF SHELVES: To accommodate the Statistics Bureau,Budget Office for shelving of reports and budget copies</t>
  </si>
  <si>
    <t>PURCHASE OF CEILING FANS: 10 no ceiling fans for budget office @ 15,000 each</t>
  </si>
  <si>
    <t>PURCHASE OF COMPUTERS: 4 No. Desktops and 20 No. of Laptops For Budget office &amp; bureau of statistics</t>
  </si>
  <si>
    <t>OTHER STORAGE FACILITIES: DEEDS Programme-Farm produce Storage facilities for council wards  in the state.</t>
  </si>
  <si>
    <t>CONSTRUCTION OF ICT INFRASTRUCTURES SPECIALISED RESEARCH EQUIPMENT (e.g. SATELLITE)</t>
  </si>
  <si>
    <t>Data Capturing Devices for SOCU, 140 No. Devices @ 150000)</t>
  </si>
  <si>
    <t>PURCHASE OF PROJECTORS: 2 No. of Projectors for Training @350,000 each</t>
  </si>
  <si>
    <t>RESEARCH AND DEVELOPMENT: Bi- Ethanol Project</t>
  </si>
  <si>
    <t>RESEARCH &amp; DEVELOPMENT: Statistical Investigation &amp; Surveys</t>
  </si>
  <si>
    <t>RESEARCH AND DEVELOPMENT:Finalization and Production of Donor Cordination Framework,</t>
  </si>
  <si>
    <t>RESEARCH AND DEVELOPMENT: Economic and Statistical Investigation and Production of Statistical Yearbook,</t>
  </si>
  <si>
    <t>RESEARCH AND DEVELOPMENT: General Household Surveys(GHS)</t>
  </si>
  <si>
    <t>RESEARCH AND DEVELOPMENT: Cordination and Preparation of Sectoral Policies in the MDAs</t>
  </si>
  <si>
    <t>RESEARCH AND DEVELOPMENT: Cordination of Local Govt Plans</t>
  </si>
  <si>
    <t>MONITORITION AND EVALUATION: Monitoring and Evaluation of Projects Implementation and Feasibility Studies in the State</t>
  </si>
  <si>
    <t>RESEARCH AND DEVELOPMENT: Manpower  Survey</t>
  </si>
  <si>
    <t>COMPUTER SOFTWARE ACQUISITION:Purchase of Budgeting Software</t>
  </si>
  <si>
    <r>
      <rPr>
        <sz val="20"/>
        <rFont val="Arial"/>
        <family val="2"/>
      </rPr>
      <t>PURCHASE OF SAFES/ FILE CABINETS/ CUPBOARDS: 8 No. each for
DG's, PS &amp; Directors</t>
    </r>
  </si>
  <si>
    <r>
      <rPr>
        <sz val="20"/>
        <rFont val="Arial"/>
        <family val="2"/>
      </rPr>
      <t>PURCHASE OF TELEVISION SETS: 18 No. for DG, PS, &amp; Directors 10
Nos For Budget Office</t>
    </r>
  </si>
  <si>
    <r>
      <rPr>
        <sz val="20"/>
        <rFont val="Arial"/>
        <family val="2"/>
      </rPr>
      <t>PURCHASE OF REFRIDGERATORS: 25 No.s for the DG, PS,
Directors,10 for budget office &amp; Statistics Bureau</t>
    </r>
  </si>
  <si>
    <r>
      <rPr>
        <sz val="20"/>
        <rFont val="Arial"/>
        <family val="2"/>
      </rPr>
      <t>CONSTRUCTION / PROVISION OF OFFICE BUILDINGS: Completion of
work on Conference Hall, perm secretary's Office of the Directors.</t>
    </r>
  </si>
  <si>
    <r>
      <rPr>
        <sz val="20"/>
        <rFont val="Arial"/>
        <family val="2"/>
      </rPr>
      <t>CONSTRUCTION / PROVISION OF OFFICE BUILDINGS: DEEDS
Prog.Construction of District Economic Development infrastructure projects for council wards in the state.</t>
    </r>
  </si>
  <si>
    <r>
      <rPr>
        <sz val="20"/>
        <rFont val="Arial"/>
        <family val="2"/>
      </rPr>
      <t>CONSTRUCTION / PROVISION OF WATER FACILITIES BOREHOLES
&amp; OTHER WATER FACILITIES: DEEDS Programme-sinking of bore holes in council wards in the state</t>
    </r>
  </si>
  <si>
    <r>
      <rPr>
        <sz val="20"/>
        <rFont val="Arial"/>
        <family val="2"/>
      </rPr>
      <t>CONSTRUCTION / PROVISION OF ROADS: DEEDS Programme -
construction of bridges connecting council wards in riverine communities in the state.</t>
    </r>
  </si>
  <si>
    <r>
      <rPr>
        <sz val="20"/>
        <rFont val="Arial"/>
        <family val="2"/>
      </rPr>
      <t>CONSTRUCTION OF ICT INFRASTRUCTURES: Internet
access/workstation (Data Bank Hardware)</t>
    </r>
  </si>
  <si>
    <r>
      <rPr>
        <sz val="20"/>
        <rFont val="Arial"/>
        <family val="2"/>
      </rPr>
      <t>Government Counterpart Cash Contribution to UNHCR,UNICEF,
UNFPA,UNDP,  Social Inv. Prog. (SOCU) Maternal and child heath care,etc.</t>
    </r>
  </si>
  <si>
    <r>
      <rPr>
        <sz val="20"/>
        <rFont val="Arial"/>
        <family val="2"/>
      </rPr>
      <t>RESEARCH AND DEVELOPMENT: Price Income and Productivity
Survey.(PIP)</t>
    </r>
  </si>
  <si>
    <t>PURCHASE OF AGRICULTURAL EQUIPMENT: PLANTERS, DRYERS, GRATERS, RICE MILLING MACHINE,THRESHERS</t>
  </si>
  <si>
    <t>PURCHASE OF AGRICULTURAL EQUIPMENT: PURCHASE OF RAINBOOTS, RAIN COATS AND GPS FOR EXTENSION WORKERS IN THE STATE ,WEIGHING SCALES</t>
  </si>
  <si>
    <t>CONSTRUCTION / PROVISION OF AGRICULTURAL FACILITIES: CONSTRUCTION OF AGRO PROCESSING CENTRES IN OBI</t>
  </si>
  <si>
    <t>CONSTRUCTION / PROVISION OF AGRICULTURAL FACILITIES: CONSTRUCTION OF AGRO PROCESSING CENTRES IN BURUKU</t>
  </si>
  <si>
    <t>TREE PLANTING:TREE PLANTING IN OBI</t>
  </si>
  <si>
    <t>TREE PLANTING:TREE PLANTING IN BURUKU</t>
  </si>
  <si>
    <t>RESEARCH AND DEVELOPMENT: RESEARCH INTO RICE,CASSAVA,SOYABEANS,POTATOES,MAIZE</t>
  </si>
  <si>
    <t>CONSTRUCTION / PROVISION OF ELECTRICITY: Electrification of Naka Rice Mill</t>
  </si>
  <si>
    <r>
      <rPr>
        <sz val="20"/>
        <rFont val="Arial"/>
        <family val="2"/>
      </rPr>
      <t>CONSTRUCTION / PROVISION OF WATER FACILITIES: Solar powered
boreholes in Agatu</t>
    </r>
  </si>
  <si>
    <r>
      <rPr>
        <sz val="20"/>
        <rFont val="Arial"/>
        <family val="2"/>
      </rPr>
      <t>CONSTRUCTION / PROVISION OF WATER FACILITIES: Solar powered
boreholes in Gwer East</t>
    </r>
  </si>
  <si>
    <r>
      <rPr>
        <sz val="20"/>
        <rFont val="Arial"/>
        <family val="2"/>
      </rPr>
      <t>CONSTRUCTION / PROVISION OF WATER FACILITIES: Solar powered
boreholes in Kwande</t>
    </r>
  </si>
  <si>
    <r>
      <rPr>
        <sz val="20"/>
        <rFont val="Arial"/>
        <family val="2"/>
      </rPr>
      <t>CONSTRUCTION / PROVISION OF WATER FACILITIES: Solar powered
boreholes in Guma</t>
    </r>
  </si>
  <si>
    <r>
      <rPr>
        <sz val="20"/>
        <rFont val="Arial"/>
        <family val="2"/>
      </rPr>
      <t>CONSTRUCTION / PROVISION OF WATER FACILITIES: Solar powered
boreholes in Gwer West</t>
    </r>
  </si>
  <si>
    <r>
      <rPr>
        <sz val="20"/>
        <rFont val="Arial"/>
        <family val="2"/>
      </rPr>
      <t>CONSTRUCTION / PROVISION OF WATER FACILITIES: Solar powered
boreholes in Ogbadibo</t>
    </r>
  </si>
  <si>
    <r>
      <rPr>
        <sz val="20"/>
        <rFont val="Arial"/>
        <family val="2"/>
      </rPr>
      <t>CONSTRUCTION / PROVISION OF WATER FACILITIES: Solar powered
boreholes in Logo</t>
    </r>
  </si>
  <si>
    <r>
      <rPr>
        <sz val="20"/>
        <rFont val="Arial"/>
        <family val="2"/>
      </rPr>
      <t>CONSTRUCTION / PROVISION OF WATER FACILITIES: Solar powered
boreholes in Okpokwu</t>
    </r>
  </si>
  <si>
    <t>CONSTRUCTION / PROVISION OF OFFICE BUILDINGS: ADMINISTRATIVE</t>
  </si>
  <si>
    <t>CONSTRUCTION / PROVISION OF RESIDENTIAL BUILDINGS: RESIDENTIAL</t>
  </si>
  <si>
    <r>
      <rPr>
        <sz val="20"/>
        <rFont val="Arial"/>
        <family val="2"/>
      </rPr>
      <t>CONSTRUCTION / PROVISION OF AGRICULTURAL FACILITIES: IFAD
VCDP (Counterpart Fund)</t>
    </r>
  </si>
  <si>
    <r>
      <rPr>
        <sz val="20"/>
        <rFont val="Arial"/>
        <family val="2"/>
      </rPr>
      <t>CONSTRUCTION / PROVISION OF AGRICULTURAL FACILITIES:
FADAMA 111 Counterpart Fund</t>
    </r>
  </si>
  <si>
    <r>
      <rPr>
        <sz val="20"/>
        <rFont val="Arial"/>
        <family val="2"/>
      </rPr>
      <t>CONSTRUCTION / PROVISION OF AGRICULTURAL FACILITIES:
Herbicides/Pesticides, Improved Seeds Fertilizers,Cassava Cuttings (VCDP)</t>
    </r>
  </si>
  <si>
    <r>
      <rPr>
        <sz val="20"/>
        <rFont val="Arial"/>
        <family val="2"/>
      </rPr>
      <t>CONSTRUCTION / PROVISION OF AGRICULTURAL FACILITIES:
Procurement of improved Seeds Cuttings.(Counterpart Fund)</t>
    </r>
  </si>
  <si>
    <r>
      <rPr>
        <sz val="20"/>
        <rFont val="Arial"/>
        <family val="2"/>
      </rPr>
      <t>CONSTRUCTION / PROVISION OF AGRICULTURAL FACILITIES:
Herbicides/Pesticides</t>
    </r>
  </si>
  <si>
    <r>
      <rPr>
        <sz val="20"/>
        <rFont val="Arial"/>
        <family val="2"/>
      </rPr>
      <t>CONSTRUCTION / PROVISION OF INFRASTRUCTURE: Construction of
open and Closed Store and Stalls in Agatu</t>
    </r>
  </si>
  <si>
    <r>
      <rPr>
        <sz val="20"/>
        <rFont val="Arial"/>
        <family val="2"/>
      </rPr>
      <t>CONSTRUCTION / PROVISION OF INFRASTRUCTURE: Construction of
open and Closed Store and Stalls in Gwer west</t>
    </r>
  </si>
  <si>
    <r>
      <rPr>
        <sz val="20"/>
        <rFont val="Arial"/>
        <family val="2"/>
      </rPr>
      <t>CONSTRUCTION / PROVISION OF INFRASTRUCTURE: Construction of
open and Closed Store and Stalls in Kwande</t>
    </r>
  </si>
  <si>
    <r>
      <rPr>
        <sz val="20"/>
        <rFont val="Arial"/>
        <family val="2"/>
      </rPr>
      <t>CONSTRUCTION / PROVISION OF INFRASTRUCTURE: Construction of
Rice Aggregation Centres in Obagaji, Agatu</t>
    </r>
  </si>
  <si>
    <r>
      <rPr>
        <sz val="20"/>
        <rFont val="Arial"/>
        <family val="2"/>
      </rPr>
      <t>CONSTRUCTION / PROVISION OF INFRASTRUCTURE: Construction of
Cassava Aggregation Centres in Aliade Gwer East</t>
    </r>
  </si>
  <si>
    <r>
      <rPr>
        <sz val="20"/>
        <rFont val="Arial"/>
        <family val="2"/>
      </rPr>
      <t>CONSTRUCTION / PROVISION OF INFRASTRUCTURE: Construction of
Cassava Aggregation Centres in Kwande</t>
    </r>
  </si>
  <si>
    <r>
      <rPr>
        <sz val="20"/>
        <rFont val="Arial"/>
        <family val="2"/>
      </rPr>
      <t>CONSTRUCTION / PROVISION OF INFRASTRUCTURE: Construction of
Bridges in Agatu</t>
    </r>
  </si>
  <si>
    <r>
      <rPr>
        <sz val="20"/>
        <rFont val="Arial"/>
        <family val="2"/>
      </rPr>
      <t>CONSTRUCTION / PROVISION OF INFRASTRUCTURE: Construction of
Bridges in Gwer west</t>
    </r>
  </si>
  <si>
    <r>
      <rPr>
        <sz val="20"/>
        <rFont val="Arial"/>
        <family val="2"/>
      </rPr>
      <t>CONSTRUCTION / PROVISION OF INFRASTRUCTURE: Construction of
Bridges in Kwande</t>
    </r>
  </si>
  <si>
    <r>
      <rPr>
        <sz val="20"/>
        <rFont val="Arial"/>
        <family val="2"/>
      </rPr>
      <t>CONSTRUCTION / PROVISION OF INFRASTRUCTURE: Construction of
3No Culverts in Agatu</t>
    </r>
  </si>
  <si>
    <r>
      <rPr>
        <sz val="20"/>
        <rFont val="Arial"/>
        <family val="2"/>
      </rPr>
      <t>CONSTRUCTION / PROVISION OF INFRASTRUCTURE: Construction of
3No Culverts in Kwande</t>
    </r>
  </si>
  <si>
    <r>
      <rPr>
        <sz val="20"/>
        <rFont val="Arial"/>
        <family val="2"/>
      </rPr>
      <t>CONSTRUCTION / PROVISION OF INFRASTRUCTURE: Construction of
2No Culverts in Gwer West</t>
    </r>
  </si>
  <si>
    <r>
      <rPr>
        <sz val="20"/>
        <rFont val="Arial"/>
        <family val="2"/>
      </rPr>
      <t>CONSTRUCTION / PROVISION OF INFRASTRUCTURE: Construction of
2No Culverts in Agatu</t>
    </r>
  </si>
  <si>
    <r>
      <rPr>
        <sz val="20"/>
        <rFont val="Arial"/>
        <family val="2"/>
      </rPr>
      <t>CONSTRUCTION / PROVISION OF INFRASTRUCTURE: Land
Development in Agatu</t>
    </r>
  </si>
  <si>
    <r>
      <rPr>
        <sz val="20"/>
        <rFont val="Arial"/>
        <family val="2"/>
      </rPr>
      <t>CONSTRUCTION / PROVISION OF INFRASTRUCTURE: Land
Development in Kwande</t>
    </r>
  </si>
  <si>
    <r>
      <rPr>
        <sz val="20"/>
        <rFont val="Arial"/>
        <family val="2"/>
      </rPr>
      <t>CONSTRUCTION / PROVISION OF INFRASTRUCTURE: Land
Development in Logo</t>
    </r>
  </si>
  <si>
    <r>
      <rPr>
        <sz val="20"/>
        <rFont val="Arial"/>
        <family val="2"/>
      </rPr>
      <t>CONSTRUCTION / PROVISION OF INFRASTRUCTURE: Land
Development in Guma</t>
    </r>
  </si>
  <si>
    <t>CONSTRUCTION / PROVISION OF ROADS: Construction of 10km feeder roads  Ayaaga in Kwande</t>
  </si>
  <si>
    <t>CONSTRUCTION / PROVISION OF ROADS: Construction of  5km feeder roads in Nagi Gwer West</t>
  </si>
  <si>
    <r>
      <rPr>
        <sz val="20"/>
        <rFont val="Arial"/>
        <family val="2"/>
      </rPr>
      <t>REHABILITATION / REPAIRS OF OFFICE BUILDINGS:Renovation of
office building HQTRS (BNARDA)</t>
    </r>
  </si>
  <si>
    <t>RESEARCH &amp; DEVELOPMENT: (VCDP)</t>
  </si>
  <si>
    <t xml:space="preserve">CONSTRUCTION OF ICT INFRASTRUCTURES: Web Hosting and Management </t>
  </si>
  <si>
    <r>
      <rPr>
        <b/>
        <i/>
        <u/>
        <sz val="20"/>
        <rFont val="Arial"/>
        <family val="2"/>
      </rPr>
      <t>ADMINISTRATION SECTOR:</t>
    </r>
  </si>
  <si>
    <r>
      <rPr>
        <b/>
        <i/>
        <u/>
        <sz val="20"/>
        <rFont val="Arial"/>
        <family val="2"/>
      </rPr>
      <t>ECONOMIC SECTOR:</t>
    </r>
  </si>
  <si>
    <r>
      <rPr>
        <b/>
        <i/>
        <u/>
        <sz val="20"/>
        <rFont val="Arial"/>
        <family val="2"/>
      </rPr>
      <t>LAW &amp; JUSTICE SECTOR:</t>
    </r>
  </si>
  <si>
    <r>
      <rPr>
        <b/>
        <i/>
        <u/>
        <sz val="20"/>
        <rFont val="Arial"/>
        <family val="2"/>
      </rPr>
      <t>SOCIAL SECTOR:</t>
    </r>
  </si>
  <si>
    <r>
      <rPr>
        <b/>
        <sz val="12.5"/>
        <rFont val="Arial"/>
        <family val="2"/>
      </rPr>
      <t>BENUE STATE GOVERNMENT</t>
    </r>
  </si>
  <si>
    <r>
      <rPr>
        <b/>
        <sz val="12.5"/>
        <rFont val="Arial"/>
        <family val="2"/>
      </rPr>
      <t>S/No.</t>
    </r>
  </si>
  <si>
    <r>
      <rPr>
        <b/>
        <sz val="12.5"/>
        <rFont val="Arial"/>
        <family val="2"/>
      </rPr>
      <t>Source of Revenue</t>
    </r>
  </si>
  <si>
    <r>
      <rPr>
        <sz val="12.5"/>
        <rFont val="Arial"/>
        <family val="2"/>
      </rPr>
      <t>Opening Balance</t>
    </r>
  </si>
  <si>
    <r>
      <rPr>
        <b/>
        <sz val="12.5"/>
        <rFont val="Arial"/>
        <family val="2"/>
      </rPr>
      <t>GOVERNMENT SHARE OF FAAC</t>
    </r>
  </si>
  <si>
    <r>
      <rPr>
        <sz val="12.5"/>
        <rFont val="Arial"/>
        <family val="2"/>
      </rPr>
      <t>Statutory Allocation</t>
    </r>
  </si>
  <si>
    <r>
      <rPr>
        <sz val="12.5"/>
        <rFont val="Arial"/>
        <family val="2"/>
      </rPr>
      <t>FAAC Special Allocations</t>
    </r>
  </si>
  <si>
    <r>
      <rPr>
        <sz val="12.5"/>
        <rFont val="Arial"/>
        <family val="2"/>
      </rPr>
      <t>Share of VAT</t>
    </r>
  </si>
  <si>
    <r>
      <rPr>
        <b/>
        <sz val="12.5"/>
        <rFont val="Arial"/>
        <family val="2"/>
      </rPr>
      <t>Sub-Total (FAAC):</t>
    </r>
  </si>
  <si>
    <r>
      <rPr>
        <b/>
        <sz val="12.5"/>
        <rFont val="Arial"/>
        <family val="2"/>
      </rPr>
      <t>INDEPENDENT REVENUE</t>
    </r>
  </si>
  <si>
    <r>
      <rPr>
        <b/>
        <sz val="12.5"/>
        <rFont val="Arial"/>
        <family val="2"/>
      </rPr>
      <t>TAX REVENUE</t>
    </r>
  </si>
  <si>
    <r>
      <rPr>
        <b/>
        <sz val="12.5"/>
        <rFont val="Arial"/>
        <family val="2"/>
      </rPr>
      <t>PERSONAL TAXES</t>
    </r>
  </si>
  <si>
    <r>
      <rPr>
        <sz val="12.5"/>
        <rFont val="Arial"/>
        <family val="2"/>
      </rPr>
      <t>Pay-As-You-Earn (PAYE)</t>
    </r>
  </si>
  <si>
    <r>
      <rPr>
        <sz val="12.5"/>
        <rFont val="Arial"/>
        <family val="2"/>
      </rPr>
      <t>Stamp Duty</t>
    </r>
  </si>
  <si>
    <r>
      <rPr>
        <sz val="12.5"/>
        <rFont val="Arial"/>
        <family val="2"/>
      </rPr>
      <t>Development Tax/Levy</t>
    </r>
  </si>
  <si>
    <r>
      <rPr>
        <sz val="12.5"/>
        <rFont val="Arial"/>
        <family val="2"/>
      </rPr>
      <t>Capital Gain Tax</t>
    </r>
  </si>
  <si>
    <r>
      <rPr>
        <b/>
        <sz val="12.5"/>
        <rFont val="Arial"/>
        <family val="2"/>
      </rPr>
      <t>Sub-Total (Tax Revenue):</t>
    </r>
  </si>
  <si>
    <r>
      <rPr>
        <b/>
        <sz val="12.5"/>
        <rFont val="Arial"/>
        <family val="2"/>
      </rPr>
      <t>NON-TAX REVENUE</t>
    </r>
  </si>
  <si>
    <r>
      <rPr>
        <sz val="12.5"/>
        <rFont val="Arial"/>
        <family val="2"/>
      </rPr>
      <t>Licenses</t>
    </r>
  </si>
  <si>
    <r>
      <rPr>
        <sz val="12.5"/>
        <rFont val="Arial"/>
        <family val="2"/>
      </rPr>
      <t>Fees</t>
    </r>
  </si>
  <si>
    <r>
      <rPr>
        <sz val="12.5"/>
        <rFont val="Arial"/>
        <family val="2"/>
      </rPr>
      <t>Fine</t>
    </r>
  </si>
  <si>
    <r>
      <rPr>
        <sz val="12.5"/>
        <rFont val="Arial"/>
        <family val="2"/>
      </rPr>
      <t>Sales</t>
    </r>
  </si>
  <si>
    <r>
      <rPr>
        <sz val="12.5"/>
        <rFont val="Arial"/>
        <family val="2"/>
      </rPr>
      <t>Earnings</t>
    </r>
  </si>
  <si>
    <r>
      <rPr>
        <sz val="12.5"/>
        <rFont val="Arial"/>
        <family val="2"/>
      </rPr>
      <t>Rent on Govt. Buildings</t>
    </r>
  </si>
  <si>
    <r>
      <rPr>
        <sz val="12.5"/>
        <rFont val="Arial"/>
        <family val="2"/>
      </rPr>
      <t>Rent on Land &amp; Others</t>
    </r>
  </si>
  <si>
    <r>
      <rPr>
        <b/>
        <sz val="12.5"/>
        <rFont val="Arial"/>
        <family val="2"/>
      </rPr>
      <t>Sub-Total (Non-Tax Revenue):</t>
    </r>
  </si>
  <si>
    <r>
      <rPr>
        <b/>
        <sz val="12.5"/>
        <rFont val="Arial"/>
        <family val="2"/>
      </rPr>
      <t>INVESTMENT INCOME</t>
    </r>
  </si>
  <si>
    <r>
      <rPr>
        <sz val="12.5"/>
        <rFont val="Arial"/>
        <family val="2"/>
      </rPr>
      <t>Other Investment Income</t>
    </r>
  </si>
  <si>
    <r>
      <rPr>
        <b/>
        <sz val="12.5"/>
        <rFont val="Arial"/>
        <family val="2"/>
      </rPr>
      <t>Sub-Total (Investment Income):</t>
    </r>
  </si>
  <si>
    <r>
      <rPr>
        <b/>
        <sz val="12.5"/>
        <rFont val="Arial"/>
        <family val="2"/>
      </rPr>
      <t>AID &amp; GRANTS</t>
    </r>
  </si>
  <si>
    <r>
      <rPr>
        <sz val="12.5"/>
        <rFont val="Arial"/>
        <family val="2"/>
      </rPr>
      <t>Domestic Aid</t>
    </r>
  </si>
  <si>
    <r>
      <rPr>
        <sz val="12.5"/>
        <rFont val="Arial"/>
        <family val="2"/>
      </rPr>
      <t>Foreign Aid</t>
    </r>
  </si>
  <si>
    <r>
      <rPr>
        <sz val="12.5"/>
        <rFont val="Arial"/>
        <family val="2"/>
      </rPr>
      <t>Foreign Grants</t>
    </r>
  </si>
  <si>
    <r>
      <rPr>
        <b/>
        <sz val="12.5"/>
        <rFont val="Arial"/>
        <family val="2"/>
      </rPr>
      <t>Sub-Total (Aid &amp; Grants):</t>
    </r>
  </si>
  <si>
    <r>
      <rPr>
        <sz val="12.5"/>
        <rFont val="Arial"/>
        <family val="2"/>
      </rPr>
      <t>Domestic Loans/Borrowings Receipt</t>
    </r>
  </si>
  <si>
    <r>
      <rPr>
        <b/>
        <sz val="12.5"/>
        <rFont val="Arial"/>
        <family val="2"/>
      </rPr>
      <t>Sub-Total (CDF Receipts):</t>
    </r>
  </si>
  <si>
    <r>
      <rPr>
        <b/>
        <u/>
        <sz val="12.5"/>
        <rFont val="Arial"/>
        <family val="2"/>
      </rPr>
      <t> TOTAL REVENUE:                                                                                </t>
    </r>
  </si>
  <si>
    <r>
      <rPr>
        <b/>
        <sz val="16"/>
        <color rgb="FF00AF50"/>
        <rFont val="Arial"/>
        <family val="2"/>
      </rPr>
      <t>CR5</t>
    </r>
  </si>
  <si>
    <r>
      <rPr>
        <b/>
        <sz val="16"/>
        <color rgb="FF00AF50"/>
        <rFont val="Arial"/>
        <family val="2"/>
      </rPr>
      <t>CR9</t>
    </r>
    <r>
      <rPr>
        <sz val="11"/>
        <color theme="1"/>
        <rFont val="Calibri"/>
        <family val="2"/>
        <scheme val="minor"/>
      </rPr>
      <t/>
    </r>
  </si>
  <si>
    <t>01</t>
  </si>
  <si>
    <t>02</t>
  </si>
  <si>
    <t>03</t>
  </si>
  <si>
    <t>05</t>
  </si>
  <si>
    <t xml:space="preserve">PURCHASE OF OFFICE FURNITURE AND FITTINGS </t>
  </si>
  <si>
    <t>NHIS CONTRIBUTION</t>
  </si>
  <si>
    <t xml:space="preserve">SOFTWARE CHARGES/ LICENSE RENEWAL </t>
  </si>
  <si>
    <t>BENUE STATE POLYTECHNIC, UGBOKOLO</t>
  </si>
  <si>
    <t>23010105</t>
  </si>
  <si>
    <t>23020101</t>
  </si>
  <si>
    <t>23020102</t>
  </si>
  <si>
    <t>23020114</t>
  </si>
  <si>
    <t>23050101</t>
  </si>
  <si>
    <t>OTHER GENERAL SERVICES</t>
  </si>
  <si>
    <t xml:space="preserve">CONTINGENCY </t>
  </si>
  <si>
    <t>23010112</t>
  </si>
  <si>
    <t>23010113</t>
  </si>
  <si>
    <t>23010114</t>
  </si>
  <si>
    <t>23010115</t>
  </si>
  <si>
    <t>23010118</t>
  </si>
  <si>
    <t>23010119</t>
  </si>
  <si>
    <t>23010122</t>
  </si>
  <si>
    <t>23020106</t>
  </si>
  <si>
    <t>23020107</t>
  </si>
  <si>
    <t>23030121</t>
  </si>
  <si>
    <t>23020104</t>
  </si>
  <si>
    <t>23020105</t>
  </si>
  <si>
    <t>23020116</t>
  </si>
  <si>
    <t>23030105</t>
  </si>
  <si>
    <t>23030101</t>
  </si>
  <si>
    <t>23030106</t>
  </si>
  <si>
    <t>10720500</t>
  </si>
  <si>
    <t>10710900</t>
  </si>
  <si>
    <t>10720600</t>
  </si>
  <si>
    <t>10711000</t>
  </si>
  <si>
    <t>10711100</t>
  </si>
  <si>
    <t>10711200</t>
  </si>
  <si>
    <t>10712100</t>
  </si>
  <si>
    <t>10720700</t>
  </si>
  <si>
    <t>10720800</t>
  </si>
  <si>
    <t>10730200</t>
  </si>
  <si>
    <t>10731500</t>
  </si>
  <si>
    <t>10731800</t>
  </si>
  <si>
    <t>23050102</t>
  </si>
  <si>
    <t>23010123</t>
  </si>
  <si>
    <t>23010128</t>
  </si>
  <si>
    <t>Ministry of Information, Culture and Tourism</t>
  </si>
  <si>
    <t>LOCAL TRAINING (Civil Service Exam)</t>
  </si>
  <si>
    <t>053900100100</t>
  </si>
  <si>
    <t/>
  </si>
  <si>
    <t>23010126</t>
  </si>
  <si>
    <t>23020112</t>
  </si>
  <si>
    <t>23020118</t>
  </si>
  <si>
    <t>23020123</t>
  </si>
  <si>
    <t>23010108</t>
  </si>
  <si>
    <t>23030102</t>
  </si>
  <si>
    <t>23010104</t>
  </si>
  <si>
    <t>23010106</t>
  </si>
  <si>
    <t>23010117</t>
  </si>
  <si>
    <t>23010125</t>
  </si>
  <si>
    <t>23010130</t>
  </si>
  <si>
    <t>23010124</t>
  </si>
  <si>
    <t>23020103</t>
  </si>
  <si>
    <t>23020119</t>
  </si>
  <si>
    <t>23010129</t>
  </si>
  <si>
    <t>23020127</t>
  </si>
  <si>
    <t>23050103</t>
  </si>
  <si>
    <t>Benue State Television Corporation</t>
  </si>
  <si>
    <t>031805200100</t>
  </si>
  <si>
    <t>031805100100</t>
  </si>
  <si>
    <t>23010109</t>
  </si>
  <si>
    <t>23020125</t>
  </si>
  <si>
    <t>23030113</t>
  </si>
  <si>
    <t>23040102</t>
  </si>
  <si>
    <t>70621</t>
  </si>
  <si>
    <t>23010127</t>
  </si>
  <si>
    <t>23020113</t>
  </si>
  <si>
    <t>23030112</t>
  </si>
  <si>
    <t>Other Federation Account</t>
  </si>
  <si>
    <t>Revenue Estimates January- December, 2022</t>
  </si>
  <si>
    <t>o/w COVID-responsive* (in 2022 )</t>
  </si>
  <si>
    <t>CONSTRUCTION / PROVISION OF AGRICULTURAL FACILITIES: Greenhouse production, Gaadi</t>
  </si>
  <si>
    <t>REHABILITATION / REPAIRS - AGRICULTURAL FACILITIES:Agric Farm at Adikpo</t>
  </si>
  <si>
    <t>REHABILITATION / REPAIRS - AGRICULTURAL FACILITIES: Livestock at Guma</t>
  </si>
  <si>
    <t>CONSTRUCTION / PROVISION OF ROADS:Feeder roads-Rural Access &amp; Agricultural Marketing Projects 3 (RAAMP3): Counterpart Fund</t>
  </si>
  <si>
    <t>CONSTRUCTION / PROVISION OF WATER FACILITIES: Sprinkling &amp; Dripping irrigation-Guma</t>
  </si>
  <si>
    <t>CONSTRUCTION / PROVISION OF WATER FACILITIES:  Earth Dam at Konshisha</t>
  </si>
  <si>
    <t>CONSTRUCTION / PROVISION OF INFRASTRUCTURE: Weather Data Station, Makurdi (Central)</t>
  </si>
  <si>
    <t>CONSTRUCTION / PROVISION OF INFRASTRUCTURE: Weather Data Station, Gboko (Central)</t>
  </si>
  <si>
    <t>CONSTRUCTION / PROVISION OF INFRASTRUCTURE: Weather Data Station, Otukpo (Otukpo Town)</t>
  </si>
  <si>
    <t>70421</t>
  </si>
  <si>
    <t>23010101</t>
  </si>
  <si>
    <t>23040105</t>
  </si>
  <si>
    <t>70631</t>
  </si>
  <si>
    <t>016100100100</t>
  </si>
  <si>
    <t>CONSTRUCTION / PROVISION OF INFRASTRUCTURE: Land
Development in Agatu</t>
  </si>
  <si>
    <t>CONSTRUCTION / PROVISION OF INFRASTRUCTURE: Land
Development in Kwande</t>
  </si>
  <si>
    <t>SUBSIDY TO GOVERNMENT OWNED COMPANIES</t>
  </si>
  <si>
    <t xml:space="preserve">RESEARCH AND DEVELOPMENT:Finalization and Production of Donor Cordination Framework, </t>
  </si>
  <si>
    <t>DEVELOPMENT COOPERATIONS, SUSTAINABLE DEVELOPMENT GOALS (SDGs)</t>
  </si>
  <si>
    <t>BENUE STATE UNIVERSITY COLLEGE OF HEALTH SCIENCES</t>
  </si>
  <si>
    <t>BENUE STATE TEACHING SERVICE BOARD</t>
  </si>
  <si>
    <t>PUBLIC PROCUREMENT COMMISSION</t>
  </si>
  <si>
    <t>012500100500</t>
  </si>
  <si>
    <t>23050104</t>
  </si>
  <si>
    <t xml:space="preserve"> Establishment of JAMB Computer Based Test Center in Benue stsate at Katsina-Ala</t>
  </si>
  <si>
    <t xml:space="preserve"> Establishment of JAMB Computer Based Test Center in Benue State at Gboko</t>
  </si>
  <si>
    <t xml:space="preserve"> Establishment of JAMB Computer Based Test Center in Benue State at Otukpo</t>
  </si>
  <si>
    <t>110022801001</t>
  </si>
  <si>
    <t>110022801002</t>
  </si>
  <si>
    <t>110022801003</t>
  </si>
  <si>
    <t>016100700100</t>
  </si>
  <si>
    <t>BENUE STATE URBAN DEVELOPMENT BOARD</t>
  </si>
  <si>
    <t>BENUE STATE SPORTS COUNCIL</t>
  </si>
  <si>
    <t>2022 SUPPLEMENTARY BUDGET FRAMEWORK</t>
  </si>
  <si>
    <t>S/NO</t>
  </si>
  <si>
    <t>ADMIN CODE</t>
  </si>
  <si>
    <t>PSE/MDA</t>
  </si>
  <si>
    <t>SUMMARY OF SUPPLEMENTARY ESTIMATES (RECURRENT AND CAPITAL EXPENDITURE)</t>
  </si>
  <si>
    <t>13</t>
  </si>
  <si>
    <t>016100200100</t>
  </si>
  <si>
    <t>016100300100</t>
  </si>
  <si>
    <t>016100400100</t>
  </si>
  <si>
    <t>016100500100</t>
  </si>
  <si>
    <t>016100600100</t>
  </si>
  <si>
    <t>17</t>
  </si>
  <si>
    <t>18</t>
  </si>
  <si>
    <t>TABLE OF CONTENT</t>
  </si>
  <si>
    <t>CONSTRUCTION / PROVISION OF AGRICULTURAL FACILITIES: IFAD-VCDP (Counterpart Funds)</t>
  </si>
  <si>
    <t>19</t>
  </si>
  <si>
    <t>BENUE STATE WATER BOARD</t>
  </si>
  <si>
    <t>OFFICE OF THE ACCOUNTANT-GENERAL</t>
  </si>
  <si>
    <t>BUREAU OF LOCAL GOVERNMENT AND CHIEFTAINCY AFFAIRS</t>
  </si>
  <si>
    <t>Benue State Teaching Service Board (TSB)</t>
  </si>
  <si>
    <t>AKPERAN ORSHI POLYTECHNIC, YANDEV</t>
  </si>
  <si>
    <t>TOTAL RECURRENT EXPENDUTURE</t>
  </si>
  <si>
    <t>012300300100</t>
  </si>
  <si>
    <t>11</t>
  </si>
  <si>
    <t>14</t>
  </si>
  <si>
    <t>09</t>
  </si>
  <si>
    <t>06</t>
  </si>
  <si>
    <t>BENUE STATE TELEVISION CORPORATION</t>
  </si>
  <si>
    <t>MAINTENANCE OF SEA BOATS</t>
  </si>
  <si>
    <t>SEA BOAT FUEL COST</t>
  </si>
  <si>
    <t>CONSTRUCTION / PROVISION OF INFRASTRUCTURE: Construction of Rice Aggregation Centres in Obagaji, Agatu</t>
  </si>
  <si>
    <t>CONSTRUCTION / PROVISION OF INFRASTRUCTURE: Construction of Cassava Aggregation Centres in Aliade Gwer East</t>
  </si>
  <si>
    <t>CONSTRUCTION / PROVISION OF INFRASTRUCTURE: Construction of Cassava Aggregation Centres in Kwande</t>
  </si>
  <si>
    <t>CONSTRUCTION / PROVISION OF INFRASTRUCTURE: Construction of Bridges in Agatu</t>
  </si>
  <si>
    <t>CONSTRUCTION / PROVISION OF INFRASTRUCTURE: Construction of Bridges in Kwande</t>
  </si>
  <si>
    <t>DEPUTY GOVERNOR'S OFFICE</t>
  </si>
  <si>
    <t>Domestic  Grants</t>
  </si>
  <si>
    <t>BENUE STATE JUDICIAL SERVICE COMMISSION</t>
  </si>
  <si>
    <t>BENUE STATE HOUSE OF ASSEMBLY</t>
  </si>
  <si>
    <t>BUREAU OF ARCHIVES, RESEARCH AND DOCUMENTATION</t>
  </si>
  <si>
    <t>027000100100</t>
  </si>
  <si>
    <t>SALES OF OTHER GOVERNMENT PROPERTIES</t>
  </si>
  <si>
    <t>EARNINGS FROM COMMERCIAL ACTIVITIES</t>
  </si>
  <si>
    <t>INTEREST ON LOANS TO GOVERNMENT OWNED COMPANIES</t>
  </si>
  <si>
    <t>Benue State Judicial Service Commission</t>
  </si>
  <si>
    <t>PAGE NO.</t>
  </si>
  <si>
    <t>STATUTORY ALLOCATION</t>
  </si>
  <si>
    <t>SHARE OF VAT</t>
  </si>
  <si>
    <t>OTHER FEDERATION ACCOUNT</t>
  </si>
  <si>
    <t>FAAC SPECIAL ALLOCATION</t>
  </si>
  <si>
    <t>CAPITAL DOMESTIC AIDS</t>
  </si>
  <si>
    <t>CURRENT DOMESTIC GRANTS</t>
  </si>
  <si>
    <t>DANE GUN LICENSES</t>
  </si>
  <si>
    <t>HUNTING PERMITS</t>
  </si>
  <si>
    <t>BOREHOLE DRILLING LICENSES</t>
  </si>
  <si>
    <t>ACCREDITATION FEES</t>
  </si>
  <si>
    <t>PROFESSIONAL REGISTRATION FEES</t>
  </si>
  <si>
    <t>ENVIRONMENTAL IMPACT ASSESSMENT FEES</t>
  </si>
  <si>
    <t>BILL BOARD ADVERTISEMENT FEES</t>
  </si>
  <si>
    <t>TIMBER &amp; FOREST FEES</t>
  </si>
  <si>
    <t>RENT ON GOVT BUILDINGS</t>
  </si>
  <si>
    <t>DEVELOPMENT COOPERATIONS, SUSTAINABLE DEVELOPMENT GOALS (SDGS)</t>
  </si>
  <si>
    <t>CAPITAL FOREIGN GRANTS</t>
  </si>
  <si>
    <t>PROCEEDS FROM SALES OF DRUGS AND MEDICATIONS</t>
  </si>
  <si>
    <t>EARNINGS FROM MEDICAL SERVICES</t>
  </si>
  <si>
    <t>CAPITAL DOMESTIC GRANTS</t>
  </si>
  <si>
    <t>OTHER CAPITAL RECEIPTS TO CDF</t>
  </si>
  <si>
    <t>1</t>
  </si>
  <si>
    <t>3</t>
  </si>
  <si>
    <t>4</t>
  </si>
  <si>
    <t>6</t>
  </si>
  <si>
    <t>7</t>
  </si>
  <si>
    <t>20</t>
  </si>
  <si>
    <t>22</t>
  </si>
  <si>
    <t>24</t>
  </si>
  <si>
    <t>26</t>
  </si>
  <si>
    <t>25</t>
  </si>
  <si>
    <t>27</t>
  </si>
  <si>
    <t>29</t>
  </si>
  <si>
    <t>33</t>
  </si>
  <si>
    <t>35</t>
  </si>
  <si>
    <t>36</t>
  </si>
  <si>
    <t>39</t>
  </si>
  <si>
    <t>41</t>
  </si>
  <si>
    <t>43</t>
  </si>
  <si>
    <t>45</t>
  </si>
  <si>
    <t>47</t>
  </si>
  <si>
    <t>49</t>
  </si>
  <si>
    <t>50</t>
  </si>
  <si>
    <t>52</t>
  </si>
  <si>
    <t>55</t>
  </si>
  <si>
    <t>58</t>
  </si>
  <si>
    <t>59</t>
  </si>
  <si>
    <t>60</t>
  </si>
  <si>
    <t>65</t>
  </si>
  <si>
    <t>68</t>
  </si>
  <si>
    <t>69</t>
  </si>
  <si>
    <t>128</t>
  </si>
  <si>
    <t>129</t>
  </si>
  <si>
    <t>130</t>
  </si>
  <si>
    <t>131</t>
  </si>
  <si>
    <t>135</t>
  </si>
  <si>
    <t>141</t>
  </si>
  <si>
    <t>143</t>
  </si>
  <si>
    <t>145</t>
  </si>
  <si>
    <t>148</t>
  </si>
  <si>
    <t>151</t>
  </si>
  <si>
    <t>153</t>
  </si>
  <si>
    <t>159</t>
  </si>
  <si>
    <t>160</t>
  </si>
  <si>
    <t>161</t>
  </si>
  <si>
    <t>162</t>
  </si>
  <si>
    <t>170</t>
  </si>
  <si>
    <t>172</t>
  </si>
  <si>
    <t>174</t>
  </si>
  <si>
    <t>177</t>
  </si>
  <si>
    <t>178</t>
  </si>
  <si>
    <t>181</t>
  </si>
  <si>
    <t>182</t>
  </si>
  <si>
    <t>183</t>
  </si>
  <si>
    <t>011104500100</t>
  </si>
  <si>
    <t>011200300100</t>
  </si>
  <si>
    <t>011200400100</t>
  </si>
  <si>
    <t>014000200100</t>
  </si>
  <si>
    <t>023800400100</t>
  </si>
  <si>
    <t>Benue State Bureau of Statistics</t>
  </si>
  <si>
    <t>025400100100</t>
  </si>
  <si>
    <t>051702100300</t>
  </si>
  <si>
    <t>053905400100</t>
  </si>
  <si>
    <t>051405100100</t>
  </si>
  <si>
    <t>051405200100</t>
  </si>
  <si>
    <t>CONSOLIDATED REVENUE FUND CHARGE- SALARIES</t>
  </si>
  <si>
    <t>BENUE STATE EMERGENCY MANAGEMENT AGENCY (BESEMA)</t>
  </si>
  <si>
    <t>BENUE STATE AIDS CONTROL AGENCY (BENSACA)</t>
  </si>
  <si>
    <t>MUSLIM PILGRIMS WELFARE BOARD (MPWB)</t>
  </si>
  <si>
    <t>CHRISTIAN PILGRIMS WELFARE BOARD (CPWB)</t>
  </si>
  <si>
    <t>BENUE STATE PENSION COMMISSION</t>
  </si>
  <si>
    <t>BENUE STATE HOUSE OF ASSEMBLY SERVICE COMMISSION</t>
  </si>
  <si>
    <t>RADIO BENUE CORPORATION</t>
  </si>
  <si>
    <t>BENUE PRINTING AND PUBLISHING CORPORATION   (BPPC)</t>
  </si>
  <si>
    <t>GOVERNMENT PRINTING DEPARTMENT</t>
  </si>
  <si>
    <t>BUREAU OF INTERNAL AFFAIRS AND SPECIAL SERVICES (BIASS)</t>
  </si>
  <si>
    <t>OFFICE OF THE HEAD OF SERVICE  (HOS)</t>
  </si>
  <si>
    <t>BUREAU OF ESTABLISHMENT AND MANAGEMENT SERVICES</t>
  </si>
  <si>
    <t>BUREAU OF SERVICE WELFARE</t>
  </si>
  <si>
    <t>BUREAU OF MANPOWER DEVELOPMENT AND TRAINING</t>
  </si>
  <si>
    <t>OFFICE OF THE AUDITOR-GENERAL OF THE STATE</t>
  </si>
  <si>
    <t>LOCAL GOVERNMENT AUDIT DEPARTMENT</t>
  </si>
  <si>
    <t>BENUE STATE CIVIL SERVICE COMMISSION</t>
  </si>
  <si>
    <t>LOCAL GOVERNMENT SERVICE COMMISSION</t>
  </si>
  <si>
    <t>OFFICE OF THE SECRETARY TO STATE GOVERNMENT (SSG)</t>
  </si>
  <si>
    <t>BUREAU OF POLITICAL - SSG</t>
  </si>
  <si>
    <t>BUREAU OF RESEARCH AND POLICY ANALYSIS (REPA) - SSG</t>
  </si>
  <si>
    <t>OFFICE OF THE SECRETARY TO STATE GOVERNMENT - (EXCO)</t>
  </si>
  <si>
    <t>LIAISON OFFICE LAGOS</t>
  </si>
  <si>
    <t>LIAISON OFFICE KADUNA</t>
  </si>
  <si>
    <t>LIAISON OFFICE ABUJA/LODGE</t>
  </si>
  <si>
    <t>BENUE STATE INTERNAL REVENUE SERVICE (BIRS)</t>
  </si>
  <si>
    <t>BUSINESS AND ENGINEERING SKILLS TRAINING (BEST) CENTRE</t>
  </si>
  <si>
    <t>BENUE STATE COUNCIL FOR ARTS AND CULTURE</t>
  </si>
  <si>
    <t>BENUE STATE BUREAU OF STATISTICS</t>
  </si>
  <si>
    <t>FISCAL RESPONSIBILITY COMMISSION</t>
  </si>
  <si>
    <t>BENUE STATE ENVIRONMENTAL SANITATION AUTHORITY</t>
  </si>
  <si>
    <t>MINISTRY OF LANDS, SURVEY AND SOLID MINERALS</t>
  </si>
  <si>
    <t>CUSTOMARY COURT OF APPEAL</t>
  </si>
  <si>
    <t>CITIZENS MEDIATION CENTRE, MAKURDI</t>
  </si>
  <si>
    <t>BENUE STATE REHABILITATION BOARD, APIR</t>
  </si>
  <si>
    <t>BENUE STATE COMMUNITY AND SOCIAL DEVELOPMENT  AGENCY</t>
  </si>
  <si>
    <t>BENUE STATE UNIVERSAL BASIC EDUCATION BOARD  (SUBEB)</t>
  </si>
  <si>
    <t>BENUE STATE LIBRARY BOARD</t>
  </si>
  <si>
    <t>BENUE STATE EXAMINATIONS BOARD</t>
  </si>
  <si>
    <t>AGENCY FOR ADULT AND NON-FORMAL EDUCATION</t>
  </si>
  <si>
    <t>COLLEGE OF EDUCATION, KATSINA-ALA</t>
  </si>
  <si>
    <t>COLLEGE OF EDUCATION OJU</t>
  </si>
  <si>
    <t>BENUE STATE SCIENCE AND TECHNICAL EDUCATION BOARD</t>
  </si>
  <si>
    <t>BENUE STATE SCHOLARSHIP BOARD</t>
  </si>
  <si>
    <t>AKAWE TORKULA POLYTECHNIC, MAKURDI</t>
  </si>
  <si>
    <t>BENUE STATE HEALTH INSURANCE AGENCY</t>
  </si>
  <si>
    <t>BENUE STATE UNIVERSITY TEACHING HOSPITAL (BSUTH)</t>
  </si>
  <si>
    <t>HOSPITAL MANAGEMENT BOARD</t>
  </si>
  <si>
    <t>BENUE STATE SPORTS MARKETING AND LOTTERY BOARD</t>
  </si>
  <si>
    <t>23030110</t>
  </si>
  <si>
    <t>23020110</t>
  </si>
  <si>
    <t>PAYMENT TO OTHER AGENCY TO FUND RECURRENT EXPENDITURE</t>
  </si>
  <si>
    <t>EROSION  &amp; FLOOD CONTROL: (DRAINAGE AND EROSION CONTROL)</t>
  </si>
  <si>
    <t>REHABILITATION / REPAIRS - AGRICULTURAL FACILITIES: Swine/Crops improvement project, Yandev</t>
  </si>
  <si>
    <t>CONSTRUCTION / PROVISION OF AGRICULTURAL FACILITIES: Production of 100No. Tones Animal feeds,Bill &amp; Melinda Gates Foundation, Makurdi</t>
  </si>
  <si>
    <t xml:space="preserve">CONSTRUCTION / PROVISION OF AGRICULTURAL FACILITIES: Cattle Ranch Dev. for implementation of the Open Grazing Prohibition &amp; Establishment of Ranches Law, Makurdi </t>
  </si>
  <si>
    <t>CONSTRUCTION / PROVISION OF AGRICULTURAL FACILITIES: 50 hectares of Rice &amp; other crops production, Makurdi</t>
  </si>
  <si>
    <t>CONSTRUCTION / PROVISION OF AGRICULTURAL FACILITIES: Land Clearing &amp; Dev. Scheme, Makurdi</t>
  </si>
  <si>
    <t>REHABILITATION / REPAIRS - AGRICULTURAL FACILITIES: 6No.Hatchery &amp;1000No. Of day old chicks</t>
  </si>
  <si>
    <t>PURCHASE OF AGRICULTURAL CHEMICALS: Fertilizer Procurement &amp; Distribution by Benue State Government</t>
  </si>
  <si>
    <t>PURCHASE OF AGRICULTURAL CHEMICALS: Purchase of Anti-Rabies by Ministry of Agriculture, Makurdi</t>
  </si>
  <si>
    <t>CONSTRUCTION OF ICT INFRASTRUCTURES: ICT Centre and Website Design, Hqtrs Makurdi</t>
  </si>
  <si>
    <t>Research &amp; Developemnt: Cadre Harmonize (CH), Food &amp; Nutrition Insecurity Analysis, Makurdi</t>
  </si>
  <si>
    <t>Procurement of 2No. Power Tillers, Makurdi</t>
  </si>
  <si>
    <t>Research &amp; Development: impact of Covid-19 Action Recovery &amp; Economic Stimulus (NG-CARES) Programme, Makurdi</t>
  </si>
  <si>
    <t>Implementation of National Livestock Transformation Project (NLTP), Makurdi</t>
  </si>
  <si>
    <t>REHABILITATION / REPAIRS - AGRICULTURAL FACILITIES: (ATVET INTERVENTION) at AOPOLY, Yandev</t>
  </si>
  <si>
    <t>23020111</t>
  </si>
  <si>
    <t>PURCHASE OF AGRICULTURAL EQUIPMENT (Planters, Graters, Dryers, Rice Milling Machines, and Threshers)  for the Ministry</t>
  </si>
  <si>
    <t>CONSTRUCTION / PROVISION OF WATER FACILITIES: Solar Power Borehole in Agatu</t>
  </si>
  <si>
    <t>CONSTRUCTION / PROVISION OF WATER FACILITIES: Solar Power Borehole in Kwande</t>
  </si>
  <si>
    <t>CONSTRUCTION / PROVISION OF WATER FACILITIES: Solar Power Borehole in Guma</t>
  </si>
  <si>
    <t>CONSTRUCTION / PROVISION OF WATER FACILITIES: Solar Power Borehole in Ogbadibo</t>
  </si>
  <si>
    <t>CONSTRUCTION / PROVISION OF WATER FACILITIES: Solar Power Borehole in Logo</t>
  </si>
  <si>
    <t>CONSTRUCTION / PROVISION OF WATER FACILITIES: Solar Power Borehole in Okpokwu</t>
  </si>
  <si>
    <t>PURCHASE OF SECURITY EQUIPMENT: SECURITY INSTALLATIONS/ EQUIPMENT FOR THE MINISTRY</t>
  </si>
  <si>
    <t>CONSTRUCTION / PROVISION OF INFRASTRUCTURE: CONSTRUCTION OF OFFICE BUILDING IN MAKURDI</t>
  </si>
  <si>
    <t>AUTOMATION OF FILING SYSTEM FOR THE MINISTRY</t>
  </si>
  <si>
    <t>23030103</t>
  </si>
  <si>
    <t xml:space="preserve">FOREIGN INTEREST /DISCOUNT - SHORT TERM BORROWINGS </t>
  </si>
  <si>
    <t>DOMESTIC INTEREST /DISCOUNT - LONG TERM BORROWINGS</t>
  </si>
  <si>
    <t xml:space="preserve">FOREIGN PRINCIPAL - LONG TERM BORROWINGS </t>
  </si>
  <si>
    <t>DOMESTIC PRINCIPAL - LONG TERM BORROWINGS</t>
  </si>
  <si>
    <t>PURCHASE OF POWER GENERATING SET: PURCHASE OF 1NO.POWER GENERATING SET FOR THE  HEADQUARTERS IN MAKURDI</t>
  </si>
  <si>
    <t>BENUE STATE INTERNAL REVENUE SERVICE, (BIRS)</t>
  </si>
  <si>
    <t>23020128</t>
  </si>
  <si>
    <t>CONSTRUCTION OF ICT INFRASTRUCTURES: Web Hosting and Management, Makurdi</t>
  </si>
  <si>
    <t>COMPUTER SOFTWARE ACQUISITION: Acquisition of Budgeting Software</t>
  </si>
  <si>
    <t>Purchase of 3Nos Gubabi Safe</t>
  </si>
  <si>
    <t>ANNIVERSARIES/CELEBRATIONS: SPECIAL DAYS CELEBRATIONS</t>
  </si>
  <si>
    <t>23030104</t>
  </si>
  <si>
    <t>23040104</t>
  </si>
  <si>
    <t>PURCHASE OF OFFICE FURNITURE AND FITTINGS: TELEVISION SETS: PLASMA TV FOR THE MINISTRY</t>
  </si>
  <si>
    <t>PURCHASE OF OFFICE FURNITURE AND FITTINGS: PURCHASE OF 1NO. AIR CONDITIONER FOR THE MINISTRY</t>
  </si>
  <si>
    <t xml:space="preserve">REHABILITATION / REPAIRS OF OFFICE BUILDINGS: RENOVATION OF DSWO AT MAKURDI </t>
  </si>
  <si>
    <t>PURCHASE OF OFFICE FURNITURE AND FITTINGS: SAFES/ FILE CABINETS/ CUPBOARDS: SUBEB H/QTRS, MKD.</t>
  </si>
  <si>
    <t>PURCHASE OF OFFICE FURNITURE AND FITTINGS: CHAIRS:  PURCHASE OF PLASTIC CHAIRS FOR PRIMARY &amp; SECONDARY SCHOOLS IN BENUE STATE.</t>
  </si>
  <si>
    <t>CONSTRUCTION / PROVISION OF INFRASTRUCTURE: (TETFUND)</t>
  </si>
  <si>
    <t>CONSTRUCTION / PROVISION OF OFFICE BUILDINGS: (TETFUND)</t>
  </si>
  <si>
    <t>PURCHASE OF COMPUTERS - 4 NO. LAPTOPS &amp; DESKTOPS (TETFUND)</t>
  </si>
  <si>
    <t>PURCHASE OF 7 NO. COMPUTER PRINTERS (TETFUND)</t>
  </si>
  <si>
    <t>PURCHASE OF 5 NO. PHOTOCOPYING MACHINES (TETFUND)</t>
  </si>
  <si>
    <t>PURCHASE OF 15 NO. SCANNERS (TETFUND)</t>
  </si>
  <si>
    <t>PURCHASE OF TEACHING / LEARNING AID EQUIPMENT (TETFUND)</t>
  </si>
  <si>
    <t>PURCHASE OF INDUSTRIAL EQUIPMENT (TETFUND)</t>
  </si>
  <si>
    <t>PURCHASE OF 3 NO. PHOTOCOPYING MACHINES</t>
  </si>
  <si>
    <t>PURCHASE OF 1 NO. SHREDDING MACHINES</t>
  </si>
  <si>
    <t>PURCHASE OF 1 NO SUMEC POWER GENERATING SET</t>
  </si>
  <si>
    <t>PURCHASE OF TEACHING / LEARNING AID EQUIPMENT</t>
  </si>
  <si>
    <t>CONSTRUCTION / PROVISION OF ELECTRICITY IN THE CAMPUS</t>
  </si>
  <si>
    <t>CONSTRUCTION / PROVISION OF WATER FACILITIES - 2 NO. BOREHOLES</t>
  </si>
  <si>
    <t>CONSTRUCTION / PROVISION OF WATER FACILITIES - 1 NO. BOREHOLE</t>
  </si>
  <si>
    <t>CONSTRUCTION / PROVISION OF FIRE FIGHTING STATIONS/1 NO. VANS</t>
  </si>
  <si>
    <t>CONSTRUCTION OF TRAFFIC /STREET LIGHTS AT BOTH CAMPUSES</t>
  </si>
  <si>
    <t>CONSTRUCTION /PROVISION OF WATER FACILITIES - WATER PUMPING MACHINES</t>
  </si>
  <si>
    <t>REHABILITATION/REPAIR OF RESIDENTIAL BUILDINGS</t>
  </si>
  <si>
    <t>REHABILITATION/REPAIR OF OFFICE BUILDINGS</t>
  </si>
  <si>
    <t>CONSTRUCTION / PROVISION OF OFFICE BUILDINGS(1 NO BLK OF 5 OFFICES FOR IMPROVEMENT OF SCI &amp; TECH EDU)</t>
  </si>
  <si>
    <t>GRANTS TO GOVERNMENT OWNED COMPANIES - CURRENT</t>
  </si>
  <si>
    <t>PURCHASE OF 2. NO. SCANNERS</t>
  </si>
  <si>
    <t>23030109</t>
  </si>
  <si>
    <t>PURCHASE OF 5 NO. PHOTOCOPYING MACHINES</t>
  </si>
  <si>
    <t>PURCHASE OF 5 NO. SHREDDING MACHINES</t>
  </si>
  <si>
    <t>PURCHASE OF 4 NO. 250KVA POWER GENERATING SET</t>
  </si>
  <si>
    <t>PURCHASE OF 5 NO. COMPUTER PRINTERS</t>
  </si>
  <si>
    <t xml:space="preserve">CONSTRUCTION / PROVISION OF OFFICE BUILDINGS: BUILDING OF OFFICE ACCOMODATION </t>
  </si>
  <si>
    <t>PURCHASE OF 10 NO. COMPUTERS - LAPTOPS, DESKTOPS, SERVER ETC</t>
  </si>
  <si>
    <t>PURCHASE OF 7 NO. SCANNERS</t>
  </si>
  <si>
    <t>PURCHASE OF SECURITY EQUIPMENT: Provision of Security Gadgets - CCTV ETC.</t>
  </si>
  <si>
    <t xml:space="preserve">RESEARCH AND DEVELOPMENT: RESEARCH IN LOTTERY, BETTING AND ANY GAME OF CHANCE ON HOW TO INCREASE THE REVENUE PROFILE OF THE STATE AND FOR PROPER REGULATIONS OF GAMING ACTIVITIES </t>
  </si>
  <si>
    <t>PURCHASE OF 3 NO. SHREDDING MACHINES</t>
  </si>
  <si>
    <t>PURCHASE OF 3 NO. 250KVA POWER GENERATING SET</t>
  </si>
  <si>
    <t>CONSTRUCTION / PROVISION OF WATER FACILITIES: 3 NO. BOREHOLES AT LGCAs</t>
  </si>
  <si>
    <t>Revenue Estimates January-December, 2024</t>
  </si>
  <si>
    <t>Other Service Taxes</t>
  </si>
  <si>
    <t>Development Levies</t>
  </si>
  <si>
    <t>Other Capital Receipts to CDF</t>
  </si>
  <si>
    <t>International Loans/Borrowings Receipt</t>
  </si>
  <si>
    <t>CAPITAL DEV. FUND (CDF) RECEIPTS</t>
  </si>
  <si>
    <t>Interest Earned</t>
  </si>
  <si>
    <t>2024 SUPPLEMENTARY BUDGET</t>
  </si>
  <si>
    <t>2024 APPROVED SUPPLEMENTARY REVENUE ESTIMATES</t>
  </si>
  <si>
    <t>2024 SUPPLEMENTARY BUDGET FRAMEWORK</t>
  </si>
  <si>
    <t>2024 Revenue Estimates January- December</t>
  </si>
  <si>
    <t>BENUE STATE 2024 SUPPLEMENTARY ESTIMATES - SUMMARY</t>
  </si>
  <si>
    <t>Ministry of Industry, Trade &amp; Investment</t>
  </si>
  <si>
    <t>Ministry of Science, Technology &amp; Innovation</t>
  </si>
  <si>
    <t>Benue State Budget and Economic Planning Commission</t>
  </si>
  <si>
    <t>025400200100</t>
  </si>
  <si>
    <t>Ministry of Cooperatives and Rural Development</t>
  </si>
  <si>
    <t>Ministry of Water Resources, Environment and Climate Change</t>
  </si>
  <si>
    <t>Ministry of Justice and Public Order</t>
  </si>
  <si>
    <t>Ministry of Education and Knowledge Management</t>
  </si>
  <si>
    <t xml:space="preserve">                                -   </t>
  </si>
  <si>
    <t>Benue State Commission for Peace and Reconciliation</t>
  </si>
  <si>
    <t>011100600100</t>
  </si>
  <si>
    <t>015600100100</t>
  </si>
  <si>
    <t>Ministry of Communications and Digital Economy</t>
  </si>
  <si>
    <t>Ministry of Power, Renewable Energy and Transport</t>
  </si>
  <si>
    <t>023100100100</t>
  </si>
  <si>
    <t>Ministry of Works, Housing and Urban Development</t>
  </si>
  <si>
    <t>Ministry of Humanitarian Affairs and Disaster Management</t>
  </si>
  <si>
    <t>054400100100</t>
  </si>
  <si>
    <t xml:space="preserve">                                  -   </t>
  </si>
  <si>
    <t>Ministry of Agriculture</t>
  </si>
  <si>
    <t>2024 SUPPLEMENTARY ESTIMATES - SECTORAL ALLOCATION</t>
  </si>
  <si>
    <t xml:space="preserve">2024 
Supplementary Estimates (Recurrent Expenditure)      </t>
  </si>
  <si>
    <t xml:space="preserve">2024 
Supplementary Estimates (Capital Expenditure)      </t>
  </si>
  <si>
    <t xml:space="preserve">2024 Approved
Supplementary Estimates (Total Recurrent &amp; Capital Expenditure)      </t>
  </si>
  <si>
    <t>2024
Approved 
Estimates</t>
  </si>
  <si>
    <t>2024 Revised Estimates</t>
  </si>
  <si>
    <t>2024 SUPPLEMENTARY BUDGET REVENUE SUMMARY</t>
  </si>
  <si>
    <t>2024 SUPPLEMENTARY BUDGET: REVENUE SUMMARY</t>
  </si>
  <si>
    <t>2024 SUPPLEMENTARY BUDGET: REVENUE DETAILS</t>
  </si>
  <si>
    <t>2024 SUPPLEMENTARY ESTIMATES - SUMMARY</t>
  </si>
  <si>
    <t>2024 Approved Estimates</t>
  </si>
  <si>
    <t>2024 Approved Supplementary Revenue Estimates</t>
  </si>
  <si>
    <t xml:space="preserve">2024 Actual Expenditure Jan. - June </t>
  </si>
  <si>
    <t>2024 Revised Revenue Estimates</t>
  </si>
  <si>
    <t>2024 Approved Supplementary  Recurrent Estimates</t>
  </si>
  <si>
    <t>ACTUAL EXPENDITURE 
JAN. - JUNE 2024</t>
  </si>
  <si>
    <t>2024 ACTUAL EXPENDITURE 
JAN. - JUNE.</t>
  </si>
  <si>
    <t>2024 Approved Supplementary  Capital Estimates</t>
  </si>
  <si>
    <t>2024 ACTUAL EXPENDITURE 
JAN. - JUNE 2024</t>
  </si>
  <si>
    <t>PURCHASE OF OFFICE FURNITURE AND FITTINGS: Purchase of 10N0 Executive Chairs &amp; Tables for government house makurdi</t>
  </si>
  <si>
    <t>PURCHASE OF 5N0 HP Elitebook LAPTOP COMPUTER</t>
  </si>
  <si>
    <t>PURCHASE OF 3N0 HP Laser Jet CP5225 Printer</t>
  </si>
  <si>
    <t>PURCHASE OF 2N0 Konica Minolta BizHub C554e PHOTOCOPYING MACHINE</t>
  </si>
  <si>
    <t>PURCHASE OF POWER GENERATING SETS: 1No.650KVA Mikano sound proof generator for government house makurdi</t>
  </si>
  <si>
    <t>13100122000100</t>
  </si>
  <si>
    <t>11100123000100</t>
  </si>
  <si>
    <t>11100123000200</t>
  </si>
  <si>
    <t>11100123000300</t>
  </si>
  <si>
    <t>14100123000100</t>
  </si>
  <si>
    <t>11100123000400</t>
  </si>
  <si>
    <t>PURCHASE OF OFFICE FURNITURE AND FITTINGS: Purchase of Media &amp; Publicity Equipment for Office of the Press Secretary, Government House.</t>
  </si>
  <si>
    <t>PURCHASE OF OFFICE FURNITURE AND FITTINGS: Chairs, Tables, Safes/File Cabinets/Cupboards, Ceiling Fans, Stools and Telveision Sets</t>
  </si>
  <si>
    <t>PURCHASE OF POWER GENERATING SETS: Generator for Deputy Governor's Office, Makurdi</t>
  </si>
  <si>
    <t>Construction of Perimeter Fence at Deputy Governor's Office Makurdi</t>
  </si>
  <si>
    <t>13100122000200</t>
  </si>
  <si>
    <t>13100122000300</t>
  </si>
  <si>
    <t>13100122000400</t>
  </si>
  <si>
    <t>PURCHASE OF OFFICE FURNITURE AND FITTINGS: PURCHASE OF 2NO 32"INCHES SMART ANDROID TV TELEVISION SETS</t>
  </si>
  <si>
    <t>PURCHASE OF OFFICE FURNITURE AND FITTINGS: PURCHASE OF 1NO Haier Thermocool 185 Litres Double Door Refrigerator (HRF-185BLUX) REFRIGERATORS</t>
  </si>
  <si>
    <t>CONSTRUCTION / PROVISION OF OFFICE BUILDINGS: CONSTRUCTION OF 9No 3- CLASSROOM BLOCKS WITH VIP TOILETS ACROSS IN THE 3-SENATORIAL ZONES ACROSS THE STATE</t>
  </si>
  <si>
    <t>CONSTRUCTION / PROVISION OF OFFICE BUILDINGS: CONSTRUCTION OF 9NO PHCS IN 3 SENATORIAL ZONES ACROSS THE STATE</t>
  </si>
  <si>
    <t>CONSTRUCTION / PROVISION OF WATER FACILITIES: CONSTRUCTION OF 9No BOREHOLES &amp; OTHER WATER FACILITIES IN NEW PHC &amp; CLASSROOM BLOCKS ACROSS THE 3-SENATORIAL ZONES IN THE STATE.</t>
  </si>
  <si>
    <t xml:space="preserve">CONSTRUCTION / PROVISION OF AGRICULTURAL FACILITIES: CONSTRUCTION OF SMALL SCALE INDUSTRIES: ORANGE PACKAGING,REPACKAGING OF SESAME &amp; SOYABEANS SEED  &amp; FRUITSFOOD PROCESSING </t>
  </si>
  <si>
    <t>CONSTRUCTION / PROVISION OF AGRICULTURAL FACILITIES: NATIONAL LIVESTOCK TRANSFORMATION PLAN (NLTP)-CONSTRUCTION OF RANCHES 3-SENATORIAL ZONES OF THE STATE</t>
  </si>
  <si>
    <t>CONSTRUCTION / PROVISION OF AGRICULTURAL FACILITIES: CONSTRUCTION OF(AUDA-NEPAD) POULTRY,PIGRY,LIVESTOCK &amp; GREEN HOUSE FARMING ACROSS 7 PILOT LOCAL GOVERNMENT INTHE 3-SENATORIAL ZONES OF THE STATE.</t>
  </si>
  <si>
    <t>PURCHASE OF OFFICE FURNITURE AND FITTINGS: 5No Hisense 1.5HP Split Unit Air Conditioner, Copper Condenser, Super Cooling</t>
  </si>
  <si>
    <t>PURCHASE OF OFFICE FURNITURE AND FITTINGS: 6No. Office Book Shelve</t>
  </si>
  <si>
    <t>PURCHASE OF POWER GENERATING SET:1N0.40KVA Mikano Soundproof Generator [Perkins 1103-33TG1]</t>
  </si>
  <si>
    <t>13100122000500</t>
  </si>
  <si>
    <t>13100122000600</t>
  </si>
  <si>
    <t>13100121000100</t>
  </si>
  <si>
    <t>13100121000200</t>
  </si>
  <si>
    <t>10100121000100</t>
  </si>
  <si>
    <t>01030121000100</t>
  </si>
  <si>
    <t>01020121000100</t>
  </si>
  <si>
    <t>01020321000100</t>
  </si>
  <si>
    <t>13100121000700</t>
  </si>
  <si>
    <t>13100121000800</t>
  </si>
  <si>
    <t>14100121000100</t>
  </si>
  <si>
    <t>CONSTRUCTION / PROVISION OF ELECTRICITY: Provision of Solar Power for the Benue State Emergency Management Agency Headquarters</t>
  </si>
  <si>
    <t>14100124000100</t>
  </si>
  <si>
    <t>PURCHASE / ACQUISITION OF LAND: PURCHASE OF 100M X 100M LAND FOR THE BUILDING OF PUBLIC PROCUREMENT COMMISSION HEADQUARTERS IN MAKURDI</t>
  </si>
  <si>
    <t>PURCHASE OF OFFICE FURNITURE AND FITTINGS : PURCHASE OF 10N0  EXECUTIVE TABLES AND CHAIRS</t>
  </si>
  <si>
    <t>PURCHASE OF POWER GENERATING SET: PURCHASE OF 1N0 15KVA Mikano SOUND PROOF GENERATOR FOR THE COMMISSION</t>
  </si>
  <si>
    <t>PURCHASE OF OFFICE FURNITURE AND FITTINGS: PURCHASE OF 5N0 GUBABI SECURITY SAFE</t>
  </si>
  <si>
    <t>06100122000100</t>
  </si>
  <si>
    <t>13100122000700</t>
  </si>
  <si>
    <t>14100122000100</t>
  </si>
  <si>
    <t>13100122000800</t>
  </si>
  <si>
    <t>13100122000900</t>
  </si>
  <si>
    <t>CONSTRUCTION / PROVISION OF OFFICE BUILDINGS: BUILDING OF PERMANENT SECRETARIAT ALONG NAKA ROAD,MAKURDI</t>
  </si>
  <si>
    <t>CONSTRUCTION / PROVISION OF INFRASTRUCTURE: CONSTRUCTION OF FENCE AT THE MPWB COMPLEX, NAKA ROAD MAKURDI.</t>
  </si>
  <si>
    <t>REHABILITATION / REPAIRS OF OFFICE BUILDINGS: Rehabilitation of Office Building at MPWB along NAKA Road, Makurdi</t>
  </si>
  <si>
    <t>06100120000100</t>
  </si>
  <si>
    <t>06100122000200</t>
  </si>
  <si>
    <t>06100121000100</t>
  </si>
  <si>
    <t>PURCHASE OF POWER GENERATING SET: Purchase of 1N0 5.5KVA Mikano Generator for CPWB.</t>
  </si>
  <si>
    <t>14100122000200</t>
  </si>
  <si>
    <t>BENUE STATE COMMISSION FOR PEACE AND RECONCILIATION</t>
  </si>
  <si>
    <t>PURCHASE OF OFFICE FURNITURE AND FITTINGS: PURCHASE OF 10NO 1.5hp SkyRun AIR-CONDITIONERS</t>
  </si>
  <si>
    <t>13100123000200</t>
  </si>
  <si>
    <t xml:space="preserve">PURCHASE OF SECURITY EQUIPMENT </t>
  </si>
  <si>
    <t>13100123000600</t>
  </si>
  <si>
    <t>13100123000500</t>
  </si>
  <si>
    <t>13100123000700</t>
  </si>
  <si>
    <t>RESEARCH AND DATA COLLECTION ON CRISES TRIGGERS ACROSS THE 23LGAS</t>
  </si>
  <si>
    <t>MONITORING AND EVALUATION: FOLLOW-UP OF IDPs, CRISIS AREAS, ETC.</t>
  </si>
  <si>
    <t>13100122001500</t>
  </si>
  <si>
    <t>13100122001700</t>
  </si>
  <si>
    <t>13100123000100</t>
  </si>
  <si>
    <t>13100122002300</t>
  </si>
  <si>
    <t>13100122002400</t>
  </si>
  <si>
    <t xml:space="preserve">PURCHASE OF MOTOR VEHICLES: PURCHASE OF 1No. Toyota HILUX VAN, 1No. Toyota 14 SITTER BUS &amp; 6No. Toyota SUVs </t>
  </si>
  <si>
    <t>13100122002500</t>
  </si>
  <si>
    <t>PURCHASE OF OFFICE FURNITURE AND FITTINGS SUCH AS 50No. EXECUTIVE TABLES, 50No. EXECUTIVE CHAIRS, 20No. SHELVES &amp; 2No. SAFES</t>
  </si>
  <si>
    <t>13100122002600</t>
  </si>
  <si>
    <t>PURCHASE OF OFFICE BUILDINGS: PURCHASE OF OFFICE BUILDING IN MAKURDI</t>
  </si>
  <si>
    <t>13100122002700</t>
  </si>
  <si>
    <t>PURCHASE OF 15No. DESTOP HP COMPUTERS, 10No. HP LAPTOPS COMPUTERS, 25No. HP UPS SYSTEMS</t>
  </si>
  <si>
    <t>13100122002800</t>
  </si>
  <si>
    <t>PURCHASE OF 2No. FULL UNITS OF COLOURED SHARP PRINTERS</t>
  </si>
  <si>
    <t>13100122002900</t>
  </si>
  <si>
    <t>PURCHASE OF 15No. HP PHOTO COPIERS</t>
  </si>
  <si>
    <t>13100122003000</t>
  </si>
  <si>
    <t xml:space="preserve">PURCHASE OF 1No. HP SHREDDING MACHINE </t>
  </si>
  <si>
    <t>13100122003100</t>
  </si>
  <si>
    <t>PURCHASE OF 3No.HP  LARGE SCANNERS</t>
  </si>
  <si>
    <t>13100122003200</t>
  </si>
  <si>
    <t>PURCHASE OF 1No. 3OKVA MIKANO POWER GENERATING SET</t>
  </si>
  <si>
    <t>13100122003300</t>
  </si>
  <si>
    <t>PURCHASE OF INDUSTRAL EQUIPMENT: PURCHASE OF PRE PRESS EQUIP FOR MINISTRY OF INFORMATION</t>
  </si>
  <si>
    <t>13100121003300</t>
  </si>
  <si>
    <t>PURCHASE OF INDUSTRAL EQUIPMENT:PURCHASE OF 2NO 5KW TRANSMITTER FOR RADIO BENUE WITH ACCESSORIES</t>
  </si>
  <si>
    <t>13100121003400</t>
  </si>
  <si>
    <t>PURCHASE OF INDUSTRIAL EQUIPMENT: INSTALLATION OF STATE OF THE ART BROADCAST SYSTEM, RADIO BENUE</t>
  </si>
  <si>
    <t>11100121000400</t>
  </si>
  <si>
    <t>11100121000100</t>
  </si>
  <si>
    <t>REHABILITATION / REPAIRS OF OFFICE BUILDINGS:  RENOVATION OF LIBRARY COMPLEX AT LIBRARY BOARD HEADQUARTERS</t>
  </si>
  <si>
    <t>11100121000200</t>
  </si>
  <si>
    <t>REHABILITATION / REPAIRS OF OFFICE BUILDINGS:  REHABILITATION OF OUTDOOR/INDOOR AMINU ISAH KANTOGORA THEATRE</t>
  </si>
  <si>
    <t>11100121000300</t>
  </si>
  <si>
    <t>PURCHASE OF MOTORCYCLES: PURCHASE OF 10NO. MOTORCYCLES  FOR DESPATCH FOR THE MINISTRY OF INFORMATION AND ITS AGENCIES</t>
  </si>
  <si>
    <t>13100122001100</t>
  </si>
  <si>
    <t>PURCHASE OF POWER GENERATING SET: POWER GENERATING SETS-SUPPLY OF GENERATOR - 200KVA, BENUE TV.</t>
  </si>
  <si>
    <t>13100122001200</t>
  </si>
  <si>
    <t>14100122000300</t>
  </si>
  <si>
    <t>PURCHASE OF INDUSTRIAL EQUIPMENT: AUTOMATIC VOLTAGE REGULATOR FOR BENUE TELEVISION</t>
  </si>
  <si>
    <t>14100122000400</t>
  </si>
  <si>
    <t>CONSTRUCTION / PROVISION OF OFFICE BUILDINGS: LANDSCAPING / DRAINAGE OF BENUE TV CORPORATION.</t>
  </si>
  <si>
    <t>CONSTRUCTION OF ICT INFRASTRUCTURES: DIGITIZATION OF BENUE TELEVISION CORPORATION</t>
  </si>
  <si>
    <t>REHABILITATION / REPAIRS OF OFFICE BUILDINGS: REHABILITATION OF BENUE STATE TELEVISION COMPLEX</t>
  </si>
  <si>
    <t>REHABILITATION/REPAIRS- ICT INFRASTRUCTURES: REHABILITATION AND REPAIRS OF DIGITAL PRODUCTION EQUIPMENT AT BENUE NEWS &amp; BENUE TODAY STUDIOS</t>
  </si>
  <si>
    <t>RESEARCH AND DEVELOPMENT: RESEARCH OFFSHORE FOR BENUE TELEVISION CORPORATION</t>
  </si>
  <si>
    <t>COMPUTER SOFTWARE ACQUISITION: ACQUISITION OF DIGITAL SPECIALIST SCHEDULING SOFTWARE FOR BENUE STATE TELEVISION</t>
  </si>
  <si>
    <t>06100124000100</t>
  </si>
  <si>
    <t>06100122000500</t>
  </si>
  <si>
    <t>14100122000500</t>
  </si>
  <si>
    <t>10100122000100</t>
  </si>
  <si>
    <t>06100123000200</t>
  </si>
  <si>
    <t>FURNISHING OF OFFICES 720 OFFICE IN THE BENUE STATE SECRETARIAT WITH CHAIRS TABLES SHELVES TELEVISIONS ETC</t>
  </si>
  <si>
    <t>CONSTRUCTION - CONSTRUCTION OF 14 UNITS OF 3-BEDROOM FLATS FOR PUBLIC SERVANTS ON OWNER-OCCUPIER BASIS AT UGONDO MEGA LAYOUT (REVOLVING FUND)</t>
  </si>
  <si>
    <t>PROVISION OF SOLAR MINIGRID POWER TO THE STATE SECRETARIAT - 200KWP SOLAR SYSTEM FOR HEAD OF SERVICE BUILDING; 200KWP SYSTEM FOR MINISTRY OF YOUTH &amp; SPORTS BUILDING; 400KWP SYSTEM FOR MINISTRY OF FINANCE</t>
  </si>
  <si>
    <t>REPAIRS OF 6 BOREHOLES AT THE STATE SECRETARIAT</t>
  </si>
  <si>
    <t>RENOVATION OF STATE SECRETARIAT COMPLEX- REPLACEMENT OF ALUMINIUM ROOF COVERINGS, PROVISIONAL MAINTENANCE AND CHANGING OF MECHANICAL AND ELECTRICAL INSTALLATIONS, PROVISIONAL PAINTING &amp; DECORATION OF THE STATE SECRETARIAT COMPLEX</t>
  </si>
  <si>
    <t>CONSTRUCTION OF NEW AUDIT OFFICE COMPLEX: ALONG OLD OTUKPO ROAD BESIDE HOTEL BOBEC</t>
  </si>
  <si>
    <t>13100124000100</t>
  </si>
  <si>
    <t>06100123000300</t>
  </si>
  <si>
    <t>REHABILITATION / REPAIRS OF OFFICE BUILDINGS: REHABILITATION AND REPAIRS OF HEADQUARTERS OF BENUE STATE CIVIL SERVICE COMMISSION</t>
  </si>
  <si>
    <t>CONSTRUCTIONS OF NEW STORES BUILDING AND ICT HALL, BUILDING OF NEW CONFERENCE HALL AT BSIEC HEADQUARTES MAKURDI</t>
  </si>
  <si>
    <t xml:space="preserve">PURCHASE OF 10NO. DRY CHEMICAL POWDER - DCP - TROLLEY FIRE EXTINGUISHER-50KG, 2NO. DRAGER SCBA BREATHING APPARATUS (BA) - PSS 3000, DUST NOSE MASK AT N3,500 EACH </t>
  </si>
  <si>
    <t xml:space="preserve">DESIGNING &amp; HOSTING OF WEBSITE </t>
  </si>
  <si>
    <t>13100123001500</t>
  </si>
  <si>
    <t>13100123001600</t>
  </si>
  <si>
    <t>11100123003100</t>
  </si>
  <si>
    <t>REHABILITATION/REPAIRS OF OFFICE BUILDINGS-ADMINISTRATIVE - RENOVATION OF OFFICE PREMISES</t>
  </si>
  <si>
    <t>MINISTRY OF COMMUNICATIONS AND DIGITAL ECONOMY</t>
  </si>
  <si>
    <t>PROCUREMENT OF 750NO. COMPUTER work station &amp; CHAIRS AT FOR ICT DEV. CENTER MAKURDI</t>
  </si>
  <si>
    <t>PURCHASE OF 300NO. SEMI- Executive TABLES AT FOR ICT DEV. CENTER MAKURDI</t>
  </si>
  <si>
    <t>PURCHASE OF 4 NO. NEXUS 7.5KVA INVERTER WITH 8X200 AH BATTERY</t>
  </si>
  <si>
    <t>Construction of ICT DATA CENTER/INCUBATION HUB AND BIOMETRIC CAPTURE FOR BENUE STATE WORKERS</t>
  </si>
  <si>
    <t>PURCHASE OF OFFICE FURNITURE AND FITTINGS: Purchase of  10No. Executive chairs &amp; tables &amp; 10 No. semi-executive chairs &amp;tables</t>
  </si>
  <si>
    <t>ESTABLISHMENT OF E-GOVERNMENT MASTERPLAN</t>
  </si>
  <si>
    <t>COMPUTER SOFTWARE ACQUISITION: Acquisition of licensed Microsoft office and other software packages</t>
  </si>
  <si>
    <t>MONITORING AND EVALUATION:</t>
  </si>
  <si>
    <t>11100123001600</t>
  </si>
  <si>
    <t>11100123001700</t>
  </si>
  <si>
    <t>14100123000300</t>
  </si>
  <si>
    <t>14100123000400</t>
  </si>
  <si>
    <t>11100123001800</t>
  </si>
  <si>
    <t>11100123001900</t>
  </si>
  <si>
    <t>11100123002000</t>
  </si>
  <si>
    <t>13100123001100</t>
  </si>
  <si>
    <t>11100123002200</t>
  </si>
  <si>
    <t>11100123002300</t>
  </si>
  <si>
    <t>11100123002400</t>
  </si>
  <si>
    <t>PURCHASE OF INDUSTRIAL EQUIPMENT: PURCHASE OF EXCO BAGS</t>
  </si>
  <si>
    <t>PURCHASE OF OFFICE FURNITURE AND FITTINGS-10 CHAIRS: FURNISHING OF CABINET OFFICE WITH EXECUTIVE CHAIRS</t>
  </si>
  <si>
    <t>PURCHASE OF OFFICE FURNITURE AND FITTINGS-10 CONFERENCE TABLES FOR EXCO SECRETARIAT</t>
  </si>
  <si>
    <t>PURCHASE OF OFFICE FURNITURE AND FITTINGS: 2 LIBRARY SHELVES FOR B/S EXCO ARCHIVES</t>
  </si>
  <si>
    <t>PURCHASE OF OFFICE FURNITURE AND FITTINGS - AIR CONDITIONER: 8 NO. LG AC FOR EXCO SECRETARIAT</t>
  </si>
  <si>
    <t>PURCHASE OF COMPUTERS: 4 NO HP LAPTOPS - INTEL COREi7 PROCESSOR WITH 2G DEDICATED GRAPHICS INDIVA Gforce, BACKLIT, 1TB AND 8G RAM</t>
  </si>
  <si>
    <t>CONSTRUCTION / PROVISION OF OFFICE BUILDINGS:  LAND SCAPING OF CABINET OFFICE - SSG</t>
  </si>
  <si>
    <t>CONSTRUCTION / PROVISION OF OFFICE BUILDINGS:  PROVISION OF 1 NO. OFFICE BLOCK AT SSG OFFICE, MAKURDI</t>
  </si>
  <si>
    <t>CONSTRUCTION / PROVISION OF INFRASTRUCTURE: CONSTRUCTION OF FENCE, GATE AND GATE HOUSE AT SSG OFFICE, MAKURDI.</t>
  </si>
  <si>
    <t>REHABILITATION / REPAIRS OF OFFICE BUILDINGS: FURTHER RENOVATION WORK AT EXCO SECRETARIAT - SSG</t>
  </si>
  <si>
    <t>REHABILITATION / REPAIRS OF OFFICE BUILDINGS: RENOVATION OF CABINET OFFICE - SSG</t>
  </si>
  <si>
    <t>REHABILITATION / REPAIRS OF OFFICE BUILDINGS:  RENOVATION OF SPECIAL ADVISER'S OFFICE (PROJECT MONITORING) AT CABINET OFFICE.</t>
  </si>
  <si>
    <t>13100123001700</t>
  </si>
  <si>
    <t>13100122001600</t>
  </si>
  <si>
    <t>13100122001800</t>
  </si>
  <si>
    <t>11100122001100</t>
  </si>
  <si>
    <t>06100122000600</t>
  </si>
  <si>
    <t>06100122000700</t>
  </si>
  <si>
    <t>06100122000800</t>
  </si>
  <si>
    <t>06100122000900</t>
  </si>
  <si>
    <t>06100122001000</t>
  </si>
  <si>
    <t>06100122001100</t>
  </si>
  <si>
    <t>11100123003200</t>
  </si>
  <si>
    <t>CONSTRUCTION OF ICT INFRASTRUCTURES: CONSTRUCTION OF ICT CENTRE/LBRARY</t>
  </si>
  <si>
    <t>PURCHASE OF OFFICE FURNITURE AND FITTINGS: TABLES (FURNISHING OF LIAISON OFFICE)</t>
  </si>
  <si>
    <t>CONSTRUCTION / PROVISION OF INFRASTRUCTURE: INTERNAL SECURITY FENCE</t>
  </si>
  <si>
    <t>PURCHASE OF AGRICULTURAL EQUIPMENT: 50Nos. Farm Tractors (75Hp) Massey Ferguson/implements and spareparts</t>
  </si>
  <si>
    <t>Purchase of 60Nos. John Deerie Farm Tractors (75Hp) implements and spareparts</t>
  </si>
  <si>
    <t>PURCHASE OF SEA BOATS: 2No Patrol boats and accessories for MANR Headqtrs, Makurdi</t>
  </si>
  <si>
    <t>PURCHASE OF HEALTH / MEDICAL EQUIPMENT: 8No. Veterinary Clinic Equipments</t>
  </si>
  <si>
    <t>REHABILITATION / REPAIRS - AGRICULTURAL FACILITIES: Renovation of Ponds &amp; Fingerlings Production</t>
  </si>
  <si>
    <t>PURCHASE OF AGRICULTURAL INPUTS: Purchase of 100Nos Cattle Feeder, RAAV</t>
  </si>
  <si>
    <t xml:space="preserve">PURCHASE OF AGRICULTURAL INPUTS: Purchase of 100No farm inputs (Sprayers, Seeds, Herbicides, Pesticides etc) </t>
  </si>
  <si>
    <t>CONSTRUCTION / PROVISION OF AGRICULTURAL FACILITIES: Milk production Equipment</t>
  </si>
  <si>
    <t>PURCHASE OF AGRICULTURAL CHEMICALS: Procurement &amp; Distribution of Poultry Vaccines by Ministry of Agriculture, Makurdi</t>
  </si>
  <si>
    <t>CONSTRUCTION / PROVISION OF WATER FACILITIES: Sprinkling &amp; Dripping Irrigation-Katsina-Ala</t>
  </si>
  <si>
    <t>CONSTRUCTION / PROVISION OF WATER FACILITIES:  Earth Dams at Gwer-East (Aliade)</t>
  </si>
  <si>
    <t>PURCHASE OF POWER GENERATING SET:Procurement of 50KVA Generator at MANR Headquarters</t>
  </si>
  <si>
    <t xml:space="preserve">PURCHASE OF INDUSTRIAL EQUIPMENT: Procurement of  Rice and Cassava Processing Machines </t>
  </si>
  <si>
    <t xml:space="preserve">PURCHASE OF INDUSTRIAL EQUIPMENT: 30Nos Reapers </t>
  </si>
  <si>
    <t>RESEARCH AND DEVELOPMENT: Training of Farmers on Climate Smart Agriculture (CSA) Practices</t>
  </si>
  <si>
    <t>REHABILITATION / REPAIRS OF OFFICE BUILDINGS: Renovation &amp; furnishing of office block at MANR Headquarters/Blown off roof</t>
  </si>
  <si>
    <t>Implementation of Livestock Productivity &amp; Resilience Project (L-PRESS)</t>
  </si>
  <si>
    <t>RESEARCH &amp; DEVELOPMENT: Akata Fish Festival</t>
  </si>
  <si>
    <t>01070123000100</t>
  </si>
  <si>
    <t>01070123000200</t>
  </si>
  <si>
    <t>01010123000100</t>
  </si>
  <si>
    <t>01020523000100</t>
  </si>
  <si>
    <t>01050123000100</t>
  </si>
  <si>
    <t>01030323000100</t>
  </si>
  <si>
    <t>01020623000100</t>
  </si>
  <si>
    <t>01030323000200</t>
  </si>
  <si>
    <t>01020623000200</t>
  </si>
  <si>
    <t>01010123000200</t>
  </si>
  <si>
    <t>01030223000100</t>
  </si>
  <si>
    <t>01020423000100</t>
  </si>
  <si>
    <t>01030223000200</t>
  </si>
  <si>
    <t>01010223000100</t>
  </si>
  <si>
    <t>01070523000200</t>
  </si>
  <si>
    <t>01040123000100</t>
  </si>
  <si>
    <t>01040123000200</t>
  </si>
  <si>
    <t>01020323000100</t>
  </si>
  <si>
    <t>01070123000300</t>
  </si>
  <si>
    <t>01020123000100</t>
  </si>
  <si>
    <t>01070123000400</t>
  </si>
  <si>
    <t>01030323000300</t>
  </si>
  <si>
    <t>CONSTRUCTION / PROVISION OF AGRICULTURAL FACILITIES: Agro-Processing Productivity Enhancement Support and Livelihood Improvement Support Project (APPEALS)</t>
  </si>
  <si>
    <t>CONSTRUCTION / PROVISION OF AGRICULTURAL FACILITIES: Special Agro- Processing Zone Project (SAPZ)</t>
  </si>
  <si>
    <t>01010223000200</t>
  </si>
  <si>
    <t>01010223000300</t>
  </si>
  <si>
    <t>10100123000100</t>
  </si>
  <si>
    <t>10100123000200</t>
  </si>
  <si>
    <t>10100123000300</t>
  </si>
  <si>
    <t>10100123000400</t>
  </si>
  <si>
    <t>01040123000300</t>
  </si>
  <si>
    <t>01040123000400</t>
  </si>
  <si>
    <t>01040123000500</t>
  </si>
  <si>
    <t>14100123000500</t>
  </si>
  <si>
    <t>01030323000400</t>
  </si>
  <si>
    <t>01030323000600</t>
  </si>
  <si>
    <t>01070323000100</t>
  </si>
  <si>
    <t>01070323000200</t>
  </si>
  <si>
    <t>01070323000300</t>
  </si>
  <si>
    <t>01070323000400</t>
  </si>
  <si>
    <t>01070423000100</t>
  </si>
  <si>
    <t>01070623000100</t>
  </si>
  <si>
    <t>01010223000400</t>
  </si>
  <si>
    <t>01070423000200</t>
  </si>
  <si>
    <t>01020323000200</t>
  </si>
  <si>
    <t>01070423000300</t>
  </si>
  <si>
    <t>01030323000700</t>
  </si>
  <si>
    <t>01070423000500</t>
  </si>
  <si>
    <t>01010123000300</t>
  </si>
  <si>
    <t>01070423000600</t>
  </si>
  <si>
    <t>PURCHASE OF MOTOR CYCLES:-  2 NO MOTOR CYCLES @ N350,000 &amp; 2 NO BICYCLES @ N150,000</t>
  </si>
  <si>
    <t>PURCHASE OF MOTOR VEHICLES: PURCHASE OF 2 MOTOR VEHICLES + 1 NO SALOON CAR.</t>
  </si>
  <si>
    <t>PURCHASE OF VANS: PURCHASE OF 2NO HILUX VAN FOR OFFICIAL FUNCTIONS BY THE RECTOR AND OTHER MANAGEMENT STAFF AT AOPOLY.</t>
  </si>
  <si>
    <t>PURCHASE OF BUSES: PURCHASE OF 1NO. BUS FOR USE BY BOTH STAFF AND STUDENTS FOR EXCURSIONS, ATTENDANCE OF CONFERENCES.</t>
  </si>
  <si>
    <t>PURCHASE OF OFFICE FURNITURE AND FITTINGS: FURNISHING OF OFFICES WITH CHAIRS, TABLES, SAFES/FILE CABINETS / CUPBOARDS, TELEVISION SETS, AIR-CONDITIONER, SHELVES, REFRIGERATORS AT AOPOLY, YANDEV.</t>
  </si>
  <si>
    <t>PURCHASE OF OFFICE FURNITURE AND FITTINGS: FURNISHING OF THE OFFICE COMPLEX: 20 TABLES WITH SIDE DRAWER (45,000X 20 = 900,000), 20 EXECUTIVE CHAIRS (65,000 X 20 = 1,300,000), 20 VISITORS' CHAIR (20,000 X 20 = 400,000) AT SCHOOL OF MGT. SCIENCES, AOPOLY, YANDEV.</t>
  </si>
  <si>
    <t>PURCHASE OF OFFICE FURNITURE AND FITTINGS: FURNISHING OF THE CONFERENCE HALL WITH 20 CAPACITY CONFERENCE TABLE AND 10NO EXTRA CHAIRS FOR GOVERNING COUNCIL, MANAGEMENT OR ACADEMIC BOARD MEETINGS AT AOPOLY, YANDEV.</t>
  </si>
  <si>
    <t>PURCHASE OF COMPUTERS: PURCHASE OF 3NO. COMPUTERS, YANDEV</t>
  </si>
  <si>
    <t>PURCHASE OF COMPUTERS: PROVISION OF OTHER ICT EQUIPMENT, YANDEV</t>
  </si>
  <si>
    <t>PURCHASE OF COMPUTER PRINTERS: PURCHASE OF 1NO. COMPUTER PRINTER, YANDEV</t>
  </si>
  <si>
    <t>PURCHASE OF PHOTOCOPYING MACHINES:  PROVISION OF 2NO. OFFICE PHOTOCOPIERS AT AOPOLY, YANDEV</t>
  </si>
  <si>
    <t>PURCHASE OF POWER GENERATING SET:  PURCHASE OF (200KVA) GENERATOR</t>
  </si>
  <si>
    <t>PURCHASE OF POWER GENERATING SET: (20KVA) FOR COMPUTER SCIENCE LAB AT SCH. OF SCI. &amp; VOC. STUDIES, AOPOLY, YANDEV.</t>
  </si>
  <si>
    <t>PURCHASE OF POWER GENERATING SET: (150KVA) GENERATOR AT AOPOLY, YANDEV.</t>
  </si>
  <si>
    <t>PURCHASE OF TEACHING / LEARNING AID EQUIPMENT: LEARNING AIDS / MEDICAL EQUIPMENT AT AOPOLY, YANDEV</t>
  </si>
  <si>
    <t>PURCHASE OF AGRICULTURAL EQUIPMENT: PURCHASE OF AGRICULTURAL EQUIPMENTS (ATVET INTERVENTION) AT AOPOLY YANDEV</t>
  </si>
  <si>
    <t xml:space="preserve">PURCHASE OF SECURITY EQUIPMENT: PURCHASE AND INSTALLATION OF SECURITY EQUIPMENTS AT AOPOLY, YANDEV </t>
  </si>
  <si>
    <t>PURCHASE OF INDUSTRIAL EQUIPMENT FOR VARIOUS LABORATORIES OF COMPUTER ENGINEERING AT AOPOLY, YANDEV</t>
  </si>
  <si>
    <t>CONSTRUCTION / PROVISION OF OFFICE BUILDINGS: CONSTRUCTION OF BSD OFFICE BLOCK AT AOPOLY, YANDEV.</t>
  </si>
  <si>
    <t>CONSTRUCTION / PROVISION OF OFFICE BUILDINGS: COMPLETION OF AET/BAM BLOCK AT AOPOLY, YANDEV.</t>
  </si>
  <si>
    <t>CONSTRUCTION / PROVISION OF OFFICE BUILDINGS: CONSTRUCTION OF 1NO. OFFICE COMPLEX FOR LECTURERS AT SCH. OF SCI. &amp; VOC. STUDIES AT AOPOLY, YANDEV.</t>
  </si>
  <si>
    <t>CONSTRUCTION / PROVISION OF OFFICE BUILDINGS: RE-ROOFING OF THE REGISTRY OFFICE BLOCK AT AOPOLY, YANDEV.</t>
  </si>
  <si>
    <t>CONSTRUCTION / PROVISION OF WATER FACILITIES: BOREHOLES AND OTHER WATER FACILITIES AT AOPOLY, YANDEV.</t>
  </si>
  <si>
    <t>CONSTRUCTION / PROVISION OF WATER FACILITIES: EXTENSION OF WATER TO THE ANIMAL SLAUGHTER SLAB AT AOPOLY, YANDEV.</t>
  </si>
  <si>
    <t>CONSTRUCTION / PROVISION OF WATER FACILITIES: PROVISION OF WATER AT THE HOME AND RURAL ECONOMICS WITH FENCING AT SCH. OF SCI. &amp; VOC. STUDIES AT AOPOLY, YANDEV.</t>
  </si>
  <si>
    <t>CONSTRUCTION / PROVISION OF LIBRARIES: CONSTRUCTION OF E-LIBRARY AT AOPOLY, YANDEV.</t>
  </si>
  <si>
    <t>CONSTRUCTION / PROVISION OF SPORTING FACILITIES: CONSTRUCTION OF VOLLEYBALL , BASKETBALL AND TENNIS COURTS AT AOPOLY, YANDEV.</t>
  </si>
  <si>
    <t>CONSTRUCTION / PROVISION OF AGRICULTURAL FACILITIES: CONSTRUCTION OF A BLOCK OF 2 STORES FOR PRODUCE AND FARM IMPLEMENT STORAGE AT SCHOOL OF AGRICULTURE, AOPOLY, YANDEV.</t>
  </si>
  <si>
    <t>CONSTRUCTION / PROVISION OF INFRASTRUCTURE: CONSTURCTION OF LECTURE THEATRE AT AOPOLY,YANDEV</t>
  </si>
  <si>
    <t>CONSTRUCTION / PROVISION OF INFRASTRUCTURE: ROOFING OF 2NO. CATTLE PEN BLOCKS AND PROVISION OF FENCING AT SCHOOL OF AGRICULTURE, AOPOLY, YANDEV.</t>
  </si>
  <si>
    <t>CONSTRUCTION / PROVISION OF INFRASTRUCTURE: CONSTRUCTION OF 1NO. BLOCK OF  4 LABORATORIES (60M2 EACH) FOR COMPUTER ENGINEERING AT SCHOOL OF ENGINEERING, AOPOLY, YANDEV.</t>
  </si>
  <si>
    <t>CONSTRUCTION / PROVISION OF INFRASTRUCTURE: CONSTRUCTION OF 1NO. BLOCK OF  4 LABORATORIES (60M2 EACH) FOR ELECTROCAL/ELECTRONICS ENGINEERING AT SCHOOL OF ENGINEERING, AOPOLY, YANDEV.</t>
  </si>
  <si>
    <t>CONSTRUCTION / PROVISION OF INFRASTRUCTURE: CONSTRUCTION AND FURNISHING OF NUTRITION LABORATORY AT SCH. OF SCI. &amp; VOC. STUDIES, AOPOLY, YANDEV.</t>
  </si>
  <si>
    <t>CONSTRUCTION / PROVISION OF INFRASTRUCTURE: EQUIPING OF ELECTRICAL/ELECTRONICS ENGINEERING LABORATORIES AT SCHOOL OF ENGINEERING, AOPOLY, YANDEV.</t>
  </si>
  <si>
    <t>CONSTRUCTION / PROVISION OF INFRASTRUCTURE: EQUIPPING OF COMPUTER ENGINEERING LABORATORY AT SCHOOL OF ENGINEERING, AOPOLY, YANDEV.</t>
  </si>
  <si>
    <t>REHABILITATION / REPAIRS - HOSPITAL / HEALTH CENTRES: AMBULANCE - REFURBISHMENT AND CONVERSION OF ABANDONED 504 STATION WAGON CAR TO AN AMBULANCE FOR THE POLYTECHNIC CLINIC, YANDEV.</t>
  </si>
  <si>
    <t>REHABILITATION / REPAIRS - PUBLIC SCHOOLS: RENOVATION OF 3 CLASSROOM BLOCKS/AUDITORIUM AT AOPOLY, YANDEV.</t>
  </si>
  <si>
    <t>REHABILITATION / REPAIRS - PUBLIC SCHOOLS: REPAIR/FIXING OF WINDOWS ON 20 CLASSROOMS AND COLLEGE CLINIC AT SCHOOL OF AGRICULTURE, AOPOLY, YANDEV.</t>
  </si>
  <si>
    <t>REHABILITATION / REPAIRS - PUBLIC SCHOOLS: REPAIR/REPLACEMENT OF SEATS IN 22 LECTURE ROOMS AT SCHOOL OF AGRICULTURE AOPOLY, YANDEV.</t>
  </si>
  <si>
    <t>REHABILITATION / REPAIRS - ROADS: UPGRADING / REHABILITATION  OF EXISTING CAMPUS ROADS AT AOPOLY, YANDEV.</t>
  </si>
  <si>
    <t>REHABILITATION / REPAIRS OF OFFICE BUILDINGS: RENOVATION OF CPT BLOCK  AT AOPOLY, YANDEV.</t>
  </si>
  <si>
    <t>REHABILITATION / REPAIRS OF OFFICE BUILDINGS: RE-MODELING THE ROOF OF THE OFFICE BLOCK FOR ANIMAL HUSBANDRY AND ANIMAL HEALTH DEPTS AT AOPOLY, YANDEV.</t>
  </si>
  <si>
    <t>REHABILITATION / REPAIRS OF OFFICE BUILDINGS: RE-CONSTRUCTION OF THE ROOF OF THE 405 CAPACITY AUDITORIUM AT AOPOLY, YANDEV.</t>
  </si>
  <si>
    <t>RESEARCH AND DEVELOPMENT: MODERN FARM TECHNOLOGY AT AOPOLY, YANDEV</t>
  </si>
  <si>
    <t>COMPUTER SOFTWARE ACQUISITION (ANTIVIRUS AND OTHERS) AT AOPOLY, YANDEV</t>
  </si>
  <si>
    <t>MONITORING AND EVALUATION (NBTE, COREN) AT AOPOLY, YANDEV</t>
  </si>
  <si>
    <t>05010323000100</t>
  </si>
  <si>
    <t>05010323000200</t>
  </si>
  <si>
    <t>05010323000300</t>
  </si>
  <si>
    <t>05010323000400</t>
  </si>
  <si>
    <t>05050223000100</t>
  </si>
  <si>
    <t>05050223000200</t>
  </si>
  <si>
    <t>05050223000300</t>
  </si>
  <si>
    <t>05050223000400</t>
  </si>
  <si>
    <t>11100123003300</t>
  </si>
  <si>
    <t>05060123000100</t>
  </si>
  <si>
    <t>05060123000200</t>
  </si>
  <si>
    <t>05060123000300</t>
  </si>
  <si>
    <t>14100123000600</t>
  </si>
  <si>
    <t>14100123000700</t>
  </si>
  <si>
    <t>14100123000800</t>
  </si>
  <si>
    <t>05040223000100</t>
  </si>
  <si>
    <t>05040223000200</t>
  </si>
  <si>
    <t>05050523000100</t>
  </si>
  <si>
    <t>05050323000100</t>
  </si>
  <si>
    <t>05050123000100</t>
  </si>
  <si>
    <t>05050123000200</t>
  </si>
  <si>
    <t>05050123000300</t>
  </si>
  <si>
    <t>05050123000400</t>
  </si>
  <si>
    <t>05050123000500</t>
  </si>
  <si>
    <t>05050123000600</t>
  </si>
  <si>
    <t>05050123000700</t>
  </si>
  <si>
    <t>05050123000800</t>
  </si>
  <si>
    <t>05050123000900</t>
  </si>
  <si>
    <t>05050123001000</t>
  </si>
  <si>
    <t>05050123001100</t>
  </si>
  <si>
    <t>05050123001200</t>
  </si>
  <si>
    <t>05050123001300</t>
  </si>
  <si>
    <t>05050123001400</t>
  </si>
  <si>
    <t>05050123001500</t>
  </si>
  <si>
    <t>05050123001600</t>
  </si>
  <si>
    <t>05050123001700</t>
  </si>
  <si>
    <t>05050123001800</t>
  </si>
  <si>
    <t>05050123001900</t>
  </si>
  <si>
    <t>05050123002000</t>
  </si>
  <si>
    <t>05050123002100</t>
  </si>
  <si>
    <t>05050123002200</t>
  </si>
  <si>
    <t>05050123002300</t>
  </si>
  <si>
    <t>05050123002400</t>
  </si>
  <si>
    <t>05050123002500</t>
  </si>
  <si>
    <t>05050123002600</t>
  </si>
  <si>
    <t>05060223000100</t>
  </si>
  <si>
    <t>05060123000400</t>
  </si>
  <si>
    <t>05010223000100</t>
  </si>
  <si>
    <t xml:space="preserve">CONSTRUCTION / PROVISION OF ELECTRICITY: ELECTRIFICATION OF LOGO RICE MILL </t>
  </si>
  <si>
    <t>CONSTRUCTION / PROVISION OF ELECTRICITY: ELECTRIFICATION OF AGATU RICE MILL</t>
  </si>
  <si>
    <t>CONSTRUCTION / PROVISION OF WATER FACILITIES: Provision of Boreholes in each Council Ward of Benue State</t>
  </si>
  <si>
    <t>CONSTRUCTION / PROVISION OF WATER FACILITIES: Solar Power Borehole in G/East</t>
  </si>
  <si>
    <t>CONSTRUCTION / PROVISION OF WATER FACILITIES: Solar Power Borehole in G/West</t>
  </si>
  <si>
    <t>CONSTRUCTION / PROVISION OF OFFICE BUILDINGS: Administrative Block (BNARDA)</t>
  </si>
  <si>
    <t>CONSTRUCTION / PROVISION OF AGRICULTURAL FACILITIES: Construction of Storage Facilities for Herbicides/Pesticides, Improve Seeds, Fertilizers and Cassava Cuttings (VCDP)</t>
  </si>
  <si>
    <t>CONSTRUCTION/PROVISION AGRICULTURAL FACILITIES: PROCUREMENT OF IMPROVED SEEDS, CUTTINGS COUNTERPART FUNDS</t>
  </si>
  <si>
    <t>CONSTRUCTION / PROVISION OF INFRASTRUCTURE: Construction of Open and Closed Store and Stalls in Agatu</t>
  </si>
  <si>
    <t>CONSTRUCTION / PROVISION OF INFRASTRUCTURE: Construction of Open and Closed Store and Stalls in Gwer-West</t>
  </si>
  <si>
    <t>CONSTRUCTION / PROVISION OF INFRASTRUCTURE: Construction of Open and Closed Store and Stalls in Kwande</t>
  </si>
  <si>
    <t>CONSTRUCTION / PROVISION OF INFRASTRUCTURE: Construction of Bridges in Gwer-West</t>
  </si>
  <si>
    <t>TREE PLANTING: TREE PLANTING IN OTUKPO (BNARDA)</t>
  </si>
  <si>
    <t>TREE PLANTING: TREE PLANTING IN BURUKU (BNARDA)</t>
  </si>
  <si>
    <t>TREE PLANTING: TREE PLANTING IN USHONGO (BNARDA)</t>
  </si>
  <si>
    <t>TREE PLANTING: TREE PLANTING IN MAKURDI (BNARDA)</t>
  </si>
  <si>
    <t>RESEARCH &amp; DEVELOPMENT: VALUE CHAIN DEVELOPMENT PROGRAM (VCDP)</t>
  </si>
  <si>
    <t>TREE PLANTING: TREE PLANTING IN VANDEIKYA (BNARDA)</t>
  </si>
  <si>
    <t>REHABILITATION / REPAIRS OF OFFICE BUILDINGS: Renovation of
Office Building HQTRS (BNARDA)</t>
  </si>
  <si>
    <t>01070123000600</t>
  </si>
  <si>
    <t>09100123000400</t>
  </si>
  <si>
    <t>09100123000500</t>
  </si>
  <si>
    <t>09100123000600</t>
  </si>
  <si>
    <t>09100123000700</t>
  </si>
  <si>
    <t>09100123000800</t>
  </si>
  <si>
    <t>09100123000900</t>
  </si>
  <si>
    <t>09100123001000</t>
  </si>
  <si>
    <t>09100123001100</t>
  </si>
  <si>
    <t>09100123001200</t>
  </si>
  <si>
    <t>09100123001300</t>
  </si>
  <si>
    <t>09100123001400</t>
  </si>
  <si>
    <t>09100123001500</t>
  </si>
  <si>
    <t>09100123001600</t>
  </si>
  <si>
    <t>09100123001800</t>
  </si>
  <si>
    <t>09100123001900</t>
  </si>
  <si>
    <t>09100123002000</t>
  </si>
  <si>
    <t>09100123002100</t>
  </si>
  <si>
    <t>09100123002200</t>
  </si>
  <si>
    <t>09100123002300</t>
  </si>
  <si>
    <t>09100123002400</t>
  </si>
  <si>
    <t>09100123002500</t>
  </si>
  <si>
    <t>09100123002600</t>
  </si>
  <si>
    <t>09100123002700</t>
  </si>
  <si>
    <t>09100123002800</t>
  </si>
  <si>
    <t>09100123002900</t>
  </si>
  <si>
    <t>09100123003000</t>
  </si>
  <si>
    <t>09100123003100</t>
  </si>
  <si>
    <t>09100123003200</t>
  </si>
  <si>
    <t>09100123003300</t>
  </si>
  <si>
    <t>09100123003400</t>
  </si>
  <si>
    <t>09100123003500</t>
  </si>
  <si>
    <t>09100123003600</t>
  </si>
  <si>
    <t>09100123003700</t>
  </si>
  <si>
    <t>09100123003800</t>
  </si>
  <si>
    <t>PURCHASE OF VANS: PURCHASE OF 200NO. HILUX VAN X 50M FOR THE MINISTRY</t>
  </si>
  <si>
    <t>PURCHASE OF BUSES: PURCHASE OF 200NO. X 25M BUS FOR THE MINISTRY</t>
  </si>
  <si>
    <t>PURCHASE OF OFFICE FURNITURE AND FITTINGS 200 SET OF EXECUTIVE SWIVEL CHAIRS, TABLES AND TRAYS.</t>
  </si>
  <si>
    <t>COMPUTERS: PURCHASE OF 2,500NO. HP LAPTOPS @ N800,000 FOR THE MINISTRY</t>
  </si>
  <si>
    <t>PRINTERS: PURCHASE OF 250NO. HP PRINTERS @ N200,000 FOR THE MINISTRY</t>
  </si>
  <si>
    <t>PHOTOCOPIERS: PURCHASE OF 625NO. PHOTOCOPIERS @ N800,000 FOR THE MINISTRY</t>
  </si>
  <si>
    <t>SHREDDING MACHINES: PURCHASE OF 100NO. @ N50,000 SHREDDING MACHINE FOR THE MINISTRY</t>
  </si>
  <si>
    <t>SCANNERS: PURCHASE OF 12,500NO.SCANNER @ N40,000 FOR THE MINISTRY</t>
  </si>
  <si>
    <t>PURCHASE OF 1NO. NEW (2.5 KVA) SOUNDPROOF POWER GENERATING SET FOR THE MINISTRY</t>
  </si>
  <si>
    <t>CONSTRUCTION OF POWER GENERATING PLANTS HOUSE IN MINISTRY OF FINANCE, MAKURDI</t>
  </si>
  <si>
    <t>REHABILITATION / REPAIRS - HOUSING: HALL (SPACE) IN MINISTRY OF FINANCE, MAKURDI</t>
  </si>
  <si>
    <t>13100123001900</t>
  </si>
  <si>
    <t>13100123002000</t>
  </si>
  <si>
    <t>13100123002100</t>
  </si>
  <si>
    <t>11100123003400</t>
  </si>
  <si>
    <t>11100123003500</t>
  </si>
  <si>
    <t>11100123003600</t>
  </si>
  <si>
    <t>11100123003700</t>
  </si>
  <si>
    <t>11100123003800</t>
  </si>
  <si>
    <t>11100123003900</t>
  </si>
  <si>
    <t>11100123004000</t>
  </si>
  <si>
    <t>11100123004100</t>
  </si>
  <si>
    <t>11100123004200</t>
  </si>
  <si>
    <t>11100123004300</t>
  </si>
  <si>
    <t>11100123004400</t>
  </si>
  <si>
    <t>DOMESTIC INTEREST /DISCOUNT - SHORT TERM BORROWINGS</t>
  </si>
  <si>
    <t>CONSTRUCTION / PROVISION OF INFRASTRUCTURE: Contract Financing - (Contractors Arrears/Personnel Arrears)</t>
  </si>
  <si>
    <t>PURCHASE OF 8 NO. BAJAB FOR GBOKO, K/ALA, MAKURDI AND OTUKPO ZONAL TAX OFFICES</t>
  </si>
  <si>
    <t>PURCHASE OF 14 NO. COROLLA FOR DIRECTORS AND ZONAL TAX OFFICERS</t>
  </si>
  <si>
    <t>PURCHASE OF CHAIRS &amp; TABLES FOR CORPORATE HQ AND 40 AREA TAX OFFICES</t>
  </si>
  <si>
    <t>PURCHASE OF 20 NO. HP PAVILION 15 X360 11TH GEN FOR ICT DEPARTMENT</t>
  </si>
  <si>
    <t>PURCHASE OF 7 NO. HP LASERJET PRO MFP283FDW PRINTERS FOR CHAIRMAN, DAF, B/SEC, AND DFA OFFICES</t>
  </si>
  <si>
    <t>PUURCHASE OF 4 NO. AR-5731 PHOTOCOPIER FOR CORPORATE HQ (CHAIRMAN, DAF, B/SEC &amp; DCA OFFICE)</t>
  </si>
  <si>
    <t>PURCHASE OF 4 NO. 915 GENERATION HAND SHREDDER FOR CHAIRMAN, B/SEC, DAF &amp; DFA)</t>
  </si>
  <si>
    <t>PURCHASE OF 4 NO. EPSON PERFECTION V19 SHARP SCANNER FOR CHAIRMAN, DAF, B/SEC, &amp; DFA)</t>
  </si>
  <si>
    <t>PURCHASE OF 10KVA MIKANO GEN FOR CORPORATE HQ AND 8KVA FIRMAN FOR 40 AREA TAX OFFICES</t>
  </si>
  <si>
    <t>PURCHASE OF 10 NO. FIRE EXTINGUISHERS FOR CORPORATE HQ</t>
  </si>
  <si>
    <t>PURCHASE OF TAX ADMINISTRATION BOOKS FOR CORPORATE HQ LIBRARY</t>
  </si>
  <si>
    <t>CONSTRUCTION OF AREA TAX OFFICE (LOGO, AGATU, TARKA, NAKA &amp; LESSEL)</t>
  </si>
  <si>
    <t>DRILLING OF BOREHOLE, WATER RETICULATION AND CONSTRUCTION OF OVERHEAD TANK AT CORPORATE HQ</t>
  </si>
  <si>
    <t>MINISTRY OF INDUSTRY, TRADE AND INVESTMENT</t>
  </si>
  <si>
    <t>PURCHASE OF INDUSTRIAL EQUIPMENT: PURCHASE OF RICE MILL DESTONER, CLEANER AND SEPERATOR FOR RICE MILL IN ALIADE, GWER EAST</t>
  </si>
  <si>
    <t>CONSTRUCTION/PROVISION OF INFRASTRUCTURE: LOCAL INVESTMENTS: NON QUOTED COMPANIES - COVID - 19 IMPACT RELIEF PACKAGES FOR SMES IN PRIORITY SECTORS (NG CARES)</t>
  </si>
  <si>
    <t xml:space="preserve">BROADCAST &amp; COMMUNICATION EQUIPMENTS:  SET UP A WEBSITE AND SOCIAL MEDIA PAGES TO PUBLICIZE THE DEVELOPMENTAL STRIDES OF THE GOVERNMENT  </t>
  </si>
  <si>
    <t>COMPUTER SOFTWARE ACQUISITION: ACQUISITION OF COMPUTER SOFTWARES FOR COMMERCE &amp; INDUSTRY, MAKURDI</t>
  </si>
  <si>
    <t>MONITORING AND EVALUATION &amp; OTHERS: MONITIORING &amp; EVALUATION OF ONGOING PROJECT AND PROGRAMS BY MINISTRY OF INDUSTRY OF  ACROSS THE STATE.</t>
  </si>
  <si>
    <t>RESEARCH AND DEVELOPMENT: NIGERIA EXPORT PROMOTION COUNCIL: PROMOTE GROWTH DEVELOPMENT OF NON-OIL BUSINESS/PRODUCTS IN BENUE STATE.</t>
  </si>
  <si>
    <t>INVESTMENT PROMOTIONS AGENCY - WORLD BANK 3-YEAR INTERVENTION ($5.5MILLION) RESULT BASE PERFORMANCE PROGRAMME/ MONITORING AND EVALUATION. PARTNERS [NASSI, BESIMA, FACAN AFAN ETC)</t>
  </si>
  <si>
    <t>BENUE STATE CONSUMER PROTECTION AGENCY - PROGRAMME IN BENUE STATE.</t>
  </si>
  <si>
    <t>SABER - (STATE ACTION ON BUSINESS ENABLING REFORM) IN COLLABORATION WITH NGF AND PEBEC; A 3-YEAR WORLD BANK INTERVENTION PROGRAMME FOR PROMOTING ECONOMIC GROWTH, PRIVATE SECTOR DEVELOPMENT, JOB CREATION ECT.</t>
  </si>
  <si>
    <t>NAADI - (NIGERIA AGRIC-BUSINESS, AGRO-INDUSTRY DEVELOPMENT INITIATIVE) MOU WITH INDIAN INDUSTRIAL DESIGN CONSULTANT; [DESIGN, BUILD, OWN, OPERATE &amp; TRANSFER OWNERSHIP IN THE 23 LGAs</t>
  </si>
  <si>
    <t>13100123002700</t>
  </si>
  <si>
    <t>13100123002800</t>
  </si>
  <si>
    <t>13100123002900</t>
  </si>
  <si>
    <t>13100123003000</t>
  </si>
  <si>
    <t>11100123007500</t>
  </si>
  <si>
    <t>13100123003100</t>
  </si>
  <si>
    <t>13100123003200</t>
  </si>
  <si>
    <t>13100123003300</t>
  </si>
  <si>
    <t>13100123003400</t>
  </si>
  <si>
    <t>13100123003500</t>
  </si>
  <si>
    <t>13100123003600</t>
  </si>
  <si>
    <t>13100123003700</t>
  </si>
  <si>
    <t>13100123003800</t>
  </si>
  <si>
    <t>13100123003900</t>
  </si>
  <si>
    <t>13100123004000</t>
  </si>
  <si>
    <t>13100123004100</t>
  </si>
  <si>
    <t>13100123004200</t>
  </si>
  <si>
    <t xml:space="preserve">022200100100 </t>
  </si>
  <si>
    <t>MINISTRY OF SCIENCE, TECHNOLOGY &amp; INNOVATION</t>
  </si>
  <si>
    <t>ANNIVERSARIES AND CELEBRATIONS:National Council on Science, Technology  and Innovation(NCSTI)</t>
  </si>
  <si>
    <t>ANNIVERSARIES AND CELEBRATIONS:Young Nigerian Scientists Presidentiual Award for 774 LGA's</t>
  </si>
  <si>
    <t>ANNIVERSARIES AND CELEBRATIONS:Annual National Conf. of Nigeria association of Technical Teachers</t>
  </si>
  <si>
    <t>ANNIVERSARIES AND CELEBRATIONS:National Science / Mathematics Competition</t>
  </si>
  <si>
    <t>ANNIVERSARIES AND CELEBRATIONS: Science and Technology Exibition EXPO (STI)</t>
  </si>
  <si>
    <t xml:space="preserve">ANNIVERSARIES AND CELEBRATIONS: International Junior Science Olympia </t>
  </si>
  <si>
    <t>ANNIVERSARIES AND CELEBRATIONS:Junior Engineers, Technicians and Scientists (JETS)</t>
  </si>
  <si>
    <t>ANNIVERSARIES AND CELEBRATIONS: Attendance at National Council on Power (NACOP)</t>
  </si>
  <si>
    <t>ANNIVERSARIES AND CELEBRATIONS: Attendance at Nigeria International Energy Summit (NIES)</t>
  </si>
  <si>
    <t>PURCHASE OF OFFICE FURNITURE AND FITTINGS: Purchase of Office Curtains  for ALL Offices at MEST  MKD.</t>
  </si>
  <si>
    <t>PURCHASE OF OFFICE FURNITURE AND FITTINGS: Purchase of 250No. Computer Chairs at 15,000 for Computer Based Test Center, CBTC Makurdi</t>
  </si>
  <si>
    <t>PURCHASE OF OFFICE FURNITURE AND FITTINGS: Purchase of 150No. Office Chairs For MEST HQTRS at 70,000</t>
  </si>
  <si>
    <t xml:space="preserve"> PURCHASE OF OFFICE FURNITURE AND FITTINGS: Purchase of 10No. Office Chairs For 10 Directorates, PS, and HC at MEST  MKD.</t>
  </si>
  <si>
    <t>PURCHASE OF OFFICE FURNITURE AND FITTINGS: Purchase of 10No. Tables For MEST Directorates at 360,000</t>
  </si>
  <si>
    <t>PURCHASE OF POWER GENERATING SET: Purchase of 5No. Uninterrupted Power Supply (UPS) Gadget at 75,000 for DPRS/Energy Directorates Offices MEST Makurdi</t>
  </si>
  <si>
    <t>PURCHASE OF OFFICE FURNITURE AND FITTINGS: Purchase of 25No. Air Conditioners at 450,000 at MEST Makurdi.</t>
  </si>
  <si>
    <t>PURCHASE OF OFFICE FURNITURE AND FITTINGS: Purchase of 8No. Television sets for MEST @ 480,000</t>
  </si>
  <si>
    <t>PURCHASE OF OFFICE FURNITURE AND FITTINGS: Purchase of 5No. Air Conditioners at 250,000 at DPRS MEST Makurdi.</t>
  </si>
  <si>
    <t>PURCHASE OF OFFICE FURNITURE AND FITTINGS: Purchase of 2No. Refrigerators at 100,000 for MEST Departments Makurdi</t>
  </si>
  <si>
    <t>PURCHASE OF OFFICE FURNITURE AND FITTINGS: Purchase of 29No. Refrigerators at 250,000 for MEST Departments Makurdi</t>
  </si>
  <si>
    <t>PURCHASE OF OFFICE FURNITURE AND FITTINGS: Purchase of 5No. Satellite decorder sets for  BEST CENTRE @ 75,000</t>
  </si>
  <si>
    <t>PURCHASE OF OFFICE FURNITURE AND FITTINGS: Purchase of 5No. Television sets for BEST CENTRE @ 480,000</t>
  </si>
  <si>
    <t>PURCHASE OF POWER GENERATING SET: Purchase of Uninterrupted power supply (UPS) Gargets @#50,000 for DPRS and Energy Directorates MEST MKD</t>
  </si>
  <si>
    <t>PURCHASE OF INDUSTRIAL EQUIPMENT: Purchase of Central Electrical Workshop Machinery and Equipment at MEST HTQTRS</t>
  </si>
  <si>
    <t>PURCHASE OF INDUSTRIAL EQUIPMENT: Procurement of 1unit of GPS at 75,000 MEST Makurdi</t>
  </si>
  <si>
    <t>PURCHASE OF OFFICE FURNITURE AND FITTINGS: Purchase of 10No. Satellite decorder sets for MEST Directorates@ 75,000</t>
  </si>
  <si>
    <t>PURCHASE OF SHREDDING MACHINES: Purchase of 2No. ShreddIng Machines at 750, 000 for MEST Hqtrs Makurdi.</t>
  </si>
  <si>
    <t>CONSTRUCTION/PROVISION OF OFFICE BUILDINGS: Construction of Car Park at at MEST Headquarters</t>
  </si>
  <si>
    <t>CONSTRUCTION/PROVISION OF OFFICE BUILDINGS:Acquisition, Construction and furnishing of Office Accommodation for National Research Institute for Chemical Technology (NARICT)</t>
  </si>
  <si>
    <t>CONSTRUCTION / PROVISION OF ELECTRICITY : Purchase and Installation of 200kVA Dedicated Transformer for MOWT&amp;E Premises.</t>
  </si>
  <si>
    <t>CONSTRUCTION / PROVISION OF ELECTRICITY:Procurement of 1No. Dedicated transformer TIC Makurdi</t>
  </si>
  <si>
    <t>CONSTRUCTION OF TRAFFIC /STREET LIGHTS:Installation, Rehabilitation &amp; Maintenance of Street Lights in Mkaurdi.</t>
  </si>
  <si>
    <t xml:space="preserve">CONSTRUCTION OF TRAFFIC /STREET LIGHTS:Installation, Rehabilitation &amp; Maintenance of Solar Street Lights in Makurdi  </t>
  </si>
  <si>
    <t>CONSTRUCTION OF POWER GENERATING PLANTS:Facilitation of Federal Govt. Power Project in Benue State. (Land, Logistics Support for Sales and Rights)</t>
  </si>
  <si>
    <t>RESEARCH AND DEVELOPMENT:Training of 2,300 youths on Inverter making Technology in 23 LGAs across Benue State.</t>
  </si>
  <si>
    <t>RESEARCH AND DEVELOPMENT:Detailed Ivestigation on the Prospect for Existence of Crude Oil (Petroleum) in Benue State.</t>
  </si>
  <si>
    <t xml:space="preserve">RESEARCH AND DEVELOPMENT:Inspection of Sc.&amp; Tech. Labs and Workshop Equip. in Sc and Tech. Schs. </t>
  </si>
  <si>
    <t>RESEARCH AND DEVELOPMENT:Rsearch/Documentation from DPRS at MEST HQTRS for Benue State Planning Commisssion</t>
  </si>
  <si>
    <t>13100123004300</t>
  </si>
  <si>
    <t>13100123004400</t>
  </si>
  <si>
    <t>13100123004500</t>
  </si>
  <si>
    <t>13100123004600</t>
  </si>
  <si>
    <t>13100123004700</t>
  </si>
  <si>
    <t>13100123004800</t>
  </si>
  <si>
    <t>13100123004900</t>
  </si>
  <si>
    <t>13100123005000</t>
  </si>
  <si>
    <t>13100123005100</t>
  </si>
  <si>
    <t>13100123005200</t>
  </si>
  <si>
    <t>13100123005300</t>
  </si>
  <si>
    <t>13100123005400</t>
  </si>
  <si>
    <t>13100123005500</t>
  </si>
  <si>
    <t>13100123005600</t>
  </si>
  <si>
    <t>13100123005700</t>
  </si>
  <si>
    <t>13100123005800</t>
  </si>
  <si>
    <t>13100123005900</t>
  </si>
  <si>
    <t>13100123006000</t>
  </si>
  <si>
    <t>13100123006100</t>
  </si>
  <si>
    <t>13100123006200</t>
  </si>
  <si>
    <t>13100123006300</t>
  </si>
  <si>
    <t>13100123006400</t>
  </si>
  <si>
    <t>13100123006500</t>
  </si>
  <si>
    <t>13100123006800</t>
  </si>
  <si>
    <t>13100123006900</t>
  </si>
  <si>
    <t>13100123007000</t>
  </si>
  <si>
    <t>13100123007100</t>
  </si>
  <si>
    <t>13100123007300</t>
  </si>
  <si>
    <t>13100123007400</t>
  </si>
  <si>
    <t>13100123007500</t>
  </si>
  <si>
    <t>13100123007600</t>
  </si>
  <si>
    <t>13100123007700</t>
  </si>
  <si>
    <t>13100123007800</t>
  </si>
  <si>
    <t>13100123007900</t>
  </si>
  <si>
    <t>13100123008000</t>
  </si>
  <si>
    <t>13100123008100</t>
  </si>
  <si>
    <t>13100123008200</t>
  </si>
  <si>
    <t>13100123008300</t>
  </si>
  <si>
    <t>MINISTRY OF POWER, RENEWABLE ENERGY AND TRANSPORT</t>
  </si>
  <si>
    <t>PURCHASE OF SECURITY EQUIPMENT: PROVISION OF SECURITY GADGETS - CCTV ETC.</t>
  </si>
  <si>
    <t>MINISTRY OF WORKS, HOUSING AND URBAN DEVELOPMENT</t>
  </si>
  <si>
    <t>BENUE STATE BUDGET AND ECONOMIC PLANNING COMMISSION</t>
  </si>
  <si>
    <t>CONSTRUCTION / PROVISION OF OFFICE BUILDINGS: DEEDS Prog.Construction of District Economic Development Infrastructure Projects for Council Wards in the State.</t>
  </si>
  <si>
    <t xml:space="preserve">CONSTRUCTION OF ICT INFRASTRUCTURES: Internet Access / Workstation (Data Bank Hardware) </t>
  </si>
  <si>
    <t>RESEARCH AND DEVELOPMENT: Price Income and Productivity Survey. (PIP)</t>
  </si>
  <si>
    <t>MONITORITION AND EVALUATION: Coordination/Monitoring and Evaluation of NG-CARES Programmes/Project in the State</t>
  </si>
  <si>
    <t>13100123014100</t>
  </si>
  <si>
    <t>13100123014500</t>
  </si>
  <si>
    <t>13100123014600</t>
  </si>
  <si>
    <t>13100123014700</t>
  </si>
  <si>
    <t>13100123014800</t>
  </si>
  <si>
    <t>13100123014900</t>
  </si>
  <si>
    <t>13100123015000</t>
  </si>
  <si>
    <t>13100123015200</t>
  </si>
  <si>
    <t>13100123015300</t>
  </si>
  <si>
    <t>13100123015400</t>
  </si>
  <si>
    <t>13100123015500</t>
  </si>
  <si>
    <t>13100123015600</t>
  </si>
  <si>
    <t>13100123015700</t>
  </si>
  <si>
    <t>13100123015800</t>
  </si>
  <si>
    <t>13100123015900</t>
  </si>
  <si>
    <t>13100123016000</t>
  </si>
  <si>
    <t>13100123016100</t>
  </si>
  <si>
    <t xml:space="preserve">Purchase of 28Nos internet Modem routers for new office both HQTRS and 23 Local Government </t>
  </si>
  <si>
    <t>13100123029300</t>
  </si>
  <si>
    <t>13100123029200</t>
  </si>
  <si>
    <t>MONITORING AND EVALUATION: MONITORING &amp; EVALUATION OF ONGOING PROJECTS AND PROGRAMS OF THE COMMISSION</t>
  </si>
  <si>
    <t>13100123031100</t>
  </si>
  <si>
    <t>13100123031200</t>
  </si>
  <si>
    <t>MINISTRY OF WATER RESOURCES, ENVIRONMENT AND CLIMATE CHANGE</t>
  </si>
  <si>
    <t>PURCHASE OF 2NO. DUMPSITES ACQUISITION AND DEVELOPMENT  FOR THE MINISTRY IN MAKURDI</t>
  </si>
  <si>
    <t>PURCHASE OF 10NO. CHAIRS, 5NO. AIR-CONDITIONS AND 15NO. CEILING FANS FOR THE MINISTRY</t>
  </si>
  <si>
    <t>CONSTRUCTION / PROVISION OF WATER FACILITIES: STORAGE OF WATER TREATMENT CHEMICALS FOR THE MINISTRY IN MAKURDI</t>
  </si>
  <si>
    <t xml:space="preserve">CLIMATE CHANGE ACTIVITIES, WORKSHOPS &amp; TRAINING </t>
  </si>
  <si>
    <t>PURCHASE OF WASTE MANAGEMENT EQUIPMENT  FOR THE MINISTRY</t>
  </si>
  <si>
    <t>REVIEW OF STATE ENVIRONMENTAL POLICY IN MAKURDI</t>
  </si>
  <si>
    <t>SOLID WASTE AND DUMPSITE MANAGEMENT EQUIPMENT FOR THE MINISTRY IN MAKURDI</t>
  </si>
  <si>
    <t>13100123016200</t>
  </si>
  <si>
    <t>13100123016300</t>
  </si>
  <si>
    <t>13100123016400</t>
  </si>
  <si>
    <t>13100123017300</t>
  </si>
  <si>
    <t>13100123017500</t>
  </si>
  <si>
    <t>13100123017700</t>
  </si>
  <si>
    <t>13100123017800</t>
  </si>
  <si>
    <t>13100123017900</t>
  </si>
  <si>
    <t>13100123018000</t>
  </si>
  <si>
    <t>13100123018100</t>
  </si>
  <si>
    <t>CONSTRUCTION AND PROVISION OF WATER FACILITIES ( BOREHOLES, TOILET AND SINKS, LATRINES PORTABLE HANDWASHING FACILITIES e.t.c) - RUSPIN</t>
  </si>
  <si>
    <t>CONSTRUCTION AND PROVISION OF WATER FACILITIES (EXPANDED WATER SANITATION AND HYGIENE e.g PUBLIC STANDPIPES, PROTECTED DUG WELLS, PROTECTED SPRINGS BOREHOLES e.t.c ( P-WASH)</t>
  </si>
  <si>
    <t xml:space="preserve">CONSTRUCTION / PROVISION OF WATER FACILITIES ( BOREHOLES, STORAGE TANKS, RESERVOIRS, WATER TOWERS e.t. ) - SHAWN (UNICEF) </t>
  </si>
  <si>
    <t xml:space="preserve">CONSTRUCTION / PROVISION OF WATER FACILITIES ( PROVISION OF BOREHOLES, STORAGE TANKS, RESERVOIRS, WATER TOWERS  IN MAKURDI e.t.c ) - WATER AID </t>
  </si>
  <si>
    <t xml:space="preserve">RESEARCH AND DEVELOPMENT: SCALE-UP OF CLTS FOR ODF </t>
  </si>
  <si>
    <t>RESEARCH AND DEVELOPMENT:FUNDING FOR  SCALE- UP OF CLTS/ODF BY UNICEF</t>
  </si>
  <si>
    <t>REHABILITATION/REPAIRS OF WATER FACILITIES, SANITATION AND HYGIENE FACILITIES</t>
  </si>
  <si>
    <t>13100123018200</t>
  </si>
  <si>
    <t>13100123018300</t>
  </si>
  <si>
    <t>13100123018400</t>
  </si>
  <si>
    <t>13100123018500</t>
  </si>
  <si>
    <t>13100123018600</t>
  </si>
  <si>
    <t>13100123018700</t>
  </si>
  <si>
    <t>13100123018800</t>
  </si>
  <si>
    <t>REHABILITATION OF 4NO. PUBLIC TOILETS: (i) NYSC Bus Stop, (ii) Wurukum Rice Mill, (iii) Mechanic Village, Kanshio, (iv) Mechanic Village, North Bank</t>
  </si>
  <si>
    <t>13100123018900</t>
  </si>
  <si>
    <t>13100123019000</t>
  </si>
  <si>
    <t xml:space="preserve">PURCHASE OF LABORATORY EQUIPMENTS: (i) Bacteriological Testing Kit (Wagtech Potalab), (ii) Atomic Adsorption Spectrophotometer, (ii) Palintest Soil Testing Kit, (iv) D02meter (Dissolved Oxygen) (Very Important), (v) CO2 Gas detector (Dtagor X-am2500gas, (vi) Turbidity meter (wagtech), (vii) PH meter, (viii) Conductivity meter, (ix) Kjeldal Automated Nitrogen Protein Analysis, (x) Hydrocarbon test kit, (xi) Hygrometer, (xii) High Orecision Liquid Chromatographic Equipment (GC-2010L)/ CHEMICALS and REAGENTS </t>
  </si>
  <si>
    <t xml:space="preserve">MINISTRY OF COOPERATIVES AND RURAL DEVELOPMENT </t>
  </si>
  <si>
    <t>CONSTRUCTION / PROVISION OF ROADS: CONSTRUCTION OF RURAL ROADS ACROSS THE 23 LGA IN THE STATE</t>
  </si>
  <si>
    <t xml:space="preserve">PURCHASE OF OFFICE FURNITURE AND FITTINGS: SHELVES FOR VIDEO DOCUMENTARY AND ARCHIVES </t>
  </si>
  <si>
    <t>CONSTRUCTION / PROVISION OF ROAD: CONSTRUCTION OF ROADS ACROSS STATE CONSTITUENCIES (HOUSE OF ASSEMBLY MEMBERS CONSTITUENCY PROJECT)</t>
  </si>
  <si>
    <t>17100123000800</t>
  </si>
  <si>
    <t>13100123027700</t>
  </si>
  <si>
    <t>13100123027800</t>
  </si>
  <si>
    <t>13100123027900</t>
  </si>
  <si>
    <t>17100123003800</t>
  </si>
  <si>
    <t>14100123001100</t>
  </si>
  <si>
    <t>PURCHASE OF OFFICE FURNITURE AND FITTINGS:2NO. CHAIRS, 1NO. TABLE, 1NO.SAFE, 1NO.FILE CABINET, 1NO.CUPBOARD, 1NO.TELEVISION SET, 1NO.AIR-CONDITIONER, 1NO.SHELVE, 5NO.CEILING FANS &amp; 1NO. REFRIGERATOR FOR THE MINISTRY</t>
  </si>
  <si>
    <t>PURCHASE OF TRUCKS: PURCHASE OF PAY LOADER (1 NO), GRADER (1 NO), EXCAVATOR (1 NO), COMPACTOR ROLLER (1 NO) &amp; TIPPER (4 NO)</t>
  </si>
  <si>
    <t>PURCHASE OF OFFICE FURNITURE AND FITTINGS: FURNISHING OF NEWLY RENOVATED OFFICE COMPLEX WITH 20 No SET OF CHAIRS</t>
  </si>
  <si>
    <t>PURCHASE OF OFFICE FURNITURE AND FITTINGS: FURNISHING OF NEWLY RENOVATED OFFICE COMPLEX WITH 20 No SET OF TABLES</t>
  </si>
  <si>
    <t>PURCHASE OF OFFICE FURNITURE AND FITTINGS: FURNISHING OF NEWLY RENOVATED OFFICE COMPLEX WITH SAFES/FILE CABINETS/CUPBOARDS</t>
  </si>
  <si>
    <t>PURCHASE OF OFFICE FURNITURE AND FITTINGS: FURNISHING OF NEWLY RENOVATED OFFICE COMPLEX WITH (8 NO.) TELEVISION SETS.</t>
  </si>
  <si>
    <t>PURCHASE OF OFFICE FURNITURE AND FITTINGS: FURNISHING OF NEWLY RENOVATED OFFICE COMPLEX WITH (15 NO.) AIR-CONDITIONERS.</t>
  </si>
  <si>
    <t>13100123019100</t>
  </si>
  <si>
    <t>13100123019200</t>
  </si>
  <si>
    <t>13100123019300</t>
  </si>
  <si>
    <t>13100123019400</t>
  </si>
  <si>
    <t>13100123019500</t>
  </si>
  <si>
    <t>13100123019600</t>
  </si>
  <si>
    <t>PURCHASE / ACQUISITION OF LAND: BALANCE OF PAYMENT FOR PURCHASE OF NNPC LAND BY STATE GOVERNMENT, MINISTRY OF LANDS, MAKURDI.</t>
  </si>
  <si>
    <t>PURCHASE / ACQUISITION OF LAND: PURCHASE OF LAND BY STATE GOVERNMENT, MINISTRY OF LANDS IN MAKURDI.</t>
  </si>
  <si>
    <t>PURCHASE OF INDUSTRIAL EQUIPMENT: PURCHASE OF SOLID MINERAL EQUIPMENTS FOR THE MINISTRY IN MAKURDI</t>
  </si>
  <si>
    <t>CONSTRUCTION OF A GALLERY FOR EXHIBITION FOR THE DEPT. OF SOLID MINERALS</t>
  </si>
  <si>
    <t>CONSTRUCTION OF ICT INFRASTRUCTURES: CONSTRUCTION OF BENUE STATE GEOGRAPHIC INFORMATION SYSTEM IN MAKURDI</t>
  </si>
  <si>
    <t>RENOVATION OF BAYING CENTRE AT GBOKO</t>
  </si>
  <si>
    <t>UPDATE OF GEOLOGICAL MAPS</t>
  </si>
  <si>
    <t>13100123028400</t>
  </si>
  <si>
    <t>13100123028500</t>
  </si>
  <si>
    <t>13100123028600</t>
  </si>
  <si>
    <t>13100123028700</t>
  </si>
  <si>
    <t>13100123028800</t>
  </si>
  <si>
    <t>13100123028900</t>
  </si>
  <si>
    <t>13100123029000</t>
  </si>
  <si>
    <t>13100123029100</t>
  </si>
  <si>
    <t xml:space="preserve">Purchase of Three (3) Computers (HP Intel ) For the Office of the Permanent Secretary, Director Admin. &amp; Supply and Director Finance &amp; Accounts </t>
  </si>
  <si>
    <t xml:space="preserve">Purchase of Three (3) Computers Printers (Hp Laser Jet P2035) </t>
  </si>
  <si>
    <t xml:space="preserve">Purchase of One (1) Photocoping Machine (Sharp AR-6020V)  </t>
  </si>
  <si>
    <t>Purchase of Three (3) Shredding Machine (Panasonic Shredding Machine) For the Office of the Permanent Secretary, Director Admin. &amp; Supply and Director Finance &amp; Accounts</t>
  </si>
  <si>
    <t>Purchase of One (1) Scanner (HP Scanjet Pro 2500 F1) for the Office of the Secretary</t>
  </si>
  <si>
    <t xml:space="preserve">Contruction of Judicial Service Commission Secretariat Building at High Court of Justice premises </t>
  </si>
  <si>
    <t>13100123019800</t>
  </si>
  <si>
    <t>13100123019900</t>
  </si>
  <si>
    <t>13100123020000</t>
  </si>
  <si>
    <t>13100123020100</t>
  </si>
  <si>
    <t>13100123020200</t>
  </si>
  <si>
    <t>13100123020300</t>
  </si>
  <si>
    <t>PURCHASE OF MOTOR CYCLES: PURCHASE OF 8N0 HONDA MOTORCYCLE FOR DESPATCH RIDERS</t>
  </si>
  <si>
    <t>PURCHASE OF OFFICE FURNITURE AND FITTINGS:FURNISHING OF 6NO. NEWLY RENOVATED OFFICES WITH 6NO. SET CHAIRS AND 6NO. OFFICE TABLES</t>
  </si>
  <si>
    <t>PURCHASE OF MOTOR VEHICLES: 11 TOYOTA PRADO 2021 MODEL 8 FOR REPLACEMENT OF EXISTING JUDGES VEHICLES,4 FOR NEW APPOINTMENTS</t>
  </si>
  <si>
    <t>PURCHASE OF 1NO MOTOR VAN AS POOL VEHICLE (TOYOTA HILUX VAN 2021 MODEL) AND 75 NO VEHICLES FOR MAGISTRATES WITH 3 NO VEHICLES FOR 3 DIRECTORS</t>
  </si>
  <si>
    <t>PURCHASE OF BUSES: 1 NO. TOYOTA BIG BUMPER BUS 2020 MODEL FOR HIGH COURT AS UTILITY VEHICLE</t>
  </si>
  <si>
    <t>PURCHASE OF COMPUTERS: PURCHASE OF 20NO. LAPTOPS  HP ENVY I5 X 360  COMPUTERS FOR HIGH COURT JUSTICE HEADQUARTERS, MAKURDI</t>
  </si>
  <si>
    <t>REHABILITATION / REPAIRS OF OFFICE BUILDINGS: RENOVATION OF  HIGH COURT OFFICES IN MAKURDI</t>
  </si>
  <si>
    <t>PURCHASE OF BUSES: 1 NO. BUSE FOR OFFICIAL USE (HUMMER BUS) 18 SEATER)</t>
  </si>
  <si>
    <t>PURCHASE OF OFFICE FURNITURES: 16 NO. CHAIRS, 8 NO. TABLES, 3 SAFE/FILE CABINATE, 3 NO. T.V. SET, 5 NO. A/CS, 1 NO. PROJECTORS &amp; 3 NO. REFRIGERATORS etc. (HIGH QUALITY LEATHER SOFA SET/ SET OF QUALITY UPHOLSTERY)</t>
  </si>
  <si>
    <t xml:space="preserve">PURCHASE OF 3 NO. COMPUTERS (HP ALL-IN-ONE DESKTOP) FOR THE OFFICE OF SOME JUDGES AND DIRECTORS </t>
  </si>
  <si>
    <t>PURCHASE OF 5 NO. PRINTERS (HP LASER-JET PRO M4040 PRINTER) FOR THE OFFICE OF SOME JUDGES AND DIRECTORS</t>
  </si>
  <si>
    <t xml:space="preserve">PURCHASE OF 3 NO. PHOTOCOPYING MACHINES (SHARP AR 6020) FOR THE OFFICE OF SOME JUDGES </t>
  </si>
  <si>
    <t xml:space="preserve">PURCHASE OF 3 NO. SHREDDING MACHINES (MODEL JP - 880C) FOR THE OFFICE OF SOME JUDGES </t>
  </si>
  <si>
    <t xml:space="preserve">PURCHASE OF 5 NO. SCANNERS (CANNON SCANNER-UDE 120) FOR THE OFFICE OF SOME JUDGES </t>
  </si>
  <si>
    <t>PURCHASE OF 1 NO. GENERATOR SET 200 KVA PERKINS GENERATING SET- SOUNDPROOF 1106-TAG4 AT THE COURT, JUDGES QUARTERS AND PRESIDENT C.C.A RESIDENCE</t>
  </si>
  <si>
    <t xml:space="preserve">PURCHASE OF CCTV, METAL DETECTORS AT THE COURT &amp; JUDGES QUARTERS </t>
  </si>
  <si>
    <t>PROPOSED OFFICE DUPLEX</t>
  </si>
  <si>
    <t xml:space="preserve">ADDITIONAL BORE HOLE AT JUDGES QUARTERS </t>
  </si>
  <si>
    <t>RENOVATION OF JUDGES QUARTERS</t>
  </si>
  <si>
    <t xml:space="preserve">REPAIRS OF OFFICES AT THE COURT </t>
  </si>
  <si>
    <t>MINISTRY OF JUSTICE AND PUBLIC ORDER</t>
  </si>
  <si>
    <t>13100123021700</t>
  </si>
  <si>
    <t>13100123021800</t>
  </si>
  <si>
    <t>13100123021900</t>
  </si>
  <si>
    <t>13100123022000</t>
  </si>
  <si>
    <t>13100123022100</t>
  </si>
  <si>
    <t>13100123022200</t>
  </si>
  <si>
    <t>13100123022300</t>
  </si>
  <si>
    <t>13100123022400</t>
  </si>
  <si>
    <t>13100123022500</t>
  </si>
  <si>
    <t>13100123022600</t>
  </si>
  <si>
    <t>13100123022700</t>
  </si>
  <si>
    <t>13100123022900</t>
  </si>
  <si>
    <t>13100123023000</t>
  </si>
  <si>
    <t>13100123023100</t>
  </si>
  <si>
    <t>13100123020400</t>
  </si>
  <si>
    <t>13100123020500</t>
  </si>
  <si>
    <t>13100123020600</t>
  </si>
  <si>
    <t>13100123020700</t>
  </si>
  <si>
    <t>13100123020800</t>
  </si>
  <si>
    <t>13100123020900</t>
  </si>
  <si>
    <t>13100123021200</t>
  </si>
  <si>
    <t>13100123021500</t>
  </si>
  <si>
    <t>PURCHASE OF MOTOR VEHICLES: 3 NO. TOYOTA LAND CRUISER- SUV MODEL FOR 3 NO. JUDGES,  1 NO. TOYOTA CAMRY 22 MODEL FOR CHIEF REGISTRAR AND TOYOTA HILUX FOR OFFICE USE )</t>
  </si>
  <si>
    <t>CONSTRUCTION / PROVISION OF OFFICE BUILDINGS: OFFICE COMPLEX AT HQTRS.</t>
  </si>
  <si>
    <t>13100123023700</t>
  </si>
  <si>
    <t>MINISTRY OF WOMEN AFFAIRS AND SOCIAL WELFARE</t>
  </si>
  <si>
    <t>CONSTRUCTION / PROVISION OF WATER FACILITIES - 1 NO.BOREHOLES &amp; OTHER WATER FACILITIES: BORE HOLE FOR REMAND HOME GBOKO</t>
  </si>
  <si>
    <t>REHABILITATION / REPAIRS OF RESIDENTIAL BUILDING: RENOVATION OF MAIMUNA KOTANGORA HOSTEL</t>
  </si>
  <si>
    <t>REHABILITATION / REPAIRS OF OFFICE BUILDINGS: RENOVATION OF DAY CARE CENTRE, MAKURDI</t>
  </si>
  <si>
    <t>ANNIVERSARIES/CELEBRATIONS: WOMEN PEACE &amp; SECURITY PROGRAMME</t>
  </si>
  <si>
    <t>ACQUISITION OF DATA ON WIDOWS AND DISABLED PERSONS FOR POVERTY ALLEVIATION IN THE 3 SENATORIAL ZONES OF THE STATE</t>
  </si>
  <si>
    <t>CONSTRUCTION OF OFFICE BUILDING FOR AFRICAN FIRST LADY'S PEACE MISSION PROJECT</t>
  </si>
  <si>
    <t>CONSTRUCTION/PROVISION OF MODERN AGRICULTURAL TECHNOLOGY FACILITIES IN THE 3 SENATORIAL ZONES OF THE STATE</t>
  </si>
  <si>
    <t xml:space="preserve">CONSTRUCTION/ PROVISION OF HOSPITAL/HEALTH CENTRE: BUILDING OF MINI HEALTH CENTRE FOR TREATMENT OF VICTIMS OF DRUG ABUSE WITH  PARTICULAR ATTENTION TO WOMEN AND YOUTHS </t>
  </si>
  <si>
    <t>ANNIVERSARIES/CELEBRATIONS: INTERNATIONAL DAY OF THE GIRL CHILD-ACCESS TO NUTRITION</t>
  </si>
  <si>
    <t>06100120000200</t>
  </si>
  <si>
    <t>06100122001200</t>
  </si>
  <si>
    <t>06100122001300</t>
  </si>
  <si>
    <t>13100123002200</t>
  </si>
  <si>
    <t>13100123002300</t>
  </si>
  <si>
    <t>DATA CAPTURING / STWG COORDINATION PROGRAMME IN BENUE STATE</t>
  </si>
  <si>
    <t>MINISTRY OF AGRICULTURE AND FOOD SECURITY</t>
  </si>
  <si>
    <t xml:space="preserve">CONSTRUCTION / PROVISION OF INFRASTRUCTURE: FUNDING OF CDP/GrDP IN HEALTH, EDUCATION, WATER AND SANITATION (BN CARES BUDGET 2024) </t>
  </si>
  <si>
    <t>13100123002500</t>
  </si>
  <si>
    <t>MINISTRY OF EDUCATION AND KNOWLEDGE MANAGEMENT</t>
  </si>
  <si>
    <t>REHABILITATION / REPAIRS OF OFFICE BUILDINGS: RENOVATION OF 16 NO. GOVT SCHOOLS AND COLLEGES IN BENUE STATE AT N15, 625,000 MILLION EACH</t>
  </si>
  <si>
    <t>RESEARCH AND DEVELOPMENT: SAFE SCHOOLS INITIATIVES</t>
  </si>
  <si>
    <t>05050122000400</t>
  </si>
  <si>
    <t>05060222000100</t>
  </si>
  <si>
    <t>PURCHASE OF OFFICE FURNITURE AND FITTINGS: CHAIRS: 20 - GBOKO ZONAL OFFICE</t>
  </si>
  <si>
    <t>PURCHASE OF OFFICE FURNITURE AND FITTINGS: CHAIRS: 20 - K/ALA ZONAL OFFICE</t>
  </si>
  <si>
    <t>PURCHASE OF OFFICE FURNITURE AND FITTINGS: CHAIRS: 20 - MAKURDI ZONAL OFFICE</t>
  </si>
  <si>
    <t>PURCHASE OF OFFICE FURNITURE AND FITTINGS: CHAIRS: 20 - OKPOKWU ZONAL OFFICE</t>
  </si>
  <si>
    <t>PURCHASE OF OFFICE FURNITURE AND FITTINGS: CHAIRS: 20 - OTUKPO ZONAL OFFICE</t>
  </si>
  <si>
    <t>PURCHASE OF OFFICE FURNITURE AND FITTINGS: CHAIRS: 20 - VANDEIKYA ZONAL OFFICE</t>
  </si>
  <si>
    <t>PURCHASE OF OFFICE FURNITURE AND FITTINGS: CHAIRS: 50-ADO LGEA</t>
  </si>
  <si>
    <t>PURCHASE OF OFFICE FURNITURE AND FITTINGS: CHAIRS: 50-AGATU LGEA</t>
  </si>
  <si>
    <t>PURCHASE OF OFFICE FURNITURE AND FITTINGS: CHAIRS: 50-APA LGEA</t>
  </si>
  <si>
    <t>PURCHASE OF OFFICE FURNITURE AND FITTINGS: CHAIRS: 50-BURUKU LGEA</t>
  </si>
  <si>
    <t>PURCHASE OF OFFICE FURNITURE AND FITTINGS: CHAIRS: 50-GBOKO LGEA</t>
  </si>
  <si>
    <t>PURCHASE OF OFFICE FURNITURE AND FITTINGS: CHAIRS: 50-GUMA LGEA</t>
  </si>
  <si>
    <t>PURCHASE OF OFFICE FURNITURE AND FITTINGS: CHAIRS: 50-GWER/E LGEA</t>
  </si>
  <si>
    <t>PURCHASE OF OFFICE FURNITURE AND FITTINGS: CHAIRS: 50-GWER/W LGEA</t>
  </si>
  <si>
    <t>PURCHASE OF OFFICE FURNITURE AND FITTINGS: CHAIRS: 50-K/ALA LGEA</t>
  </si>
  <si>
    <t>PURCHASE OF OFFICE FURNITURE AND FITTINGS: CHAIRS: 50-KONSHISHA</t>
  </si>
  <si>
    <t>PURCHASE OF OFFICE FURNITURE AND FITTINGS: CHAIRS: 50-KWANDE LGEA</t>
  </si>
  <si>
    <t>PURCHASE OF OFFICE FURNITURE AND FITTINGS: CHAIRS: 50-LOGO LGEA</t>
  </si>
  <si>
    <t>PURCHASE OF OFFICE FURNITURE AND FITTINGS: CHAIRS: 50-MAKURDI LGEA</t>
  </si>
  <si>
    <t>PURCHASE OF OFFICE FURNITURE AND FITTINGS: CHAIRS: 50-OBI LGEA</t>
  </si>
  <si>
    <t>PURCHASE OF OFFICE FURNITURE AND FITTINGS: CHAIRS:50-OGBADIBO LGEA</t>
  </si>
  <si>
    <t>PURCHASE OF OFFICE FURNITURE AND FITTINGS: CHAIRS: 50-OHIMINI LGEA</t>
  </si>
  <si>
    <t>PURCHASE OF OFFICE FURNITURE AND FITTINGS: CHAIRS: 50-OJU LGEA</t>
  </si>
  <si>
    <t>PURCHASE OF OFFICE FURNITURE AND FITTINGS: CHAIRS: 50-OKPOKWU LGEA</t>
  </si>
  <si>
    <t>PURCHASE OF OFFICE FURNITURE AND FITTINGS: CHAIRS: 50-OTUKPO LGEA</t>
  </si>
  <si>
    <t>PURCHASE OF OFFICE FURNITURE AND FITTINGS: CHAIRS: 50-TARKA LGEA</t>
  </si>
  <si>
    <t>PURCHASE OF OFFICE FURNITURE AND FITTINGS: CHAIRS: 50-UKUM LGEA</t>
  </si>
  <si>
    <t>PURCHASE OF OFFICE FURNITURE AND FITTINGS: CHAIRS: 50-USHONGO LGEA</t>
  </si>
  <si>
    <t>PURCHASE OF OFFICE FURNITURE AND FITTINGS: CHAIRS- 50-VANDEIKYA LGEA</t>
  </si>
  <si>
    <t>PURCHASE OF OFFICE FURNITURE AND FITTINGS: TABLES:  100 - VANDEIKYA ZONAL OFFICE</t>
  </si>
  <si>
    <t>PURCHASE OF OFFICE FURNITURE AND FITTINGS: TABLES: 100-ADO LGEA</t>
  </si>
  <si>
    <t>PURCHASE OF OFFICE FURNITURE AND FITTINGS: TABLES: 100-AGATU LGEA</t>
  </si>
  <si>
    <t>PURCHASE OF OFFICE FURNITURE AND FITTINGS: TABLES: 100-APA LGEA</t>
  </si>
  <si>
    <t>PURCHASE OF OFFICE FURNITURE AND FITTINGS: TABLES: 100-BURUKU LGEA</t>
  </si>
  <si>
    <t>PURCHASE OF OFFICE FURNITURE AND FITTINGS:TABLES: 100-GBOKO LGEA</t>
  </si>
  <si>
    <t>PURCHASE OF OFFICE FURNITURE AND FITTINGS: TABLES: 100-GUMA LGEA</t>
  </si>
  <si>
    <t>PURCHASE OF OFFICE FURNITURE AND FITTINGS: TABLES: 100-GWER/E LGEA</t>
  </si>
  <si>
    <t>PURCHASE OF OFFICE FURNITURE AND FITTINGS: TABLES: 100-GWER/W LGEA</t>
  </si>
  <si>
    <t>PURCHASE OF OFFICE FURNITURE AND FITTINGS: TABLES: 100-K/ALA LGEA</t>
  </si>
  <si>
    <t>PURCHASE OF OFFICE FURNITURE AND FITTINGS: TABLES: 100-KONSHISHA</t>
  </si>
  <si>
    <t>PURCHASE OF OFFICE FURNITURE AND FITTINGS: TABLES: 100-KWANDE LGEA</t>
  </si>
  <si>
    <t>PURCHASE OF OFFICE FURNITURE AND FITTINGS: TABLES: 100-LOGO LGEA</t>
  </si>
  <si>
    <t>PURCHASE OF OFFICE FURNITURE AND FITTINGS: TABLES: 100-MAKURDI LGEA</t>
  </si>
  <si>
    <t>PURCHASE OF OFFICE FURNITURE AND FITTINGS: TABLES: 100-OBI LGEA</t>
  </si>
  <si>
    <t>PURCHASE OF OFFICE FURNITURE AND FITTINGS: TABLES: 100-OGBADIBO LGEA</t>
  </si>
  <si>
    <t>PURCHASE OF OFFICE FURNITURE AND FITTINGS: TABLES: 100-OHIMINI LGEA</t>
  </si>
  <si>
    <t>PURCHASE OF OFFICE FURNITURE AND FITTINGS: TABLES: 100-OJU LGEA</t>
  </si>
  <si>
    <t>PURCHASE OF OFFICE FURNITURE AND FITTINGS: TABLES: 100-OKPOKWU LGEA</t>
  </si>
  <si>
    <t>PURCHASE OF OFFICE FURNITURE AND FITTINGS: TABLES: 100-OTUKPO LGEA</t>
  </si>
  <si>
    <t>PURCHASE OF OFFICE FURNITURE AND FITTINGS: TABLES: 100-TARKA LGEA</t>
  </si>
  <si>
    <t>PURCHASE OF OFFICE FURNITURE AND FITTINGS: TABLES: 100-UKUM LGEA</t>
  </si>
  <si>
    <t>PURCHASE OF OFFICE FURNITURE AND FITTINGS: TABLES: 100-USHONGO LGEA</t>
  </si>
  <si>
    <t>PURCHASE OF OFFICE FURNITURE AND FITTINGS: TABLES: 100-VANDEIKYA LGEA</t>
  </si>
  <si>
    <t>PURCHASE OF OFFICE FURNITURE AND FITTINGS: SAFES/ FILE CABINETS/ CUPBOARDS: 3 - GBOKO ZONAL OFFICE</t>
  </si>
  <si>
    <t>PURCHASE OF OFFICE FURNITURE AND FITTINGS: SAFES/ FILE CABINETS/ CUPBOARDS: 3 - MAKURDI ZONAL OFFICE</t>
  </si>
  <si>
    <t>PURCHASE OF OFFICE FURNITURE AND FITTINGS: SAFES/ FILE CABINETS/ CUPBOARDS: 3 - OKPOKWU ZONAL OFFICE</t>
  </si>
  <si>
    <t>PURCHASE OF OFFICE FURNITURE AND FITTINGS: SAFES/ FILE CABINETS/ CUPBOARDS: 3 - OTUKPO ZONAL OFFICE</t>
  </si>
  <si>
    <t>PURCHASE OF OFFICE FURNITURE AND FITTINGS: SAFES/ FILE CABINETS/ CUPBOARDS: 3 - VANDEIKYA ZONAL OFFICE</t>
  </si>
  <si>
    <t>PURCHASE OF OFFICE FURNITURE AND FITTINGS: TELEVISION SETS - 3 - SUBEB H/QTRS.</t>
  </si>
  <si>
    <t>PURCHASE OF OFFICE FURNITURE AND FITTINGS: AIR CONDITIONER -15 units - SUBEB H/QTRS, MKD.</t>
  </si>
  <si>
    <t>PURCHASE OF OFFICE FURNITURE AND FITTINGS: SHELVES: SHELVES: 5 - SUBEB H/QTRS.</t>
  </si>
  <si>
    <t>PURCHASE OF OFFICE FURNITURE AND FITTINGS: CEILING FANS: 6 - GBOKO LGEA OFFICE</t>
  </si>
  <si>
    <t>PURCHASE OF OFFICE FURNITURE AND FITTINGS: CEILING FANS: 6 - OJU LGEA OFFICE</t>
  </si>
  <si>
    <t>PURCHASE OF OFFICE FURNITURE AND FITTINGS: CEILING FANS:  6 - OTUKPO LGEA OFFICE</t>
  </si>
  <si>
    <t>PURCHASE OF OFFICE FURNITURE AND FITTINGS: CEILING FANS:  5 - BURUKU LGEA OFFICE</t>
  </si>
  <si>
    <t>PURCHASE OF OFFICE FURNITURE AND FITTINGS: CEILING FANS:  5 - TARKAA LGEA OFFICE</t>
  </si>
  <si>
    <t>PURCHASE OF OFFICE FURNITURE AND FITTINGS: CEILING FANS:  3 - K/ALA LGEA OFFICE</t>
  </si>
  <si>
    <t>PURCHASE OF OFFICE FURNITURE AND FITTINGS: CEILING FANS: 3 - VANDEIKYA LGEA OFFICE</t>
  </si>
  <si>
    <t>PURCHASE OF OFFICE FURNITURE AND FITTINGS: REFRIDGERATORS: 4 - SUBEB H/QTRS.</t>
  </si>
  <si>
    <t>PURCHASE OF COMPUTERS: 84 NO. COMPUTERS FOR SUBEB HQTRS.</t>
  </si>
  <si>
    <t>PURCHASE OF COMPUTERS: 4 NO. COMPUTERS FOR GBOKO ZONAL OFFICE.</t>
  </si>
  <si>
    <t>PURCHASE OF COMPUTERS: 4 NO. COMPUTERS FOR KATSINA-ALA ZONAL OFFICE.</t>
  </si>
  <si>
    <t>PURCHASE OF COMPUTERS: 4 NO. COMPUTERS FOR MAKURDI ZONAL OFFICE.</t>
  </si>
  <si>
    <t>PURCHASE OF COMPUTERS: 4 NO. COMPUTERS FOR OKPOKWU ZONAL OFFICE.</t>
  </si>
  <si>
    <t>PURCHASE OF COMPUTERS: 4 NO. COMPUTERS FOR OTUKPO ZONAL OFFICE.</t>
  </si>
  <si>
    <t>PURCHASE OF COMPUTERS: 4 NO. COMPUTERS FOR VANDEIKYA ZONAL OFFICE.</t>
  </si>
  <si>
    <t>PURCHASE OF COMPUTERS: 4 NO. COMPUTERS FOR ADO LGEA.</t>
  </si>
  <si>
    <t>PURCHASE OF COMPUTERS: 4 NO. COMPUTERS FOR AGATU LGEA.</t>
  </si>
  <si>
    <t>PURCHASE OF COMPUTERS: 4 NO. COMPUTERS FOR APA LGEA.</t>
  </si>
  <si>
    <t>PURCHASE OF COMPUTERS: 4 NO. COMPUTERS FOR BURUKU LGEA.</t>
  </si>
  <si>
    <t>PURCHASE OF COMPUTERS: 4 NO. COMPUTERS FOR GBOKO LGEA.</t>
  </si>
  <si>
    <t>PURCHASE OF COMPUTERS: 4 NO. COMPUTERS FOR GUMA LGEA.</t>
  </si>
  <si>
    <t>PURCHASE OF COMPUTERS: 4 NO. COMPUTERS FOR GWER-EAST LGEA.</t>
  </si>
  <si>
    <t>PURCHASE OF COMPUTERS: 4 NO. COMPUTERS FOR GWER-WEST LGEA.</t>
  </si>
  <si>
    <t>PURCHASE OF COMPUTERS: 4 NO. COMPUTERS FOR KATSINA-ALA LGEA.</t>
  </si>
  <si>
    <t>PURCHASE OF COMPUTERS: 4 NO. COMPUTERS FOR KONSHISHA LGEA.</t>
  </si>
  <si>
    <t>PURCHASE OF COMPUTERS: 4 NO. COMPUTERS FOR KWANDE LGEA.</t>
  </si>
  <si>
    <t>PURCHASE OF COMPUTERS: 4 NO. COMPUTERS FOR LOGO LGEA.</t>
  </si>
  <si>
    <t>PURCHASE OF COMPUTERS: 4 NO. COMPUTERS FOR MAKURDI LGEA.</t>
  </si>
  <si>
    <t>PURCHASE OF COMPUTERS: 4 NO. COMPUTERS FOR OBI LGEA.</t>
  </si>
  <si>
    <t>PURCHASE OF COMPUTERS: 4 NO. COMPUTERS FOR OGBADIBO LGEA.</t>
  </si>
  <si>
    <t>PURCHASE OF COMPUTERS: 4 NO. COMPUTERS FOR OHIMINI LGEA.</t>
  </si>
  <si>
    <t>PURCHASE OF COMPUTERS: 4 NO. COMPUTERS FOR OJU LGEA.</t>
  </si>
  <si>
    <t>PURCHASE OF COMPUTERS: 4 NO. COMPUTERS FOR OKPOKWU LGEA.</t>
  </si>
  <si>
    <t>PURCHASE OF COMPUTERS: 4 NO. COMPUTERS FOR OTUKPO LGEA.</t>
  </si>
  <si>
    <t>CONSTRUCTION / PROVISION OF WATER FACILITIES: 3 NO. BOREHOLES FOR ADO LGEA</t>
  </si>
  <si>
    <t>CONSTRUCTION / PROVISION OF WATER FACILITIES: 3 NO. BOREHOLES FOR AGATU LGEA</t>
  </si>
  <si>
    <t>CONSTRUCTION / PROVISION OF WATER FACILITIES: 3 NO. BOREHOLES FOR APA LGEA</t>
  </si>
  <si>
    <t>CONSTRUCTION / PROVISION OF WATER FACILITIES: 3 NO. BOREHOLES FOR BURUKU LGEA</t>
  </si>
  <si>
    <t>CONSTRUCTION / PROVISION OF WATER FACILITIES: 3 NO. BOREHOLES FOR GBOKO LGEA</t>
  </si>
  <si>
    <t>CONSTRUCTION / PROVISION OF WATER FACILITIES: 3 NO. BOREHOLES FOR GUMA LGEA</t>
  </si>
  <si>
    <t>CONSTRUCTION / PROVISION OF WATER FACILITIES: 3 NO. BOREHOLES FOR GWER EAST LGEA</t>
  </si>
  <si>
    <t>CONSTRUCTION / PROVISION OF WATER FACILITIES: 3 NO. BOREHOLES FOR GWER WEST LGEA</t>
  </si>
  <si>
    <t>CONSTRUCTION / PROVISION OF WATER FACILITIES: 3 NO. BOREHOLES FOR KATSINA-ALA LGEA</t>
  </si>
  <si>
    <t>CONSTRUCTION / PROVISION OF WATER FACILITIES: 3 NO. BOREHOLES FOR KONSHISHA LGEA</t>
  </si>
  <si>
    <t>CONSTRUCTION / PROVISION OF WATER FACILITIES: 3 NO. BOREHOLES FOR KWANDE LGEA</t>
  </si>
  <si>
    <t>CONSTRUCTION / PROVISION OF WATER FACILITIES: 3 NO. BOREHOLES FOR LOGO LGEA</t>
  </si>
  <si>
    <t>CONSTRUCTION / PROVISION OF WATER FACILITIES: 3 NO. BOREHOLES FOR MAKURDI LGEA</t>
  </si>
  <si>
    <t>CONSTRUCTION / PROVISION OF WATER FACILITIES: 3 NO. BOREHOLES FOR OBI LGEA</t>
  </si>
  <si>
    <t>CONSTRUCTION / PROVISION OF WATER FACILITIES: 3 NO. BOREHOLES FOR OGBADIBO LGEA</t>
  </si>
  <si>
    <t>CONSTRUCTION / PROVISION OF WATER FACILITIES: 3 NO. BOREHOLES FOR OHIMINI LGEA</t>
  </si>
  <si>
    <t>CONSTRUCTION / PROVISION OF WATER FACILITIES: 3 NO. BOREHOLES FOR OJU LGEA</t>
  </si>
  <si>
    <t>CONSTRUCTION / PROVISION OF WATER FACILITIES: 3 NO. BOREHOLES FOR OKPOKWU LGEA</t>
  </si>
  <si>
    <t>CONSTRUCTION / PROVISION OF WATER FACILITIES: 3 NO. BOREHOLES FOR OTUKPO LGEA</t>
  </si>
  <si>
    <t>CONSTRUCTION / PROVISION OF WATER FACILITIES: 3 NO. BOREHOLES FOR TARKA LGEA</t>
  </si>
  <si>
    <t>CONSTRUCTION / PROVISION OF WATER FACILITIES: 3 NO. BOREHOLES FOR UKUM LGEA</t>
  </si>
  <si>
    <t>CONSTRUCTION / PROVISION OF WATER FACILITIES: 3 NO. BOREHOLES FOR USHONGO LGEA</t>
  </si>
  <si>
    <t>CONSTRUCTION / PROVISION OF WATER FACILITIES: 3 NO. BOREHOLES FOR VANDEIKYA LGEA</t>
  </si>
  <si>
    <t>REHABILITATION / REPAIRS - PUBLIC SCHOOLS: REPAIRS OF OHUHU-OWO PRIMARY SCHOOL IN OWO WARD OJU LOCAL GOVERNMENT</t>
  </si>
  <si>
    <t>05050221000200</t>
  </si>
  <si>
    <t>05050221000300</t>
  </si>
  <si>
    <t>05050221000400</t>
  </si>
  <si>
    <t>05050221000500</t>
  </si>
  <si>
    <t>05050221000600</t>
  </si>
  <si>
    <t>05050221000700</t>
  </si>
  <si>
    <t>05050221000800</t>
  </si>
  <si>
    <t>05050221000900</t>
  </si>
  <si>
    <t>05050221001000</t>
  </si>
  <si>
    <t>05050221001100</t>
  </si>
  <si>
    <t>05050221001200</t>
  </si>
  <si>
    <t>05050221001300</t>
  </si>
  <si>
    <t>05050221001400</t>
  </si>
  <si>
    <t>05050221001500</t>
  </si>
  <si>
    <t>05050221001600</t>
  </si>
  <si>
    <t>05050221001700</t>
  </si>
  <si>
    <t>05050221001800</t>
  </si>
  <si>
    <t>05050221001900</t>
  </si>
  <si>
    <t>05050221002000</t>
  </si>
  <si>
    <t>05050221002100</t>
  </si>
  <si>
    <t>05050221002200</t>
  </si>
  <si>
    <t>05050221002300</t>
  </si>
  <si>
    <t>05050221002400</t>
  </si>
  <si>
    <t>05050221002500</t>
  </si>
  <si>
    <t>05050221002600</t>
  </si>
  <si>
    <t>05050221002700</t>
  </si>
  <si>
    <t>05050221002800</t>
  </si>
  <si>
    <t>05050221002900</t>
  </si>
  <si>
    <t>05050221003000</t>
  </si>
  <si>
    <t>05050221003100</t>
  </si>
  <si>
    <t>05050221003200</t>
  </si>
  <si>
    <t>05050221003300</t>
  </si>
  <si>
    <t>05050221003400</t>
  </si>
  <si>
    <t>05050221003500</t>
  </si>
  <si>
    <t>05050221003600</t>
  </si>
  <si>
    <t>05050221003700</t>
  </si>
  <si>
    <t>05050221003800</t>
  </si>
  <si>
    <t>05050221003900</t>
  </si>
  <si>
    <t>05050221004000</t>
  </si>
  <si>
    <t>05050221004100</t>
  </si>
  <si>
    <t>05050221004200</t>
  </si>
  <si>
    <t>05050221004300</t>
  </si>
  <si>
    <t>05050221004400</t>
  </si>
  <si>
    <t>05050221004500</t>
  </si>
  <si>
    <t>05050221004600</t>
  </si>
  <si>
    <t>05050221004700</t>
  </si>
  <si>
    <t>05050221004800</t>
  </si>
  <si>
    <t>05050221004900</t>
  </si>
  <si>
    <t>05050221005000</t>
  </si>
  <si>
    <t>05050221005100</t>
  </si>
  <si>
    <t>05050221005200</t>
  </si>
  <si>
    <t>05050221005300</t>
  </si>
  <si>
    <t>05050221005400</t>
  </si>
  <si>
    <t>05050221005500</t>
  </si>
  <si>
    <t>05050221005600</t>
  </si>
  <si>
    <t>05050221005700</t>
  </si>
  <si>
    <t>05050221005800</t>
  </si>
  <si>
    <t>05050221005900</t>
  </si>
  <si>
    <t>05050221006000</t>
  </si>
  <si>
    <t>05050221006100</t>
  </si>
  <si>
    <t>05050221006200</t>
  </si>
  <si>
    <t>05050221006300</t>
  </si>
  <si>
    <t>05050221006400</t>
  </si>
  <si>
    <t>05050221006500</t>
  </si>
  <si>
    <t>05050221006600</t>
  </si>
  <si>
    <t>05050221006700</t>
  </si>
  <si>
    <t>05050221006800</t>
  </si>
  <si>
    <t>05050221006900</t>
  </si>
  <si>
    <t>05050221007000</t>
  </si>
  <si>
    <t>05050221007100</t>
  </si>
  <si>
    <t>05050221007200</t>
  </si>
  <si>
    <t>05050221007300</t>
  </si>
  <si>
    <t>05050221007400</t>
  </si>
  <si>
    <t>05050221007500</t>
  </si>
  <si>
    <t>05050221007600</t>
  </si>
  <si>
    <t>05050221007700</t>
  </si>
  <si>
    <t>05050221007800</t>
  </si>
  <si>
    <t>05050221007900</t>
  </si>
  <si>
    <t>05060121000100</t>
  </si>
  <si>
    <t>05060121000200</t>
  </si>
  <si>
    <t>05060121000300</t>
  </si>
  <si>
    <t>05060121000400</t>
  </si>
  <si>
    <t>05060121000500</t>
  </si>
  <si>
    <t>05060121000600</t>
  </si>
  <si>
    <t>05060121000700</t>
  </si>
  <si>
    <t>05060121000800</t>
  </si>
  <si>
    <t>05060121000900</t>
  </si>
  <si>
    <t>05060121001000</t>
  </si>
  <si>
    <t>05060121001100</t>
  </si>
  <si>
    <t>05060121001200</t>
  </si>
  <si>
    <t>05060121001300</t>
  </si>
  <si>
    <t>05060121001400</t>
  </si>
  <si>
    <t>05060121001500</t>
  </si>
  <si>
    <t>05060121001600</t>
  </si>
  <si>
    <t>05060121001700</t>
  </si>
  <si>
    <t>05060121001800</t>
  </si>
  <si>
    <t>05060121001900</t>
  </si>
  <si>
    <t>05060121002000</t>
  </si>
  <si>
    <t>05060121002100</t>
  </si>
  <si>
    <t>05060121002200</t>
  </si>
  <si>
    <t>05060121002300</t>
  </si>
  <si>
    <t>05060121002400</t>
  </si>
  <si>
    <t>05060121002500</t>
  </si>
  <si>
    <t>05060121002600</t>
  </si>
  <si>
    <t>05060121003100</t>
  </si>
  <si>
    <t>05060121003200</t>
  </si>
  <si>
    <t>05060121003300</t>
  </si>
  <si>
    <t>05060121003400</t>
  </si>
  <si>
    <t>05060121003500</t>
  </si>
  <si>
    <t>05060121003600</t>
  </si>
  <si>
    <t>05060121003700</t>
  </si>
  <si>
    <t>05060121003800</t>
  </si>
  <si>
    <t>05060121003900</t>
  </si>
  <si>
    <t>05060121004000</t>
  </si>
  <si>
    <t>05060121004100</t>
  </si>
  <si>
    <t>05060121004200</t>
  </si>
  <si>
    <t>05060121004300</t>
  </si>
  <si>
    <t>05060121004400</t>
  </si>
  <si>
    <t>05060121004500</t>
  </si>
  <si>
    <t>05060121004600</t>
  </si>
  <si>
    <t>05060121004700</t>
  </si>
  <si>
    <t>05060121004800</t>
  </si>
  <si>
    <t>05060121004900</t>
  </si>
  <si>
    <t>05060121005000</t>
  </si>
  <si>
    <t>05060121005100</t>
  </si>
  <si>
    <t>05060121005200</t>
  </si>
  <si>
    <t>05060121005300</t>
  </si>
  <si>
    <t>05060121005400</t>
  </si>
  <si>
    <t>CONSTRUCTION / PROVISION OF OFFICE BUILDINGS: CONSTRUCTION AND COMPLETION OF PERMANENT OFFICE COMPLEX AT THE STATE SECRETARIAT.</t>
  </si>
  <si>
    <t>05040421000100</t>
  </si>
  <si>
    <t>PURCHASE OF MOTOR VEHICLES: (FOR OFFICIAL USE BY PRINCIPAL OFFICERS, BOARD CHAIRMAN, RECTOR, BURSAR, DEPUTY RECTOR, DIRECTOR OF WORKS &amp; LIBRARIAN).</t>
  </si>
  <si>
    <t>PURCHASE OF SECURITY EQUIPMENT: (CCTV CAMERA, SCANNERS, LED TOUCH LIGHTS ETC) (TETFUND)</t>
  </si>
  <si>
    <t>CONSTRUCTION / PROVISION OF RESIDENTIAL BUILDINGS: (CONSTRUCTION OF STUDENTS HOSTEL)</t>
  </si>
  <si>
    <t>CONSTRUCTION / PROVISION OF RESIDENTIAL BUILDINGS: (RECTOR'S HOUSE)</t>
  </si>
  <si>
    <t>CONSTRUCTION / PROVISION OF WATER FACILITIES: CONSTRUCTION OF BOREHOLES AT VARIOUS SCHOOL LOCATIONS (TETFUND)</t>
  </si>
  <si>
    <t>CONSTRUCTION / PROVISION OF ROADS: WITHIN THE CAMPUSES</t>
  </si>
  <si>
    <t>REHABILITATION / REPAIRS OF FIXED ASSETS - GENERAL: REHABILITATION OF HOSTELS</t>
  </si>
  <si>
    <t>RESEARCH AND DEVELOPMENT: SOLAR RESEARCH; FOOD PROCESSING.</t>
  </si>
  <si>
    <t>RESEARCH AND DEVELOPMENT: 2024 NBTE ACCREDITATION</t>
  </si>
  <si>
    <t>13100123002600</t>
  </si>
  <si>
    <t>05050423000100</t>
  </si>
  <si>
    <t>05060223000200</t>
  </si>
  <si>
    <t>PURCHASE OF 3 NO. TOYOTA COROLLA 2019 MODEL MOTOR VEHICLES</t>
  </si>
  <si>
    <t>PURCHASE OF OFFICE FURNITURE AND FITTINGS: CHAIRS, TABLES, SAFE, FILE CABINETS, CUPBOARD, TELEVISION, AIR-CONDITIONERS, SHELVES &amp; CEILING FANS</t>
  </si>
  <si>
    <t>PURCHASE OF 6 NO. HP COMPUTERS - LAPTOPS &amp; DESKTOP</t>
  </si>
  <si>
    <t>PURCHASE OF 3 NO HP COMPUTER PRINTERS</t>
  </si>
  <si>
    <t>PURCHASE OF 3 NO. SHARP PHOTOCOPYING MACHINES</t>
  </si>
  <si>
    <t>PURCHASE OF 2 NO. HP SCANNERS</t>
  </si>
  <si>
    <t>PURCHASE OF SPORTING / GAMING EQUIPMENT: PURCHASE OF INDOOR SPORTING EQUIPMENT (TABLE-TENIS)</t>
  </si>
  <si>
    <t>PURCHASE OF SECURITY EQUIPMENT - PROVISION OF SECURITY GADGETS FOR THE COLLEGE - CCTV</t>
  </si>
  <si>
    <t xml:space="preserve">CONSTRUCTION / PROVISION OF RESIDENTIAL BUILDINGS: 2 BLOCKS OF 4 BEDROOM APARTMENTS </t>
  </si>
  <si>
    <t>CONSTRUCTION / PROVISION OF SPORTING FACILITIES: CONSTRUCTION OF LAWN TENIS COURT AT 2ND CAMPUS</t>
  </si>
  <si>
    <t>CONSTRUCTION / PROVISION OF ROADS AT 2ND CAMPUS</t>
  </si>
  <si>
    <t>CONSTRUCTION / PROVISION OF WATER-WAYS AT 2ND CAMPUS</t>
  </si>
  <si>
    <t>CONSTRUCTION / PROVISION OF RECREATIONAL FACILITIES: ZOOS, PARKS &amp; RESERVES AT 2ND CAMPUS.</t>
  </si>
  <si>
    <t>REHABILITATION / REPAIRS - ELECTRICITY AT 1ST CAMPUS</t>
  </si>
  <si>
    <t>REHABILITATION / REPAIRS - PUBLIC SCHOOLS: 1 NO. LECTURE THEATRE PERMANENT SITE</t>
  </si>
  <si>
    <t>RESEARCH AND DEVELOPMENT: 2024 NCCE ACCREDITATION</t>
  </si>
  <si>
    <t>05050222000100</t>
  </si>
  <si>
    <t>05060122000100</t>
  </si>
  <si>
    <t>05060122000200</t>
  </si>
  <si>
    <t>05060122000300</t>
  </si>
  <si>
    <t>05060122000400</t>
  </si>
  <si>
    <t>05060122000500</t>
  </si>
  <si>
    <t>14100122000600</t>
  </si>
  <si>
    <t>05040222000100</t>
  </si>
  <si>
    <t>05040222000200</t>
  </si>
  <si>
    <t>08100122000100</t>
  </si>
  <si>
    <t>05050522000100</t>
  </si>
  <si>
    <t>05050122000600</t>
  </si>
  <si>
    <t>05050122000700</t>
  </si>
  <si>
    <t>14100122000700</t>
  </si>
  <si>
    <t>05050422000100</t>
  </si>
  <si>
    <t>05050422000200</t>
  </si>
  <si>
    <t>05050122000800</t>
  </si>
  <si>
    <t>17100122000100</t>
  </si>
  <si>
    <t>16100122000100</t>
  </si>
  <si>
    <t>05050122001000</t>
  </si>
  <si>
    <t>05050522000200</t>
  </si>
  <si>
    <t>05050122001100</t>
  </si>
  <si>
    <t>05050122001200</t>
  </si>
  <si>
    <t>05050122001300</t>
  </si>
  <si>
    <t>PURCHASE OF 3NO. TOYOTA CAMRY, 2 TOYOTA LANDCRUISER PRADO JEEP MOTOR VEHICLES</t>
  </si>
  <si>
    <t>PURCHASE OF 6 NO. COMPUTER PRINTERS - COLOUR, DESKJET &amp; LASERJET</t>
  </si>
  <si>
    <t>PURCHASE OF HEALTH / MEDICAL EQUIPMENT (5 PCR Equpments for Molecular Lab, 6  ICU Ventilators, 5 Opthalmic Equipments, 5 Dialysis Machines, CT Scan, Mobile X-Rays, O&amp;G Equipments, Surgery Equipments, Endoscopy Suites,)</t>
  </si>
  <si>
    <t>CONSTRUCTION / PROVISION OF WATER FACILITIES: (Construction of Mini Water Works, 200,000 Litres of Water Reservoir - Both Overhead Reservoirs)</t>
  </si>
  <si>
    <t>REHABILITATION / REPAIRS - WATER FACILITIES: 10 NO. BOREHOLES &amp; OTHER WATER FACILITIES</t>
  </si>
  <si>
    <t>EROSION  &amp; FLOOD CONTROL: SEWAGE/ DRAINAGE NETWORK</t>
  </si>
  <si>
    <t>ZOOS, PARKS &amp; RESERVES: ACADEMIC PARKS</t>
  </si>
  <si>
    <t>PURCHASE OF OFFICE FURNITURE AND FITTINGS: FURNISHING OF MUHAMMADU BUHARI MOTHER AND CHILD HOSPITAL 10 SWIVEL CHAIS, 15 TABLES, 8 PATIENTS SEATS</t>
  </si>
  <si>
    <t>PURCHASE OF 15 NO. HP COMPUTER LAPTOP COREi7 - MBMCH</t>
  </si>
  <si>
    <t>PURCHASE OF 2NO. HP SCANNERS - MBMCH</t>
  </si>
  <si>
    <t>INFRASTRUCTURE REMODELING OF MBMCH FOR THE PURPOSE OF IVF IN THE CENTRE.</t>
  </si>
  <si>
    <t>11100122001900</t>
  </si>
  <si>
    <t>11100122002000</t>
  </si>
  <si>
    <t>11100122002100</t>
  </si>
  <si>
    <t>14100122001300</t>
  </si>
  <si>
    <t>04050122000303</t>
  </si>
  <si>
    <t>04050122000403</t>
  </si>
  <si>
    <t>04050122000703</t>
  </si>
  <si>
    <t>04050122000803</t>
  </si>
  <si>
    <t>09100122000100</t>
  </si>
  <si>
    <t>08100122000200</t>
  </si>
  <si>
    <t>13100122003500</t>
  </si>
  <si>
    <t>11100122002300</t>
  </si>
  <si>
    <t>11100122002700</t>
  </si>
  <si>
    <t>04050123001703</t>
  </si>
  <si>
    <t>04050123001903</t>
  </si>
  <si>
    <t>ACQUISITION OF PAYROLL, GENERAL ACCOUNTING, AND HOSPITAL INFORMATION MGT SOFTWARE</t>
  </si>
  <si>
    <t>PURCHASE OF OFFICE FURNITURE: FURNISHING OF NEWLY ACCREDITED DEPARTMENTS OF RADIOGRAPHY &amp; RADIATION SCIENCE, LABORATORY SCIENCE.,OTHER DEPARTMENT FOR THE NEW STAFF.</t>
  </si>
  <si>
    <t>PURCHASE OF COMPUTERS (10 NO. HP LAPTOPS, DESKTOPS &amp; SERVERS)</t>
  </si>
  <si>
    <t>PURCHASE OF 10 NO. HP COMPUTER PRINTERS (COLOURED A4, A3, LASERJETS &amp; WIRELESS PRINTERS)</t>
  </si>
  <si>
    <t>PURCHASE OF 10 NO. SHARP PHOTOCOPYING MACHINES</t>
  </si>
  <si>
    <t>PURCHASE OF 5 NO. 250KVA SOUND PROOF POWER GENERATING SET</t>
  </si>
  <si>
    <t>PURCHASE OF HEALTH AND MEDICAL EQUIPMENT</t>
  </si>
  <si>
    <t>PURCHASE OF SECURITY EQUIPMENT: PROVISION OF SECURITY GADGETS FOR BSU - CCTV CAMERA ETC.</t>
  </si>
  <si>
    <t>PURCHASE OF INDUSTRIAL EQUIPMENT</t>
  </si>
  <si>
    <t>CONSTRUCTION /PROVISION OF ROADS WITHIN BSU CAMPUSES, MAKURDI.</t>
  </si>
  <si>
    <t>RESEARCH AND DEVELOPMENT: FOOD RESEARCH &amp; DEVELOPMENT.</t>
  </si>
  <si>
    <t>05050222000500</t>
  </si>
  <si>
    <t>05060122001100</t>
  </si>
  <si>
    <t>05060122001200</t>
  </si>
  <si>
    <t>05060122001300</t>
  </si>
  <si>
    <t>14100122001200</t>
  </si>
  <si>
    <t>05050522000500</t>
  </si>
  <si>
    <t>05050522000600</t>
  </si>
  <si>
    <t>05050122002800</t>
  </si>
  <si>
    <t>05050422000600</t>
  </si>
  <si>
    <t>17100122000200</t>
  </si>
  <si>
    <t>05050122002900</t>
  </si>
  <si>
    <t>05050122003000</t>
  </si>
  <si>
    <t>05060222000500</t>
  </si>
  <si>
    <t>PURCHASE OF 6 NO. TOYOTA COROLLA MOTOR VEHICLES FOR PRINCIPAL OFFICERS (RECTOR, DEPUTY RECTOR, REGISTRAR, BURSAR, LIBRARIAN ETC)</t>
  </si>
  <si>
    <t>PURCHASE OF BUSES: 2 NO. 18 SEATER TOYOTA BUSES</t>
  </si>
  <si>
    <t>PURCHASE OF OFFICE FURNITURE AND FITTINGS : PURCHASE OF OFFICE CHAIRS FOR ALL DEPARTMENTS, CLASSROOMS &amp; STAFF ROOMS</t>
  </si>
  <si>
    <t>PURCHASE OF OFFICE FURNITURE AND FITTINGS : PURCHASE OF OFFICE TABLES FOR ALL DEPARTMENTS, CLASSROOMS &amp; STAFF ROOMS</t>
  </si>
  <si>
    <t>PURCHASE OF OFFICE FURNITURE AND FITTINGS : FURNISHING OF LECTURE HALLS</t>
  </si>
  <si>
    <t>PURCHASE OF OFFICE FURNITURE AND FITTINGS : PURCHASE OF 10 NO. COLOUR LED TV SETS</t>
  </si>
  <si>
    <t>PURCHASE OF OFFICE FURNITURE AND FITTINGS : PURCHASE OF 8 NO. PUBLIC ADDRESS SYSTEMS WITH RECEIVERS, MICROPHONES, AMPLIFIERS &amp; DECK PLAYERS</t>
  </si>
  <si>
    <t>PURCHASE OF OFFICE FURNITURE AND FITTINGS : PURCHASE OF  5 NO. REFRIGERATORS WITH ACCESSORIES (STABILIZERS, EXTENSION CABLES ETC)</t>
  </si>
  <si>
    <t>PURCHASE OF OFFICE FURNITURE AND FITTINGS : PURCHASE OF  5 UNIT OF 1.5 HP SPLIT AIR-CONDITONERS WITH ACCESSORIES</t>
  </si>
  <si>
    <t>PURCHASE OF OFFICE FURNITURE AND FITTINGS : PURCHASE OF 5 NO. ROOM AIR CONDITIONERS WITH ACCESSORIES</t>
  </si>
  <si>
    <t>COMPUTERS: INTERNET NETWORK CONNECTION WITH NETWORK INTERFACE (LAN &amp; WAN) WITH 1 YEAR SUBSCRIPTION</t>
  </si>
  <si>
    <t>COMPUTERS: PURCHASE OF 50 NO. COMPUTER SYSTEM FOR ESTABLISHING AN E-LIBRARY</t>
  </si>
  <si>
    <t>COMPUTERS: PURCHASE OF 50 NO. COMPUTER SYSTEMS (DESKTOP &amp; LAPTOPS) FOR ATPOL, MAKURDI</t>
  </si>
  <si>
    <t>PURCHASE OF COMPUTER PRINTERS: 1 NO. EACH OF COLOUR, INK-JET &amp; LASERJETS</t>
  </si>
  <si>
    <t>PURCHASE OF 1NO. 200KVA (SOUND PROOF) POWER GENERATING SET</t>
  </si>
  <si>
    <t>PURCHASE OF SPORTING / GAMING EQUIPMENT: PROCUREMENT OF SPORTING EQUIPMENT, KITS ETC</t>
  </si>
  <si>
    <t>PURCHASE OF SECURITY EQUIPMENT-:PROVISION OF SECURITY GADGETS FOR THE POLY - CCTV CAMERA ETC.</t>
  </si>
  <si>
    <t>PURCHASE OF INDUSTRIAL EQUIPMENT:PURCHASE OF MILLIAMMETERS, GALVANOMETERS, OHMMETERS, VOLTMETER, WATTMETER, TESTERS ETC</t>
  </si>
  <si>
    <t xml:space="preserve">PURCHASE OF INDUSTRIAL EQUIPMENT:PURCHASE OF SUNDRY BASIC ELECTRICITY, MEASUREMENT AND INSTRUMENTAL ON LABORATORY </t>
  </si>
  <si>
    <t>PURCHASE OF INDUSTRIAL EQUIPMENT:PURCHASE OF ELECTRICAL, MECHANICAL, CARPENTRY &amp; OTHER WORKSHOP KITS/ACCESSORIES</t>
  </si>
  <si>
    <t>PURCHASE OF INDUSTRIAL EQUIPMENT:PURCHASE OF WORKSHOP/LAB. MACHINES AND TOOLS</t>
  </si>
  <si>
    <t>PURCHASE OF RECREATIONAL FACILITIES: LANDSCAPING OF NEW FOOTBALL FIELD, VOLLEYBALL &amp; BASKETBALL PITCHES ETC. IN THE SCHOOL.</t>
  </si>
  <si>
    <t>CONSTRUCTION / PROVISION OF OFFICE BUILDINGS: CONSTRUCTION OF 1 NO. CLASSROOM AND PARTITIONING OF THE EXISTING CLASSROOM</t>
  </si>
  <si>
    <t>CONSTRUCTION / PROVISION OF OFFICE BUILDINGS: CONSTRUCTION OF 1 NO. CARPENTRY WORKSHOP WITH ADDITIONAL 7 WORKBENCHES EACH MOUNTED WITH CARPENTRY VICES.</t>
  </si>
  <si>
    <t>CONSTRUCTION / PROVISION OF OFFICE BUILDINGS: CONSTRUCTION OF NEW ADMINISTRATIVE BLOCK</t>
  </si>
  <si>
    <t>CONSTRUCTION / PROVISION OF OFFICE BUILDINGS: CONSTRUCTION OF 1 NO. OFFICE FOR THE HOD AND OTHER ADMINISTRATIVE STAFF OF BUILDING TECHNOLOGY</t>
  </si>
  <si>
    <t>CONSTRUCTION / PROVISION OF OFFICE BUILDINGS: CONSTRUCTION OF 1 NO. STANDARD DRAWING STUDIO WITH THIRTY STANDARD DRAWING TABLES</t>
  </si>
  <si>
    <t xml:space="preserve">CONSTRUCTION / PROVISION OF INFRASTRUCTURE: CONSTRUCTION OF 1 BLOCK LECTURE THEATRE </t>
  </si>
  <si>
    <t>CONSTRUCTION / PROVISION OF OFFICE BUILDINGS: CONSTRUCTION OF 1 NO. OFFICE FOR TWO STAFF</t>
  </si>
  <si>
    <t xml:space="preserve">CONSTRUCTION / PROVISION OF OFFICE BUILDINGS: CONSTRUCTION OF 1 NO. BLOCK TO ACCOMMODATE ALL OFFICES OF ELECTRICAL AND ELECTRONICS ENGINEERING </t>
  </si>
  <si>
    <t>CONSTRUCTION / PROVISION OF OFFICE BUILDINGS: CONSTRUCTION OF 1 NO. BLOCK TO ACCOMMODATE COMPUTER SCIENCE STAFF</t>
  </si>
  <si>
    <t>CONSTRUCTION / PROVISION OF WATER FACILITIES: SERVICING OF 3 BOREHOLES FOR WATER SUPPLY</t>
  </si>
  <si>
    <t>CONSTRUCTION / PROVISION OF HOSPITALS / HEALTH CENTRES: CONSTRUCTION OF 1 NO. OBSERVATION ROOM IN THE HEALTH CARE.</t>
  </si>
  <si>
    <t>CONSTRUCTION / PROVISION OF PUBLIC SCHOOLS: CONSTRUCTION OF 1 NO. RESOURCE CENTRE</t>
  </si>
  <si>
    <t>CONSTRUCTION / PROVISION OF PUBLIC SCHOOLS: COST OF DESIGN STUDIO, PATTERN DRAFTING, CUTTING, SEWING AND SITTING ROOMS</t>
  </si>
  <si>
    <t>CONSTRUCTION / PROVISION OF PUBLIC SCHOOLS: COST OF FLOORING OF THE CLASSROOM FOR FASHION DESIGN</t>
  </si>
  <si>
    <t>CONSTRUCTION / PROVISION OF PUBLIC SCHOOLS: CONSTRUCTION OF 1 NO. BLOCK HOUSING HARDWARE &amp; SOFTWARE FOR COMPUTER SCIENCE</t>
  </si>
  <si>
    <t xml:space="preserve">CONSTRUCTION / PROVISION OF PUBLIC SCHOOLS: CONSTRUCTION OF 1 NO. PAINTING, DECORATION AND BLAZING WORKSHOP </t>
  </si>
  <si>
    <t>CONSTRUCTION / PROVISION OF PUBLIC SCHOOLS: CONSTRUCTION OF 1 NO. LABORATORY FOR STRUCTURE/STRENGTH OF MATERIALS PER NBTE MINIMUM REQUIREMENTS</t>
  </si>
  <si>
    <t>CONSTRUCTION / PROVISION OF PUBLIC SCHOOLS: CONSTRUCTION OF 1 NO. SOIL MECHANICS LAB. INCLUDING REQUISITE TOOLS</t>
  </si>
  <si>
    <t>CONSTRUCTION / PROVISION OF PUBLIC SCHOOLS: CONSTRUCTION OF 1 NO. ELECTRONICS/TELECOM LABORATORY</t>
  </si>
  <si>
    <t>CONSTRUCTION / PROVISION OF PUBLIC SCHOOLS: CONSTRUCTION OF 1 NO. POWER AND MACHINE LABORATORY</t>
  </si>
  <si>
    <t>CONSTRUCTION / PROVISION OF PUBLIC SCHOOLS: CONSTRUCTION OF 1 NO. MECHANICAL WORKSHOP FOR ELECTRICAL/ELECTRONIC ENGINEERING</t>
  </si>
  <si>
    <t xml:space="preserve">CONSTRUCTION / PROVISION OF PUBLIC SCHOOLS: CONSTRUCTION OF 1 NO. RESOURCE CENTRE WITH 20 FUNCTIONAL COMPUTERS FOR BUSINESS ADMINSTRATION </t>
  </si>
  <si>
    <t>CONSTRUCTION / PROVISION OF INFRASTRUCTURE: PERIMETER FENCE WITH SECURITY POST</t>
  </si>
  <si>
    <t xml:space="preserve">CONSTRUCTION / PROVISION OF RECREATIONAL FACILITIES: FOOTBALL FIELD WITH TRACKS, LAWN TENNIS, VOLLEY BALL COURT WITH ALL NECESSARY KITS, BALLS AND JERSEY. </t>
  </si>
  <si>
    <t>REHABILITATION / REPAIRS - HOSPITAL / HEALTH CENTRES: SCHOOL CLINIC</t>
  </si>
  <si>
    <t>REHABILITATION / REPAIRS - PUBLIC SCHOOLS: RENOVATION OF LECTURE HALLS (OLD BSU HALLS)</t>
  </si>
  <si>
    <t>REHABILITATION / REPAIRS - PUBLIC SCHOOLS: RENOVATION OF LECTURE HALLS (E &amp; F)</t>
  </si>
  <si>
    <t>REHABILITATION / REPAIRS - PUBLIC SCHOOLS: REPAIRS OF DILAPIDATED CEILING, COLLAPSED WALLS AND LOURVES AND WIRING OF THE EXISTING CLASSROOM.</t>
  </si>
  <si>
    <t>REHABILITATION / REPAIRS - PUBLIC SCHOOLS: PHYSICS / CHEMISTRY LABORATORY</t>
  </si>
  <si>
    <t>REHABILITATION / REPAIRS - PUBLIC SCHOOLS: BIOLOGY / GEOLOGY LABORATORY</t>
  </si>
  <si>
    <t>REHABILITATION / REPAIRS - PUBLIC SCHOOLS: COMPUTER BUILDING / COUNCIL HALL</t>
  </si>
  <si>
    <t>REHABILITATION / REPAIRS - PUBLIC SCHOOLS: FASHION DESIGN/PAINTING AND DECORATING COMPLEX</t>
  </si>
  <si>
    <t>REHABILITATION / REPAIRS - FIRE FIGHTING STATIONS AT THE POLY</t>
  </si>
  <si>
    <t>REHABILITATION / REPAIRS - LIBRARIES: SCHOOL LIBRARY</t>
  </si>
  <si>
    <t>REHABILITATION / REPAIRS OF OFFICE BUILDINGS: OLD ADMINISTRATIVE BLOCK/RECTOR'S OFFICE</t>
  </si>
  <si>
    <t>REHABILITATION / REPAIRS OF OFFICE BUILDINGS: FORMER AUDITORIUM/COUNCIL HALL</t>
  </si>
  <si>
    <t>REHABILITATION / REPAIRS OF OFFICE BUILDINGS: MAIN AUDITORIUM/ACADEMIC OFFICE</t>
  </si>
  <si>
    <t>REHABILITATION / REPAIRS OF OFFICE BUILDINGS: REGISTRY / RTV BLOCKS</t>
  </si>
  <si>
    <t>REHABILITATION / REPAIRS OF OFFICE BUILDINGS: CHIEF SECURITY OFFICE/FORMER BSU LECTURE HALLS</t>
  </si>
  <si>
    <t>REHABILITATION / REPAIRS OF OFFICE BUILDINGS: MAKURDI HOSTEL</t>
  </si>
  <si>
    <t>REHABILITATION / REPAIRS OF OFFICE BUILDINGS: ABUJA HOSTEL BLOCK 'A'</t>
  </si>
  <si>
    <t>REHABILITATION / REPAIRS OF OFFICE BUILDINGS: ABUJA HOSTEL BLOCK 'B'</t>
  </si>
  <si>
    <t>REHABILITATION / REPAIRS OF OFFICE BUILDINGS: ABUJA HOSTEL BLOCK 'C &amp; D'</t>
  </si>
  <si>
    <t>REHABILITATION / REPAIRS OF OFFICE BUILDINGS: LAGOS HOSTEL ANNEX</t>
  </si>
  <si>
    <t>REHABILITATION / REPAIRS OF OFFICE BUILDINGS: LAGOS HOSTEL COMPLEX COVERING ABCDE</t>
  </si>
  <si>
    <t>RESEARCH AND DEVELOPMENT:  NBTE ACCREDITATION TO UPGRADE THE INSTITUTION, ATPOL, MAKURDI.</t>
  </si>
  <si>
    <t>COMPUTER SOFTWARE ACQUISITION (OPERATING SYSTEMS, MICROSOFT OFFICE, PROGRAMMING LANGUAGES &amp; OTHER APPLICATIONS FOR DEPARTMENTS AND COMPUTER LAB.</t>
  </si>
  <si>
    <t>05050223000500</t>
  </si>
  <si>
    <t>05050223000600</t>
  </si>
  <si>
    <t>05050223000700</t>
  </si>
  <si>
    <t>05050223000800</t>
  </si>
  <si>
    <t>05050223000900</t>
  </si>
  <si>
    <t>05050223001000</t>
  </si>
  <si>
    <t>05060123000800</t>
  </si>
  <si>
    <t>05060123000900</t>
  </si>
  <si>
    <t>05060123001000</t>
  </si>
  <si>
    <t>05060123001100</t>
  </si>
  <si>
    <t>05060123001200</t>
  </si>
  <si>
    <t>05060123001300</t>
  </si>
  <si>
    <t>05050523000200</t>
  </si>
  <si>
    <t>05040223000300</t>
  </si>
  <si>
    <t>05040223000400</t>
  </si>
  <si>
    <t>08100123000100</t>
  </si>
  <si>
    <t>05050523000300</t>
  </si>
  <si>
    <t>05040223000500</t>
  </si>
  <si>
    <t>05040223000600</t>
  </si>
  <si>
    <t>05040223000700</t>
  </si>
  <si>
    <t>05040223000800</t>
  </si>
  <si>
    <t>05050123002700</t>
  </si>
  <si>
    <t>05050123002800</t>
  </si>
  <si>
    <t>05050123002900</t>
  </si>
  <si>
    <t>05050123003000</t>
  </si>
  <si>
    <t>05050123003100</t>
  </si>
  <si>
    <t>05050123003200</t>
  </si>
  <si>
    <t>05050123003300</t>
  </si>
  <si>
    <t>08100123000200</t>
  </si>
  <si>
    <t>05050123003400</t>
  </si>
  <si>
    <t>05050123003500</t>
  </si>
  <si>
    <t>05050123003600</t>
  </si>
  <si>
    <t>05050123003700</t>
  </si>
  <si>
    <t>05050123003800</t>
  </si>
  <si>
    <t>05050123003900</t>
  </si>
  <si>
    <t>05050123004000</t>
  </si>
  <si>
    <t>05050123004100</t>
  </si>
  <si>
    <t>05050123004200</t>
  </si>
  <si>
    <t>05050123004300</t>
  </si>
  <si>
    <t>05050123004400</t>
  </si>
  <si>
    <t>05050123004500</t>
  </si>
  <si>
    <t>05050123004600</t>
  </si>
  <si>
    <t>05050123004700</t>
  </si>
  <si>
    <t>05050123004800</t>
  </si>
  <si>
    <t>05050123004900</t>
  </si>
  <si>
    <t>05050123005000</t>
  </si>
  <si>
    <t>05050123005100</t>
  </si>
  <si>
    <t>05050123005200</t>
  </si>
  <si>
    <t>05050123005300</t>
  </si>
  <si>
    <t>05050123005400</t>
  </si>
  <si>
    <t>05060223000300</t>
  </si>
  <si>
    <t>05060123001400</t>
  </si>
  <si>
    <t>BENUE STATE BUREAU OF ENTREPRENEURSHIP AND WEALTH CREATION</t>
  </si>
  <si>
    <t>SOFTWARE CHARGES/LICENCE RENEWAL</t>
  </si>
  <si>
    <t>CONSTRUCTION / PROVISION OF ELECTRICITY: Provision of Solar Power for the Benue State Bureau of Entrepreneurship and Wealth Creation</t>
  </si>
  <si>
    <t>PURCHASE OF SHREDDING MACHINES: PURCHASE OF DAHLE 51414 SHREDDER MACHINE</t>
  </si>
  <si>
    <t>PURCHASE OF TEACHING/LEARNING EQUIPMENT: (PROJECTORS TO FACILTATE TEACHING AND LEARNING)</t>
  </si>
  <si>
    <t>PURCHASE OF PHOTOCOPYING MACHINES: PURCHASE OF 1N0 BIZHUB C554 SERIES PRINTER/PHOTOCOPIER</t>
  </si>
  <si>
    <t>PURCHASE OF POWER GENERATING SET - PURCHASE OF  1 NO. 250KVA SOUNDPROOF GENERATORS/INSTALLATION AT THE Benue State Bureau of Entrepreneurship and Wealth Creation</t>
  </si>
  <si>
    <t>PURCHASE OF SCANNERS: PURCHASE OF  5NO. HP SCANNERS FOR THE BUREAU.</t>
  </si>
  <si>
    <t>05040222000500</t>
  </si>
  <si>
    <t xml:space="preserve">PURCHASE OF OFFICE FURNITURE AND FITTINGS: 6NO. SET OF OFFICE EXECUTIVE CHAIRS AND TABLES </t>
  </si>
  <si>
    <t>PURCHASE OF 7 NO. HP COMPUTERS COREi7</t>
  </si>
  <si>
    <t>PURCHASE OF 2 NO. HP COMPUTER PRINTERS P2035 SERIES &amp; COLOUR PRINTERS</t>
  </si>
  <si>
    <t>PURCHASE OF FIRE FIGHTING EQUIPMENT - 15NO. FIRE EXTINGUISHER</t>
  </si>
  <si>
    <t>CONSTRUCTION / PROVISION OF 1NO. OFFICE BUILDINGS</t>
  </si>
  <si>
    <t>13100122003800</t>
  </si>
  <si>
    <t>11100122003300</t>
  </si>
  <si>
    <t>11100122003400</t>
  </si>
  <si>
    <t>11100122003500</t>
  </si>
  <si>
    <t>11100122003600</t>
  </si>
  <si>
    <t>11100122003700</t>
  </si>
  <si>
    <t>14100122001900</t>
  </si>
  <si>
    <t>13100122003900</t>
  </si>
  <si>
    <t>11100122003800</t>
  </si>
  <si>
    <t>06100122001700</t>
  </si>
  <si>
    <t>10100122000200</t>
  </si>
  <si>
    <t>PURCHASE OF MOTOR VEHICLES: PURCHASE OF 2 TOYOTA COROLLA CARS FOR PRINCIPAL OFFICERS AT COLLEGE OF EDUCATION, OJU.</t>
  </si>
  <si>
    <t>PURCHASE OF OFFICE FURNITURE AND FITTINGS:  10NO. TABLES</t>
  </si>
  <si>
    <t>PURCHASE OF OFFICE FURNITURE AND FITTINGS: 10NO. CHAIRS</t>
  </si>
  <si>
    <t>PURCHASE OF 10 NO. COMPUTERS (LAPTOP, DESKTOP &amp; SERVER UNITS)</t>
  </si>
  <si>
    <t>PURCHASE OF POWER GENERATING SET-: 1NO. PURCHASE OF 100KVA GENERATOR FOR THE COLLEGE AT COLLEGE OF EDUCATION, OJU.</t>
  </si>
  <si>
    <t>PURCHASE OF TEACHING / LEARNING AID EQUIPMENT:  FOR TEACHING AID</t>
  </si>
  <si>
    <t>PURCHASE OF SPORTING / GAMING EQUIPMENT: FOOTBALL, VOLLEYBALL, HAND BALL, JERSEYS AND OTHER SPORTS KITS AT COLLEGE OF EDUCATION, OJU.</t>
  </si>
  <si>
    <t>PURCHASE OF INDUSTRIAL EQUIPMENT-: PURCHASE OF 3 NO. BLOCK MOULDING MACHINE/INSTALLATION AT COLLEGE OF EDUCATION, OJU.</t>
  </si>
  <si>
    <t>PURCHASE OF INDUSTRIAL EQUIPMENT-: PURCHASE OF COMMUNICATION EQUIPMENT / INSTALLATION</t>
  </si>
  <si>
    <t>PURCHASE OF RECREATIONAL FACILITIES: LANDSCAPING OF NEW FOOTBALL FIELD, VOLLEYBALL PITCH, SWIMMING POOL ETC. AT COLLEGE OF EDUCATION, OJU.</t>
  </si>
  <si>
    <t>PURCHASE OF SECURITY EQUIPMENT-: PROVISION OF SECURITY GADGETS FOR THE COLLEGE - CCTV</t>
  </si>
  <si>
    <t>CONSTRUCTION / PROVISION OF ELECTRICITY-:  INTER CAMPUS/ STREET LIGHT (SOLAR POWERED) AT COLLEGE OF EDUCATION, OJU.</t>
  </si>
  <si>
    <t>CONSTRUCTION / PROVISION OF HOUSING-: CONSTRUCTION OF MALE AND FEMALE HOSTELS AT COLLEGE OF EDUCATION, OJU.</t>
  </si>
  <si>
    <t>CONSTRUCTION / PROVISION OF ROADS-: CONSTRUCTION OF ACCESS ROAD AT COLLEGE OF EDUCATION, OJU.</t>
  </si>
  <si>
    <t>CONSTRUCTION / PROVISION OF INFRASTRUCTURE-: CONSTRUCTION OF  CENTRAL STORES AT COLLEGE OF EDUCATION, OJU.</t>
  </si>
  <si>
    <t>CONSTRUCTION / PROVISION OF INFRASTRUCTURE- CONSTRUCTION OF COLLEGE GATE AT COLLEGE OF EDUCATION, OJU.</t>
  </si>
  <si>
    <t>CONSTRUCTION / PROVISION OF INFRASTRUCTURE- CONSTRUCTION OF PERIMETER FENCE AT COLLEGE AT COLLEGE OF EDUCATION, OJU.</t>
  </si>
  <si>
    <t>REHABILITATION / REPAIRS OF OFFICE BUILDINGS-: RENOVATION OF 3NO. DELAPIDATED CLASSROOMS/AUDITORIUM AND STAFF OFFICES AT COLLEGE OF EDUCATION, OJU.</t>
  </si>
  <si>
    <t>EROSION  &amp; FLOOD CONTROL-: CONSTRUCTION OF CULVERTS AND DRAINAGES AT COLLEGE OF EDUCATION, OJU.</t>
  </si>
  <si>
    <t>RESEARCH AND DEVELOPMENT-: ASSET COLLATION DOCUMENTATION, REVALUATION &amp; 2023 NCCE ACCREDITATION AT COLLEGE OF EDUCATION, OJU.</t>
  </si>
  <si>
    <t>RESEARCH AND DEVELOPMENT-: TETFUND PROGRAMMES FOR DEVELOPMENT AT COLLEGE OF EDUCATION, OJU.</t>
  </si>
  <si>
    <t>TETFUND INTERVENTION - REHABILITATION / REPAIRS - CLASSROOMS, HOSTELS, LABS., HALLS, RECREATIONAL FACILITIES, HEALTH FACILITIES AND OTHERS AT COE OJU.</t>
  </si>
  <si>
    <t>CONSTRUCTION / PROVISION OF INFRASTRUCTURE: CONSTRUCTION OF NEW COLLEGE LIBRARY OJU.</t>
  </si>
  <si>
    <t>05050222000200</t>
  </si>
  <si>
    <t>05050222000300</t>
  </si>
  <si>
    <t>05060122000600</t>
  </si>
  <si>
    <t>14100122000800</t>
  </si>
  <si>
    <t>05040222000300</t>
  </si>
  <si>
    <t>05040222000400</t>
  </si>
  <si>
    <t>05050122001400</t>
  </si>
  <si>
    <t>05050122001500</t>
  </si>
  <si>
    <t>05050122001600</t>
  </si>
  <si>
    <t>05050122001700</t>
  </si>
  <si>
    <t>05050522000300</t>
  </si>
  <si>
    <t>14100122000900</t>
  </si>
  <si>
    <t>05050122001800</t>
  </si>
  <si>
    <t>05050122001900</t>
  </si>
  <si>
    <t>05050122002000</t>
  </si>
  <si>
    <t>05050122002100</t>
  </si>
  <si>
    <t>05050122002200</t>
  </si>
  <si>
    <t>05050122002300</t>
  </si>
  <si>
    <t>05050422000300</t>
  </si>
  <si>
    <t>05060222000200</t>
  </si>
  <si>
    <t>05060222000300</t>
  </si>
  <si>
    <t>05050122002400</t>
  </si>
  <si>
    <t>05050122002500</t>
  </si>
  <si>
    <t>CONSTRUCTION OF ICT INFRASTRUCTURES: Construction of Technology Innovation Hub.</t>
  </si>
  <si>
    <t>PURCHASE OF TEACHING / LEARNING AID EQUIPMENT: PURCHASE OF LABORATORY EQUIPMENT AND REAGENTS FOR TECHNICAL SCHOOLS IN THE 3 SENATORIAL ZONES IN BENUE STATE.</t>
  </si>
  <si>
    <t>CONSTRUCTION / PROVISION OF RECREATIONAL FACILITIES OF 3 TECHNICAL SCHOOLS EACH IN THE 3 SENATORIAL ZONES IN BENUE STATE.</t>
  </si>
  <si>
    <t>05050122003100</t>
  </si>
  <si>
    <t>CONSTRUCTION/PROVISION OF INFRASTRUCTURE: MOTOR-TRUCK PARK AT DANGOTE FACTORY AT TSE KYUCHA, GBOKO LGA.</t>
  </si>
  <si>
    <t>CONSTRUCTION / PROVISION OF OFFICE BUILDINGS: ENTERPRENUERSHIP DEVELOPMENT CENTRE MAKURDI</t>
  </si>
  <si>
    <t>CONSTRUCTION / PROVISION OF RECREATIONAL FACILITIES: BENUE STATE FASHION HUB IN MAKURDI.</t>
  </si>
  <si>
    <t>CONSTRUCTION/PROVISION OF INFRASTRUCTURE: IGUMALE STAR CEMENT FACTORY IN ADO LGA</t>
  </si>
  <si>
    <t>SPECIAL DAYS/CELEBRATIONS (Science Day and TVET Celebrations)</t>
  </si>
  <si>
    <t>REHABILITATION / REPAIRS - PUBLIC SCHOOLS: RENOVATION OF 3 TECHNICAL SCHOOLS AND RESIDENTIAL QAUTERS EACH IN THE 3 SENATORIAL ZONES IN BENUE STATE.</t>
  </si>
  <si>
    <t>MINISTRY OF YOUTH, SPORTS AND CREATIVITY</t>
  </si>
  <si>
    <t xml:space="preserve">CONSTRUCTION / PROVISION OF HOUSING: HOSTEL ACCOMODATION @ APER AKU STADIUM </t>
  </si>
  <si>
    <t>CONSTRUCTION / PROVISION OF SPORTING FACILITIES: CONSTRUCTION OF ULTRA MODERN STEEL MEMBERED MULTIPURPOSE HALL AT NYSC CAMP WANNUNE TARKA (ONGOING)</t>
  </si>
  <si>
    <t>CONSTRUCTION OF TRAFFIC /STREET LIGHTS: COMPLETION OF FLOODLIGHT AT APER AKU STADIUM MAKURDI</t>
  </si>
  <si>
    <t>RESEARCH AND DEVELOPMENT: YOUTH EMPOWERMENT AND SKILLS ACQUISITION TRAINING</t>
  </si>
  <si>
    <t>ANNIVERSARIES/CELEBRATIONS: SPORTING ACTIVITIES (GOVERNOR'S CUP)</t>
  </si>
  <si>
    <t>06100122001500</t>
  </si>
  <si>
    <t>08100122000400</t>
  </si>
  <si>
    <t>14100122001600</t>
  </si>
  <si>
    <t>14100122001700</t>
  </si>
  <si>
    <t>06100122001600</t>
  </si>
  <si>
    <t>03100122000100</t>
  </si>
  <si>
    <t>08100122000500</t>
  </si>
  <si>
    <t>PURCHASE OF MOTOR VEHICLES - 6 TOYOTA CAMRY 2016 MODEL OFFICIAL CARS FOR DEPUTY PROVOST, COLLEGE SECRETARY, FINANCE CONTROLLER, DEANS OF BAMS, CLINICALS AND BASIC CLINICALS @ N6.5 EACH</t>
  </si>
  <si>
    <t>PURCHASE OF OFFICE FURNITURE AND FITTINGS: 10NO. SET OF EXECUTIVE SWIVEL CHAIRS AND TABLES</t>
  </si>
  <si>
    <t>PURCHASE OF 10 NO. HP COMPUTERS - LAPTOP, DESKTOP &amp; SERVER</t>
  </si>
  <si>
    <t>PURCHASE OF 3 NO. HP COMPUTERS PRINTERS - COLOUR, LASERJET</t>
  </si>
  <si>
    <t>PURCHASE OF 15 NO. SHARP PHOTOCOPYING MACHINES</t>
  </si>
  <si>
    <t>PURCHASE OF 3 NO. HP SCANNERS</t>
  </si>
  <si>
    <t>PURCHASE OF POWER GENERATING PLANT - PURCHASE OF  2 NO. 50KVA SOUNDPROOF GENERATORS/INSTALLATION AT THE PROVOST LODGE AND  FOR THE DEPARTMENT OF NURSING SCIENCES</t>
  </si>
  <si>
    <t>PURCHASE OF HEALTH/ MEDICAL EQUIPMENT: PURCHASE OF MEDICAL EQUIPMENTS IN THE NEWLY ACCREDITED DEPARTMENTS AND THE DEPARTMENT OF ANATOMY</t>
  </si>
  <si>
    <t>PURCHASE OF SECURITY EQUIPMENT: (CCTV CAMERA, SCANNERS, LED TOUCH LIGHTS ETC)</t>
  </si>
  <si>
    <t>CONSTRUCTION/PROVISION OFFICE BUILDING: WAREHOUSE/AUDITORIUM/PROVOST LODGE/STUDENTS HOSTELS</t>
  </si>
  <si>
    <t>CONSTRUCTION/PROVISION OF ELECTRICITY: EXTENSION OF ELECTRICITY FROM AUDITORIUM 1 TO 2, DEPT OF RADIOGRAPHY AND LAB SCIENCE AT COLLEGE OF HEALTH SCIENCES</t>
  </si>
  <si>
    <t>CONSTRUCTION/PROVISION OF WATER FACILITIES: CONSTRUCTION OF RESERVOIR FOR COLLEGE OF HEALTH SCIENCES</t>
  </si>
  <si>
    <t>REHABILITATION/REPAIRS - WATER FACILITIES: REPAIRS OF BROKEN WATER PIPES AT THE COLLEGE</t>
  </si>
  <si>
    <t>RESEARCH AND DEVELOPMENT: INFANT MORTALITY RATE</t>
  </si>
  <si>
    <t>05050222000400</t>
  </si>
  <si>
    <t>05060122000700</t>
  </si>
  <si>
    <t>05060122000800</t>
  </si>
  <si>
    <t>05060122000900</t>
  </si>
  <si>
    <t>05060122001000</t>
  </si>
  <si>
    <t>14100122001000</t>
  </si>
  <si>
    <t>05020422000100</t>
  </si>
  <si>
    <t>05050522000400</t>
  </si>
  <si>
    <t>05050122002600</t>
  </si>
  <si>
    <t>14100122001100</t>
  </si>
  <si>
    <t>05050422000400</t>
  </si>
  <si>
    <t>05050122002700</t>
  </si>
  <si>
    <t>05050422000500</t>
  </si>
  <si>
    <t>05060222000400</t>
  </si>
  <si>
    <t>REHABILITATION/REPAIRS RESIDENTIAL BUILDING: RENOVATION OF PROVOST LODGE, WAREHOUSE, AUDITORIUM, STRUCTURAL ADJUSTMENTS OF COLLEGE BUILDINGS &amp; STUDENT HOSTELS</t>
  </si>
  <si>
    <t>BUREAU OF INTERNATIONAL COOPERATION AND DEVELOPMENT</t>
  </si>
  <si>
    <t>PURCHASE OF OFFICE FURNITURE AND FITTINGS: Purchase of 10 No Executive Chairs &amp; Tables for Int. Coop Makurdi</t>
  </si>
  <si>
    <t xml:space="preserve">PURCHASE OF COMPUTERS: PURCHASE OF 2NO Hp 250 G8 Intel Celeron 8GB RAM 1TB HDD Windows 10 </t>
  </si>
  <si>
    <t>PURCHASE OF MOTOR VEHICLES  2 NO. PRADO JEEPS, 6 NO. TOYOTA COROLLA &amp; 1 NO. HILUX VAN FOR PRINCIPAL OFFICERS (VC, DEPUTY VC, REGISTRAR, BURSAR, LIBRARIAN ETC)</t>
  </si>
  <si>
    <t>PURCHASE OF OFFICE FURNITURE AND FITTINGS: FURNISHING OF CROP PROCESSING LABORATORY AND HYDRAULICS / HYDROLOGY LABORATORY AT SCHOOL OF ENGINEERING, YANDEV.</t>
  </si>
  <si>
    <t xml:space="preserve">CONSTRUCTION / PROVISION OF ROADS: Construction of ZakiBiam-Afia-Gbeji Road (46.52km) in Ukum LGA. </t>
  </si>
  <si>
    <t>CONSTRUCTION / PROVISION OF ROADS: Construction of Vandeikya-Kotiyough-Adikpo Road (32.0km) in V/Kya-Kwande LGAs.</t>
  </si>
  <si>
    <t>CONSTRUCTION / PROVISION OF ROADS: Construction of Anyiin-Ugba-Amaafu-Abaji Road (79.0km) in Logo-K/Ala.</t>
  </si>
  <si>
    <t>CONSTRUCTION / PROVISION OF ROADS: Construction of Abuku-Ortese-Jingir-Ugah-Iorchor Road, with Jingir-Tyogbenda Wombo as spur (41.0km) in Buruku LGA.</t>
  </si>
  <si>
    <t>CONSTRUCTION / PROVISION OF ROADS: Construction of Igbor-Ikpa-Wannune Road (36.73km) G/East-Tarka-Gbk LGAs.</t>
  </si>
  <si>
    <t xml:space="preserve">NEW: CONSTRUCTION / PROVISION OF ROADS:  Construction of Interchage in Otukpo </t>
  </si>
  <si>
    <t>REHABILITATION / REPAIRS OF OFFICE BUILDINGS: Renovation &amp; Furnishing/Rehabilitation of Benue State Secretariat, Makurdi</t>
  </si>
  <si>
    <t>REHABILITATION / REPAIRS OF OFFICE BUILDINGS: Former Lobi Bank for BIRS</t>
  </si>
  <si>
    <t>AGENCY FOR ADULT &amp; NON-FORMAL EDUCATION (ANFEA)</t>
  </si>
  <si>
    <t>BUREAU OF INTERNAL AFFAIRS</t>
  </si>
  <si>
    <t>FIRE SAFETY CERTIFICATE FEES</t>
  </si>
  <si>
    <t>APPLICATIONS FEES (STATE OF ORIGIN CERTIFICATE)</t>
  </si>
  <si>
    <t>EARNINGS FROM COMMERCIAL ACTIVITIES (AUCTIONEER LICENSE)</t>
  </si>
  <si>
    <t>UNSPECIFIED REVENUE (Auctioneers License)</t>
  </si>
  <si>
    <t>CONTRACTOR REGISTRATION FEES</t>
  </si>
  <si>
    <t>TENDER  FEES</t>
  </si>
  <si>
    <t>SCHOOL/ TUITION/ EXAMINATION FEES</t>
  </si>
  <si>
    <t>APPLICATIONS FEES</t>
  </si>
  <si>
    <t>FINES/PENALTIES</t>
  </si>
  <si>
    <t>SALES OF JOURNAL &amp; PUBLICATIONS</t>
  </si>
  <si>
    <t>SALES OF STORES/SCRAPS/UNSERVICABLE ITEMS</t>
  </si>
  <si>
    <t>REHABILITATION / REPAIRS OF OFFICE BUILDINGS: Rehabilitation &amp; Repairs of office building at SEMA headquarters</t>
  </si>
  <si>
    <t>PURCHASE OF TEACHING / LEARNING AID EQUIPMENT: Purchase of 1No Optoma S334E 3800 3D Lumens projector</t>
  </si>
  <si>
    <t>CONSTRUCTION / PROVISION OF OFFICE BUILDINGS: Building of 1No. 360-capacity conference hall at SEMA Head quarters</t>
  </si>
  <si>
    <t xml:space="preserve">PURCHASE OF OFFICE FURNITURE AND FITTINGS: Purchase of 360 conference chairs, 10No. Conference tables, 50No. Executive chairs &amp; tables, 50No.Semi Executive and tables </t>
  </si>
  <si>
    <t>13100124000500</t>
  </si>
  <si>
    <t>13100124000200</t>
  </si>
  <si>
    <t>13100124000300</t>
  </si>
  <si>
    <t>13100124000400</t>
  </si>
  <si>
    <t>13100124000600</t>
  </si>
  <si>
    <t>CURRENT FOREIGN GRANTS</t>
  </si>
  <si>
    <t>CURRENT GRANTS FROM LGAS</t>
  </si>
  <si>
    <t>CAPITAL GRANTS FROM FGN</t>
  </si>
  <si>
    <t>131001</t>
  </si>
  <si>
    <t>PURCHASE OF OFFICE FURNITURE AND FITTINGS: PURCHASE OF 3NO LG Split Air Conditioner - 2hp Gencool air condition</t>
  </si>
  <si>
    <t>051701200100</t>
  </si>
  <si>
    <t>PRIVATE SCHOOLS LICENSES</t>
  </si>
  <si>
    <t>INSPECTION FEES</t>
  </si>
  <si>
    <t>SPORTS/RECREATIONAL FACILITIES FEES</t>
  </si>
  <si>
    <t>WORKSHOP FEES</t>
  </si>
  <si>
    <t>DEVELOPMENT LEVIES</t>
  </si>
  <si>
    <t>050101</t>
  </si>
  <si>
    <t>05040124000100</t>
  </si>
  <si>
    <t>11100124000100</t>
  </si>
  <si>
    <t>11100124000200</t>
  </si>
  <si>
    <t>11100124000300</t>
  </si>
  <si>
    <t>11100124000400</t>
  </si>
  <si>
    <t>11100124000500</t>
  </si>
  <si>
    <t>05040124000200</t>
  </si>
  <si>
    <t>CONSTRUCTION / PROVISION OF OFFICE BUILDINGS: Construction of 2 No. 7 office Block and a Security Post attached with Generator House</t>
  </si>
  <si>
    <t>PURCHASE OF PHOTOCOPYING MACHINES: Purchase of Photocopier @ 4,200,000  for BEQA Headquarters</t>
  </si>
  <si>
    <t>PURCHASE OF COMPUTER PRINTERS: Purchase of 7 Nos. Printers @ N 200,000 for BEQA Headquarters</t>
  </si>
  <si>
    <t>PURCHASE OF COMPUTERS: Purchase of Camera for BEQA Headquarters</t>
  </si>
  <si>
    <t>PURCHASE OF COMPUTERS: Tablet/Phone Bureau of BEQA Headquarters</t>
  </si>
  <si>
    <t>PURCHASE OF MOTOR VEHICLES: 1 No. Hilux van for BEQA Headquartres</t>
  </si>
  <si>
    <t>PURCHASE OF MOTOR VEHICLES: 5 No. Cars  for BEQA Headquartres @ N 7,000,000</t>
  </si>
  <si>
    <t>PURCHASE OF MOTOR CYCLES: 23 Nos. Motor Cycles for BEQA Quality Assurance Department- AEOs @ N 1,200,000</t>
  </si>
  <si>
    <t>REHABILITATION / REPAIRS OF OFFICE BUILDINGS: Renovation of 1 No. 7 Office Block for BEQA Headquarters @ N 226,000,000</t>
  </si>
  <si>
    <t>BENUE STATE COMMUNITY AND SOCIAL DEVELOPMENT AGENCY</t>
  </si>
  <si>
    <t>OTHER INVESTMENT INCOME</t>
  </si>
  <si>
    <t>PURCHASE OF VANS: 3 Nos HILUX VANS</t>
  </si>
  <si>
    <t>PURCHASE OF 1 LAPTOP COMPUTER@N500,000.00</t>
  </si>
  <si>
    <t>PURCHASE OF 2NO PHOTOCOPYING MACHINES@ N350,000 PER UNIT</t>
  </si>
  <si>
    <t>PURCHASE OF  2 PRINTERS@N200,000.00</t>
  </si>
  <si>
    <t>CONSTRUCTION / PROVISION OF OFFICE BUILDINGS:Building of Office Accomodation for staff at Benue CSDA Makurdi</t>
  </si>
  <si>
    <t>11100124000600</t>
  </si>
  <si>
    <t>11100124000700</t>
  </si>
  <si>
    <t>11100124000800</t>
  </si>
  <si>
    <t xml:space="preserve">PURCHASE OF 8No. Executive Office Table With Extension And Executive Chair at ₦ 500,000O each, 15No. Manager Office Table And Mesh Swivel Chair at ₦ 200,000 each, 8No. Modern Executive CEO Office Swivel And Visitors Chair at ₦ 500,000 each,15No. Modern Executive Wooden &amp; Leather Visitor Office Chair at ₦ 200,000 each and 10No Skyrun 1HP Split Inverter Air Conditioner (KF-25GWHDI-X9/T) at ₦ 400,000 each </t>
  </si>
  <si>
    <t>PURCHASE OF 1No. Hp Scanjet Pro 2500 F1 Flatbed Scanner at ₦300,000</t>
  </si>
  <si>
    <t>13100124000700</t>
  </si>
  <si>
    <t>13100124000800</t>
  </si>
  <si>
    <t>11100124001200</t>
  </si>
  <si>
    <t>011110100100</t>
  </si>
  <si>
    <t>BUREAU FOR SPECIAL PROJECTS &amp; INFRASTRUCTURE</t>
  </si>
  <si>
    <t>13100124000900</t>
  </si>
  <si>
    <t>13100124001000</t>
  </si>
  <si>
    <t>13100124001100</t>
  </si>
  <si>
    <t>13100124001200</t>
  </si>
  <si>
    <t>13100124001300</t>
  </si>
  <si>
    <t>13100124001400</t>
  </si>
  <si>
    <t>13100124001500</t>
  </si>
  <si>
    <t>13100124001600</t>
  </si>
  <si>
    <t>13100124001700</t>
  </si>
  <si>
    <t>13100124001900</t>
  </si>
  <si>
    <t>13100124002000</t>
  </si>
  <si>
    <t>13100124002100</t>
  </si>
  <si>
    <t>13100124002200</t>
  </si>
  <si>
    <t>13100124002300</t>
  </si>
  <si>
    <t>CONSTRUCTION OF TOWNSHIP ROADS ACROSS THE STATE</t>
  </si>
  <si>
    <t>CONSTRUCTION OF RURAL ROADS ACROSS THE STATE</t>
  </si>
  <si>
    <t>MAINTENANCE OF ROADS IN THE STATE</t>
  </si>
  <si>
    <t>CONSTRUCTION OF NEW GOVERNOR'S OFFICE, MAKURDI</t>
  </si>
  <si>
    <t>RENOVATION OF BENUE TELEVISION STUDIO</t>
  </si>
  <si>
    <t>PURCHASE /SUPPLY OF OFFICE EQUIPMENT (INSTALLATION OF SURVEILLANCE SYSTEM)</t>
  </si>
  <si>
    <t>BENUE STATE UNIVERSITY COLLEGE OF HEALTH SCIENCE</t>
  </si>
  <si>
    <t>01030324000100</t>
  </si>
  <si>
    <t>01030324000200</t>
  </si>
  <si>
    <t>01030324000300</t>
  </si>
  <si>
    <t>01030324000400</t>
  </si>
  <si>
    <t>01030324000500</t>
  </si>
  <si>
    <t>01030324000600</t>
  </si>
  <si>
    <t>01030324000700</t>
  </si>
  <si>
    <t>01030324000800</t>
  </si>
  <si>
    <t>01010224000100</t>
  </si>
  <si>
    <t>17100124000100</t>
  </si>
  <si>
    <t>17100124000200</t>
  </si>
  <si>
    <t>17100124000300</t>
  </si>
  <si>
    <t>17100124000400</t>
  </si>
  <si>
    <t>01040124000100</t>
  </si>
  <si>
    <t>01040324000100</t>
  </si>
  <si>
    <t>01030124000100</t>
  </si>
  <si>
    <t>01030324000900</t>
  </si>
  <si>
    <t>01030324001000</t>
  </si>
  <si>
    <t>01030324001100</t>
  </si>
  <si>
    <t>01020324000100</t>
  </si>
  <si>
    <t>01030224000100</t>
  </si>
  <si>
    <t>01030124000200</t>
  </si>
  <si>
    <t>01020324000200</t>
  </si>
  <si>
    <t>01040124000200</t>
  </si>
  <si>
    <t>01020224000100</t>
  </si>
  <si>
    <t>01020524000100</t>
  </si>
  <si>
    <t>01050124000100</t>
  </si>
  <si>
    <t>01030124000300</t>
  </si>
  <si>
    <t>01010224000200</t>
  </si>
  <si>
    <t xml:space="preserve">PURCHASE OF AGRICULTURAL EQUIPMENT: Purchase of 50No.Massey Ferguson (MF375) 75HP Tractors </t>
  </si>
  <si>
    <t xml:space="preserve">PURCHASE OF AGRICULTURAL EQUIPMENT: Purchase of 50No.05-Series 6005 Mahindra 60HP Tractors </t>
  </si>
  <si>
    <t>PURCHASE OF FARM INPUTS: Purchase of 20 Trucks Green Life NPK 5:3:5 SOMPHYTO Organic Granular Fertilizer</t>
  </si>
  <si>
    <t>PURCHASE OF FARM INPUTS: Purchase of 460 NPK 20:10:10 Inorganic Fertilizer</t>
  </si>
  <si>
    <t>PURCHASE OF FARM INPUTS: Purchase of 10 Trucks of Urea 40% - P Inorganic Fertilizer</t>
  </si>
  <si>
    <t>PURCHASE OF FARM INPUTS: Purchase of 10 Trucks SSP 20% - N Inorganic Fertilizer</t>
  </si>
  <si>
    <t xml:space="preserve">PURCHASE OF FARM INPUTS: Purchase of Rice, Maize, Soyabeans, Sesame Seeds &amp; Cassava Stems </t>
  </si>
  <si>
    <t>PURCHASE OF FARM INPUTS: Purchase of Agro-Chemicals :Glyphosate,Round-Up,Glyspring,Miagrotopshot Plus,Bispyrinyspring Sodium,Miafuron 75 WG for Maize,Mazit-100SL For soyabeans,Haimeba for Sesame,Sweep for cassava</t>
  </si>
  <si>
    <t>REHABILITATION / REPAIRS OF OFFICE BUILDINGS: Rehabilitation &amp; Repairs of Office Complex at BNARDA HQTRS</t>
  </si>
  <si>
    <t xml:space="preserve">PURCHASE OF TRUCKS: Purchase of 3No. Toyota Hilux Trucks </t>
  </si>
  <si>
    <t>PURCHASE OF BUSES: Purchase of 3No. 18 Seater Toyota Hiace Bus</t>
  </si>
  <si>
    <t>PURCHASE MOTOR CYCLES: Purchase of 50No. Honda &amp; 50No.Bajaj BM-100 ES</t>
  </si>
  <si>
    <t>PURCHASE MOTOR CYCLES: Purchase of 30No. Bazuki Cargo Farm Tricycle</t>
  </si>
  <si>
    <t>PURCHASE OF OFFICE FURNITURE AND FITTINGS: Purchase of 10No. Executive Chairs &amp; Tables, 30No.Semi-Executive Chairs &amp; Tables, 50No. Chairs &amp; Tables,15No. Visitors Seat</t>
  </si>
  <si>
    <t>CONSTRUCTION / PROVISION OF AGRICULTURAL FACILITIES: Construction of Grandnut Processing Plant/Installation Equipment at Ihugh village Vandekyia</t>
  </si>
  <si>
    <t>REHABILITATION / REPAIRS - AGRICULTURAL FACILITIES: Resuscitation of Agro- processing centers Across the state</t>
  </si>
  <si>
    <t>PURCHASE / ACQUISITION OF LAND: Clearing of 50,000 Hectares of Land Across The State (Across the 23 LGAs)</t>
  </si>
  <si>
    <t>PURCHASE OF TRUCK:  Procurement of 6no. DAF XD ETS2 Trucks,2 Per Zone.</t>
  </si>
  <si>
    <t>PURCHASE OF TRUCK: Procurement of 1no. SW936K1 11T 2.0M3 Payloader</t>
  </si>
  <si>
    <t xml:space="preserve">PURCHASE OF TRUCK: Procurement of 1no. Hyundai FD 30 3-Ton ForkLift </t>
  </si>
  <si>
    <t>CONSTRUCTION / PROVISION OF AGRICULTURAL FACILITIES: Construction of Artificial Insemination Centers (vandeikya and Makurdi)</t>
  </si>
  <si>
    <t>REHABILITATION / REPAIRS - AGRICULTURAL FACILITIES: Reactivation of Irrigation Sites (Makurdi, Vandeikya and Otukpo)</t>
  </si>
  <si>
    <t>CONSTRUCTION / PROVISION OF AGRICULTURAL FACILITIES: 3No. Weather Stations (Makurdi, Otukpo and Adikpo)</t>
  </si>
  <si>
    <t>CONSTRUCTION / PROVISION OF AGRICULTURAL FACILITIES: Construction of Livestock, Fisheries and Plantation farms in each of the 3-Senatorial Zones of the state</t>
  </si>
  <si>
    <t>CONSTRUCTION / PROVISION OF AGRICULTURAL FACILITIES: Construction of 3No.  350Ton Silos for storage in the 3- senatorial zones of the state</t>
  </si>
  <si>
    <t>CONSTRUCTION / PROVISION OF AGRICULTURAL FACILITIES: 6No. Modern Abbatoirs (Makurdi, Gboko, Ukum, Vandeikya, Otukpo and  Oju)</t>
  </si>
  <si>
    <t>CONSTRUCTION / PROVISION OF AGRICULTURAL FACILITIES: 3No. Standrad Veterinary clinics and Diagnostic Labortaries</t>
  </si>
  <si>
    <t>CONSTRUCTION / PROVISION OF AGRICULTURAL FACILITIES: Contruction of Hatcheries for Poultry and Fishe in the 3-Senatorial zones of the state</t>
  </si>
  <si>
    <t>REHABILITATION / REPAIRS - AGRICULTURAL FACILITIES: Reactivation of Agriculture Service centers in the three senatorial zones of the state (in 12 LGAs)</t>
  </si>
  <si>
    <t>MONITORING AND EVALUATION: Monitoring of Agricultural extension Farmer Across the state(in the 23 LGAs)</t>
  </si>
  <si>
    <t>010701</t>
  </si>
  <si>
    <t>PURCHASE OF RESIDENTIAL BUILDINGS: Purchase of Residential Building at Abuja for Assembly Members Lodge</t>
  </si>
  <si>
    <t xml:space="preserve">PURCHASE OF ASSEMBLY AMBULANCE </t>
  </si>
  <si>
    <t>PURCHASE OF BUSES: Purchase of 1No Toyota Hiace Bus</t>
  </si>
  <si>
    <t>PURCHASE OF OFFICE FURNITURE AND FITTINGS: Purchase of 80N0 Semi-Executive Chairs and tables for Benue State House of Assembly</t>
  </si>
  <si>
    <t>PURCHASE OF HEALTH/MEDICAL EQUIPMENT</t>
  </si>
  <si>
    <t>CONSTRUCTION/PROVISION OF OFFICE BUILDINGS: Construction of Office Buildings for Legislators</t>
  </si>
  <si>
    <t>CONSTRUCTION/PROVISION OF INFRASTRUCTURE: Provision of Constituency infrastructure across the State</t>
  </si>
  <si>
    <t>TREE PLANTING</t>
  </si>
  <si>
    <t>COMPUTER SOFTWARE ACQUSITION</t>
  </si>
  <si>
    <t>PURCHASE OF OFFICE FURNITURE AND FITTINGS: Purchase of Office Furniture and fittings</t>
  </si>
  <si>
    <t>Bureau of Special Projects &amp; Infrastructure</t>
  </si>
  <si>
    <t>011113200100</t>
  </si>
  <si>
    <t>022700600100</t>
  </si>
  <si>
    <t>Benue State Bureau of Entrepreneurship &amp; Wealth Creation</t>
  </si>
  <si>
    <t>Bureau for International Cooperation &amp; Development</t>
  </si>
  <si>
    <t>111001</t>
  </si>
  <si>
    <t>TRANSFER TO QUOTED COMPANIES- STATE GOVERNMENT INVESTMENT</t>
  </si>
  <si>
    <t>PURCHASE OF 1 NO. 350KVA SUMEC POWER GENERATING SET FOR the Ministry</t>
  </si>
  <si>
    <t xml:space="preserve">CONSTRUCTION / PROVISION OF ICT INFRASTRUCTURE: construction of ICT development centre </t>
  </si>
  <si>
    <t>Construction of E-GOVERNANCE DIGITIZATION AND ICT INFRASTRUCTURE FOR THE STATE.Benue State Information intelligent Management System</t>
  </si>
  <si>
    <t>Education Quality Assurance Agency</t>
  </si>
  <si>
    <t>050602</t>
  </si>
  <si>
    <t>CONSTRUCTION / PROVISION OF ELECTRICITY: RURAL ELECTRIFICATION OF TOWNS,VILLAGES AND COMMUNITIES ACROSS THE 23-LGA IN THE STATE</t>
  </si>
  <si>
    <t>13100124002400</t>
  </si>
  <si>
    <t>13100124002500</t>
  </si>
  <si>
    <t>CONSTRUCTION / PROVISION OF ROAD: CONSTRUCTION OF CULVETS IN RURAL AREAS</t>
  </si>
  <si>
    <t xml:space="preserve">PROVISION OF RURAL HOUSING ACCOMMODATION </t>
  </si>
  <si>
    <t>CONSTRUCTION OF RURAL AGRICULTURAL MARKET HUBS SHOP STRUCTURES</t>
  </si>
  <si>
    <t>CONSTRUCTION / PROVISION OF OFFICE BUILDINGS:CONSTRUCTION OF AMINU ISAH CULTURAL /OFFICE COMPLEX</t>
  </si>
  <si>
    <t>CONSTRUCTION OF ICT INFRASTRUCTURES:REACTIVATION &amp;OVERHAUL OF RADIO BENUE TELEVISION</t>
  </si>
  <si>
    <t>13100121003500</t>
  </si>
  <si>
    <t>SECTORAL CODE:  051700100100</t>
  </si>
  <si>
    <t>03100124000100</t>
  </si>
  <si>
    <t xml:space="preserve">PURCHASE OF MOTOR CYCLES: Procurement of 10 Nos. Motor Cycles, Gollila Super-Zaki at N1,000,000 for Safe School </t>
  </si>
  <si>
    <t>03100124000200</t>
  </si>
  <si>
    <t>PURCHASE OF MOTOR VEHICLES: Procurement of Survellance Vans and Operational Vehicls for Monitoring/Response   4 Nos. Toyota Hilux at N70,000,000</t>
  </si>
  <si>
    <t>03100124000300</t>
  </si>
  <si>
    <t xml:space="preserve">PURCHASE OF OFFICE FURNITURE AND FITTINGS:Equipping of the Schools Response Control Centre at the State Headquarters of NSCDC, Makurdi by Procurement of 50 No. Chairs at N5,000 </t>
  </si>
  <si>
    <t>03100124000400</t>
  </si>
  <si>
    <t xml:space="preserve">PURCHASE OF OFFICE FURNITURE AND FITTINGS:Equipping of the Schools Response Control Centre at the State Headquarters of NSCDC, Makurdi by Procurement of 50 No. Tables at N20,000 </t>
  </si>
  <si>
    <t>03100124000500</t>
  </si>
  <si>
    <t xml:space="preserve">PURCHASE OF OFFICE FURNITURE AND FITTINGS:Equipping of the Schools Response Control Centre at the State Headquarters of NSCDC, Makurdi by Procurement of 50 No. Window Blinds at N50,000 </t>
  </si>
  <si>
    <t>03100124000600</t>
  </si>
  <si>
    <t xml:space="preserve">PURCHASE OF OFFICE FURNITURE AND FITTINGS:Equipping of the Schools Response Control Centre at the State Headquarters of NSCDC, Makurdi by Procurement of 50 No. Air Conditioners at N500,000 </t>
  </si>
  <si>
    <t>03100124000700</t>
  </si>
  <si>
    <t xml:space="preserve">PURCHASE OF OFFICE FURNITURE AND FITTINGS:Equipping of the Schools Response Control Centre at the State Headquarters of NSCDC, Makurdi by Procurement of 4 Nos. Sets of Executive Chairs at N400,000 </t>
  </si>
  <si>
    <t>03100124000800</t>
  </si>
  <si>
    <t xml:space="preserve">PURCHASE OF OFFICE FURNITURE AND FITTINGS:Equipping of the Schools Response Control Centre at the State Headquarters of NSCDC, Makurdi by Procurement of 20 Nos. CCTV Cameras Live Observations at N45,000 </t>
  </si>
  <si>
    <t>03100124000900</t>
  </si>
  <si>
    <t xml:space="preserve">PURCHASE OF OFFICE FURNITURE AND FITTINGS:Equipping of the Schools Response Control Centre at the State Headquarters of NSCDC, Makurdi by Procurement of 20 Nos. Monitoring Screens Live Observations at N250,000 </t>
  </si>
  <si>
    <t>03100124001000</t>
  </si>
  <si>
    <t>PURCHASE OF TEACHING / LEARNING AID EQUIPMENT: Purchase of White Synthetic Marker and Pens to public seconday schools in Benue State</t>
  </si>
  <si>
    <t>03100124001100</t>
  </si>
  <si>
    <t>PURCHASE OF TEACHING / LEARNING AID EQUIPMENT: Purchase of Customised Mathematics and English Language Textbooks to Public Primary,Junior and Senior Secondary Schools in Benue State.</t>
  </si>
  <si>
    <t>03100124001200</t>
  </si>
  <si>
    <t>PURCHASE OF TEACHING / LEARNING AID EQUIPMENT: Procurement of Science Equipment for Schools</t>
  </si>
  <si>
    <t>70443</t>
  </si>
  <si>
    <t>03100124001300</t>
  </si>
  <si>
    <t>CONSTRUCTION / PROVISION OF OFFICE BUILDINGS: Construction of 36 Nos. Classrooms, 11 Nos. Workshops, 4 Nos. Labouratories, 1 No. Multipurpose Hall and 1 No. Library, 8 Nos. Students Hostels and 1 No. Admin Blocks at Makurdi</t>
  </si>
  <si>
    <t>03100124001400</t>
  </si>
  <si>
    <t xml:space="preserve">CONSTRUCTION / PROVISION OF OFFICE BUILDINGS: Construction of Faculty of Engineering Complex at Benue State University (BSU) Campus at Adikpo </t>
  </si>
  <si>
    <t>03100124001500</t>
  </si>
  <si>
    <t>REHABILITATION / REPAIRS OF OFFICE BUILDINGS: Rehabilitation of Government Secondary School, 401 Special Forces, North Bank, Makurdi</t>
  </si>
  <si>
    <t>03100124001600</t>
  </si>
  <si>
    <t>Monitoring of Sscience Examination across the State.</t>
  </si>
  <si>
    <t>061001</t>
  </si>
  <si>
    <t>010101</t>
  </si>
  <si>
    <t>051001</t>
  </si>
  <si>
    <t>11100123006600</t>
  </si>
  <si>
    <t>050302</t>
  </si>
  <si>
    <t>141001</t>
  </si>
  <si>
    <t>101001</t>
  </si>
  <si>
    <t>091001</t>
  </si>
  <si>
    <t>071001</t>
  </si>
  <si>
    <t>031001</t>
  </si>
  <si>
    <t>050501</t>
  </si>
  <si>
    <t>050503</t>
  </si>
  <si>
    <t>050406</t>
  </si>
  <si>
    <t>050304</t>
  </si>
  <si>
    <t>050405</t>
  </si>
  <si>
    <t>PURCHASE OF 1NO. TOYOTA HILUX V4 PROJECT VAN  FOR MONITORING DEPARTMENT</t>
  </si>
  <si>
    <t>PURCHASE OF 24NO.OFFICE TABLES AND 24NO. OFFICE CHAIRS FOR ACCOUNT DEPARTMENT</t>
  </si>
  <si>
    <t>RENOVATION OF 2NO. BLOCK OF OFFICES AT TSB HEADQUARTERS FOR ACCOUNT DEPARTMENT</t>
  </si>
  <si>
    <t>PURCHASE OF 10NO. LAPTOPS HP ENVY X360 15-ed 1002nia-11th Gen FOR ACCOUNT DEPARTMENT(915,000 X 10)</t>
  </si>
  <si>
    <t>PURCHASE OF HP LASERJET PRINTER PRO Mfp M428dw (460,000x10)</t>
  </si>
  <si>
    <t>PURCHASE OF SHARP 1NO. DIGITAL PHOTOCOPYING MACHINE</t>
  </si>
  <si>
    <t>05060123000500</t>
  </si>
  <si>
    <t>05060123000600</t>
  </si>
  <si>
    <t>05060123000700</t>
  </si>
  <si>
    <t>040102</t>
  </si>
  <si>
    <t>REHABILITATION / REPAIRS - HOSPITAL / HEALTH CENTRES:UPGRADING OF GENERAL HOSPITAL IN ZONE A TO SPECIALIST HOSPITAL</t>
  </si>
  <si>
    <t>COMPLETION OF RENOVATION WORKS FOR STATE MEDICAL STORES</t>
  </si>
  <si>
    <t>IMPLEMENTATION, EXPANSION AND STRENGTHENING OF FREE MCH FOR UNDER 5 CHILDREN AND ADOLECENT REPRODUCTIVE HEALTH</t>
  </si>
  <si>
    <t>IMPLEMENTATION OF WARD MINIMUM HEALTH PACKAGE: EQUITY FUND FOR BASIC HEALTH CARE PROVISION FUND</t>
  </si>
  <si>
    <t>STRENGTHENING SPECIFIC DISEASE CONTROL PROGRAMME AND DEVELOPMENT OF EMERGENCY PREPAREDNESS AND RESPONSE TO CRUCIAL OUTBREAK OF DISEASES (MEASLES, CELEBRO-SPINAL MENINGITIS ETC).EMERGENCY PREPAREDNESS FOR EPIDEMIC AND DISEASE CONTROL AND FIRE OUTBREAK</t>
  </si>
  <si>
    <t>CONTROL OF TROPICAL DISEASES TO BE ABLE TO CURTAIL THE SPREAD OF EPIDEMIC DISEASES AND SMT ACTIVITIES IN THE STATE.</t>
  </si>
  <si>
    <t>INFANT AND YOUND CHILD FEEDING: TO IMPROVE NUTRITIONAL STATUS AND REDUCE CHILD MORTALITY RATE.</t>
  </si>
  <si>
    <t>SUPPORT CONTROL OF TUBERCULOSIS, LEPROSY AND BURULI ULCER TO IMPROVE ACCESS TO QUALITY TB PREVENTION, DIAGNOSIS AND TREATMENT IN THE STATE</t>
  </si>
  <si>
    <t>SUPPORT PREVENTIVE MENTAL HEALTH: TO STRENGTHEN MENTAL HEALTH SERVICES AND PROVIDE EFFECTIVE SERVICES TO CONTAIN DRUG ABUSE,PROVIDE REHABILITATION CENTER AND SERVICES FOR MANAGING ADDICTS. AND SET UP TASK FORCE. (SDCC)</t>
  </si>
  <si>
    <t>STRENGTHENING OF SUPPLY CHAIN MANAGEMENT PROGRAMME: DATA COLLECTION, REVIEW, AND COLLATION FOR LAST MILE DISTRIBUTION TO FUNCTIONAL MALARIA, NTD, FP  AND  HIV SITES) EVERY 2 MONTHS @ 2MILLION X 6 TIMES.</t>
  </si>
  <si>
    <t>DEVELOPMENT OF HUMAN  RESOURCE FOR HEALTH DATABASE: TRAINING OF HUMAN RESOURCE FOR HEALTH FOCAL PERSONS IN THE 23 LGAS AND OTHER HEALTH ESTABLISHMENTS IN THE STATE.</t>
  </si>
  <si>
    <t>STATE DRUG ABUSE COMMITTEE</t>
  </si>
  <si>
    <t>SERVICE CONCESSION ASSETS (PPP) LASSA FEVER OUTBREAK RESPONSE, ACCREDITATION</t>
  </si>
  <si>
    <t>SERVICE CONCESSION ASSETS (PPP) FAMILT PLANNING ACTIVITIES</t>
  </si>
  <si>
    <t>HMIS AND LMCU, MALARIA, HIV/AIDS, IMMUNIZATION, EMERGENCY PREPAREDNESS, NUTRITION, MATERNAL AND CHILD HEALTH,HEPATITIS CONTROL AND FOOD SAFETY.</t>
  </si>
  <si>
    <t>04050123000402</t>
  </si>
  <si>
    <t>04050123001502</t>
  </si>
  <si>
    <t>04100123000102</t>
  </si>
  <si>
    <t>04080323000102</t>
  </si>
  <si>
    <t>04080123000102</t>
  </si>
  <si>
    <t>04030223000102</t>
  </si>
  <si>
    <t>04030423000102</t>
  </si>
  <si>
    <t>04100123000202</t>
  </si>
  <si>
    <t>04100123000302</t>
  </si>
  <si>
    <t>04070123000102</t>
  </si>
  <si>
    <t>04010123000102</t>
  </si>
  <si>
    <t>04070123000202</t>
  </si>
  <si>
    <t>04070123000302</t>
  </si>
  <si>
    <t>04020123000102</t>
  </si>
  <si>
    <t>040902</t>
  </si>
  <si>
    <t>PURCHASE OF LAND: 200X200M ALONG GBOKO ROAD FOR OFFICE BUILDING FOR BENUE STATE HEALTH INSURANCE AGENCY.</t>
  </si>
  <si>
    <t>PURCHASE OF MOTOR VEHICLES: 2 TOYOTA HILUX VANS-2019 MODEL</t>
  </si>
  <si>
    <t>PROCUREMENT OF 5NO. ADDITIONAL EXECUTIVE CHAIRS</t>
  </si>
  <si>
    <t>PROCUREMENT OF 3NO. LG TV SETS</t>
  </si>
  <si>
    <t>PURCHASE OF COMPUTERS: 10NO. HP LAPTOPS FOR STAFF</t>
  </si>
  <si>
    <t>CONSTRUCTION / PROVISION OF INFRASTRUCTURE: INSTALLATION OF BIOMETRIC DATA CAPTURE MACHINES FOR ENROLLMENT OF STATE AND LOCAL GOVERNMENT WORKERS/INFORMAL SECTOR</t>
  </si>
  <si>
    <t>QUALITY ASSURANCE, MONITORING AND EVALUATION</t>
  </si>
  <si>
    <t>04050122000204</t>
  </si>
  <si>
    <t>11100122001700</t>
  </si>
  <si>
    <t>04100122000104</t>
  </si>
  <si>
    <t>04070422000104</t>
  </si>
  <si>
    <t>040601</t>
  </si>
  <si>
    <t>PURCHASE OF 1 NO. TOYOTA HILUX  2023 MODEL FOR THE BOARD</t>
  </si>
  <si>
    <t>PURCHASE OF OFFICE FURNITURE AND FITTINGS: 15 SET OF EXECUTIVE CHAIRS &amp; TABLES AND OFFICE CHAIRS</t>
  </si>
  <si>
    <t>PURCHASE OF 6 NO. HP COMPUTERS</t>
  </si>
  <si>
    <t>PURCHASE OF 2 NO. HP PRINTERS</t>
  </si>
  <si>
    <t>PURCHASE OF FIRE EXTINGUISHERS WITHIN OFFICE PREMISES</t>
  </si>
  <si>
    <t>PURCHASE OF 1 NO. SCANNING MACHINE</t>
  </si>
  <si>
    <t>PURCHASE OF 2 NO.SHREDDING MACHINE</t>
  </si>
  <si>
    <t>PURCHASE OF  SECURITY GARGETS FOR SECURITY GUARDS</t>
  </si>
  <si>
    <t>CONSTRUCTION/PROVISION OF ADMINISTRATIVE OFFICE BUILDING FOR THE BOARD</t>
  </si>
  <si>
    <t>13100122003600</t>
  </si>
  <si>
    <t>13100122003700</t>
  </si>
  <si>
    <t>11100122002800</t>
  </si>
  <si>
    <t>11100122002900</t>
  </si>
  <si>
    <t>04050122000904</t>
  </si>
  <si>
    <t>11100122003000</t>
  </si>
  <si>
    <t>11100122003100</t>
  </si>
  <si>
    <t>04050122001004</t>
  </si>
  <si>
    <t>04050122001104</t>
  </si>
  <si>
    <t>040403</t>
  </si>
  <si>
    <t xml:space="preserve">PURCHASE OF OFFICE FURNITURE AND FITTINGS: PURCHASE OF 15NO EXECUTIVE CHAIRS,30NO TABLES </t>
  </si>
  <si>
    <t>06100122000300</t>
  </si>
  <si>
    <t>11100122000700</t>
  </si>
  <si>
    <t>06100122000400</t>
  </si>
  <si>
    <t>11100122000800</t>
  </si>
  <si>
    <t>13100122001300</t>
  </si>
  <si>
    <t>11100122000900</t>
  </si>
  <si>
    <t>021001</t>
  </si>
  <si>
    <t>040304</t>
  </si>
  <si>
    <t>040103</t>
  </si>
  <si>
    <t>14100122001500</t>
  </si>
  <si>
    <t>11100122003200</t>
  </si>
  <si>
    <t>PURCHASE OF 1 NO. GASOLINE SUMEE GENERATOR</t>
  </si>
  <si>
    <t>PURCHASE OF 20 HP LAPTOPS FOR HMB HQTRS.</t>
  </si>
  <si>
    <t>081001</t>
  </si>
  <si>
    <t>REHABILITATION / REPAIRS OF OFFICE BUILDINGS: UPGRADING OF APER AKU STADIUM TURF</t>
  </si>
  <si>
    <t>REPAIRS - ELECTRICITY INSTALLION IN THE RENTED OFFICE ACCOMODATION</t>
  </si>
  <si>
    <t>14100122001800</t>
  </si>
  <si>
    <t>05060222000600</t>
  </si>
  <si>
    <t>MINISTRY OF HUMANITARIAN AFFAIRS &amp; DISASTER MANAGEMENT</t>
  </si>
  <si>
    <t>RESCUE SERVICES</t>
  </si>
  <si>
    <t>TRANSFERS- PAYMENTS TO AGED/VULNERABLE GROUP</t>
  </si>
  <si>
    <t>PROCUREMENT OF EMERGENCY STOCK OF MEDICINES AND HEALTH RELATED SUPPLIES AND LOGISTICS FOR MEDICINES AND HEALTH RELATED SUPPLIES FOR HUMANITARIAN RESPONSE: HUMANITARIAN HEALTH KITS</t>
  </si>
  <si>
    <t>ESTABLISHMENT OF A STATE EARLY WARNING SYSTEM FOR MITIGATION OF DISASTERS AND FORCED MIGRATION</t>
  </si>
  <si>
    <t>BENUE STATE DISASTER MANAGEMENT OPERATIONS</t>
  </si>
  <si>
    <t>RESETTLEMENT, REHABILITATION AND RE-INTEGRATION PROJECTS FOR IDPs IN THE STATE</t>
  </si>
  <si>
    <t>MASS AWARENESS AND ADVOCACY PROGRAMME FOR ENHANCED IMPLEMENTATION OF THE DISABILITY ACT AND SUBSEQUENT DOMESTICATION AT LGAs</t>
  </si>
  <si>
    <t>REHABILITATION AND EMPOWERMENT OF TRAFFICKED VICTIMS OF HUMAN</t>
  </si>
  <si>
    <t>BENUE STATE EDUCATIONAL INTERVENTION PROGRAMME FOR PERSONS WITH DISABILITIES</t>
  </si>
  <si>
    <t>BENUE STATE DRUG AND SUBSTANCE ABUSE PREVENTION STRATEGY</t>
  </si>
  <si>
    <t>REHABILITATION PROGRAMME FOR DRUG/SUBSTANCE ADDICTION</t>
  </si>
  <si>
    <t>DOMESTICATION OF PERSONS WITH DISABILITY ACT</t>
  </si>
  <si>
    <t>BENUE STATE DISASTER RISK MANAGEMENT POLICY</t>
  </si>
  <si>
    <t>MONITORING AND EVALUTION OF SMHADM PROGRAMS AND PROJECTS</t>
  </si>
  <si>
    <t>SKILLS ACQUISITION AND PROVISION OF STARTER KITS FOR 600 FEMALE IDPs AT THE VARIOUS IDP CAMPS.</t>
  </si>
  <si>
    <t>STATE EDUCATIONAL INTERVENTION PROGRAMME FOR PERSONS WITH DISABILITIES</t>
  </si>
  <si>
    <t>WEBSITE DEVELOPMENT AND MOBILE APPLICATION DEVELOPMENT</t>
  </si>
  <si>
    <t>MONITORING AND EVALUATION OF PROJECTS AND PROGRAMMES</t>
  </si>
  <si>
    <t>DEVELOPMENT OF MONITORING, EVALUATION AND REPORTING FRAMEWORK</t>
  </si>
  <si>
    <t>04050123002001</t>
  </si>
  <si>
    <t>03100123000100</t>
  </si>
  <si>
    <t>05030123000100</t>
  </si>
  <si>
    <t>04050223000104</t>
  </si>
  <si>
    <t>04050123002104</t>
  </si>
  <si>
    <t>04070423000104</t>
  </si>
  <si>
    <t>05030123000200</t>
  </si>
  <si>
    <t>04070423000204</t>
  </si>
  <si>
    <t>04070423000304</t>
  </si>
  <si>
    <t>2024
Approved Revenue
Estimates</t>
  </si>
  <si>
    <t xml:space="preserve">2024
Supplementary Estimates (Recurrent Revenue)      </t>
  </si>
  <si>
    <t>INTERNATIONAL LOANS/ BORROWINGS FROM FINANCIAL INSTITUTIONS</t>
  </si>
  <si>
    <t>MDAs Recurrent Actuals Jan. - June  2024</t>
  </si>
  <si>
    <t>11100123006700</t>
  </si>
  <si>
    <t>11100123006800</t>
  </si>
  <si>
    <t>11100123006900</t>
  </si>
  <si>
    <t>11100123007000</t>
  </si>
  <si>
    <t>11100123007100</t>
  </si>
  <si>
    <t>11100123007200</t>
  </si>
  <si>
    <t>11100123007300</t>
  </si>
  <si>
    <t>11100123007400</t>
  </si>
  <si>
    <t>14100123000900</t>
  </si>
  <si>
    <t>13100123002400</t>
  </si>
  <si>
    <t>PURCHASE OF VANS: PURCHASE OF 4 NO. HEAVY - DUTY TOWING VANS FOR THE VIOS</t>
  </si>
  <si>
    <t>PURCHASE OF 1 NO. 6-TON LIFT VEHICLE FOR THE MAINTENANCE OF STRRT LIGHTS</t>
  </si>
  <si>
    <t>PURCHASE OF OFFICE FURNITURE AND FITTINGS: 12 SET OF EXECUTIVE CHAIRS, TABLES, DESK ETC.</t>
  </si>
  <si>
    <t>PURCHASE OF POWER GENERATING SET: PURCHASE OF 1 NO. 250KVA SOUND PROOF POWER GENERATING SET</t>
  </si>
  <si>
    <t>PURCHASE OF FIRE FIGHTING EQUIPMENTS AND VEHICLES</t>
  </si>
  <si>
    <t>PURCHASE OF SECURITY EQUIPMENT: PROVISION OF SECURITY GADGET - CCTV ETC.</t>
  </si>
  <si>
    <t>PURCHASE OF INDUSTRIAL EQUIPMENT: PURCHASE OF WEIGHING BRIDGE FOR THE VEHICLE INSPECTION CENTRE, NORTH BANK MAKURDI</t>
  </si>
  <si>
    <t>CONSTRUCTION / PROVISION OF OFFICE BUILDINGS: ESTABLISHMENT OF A DRIVING / VIO TRAINING SCHOOL IN MAKURDI</t>
  </si>
  <si>
    <t>CONSTRUCTION / PROVISION OF RESIDENTIAL BUILDINGS: ESTABLISHMENT OF BENUE STATE TRAFFIC MANAGEMENT AGENCY</t>
  </si>
  <si>
    <t>CONSTRUCTION / PROVISION OF ELECTRICITY: CONSTRUCTION OF A 10MW PP GAS POWER STATION AT THE INDUSTRIAL LAYOUT MAKURDI</t>
  </si>
  <si>
    <t xml:space="preserve">ELECTRIFICATION OF MINISTRIES OF LAND, WORKS, AGRIC, SUBEB, RAAM &amp; SUB-TREASURERY. </t>
  </si>
  <si>
    <t>ELECTRIFICATION OF OFFICE OF THE DEPUTY GOVERNOR, MINISTRY OF ENVIRONMENT &amp; BERWASA</t>
  </si>
  <si>
    <t>ELECTRIFICATION OF THE OFFICE OF THE NIGERIAN IMMIGRATION SERVICES, URBAN DEVELOPMENT BOARD &amp; CSDA</t>
  </si>
  <si>
    <t>ELECTRIFICATION OF JUDGES QUARTERS MAKURDI</t>
  </si>
  <si>
    <t>ELECTRIFICATION OF THE NIGERIAN CORRECTIONAL SERVICES</t>
  </si>
  <si>
    <t>ELECTRIFICATION OF THE MINISTRY OF POWER, RENEWABLE ENERGY &amp; TRANSPORT, CIVIL SERVICE COMMISSION, RADIO BENUE, AMINU ISA KONTAGORA THEATRE COMPLEX</t>
  </si>
  <si>
    <t>CONSTRUCTION / PROVISION OF INFRASTRUCTURE: CONSTRUCTION OF ELECTRIC MOBILE WORKSHOP WITH FULL EQUIPMENT</t>
  </si>
  <si>
    <t>PROCUREMENT AND INSTALLATION OF STREET LIGHTS AT MBAWAR ROAD IN VANDEIKYA LGA</t>
  </si>
  <si>
    <t>INSTALLATION OF 654 INTEGRATED SOLAR LIGHTS AT MDAs IN MAKURDI</t>
  </si>
  <si>
    <t>INSTALLATION OF ADAPTIVE TRAFFIC CONTROL SYSTEM IN MAKURDI</t>
  </si>
  <si>
    <t>RESEARCH AND DEVELOPMENT: PROFFESSIONAL  AND TECHNICAL SURVEY DATA/MAPPING INFORMATION AND GIS APPLICATION SUPPORT TO POWER SECTOR/POWER SECTOR REFORM COORDINATING PROG.</t>
  </si>
  <si>
    <t>MONITORING AND EVALUATION: MONITORING AND SUPERVISION OF DRIVING SCHOOL IN THE STATE</t>
  </si>
  <si>
    <t>14100124000200</t>
  </si>
  <si>
    <t>15100124000100</t>
  </si>
  <si>
    <t>15100124000200</t>
  </si>
  <si>
    <t>15100124000300</t>
  </si>
  <si>
    <t>15100124000600</t>
  </si>
  <si>
    <t>15100124000700</t>
  </si>
  <si>
    <t>15100124000800</t>
  </si>
  <si>
    <t>15100123000100</t>
  </si>
  <si>
    <t>15100124001100</t>
  </si>
  <si>
    <t>15100124001700</t>
  </si>
  <si>
    <t>15100124001800</t>
  </si>
  <si>
    <t>15100124001900</t>
  </si>
  <si>
    <t>15100124002000</t>
  </si>
  <si>
    <t>15100124002300</t>
  </si>
  <si>
    <t xml:space="preserve">OFFICE OF THE ACCOUNTANT-GENERAL </t>
  </si>
  <si>
    <t xml:space="preserve">PERSONAL TAXES </t>
  </si>
  <si>
    <t>STAMP DUTY</t>
  </si>
  <si>
    <t>DEVELOPMENT TAX/LEVY</t>
  </si>
  <si>
    <t>CAPITAL GAIN TAX</t>
  </si>
  <si>
    <t>OTHER SERVICE TAXES</t>
  </si>
  <si>
    <t>CART LICENSES</t>
  </si>
  <si>
    <t>POOL BETTING &amp; CASINO LICENSES/GAMING</t>
  </si>
  <si>
    <t>MOTOR VEHICLE LICENSES</t>
  </si>
  <si>
    <t>DRIVERS' LICENSES</t>
  </si>
  <si>
    <t>AGENCY FEES</t>
  </si>
  <si>
    <t>CHANGE OF OWNERSHIP FEES</t>
  </si>
  <si>
    <t>INTEREST ON TAX DEFAULTERS</t>
  </si>
  <si>
    <t>ASSOCIATION FEES</t>
  </si>
  <si>
    <t>BUSINESS/TRADE OPERATING FEES</t>
  </si>
  <si>
    <t>RENTS ON GOVT. PROPERTIES</t>
  </si>
  <si>
    <t>Summary of 2024 Supplementary Estimates (Revenue, Recurrent and Capital Expenditure)</t>
  </si>
  <si>
    <t>BUREAU OF AGRICULTURAL DEVELOPMENT &amp; MECHANIZATION</t>
  </si>
  <si>
    <t>CONSTRUCTION / PROVISION OF RESIDENTIAL BUILDINGS: CONSTRUCTION OF JUDGE'S OFFICIAL  RESIDENCE  AT EACH OF THE SENATORIAL ZONE IN THE STATE</t>
  </si>
  <si>
    <t>g</t>
  </si>
  <si>
    <t>RENT ON CONFERENCE CENTRES</t>
  </si>
  <si>
    <t>CAPITAL FOREIGN AID</t>
  </si>
  <si>
    <t>CURRENT GRANTS FROM FGN</t>
  </si>
  <si>
    <t>DOMESTIC LOANS/ BORROWINGS FROM FINANCIAL INSTITUTIONS</t>
  </si>
  <si>
    <t>Ministry of Agriculture &amp; Food Security</t>
  </si>
  <si>
    <t>Other Investment Income</t>
  </si>
  <si>
    <t>Group Life Insurance</t>
  </si>
  <si>
    <t>Employee Compensation Fund</t>
  </si>
  <si>
    <t>Proposed 2024 REC.EXP &amp; CAP.EXP Supplementary Performance By MDAs</t>
  </si>
  <si>
    <t>PURCHASE/SUPPLY OF OFFICE FURNITURE AND FITTINGS:1NO SET OF EXECUTIVE COUSHION CHAIRS, 1NO SET OF EXECUTIVE OFFICE TABLE AND CHAIR(FOR DIR. GENERAL). etc</t>
  </si>
  <si>
    <t>CONSTRUCTION OF VOUCHER STORE HOUSE AT MAKURDI SUB-TREASURY</t>
  </si>
  <si>
    <t>70622</t>
  </si>
  <si>
    <t>70623</t>
  </si>
  <si>
    <t>70624</t>
  </si>
  <si>
    <t>70625</t>
  </si>
  <si>
    <t>70626</t>
  </si>
  <si>
    <t>70627</t>
  </si>
  <si>
    <t>70628</t>
  </si>
  <si>
    <t>CONSTRUCTION OF MKOVUR MARKET-IKYASE MARKET -TOMOTAR MARKET-ANVAMBER-UGOH IN GBOKO LGA</t>
  </si>
  <si>
    <t>CONSTRUCTION OF TYOTSAR (MKOVUR)-UKYOUGH BRIDGE-PAKYA BRIDGE-AGBUDU-UMAA CULVERT-UKYONGU BRIDGE-ANCHIHA MARKET 8.8KM IN GBOKO L.G.A</t>
  </si>
  <si>
    <t>ELECTRIFICATION  OF ATEKU SETTLEMENT IN GBOKO L.G.A</t>
  </si>
  <si>
    <t>CONSTRUCTION OF ANUMAZWA-LUGA MARKET-ADI TOGOLA-DAN GULUGU JUNCTION (30KM) IN GBOKO L.G.A</t>
  </si>
  <si>
    <t>PROCUREMENT OF 20 NO. 33KVA  TRANSFORMERS FOR MAKURDI L.G.A</t>
  </si>
  <si>
    <t>CONSTRUCTION OF AKUMBA JUNCTION HIGH TENSION-KUKWA-AUMAZWA (30KM) IN GBOKO L.G.A</t>
  </si>
  <si>
    <t>CONSTRUCTION OF TYOWANYE-IKYUME YUA -JOO MBATYOUH-AGBER SETTLEMENT-MANOR-ASHAMENA-TSE APERA RING ROAD WITH A SPUR TO TAKOR VILLAGE SETTLEMENT IN KATSINA-ALA L.G.A (32KM)</t>
  </si>
  <si>
    <t>17100124000500</t>
  </si>
  <si>
    <t>17100124000600</t>
  </si>
  <si>
    <t>011102000100</t>
  </si>
  <si>
    <t>BENUE STATE SOCIAL INVESTMENT PROGRAMME</t>
  </si>
  <si>
    <t>04060124000101</t>
  </si>
  <si>
    <t>Benue State Social Investment Programme</t>
  </si>
  <si>
    <t>RENOVATION AND REHABILITATION OF MINISTRY OF SCIENCE AND TECHNOLOGICSL INNOVATION OFFICE</t>
  </si>
  <si>
    <t>RESEARCH AND DEVELOPMENT: Research on the impact of Donors UNHCR,UNICEF, UNFPA,UNDP,  Social Inv. Prog. (SOCU) Maternal and Child Heathcare, SPIN etc. on Infrastructural Development of the State.</t>
  </si>
  <si>
    <t>REHABILITATION OF EXISTING PCI WATER SCHEME ACROSS THE STATE &amp; OTHERS</t>
  </si>
  <si>
    <t>ECOLOGICAL PROJECTS ACROSS THE THREE SENATORIAL ZONES IN THE STATE</t>
  </si>
  <si>
    <t>CONSTRUCTION OF  WATER SUPPLY PROJECT IN OTUKPA TOWNSHIP</t>
  </si>
  <si>
    <t xml:space="preserve">CONSTRUCTION &amp; PROVISION OF INRASTRUCTURE:FENCING OF ISWPA SITE AT NORTH BANK MAKURDI </t>
  </si>
  <si>
    <t>REHABILITATION OF AKIR EARTHDAM ALONG UNIAGRIC ROAD MAKURDI</t>
  </si>
  <si>
    <t>SUSUTAINABLE POWER IRRIGATION IN NIGERIA (SPIN) PROJECT ACROSS THE STATE (GCCC)</t>
  </si>
  <si>
    <t>TREE PLANTING: ANNUAL TREE PLANTING IN ACROSS THE STATE</t>
  </si>
  <si>
    <t>TREE PLANTING: TREE CROP SEEDLING PRODUCTION FOR REVENUE</t>
  </si>
  <si>
    <r>
      <t xml:space="preserve">AGRO - CLIMATE RESILENCE IN SEMI - ARID LAND SCAPES  </t>
    </r>
    <r>
      <rPr>
        <b/>
        <i/>
        <sz val="20"/>
        <rFont val="Arial"/>
        <family val="2"/>
      </rPr>
      <t xml:space="preserve">(ACRESAL) </t>
    </r>
    <r>
      <rPr>
        <sz val="20"/>
        <rFont val="Arial"/>
        <family val="2"/>
      </rPr>
      <t xml:space="preserve">PROJECT GOVERNMENT COUNTERPART CONTRIBUTION </t>
    </r>
    <r>
      <rPr>
        <b/>
        <i/>
        <sz val="20"/>
        <rFont val="Arial"/>
        <family val="2"/>
      </rPr>
      <t xml:space="preserve">(GCC) </t>
    </r>
    <r>
      <rPr>
        <sz val="20"/>
        <rFont val="Arial"/>
        <family val="2"/>
      </rPr>
      <t>FOOD SECURITY,IRRIGATION FARMING &amp; FOOD PRODUCTION</t>
    </r>
  </si>
  <si>
    <t>RESEARCH AND DEVELOPMENT-NG-CARES</t>
  </si>
  <si>
    <t>CONSTRUCTION / PROVISION OF INFRASTRUCTURE: NGCARES CAPITAL INITIATIVE SUPPORT FOR RURAL WOMEN THROUGH COOPERATIVES</t>
  </si>
  <si>
    <t>Bureau of Agricultural Development &amp; Mechanization/Benue State Agriculture and Rural Development Authority (BNARDA)</t>
  </si>
  <si>
    <t>MDAs Capital Actuals Jan. - June  2024</t>
  </si>
  <si>
    <t>PRODUCTION, PUBLICATION AND CIRCULATION OF ANNUAL
FINANCIAL STATEMENTS</t>
  </si>
  <si>
    <t>REHABILITATION / REPAIRS OF OFFICE BUILDINGS: Building /Maintenance of BARD HQTRS</t>
  </si>
  <si>
    <t>CONSTRUCTION / PROVISION OF ROADS: Surfacing and Construction of New Township Roads &amp; Under pass in Makurdi, Gboko, Otukpo, Katsina Ala, Vandeikya, Oju, and others.</t>
  </si>
  <si>
    <t>012500600100</t>
  </si>
  <si>
    <t>BENUE STATE PUBLIC SERVICE INSTITUTE</t>
  </si>
  <si>
    <t>050102</t>
  </si>
  <si>
    <t>05010224000100</t>
  </si>
  <si>
    <t>REHABILITATION / REPAIRS - PUBLIC SCHOOLS:Renovation of 1No. 500 Seater Auditorium</t>
  </si>
  <si>
    <t>05010224000200</t>
  </si>
  <si>
    <t>REHABILITATION / REPAIRS - PUBLIC SCHOOLS:Renovation of 7No. Large Class Rooms</t>
  </si>
  <si>
    <t>05010224000300</t>
  </si>
  <si>
    <t>REHABILITATION / REPAIRS - PUBLIC SCHOOLS:Renovation of 5No. Small Class Rooms</t>
  </si>
  <si>
    <t>05010224000400</t>
  </si>
  <si>
    <t>REHABILITATION / REPAIRS OF OFFICE BUILDINGS:Renovation of 12 No. Administrative &amp; Staff office at the School</t>
  </si>
  <si>
    <t>05010224000500</t>
  </si>
  <si>
    <t>PURCHASE OF OFFICE FURNITURE AND FITTINGS: Purchase of 2,400,000 No. collapseable chairs &amp; table</t>
  </si>
  <si>
    <t>05010224000600</t>
  </si>
  <si>
    <t xml:space="preserve">PURCHASE OF OFFICE FURNITURE AND FITTINGS: Purchase of 500 No.chairs &amp; tables </t>
  </si>
  <si>
    <t>05010224000700</t>
  </si>
  <si>
    <t>PURCHASE OF OFFICE FURNITURE AND FITTINGS :Furnishing Administrative &amp; Staff Offices</t>
  </si>
  <si>
    <t>05010224000800</t>
  </si>
  <si>
    <t>PURCHASE OF TEACHING / LEARNING AID EQUIPMENT: For Training of Student &amp; Staff</t>
  </si>
  <si>
    <t>Benue Public service institute</t>
  </si>
  <si>
    <t>CONSTRUCTION/PROVISION OF INFRASTRUCTURE:CONSTRUCTION OF PHARMA GRADE WAREHOUSE AT APIR,MAKURDI</t>
  </si>
  <si>
    <t>REHABILITATION / REPAIRS -RENOVATION/REMODELLING OF HMB HEAD QUARTERS IN MAKURDI</t>
  </si>
  <si>
    <t>Purchaase of 7No.Toyota Corolla (2022/2023 model)</t>
  </si>
  <si>
    <t>Purchaase of 33No.Toyota hilux (2022/2023 model)</t>
  </si>
  <si>
    <t>Purchaase of 1No.Toyota Prado Jeep (2022/2023 model)</t>
  </si>
  <si>
    <t>BENUE STATE INDEPENDENT ELECTORAL COMMISSION</t>
  </si>
  <si>
    <t>SALES OF FORMS</t>
  </si>
  <si>
    <t>2024 Approved Revised  Revenue Estimates</t>
  </si>
  <si>
    <t>2024 Approved Revised Capital  Estimates</t>
  </si>
  <si>
    <t>2024 Approved Revised Recurrent Estimates</t>
  </si>
  <si>
    <t>2024 Approved  Revised Recurrent Estimates</t>
  </si>
  <si>
    <t>CONSTRUCTION OF TRAFFICK/STREET LIGHTS WITHIN MAKURDI TOWN</t>
  </si>
  <si>
    <t xml:space="preserve">CONSTRUCTION OF TRAFFICK/STREET LIGHTS </t>
  </si>
  <si>
    <t xml:space="preserve">BUREAU FOR EDUCATION QUALITY ASSURANCE </t>
  </si>
  <si>
    <t xml:space="preserve">Bureau For Education Quality Assurance </t>
  </si>
  <si>
    <t>Bureau For Education Quality Assurance</t>
  </si>
  <si>
    <t>10721301</t>
  </si>
  <si>
    <t>CONSTRUCTION/PROVISION OF OFFICE BUILDINGS: ACQUISITIONOF OFIICE BUILDINGS</t>
  </si>
  <si>
    <t>WELFARE PACKAGE</t>
  </si>
  <si>
    <t>PURCHASE OF MOTOR VEHICLES: 2No. Bus for BEQA Headquartres &amp; 1No. Peugeot  406</t>
  </si>
  <si>
    <t>PURCHASE OF COMPUTERS: Purchase of  20No. computers  at Bureau of BEQA</t>
  </si>
  <si>
    <t>BENUE STATE BUREAU FOR EDUCATION QUALITY ASSURANCE (BEQA)</t>
  </si>
  <si>
    <t>PRIVATE SCHOOLS LICENSES (School Renewal)</t>
  </si>
  <si>
    <t>INSPECTION FEES (School Establishment)</t>
  </si>
  <si>
    <t>INSPECTION FEES (Centre Recognition)</t>
  </si>
  <si>
    <t>APPLICATIONS FEES (Secondary N300,000)</t>
  </si>
  <si>
    <t>APPLICATION FEES (Primary N200,000</t>
  </si>
  <si>
    <t>DEVELOPMENT LEVIES (ICT)</t>
  </si>
  <si>
    <t>ACCREDITATION FEES (SSCE Centre Recognition)</t>
  </si>
  <si>
    <t>EARNINGS FROM COMMERCIAL ACTIVITIES (Sales of School Records)</t>
  </si>
  <si>
    <t>EARNINGS FROM COMMERCIAL ACTIVITIES (Consulting Services)</t>
  </si>
  <si>
    <t>ACCREDITATION FEES: QUALITY CONTROL</t>
  </si>
  <si>
    <t>REHABILITATION OF MAIN BUILDING OF HOUSE OF ASSEMBLY</t>
  </si>
  <si>
    <t xml:space="preserve">PURCHASE OF BUSES: Purchase of 32 seater Toyota Coaster Bus </t>
  </si>
  <si>
    <t>PURCHASE OF TRUCKS: Purchase of 7No. Prado Jeep</t>
  </si>
  <si>
    <t>PURCHASE OF VANS: Purchase of 2No. Toyota Hilux Vans</t>
  </si>
  <si>
    <t>04100124000104</t>
  </si>
  <si>
    <t>06100124000200</t>
  </si>
  <si>
    <t>05060324000100</t>
  </si>
  <si>
    <t>06100124000300</t>
  </si>
  <si>
    <t>06100124000400</t>
  </si>
  <si>
    <t>20100124000100</t>
  </si>
  <si>
    <t xml:space="preserve">PURCHASE OF COMPUTERS:Purchase of Laptops computers for Members and Committee Secretaries </t>
  </si>
  <si>
    <t>PURCHASE OF OFFICE FURNITURE AND FITTINGS: Furnishing of Assembly Complex (200No each of chairs, Tables,Airconditoners,window blinds,refidgerators,televisions.)</t>
  </si>
  <si>
    <t>PURCHASE / ACQUISITION OF LAND</t>
  </si>
  <si>
    <t xml:space="preserve">2024 Approved Revised Recurrent Estimates </t>
  </si>
  <si>
    <t xml:space="preserve">PURCHASE OF 10NO HP LAPTOPS </t>
  </si>
  <si>
    <t>PURCHASE OF 5NO HP LASERJET COMPUTER PRINTERS</t>
  </si>
  <si>
    <t>RENOVATION OF PROJECT FINANCIAL MANAGEMENT UNIT (PFMU) MAKURDI</t>
  </si>
  <si>
    <t xml:space="preserve">2024 Actual Revenue Jan. - June </t>
  </si>
  <si>
    <t>2024 Proposed Supplementary Revenue Estimates</t>
  </si>
  <si>
    <t>CURRENT GRANTS FROM OTHER SOURCES(Donations From Individuals)</t>
  </si>
  <si>
    <t>CURRENT FOREIGN GRANTS(UNFPA,UNICEF,WHO etc.)</t>
  </si>
  <si>
    <t>CURRENT FOREIGN GRANTS (UNHCR)</t>
  </si>
  <si>
    <t>CURRENT FOREIGN GRANTS(IOM)</t>
  </si>
  <si>
    <t>Bureau of Agricultural Development &amp; Mechanization</t>
  </si>
  <si>
    <t>09121</t>
  </si>
  <si>
    <t>09301</t>
  </si>
  <si>
    <t>08121</t>
  </si>
  <si>
    <t>08304</t>
  </si>
  <si>
    <t>08111</t>
  </si>
  <si>
    <t>08119</t>
  </si>
  <si>
    <t>08303</t>
  </si>
  <si>
    <t>08123</t>
  </si>
  <si>
    <t>08301</t>
  </si>
  <si>
    <t>08120</t>
  </si>
  <si>
    <t>CURRENT DOMESTIC GRANTS: United Nations Population Fund (UNFPA)-Maternal and Newborn and Child Health</t>
  </si>
  <si>
    <t>CURRENT DOMESTIC GRANTS(LGHA GRANTS)</t>
  </si>
  <si>
    <t>CURRENT DOMESTIC GRANTS(APIN): AIDS Prevention Initiative in Nigeria(APIN) Public Health Initiative</t>
  </si>
  <si>
    <t>CURRENT FOREIGN GRANT: FROM UNICEF FOR ACSM HPV,MNCAH</t>
  </si>
  <si>
    <t>CURRENT FOREIGN AID(ICRC) International Committee of the Red Cross ICRC Water and Sanitation Support</t>
  </si>
  <si>
    <t>08306</t>
  </si>
  <si>
    <t xml:space="preserve">CURRENT GRANTS FROM OTHER SOURCES: NON GOVERNMENTAL ORGANISATION (NGOs)- Education Support funding for Secondary Education in the state </t>
  </si>
  <si>
    <t>CURRENT FOREIGN GRANTS:International Development Association (IDA)-Child Development grant Program</t>
  </si>
  <si>
    <t>MINISTRY OF COOPERATIVES &amp; RURAL DEVELOPMENT</t>
  </si>
  <si>
    <t>Federal Government Loan to State (Budget Support)</t>
  </si>
  <si>
    <t>State Action on Business Enabling Reforms (SABER)</t>
  </si>
  <si>
    <t>CURRENT DOMESTIC GRANTS: World Bank SFTAS Grant</t>
  </si>
  <si>
    <t>Federal Government IDP Emergency Response Funding</t>
  </si>
  <si>
    <t>CURRENT GRANTS FROM FGN: Federal Government IDP Emergency Response Funding</t>
  </si>
  <si>
    <t>FADAMA III -Federal Government Agricultural support to states Covid-19 Action Recovery &amp; Economic Stimulus Programme(BNARDA,MANR)</t>
  </si>
  <si>
    <t xml:space="preserve">LOCAL GOVERNEMENT GRANT FOR DEEDS CAPITAL DEVELOPMENT PROGRAMME </t>
  </si>
  <si>
    <t>09304</t>
  </si>
  <si>
    <t>02204</t>
  </si>
  <si>
    <t>MINISTRY OF INDUSTRY TRADE AND INVESTEMENT</t>
  </si>
  <si>
    <r>
      <t>NEW: CONSTRUCTION / PROVISION OF ROADS: Construction of Construction of Mbawuar-Negher-Naa -Mbaakon Spur (34 km) - Continuation</t>
    </r>
    <r>
      <rPr>
        <b/>
        <sz val="20"/>
        <rFont val="Arial"/>
        <family val="2"/>
      </rPr>
      <t>(Actual Exp: 9.02BN)</t>
    </r>
  </si>
  <si>
    <r>
      <t>NEW: CONSTRUCTION / PROVISION OF ROADS: Construction of Interchange at High-Level Interchange Junction Makurdi.</t>
    </r>
    <r>
      <rPr>
        <b/>
        <sz val="20"/>
        <rFont val="Arial"/>
        <family val="2"/>
      </rPr>
      <t>(Actual Exp.: 4.8BN)</t>
    </r>
  </si>
  <si>
    <r>
      <t>NEW: CONSTRUCTION / PROVISION OF ROADS: Construction of Gyado Junction Interchange Gboko LGA</t>
    </r>
    <r>
      <rPr>
        <b/>
        <sz val="20"/>
        <rFont val="Arial"/>
        <family val="2"/>
      </rPr>
      <t>(Actual Exp.: 3.4BN)</t>
    </r>
  </si>
  <si>
    <r>
      <t>NEW: CONSTRUCTION / PROVISION OF ROADS: Construction of 16No. Road Projects in Makurdi Township (15.528km)</t>
    </r>
    <r>
      <rPr>
        <b/>
        <sz val="20"/>
        <rFont val="Arial"/>
        <family val="2"/>
      </rPr>
      <t>(Actual Exp.: 6.7BN)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</si>
</sst>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 #,##0.00_-;_-* &quot;-&quot;??_-;_-@_-"/>
    <numFmt numFmtId="164" formatCode="_(* #,##0_);_(* \(#,##0\);_(* &quot;-&quot;_);_(@_)"/>
    <numFmt numFmtId="165" formatCode="_(* #,##0.00_);_(* \(#,##0.00\);_(* &quot;-&quot;??_);_(@_)"/>
    <numFmt numFmtId="166" formatCode="_(* #,##0_);_(* \(#,##0\);_(* &quot;-&quot;??_);_(@_)"/>
    <numFmt numFmtId="167" formatCode="_-* #,##0_-;\-* #,##0_-;_-* &quot;-&quot;??_-;_-@_-"/>
    <numFmt numFmtId="168" formatCode="00"/>
    <numFmt numFmtId="169" formatCode="00000"/>
    <numFmt numFmtId="170" formatCode="000000000000"/>
    <numFmt numFmtId="171" formatCode="00000000000000"/>
    <numFmt numFmtId="172" formatCode="000000"/>
    <numFmt numFmtId="173" formatCode="0000000000000"/>
  </numFmts>
  <fonts count="68" x14ac:knownFonts="1">
    <font>
      <sz val="11"/>
      <color theme="1"/>
      <name val="Calibri"/>
      <family val="2"/>
      <scheme val="minor"/>
    </font>
    <font>
      <sz val="11"/>
      <color theme="1"/>
      <name val="Calibri"/>
      <family val="2"/>
      <scheme val="minor"/>
    </font>
    <font>
      <sz val="10"/>
      <name val="Arial"/>
      <family val="2"/>
    </font>
    <font>
      <b/>
      <sz val="20"/>
      <name val="Arial"/>
      <family val="2"/>
    </font>
    <font>
      <sz val="20"/>
      <color theme="1"/>
      <name val="Calibri"/>
      <family val="2"/>
      <scheme val="minor"/>
    </font>
    <font>
      <sz val="20"/>
      <color rgb="FF000000"/>
      <name val="Arial"/>
      <family val="2"/>
    </font>
    <font>
      <sz val="20"/>
      <name val="Arial"/>
      <family val="2"/>
    </font>
    <font>
      <sz val="11"/>
      <color rgb="FF000000"/>
      <name val="Calibri"/>
      <family val="2"/>
    </font>
    <font>
      <b/>
      <sz val="20"/>
      <color rgb="FFFF0000"/>
      <name val="Arial"/>
      <family val="2"/>
    </font>
    <font>
      <sz val="20"/>
      <color theme="1"/>
      <name val="Arial"/>
      <family val="2"/>
    </font>
    <font>
      <sz val="20"/>
      <name val="Calibri"/>
      <family val="2"/>
      <scheme val="minor"/>
    </font>
    <font>
      <sz val="11"/>
      <name val="Calibri"/>
      <family val="2"/>
    </font>
    <font>
      <b/>
      <sz val="20"/>
      <color rgb="FF000000"/>
      <name val="Arial"/>
      <family val="2"/>
    </font>
    <font>
      <b/>
      <i/>
      <sz val="20"/>
      <name val="Arial"/>
      <family val="2"/>
    </font>
    <font>
      <sz val="20"/>
      <color rgb="FFFF0000"/>
      <name val="Arial"/>
      <family val="2"/>
    </font>
    <font>
      <sz val="8"/>
      <name val="Calibri"/>
      <family val="2"/>
      <scheme val="minor"/>
    </font>
    <font>
      <b/>
      <sz val="16"/>
      <name val="Arial"/>
      <family val="2"/>
    </font>
    <font>
      <b/>
      <sz val="16"/>
      <color rgb="FF00AF50"/>
      <name val="Arial"/>
      <family val="2"/>
    </font>
    <font>
      <sz val="16"/>
      <name val="Arial"/>
      <family val="2"/>
    </font>
    <font>
      <b/>
      <sz val="20"/>
      <name val="Segoe UI"/>
      <family val="2"/>
    </font>
    <font>
      <b/>
      <u/>
      <sz val="20"/>
      <name val="Arial"/>
      <family val="2"/>
    </font>
    <font>
      <b/>
      <i/>
      <u/>
      <sz val="20"/>
      <name val="Arial"/>
      <family val="2"/>
    </font>
    <font>
      <b/>
      <sz val="16"/>
      <color rgb="FF00B050"/>
      <name val="Arial"/>
      <family val="2"/>
    </font>
    <font>
      <sz val="16"/>
      <color theme="1"/>
      <name val="Arial"/>
      <family val="2"/>
    </font>
    <font>
      <sz val="16"/>
      <color rgb="FFFF0000"/>
      <name val="Arial"/>
      <family val="2"/>
    </font>
    <font>
      <sz val="18"/>
      <color rgb="FF7030A0"/>
      <name val="Arial"/>
      <family val="2"/>
    </font>
    <font>
      <b/>
      <sz val="18"/>
      <color rgb="FF7030A0"/>
      <name val="Arial"/>
      <family val="2"/>
    </font>
    <font>
      <b/>
      <sz val="20"/>
      <color theme="1"/>
      <name val="Arial"/>
      <family val="2"/>
    </font>
    <font>
      <b/>
      <sz val="20"/>
      <color rgb="FF7030A0"/>
      <name val="Arial"/>
      <family val="2"/>
    </font>
    <font>
      <sz val="20"/>
      <color rgb="FF7030A0"/>
      <name val="Arial"/>
      <family val="2"/>
    </font>
    <font>
      <b/>
      <sz val="28"/>
      <name val="Arial"/>
      <family val="2"/>
    </font>
    <font>
      <sz val="28"/>
      <color theme="1"/>
      <name val="Calibri"/>
      <family val="2"/>
      <scheme val="minor"/>
    </font>
    <font>
      <b/>
      <u val="double"/>
      <sz val="20"/>
      <color rgb="FF000000"/>
      <name val="Arial"/>
      <family val="2"/>
    </font>
    <font>
      <b/>
      <i/>
      <sz val="20"/>
      <color rgb="FF000000"/>
      <name val="Arial"/>
      <family val="2"/>
    </font>
    <font>
      <sz val="20"/>
      <color theme="5" tint="-0.249977111117893"/>
      <name val="Arial"/>
      <family val="2"/>
    </font>
    <font>
      <sz val="20"/>
      <color theme="5" tint="-0.249977111117893"/>
      <name val="Calibri"/>
      <family val="2"/>
      <scheme val="minor"/>
    </font>
    <font>
      <b/>
      <sz val="12.5"/>
      <name val="Arial"/>
      <family val="2"/>
    </font>
    <font>
      <sz val="12.5"/>
      <color rgb="FF000000"/>
      <name val="Arial"/>
      <family val="2"/>
    </font>
    <font>
      <sz val="12.5"/>
      <name val="Arial"/>
      <family val="2"/>
    </font>
    <font>
      <b/>
      <sz val="12.5"/>
      <color rgb="FF000000"/>
      <name val="Arial"/>
      <family val="2"/>
    </font>
    <font>
      <b/>
      <u/>
      <sz val="12.5"/>
      <name val="Arial"/>
      <family val="2"/>
    </font>
    <font>
      <b/>
      <sz val="16"/>
      <color rgb="FFFF0000"/>
      <name val="Arial"/>
      <family val="2"/>
    </font>
    <font>
      <b/>
      <sz val="18"/>
      <name val="Arial"/>
      <family val="2"/>
    </font>
    <font>
      <b/>
      <sz val="14"/>
      <name val="Arial"/>
      <family val="2"/>
    </font>
    <font>
      <b/>
      <sz val="20"/>
      <name val="Calibri"/>
      <family val="2"/>
      <scheme val="minor"/>
    </font>
    <font>
      <b/>
      <sz val="16"/>
      <name val="Segoe UI"/>
      <family val="2"/>
    </font>
    <font>
      <b/>
      <sz val="19"/>
      <name val="Arial"/>
      <family val="2"/>
    </font>
    <font>
      <sz val="19"/>
      <name val="Arial"/>
      <family val="2"/>
    </font>
    <font>
      <b/>
      <sz val="9"/>
      <color indexed="81"/>
      <name val="Tahoma"/>
      <family val="2"/>
    </font>
    <font>
      <sz val="9"/>
      <color indexed="81"/>
      <name val="Tahoma"/>
      <family val="2"/>
    </font>
    <font>
      <sz val="16"/>
      <color rgb="FF7030A0"/>
      <name val="Arial"/>
      <family val="2"/>
    </font>
    <font>
      <b/>
      <sz val="20"/>
      <color theme="1"/>
      <name val="Calibri"/>
      <family val="2"/>
      <scheme val="minor"/>
    </font>
    <font>
      <b/>
      <i/>
      <u/>
      <sz val="20"/>
      <color theme="1"/>
      <name val="Calibri"/>
      <family val="2"/>
      <scheme val="minor"/>
    </font>
    <font>
      <sz val="11"/>
      <name val="Calibri"/>
      <family val="2"/>
      <scheme val="minor"/>
    </font>
    <font>
      <b/>
      <sz val="13"/>
      <name val="Calibri"/>
      <family val="2"/>
      <scheme val="minor"/>
    </font>
    <font>
      <sz val="16"/>
      <color rgb="FF000000"/>
      <name val="Arial"/>
      <family val="2"/>
    </font>
    <font>
      <sz val="18"/>
      <color rgb="FF000000"/>
      <name val="Arial"/>
      <family val="2"/>
    </font>
    <font>
      <sz val="10"/>
      <color rgb="FF000000"/>
      <name val="Calibri"/>
      <family val="2"/>
    </font>
    <font>
      <i/>
      <sz val="20"/>
      <name val="Arial"/>
      <family val="2"/>
    </font>
    <font>
      <sz val="20"/>
      <color theme="0" tint="-4.9989318521683403E-2"/>
      <name val="Arial"/>
      <family val="2"/>
    </font>
    <font>
      <sz val="19"/>
      <color rgb="FFFF0000"/>
      <name val="Arial"/>
      <family val="2"/>
    </font>
    <font>
      <sz val="22"/>
      <name val="Arial"/>
      <family val="2"/>
    </font>
    <font>
      <b/>
      <sz val="22"/>
      <name val="Calibri"/>
      <family val="2"/>
      <scheme val="minor"/>
    </font>
    <font>
      <b/>
      <sz val="22"/>
      <name val="Arial"/>
      <family val="2"/>
    </font>
    <font>
      <sz val="22"/>
      <name val="Calibri"/>
      <family val="2"/>
      <scheme val="minor"/>
    </font>
    <font>
      <b/>
      <sz val="22"/>
      <name val="Segoe UI"/>
      <family val="2"/>
    </font>
    <font>
      <b/>
      <strike/>
      <sz val="12.5"/>
      <name val="Arial"/>
      <family val="2"/>
    </font>
    <font>
      <sz val="18"/>
      <name val="Arial"/>
      <family val="2"/>
    </font>
  </fonts>
  <fills count="21">
    <fill>
      <patternFill patternType="none"/>
    </fill>
    <fill>
      <patternFill patternType="gray125"/>
    </fill>
    <fill>
      <patternFill patternType="solid">
        <fgColor theme="0"/>
        <bgColor indexed="64"/>
      </patternFill>
    </fill>
    <fill>
      <patternFill patternType="solid">
        <fgColor theme="0" tint="-0.249977111117893"/>
        <bgColor rgb="FF000000"/>
      </patternFill>
    </fill>
    <fill>
      <patternFill patternType="solid">
        <fgColor theme="0" tint="-0.249977111117893"/>
        <bgColor indexed="64"/>
      </patternFill>
    </fill>
    <fill>
      <patternFill patternType="solid">
        <fgColor theme="0"/>
        <bgColor rgb="FF000000"/>
      </patternFill>
    </fill>
    <fill>
      <patternFill patternType="solid">
        <fgColor rgb="FFD7D7D7"/>
      </patternFill>
    </fill>
    <fill>
      <patternFill patternType="solid">
        <fgColor rgb="FFC0C0C0"/>
      </patternFill>
    </fill>
    <fill>
      <patternFill patternType="solid">
        <fgColor rgb="FFFFFFFF"/>
        <bgColor indexed="64"/>
      </patternFill>
    </fill>
    <fill>
      <patternFill patternType="solid">
        <fgColor rgb="FF00AF50"/>
      </patternFill>
    </fill>
    <fill>
      <patternFill patternType="solid">
        <fgColor rgb="FF00B050"/>
        <bgColor indexed="64"/>
      </patternFill>
    </fill>
    <fill>
      <patternFill patternType="solid">
        <fgColor rgb="FFD9D9D9"/>
      </patternFill>
    </fill>
    <fill>
      <patternFill patternType="solid">
        <fgColor theme="7"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C0C0C0"/>
        <bgColor rgb="FF000000"/>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7D7D7"/>
        <bgColor rgb="FF000000"/>
      </patternFill>
    </fill>
    <fill>
      <patternFill patternType="solid">
        <fgColor theme="5" tint="0.39997558519241921"/>
        <bgColor indexed="64"/>
      </patternFill>
    </fill>
    <fill>
      <patternFill patternType="solid">
        <fgColor theme="9" tint="0.39997558519241921"/>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ck">
        <color indexed="64"/>
      </left>
      <right style="thick">
        <color indexed="64"/>
      </right>
      <top/>
      <bottom style="thick">
        <color indexed="64"/>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bottom style="thin">
        <color rgb="FF000000"/>
      </bottom>
      <diagonal/>
    </border>
    <border>
      <left/>
      <right/>
      <top style="medium">
        <color indexed="64"/>
      </top>
      <bottom style="medium">
        <color indexed="64"/>
      </bottom>
      <diagonal/>
    </border>
    <border>
      <left style="thin">
        <color rgb="FF000000"/>
      </left>
      <right/>
      <top/>
      <bottom/>
      <diagonal/>
    </border>
    <border>
      <left/>
      <right/>
      <top style="thin">
        <color rgb="FF000000"/>
      </top>
      <bottom style="thick">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rgb="FF000000"/>
      </left>
      <right/>
      <top style="thin">
        <color rgb="FF000000"/>
      </top>
      <bottom style="thin">
        <color indexed="64"/>
      </bottom>
      <diagonal/>
    </border>
    <border>
      <left style="medium">
        <color indexed="64"/>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thin">
        <color rgb="FF000000"/>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rgb="FF000000"/>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ck">
        <color indexed="64"/>
      </left>
      <right style="thick">
        <color indexed="64"/>
      </right>
      <top style="thick">
        <color indexed="64"/>
      </top>
      <bottom/>
      <diagonal/>
    </border>
    <border>
      <left style="thin">
        <color indexed="64"/>
      </left>
      <right style="thin">
        <color indexed="64"/>
      </right>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top style="thin">
        <color indexed="64"/>
      </top>
      <bottom style="thin">
        <color indexed="64"/>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thin">
        <color rgb="FF000000"/>
      </left>
      <right style="thin">
        <color indexed="64"/>
      </right>
      <top/>
      <bottom style="thin">
        <color rgb="FF000000"/>
      </bottom>
      <diagonal/>
    </border>
    <border>
      <left/>
      <right style="thin">
        <color indexed="64"/>
      </right>
      <top/>
      <bottom style="thin">
        <color indexed="64"/>
      </bottom>
      <diagonal/>
    </border>
    <border>
      <left style="thick">
        <color indexed="64"/>
      </left>
      <right/>
      <top/>
      <bottom/>
      <diagonal/>
    </border>
    <border>
      <left/>
      <right style="thin">
        <color indexed="64"/>
      </right>
      <top/>
      <bottom/>
      <diagonal/>
    </border>
    <border>
      <left style="thick">
        <color indexed="64"/>
      </left>
      <right/>
      <top style="thick">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ck">
        <color indexed="64"/>
      </right>
      <top/>
      <bottom style="thick">
        <color indexed="64"/>
      </bottom>
      <diagonal/>
    </border>
    <border>
      <left style="thin">
        <color indexed="64"/>
      </left>
      <right/>
      <top/>
      <bottom/>
      <diagonal/>
    </border>
    <border>
      <left style="thin">
        <color indexed="64"/>
      </left>
      <right style="thin">
        <color indexed="64"/>
      </right>
      <top style="thick">
        <color indexed="64"/>
      </top>
      <bottom/>
      <diagonal/>
    </border>
    <border>
      <left style="thin">
        <color indexed="64"/>
      </left>
      <right/>
      <top style="thin">
        <color indexed="64"/>
      </top>
      <bottom style="medium">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style="thick">
        <color indexed="64"/>
      </bottom>
      <diagonal/>
    </border>
    <border>
      <left/>
      <right style="thick">
        <color auto="1"/>
      </right>
      <top style="thick">
        <color auto="1"/>
      </top>
      <bottom/>
      <diagonal/>
    </border>
    <border>
      <left style="thick">
        <color auto="1"/>
      </left>
      <right style="thin">
        <color indexed="64"/>
      </right>
      <top style="thick">
        <color auto="1"/>
      </top>
      <bottom/>
      <diagonal/>
    </border>
    <border>
      <left/>
      <right style="thin">
        <color indexed="64"/>
      </right>
      <top style="thick">
        <color auto="1"/>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ck">
        <color indexed="64"/>
      </left>
      <right style="thick">
        <color indexed="64"/>
      </right>
      <top/>
      <bottom/>
      <diagonal/>
    </border>
  </borders>
  <cellStyleXfs count="11">
    <xf numFmtId="0" fontId="0" fillId="0" borderId="0"/>
    <xf numFmtId="165" fontId="1"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2" fillId="0" borderId="0">
      <alignment vertical="top"/>
      <protection locked="0"/>
    </xf>
    <xf numFmtId="165" fontId="7" fillId="0" borderId="0">
      <alignment vertical="top"/>
      <protection locked="0"/>
    </xf>
    <xf numFmtId="0" fontId="11" fillId="0" borderId="0">
      <alignment vertical="center"/>
    </xf>
    <xf numFmtId="0" fontId="11" fillId="0" borderId="0">
      <alignment vertical="center"/>
    </xf>
    <xf numFmtId="0" fontId="2" fillId="0" borderId="0">
      <protection locked="0"/>
    </xf>
    <xf numFmtId="43" fontId="1" fillId="0" borderId="0" applyFont="0" applyFill="0" applyBorder="0" applyAlignment="0" applyProtection="0"/>
  </cellStyleXfs>
  <cellXfs count="1589">
    <xf numFmtId="0" fontId="0" fillId="0" borderId="0" xfId="0"/>
    <xf numFmtId="0" fontId="3" fillId="5" borderId="4" xfId="2" applyFont="1" applyFill="1" applyBorder="1" applyAlignment="1">
      <alignment horizontal="center" vertical="center"/>
    </xf>
    <xf numFmtId="49" fontId="6" fillId="5" borderId="1" xfId="4" applyNumberFormat="1" applyFont="1" applyFill="1" applyBorder="1" applyAlignment="1">
      <alignment horizontal="center" vertical="center"/>
    </xf>
    <xf numFmtId="0" fontId="6" fillId="5" borderId="1" xfId="4" applyFont="1" applyFill="1" applyBorder="1" applyAlignment="1">
      <alignment horizontal="left" vertical="center" wrapText="1"/>
    </xf>
    <xf numFmtId="0" fontId="6" fillId="5" borderId="1" xfId="2" applyFont="1" applyFill="1" applyBorder="1" applyAlignment="1">
      <alignment horizontal="left" vertical="center" wrapText="1"/>
    </xf>
    <xf numFmtId="0" fontId="9" fillId="2" borderId="1" xfId="0" applyFont="1" applyFill="1" applyBorder="1"/>
    <xf numFmtId="1" fontId="5" fillId="0" borderId="1" xfId="0" applyNumberFormat="1" applyFont="1" applyBorder="1" applyAlignment="1">
      <alignment horizontal="center" vertical="center" shrinkToFit="1"/>
    </xf>
    <xf numFmtId="168" fontId="5" fillId="0" borderId="1" xfId="0" applyNumberFormat="1" applyFont="1" applyBorder="1" applyAlignment="1">
      <alignment horizontal="center" vertical="center" shrinkToFit="1"/>
    </xf>
    <xf numFmtId="169" fontId="5" fillId="0" borderId="1" xfId="0" applyNumberFormat="1" applyFont="1" applyBorder="1" applyAlignment="1">
      <alignment horizontal="center" vertical="center" shrinkToFit="1"/>
    </xf>
    <xf numFmtId="0" fontId="6" fillId="0" borderId="1" xfId="0" applyFont="1" applyBorder="1" applyAlignment="1">
      <alignment horizontal="left" vertical="center" wrapText="1"/>
    </xf>
    <xf numFmtId="167" fontId="5" fillId="0" borderId="1" xfId="1" applyNumberFormat="1" applyFont="1" applyBorder="1" applyAlignment="1">
      <alignment horizontal="center" vertical="center" shrinkToFit="1"/>
    </xf>
    <xf numFmtId="167" fontId="9" fillId="0" borderId="1" xfId="1" applyNumberFormat="1" applyFont="1" applyBorder="1" applyAlignment="1">
      <alignment horizontal="center" vertical="center" wrapText="1"/>
    </xf>
    <xf numFmtId="0" fontId="6" fillId="0" borderId="2" xfId="0" applyFont="1" applyBorder="1" applyAlignment="1">
      <alignment horizontal="left" vertical="center" wrapText="1"/>
    </xf>
    <xf numFmtId="0" fontId="9" fillId="0" borderId="0" xfId="0" applyFont="1" applyAlignment="1">
      <alignment horizontal="center" vertical="center" wrapText="1"/>
    </xf>
    <xf numFmtId="0" fontId="3" fillId="0" borderId="9" xfId="0" applyFont="1" applyBorder="1" applyAlignment="1">
      <alignment horizontal="right" vertical="center" wrapText="1"/>
    </xf>
    <xf numFmtId="0" fontId="9" fillId="0" borderId="0" xfId="0" applyFont="1" applyAlignment="1">
      <alignment horizontal="left" vertical="center" wrapText="1"/>
    </xf>
    <xf numFmtId="0" fontId="3" fillId="0" borderId="3" xfId="0" applyFont="1" applyBorder="1" applyAlignment="1">
      <alignment horizontal="right" vertical="center" wrapText="1"/>
    </xf>
    <xf numFmtId="1" fontId="5" fillId="0" borderId="4" xfId="0" applyNumberFormat="1" applyFont="1" applyBorder="1" applyAlignment="1">
      <alignment horizontal="center" vertical="center" shrinkToFit="1"/>
    </xf>
    <xf numFmtId="169" fontId="5" fillId="0" borderId="4" xfId="0" applyNumberFormat="1" applyFont="1" applyBorder="1" applyAlignment="1">
      <alignment horizontal="center" vertical="center" shrinkToFit="1"/>
    </xf>
    <xf numFmtId="0" fontId="6" fillId="0" borderId="4" xfId="0" applyFont="1" applyBorder="1" applyAlignment="1">
      <alignment horizontal="left" vertical="center" wrapText="1"/>
    </xf>
    <xf numFmtId="0" fontId="3" fillId="6" borderId="3" xfId="0" applyFont="1" applyFill="1" applyBorder="1" applyAlignment="1">
      <alignment horizontal="center" vertical="center" wrapText="1"/>
    </xf>
    <xf numFmtId="167" fontId="3" fillId="6" borderId="3" xfId="1" applyNumberFormat="1" applyFont="1" applyFill="1" applyBorder="1" applyAlignment="1">
      <alignment horizontal="center" vertical="center" wrapText="1"/>
    </xf>
    <xf numFmtId="0" fontId="3" fillId="0" borderId="14" xfId="0" applyFont="1" applyBorder="1" applyAlignment="1">
      <alignment horizontal="center" vertical="center" wrapText="1"/>
    </xf>
    <xf numFmtId="1" fontId="5" fillId="0" borderId="15" xfId="0" applyNumberFormat="1" applyFont="1" applyBorder="1" applyAlignment="1">
      <alignment horizontal="center" vertical="center" shrinkToFit="1"/>
    </xf>
    <xf numFmtId="168" fontId="5" fillId="0" borderId="15" xfId="0" applyNumberFormat="1" applyFont="1" applyBorder="1" applyAlignment="1">
      <alignment horizontal="center" vertical="center" shrinkToFit="1"/>
    </xf>
    <xf numFmtId="169" fontId="5" fillId="0" borderId="15" xfId="0" applyNumberFormat="1" applyFont="1" applyBorder="1" applyAlignment="1">
      <alignment horizontal="center" vertical="center" shrinkToFit="1"/>
    </xf>
    <xf numFmtId="0" fontId="6" fillId="0" borderId="15" xfId="0" applyFont="1" applyBorder="1" applyAlignment="1">
      <alignment horizontal="left" vertical="center" wrapText="1"/>
    </xf>
    <xf numFmtId="166" fontId="5" fillId="0" borderId="15" xfId="1" applyNumberFormat="1" applyFont="1" applyBorder="1" applyAlignment="1">
      <alignment horizontal="center" vertical="center" shrinkToFit="1"/>
    </xf>
    <xf numFmtId="0" fontId="6" fillId="0" borderId="8" xfId="0" applyFont="1" applyBorder="1" applyAlignment="1">
      <alignment horizontal="left" vertical="center" wrapText="1"/>
    </xf>
    <xf numFmtId="166" fontId="5" fillId="0" borderId="8" xfId="1" applyNumberFormat="1" applyFont="1" applyBorder="1" applyAlignment="1">
      <alignment horizontal="center" vertical="center" shrinkToFit="1"/>
    </xf>
    <xf numFmtId="0" fontId="4" fillId="0" borderId="0" xfId="0" applyFont="1" applyAlignment="1">
      <alignment horizontal="left" vertical="center" wrapText="1"/>
    </xf>
    <xf numFmtId="0" fontId="3" fillId="0" borderId="14" xfId="0" applyFont="1" applyBorder="1" applyAlignment="1">
      <alignment horizontal="left" vertical="center" wrapText="1"/>
    </xf>
    <xf numFmtId="166" fontId="3" fillId="0" borderId="14" xfId="1" applyNumberFormat="1" applyFont="1" applyBorder="1" applyAlignment="1">
      <alignment horizontal="center" vertical="center" wrapText="1"/>
    </xf>
    <xf numFmtId="166" fontId="3" fillId="6" borderId="3" xfId="1" applyNumberFormat="1" applyFont="1" applyFill="1" applyBorder="1" applyAlignment="1">
      <alignment horizontal="center" vertical="center" wrapText="1"/>
    </xf>
    <xf numFmtId="1" fontId="5" fillId="0" borderId="18" xfId="0" applyNumberFormat="1" applyFont="1" applyBorder="1" applyAlignment="1">
      <alignment horizontal="center" vertical="center" shrinkToFit="1"/>
    </xf>
    <xf numFmtId="168" fontId="5" fillId="0" borderId="18" xfId="0" applyNumberFormat="1" applyFont="1" applyBorder="1" applyAlignment="1">
      <alignment horizontal="center" vertical="center" shrinkToFit="1"/>
    </xf>
    <xf numFmtId="169" fontId="5" fillId="0" borderId="18" xfId="0" applyNumberFormat="1" applyFont="1" applyBorder="1" applyAlignment="1">
      <alignment horizontal="center" vertical="center" shrinkToFit="1"/>
    </xf>
    <xf numFmtId="0" fontId="6" fillId="0" borderId="18" xfId="0" applyFont="1" applyBorder="1" applyAlignment="1">
      <alignment horizontal="left" vertical="center" wrapText="1"/>
    </xf>
    <xf numFmtId="166" fontId="5" fillId="0" borderId="18" xfId="1" applyNumberFormat="1" applyFont="1" applyBorder="1" applyAlignment="1">
      <alignment horizontal="center" vertical="center" shrinkToFit="1"/>
    </xf>
    <xf numFmtId="166" fontId="6" fillId="0" borderId="15" xfId="1" applyNumberFormat="1" applyFont="1" applyBorder="1" applyAlignment="1">
      <alignment horizontal="center" vertical="center" wrapText="1"/>
    </xf>
    <xf numFmtId="166" fontId="9" fillId="0" borderId="8" xfId="1" applyNumberFormat="1" applyFont="1" applyBorder="1" applyAlignment="1">
      <alignment horizontal="center" vertical="center" wrapText="1"/>
    </xf>
    <xf numFmtId="166" fontId="9" fillId="0" borderId="15" xfId="1" applyNumberFormat="1" applyFont="1" applyBorder="1" applyAlignment="1">
      <alignment horizontal="center" vertical="center" wrapText="1"/>
    </xf>
    <xf numFmtId="0" fontId="9" fillId="0" borderId="0" xfId="0" applyFont="1"/>
    <xf numFmtId="166" fontId="9" fillId="0" borderId="0" xfId="1" applyNumberFormat="1" applyFont="1" applyAlignment="1">
      <alignment horizontal="center" vertical="center" wrapText="1"/>
    </xf>
    <xf numFmtId="166" fontId="9" fillId="0" borderId="18" xfId="1" applyNumberFormat="1" applyFont="1" applyBorder="1" applyAlignment="1">
      <alignment horizontal="center" vertical="center" wrapText="1"/>
    </xf>
    <xf numFmtId="170" fontId="12" fillId="6" borderId="12" xfId="0" applyNumberFormat="1" applyFont="1" applyFill="1" applyBorder="1" applyAlignment="1">
      <alignment horizontal="center" vertical="center" shrinkToFit="1"/>
    </xf>
    <xf numFmtId="171" fontId="5" fillId="0" borderId="15" xfId="0" applyNumberFormat="1" applyFont="1" applyBorder="1" applyAlignment="1">
      <alignment horizontal="center" vertical="center" shrinkToFit="1"/>
    </xf>
    <xf numFmtId="0" fontId="9" fillId="0" borderId="15" xfId="0" applyFont="1" applyBorder="1" applyAlignment="1">
      <alignment horizontal="left" vertical="center" wrapText="1"/>
    </xf>
    <xf numFmtId="0" fontId="9" fillId="0" borderId="8" xfId="0" applyFont="1" applyBorder="1" applyAlignment="1">
      <alignment horizontal="left" vertical="center" wrapText="1"/>
    </xf>
    <xf numFmtId="171" fontId="5" fillId="0" borderId="18" xfId="0" applyNumberFormat="1" applyFont="1" applyBorder="1" applyAlignment="1">
      <alignment horizontal="center" vertical="center" shrinkToFit="1"/>
    </xf>
    <xf numFmtId="0" fontId="9" fillId="0" borderId="18" xfId="0" applyFont="1" applyBorder="1" applyAlignment="1">
      <alignment horizontal="left" vertical="center" wrapText="1"/>
    </xf>
    <xf numFmtId="0" fontId="3" fillId="0" borderId="3" xfId="0" applyFont="1" applyBorder="1" applyAlignment="1">
      <alignment horizontal="left" vertical="center" wrapText="1"/>
    </xf>
    <xf numFmtId="166" fontId="6" fillId="0" borderId="8" xfId="1" applyNumberFormat="1" applyFont="1" applyBorder="1" applyAlignment="1">
      <alignment horizontal="center" vertical="center" wrapText="1"/>
    </xf>
    <xf numFmtId="166" fontId="6" fillId="0" borderId="18" xfId="1" applyNumberFormat="1" applyFont="1" applyBorder="1" applyAlignment="1">
      <alignment horizontal="center" vertical="center" wrapText="1"/>
    </xf>
    <xf numFmtId="1" fontId="5" fillId="9" borderId="15" xfId="0" applyNumberFormat="1" applyFont="1" applyFill="1" applyBorder="1" applyAlignment="1">
      <alignment horizontal="center" vertical="center" shrinkToFit="1"/>
    </xf>
    <xf numFmtId="168" fontId="5" fillId="9" borderId="15" xfId="0" applyNumberFormat="1" applyFont="1" applyFill="1" applyBorder="1" applyAlignment="1">
      <alignment horizontal="center" vertical="center" shrinkToFit="1"/>
    </xf>
    <xf numFmtId="169" fontId="5" fillId="9" borderId="15" xfId="0" applyNumberFormat="1" applyFont="1" applyFill="1" applyBorder="1" applyAlignment="1">
      <alignment horizontal="center" vertical="center" shrinkToFit="1"/>
    </xf>
    <xf numFmtId="0" fontId="6" fillId="9" borderId="15" xfId="0" applyFont="1" applyFill="1" applyBorder="1" applyAlignment="1">
      <alignment horizontal="left" vertical="center" wrapText="1"/>
    </xf>
    <xf numFmtId="166" fontId="5" fillId="9" borderId="15" xfId="1" applyNumberFormat="1" applyFont="1" applyFill="1" applyBorder="1" applyAlignment="1">
      <alignment horizontal="center" vertical="center" shrinkToFit="1"/>
    </xf>
    <xf numFmtId="166" fontId="5" fillId="10" borderId="18" xfId="1" applyNumberFormat="1" applyFont="1" applyFill="1" applyBorder="1" applyAlignment="1">
      <alignment horizontal="center" vertical="center" shrinkToFit="1"/>
    </xf>
    <xf numFmtId="1" fontId="5" fillId="0" borderId="8" xfId="0" applyNumberFormat="1" applyFont="1" applyBorder="1" applyAlignment="1">
      <alignment horizontal="center" vertical="center" shrinkToFit="1"/>
    </xf>
    <xf numFmtId="168" fontId="5" fillId="0" borderId="8" xfId="0" applyNumberFormat="1" applyFont="1" applyBorder="1" applyAlignment="1">
      <alignment horizontal="center" vertical="center" shrinkToFit="1"/>
    </xf>
    <xf numFmtId="169" fontId="5" fillId="0" borderId="8" xfId="0" applyNumberFormat="1" applyFont="1" applyBorder="1" applyAlignment="1">
      <alignment horizontal="center" vertical="center" shrinkToFit="1"/>
    </xf>
    <xf numFmtId="166" fontId="5" fillId="0" borderId="20" xfId="1" applyNumberFormat="1" applyFont="1" applyBorder="1" applyAlignment="1">
      <alignment horizontal="center" vertical="center" shrinkToFit="1"/>
    </xf>
    <xf numFmtId="166" fontId="5" fillId="0" borderId="1" xfId="1" applyNumberFormat="1" applyFont="1" applyBorder="1" applyAlignment="1">
      <alignment horizontal="center" vertical="center" shrinkToFit="1"/>
    </xf>
    <xf numFmtId="166" fontId="5" fillId="0" borderId="2" xfId="1" applyNumberFormat="1" applyFont="1" applyBorder="1" applyAlignment="1">
      <alignment horizontal="center" vertical="center" shrinkToFit="1"/>
    </xf>
    <xf numFmtId="166" fontId="9" fillId="0" borderId="2" xfId="1" applyNumberFormat="1" applyFont="1" applyBorder="1" applyAlignment="1">
      <alignment horizontal="center" vertical="center" wrapText="1"/>
    </xf>
    <xf numFmtId="167" fontId="5" fillId="0" borderId="15" xfId="1" applyNumberFormat="1" applyFont="1" applyBorder="1" applyAlignment="1">
      <alignment horizontal="center" vertical="center" shrinkToFit="1"/>
    </xf>
    <xf numFmtId="167" fontId="9" fillId="0" borderId="15" xfId="1" applyNumberFormat="1" applyFont="1" applyBorder="1" applyAlignment="1">
      <alignment horizontal="center" vertical="center" wrapText="1"/>
    </xf>
    <xf numFmtId="167" fontId="3" fillId="0" borderId="14" xfId="1" applyNumberFormat="1" applyFont="1" applyBorder="1" applyAlignment="1">
      <alignment horizontal="center" vertical="center" wrapText="1"/>
    </xf>
    <xf numFmtId="167" fontId="5" fillId="0" borderId="18" xfId="1" applyNumberFormat="1" applyFont="1" applyBorder="1" applyAlignment="1">
      <alignment horizontal="center" vertical="center" shrinkToFit="1"/>
    </xf>
    <xf numFmtId="167" fontId="5" fillId="0" borderId="8" xfId="1" applyNumberFormat="1" applyFont="1" applyBorder="1" applyAlignment="1">
      <alignment horizontal="center" vertical="center" shrinkToFit="1"/>
    </xf>
    <xf numFmtId="0" fontId="9" fillId="0" borderId="15" xfId="0" applyFont="1" applyBorder="1" applyAlignment="1">
      <alignment horizontal="center" vertical="center" wrapText="1"/>
    </xf>
    <xf numFmtId="0" fontId="9" fillId="9" borderId="8" xfId="0" applyFont="1" applyFill="1" applyBorder="1" applyAlignment="1">
      <alignment horizontal="left" vertical="center" wrapText="1"/>
    </xf>
    <xf numFmtId="0" fontId="4" fillId="0" borderId="0" xfId="0" applyFont="1" applyAlignment="1">
      <alignment horizontal="center" vertical="center"/>
    </xf>
    <xf numFmtId="171" fontId="5" fillId="9" borderId="15" xfId="0" applyNumberFormat="1" applyFont="1" applyFill="1" applyBorder="1" applyAlignment="1">
      <alignment horizontal="center" vertical="center" shrinkToFit="1"/>
    </xf>
    <xf numFmtId="0" fontId="6" fillId="9" borderId="8" xfId="0" applyFont="1" applyFill="1" applyBorder="1" applyAlignment="1">
      <alignment horizontal="left" vertical="center" wrapText="1"/>
    </xf>
    <xf numFmtId="166" fontId="5" fillId="9" borderId="8" xfId="1" applyNumberFormat="1" applyFont="1" applyFill="1" applyBorder="1" applyAlignment="1">
      <alignment horizontal="center" vertical="center" shrinkToFit="1"/>
    </xf>
    <xf numFmtId="1" fontId="5" fillId="9" borderId="18" xfId="0" applyNumberFormat="1" applyFont="1" applyFill="1" applyBorder="1" applyAlignment="1">
      <alignment horizontal="center" vertical="center" shrinkToFit="1"/>
    </xf>
    <xf numFmtId="171" fontId="5" fillId="9" borderId="18" xfId="0" applyNumberFormat="1" applyFont="1" applyFill="1" applyBorder="1" applyAlignment="1">
      <alignment horizontal="center" vertical="center" shrinkToFit="1"/>
    </xf>
    <xf numFmtId="169" fontId="5" fillId="9" borderId="18" xfId="0" applyNumberFormat="1" applyFont="1" applyFill="1" applyBorder="1" applyAlignment="1">
      <alignment horizontal="center" vertical="center" shrinkToFit="1"/>
    </xf>
    <xf numFmtId="166" fontId="5" fillId="9" borderId="18" xfId="1" applyNumberFormat="1" applyFont="1" applyFill="1" applyBorder="1" applyAlignment="1">
      <alignment horizontal="center" vertical="center" shrinkToFit="1"/>
    </xf>
    <xf numFmtId="37" fontId="9" fillId="0" borderId="15" xfId="1" applyNumberFormat="1" applyFont="1" applyBorder="1" applyAlignment="1">
      <alignment horizontal="right" vertical="center" wrapText="1"/>
    </xf>
    <xf numFmtId="167" fontId="6" fillId="0" borderId="15" xfId="1" applyNumberFormat="1" applyFont="1" applyBorder="1" applyAlignment="1">
      <alignment horizontal="center" vertical="center" wrapText="1"/>
    </xf>
    <xf numFmtId="37" fontId="5" fillId="0" borderId="15" xfId="1" applyNumberFormat="1" applyFont="1" applyBorder="1" applyAlignment="1">
      <alignment horizontal="right" vertical="center" shrinkToFit="1"/>
    </xf>
    <xf numFmtId="172" fontId="5" fillId="0" borderId="15" xfId="0" applyNumberFormat="1" applyFont="1" applyBorder="1" applyAlignment="1">
      <alignment horizontal="center" vertical="center" shrinkToFit="1"/>
    </xf>
    <xf numFmtId="0" fontId="9" fillId="9" borderId="15" xfId="0" applyFont="1" applyFill="1" applyBorder="1" applyAlignment="1">
      <alignment horizontal="left" vertical="center" wrapText="1"/>
    </xf>
    <xf numFmtId="166" fontId="9" fillId="9" borderId="15" xfId="1" applyNumberFormat="1" applyFont="1" applyFill="1" applyBorder="1" applyAlignment="1">
      <alignment horizontal="center" vertical="center" wrapText="1"/>
    </xf>
    <xf numFmtId="172" fontId="5" fillId="0" borderId="18" xfId="0" applyNumberFormat="1" applyFont="1" applyBorder="1" applyAlignment="1">
      <alignment horizontal="center" vertical="center" shrinkToFit="1"/>
    </xf>
    <xf numFmtId="167" fontId="5" fillId="9" borderId="15" xfId="1" applyNumberFormat="1" applyFont="1" applyFill="1" applyBorder="1" applyAlignment="1">
      <alignment horizontal="center" vertical="center" shrinkToFit="1"/>
    </xf>
    <xf numFmtId="167" fontId="9" fillId="0" borderId="8" xfId="1" applyNumberFormat="1" applyFont="1" applyBorder="1" applyAlignment="1">
      <alignment horizontal="center" vertical="center" wrapText="1"/>
    </xf>
    <xf numFmtId="0" fontId="9" fillId="9" borderId="18" xfId="0" applyFont="1" applyFill="1" applyBorder="1" applyAlignment="1">
      <alignment horizontal="left" vertical="center" wrapText="1"/>
    </xf>
    <xf numFmtId="49" fontId="9" fillId="0" borderId="15" xfId="0" applyNumberFormat="1" applyFont="1" applyBorder="1" applyAlignment="1">
      <alignment horizontal="center" vertical="center" wrapText="1"/>
    </xf>
    <xf numFmtId="166" fontId="9" fillId="0" borderId="15" xfId="0" applyNumberFormat="1" applyFont="1" applyBorder="1" applyAlignment="1">
      <alignment horizontal="center" vertical="center" wrapText="1"/>
    </xf>
    <xf numFmtId="167" fontId="9" fillId="0" borderId="18" xfId="1" applyNumberFormat="1" applyFont="1" applyBorder="1" applyAlignment="1">
      <alignment horizontal="center" vertical="center" wrapText="1"/>
    </xf>
    <xf numFmtId="170" fontId="12" fillId="6" borderId="1" xfId="0" applyNumberFormat="1" applyFont="1" applyFill="1" applyBorder="1" applyAlignment="1">
      <alignment horizontal="center" vertical="center" shrinkToFit="1"/>
    </xf>
    <xf numFmtId="167" fontId="5" fillId="0" borderId="1" xfId="10" applyNumberFormat="1" applyFont="1" applyBorder="1" applyAlignment="1">
      <alignment horizontal="center" vertical="center" shrinkToFit="1"/>
    </xf>
    <xf numFmtId="167" fontId="6" fillId="0" borderId="1" xfId="10" applyNumberFormat="1" applyFont="1" applyBorder="1" applyAlignment="1">
      <alignment horizontal="center" vertical="center" wrapText="1"/>
    </xf>
    <xf numFmtId="167" fontId="3" fillId="0" borderId="14" xfId="10" applyNumberFormat="1" applyFont="1" applyBorder="1" applyAlignment="1">
      <alignment horizontal="center" vertical="center" wrapText="1"/>
    </xf>
    <xf numFmtId="167" fontId="5" fillId="0" borderId="18" xfId="10" applyNumberFormat="1" applyFont="1" applyBorder="1" applyAlignment="1">
      <alignment horizontal="center" vertical="center" shrinkToFit="1"/>
    </xf>
    <xf numFmtId="167" fontId="6" fillId="0" borderId="18" xfId="10" applyNumberFormat="1" applyFont="1" applyBorder="1" applyAlignment="1">
      <alignment horizontal="center" vertical="center" wrapText="1"/>
    </xf>
    <xf numFmtId="167" fontId="5" fillId="0" borderId="15" xfId="10" applyNumberFormat="1" applyFont="1" applyBorder="1" applyAlignment="1">
      <alignment horizontal="center" vertical="center" shrinkToFit="1"/>
    </xf>
    <xf numFmtId="167" fontId="6" fillId="0" borderId="15" xfId="10" applyNumberFormat="1" applyFont="1" applyBorder="1" applyAlignment="1">
      <alignment horizontal="center" vertical="center" wrapText="1"/>
    </xf>
    <xf numFmtId="167" fontId="5" fillId="0" borderId="8" xfId="10" applyNumberFormat="1" applyFont="1" applyBorder="1" applyAlignment="1">
      <alignment horizontal="center" vertical="center" shrinkToFit="1"/>
    </xf>
    <xf numFmtId="167" fontId="9" fillId="0" borderId="8" xfId="10" applyNumberFormat="1" applyFont="1" applyBorder="1" applyAlignment="1">
      <alignment horizontal="center" vertical="center" wrapText="1"/>
    </xf>
    <xf numFmtId="167" fontId="14" fillId="0" borderId="15" xfId="10" applyNumberFormat="1" applyFont="1" applyBorder="1" applyAlignment="1">
      <alignment horizontal="center" vertical="center" shrinkToFit="1"/>
    </xf>
    <xf numFmtId="167" fontId="9" fillId="0" borderId="15" xfId="10" applyNumberFormat="1" applyFont="1" applyBorder="1" applyAlignment="1">
      <alignment horizontal="center" vertical="center" wrapText="1"/>
    </xf>
    <xf numFmtId="167" fontId="14" fillId="0" borderId="18" xfId="10" applyNumberFormat="1" applyFont="1" applyBorder="1" applyAlignment="1">
      <alignment horizontal="center" vertical="center" shrinkToFit="1"/>
    </xf>
    <xf numFmtId="37" fontId="5" fillId="0" borderId="15" xfId="10" applyNumberFormat="1" applyFont="1" applyBorder="1" applyAlignment="1">
      <alignment horizontal="right" vertical="center" shrinkToFit="1"/>
    </xf>
    <xf numFmtId="171" fontId="5" fillId="0" borderId="8" xfId="0" applyNumberFormat="1" applyFont="1" applyBorder="1" applyAlignment="1">
      <alignment horizontal="center" vertical="center" shrinkToFit="1"/>
    </xf>
    <xf numFmtId="171" fontId="5" fillId="0" borderId="1" xfId="0" applyNumberFormat="1" applyFont="1" applyBorder="1" applyAlignment="1">
      <alignment horizontal="center" vertical="center" shrinkToFi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167" fontId="5" fillId="0" borderId="2" xfId="10" applyNumberFormat="1" applyFont="1" applyBorder="1" applyAlignment="1">
      <alignment horizontal="center" vertical="center" shrinkToFit="1"/>
    </xf>
    <xf numFmtId="167" fontId="9" fillId="0" borderId="18" xfId="10" applyNumberFormat="1" applyFont="1" applyBorder="1" applyAlignment="1">
      <alignment horizontal="center" vertical="center" wrapText="1"/>
    </xf>
    <xf numFmtId="37" fontId="9" fillId="0" borderId="15" xfId="10" applyNumberFormat="1" applyFont="1" applyBorder="1" applyAlignment="1">
      <alignment horizontal="right" vertical="center" wrapText="1"/>
    </xf>
    <xf numFmtId="166" fontId="14" fillId="9" borderId="15" xfId="1" applyNumberFormat="1" applyFont="1" applyFill="1" applyBorder="1" applyAlignment="1">
      <alignment horizontal="center" vertical="center" shrinkToFit="1"/>
    </xf>
    <xf numFmtId="167" fontId="5" fillId="9" borderId="15" xfId="10" applyNumberFormat="1" applyFont="1" applyFill="1" applyBorder="1" applyAlignment="1">
      <alignment horizontal="center" vertical="center" shrinkToFit="1"/>
    </xf>
    <xf numFmtId="167" fontId="9" fillId="9" borderId="15" xfId="10" applyNumberFormat="1" applyFont="1" applyFill="1" applyBorder="1" applyAlignment="1">
      <alignment horizontal="center" vertical="center" wrapText="1"/>
    </xf>
    <xf numFmtId="37" fontId="9" fillId="9" borderId="15" xfId="10" applyNumberFormat="1" applyFont="1" applyFill="1" applyBorder="1" applyAlignment="1">
      <alignment horizontal="center" vertical="center" wrapText="1"/>
    </xf>
    <xf numFmtId="0" fontId="6" fillId="0" borderId="15" xfId="0" applyFont="1" applyBorder="1" applyAlignment="1">
      <alignment horizontal="center" vertical="center" wrapText="1"/>
    </xf>
    <xf numFmtId="37" fontId="5" fillId="9" borderId="15" xfId="10" applyNumberFormat="1" applyFont="1" applyFill="1" applyBorder="1" applyAlignment="1">
      <alignment horizontal="right" vertical="center" shrinkToFit="1"/>
    </xf>
    <xf numFmtId="37" fontId="9" fillId="9" borderId="15" xfId="10" applyNumberFormat="1" applyFont="1" applyFill="1" applyBorder="1" applyAlignment="1">
      <alignment horizontal="right" vertical="center" wrapText="1"/>
    </xf>
    <xf numFmtId="1" fontId="5" fillId="9" borderId="8" xfId="0" applyNumberFormat="1" applyFont="1" applyFill="1" applyBorder="1" applyAlignment="1">
      <alignment horizontal="center" vertical="center" shrinkToFit="1"/>
    </xf>
    <xf numFmtId="171" fontId="5" fillId="9" borderId="8" xfId="0" applyNumberFormat="1" applyFont="1" applyFill="1" applyBorder="1" applyAlignment="1">
      <alignment horizontal="center" vertical="center" shrinkToFit="1"/>
    </xf>
    <xf numFmtId="169" fontId="5" fillId="9" borderId="8" xfId="0" applyNumberFormat="1" applyFont="1" applyFill="1" applyBorder="1" applyAlignment="1">
      <alignment horizontal="center" vertical="center" shrinkToFit="1"/>
    </xf>
    <xf numFmtId="167" fontId="5" fillId="9" borderId="8" xfId="10" applyNumberFormat="1" applyFont="1" applyFill="1" applyBorder="1" applyAlignment="1">
      <alignment horizontal="center" vertical="center" shrinkToFit="1"/>
    </xf>
    <xf numFmtId="0" fontId="9" fillId="2" borderId="0" xfId="0" applyFont="1" applyFill="1"/>
    <xf numFmtId="167" fontId="9" fillId="9" borderId="8" xfId="10" applyNumberFormat="1" applyFont="1" applyFill="1" applyBorder="1" applyAlignment="1">
      <alignment horizontal="center" vertical="center" wrapText="1"/>
    </xf>
    <xf numFmtId="0" fontId="6" fillId="9" borderId="18" xfId="0" applyFont="1" applyFill="1" applyBorder="1" applyAlignment="1">
      <alignment horizontal="left" vertical="center" wrapText="1"/>
    </xf>
    <xf numFmtId="167" fontId="5" fillId="9" borderId="18" xfId="10" applyNumberFormat="1" applyFont="1" applyFill="1" applyBorder="1" applyAlignment="1">
      <alignment horizontal="center" vertical="center" shrinkToFit="1"/>
    </xf>
    <xf numFmtId="167" fontId="9" fillId="9" borderId="18" xfId="10" applyNumberFormat="1" applyFont="1" applyFill="1" applyBorder="1" applyAlignment="1">
      <alignment horizontal="center" vertical="center" wrapText="1"/>
    </xf>
    <xf numFmtId="37" fontId="9" fillId="0" borderId="18" xfId="10" applyNumberFormat="1" applyFont="1" applyBorder="1" applyAlignment="1">
      <alignment horizontal="right" vertical="center" wrapText="1"/>
    </xf>
    <xf numFmtId="166" fontId="9" fillId="9" borderId="18" xfId="1" applyNumberFormat="1" applyFont="1" applyFill="1" applyBorder="1" applyAlignment="1">
      <alignment horizontal="center" vertical="center" wrapText="1"/>
    </xf>
    <xf numFmtId="166" fontId="9" fillId="9" borderId="8" xfId="1" applyNumberFormat="1" applyFont="1" applyFill="1" applyBorder="1" applyAlignment="1">
      <alignment horizontal="center" vertical="center" wrapText="1"/>
    </xf>
    <xf numFmtId="166" fontId="5" fillId="0" borderId="15" xfId="10" applyNumberFormat="1" applyFont="1" applyBorder="1" applyAlignment="1">
      <alignment horizontal="center" vertical="center" shrinkToFit="1"/>
    </xf>
    <xf numFmtId="166" fontId="9" fillId="0" borderId="15" xfId="10" applyNumberFormat="1" applyFont="1" applyBorder="1" applyAlignment="1">
      <alignment horizontal="center" vertical="center" wrapText="1"/>
    </xf>
    <xf numFmtId="168" fontId="5" fillId="9" borderId="18" xfId="0" applyNumberFormat="1" applyFont="1" applyFill="1" applyBorder="1" applyAlignment="1">
      <alignment horizontal="center" vertical="center" shrinkToFit="1"/>
    </xf>
    <xf numFmtId="166" fontId="3" fillId="0" borderId="14" xfId="10" applyNumberFormat="1" applyFont="1" applyBorder="1" applyAlignment="1">
      <alignment horizontal="center" vertical="center" wrapText="1"/>
    </xf>
    <xf numFmtId="166" fontId="5" fillId="0" borderId="18" xfId="10" applyNumberFormat="1" applyFont="1" applyBorder="1" applyAlignment="1">
      <alignment horizontal="center" vertical="center" shrinkToFit="1"/>
    </xf>
    <xf numFmtId="37" fontId="9" fillId="9" borderId="8" xfId="10" applyNumberFormat="1" applyFont="1" applyFill="1" applyBorder="1" applyAlignment="1">
      <alignment horizontal="right" vertical="center" wrapText="1"/>
    </xf>
    <xf numFmtId="166" fontId="9" fillId="0" borderId="18" xfId="10" applyNumberFormat="1" applyFont="1" applyBorder="1" applyAlignment="1">
      <alignment horizontal="center" vertical="center" wrapText="1"/>
    </xf>
    <xf numFmtId="167" fontId="5" fillId="0" borderId="4" xfId="10" applyNumberFormat="1" applyFont="1" applyBorder="1" applyAlignment="1">
      <alignment horizontal="center" vertical="center" shrinkToFit="1"/>
    </xf>
    <xf numFmtId="3" fontId="12" fillId="0" borderId="3" xfId="0" applyNumberFormat="1" applyFont="1" applyBorder="1" applyAlignment="1">
      <alignment horizontal="right" vertical="center" shrinkToFit="1"/>
    </xf>
    <xf numFmtId="3" fontId="12" fillId="0" borderId="3" xfId="0" applyNumberFormat="1" applyFont="1" applyBorder="1" applyAlignment="1">
      <alignment horizontal="center" vertical="center" shrinkToFit="1"/>
    </xf>
    <xf numFmtId="1" fontId="14" fillId="0" borderId="15" xfId="0" applyNumberFormat="1" applyFont="1" applyBorder="1" applyAlignment="1">
      <alignment horizontal="center" vertical="center" shrinkToFit="1"/>
    </xf>
    <xf numFmtId="171" fontId="14" fillId="0" borderId="15" xfId="0" applyNumberFormat="1" applyFont="1" applyBorder="1" applyAlignment="1">
      <alignment horizontal="center" vertical="center" shrinkToFit="1"/>
    </xf>
    <xf numFmtId="169" fontId="14" fillId="0" borderId="15" xfId="0" applyNumberFormat="1" applyFont="1" applyBorder="1" applyAlignment="1">
      <alignment horizontal="center" vertical="center" shrinkToFit="1"/>
    </xf>
    <xf numFmtId="0" fontId="14" fillId="0" borderId="15" xfId="0" applyFont="1" applyBorder="1" applyAlignment="1">
      <alignment horizontal="left" vertical="center" wrapText="1"/>
    </xf>
    <xf numFmtId="166" fontId="14" fillId="0" borderId="15" xfId="1" applyNumberFormat="1" applyFont="1" applyBorder="1" applyAlignment="1">
      <alignment horizontal="center" vertical="center" shrinkToFit="1"/>
    </xf>
    <xf numFmtId="166" fontId="14" fillId="0" borderId="15" xfId="1" applyNumberFormat="1" applyFont="1" applyBorder="1" applyAlignment="1">
      <alignment horizontal="center" vertical="center" wrapText="1"/>
    </xf>
    <xf numFmtId="0" fontId="14" fillId="0" borderId="0" xfId="0" applyFont="1"/>
    <xf numFmtId="166" fontId="9" fillId="0" borderId="15" xfId="1" applyNumberFormat="1" applyFont="1" applyBorder="1" applyAlignment="1">
      <alignment horizontal="right" vertical="center" wrapText="1"/>
    </xf>
    <xf numFmtId="166" fontId="5" fillId="0" borderId="15" xfId="1" applyNumberFormat="1" applyFont="1" applyBorder="1" applyAlignment="1">
      <alignment horizontal="right" vertical="center" shrinkToFit="1"/>
    </xf>
    <xf numFmtId="166" fontId="6" fillId="9" borderId="15" xfId="1" applyNumberFormat="1" applyFont="1" applyFill="1" applyBorder="1" applyAlignment="1">
      <alignment horizontal="center" vertical="center" wrapText="1"/>
    </xf>
    <xf numFmtId="1" fontId="14" fillId="9" borderId="15" xfId="0" applyNumberFormat="1" applyFont="1" applyFill="1" applyBorder="1" applyAlignment="1">
      <alignment horizontal="center" vertical="center" shrinkToFit="1"/>
    </xf>
    <xf numFmtId="171" fontId="14" fillId="9" borderId="15" xfId="0" applyNumberFormat="1" applyFont="1" applyFill="1" applyBorder="1" applyAlignment="1">
      <alignment horizontal="center" vertical="center" shrinkToFit="1"/>
    </xf>
    <xf numFmtId="169" fontId="14" fillId="9" borderId="15" xfId="0" applyNumberFormat="1" applyFont="1" applyFill="1" applyBorder="1" applyAlignment="1">
      <alignment horizontal="center" vertical="center" shrinkToFit="1"/>
    </xf>
    <xf numFmtId="0" fontId="14" fillId="9" borderId="15" xfId="0" applyFont="1" applyFill="1" applyBorder="1" applyAlignment="1">
      <alignment horizontal="left" vertical="center" wrapText="1"/>
    </xf>
    <xf numFmtId="166" fontId="14" fillId="9" borderId="15" xfId="1" applyNumberFormat="1" applyFont="1" applyFill="1" applyBorder="1" applyAlignment="1">
      <alignment horizontal="center" vertical="center" wrapText="1"/>
    </xf>
    <xf numFmtId="1" fontId="14" fillId="2" borderId="15" xfId="0" applyNumberFormat="1" applyFont="1" applyFill="1" applyBorder="1" applyAlignment="1">
      <alignment horizontal="center" vertical="center" shrinkToFit="1"/>
    </xf>
    <xf numFmtId="171" fontId="14" fillId="2" borderId="15" xfId="0" applyNumberFormat="1" applyFont="1" applyFill="1" applyBorder="1" applyAlignment="1">
      <alignment horizontal="center" vertical="center" shrinkToFit="1"/>
    </xf>
    <xf numFmtId="169" fontId="14" fillId="2" borderId="15" xfId="0" applyNumberFormat="1" applyFont="1" applyFill="1" applyBorder="1" applyAlignment="1">
      <alignment horizontal="center" vertical="center" shrinkToFit="1"/>
    </xf>
    <xf numFmtId="0" fontId="14" fillId="2" borderId="15" xfId="0" applyFont="1" applyFill="1" applyBorder="1" applyAlignment="1">
      <alignment horizontal="left" vertical="center" wrapText="1"/>
    </xf>
    <xf numFmtId="166" fontId="14" fillId="2" borderId="15" xfId="1" applyNumberFormat="1" applyFont="1" applyFill="1" applyBorder="1" applyAlignment="1">
      <alignment horizontal="center" vertical="center" shrinkToFit="1"/>
    </xf>
    <xf numFmtId="166" fontId="14" fillId="2" borderId="15" xfId="1" applyNumberFormat="1" applyFont="1" applyFill="1" applyBorder="1" applyAlignment="1">
      <alignment horizontal="center" vertical="center" wrapText="1"/>
    </xf>
    <xf numFmtId="0" fontId="14" fillId="2" borderId="0" xfId="0" applyFont="1" applyFill="1"/>
    <xf numFmtId="0" fontId="3" fillId="6" borderId="1" xfId="0" applyFont="1" applyFill="1" applyBorder="1" applyAlignment="1">
      <alignment horizontal="left" vertical="center" wrapText="1"/>
    </xf>
    <xf numFmtId="1" fontId="5" fillId="9" borderId="1" xfId="0" applyNumberFormat="1" applyFont="1" applyFill="1" applyBorder="1" applyAlignment="1">
      <alignment horizontal="center" vertical="center" shrinkToFit="1"/>
    </xf>
    <xf numFmtId="171" fontId="5" fillId="9" borderId="1" xfId="0" applyNumberFormat="1" applyFont="1" applyFill="1" applyBorder="1" applyAlignment="1">
      <alignment horizontal="center" vertical="center" shrinkToFit="1"/>
    </xf>
    <xf numFmtId="169" fontId="5" fillId="9" borderId="1" xfId="0" applyNumberFormat="1" applyFont="1" applyFill="1" applyBorder="1" applyAlignment="1">
      <alignment horizontal="center" vertical="center" shrinkToFit="1"/>
    </xf>
    <xf numFmtId="0" fontId="6" fillId="9" borderId="1" xfId="0" applyFont="1" applyFill="1" applyBorder="1" applyAlignment="1">
      <alignment horizontal="left" vertical="center" wrapText="1"/>
    </xf>
    <xf numFmtId="166" fontId="5" fillId="9" borderId="1" xfId="1" applyNumberFormat="1" applyFont="1" applyFill="1" applyBorder="1" applyAlignment="1">
      <alignment horizontal="center" vertical="center" shrinkToFit="1"/>
    </xf>
    <xf numFmtId="166" fontId="9" fillId="9" borderId="1" xfId="1" applyNumberFormat="1" applyFont="1" applyFill="1" applyBorder="1" applyAlignment="1">
      <alignment horizontal="center" vertical="center" wrapText="1"/>
    </xf>
    <xf numFmtId="1" fontId="14" fillId="9" borderId="1" xfId="0" applyNumberFormat="1" applyFont="1" applyFill="1" applyBorder="1" applyAlignment="1">
      <alignment horizontal="center" vertical="center" shrinkToFit="1"/>
    </xf>
    <xf numFmtId="171" fontId="14" fillId="9" borderId="1" xfId="0" applyNumberFormat="1" applyFont="1" applyFill="1" applyBorder="1" applyAlignment="1">
      <alignment horizontal="center" vertical="center" shrinkToFit="1"/>
    </xf>
    <xf numFmtId="169" fontId="14" fillId="9" borderId="1" xfId="0" applyNumberFormat="1" applyFont="1" applyFill="1" applyBorder="1" applyAlignment="1">
      <alignment horizontal="center" vertical="center" shrinkToFit="1"/>
    </xf>
    <xf numFmtId="0" fontId="14" fillId="9" borderId="1" xfId="0" applyFont="1" applyFill="1" applyBorder="1" applyAlignment="1">
      <alignment horizontal="left" vertical="center" wrapText="1"/>
    </xf>
    <xf numFmtId="166" fontId="14" fillId="9" borderId="1" xfId="1" applyNumberFormat="1" applyFont="1" applyFill="1" applyBorder="1" applyAlignment="1">
      <alignment horizontal="center" vertical="center" shrinkToFit="1"/>
    </xf>
    <xf numFmtId="0" fontId="9" fillId="9" borderId="1" xfId="0" applyFont="1" applyFill="1" applyBorder="1" applyAlignment="1">
      <alignment horizontal="left" vertical="center" wrapText="1"/>
    </xf>
    <xf numFmtId="166" fontId="14" fillId="9" borderId="1" xfId="1" applyNumberFormat="1" applyFont="1" applyFill="1" applyBorder="1" applyAlignment="1">
      <alignment horizontal="center" vertical="center" wrapText="1"/>
    </xf>
    <xf numFmtId="0" fontId="4" fillId="0" borderId="0" xfId="0" applyFont="1"/>
    <xf numFmtId="173" fontId="5" fillId="0" borderId="15" xfId="0" applyNumberFormat="1" applyFont="1" applyBorder="1" applyAlignment="1">
      <alignment horizontal="center" vertical="center" shrinkToFit="1"/>
    </xf>
    <xf numFmtId="0" fontId="4" fillId="0" borderId="0" xfId="0" applyFont="1" applyAlignment="1">
      <alignment vertical="center"/>
    </xf>
    <xf numFmtId="0" fontId="3" fillId="0" borderId="0" xfId="0" applyFont="1" applyAlignment="1">
      <alignment horizontal="right" vertical="center" wrapText="1"/>
    </xf>
    <xf numFmtId="166" fontId="12" fillId="0" borderId="4" xfId="1" applyNumberFormat="1" applyFont="1" applyBorder="1" applyAlignment="1">
      <alignment horizontal="right" vertical="center" shrinkToFit="1"/>
    </xf>
    <xf numFmtId="0" fontId="3" fillId="0" borderId="14" xfId="0" applyFont="1" applyBorder="1" applyAlignment="1">
      <alignment horizontal="left" vertical="top" wrapText="1"/>
    </xf>
    <xf numFmtId="0" fontId="3" fillId="0" borderId="0" xfId="0" applyFont="1" applyAlignment="1">
      <alignment horizontal="left" vertical="top" wrapText="1"/>
    </xf>
    <xf numFmtId="0" fontId="3" fillId="6" borderId="0" xfId="0" applyFont="1" applyFill="1" applyAlignment="1">
      <alignment horizontal="center" vertical="center" wrapText="1"/>
    </xf>
    <xf numFmtId="3" fontId="5" fillId="0" borderId="0" xfId="0" applyNumberFormat="1" applyFont="1" applyAlignment="1">
      <alignment horizontal="right" vertical="top" shrinkToFit="1"/>
    </xf>
    <xf numFmtId="0" fontId="4" fillId="0" borderId="0" xfId="0" applyFont="1" applyAlignment="1">
      <alignment horizontal="left" wrapText="1"/>
    </xf>
    <xf numFmtId="3" fontId="12" fillId="0" borderId="10" xfId="0" applyNumberFormat="1" applyFont="1" applyBorder="1" applyAlignment="1">
      <alignment horizontal="right" vertical="top" shrinkToFit="1"/>
    </xf>
    <xf numFmtId="0" fontId="3" fillId="0" borderId="10" xfId="0" applyFont="1" applyBorder="1" applyAlignment="1">
      <alignment horizontal="right" vertical="center" wrapText="1"/>
    </xf>
    <xf numFmtId="49" fontId="6" fillId="8" borderId="1" xfId="7" applyNumberFormat="1" applyFont="1" applyFill="1" applyBorder="1" applyAlignment="1">
      <alignment horizontal="center" vertical="center" wrapText="1"/>
    </xf>
    <xf numFmtId="0" fontId="6" fillId="8" borderId="1" xfId="7" applyFont="1" applyFill="1" applyBorder="1" applyAlignment="1">
      <alignment vertical="center" wrapText="1"/>
    </xf>
    <xf numFmtId="0" fontId="22" fillId="2" borderId="1" xfId="7" applyFont="1" applyFill="1" applyBorder="1" applyAlignment="1">
      <alignment horizontal="center" vertical="center" wrapText="1"/>
    </xf>
    <xf numFmtId="0" fontId="22" fillId="0" borderId="1" xfId="7" applyFont="1" applyBorder="1" applyAlignment="1">
      <alignment horizontal="center" vertical="center" wrapText="1"/>
    </xf>
    <xf numFmtId="0" fontId="23" fillId="0" borderId="0" xfId="0" applyFont="1"/>
    <xf numFmtId="0" fontId="23" fillId="0" borderId="4" xfId="0" applyFont="1" applyBorder="1" applyAlignment="1">
      <alignment horizontal="center" vertical="center" wrapText="1"/>
    </xf>
    <xf numFmtId="0" fontId="23" fillId="0" borderId="1" xfId="0" applyFont="1" applyBorder="1" applyAlignment="1">
      <alignment horizontal="center" vertical="center" wrapText="1"/>
    </xf>
    <xf numFmtId="166" fontId="23" fillId="0" borderId="1" xfId="1" applyNumberFormat="1" applyFont="1" applyBorder="1" applyAlignment="1">
      <alignment horizontal="center" vertical="center" wrapText="1"/>
    </xf>
    <xf numFmtId="166" fontId="23" fillId="0" borderId="1" xfId="0" applyNumberFormat="1" applyFont="1" applyBorder="1" applyAlignment="1">
      <alignment horizontal="center" vertical="center" wrapText="1"/>
    </xf>
    <xf numFmtId="166" fontId="18" fillId="2" borderId="1" xfId="5" applyNumberFormat="1" applyFont="1" applyFill="1" applyBorder="1" applyAlignment="1" applyProtection="1">
      <alignment vertical="center" wrapText="1"/>
    </xf>
    <xf numFmtId="0" fontId="22" fillId="2" borderId="1" xfId="2" applyFont="1" applyFill="1" applyBorder="1" applyAlignment="1">
      <alignment horizontal="center" vertical="center" wrapText="1"/>
    </xf>
    <xf numFmtId="0" fontId="16"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5" xfId="0" applyFont="1" applyBorder="1" applyAlignment="1">
      <alignment horizontal="center" vertical="center" wrapText="1"/>
    </xf>
    <xf numFmtId="0" fontId="16" fillId="0" borderId="2" xfId="0" applyFont="1" applyBorder="1" applyAlignment="1">
      <alignment horizontal="center" vertical="center" wrapText="1"/>
    </xf>
    <xf numFmtId="166" fontId="23" fillId="0" borderId="4" xfId="1" applyNumberFormat="1"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25" fillId="0" borderId="0" xfId="0" applyFont="1"/>
    <xf numFmtId="167" fontId="25" fillId="0" borderId="1" xfId="1" applyNumberFormat="1" applyFont="1" applyBorder="1" applyAlignment="1">
      <alignment horizontal="center" vertical="center" shrinkToFit="1"/>
    </xf>
    <xf numFmtId="166" fontId="25" fillId="0" borderId="15" xfId="1" applyNumberFormat="1" applyFont="1" applyBorder="1" applyAlignment="1">
      <alignment horizontal="center" vertical="center" shrinkToFit="1"/>
    </xf>
    <xf numFmtId="166" fontId="9" fillId="0" borderId="1" xfId="1" applyNumberFormat="1" applyFont="1" applyBorder="1" applyAlignment="1">
      <alignment horizontal="center" vertical="center" wrapText="1"/>
    </xf>
    <xf numFmtId="166" fontId="25" fillId="0" borderId="8" xfId="1" applyNumberFormat="1" applyFont="1" applyBorder="1" applyAlignment="1">
      <alignment horizontal="center" vertical="center" shrinkToFit="1"/>
    </xf>
    <xf numFmtId="166" fontId="25" fillId="0" borderId="18" xfId="1" applyNumberFormat="1" applyFont="1" applyBorder="1" applyAlignment="1">
      <alignment horizontal="center" vertical="center" shrinkToFit="1"/>
    </xf>
    <xf numFmtId="166" fontId="25" fillId="0" borderId="18" xfId="1" applyNumberFormat="1" applyFont="1" applyBorder="1" applyAlignment="1">
      <alignment horizontal="center" vertical="center" wrapText="1"/>
    </xf>
    <xf numFmtId="166" fontId="25" fillId="0" borderId="15" xfId="1" applyNumberFormat="1" applyFont="1" applyBorder="1" applyAlignment="1">
      <alignment horizontal="center" vertical="center" wrapText="1"/>
    </xf>
    <xf numFmtId="166" fontId="25" fillId="9" borderId="15" xfId="1" applyNumberFormat="1" applyFont="1" applyFill="1" applyBorder="1" applyAlignment="1">
      <alignment horizontal="center" vertical="center" shrinkToFit="1"/>
    </xf>
    <xf numFmtId="166" fontId="25" fillId="0" borderId="2" xfId="1" applyNumberFormat="1" applyFont="1" applyBorder="1" applyAlignment="1">
      <alignment horizontal="center" vertical="center" shrinkToFit="1"/>
    </xf>
    <xf numFmtId="167" fontId="25" fillId="0" borderId="18" xfId="1" applyNumberFormat="1" applyFont="1" applyBorder="1" applyAlignment="1">
      <alignment horizontal="center" vertical="center" shrinkToFit="1"/>
    </xf>
    <xf numFmtId="167" fontId="25" fillId="0" borderId="15" xfId="1" applyNumberFormat="1" applyFont="1" applyBorder="1" applyAlignment="1">
      <alignment horizontal="center" vertical="center" shrinkToFit="1"/>
    </xf>
    <xf numFmtId="167" fontId="25" fillId="0" borderId="8" xfId="1" applyNumberFormat="1" applyFont="1" applyBorder="1" applyAlignment="1">
      <alignment horizontal="center" vertical="center" shrinkToFit="1"/>
    </xf>
    <xf numFmtId="167" fontId="25" fillId="0" borderId="15" xfId="1" applyNumberFormat="1" applyFont="1" applyBorder="1" applyAlignment="1">
      <alignment horizontal="center" vertical="center" wrapText="1"/>
    </xf>
    <xf numFmtId="166" fontId="25" fillId="0" borderId="0" xfId="1" applyNumberFormat="1" applyFont="1" applyBorder="1" applyAlignment="1">
      <alignment horizontal="center" vertical="center" shrinkToFit="1"/>
    </xf>
    <xf numFmtId="166" fontId="25" fillId="9" borderId="18" xfId="1" applyNumberFormat="1" applyFont="1" applyFill="1" applyBorder="1" applyAlignment="1">
      <alignment horizontal="center" vertical="center" shrinkToFit="1"/>
    </xf>
    <xf numFmtId="166" fontId="25" fillId="9" borderId="15" xfId="1" applyNumberFormat="1" applyFont="1" applyFill="1" applyBorder="1" applyAlignment="1">
      <alignment horizontal="center" vertical="center" wrapText="1"/>
    </xf>
    <xf numFmtId="166" fontId="25" fillId="9" borderId="8" xfId="1" applyNumberFormat="1" applyFont="1" applyFill="1" applyBorder="1" applyAlignment="1">
      <alignment horizontal="center" vertical="center" shrinkToFit="1"/>
    </xf>
    <xf numFmtId="1" fontId="6" fillId="10" borderId="1" xfId="9" applyNumberFormat="1" applyFont="1" applyFill="1" applyBorder="1" applyAlignment="1" applyProtection="1">
      <alignment horizontal="center" vertical="center" wrapText="1"/>
    </xf>
    <xf numFmtId="0" fontId="6" fillId="10" borderId="1" xfId="9" applyFont="1" applyFill="1" applyBorder="1" applyAlignment="1" applyProtection="1">
      <alignment vertical="center" wrapText="1"/>
    </xf>
    <xf numFmtId="166" fontId="6" fillId="10" borderId="1" xfId="10" applyNumberFormat="1" applyFont="1" applyFill="1" applyBorder="1" applyAlignment="1" applyProtection="1">
      <alignment vertical="center" wrapText="1"/>
    </xf>
    <xf numFmtId="166" fontId="25" fillId="10" borderId="1" xfId="10" applyNumberFormat="1" applyFont="1" applyFill="1" applyBorder="1" applyAlignment="1" applyProtection="1">
      <alignment vertical="center" wrapText="1"/>
    </xf>
    <xf numFmtId="166" fontId="6" fillId="10" borderId="1" xfId="10" applyNumberFormat="1" applyFont="1" applyFill="1" applyBorder="1" applyAlignment="1" applyProtection="1">
      <alignment horizontal="center" vertical="center" wrapText="1"/>
    </xf>
    <xf numFmtId="0" fontId="6" fillId="10" borderId="1" xfId="9" applyFont="1" applyFill="1" applyBorder="1" applyAlignment="1" applyProtection="1">
      <alignment horizontal="left" vertical="center" wrapText="1"/>
    </xf>
    <xf numFmtId="166" fontId="6" fillId="10" borderId="1" xfId="10" applyNumberFormat="1" applyFont="1" applyFill="1" applyBorder="1" applyAlignment="1" applyProtection="1">
      <alignment horizontal="left" vertical="center" wrapText="1"/>
    </xf>
    <xf numFmtId="166" fontId="25" fillId="10" borderId="1" xfId="10" applyNumberFormat="1" applyFont="1" applyFill="1" applyBorder="1" applyAlignment="1" applyProtection="1">
      <alignment horizontal="left" vertical="center" wrapText="1"/>
    </xf>
    <xf numFmtId="0" fontId="6" fillId="0" borderId="0" xfId="7" applyFont="1" applyAlignment="1">
      <alignment vertical="center" wrapText="1"/>
    </xf>
    <xf numFmtId="49" fontId="6" fillId="0" borderId="0" xfId="7" applyNumberFormat="1" applyFont="1" applyAlignment="1">
      <alignment vertical="center" wrapText="1"/>
    </xf>
    <xf numFmtId="49" fontId="6" fillId="0" borderId="0" xfId="7" applyNumberFormat="1" applyFont="1" applyAlignment="1">
      <alignment horizontal="center" vertical="center" wrapText="1"/>
    </xf>
    <xf numFmtId="0" fontId="6" fillId="0" borderId="0" xfId="7" applyFont="1" applyAlignment="1">
      <alignment horizontal="center" vertical="center" wrapText="1"/>
    </xf>
    <xf numFmtId="166" fontId="25" fillId="0" borderId="8" xfId="1" applyNumberFormat="1" applyFont="1" applyBorder="1" applyAlignment="1">
      <alignment horizontal="center" vertical="center" wrapText="1"/>
    </xf>
    <xf numFmtId="37" fontId="14" fillId="0" borderId="15" xfId="1" applyNumberFormat="1" applyFont="1" applyBorder="1" applyAlignment="1">
      <alignment horizontal="right" vertical="center" shrinkToFit="1"/>
    </xf>
    <xf numFmtId="167" fontId="25" fillId="9" borderId="15" xfId="1" applyNumberFormat="1" applyFont="1" applyFill="1" applyBorder="1" applyAlignment="1">
      <alignment horizontal="center" vertical="center" shrinkToFit="1"/>
    </xf>
    <xf numFmtId="166" fontId="25" fillId="2" borderId="15" xfId="1" applyNumberFormat="1" applyFont="1" applyFill="1" applyBorder="1" applyAlignment="1">
      <alignment horizontal="center" vertical="center" shrinkToFit="1"/>
    </xf>
    <xf numFmtId="166" fontId="25" fillId="9" borderId="1" xfId="1" applyNumberFormat="1" applyFont="1" applyFill="1" applyBorder="1" applyAlignment="1">
      <alignment horizontal="center" vertical="center" shrinkToFit="1"/>
    </xf>
    <xf numFmtId="166" fontId="25" fillId="9" borderId="0" xfId="1" applyNumberFormat="1" applyFont="1" applyFill="1" applyBorder="1" applyAlignment="1">
      <alignment horizontal="center" vertical="center" shrinkToFit="1"/>
    </xf>
    <xf numFmtId="166" fontId="25" fillId="0" borderId="0" xfId="1" applyNumberFormat="1" applyFont="1" applyBorder="1" applyAlignment="1">
      <alignment horizontal="center" vertical="center" wrapText="1"/>
    </xf>
    <xf numFmtId="166" fontId="9" fillId="10" borderId="15" xfId="1" applyNumberFormat="1" applyFont="1" applyFill="1" applyBorder="1" applyAlignment="1">
      <alignment horizontal="center" vertical="center" wrapText="1"/>
    </xf>
    <xf numFmtId="0" fontId="25" fillId="0" borderId="15" xfId="0" applyFont="1" applyBorder="1" applyAlignment="1">
      <alignment horizontal="center" vertical="center" wrapText="1"/>
    </xf>
    <xf numFmtId="167" fontId="25" fillId="0" borderId="8" xfId="1" applyNumberFormat="1" applyFont="1" applyBorder="1" applyAlignment="1">
      <alignment horizontal="center" vertical="center" wrapText="1"/>
    </xf>
    <xf numFmtId="168" fontId="14" fillId="0" borderId="15" xfId="0" applyNumberFormat="1" applyFont="1" applyBorder="1" applyAlignment="1">
      <alignment horizontal="center" vertical="center" shrinkToFit="1"/>
    </xf>
    <xf numFmtId="167" fontId="25" fillId="0" borderId="18" xfId="10" applyNumberFormat="1" applyFont="1" applyBorder="1" applyAlignment="1">
      <alignment horizontal="center" vertical="center" shrinkToFit="1"/>
    </xf>
    <xf numFmtId="167" fontId="25" fillId="0" borderId="15" xfId="10" applyNumberFormat="1" applyFont="1" applyBorder="1" applyAlignment="1">
      <alignment horizontal="center" vertical="center" shrinkToFit="1"/>
    </xf>
    <xf numFmtId="167" fontId="25" fillId="0" borderId="8" xfId="10" applyNumberFormat="1" applyFont="1" applyBorder="1" applyAlignment="1">
      <alignment horizontal="center" vertical="center" shrinkToFit="1"/>
    </xf>
    <xf numFmtId="167" fontId="25" fillId="0" borderId="0" xfId="10" applyNumberFormat="1" applyFont="1" applyBorder="1" applyAlignment="1">
      <alignment horizontal="center" vertical="center" shrinkToFit="1"/>
    </xf>
    <xf numFmtId="167" fontId="25" fillId="0" borderId="1" xfId="10" applyNumberFormat="1" applyFont="1" applyBorder="1" applyAlignment="1">
      <alignment horizontal="center" vertical="center" shrinkToFit="1"/>
    </xf>
    <xf numFmtId="167" fontId="25" fillId="0" borderId="2" xfId="10" applyNumberFormat="1" applyFont="1" applyBorder="1" applyAlignment="1">
      <alignment horizontal="center" vertical="center" shrinkToFit="1"/>
    </xf>
    <xf numFmtId="167" fontId="25" fillId="0" borderId="15" xfId="10" applyNumberFormat="1" applyFont="1" applyBorder="1" applyAlignment="1">
      <alignment horizontal="center" vertical="center" wrapText="1"/>
    </xf>
    <xf numFmtId="166" fontId="25" fillId="0" borderId="1" xfId="1" applyNumberFormat="1" applyFont="1" applyBorder="1" applyAlignment="1">
      <alignment horizontal="center" vertical="center" shrinkToFit="1"/>
    </xf>
    <xf numFmtId="167" fontId="25" fillId="9" borderId="18" xfId="10" applyNumberFormat="1" applyFont="1" applyFill="1" applyBorder="1" applyAlignment="1">
      <alignment horizontal="center" vertical="center" shrinkToFit="1"/>
    </xf>
    <xf numFmtId="167" fontId="25" fillId="9" borderId="15" xfId="10" applyNumberFormat="1" applyFont="1" applyFill="1" applyBorder="1" applyAlignment="1">
      <alignment horizontal="center" vertical="center" shrinkToFit="1"/>
    </xf>
    <xf numFmtId="167" fontId="25" fillId="0" borderId="18" xfId="10" applyNumberFormat="1" applyFont="1" applyBorder="1" applyAlignment="1">
      <alignment horizontal="center" vertical="center" wrapText="1"/>
    </xf>
    <xf numFmtId="167" fontId="25" fillId="9" borderId="8" xfId="10" applyNumberFormat="1" applyFont="1" applyFill="1" applyBorder="1" applyAlignment="1">
      <alignment horizontal="center" vertical="center" shrinkToFit="1"/>
    </xf>
    <xf numFmtId="167" fontId="25" fillId="0" borderId="8" xfId="10" applyNumberFormat="1" applyFont="1" applyBorder="1" applyAlignment="1">
      <alignment horizontal="center" vertical="center" wrapText="1"/>
    </xf>
    <xf numFmtId="167" fontId="25" fillId="9" borderId="15" xfId="10" applyNumberFormat="1" applyFont="1" applyFill="1" applyBorder="1" applyAlignment="1">
      <alignment horizontal="center" vertical="center" wrapText="1"/>
    </xf>
    <xf numFmtId="166" fontId="25" fillId="0" borderId="18" xfId="10" applyNumberFormat="1" applyFont="1" applyBorder="1" applyAlignment="1">
      <alignment horizontal="center" vertical="center" shrinkToFit="1"/>
    </xf>
    <xf numFmtId="166" fontId="25" fillId="0" borderId="15" xfId="10" applyNumberFormat="1" applyFont="1" applyBorder="1" applyAlignment="1">
      <alignment horizontal="center" vertical="center" shrinkToFit="1"/>
    </xf>
    <xf numFmtId="166" fontId="25" fillId="0" borderId="15" xfId="10" applyNumberFormat="1" applyFont="1" applyBorder="1" applyAlignment="1">
      <alignment horizontal="center" vertical="center" wrapText="1"/>
    </xf>
    <xf numFmtId="37" fontId="5" fillId="0" borderId="15" xfId="1" applyNumberFormat="1" applyFont="1" applyBorder="1" applyAlignment="1">
      <alignment horizontal="center" vertical="center" shrinkToFit="1"/>
    </xf>
    <xf numFmtId="166" fontId="5" fillId="0" borderId="4" xfId="1" applyNumberFormat="1" applyFont="1" applyBorder="1" applyAlignment="1">
      <alignment horizontal="center" vertical="center" shrinkToFit="1"/>
    </xf>
    <xf numFmtId="167" fontId="23" fillId="0" borderId="1" xfId="0" applyNumberFormat="1" applyFont="1" applyBorder="1" applyAlignment="1">
      <alignment horizontal="center" vertical="center" wrapText="1"/>
    </xf>
    <xf numFmtId="0" fontId="4" fillId="0" borderId="20" xfId="0" applyFont="1" applyBorder="1" applyAlignment="1">
      <alignment horizontal="left" vertical="center" wrapText="1"/>
    </xf>
    <xf numFmtId="1" fontId="5" fillId="2" borderId="15" xfId="0" applyNumberFormat="1" applyFont="1" applyFill="1" applyBorder="1" applyAlignment="1">
      <alignment horizontal="center" vertical="center" shrinkToFit="1"/>
    </xf>
    <xf numFmtId="1" fontId="14" fillId="9" borderId="18" xfId="0" applyNumberFormat="1" applyFont="1" applyFill="1" applyBorder="1" applyAlignment="1">
      <alignment horizontal="center" vertical="center" shrinkToFit="1"/>
    </xf>
    <xf numFmtId="171" fontId="14" fillId="9" borderId="18" xfId="0" applyNumberFormat="1" applyFont="1" applyFill="1" applyBorder="1" applyAlignment="1">
      <alignment horizontal="center" vertical="center" shrinkToFit="1"/>
    </xf>
    <xf numFmtId="169" fontId="14" fillId="9" borderId="18" xfId="0" applyNumberFormat="1" applyFont="1" applyFill="1" applyBorder="1" applyAlignment="1">
      <alignment horizontal="center" vertical="center" shrinkToFit="1"/>
    </xf>
    <xf numFmtId="0" fontId="14" fillId="9" borderId="18" xfId="0" applyFont="1" applyFill="1" applyBorder="1" applyAlignment="1">
      <alignment horizontal="left" vertical="center" wrapText="1"/>
    </xf>
    <xf numFmtId="166" fontId="14" fillId="9" borderId="18" xfId="1" applyNumberFormat="1" applyFont="1" applyFill="1" applyBorder="1" applyAlignment="1">
      <alignment horizontal="center" vertical="center" shrinkToFit="1"/>
    </xf>
    <xf numFmtId="0" fontId="9" fillId="0" borderId="0" xfId="0" applyFont="1" applyAlignment="1">
      <alignment vertical="center"/>
    </xf>
    <xf numFmtId="166" fontId="29" fillId="0" borderId="15" xfId="1" applyNumberFormat="1" applyFont="1" applyBorder="1" applyAlignment="1">
      <alignment horizontal="center" vertical="center" shrinkToFit="1"/>
    </xf>
    <xf numFmtId="166" fontId="29" fillId="0" borderId="8" xfId="1" applyNumberFormat="1" applyFont="1" applyBorder="1" applyAlignment="1">
      <alignment horizontal="center" vertical="center" shrinkToFit="1"/>
    </xf>
    <xf numFmtId="1" fontId="14" fillId="12" borderId="15" xfId="0" applyNumberFormat="1" applyFont="1" applyFill="1" applyBorder="1" applyAlignment="1">
      <alignment horizontal="center" vertical="center" shrinkToFit="1"/>
    </xf>
    <xf numFmtId="171" fontId="14" fillId="12" borderId="15" xfId="0" applyNumberFormat="1" applyFont="1" applyFill="1" applyBorder="1" applyAlignment="1">
      <alignment horizontal="center" vertical="center" shrinkToFit="1"/>
    </xf>
    <xf numFmtId="169" fontId="14" fillId="12" borderId="15" xfId="0" applyNumberFormat="1" applyFont="1" applyFill="1" applyBorder="1" applyAlignment="1">
      <alignment horizontal="center" vertical="center" shrinkToFit="1"/>
    </xf>
    <xf numFmtId="0" fontId="14" fillId="12" borderId="15" xfId="0" applyFont="1" applyFill="1" applyBorder="1" applyAlignment="1">
      <alignment horizontal="left" vertical="center" wrapText="1"/>
    </xf>
    <xf numFmtId="166" fontId="14" fillId="12" borderId="15" xfId="1" applyNumberFormat="1" applyFont="1" applyFill="1" applyBorder="1" applyAlignment="1">
      <alignment horizontal="center" vertical="center" shrinkToFit="1"/>
    </xf>
    <xf numFmtId="166" fontId="25" fillId="12" borderId="15" xfId="1" applyNumberFormat="1" applyFont="1" applyFill="1" applyBorder="1" applyAlignment="1">
      <alignment horizontal="center" vertical="center" shrinkToFit="1"/>
    </xf>
    <xf numFmtId="166" fontId="14" fillId="12" borderId="15" xfId="1" applyNumberFormat="1" applyFont="1" applyFill="1" applyBorder="1" applyAlignment="1">
      <alignment horizontal="center" vertical="center" wrapText="1"/>
    </xf>
    <xf numFmtId="166" fontId="5" fillId="12" borderId="18" xfId="1" applyNumberFormat="1" applyFont="1" applyFill="1" applyBorder="1" applyAlignment="1">
      <alignment horizontal="center" vertical="center" shrinkToFit="1"/>
    </xf>
    <xf numFmtId="0" fontId="24" fillId="12" borderId="1" xfId="0" applyFont="1" applyFill="1" applyBorder="1" applyAlignment="1">
      <alignment horizontal="center" vertical="center" wrapText="1"/>
    </xf>
    <xf numFmtId="0" fontId="14" fillId="12" borderId="0" xfId="0" applyFont="1" applyFill="1"/>
    <xf numFmtId="166" fontId="6" fillId="12" borderId="18" xfId="1" applyNumberFormat="1" applyFont="1" applyFill="1" applyBorder="1" applyAlignment="1">
      <alignment horizontal="center" vertical="center" wrapText="1"/>
    </xf>
    <xf numFmtId="0" fontId="23" fillId="12" borderId="1" xfId="0" applyFont="1" applyFill="1" applyBorder="1" applyAlignment="1">
      <alignment horizontal="center" vertical="center" wrapText="1"/>
    </xf>
    <xf numFmtId="0" fontId="9" fillId="12" borderId="0" xfId="0" applyFont="1" applyFill="1"/>
    <xf numFmtId="166" fontId="14" fillId="12" borderId="18" xfId="1" applyNumberFormat="1" applyFont="1" applyFill="1" applyBorder="1" applyAlignment="1">
      <alignment horizontal="center" vertical="center" wrapText="1"/>
    </xf>
    <xf numFmtId="166" fontId="9" fillId="12" borderId="18" xfId="1" applyNumberFormat="1" applyFont="1" applyFill="1" applyBorder="1" applyAlignment="1">
      <alignment horizontal="center" vertical="center" wrapText="1"/>
    </xf>
    <xf numFmtId="1" fontId="14" fillId="12" borderId="18" xfId="0" applyNumberFormat="1" applyFont="1" applyFill="1" applyBorder="1" applyAlignment="1">
      <alignment horizontal="center" vertical="center" shrinkToFit="1"/>
    </xf>
    <xf numFmtId="171" fontId="14" fillId="12" borderId="18" xfId="0" applyNumberFormat="1" applyFont="1" applyFill="1" applyBorder="1" applyAlignment="1">
      <alignment horizontal="center" vertical="center" shrinkToFit="1"/>
    </xf>
    <xf numFmtId="169" fontId="14" fillId="12" borderId="18" xfId="0" applyNumberFormat="1" applyFont="1" applyFill="1" applyBorder="1" applyAlignment="1">
      <alignment horizontal="center" vertical="center" shrinkToFit="1"/>
    </xf>
    <xf numFmtId="0" fontId="14" fillId="12" borderId="18" xfId="0" applyFont="1" applyFill="1" applyBorder="1" applyAlignment="1">
      <alignment horizontal="left" vertical="center" wrapText="1"/>
    </xf>
    <xf numFmtId="166" fontId="14" fillId="12" borderId="18" xfId="1" applyNumberFormat="1" applyFont="1" applyFill="1" applyBorder="1" applyAlignment="1">
      <alignment horizontal="center" vertical="center" shrinkToFit="1"/>
    </xf>
    <xf numFmtId="166" fontId="25" fillId="12" borderId="18" xfId="1" applyNumberFormat="1" applyFont="1" applyFill="1" applyBorder="1" applyAlignment="1">
      <alignment horizontal="center" vertical="center" shrinkToFit="1"/>
    </xf>
    <xf numFmtId="0" fontId="24" fillId="12" borderId="4" xfId="0" applyFont="1" applyFill="1" applyBorder="1" applyAlignment="1">
      <alignment horizontal="center" vertical="center" wrapText="1"/>
    </xf>
    <xf numFmtId="166" fontId="24" fillId="12" borderId="1" xfId="1" applyNumberFormat="1" applyFont="1" applyFill="1" applyBorder="1" applyAlignment="1">
      <alignment horizontal="center" vertical="center" wrapText="1"/>
    </xf>
    <xf numFmtId="166" fontId="29" fillId="9" borderId="18" xfId="1" applyNumberFormat="1" applyFont="1" applyFill="1" applyBorder="1" applyAlignment="1">
      <alignment horizontal="center" vertical="center" shrinkToFit="1"/>
    </xf>
    <xf numFmtId="166" fontId="29" fillId="9" borderId="15" xfId="1" applyNumberFormat="1" applyFont="1" applyFill="1" applyBorder="1" applyAlignment="1">
      <alignment horizontal="center" vertical="center" shrinkToFit="1"/>
    </xf>
    <xf numFmtId="166" fontId="29" fillId="0" borderId="18" xfId="1" applyNumberFormat="1" applyFont="1" applyBorder="1" applyAlignment="1">
      <alignment horizontal="center" vertical="center" shrinkToFit="1"/>
    </xf>
    <xf numFmtId="166" fontId="29" fillId="9" borderId="8" xfId="1" applyNumberFormat="1" applyFont="1" applyFill="1" applyBorder="1" applyAlignment="1">
      <alignment horizontal="center" vertical="center" shrinkToFit="1"/>
    </xf>
    <xf numFmtId="37" fontId="9" fillId="0" borderId="15" xfId="10" applyNumberFormat="1" applyFont="1" applyBorder="1" applyAlignment="1">
      <alignment horizontal="center" vertical="center" wrapText="1"/>
    </xf>
    <xf numFmtId="37" fontId="9" fillId="0" borderId="15" xfId="1" applyNumberFormat="1" applyFont="1" applyBorder="1" applyAlignment="1">
      <alignment horizontal="center" vertical="center" wrapText="1"/>
    </xf>
    <xf numFmtId="37" fontId="5" fillId="0" borderId="15" xfId="10" applyNumberFormat="1" applyFont="1" applyBorder="1" applyAlignment="1">
      <alignment horizontal="center" vertical="center" shrinkToFit="1"/>
    </xf>
    <xf numFmtId="1" fontId="5" fillId="13" borderId="15" xfId="0" applyNumberFormat="1" applyFont="1" applyFill="1" applyBorder="1" applyAlignment="1">
      <alignment horizontal="center" vertical="center" shrinkToFit="1"/>
    </xf>
    <xf numFmtId="171" fontId="5" fillId="13" borderId="15" xfId="0" applyNumberFormat="1" applyFont="1" applyFill="1" applyBorder="1" applyAlignment="1">
      <alignment horizontal="center" vertical="center" shrinkToFit="1"/>
    </xf>
    <xf numFmtId="169" fontId="5" fillId="13" borderId="15" xfId="0" applyNumberFormat="1" applyFont="1" applyFill="1" applyBorder="1" applyAlignment="1">
      <alignment horizontal="center" vertical="center" shrinkToFit="1"/>
    </xf>
    <xf numFmtId="0" fontId="6" fillId="13" borderId="15" xfId="0" applyFont="1" applyFill="1" applyBorder="1" applyAlignment="1">
      <alignment horizontal="left" vertical="center" wrapText="1"/>
    </xf>
    <xf numFmtId="166" fontId="6" fillId="13" borderId="15" xfId="1" applyNumberFormat="1" applyFont="1" applyFill="1" applyBorder="1" applyAlignment="1">
      <alignment horizontal="center" vertical="center" wrapText="1"/>
    </xf>
    <xf numFmtId="166" fontId="25" fillId="13" borderId="15" xfId="1" applyNumberFormat="1" applyFont="1" applyFill="1" applyBorder="1" applyAlignment="1">
      <alignment horizontal="center" vertical="center" wrapText="1"/>
    </xf>
    <xf numFmtId="166" fontId="9" fillId="13" borderId="15" xfId="1" applyNumberFormat="1" applyFont="1" applyFill="1" applyBorder="1" applyAlignment="1">
      <alignment horizontal="center" vertical="center" wrapText="1"/>
    </xf>
    <xf numFmtId="166" fontId="6" fillId="13" borderId="18" xfId="1" applyNumberFormat="1" applyFont="1" applyFill="1" applyBorder="1" applyAlignment="1">
      <alignment horizontal="center" vertical="center" wrapText="1"/>
    </xf>
    <xf numFmtId="0" fontId="23" fillId="13" borderId="1" xfId="0" applyFont="1" applyFill="1" applyBorder="1" applyAlignment="1">
      <alignment horizontal="center" vertical="center" wrapText="1"/>
    </xf>
    <xf numFmtId="0" fontId="9" fillId="13" borderId="0" xfId="0" applyFont="1" applyFill="1"/>
    <xf numFmtId="166" fontId="5" fillId="13" borderId="15" xfId="1" applyNumberFormat="1" applyFont="1" applyFill="1" applyBorder="1" applyAlignment="1">
      <alignment horizontal="center" vertical="center" shrinkToFit="1"/>
    </xf>
    <xf numFmtId="166" fontId="25" fillId="13" borderId="15" xfId="1" applyNumberFormat="1" applyFont="1" applyFill="1" applyBorder="1" applyAlignment="1">
      <alignment horizontal="center" vertical="center" shrinkToFit="1"/>
    </xf>
    <xf numFmtId="166" fontId="9" fillId="13" borderId="18" xfId="1" applyNumberFormat="1" applyFont="1" applyFill="1" applyBorder="1" applyAlignment="1">
      <alignment horizontal="center" vertical="center" wrapText="1"/>
    </xf>
    <xf numFmtId="166" fontId="5" fillId="13" borderId="18" xfId="1" applyNumberFormat="1" applyFont="1" applyFill="1" applyBorder="1" applyAlignment="1">
      <alignment horizontal="center" vertical="center" shrinkToFit="1"/>
    </xf>
    <xf numFmtId="0" fontId="14" fillId="12" borderId="8" xfId="0" applyFont="1" applyFill="1" applyBorder="1" applyAlignment="1">
      <alignment horizontal="left" vertical="center" wrapText="1"/>
    </xf>
    <xf numFmtId="166" fontId="14" fillId="12" borderId="8" xfId="1" applyNumberFormat="1" applyFont="1" applyFill="1" applyBorder="1" applyAlignment="1">
      <alignment horizontal="center" vertical="center" shrinkToFit="1"/>
    </xf>
    <xf numFmtId="166" fontId="25" fillId="12" borderId="8" xfId="1" applyNumberFormat="1" applyFont="1" applyFill="1" applyBorder="1" applyAlignment="1">
      <alignment horizontal="center" vertical="center" shrinkToFit="1"/>
    </xf>
    <xf numFmtId="166" fontId="14" fillId="12" borderId="8" xfId="1" applyNumberFormat="1" applyFont="1" applyFill="1" applyBorder="1" applyAlignment="1">
      <alignment horizontal="center" vertical="center" wrapText="1"/>
    </xf>
    <xf numFmtId="1" fontId="5" fillId="13" borderId="18" xfId="0" applyNumberFormat="1" applyFont="1" applyFill="1" applyBorder="1" applyAlignment="1">
      <alignment horizontal="center" vertical="center" shrinkToFit="1"/>
    </xf>
    <xf numFmtId="171" fontId="5" fillId="13" borderId="18" xfId="0" applyNumberFormat="1" applyFont="1" applyFill="1" applyBorder="1" applyAlignment="1">
      <alignment horizontal="center" vertical="center" shrinkToFit="1"/>
    </xf>
    <xf numFmtId="169" fontId="5" fillId="13" borderId="18" xfId="0" applyNumberFormat="1" applyFont="1" applyFill="1" applyBorder="1" applyAlignment="1">
      <alignment horizontal="center" vertical="center" shrinkToFit="1"/>
    </xf>
    <xf numFmtId="0" fontId="6" fillId="13" borderId="18" xfId="0" applyFont="1" applyFill="1" applyBorder="1" applyAlignment="1">
      <alignment horizontal="left" vertical="center" wrapText="1"/>
    </xf>
    <xf numFmtId="166" fontId="25" fillId="13" borderId="18" xfId="1" applyNumberFormat="1" applyFont="1" applyFill="1" applyBorder="1" applyAlignment="1">
      <alignment horizontal="center" vertical="center" shrinkToFit="1"/>
    </xf>
    <xf numFmtId="166" fontId="9" fillId="2" borderId="15" xfId="1" applyNumberFormat="1" applyFont="1" applyFill="1" applyBorder="1" applyAlignment="1">
      <alignment horizontal="center" vertical="center" wrapText="1"/>
    </xf>
    <xf numFmtId="0" fontId="3" fillId="0" borderId="0" xfId="7" applyFont="1">
      <alignment vertical="center"/>
    </xf>
    <xf numFmtId="37" fontId="6" fillId="0" borderId="15" xfId="1" applyNumberFormat="1" applyFont="1" applyBorder="1" applyAlignment="1">
      <alignment horizontal="center" vertical="center" wrapText="1"/>
    </xf>
    <xf numFmtId="37" fontId="9" fillId="9" borderId="15" xfId="1" applyNumberFormat="1" applyFont="1" applyFill="1" applyBorder="1" applyAlignment="1">
      <alignment horizontal="center" vertical="center" wrapText="1"/>
    </xf>
    <xf numFmtId="166" fontId="29" fillId="0" borderId="18" xfId="1" applyNumberFormat="1" applyFont="1" applyBorder="1" applyAlignment="1">
      <alignment horizontal="center" vertical="center" wrapText="1"/>
    </xf>
    <xf numFmtId="166" fontId="29" fillId="0" borderId="15" xfId="1" applyNumberFormat="1" applyFont="1" applyBorder="1" applyAlignment="1">
      <alignment horizontal="center" vertical="center" wrapText="1"/>
    </xf>
    <xf numFmtId="166" fontId="9" fillId="0" borderId="0" xfId="1" applyNumberFormat="1" applyFont="1" applyAlignment="1">
      <alignment vertical="center"/>
    </xf>
    <xf numFmtId="166" fontId="14" fillId="0" borderId="0" xfId="1" applyNumberFormat="1" applyFont="1" applyAlignment="1">
      <alignment vertical="center"/>
    </xf>
    <xf numFmtId="166" fontId="25" fillId="0" borderId="2" xfId="1" applyNumberFormat="1" applyFont="1" applyBorder="1" applyAlignment="1">
      <alignment horizontal="center" vertical="center" wrapText="1"/>
    </xf>
    <xf numFmtId="166" fontId="4" fillId="0" borderId="0" xfId="0" applyNumberFormat="1" applyFont="1" applyAlignment="1">
      <alignment vertical="center"/>
    </xf>
    <xf numFmtId="167" fontId="25" fillId="10" borderId="15" xfId="1" applyNumberFormat="1" applyFont="1" applyFill="1" applyBorder="1" applyAlignment="1">
      <alignment horizontal="center" vertical="center" shrinkToFit="1"/>
    </xf>
    <xf numFmtId="3" fontId="4" fillId="0" borderId="0" xfId="0" applyNumberFormat="1" applyFont="1"/>
    <xf numFmtId="166" fontId="12" fillId="0" borderId="3" xfId="1" applyNumberFormat="1" applyFont="1" applyBorder="1" applyAlignment="1">
      <alignment horizontal="right" vertical="center" shrinkToFit="1"/>
    </xf>
    <xf numFmtId="166" fontId="4" fillId="0" borderId="0" xfId="1" applyNumberFormat="1" applyFont="1" applyAlignment="1">
      <alignment horizontal="left" wrapText="1"/>
    </xf>
    <xf numFmtId="166" fontId="4" fillId="0" borderId="0" xfId="0" applyNumberFormat="1" applyFont="1"/>
    <xf numFmtId="165" fontId="4" fillId="0" borderId="0" xfId="0" applyNumberFormat="1" applyFont="1"/>
    <xf numFmtId="166" fontId="4" fillId="0" borderId="0" xfId="1" applyNumberFormat="1" applyFont="1"/>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1" fillId="0" borderId="0" xfId="0" applyFont="1" applyAlignment="1">
      <alignment vertical="center"/>
    </xf>
    <xf numFmtId="0" fontId="3" fillId="0" borderId="20" xfId="0" applyFont="1" applyBorder="1" applyAlignment="1">
      <alignment horizontal="right" vertical="center" wrapText="1"/>
    </xf>
    <xf numFmtId="3" fontId="32" fillId="0" borderId="20" xfId="0" applyNumberFormat="1" applyFont="1" applyBorder="1" applyAlignment="1">
      <alignment horizontal="right" vertical="center" shrinkToFit="1"/>
    </xf>
    <xf numFmtId="170" fontId="5" fillId="0" borderId="1" xfId="0" applyNumberFormat="1" applyFont="1" applyBorder="1" applyAlignment="1">
      <alignment horizontal="right" vertical="center" shrinkToFit="1"/>
    </xf>
    <xf numFmtId="166" fontId="12" fillId="0" borderId="1" xfId="1" applyNumberFormat="1" applyFont="1" applyBorder="1" applyAlignment="1">
      <alignment horizontal="right" vertical="center" shrinkToFit="1"/>
    </xf>
    <xf numFmtId="166" fontId="3" fillId="0" borderId="1" xfId="1" applyNumberFormat="1" applyFont="1" applyBorder="1" applyAlignment="1">
      <alignment horizontal="right" vertical="center" wrapText="1"/>
    </xf>
    <xf numFmtId="170" fontId="5" fillId="0" borderId="4" xfId="0" applyNumberFormat="1" applyFont="1" applyBorder="1" applyAlignment="1">
      <alignment horizontal="right" vertical="center" shrinkToFit="1"/>
    </xf>
    <xf numFmtId="170" fontId="5" fillId="0" borderId="20" xfId="0" applyNumberFormat="1" applyFont="1" applyBorder="1" applyAlignment="1">
      <alignment horizontal="right" vertical="center" shrinkToFit="1"/>
    </xf>
    <xf numFmtId="0" fontId="6" fillId="0" borderId="20" xfId="0" applyFont="1" applyBorder="1" applyAlignment="1">
      <alignment horizontal="left" vertical="center" wrapText="1"/>
    </xf>
    <xf numFmtId="0" fontId="6" fillId="0" borderId="16" xfId="0" applyFont="1" applyBorder="1" applyAlignment="1">
      <alignment horizontal="left" vertical="center" wrapText="1"/>
    </xf>
    <xf numFmtId="0" fontId="36" fillId="6" borderId="0" xfId="0" applyFont="1" applyFill="1" applyAlignment="1">
      <alignment horizontal="center" vertical="center" wrapText="1"/>
    </xf>
    <xf numFmtId="0" fontId="0" fillId="0" borderId="0" xfId="0" applyAlignment="1">
      <alignment horizontal="center" vertical="center"/>
    </xf>
    <xf numFmtId="1" fontId="37" fillId="0" borderId="0" xfId="0" applyNumberFormat="1" applyFont="1" applyAlignment="1">
      <alignment horizontal="left" vertical="top" indent="2" shrinkToFit="1"/>
    </xf>
    <xf numFmtId="0" fontId="0" fillId="0" borderId="0" xfId="0" applyAlignment="1">
      <alignment horizontal="left" vertical="center" wrapText="1"/>
    </xf>
    <xf numFmtId="0" fontId="36" fillId="0" borderId="13" xfId="0" applyFont="1" applyBorder="1" applyAlignment="1">
      <alignment horizontal="left" vertical="center" wrapText="1"/>
    </xf>
    <xf numFmtId="0" fontId="0" fillId="0" borderId="14" xfId="0" applyBorder="1" applyAlignment="1">
      <alignment horizontal="left" vertical="center" wrapText="1"/>
    </xf>
    <xf numFmtId="1" fontId="37" fillId="0" borderId="0" xfId="0" applyNumberFormat="1" applyFont="1" applyAlignment="1">
      <alignment horizontal="center" vertical="top" shrinkToFit="1"/>
    </xf>
    <xf numFmtId="0" fontId="38" fillId="0" borderId="14" xfId="0" applyFont="1" applyBorder="1" applyAlignment="1">
      <alignment horizontal="left" vertical="top" wrapText="1"/>
    </xf>
    <xf numFmtId="0" fontId="0" fillId="0" borderId="0" xfId="0" applyAlignment="1">
      <alignment horizontal="left" wrapText="1"/>
    </xf>
    <xf numFmtId="3" fontId="39" fillId="0" borderId="15" xfId="0" applyNumberFormat="1" applyFont="1" applyBorder="1" applyAlignment="1">
      <alignment horizontal="right" vertical="top" shrinkToFit="1"/>
    </xf>
    <xf numFmtId="1" fontId="39" fillId="0" borderId="14" xfId="0" applyNumberFormat="1" applyFont="1" applyBorder="1" applyAlignment="1">
      <alignment horizontal="right" vertical="center" shrinkToFit="1"/>
    </xf>
    <xf numFmtId="0" fontId="36" fillId="0" borderId="14" xfId="0" applyFont="1" applyBorder="1" applyAlignment="1">
      <alignment horizontal="left" vertical="center" wrapText="1"/>
    </xf>
    <xf numFmtId="1" fontId="39" fillId="0" borderId="0" xfId="0" applyNumberFormat="1" applyFont="1" applyAlignment="1">
      <alignment horizontal="right" vertical="top" shrinkToFit="1"/>
    </xf>
    <xf numFmtId="0" fontId="36" fillId="0" borderId="0" xfId="0" applyFont="1" applyAlignment="1">
      <alignment horizontal="left" vertical="top" wrapText="1"/>
    </xf>
    <xf numFmtId="0" fontId="36" fillId="0" borderId="12" xfId="0" applyFont="1" applyBorder="1" applyAlignment="1">
      <alignment horizontal="left" vertical="top" wrapText="1"/>
    </xf>
    <xf numFmtId="0" fontId="36" fillId="0" borderId="13" xfId="0" applyFont="1" applyBorder="1" applyAlignment="1">
      <alignment horizontal="left" vertical="top" wrapText="1"/>
    </xf>
    <xf numFmtId="1" fontId="37" fillId="0" borderId="0" xfId="0" applyNumberFormat="1" applyFont="1" applyAlignment="1">
      <alignment horizontal="right" vertical="top" indent="2" shrinkToFit="1"/>
    </xf>
    <xf numFmtId="0" fontId="0" fillId="0" borderId="12" xfId="0" applyBorder="1" applyAlignment="1">
      <alignment horizontal="left" wrapText="1"/>
    </xf>
    <xf numFmtId="0" fontId="36" fillId="0" borderId="0" xfId="0" applyFont="1" applyAlignment="1">
      <alignment horizontal="right" vertical="top" wrapText="1"/>
    </xf>
    <xf numFmtId="165" fontId="4" fillId="0" borderId="0" xfId="1" applyFont="1" applyAlignment="1">
      <alignment vertical="center"/>
    </xf>
    <xf numFmtId="166" fontId="3" fillId="6" borderId="11" xfId="0" applyNumberFormat="1" applyFont="1" applyFill="1" applyBorder="1" applyAlignment="1">
      <alignment horizontal="center" vertical="center" wrapText="1"/>
    </xf>
    <xf numFmtId="166" fontId="32" fillId="0" borderId="20" xfId="0" applyNumberFormat="1" applyFont="1" applyBorder="1" applyAlignment="1">
      <alignment horizontal="right" vertical="center" shrinkToFit="1"/>
    </xf>
    <xf numFmtId="166" fontId="4" fillId="0" borderId="0" xfId="0" applyNumberFormat="1" applyFont="1" applyAlignment="1">
      <alignment horizontal="left" vertical="center" wrapText="1"/>
    </xf>
    <xf numFmtId="0" fontId="35" fillId="0" borderId="0" xfId="0" applyFont="1" applyAlignment="1">
      <alignment vertical="center"/>
    </xf>
    <xf numFmtId="165" fontId="34" fillId="0" borderId="0" xfId="1" applyFont="1"/>
    <xf numFmtId="165" fontId="9" fillId="0" borderId="0" xfId="1" applyFont="1"/>
    <xf numFmtId="43" fontId="22" fillId="8" borderId="1" xfId="7" applyNumberFormat="1" applyFont="1" applyFill="1" applyBorder="1" applyAlignment="1">
      <alignment horizontal="center" vertical="center" wrapText="1"/>
    </xf>
    <xf numFmtId="167" fontId="22" fillId="2" borderId="4" xfId="10" applyNumberFormat="1" applyFont="1" applyFill="1" applyBorder="1" applyAlignment="1" applyProtection="1">
      <alignment horizontal="center" vertical="center" wrapText="1"/>
    </xf>
    <xf numFmtId="167" fontId="22" fillId="2" borderId="1" xfId="10" applyNumberFormat="1" applyFont="1" applyFill="1" applyBorder="1" applyAlignment="1" applyProtection="1">
      <alignment horizontal="center" vertical="center" wrapText="1"/>
    </xf>
    <xf numFmtId="167" fontId="22" fillId="2" borderId="1" xfId="10" applyNumberFormat="1" applyFont="1" applyFill="1" applyBorder="1" applyAlignment="1" applyProtection="1">
      <alignment horizontal="center" vertical="center"/>
    </xf>
    <xf numFmtId="0" fontId="22" fillId="2" borderId="1" xfId="9" applyFont="1" applyFill="1" applyBorder="1" applyAlignment="1" applyProtection="1">
      <alignment horizontal="center" vertical="center" wrapText="1"/>
    </xf>
    <xf numFmtId="0" fontId="41" fillId="0" borderId="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13" borderId="18" xfId="0" applyFont="1" applyFill="1" applyBorder="1" applyAlignment="1">
      <alignment horizontal="center" vertical="center" wrapText="1"/>
    </xf>
    <xf numFmtId="0" fontId="16" fillId="0" borderId="8" xfId="0" applyFont="1" applyBorder="1" applyAlignment="1">
      <alignment horizontal="center" vertical="center" wrapText="1"/>
    </xf>
    <xf numFmtId="0" fontId="16" fillId="13" borderId="15" xfId="0" applyFont="1" applyFill="1" applyBorder="1" applyAlignment="1">
      <alignment horizontal="center" vertical="center" wrapText="1"/>
    </xf>
    <xf numFmtId="0" fontId="41" fillId="2" borderId="15" xfId="0" applyFont="1" applyFill="1" applyBorder="1" applyAlignment="1">
      <alignment horizontal="center" vertical="center" wrapText="1"/>
    </xf>
    <xf numFmtId="0" fontId="41" fillId="0" borderId="15" xfId="0" applyFont="1" applyBorder="1" applyAlignment="1">
      <alignment horizontal="center" vertical="center" wrapText="1"/>
    </xf>
    <xf numFmtId="0" fontId="41" fillId="2" borderId="1" xfId="0" applyFont="1" applyFill="1" applyBorder="1" applyAlignment="1">
      <alignment horizontal="center" vertical="center" wrapText="1"/>
    </xf>
    <xf numFmtId="0" fontId="41" fillId="0" borderId="18" xfId="0" applyFont="1" applyBorder="1" applyAlignment="1">
      <alignment horizontal="center" vertical="center" wrapText="1"/>
    </xf>
    <xf numFmtId="165" fontId="4" fillId="0" borderId="0" xfId="1" applyFont="1" applyAlignment="1">
      <alignment horizontal="left" wrapText="1"/>
    </xf>
    <xf numFmtId="165" fontId="4" fillId="0" borderId="0" xfId="1" applyFont="1"/>
    <xf numFmtId="0" fontId="3" fillId="8" borderId="1" xfId="7" applyFont="1" applyFill="1" applyBorder="1" applyAlignment="1">
      <alignment vertical="center" wrapText="1"/>
    </xf>
    <xf numFmtId="1" fontId="6" fillId="2" borderId="15" xfId="9" applyNumberFormat="1" applyFont="1" applyFill="1" applyBorder="1" applyAlignment="1" applyProtection="1">
      <alignment horizontal="center" vertical="center"/>
    </xf>
    <xf numFmtId="1" fontId="6" fillId="2" borderId="18" xfId="9" applyNumberFormat="1" applyFont="1" applyFill="1" applyBorder="1" applyAlignment="1" applyProtection="1">
      <alignment horizontal="center" vertical="center"/>
    </xf>
    <xf numFmtId="49" fontId="6" fillId="2" borderId="15" xfId="9" applyNumberFormat="1" applyFont="1" applyFill="1" applyBorder="1" applyAlignment="1" applyProtection="1">
      <alignment horizontal="center" vertical="center"/>
    </xf>
    <xf numFmtId="49" fontId="6" fillId="2" borderId="18" xfId="9" applyNumberFormat="1" applyFont="1" applyFill="1" applyBorder="1" applyAlignment="1" applyProtection="1">
      <alignment horizontal="center" vertical="center"/>
    </xf>
    <xf numFmtId="168" fontId="5" fillId="9" borderId="1" xfId="0" applyNumberFormat="1" applyFont="1" applyFill="1" applyBorder="1" applyAlignment="1">
      <alignment horizontal="center" vertical="center" shrinkToFit="1"/>
    </xf>
    <xf numFmtId="0" fontId="6" fillId="2" borderId="15" xfId="9" applyFont="1" applyFill="1" applyBorder="1" applyAlignment="1" applyProtection="1">
      <alignment vertical="center" wrapText="1"/>
    </xf>
    <xf numFmtId="0" fontId="6" fillId="2" borderId="18" xfId="9" applyFont="1" applyFill="1" applyBorder="1" applyAlignment="1" applyProtection="1">
      <alignment vertical="center" wrapText="1"/>
    </xf>
    <xf numFmtId="166" fontId="6" fillId="2" borderId="15" xfId="5" applyNumberFormat="1" applyFont="1" applyFill="1" applyBorder="1" applyAlignment="1" applyProtection="1">
      <alignment horizontal="center" vertical="center" wrapText="1"/>
    </xf>
    <xf numFmtId="166" fontId="6" fillId="2" borderId="15" xfId="10" applyNumberFormat="1" applyFont="1" applyFill="1" applyBorder="1" applyAlignment="1" applyProtection="1">
      <alignment vertical="center" wrapText="1"/>
    </xf>
    <xf numFmtId="166" fontId="6" fillId="2" borderId="18" xfId="5" applyNumberFormat="1" applyFont="1" applyFill="1" applyBorder="1" applyAlignment="1" applyProtection="1">
      <alignment horizontal="center" vertical="center" wrapText="1"/>
    </xf>
    <xf numFmtId="166" fontId="25" fillId="2" borderId="15" xfId="5" applyNumberFormat="1" applyFont="1" applyFill="1" applyBorder="1" applyAlignment="1" applyProtection="1">
      <alignment horizontal="center" vertical="center" wrapText="1"/>
    </xf>
    <xf numFmtId="166" fontId="25" fillId="2" borderId="15" xfId="10" applyNumberFormat="1" applyFont="1" applyFill="1" applyBorder="1" applyAlignment="1" applyProtection="1">
      <alignment vertical="center" wrapText="1"/>
    </xf>
    <xf numFmtId="166" fontId="25" fillId="0" borderId="4" xfId="1" applyNumberFormat="1" applyFont="1" applyBorder="1" applyAlignment="1">
      <alignment horizontal="center" vertical="center" shrinkToFit="1"/>
    </xf>
    <xf numFmtId="166" fontId="6" fillId="2" borderId="15" xfId="5" applyNumberFormat="1" applyFont="1" applyFill="1" applyBorder="1" applyAlignment="1" applyProtection="1">
      <alignment vertical="center" wrapText="1"/>
    </xf>
    <xf numFmtId="166" fontId="6" fillId="2" borderId="15" xfId="1" applyNumberFormat="1" applyFont="1" applyFill="1" applyBorder="1" applyAlignment="1" applyProtection="1">
      <alignment vertical="center" wrapText="1"/>
    </xf>
    <xf numFmtId="167" fontId="6" fillId="0" borderId="8" xfId="1" applyNumberFormat="1" applyFont="1" applyBorder="1" applyAlignment="1">
      <alignment horizontal="center" vertical="center" wrapText="1"/>
    </xf>
    <xf numFmtId="167" fontId="6" fillId="0" borderId="18" xfId="1" applyNumberFormat="1" applyFont="1" applyBorder="1" applyAlignment="1">
      <alignment horizontal="center" vertical="center" wrapText="1"/>
    </xf>
    <xf numFmtId="167" fontId="5" fillId="0" borderId="15" xfId="1" applyNumberFormat="1" applyFont="1" applyBorder="1" applyAlignment="1">
      <alignment horizontal="right" vertical="center" shrinkToFit="1"/>
    </xf>
    <xf numFmtId="166" fontId="6" fillId="2" borderId="18" xfId="10" applyNumberFormat="1" applyFont="1" applyFill="1" applyBorder="1" applyAlignment="1" applyProtection="1">
      <alignment horizontal="center" vertical="center" wrapText="1"/>
    </xf>
    <xf numFmtId="165" fontId="22" fillId="0" borderId="1" xfId="2" applyNumberFormat="1" applyFont="1" applyBorder="1" applyAlignment="1">
      <alignment horizontal="center" vertical="center" wrapText="1"/>
    </xf>
    <xf numFmtId="0" fontId="23" fillId="0" borderId="16" xfId="0" applyFont="1" applyBorder="1" applyAlignment="1">
      <alignment horizontal="center" vertical="center" wrapText="1"/>
    </xf>
    <xf numFmtId="165" fontId="23" fillId="0" borderId="1" xfId="1" applyFont="1" applyBorder="1" applyAlignment="1">
      <alignment horizontal="center" vertical="center" wrapText="1"/>
    </xf>
    <xf numFmtId="166" fontId="23" fillId="0" borderId="18" xfId="1" applyNumberFormat="1" applyFont="1" applyBorder="1" applyAlignment="1">
      <alignment horizontal="center" vertical="center" wrapText="1"/>
    </xf>
    <xf numFmtId="0" fontId="22" fillId="0" borderId="1" xfId="2" applyFont="1" applyBorder="1" applyAlignment="1">
      <alignment horizontal="center" vertical="center" wrapText="1"/>
    </xf>
    <xf numFmtId="1" fontId="5" fillId="0" borderId="4" xfId="0" quotePrefix="1" applyNumberFormat="1" applyFont="1" applyBorder="1" applyAlignment="1">
      <alignment horizontal="center" vertical="center" shrinkToFit="1"/>
    </xf>
    <xf numFmtId="1" fontId="5" fillId="0" borderId="15" xfId="0" quotePrefix="1" applyNumberFormat="1" applyFont="1" applyBorder="1" applyAlignment="1">
      <alignment horizontal="center" vertical="center" shrinkToFit="1"/>
    </xf>
    <xf numFmtId="1" fontId="5" fillId="0" borderId="18" xfId="0" quotePrefix="1" applyNumberFormat="1" applyFont="1" applyBorder="1" applyAlignment="1">
      <alignment horizontal="center" vertical="center" shrinkToFit="1"/>
    </xf>
    <xf numFmtId="1" fontId="6" fillId="10" borderId="4" xfId="9" applyNumberFormat="1" applyFont="1" applyFill="1" applyBorder="1" applyAlignment="1" applyProtection="1">
      <alignment horizontal="center" vertical="center" wrapText="1"/>
    </xf>
    <xf numFmtId="1" fontId="6" fillId="10" borderId="15" xfId="7" applyNumberFormat="1" applyFont="1" applyFill="1" applyBorder="1" applyAlignment="1">
      <alignment horizontal="center" vertical="center" wrapText="1"/>
    </xf>
    <xf numFmtId="1" fontId="6" fillId="10" borderId="15" xfId="9" applyNumberFormat="1" applyFont="1" applyFill="1" applyBorder="1" applyAlignment="1" applyProtection="1">
      <alignment horizontal="center" vertical="center" wrapText="1"/>
    </xf>
    <xf numFmtId="1" fontId="5" fillId="13" borderId="1" xfId="0" applyNumberFormat="1" applyFont="1" applyFill="1" applyBorder="1" applyAlignment="1">
      <alignment horizontal="center" vertical="center" shrinkToFit="1"/>
    </xf>
    <xf numFmtId="1" fontId="5" fillId="9" borderId="4" xfId="0" applyNumberFormat="1" applyFont="1" applyFill="1" applyBorder="1" applyAlignment="1">
      <alignment horizontal="center" vertical="center" shrinkToFit="1"/>
    </xf>
    <xf numFmtId="1" fontId="6" fillId="0" borderId="15" xfId="7" applyNumberFormat="1" applyFont="1" applyBorder="1" applyAlignment="1">
      <alignment horizontal="center" vertical="center" wrapText="1"/>
    </xf>
    <xf numFmtId="1" fontId="5" fillId="9" borderId="15" xfId="0" quotePrefix="1" applyNumberFormat="1" applyFont="1" applyFill="1" applyBorder="1" applyAlignment="1">
      <alignment horizontal="center" vertical="center" shrinkToFit="1"/>
    </xf>
    <xf numFmtId="49" fontId="6" fillId="10" borderId="15" xfId="7" applyNumberFormat="1" applyFont="1" applyFill="1" applyBorder="1" applyAlignment="1">
      <alignment horizontal="center" vertical="center" wrapText="1"/>
    </xf>
    <xf numFmtId="49" fontId="6" fillId="0" borderId="15" xfId="7" applyNumberFormat="1" applyFont="1" applyBorder="1" applyAlignment="1">
      <alignment horizontal="center" vertical="center" wrapText="1"/>
    </xf>
    <xf numFmtId="171" fontId="5" fillId="2" borderId="15" xfId="0" applyNumberFormat="1" applyFont="1" applyFill="1" applyBorder="1" applyAlignment="1">
      <alignment horizontal="center" vertical="center" shrinkToFit="1"/>
    </xf>
    <xf numFmtId="171" fontId="5" fillId="13" borderId="1" xfId="0" applyNumberFormat="1" applyFont="1" applyFill="1" applyBorder="1" applyAlignment="1">
      <alignment horizontal="center" vertical="center" shrinkToFit="1"/>
    </xf>
    <xf numFmtId="171" fontId="5" fillId="9" borderId="4" xfId="0" applyNumberFormat="1" applyFont="1" applyFill="1" applyBorder="1" applyAlignment="1">
      <alignment horizontal="center" vertical="center" shrinkToFit="1"/>
    </xf>
    <xf numFmtId="171" fontId="5" fillId="0" borderId="4" xfId="0" applyNumberFormat="1" applyFont="1" applyBorder="1" applyAlignment="1">
      <alignment horizontal="center" vertical="center" shrinkToFit="1"/>
    </xf>
    <xf numFmtId="173" fontId="5" fillId="0" borderId="1" xfId="0" applyNumberFormat="1" applyFont="1" applyBorder="1" applyAlignment="1">
      <alignment horizontal="center" vertical="center" shrinkToFit="1"/>
    </xf>
    <xf numFmtId="49" fontId="5" fillId="0" borderId="15" xfId="0" applyNumberFormat="1" applyFont="1" applyBorder="1" applyAlignment="1">
      <alignment horizontal="center" vertical="center" shrinkToFit="1"/>
    </xf>
    <xf numFmtId="169" fontId="5" fillId="2" borderId="15" xfId="0" applyNumberFormat="1" applyFont="1" applyFill="1" applyBorder="1" applyAlignment="1">
      <alignment horizontal="center" vertical="center" shrinkToFit="1"/>
    </xf>
    <xf numFmtId="169" fontId="5" fillId="13" borderId="1" xfId="0" applyNumberFormat="1" applyFont="1" applyFill="1" applyBorder="1" applyAlignment="1">
      <alignment horizontal="center" vertical="center" shrinkToFit="1"/>
    </xf>
    <xf numFmtId="169" fontId="5" fillId="9" borderId="4" xfId="0" applyNumberFormat="1" applyFont="1" applyFill="1" applyBorder="1" applyAlignment="1">
      <alignment horizontal="center" vertical="center" shrinkToFit="1"/>
    </xf>
    <xf numFmtId="1" fontId="6" fillId="2" borderId="8" xfId="9" applyNumberFormat="1" applyFont="1" applyFill="1" applyBorder="1" applyAlignment="1" applyProtection="1">
      <alignment horizontal="center" vertical="center"/>
    </xf>
    <xf numFmtId="0" fontId="6" fillId="10" borderId="4" xfId="9" applyFont="1" applyFill="1" applyBorder="1" applyAlignment="1" applyProtection="1">
      <alignment horizontal="left" vertical="center" wrapText="1"/>
    </xf>
    <xf numFmtId="0" fontId="6" fillId="10" borderId="15" xfId="7" applyFont="1" applyFill="1" applyBorder="1" applyAlignment="1">
      <alignment vertical="center" wrapText="1"/>
    </xf>
    <xf numFmtId="0" fontId="9" fillId="9" borderId="2" xfId="0" applyFont="1" applyFill="1" applyBorder="1" applyAlignment="1">
      <alignment horizontal="left" vertical="center" wrapText="1"/>
    </xf>
    <xf numFmtId="0" fontId="6" fillId="10" borderId="15" xfId="9" applyFont="1" applyFill="1" applyBorder="1" applyAlignment="1" applyProtection="1">
      <alignment vertical="center" wrapText="1"/>
    </xf>
    <xf numFmtId="0" fontId="6" fillId="13" borderId="8"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6" fillId="13" borderId="1" xfId="0" applyFont="1" applyFill="1" applyBorder="1" applyAlignment="1">
      <alignment horizontal="left" vertical="center" wrapText="1"/>
    </xf>
    <xf numFmtId="0" fontId="6" fillId="9" borderId="4" xfId="0" applyFont="1" applyFill="1" applyBorder="1" applyAlignment="1">
      <alignment horizontal="left" vertical="center" wrapText="1"/>
    </xf>
    <xf numFmtId="0" fontId="6" fillId="2" borderId="8" xfId="9" applyFont="1" applyFill="1" applyBorder="1" applyAlignment="1" applyProtection="1">
      <alignment vertical="center" wrapText="1"/>
    </xf>
    <xf numFmtId="0" fontId="6" fillId="9" borderId="2" xfId="0" applyFont="1" applyFill="1" applyBorder="1" applyAlignment="1">
      <alignment horizontal="left" vertical="center" wrapText="1"/>
    </xf>
    <xf numFmtId="0" fontId="6" fillId="10" borderId="8" xfId="9" applyFont="1" applyFill="1" applyBorder="1" applyAlignment="1" applyProtection="1">
      <alignment horizontal="left" vertical="center" wrapText="1"/>
    </xf>
    <xf numFmtId="0" fontId="9" fillId="13" borderId="15" xfId="0" applyFont="1" applyFill="1" applyBorder="1" applyAlignment="1">
      <alignment horizontal="left" vertical="center" wrapText="1"/>
    </xf>
    <xf numFmtId="0" fontId="6" fillId="2" borderId="15" xfId="9" applyFont="1" applyFill="1" applyBorder="1" applyAlignment="1" applyProtection="1">
      <alignment vertical="center"/>
    </xf>
    <xf numFmtId="0" fontId="6" fillId="0" borderId="15" xfId="7" applyFont="1" applyBorder="1" applyAlignment="1">
      <alignment vertical="center" wrapText="1"/>
    </xf>
    <xf numFmtId="0" fontId="9" fillId="9" borderId="4" xfId="0" applyFont="1" applyFill="1" applyBorder="1" applyAlignment="1">
      <alignment horizontal="left" vertical="center" wrapText="1"/>
    </xf>
    <xf numFmtId="166" fontId="6" fillId="10" borderId="4" xfId="10" applyNumberFormat="1" applyFont="1" applyFill="1" applyBorder="1" applyAlignment="1" applyProtection="1">
      <alignment horizontal="left" vertical="center" wrapText="1"/>
    </xf>
    <xf numFmtId="166" fontId="6" fillId="10" borderId="15" xfId="10" applyNumberFormat="1" applyFont="1" applyFill="1" applyBorder="1" applyAlignment="1" applyProtection="1">
      <alignment vertical="center" wrapText="1"/>
    </xf>
    <xf numFmtId="166" fontId="9" fillId="0" borderId="17" xfId="1" applyNumberFormat="1" applyFont="1" applyBorder="1" applyAlignment="1">
      <alignment horizontal="center" vertical="center" wrapText="1"/>
    </xf>
    <xf numFmtId="166" fontId="5" fillId="9" borderId="2" xfId="1" applyNumberFormat="1" applyFont="1" applyFill="1" applyBorder="1" applyAlignment="1">
      <alignment horizontal="center" vertical="center" shrinkToFit="1"/>
    </xf>
    <xf numFmtId="167" fontId="6" fillId="10" borderId="15" xfId="10" applyNumberFormat="1" applyFont="1" applyFill="1" applyBorder="1" applyAlignment="1" applyProtection="1">
      <alignment vertical="center" wrapText="1"/>
    </xf>
    <xf numFmtId="166" fontId="5" fillId="13" borderId="8" xfId="1" applyNumberFormat="1" applyFont="1" applyFill="1" applyBorder="1" applyAlignment="1">
      <alignment horizontal="center" vertical="center" shrinkToFit="1"/>
    </xf>
    <xf numFmtId="167" fontId="5" fillId="2" borderId="15" xfId="10" applyNumberFormat="1" applyFont="1" applyFill="1" applyBorder="1" applyAlignment="1">
      <alignment horizontal="center" vertical="center" shrinkToFit="1"/>
    </xf>
    <xf numFmtId="166" fontId="9" fillId="13" borderId="1" xfId="1" applyNumberFormat="1" applyFont="1" applyFill="1" applyBorder="1" applyAlignment="1">
      <alignment horizontal="center" vertical="center" wrapText="1"/>
    </xf>
    <xf numFmtId="166" fontId="5" fillId="9" borderId="4" xfId="1" applyNumberFormat="1" applyFont="1" applyFill="1" applyBorder="1" applyAlignment="1">
      <alignment horizontal="center" vertical="center" shrinkToFit="1"/>
    </xf>
    <xf numFmtId="166" fontId="6" fillId="2" borderId="8" xfId="10" applyNumberFormat="1" applyFont="1" applyFill="1" applyBorder="1" applyAlignment="1" applyProtection="1">
      <alignment vertical="center" wrapText="1"/>
    </xf>
    <xf numFmtId="166" fontId="6" fillId="2" borderId="8" xfId="5" applyNumberFormat="1" applyFont="1" applyFill="1" applyBorder="1" applyAlignment="1" applyProtection="1">
      <alignment horizontal="center" vertical="center" wrapText="1"/>
    </xf>
    <xf numFmtId="166" fontId="6" fillId="10" borderId="8" xfId="10" applyNumberFormat="1" applyFont="1" applyFill="1" applyBorder="1" applyAlignment="1" applyProtection="1">
      <alignment horizontal="left" vertical="center" wrapText="1"/>
    </xf>
    <xf numFmtId="166" fontId="6" fillId="0" borderId="2" xfId="1" applyNumberFormat="1" applyFont="1" applyBorder="1" applyAlignment="1">
      <alignment horizontal="center" vertical="center" wrapText="1"/>
    </xf>
    <xf numFmtId="166" fontId="6" fillId="2" borderId="18" xfId="10" applyNumberFormat="1" applyFont="1" applyFill="1" applyBorder="1" applyAlignment="1" applyProtection="1">
      <alignment vertical="center" wrapText="1"/>
    </xf>
    <xf numFmtId="166" fontId="9" fillId="0" borderId="4" xfId="1" applyNumberFormat="1" applyFont="1" applyBorder="1" applyAlignment="1">
      <alignment horizontal="center" vertical="center" wrapText="1"/>
    </xf>
    <xf numFmtId="166" fontId="6" fillId="0" borderId="15" xfId="10" applyNumberFormat="1" applyFont="1" applyFill="1" applyBorder="1" applyAlignment="1" applyProtection="1">
      <alignment vertical="center" wrapText="1"/>
    </xf>
    <xf numFmtId="166" fontId="5" fillId="9" borderId="5" xfId="1" applyNumberFormat="1" applyFont="1" applyFill="1" applyBorder="1" applyAlignment="1">
      <alignment horizontal="center" vertical="center" shrinkToFit="1"/>
    </xf>
    <xf numFmtId="166" fontId="5" fillId="0" borderId="16" xfId="1" applyNumberFormat="1" applyFont="1" applyBorder="1" applyAlignment="1">
      <alignment horizontal="center" vertical="center" shrinkToFit="1"/>
    </xf>
    <xf numFmtId="167" fontId="5" fillId="9" borderId="2" xfId="10" applyNumberFormat="1" applyFont="1" applyFill="1" applyBorder="1" applyAlignment="1">
      <alignment horizontal="center" vertical="center" shrinkToFit="1"/>
    </xf>
    <xf numFmtId="166" fontId="25" fillId="10" borderId="4" xfId="10" applyNumberFormat="1" applyFont="1" applyFill="1" applyBorder="1" applyAlignment="1" applyProtection="1">
      <alignment horizontal="left" vertical="center" wrapText="1"/>
    </xf>
    <xf numFmtId="166" fontId="25" fillId="0" borderId="1" xfId="1" applyNumberFormat="1" applyFont="1" applyBorder="1" applyAlignment="1">
      <alignment horizontal="center" vertical="center" wrapText="1"/>
    </xf>
    <xf numFmtId="166" fontId="25" fillId="10" borderId="15" xfId="10" applyNumberFormat="1" applyFont="1" applyFill="1" applyBorder="1" applyAlignment="1" applyProtection="1">
      <alignment vertical="center" wrapText="1"/>
    </xf>
    <xf numFmtId="166" fontId="25" fillId="0" borderId="17" xfId="1" applyNumberFormat="1" applyFont="1" applyBorder="1" applyAlignment="1">
      <alignment horizontal="center" vertical="center" wrapText="1"/>
    </xf>
    <xf numFmtId="166" fontId="29" fillId="0" borderId="1" xfId="1" applyNumberFormat="1" applyFont="1" applyBorder="1" applyAlignment="1">
      <alignment horizontal="center" vertical="center" shrinkToFit="1"/>
    </xf>
    <xf numFmtId="166" fontId="29" fillId="0" borderId="1" xfId="1" applyNumberFormat="1" applyFont="1" applyBorder="1" applyAlignment="1">
      <alignment horizontal="center" vertical="center" wrapText="1"/>
    </xf>
    <xf numFmtId="166" fontId="25" fillId="9" borderId="2" xfId="1" applyNumberFormat="1" applyFont="1" applyFill="1" applyBorder="1" applyAlignment="1">
      <alignment horizontal="center" vertical="center" shrinkToFit="1"/>
    </xf>
    <xf numFmtId="167" fontId="25" fillId="10" borderId="15" xfId="10" applyNumberFormat="1" applyFont="1" applyFill="1" applyBorder="1" applyAlignment="1" applyProtection="1">
      <alignment vertical="center" wrapText="1"/>
    </xf>
    <xf numFmtId="166" fontId="25" fillId="13" borderId="8" xfId="1" applyNumberFormat="1" applyFont="1" applyFill="1" applyBorder="1" applyAlignment="1">
      <alignment horizontal="center" vertical="center" shrinkToFit="1"/>
    </xf>
    <xf numFmtId="167" fontId="25" fillId="2" borderId="15" xfId="10" applyNumberFormat="1" applyFont="1" applyFill="1" applyBorder="1" applyAlignment="1">
      <alignment horizontal="center" vertical="center" shrinkToFit="1"/>
    </xf>
    <xf numFmtId="166" fontId="25" fillId="13" borderId="1" xfId="1" applyNumberFormat="1" applyFont="1" applyFill="1" applyBorder="1" applyAlignment="1">
      <alignment horizontal="center" vertical="center" wrapText="1"/>
    </xf>
    <xf numFmtId="166" fontId="29" fillId="9" borderId="4" xfId="1" applyNumberFormat="1" applyFont="1" applyFill="1" applyBorder="1" applyAlignment="1">
      <alignment horizontal="center" vertical="center" shrinkToFit="1"/>
    </xf>
    <xf numFmtId="166" fontId="25" fillId="2" borderId="8" xfId="10" applyNumberFormat="1" applyFont="1" applyFill="1" applyBorder="1" applyAlignment="1" applyProtection="1">
      <alignment vertical="center" wrapText="1"/>
    </xf>
    <xf numFmtId="166" fontId="29" fillId="0" borderId="2" xfId="1" applyNumberFormat="1" applyFont="1" applyBorder="1" applyAlignment="1">
      <alignment horizontal="center" vertical="center" wrapText="1"/>
    </xf>
    <xf numFmtId="166" fontId="25" fillId="2" borderId="8" xfId="5" applyNumberFormat="1" applyFont="1" applyFill="1" applyBorder="1" applyAlignment="1" applyProtection="1">
      <alignment horizontal="center" vertical="center" wrapText="1"/>
    </xf>
    <xf numFmtId="166" fontId="25" fillId="12" borderId="8" xfId="1" applyNumberFormat="1" applyFont="1" applyFill="1" applyBorder="1" applyAlignment="1">
      <alignment horizontal="center" vertical="center" wrapText="1"/>
    </xf>
    <xf numFmtId="166" fontId="25" fillId="10" borderId="8" xfId="10" applyNumberFormat="1" applyFont="1" applyFill="1" applyBorder="1" applyAlignment="1" applyProtection="1">
      <alignment horizontal="left" vertical="center" wrapText="1"/>
    </xf>
    <xf numFmtId="166" fontId="29" fillId="9" borderId="1" xfId="1" applyNumberFormat="1" applyFont="1" applyFill="1" applyBorder="1" applyAlignment="1">
      <alignment horizontal="center" vertical="center" shrinkToFit="1"/>
    </xf>
    <xf numFmtId="166" fontId="25" fillId="2" borderId="18" xfId="10" applyNumberFormat="1" applyFont="1" applyFill="1" applyBorder="1" applyAlignment="1" applyProtection="1">
      <alignment vertical="center" wrapText="1"/>
    </xf>
    <xf numFmtId="166" fontId="25" fillId="0" borderId="4" xfId="1" applyNumberFormat="1" applyFont="1" applyBorder="1" applyAlignment="1">
      <alignment horizontal="center" vertical="center" wrapText="1"/>
    </xf>
    <xf numFmtId="167" fontId="25" fillId="0" borderId="18" xfId="1" applyNumberFormat="1" applyFont="1" applyBorder="1" applyAlignment="1">
      <alignment horizontal="center" vertical="center" wrapText="1"/>
    </xf>
    <xf numFmtId="166" fontId="25" fillId="12" borderId="15" xfId="1" applyNumberFormat="1" applyFont="1" applyFill="1" applyBorder="1" applyAlignment="1">
      <alignment horizontal="center" vertical="center" wrapText="1"/>
    </xf>
    <xf numFmtId="166" fontId="25" fillId="0" borderId="15" xfId="10" applyNumberFormat="1" applyFont="1" applyFill="1" applyBorder="1" applyAlignment="1" applyProtection="1">
      <alignment vertical="center" wrapText="1"/>
    </xf>
    <xf numFmtId="166" fontId="25" fillId="9" borderId="5" xfId="1" applyNumberFormat="1" applyFont="1" applyFill="1" applyBorder="1" applyAlignment="1">
      <alignment horizontal="center" vertical="center" shrinkToFit="1"/>
    </xf>
    <xf numFmtId="166" fontId="25" fillId="0" borderId="16" xfId="1" applyNumberFormat="1" applyFont="1" applyBorder="1" applyAlignment="1">
      <alignment horizontal="center" vertical="center" shrinkToFit="1"/>
    </xf>
    <xf numFmtId="167" fontId="25" fillId="9" borderId="2" xfId="10" applyNumberFormat="1" applyFont="1" applyFill="1" applyBorder="1" applyAlignment="1">
      <alignment horizontal="center" vertical="center" shrinkToFit="1"/>
    </xf>
    <xf numFmtId="37" fontId="9" fillId="0" borderId="1" xfId="1" applyNumberFormat="1" applyFont="1" applyBorder="1" applyAlignment="1">
      <alignment horizontal="center" vertical="center" wrapText="1"/>
    </xf>
    <xf numFmtId="166" fontId="9" fillId="9" borderId="2" xfId="1" applyNumberFormat="1" applyFont="1" applyFill="1" applyBorder="1" applyAlignment="1">
      <alignment horizontal="center" vertical="center" wrapText="1"/>
    </xf>
    <xf numFmtId="166" fontId="9" fillId="13" borderId="8" xfId="1" applyNumberFormat="1" applyFont="1" applyFill="1" applyBorder="1" applyAlignment="1">
      <alignment horizontal="center" vertical="center" wrapText="1"/>
    </xf>
    <xf numFmtId="37" fontId="5" fillId="2" borderId="15" xfId="10" applyNumberFormat="1" applyFont="1" applyFill="1" applyBorder="1" applyAlignment="1">
      <alignment horizontal="right" vertical="center" shrinkToFit="1"/>
    </xf>
    <xf numFmtId="167" fontId="9" fillId="0" borderId="1" xfId="10" applyNumberFormat="1" applyFont="1" applyBorder="1" applyAlignment="1">
      <alignment horizontal="center" vertical="center" wrapText="1"/>
    </xf>
    <xf numFmtId="37" fontId="5" fillId="0" borderId="18" xfId="1" applyNumberFormat="1" applyFont="1" applyBorder="1" applyAlignment="1">
      <alignment horizontal="right" vertical="center" shrinkToFit="1"/>
    </xf>
    <xf numFmtId="37" fontId="5" fillId="0" borderId="8" xfId="10" applyNumberFormat="1" applyFont="1" applyBorder="1" applyAlignment="1">
      <alignment horizontal="right" vertical="center" shrinkToFit="1"/>
    </xf>
    <xf numFmtId="166" fontId="9" fillId="9" borderId="4" xfId="1" applyNumberFormat="1" applyFont="1" applyFill="1" applyBorder="1" applyAlignment="1">
      <alignment horizontal="center" vertical="center" wrapText="1"/>
    </xf>
    <xf numFmtId="166" fontId="6" fillId="2" borderId="8" xfId="1" applyNumberFormat="1" applyFont="1" applyFill="1" applyBorder="1" applyAlignment="1" applyProtection="1">
      <alignment vertical="center" wrapText="1"/>
    </xf>
    <xf numFmtId="166" fontId="6" fillId="2" borderId="8" xfId="5" applyNumberFormat="1" applyFont="1" applyFill="1" applyBorder="1" applyAlignment="1" applyProtection="1">
      <alignment vertical="center" wrapText="1"/>
    </xf>
    <xf numFmtId="167" fontId="9" fillId="2" borderId="15" xfId="10" applyNumberFormat="1" applyFont="1" applyFill="1" applyBorder="1" applyAlignment="1">
      <alignment horizontal="center" vertical="center" wrapText="1"/>
    </xf>
    <xf numFmtId="37" fontId="5" fillId="0" borderId="18" xfId="10" applyNumberFormat="1" applyFont="1" applyBorder="1" applyAlignment="1">
      <alignment horizontal="right" vertical="center" shrinkToFit="1"/>
    </xf>
    <xf numFmtId="37" fontId="9" fillId="0" borderId="18" xfId="1" applyNumberFormat="1" applyFont="1" applyBorder="1" applyAlignment="1">
      <alignment horizontal="center" vertical="center" wrapText="1"/>
    </xf>
    <xf numFmtId="166" fontId="6" fillId="2" borderId="18" xfId="1" applyNumberFormat="1" applyFont="1" applyFill="1" applyBorder="1" applyAlignment="1" applyProtection="1">
      <alignment vertical="center" wrapText="1"/>
    </xf>
    <xf numFmtId="166" fontId="6" fillId="2" borderId="15" xfId="1" applyNumberFormat="1" applyFont="1" applyFill="1" applyBorder="1" applyAlignment="1" applyProtection="1">
      <alignment vertical="center"/>
    </xf>
    <xf numFmtId="166" fontId="9" fillId="9" borderId="5" xfId="1" applyNumberFormat="1" applyFont="1" applyFill="1" applyBorder="1" applyAlignment="1">
      <alignment horizontal="center" vertical="center" wrapText="1"/>
    </xf>
    <xf numFmtId="37" fontId="5" fillId="0" borderId="1" xfId="1" applyNumberFormat="1" applyFont="1" applyBorder="1" applyAlignment="1">
      <alignment horizontal="center" vertical="center" shrinkToFit="1"/>
    </xf>
    <xf numFmtId="167" fontId="14" fillId="9" borderId="15" xfId="1" applyNumberFormat="1" applyFont="1" applyFill="1" applyBorder="1" applyAlignment="1">
      <alignment horizontal="center" vertical="center" wrapText="1"/>
    </xf>
    <xf numFmtId="166" fontId="9" fillId="0" borderId="16" xfId="1" applyNumberFormat="1" applyFont="1" applyBorder="1" applyAlignment="1">
      <alignment horizontal="center" vertical="center" wrapText="1"/>
    </xf>
    <xf numFmtId="37" fontId="5" fillId="0" borderId="8" xfId="10" applyNumberFormat="1" applyFont="1" applyBorder="1" applyAlignment="1">
      <alignment horizontal="center" vertical="center" shrinkToFit="1"/>
    </xf>
    <xf numFmtId="166" fontId="6" fillId="10" borderId="4" xfId="10" applyNumberFormat="1" applyFont="1" applyFill="1" applyBorder="1" applyAlignment="1" applyProtection="1">
      <alignment horizontal="center" vertical="center" wrapText="1"/>
    </xf>
    <xf numFmtId="166" fontId="6" fillId="2" borderId="15" xfId="10" applyNumberFormat="1" applyFont="1" applyFill="1" applyBorder="1" applyAlignment="1" applyProtection="1">
      <alignment horizontal="center" vertical="center" wrapText="1"/>
    </xf>
    <xf numFmtId="166" fontId="6" fillId="2" borderId="15" xfId="1" applyNumberFormat="1" applyFont="1" applyFill="1" applyBorder="1" applyAlignment="1" applyProtection="1">
      <alignment horizontal="center" vertical="center" wrapText="1"/>
    </xf>
    <xf numFmtId="166" fontId="6" fillId="10" borderId="15" xfId="10" applyNumberFormat="1" applyFont="1" applyFill="1" applyBorder="1" applyAlignment="1" applyProtection="1">
      <alignment horizontal="center" vertical="center" wrapText="1"/>
    </xf>
    <xf numFmtId="166" fontId="14" fillId="2" borderId="18" xfId="1" applyNumberFormat="1" applyFont="1" applyFill="1" applyBorder="1" applyAlignment="1">
      <alignment horizontal="center" vertical="center" shrinkToFit="1"/>
    </xf>
    <xf numFmtId="167" fontId="5" fillId="0" borderId="18" xfId="1" applyNumberFormat="1" applyFont="1" applyBorder="1" applyAlignment="1">
      <alignment horizontal="right" vertical="center" shrinkToFit="1"/>
    </xf>
    <xf numFmtId="167" fontId="6" fillId="10" borderId="15" xfId="10" applyNumberFormat="1" applyFont="1" applyFill="1" applyBorder="1" applyAlignment="1" applyProtection="1">
      <alignment horizontal="center" vertical="center" wrapText="1"/>
    </xf>
    <xf numFmtId="166" fontId="9" fillId="0" borderId="18" xfId="0" applyNumberFormat="1" applyFont="1" applyBorder="1" applyAlignment="1">
      <alignment horizontal="center" vertical="center" wrapText="1"/>
    </xf>
    <xf numFmtId="166" fontId="5" fillId="13" borderId="1" xfId="1" applyNumberFormat="1" applyFont="1" applyFill="1" applyBorder="1" applyAlignment="1">
      <alignment horizontal="center" vertical="center" shrinkToFit="1"/>
    </xf>
    <xf numFmtId="166" fontId="5" fillId="9" borderId="20" xfId="1" applyNumberFormat="1" applyFont="1" applyFill="1" applyBorder="1" applyAlignment="1">
      <alignment horizontal="center" vertical="center" shrinkToFit="1"/>
    </xf>
    <xf numFmtId="167" fontId="5" fillId="10" borderId="15" xfId="1" applyNumberFormat="1" applyFont="1" applyFill="1" applyBorder="1" applyAlignment="1">
      <alignment horizontal="center" vertical="center" shrinkToFit="1"/>
    </xf>
    <xf numFmtId="167" fontId="5" fillId="0" borderId="15" xfId="10" applyNumberFormat="1" applyFont="1" applyBorder="1" applyAlignment="1">
      <alignment horizontal="right" vertical="center" shrinkToFit="1"/>
    </xf>
    <xf numFmtId="166" fontId="5" fillId="12" borderId="8" xfId="1" applyNumberFormat="1" applyFont="1" applyFill="1" applyBorder="1" applyAlignment="1">
      <alignment horizontal="center" vertical="center" shrinkToFit="1"/>
    </xf>
    <xf numFmtId="166" fontId="5" fillId="12" borderId="15" xfId="1" applyNumberFormat="1" applyFont="1" applyFill="1" applyBorder="1" applyAlignment="1">
      <alignment horizontal="center" vertical="center" shrinkToFit="1"/>
    </xf>
    <xf numFmtId="166" fontId="6" fillId="10" borderId="18" xfId="10" applyNumberFormat="1" applyFont="1" applyFill="1" applyBorder="1" applyAlignment="1" applyProtection="1">
      <alignment horizontal="center" vertical="center" wrapText="1"/>
    </xf>
    <xf numFmtId="166" fontId="5" fillId="10" borderId="15" xfId="1" applyNumberFormat="1" applyFont="1" applyFill="1" applyBorder="1" applyAlignment="1">
      <alignment horizontal="center" vertical="center" shrinkToFit="1"/>
    </xf>
    <xf numFmtId="166" fontId="6" fillId="0" borderId="15" xfId="10" applyNumberFormat="1" applyFont="1" applyFill="1" applyBorder="1" applyAlignment="1" applyProtection="1">
      <alignment horizontal="center" vertical="center" wrapText="1"/>
    </xf>
    <xf numFmtId="166" fontId="9" fillId="0" borderId="1" xfId="0" applyNumberFormat="1" applyFont="1" applyBorder="1" applyAlignment="1">
      <alignment horizontal="center" vertical="center" wrapText="1"/>
    </xf>
    <xf numFmtId="167" fontId="5" fillId="9" borderId="1" xfId="10" applyNumberFormat="1" applyFont="1" applyFill="1" applyBorder="1" applyAlignment="1">
      <alignment horizontal="center" vertical="center" shrinkToFit="1"/>
    </xf>
    <xf numFmtId="0" fontId="22" fillId="2" borderId="4" xfId="9" applyFont="1" applyFill="1" applyBorder="1" applyAlignment="1" applyProtection="1">
      <alignment horizontal="center" vertical="center" wrapText="1"/>
    </xf>
    <xf numFmtId="0" fontId="16" fillId="13" borderId="1" xfId="0" applyFont="1" applyFill="1" applyBorder="1" applyAlignment="1">
      <alignment horizontal="center" vertical="center" wrapText="1"/>
    </xf>
    <xf numFmtId="165" fontId="23" fillId="0" borderId="4" xfId="1" applyFont="1" applyBorder="1" applyAlignment="1">
      <alignment horizontal="center" vertical="center" wrapText="1"/>
    </xf>
    <xf numFmtId="166" fontId="23" fillId="0" borderId="15" xfId="1" applyNumberFormat="1" applyFont="1" applyBorder="1" applyAlignment="1">
      <alignment horizontal="center" vertical="center" wrapText="1"/>
    </xf>
    <xf numFmtId="166" fontId="24" fillId="12" borderId="18" xfId="1" applyNumberFormat="1" applyFont="1" applyFill="1" applyBorder="1" applyAlignment="1">
      <alignment horizontal="center" vertical="center" wrapText="1"/>
    </xf>
    <xf numFmtId="166" fontId="23" fillId="0" borderId="15" xfId="0" applyNumberFormat="1" applyFont="1" applyBorder="1" applyAlignment="1">
      <alignment horizontal="center" vertical="center" wrapText="1"/>
    </xf>
    <xf numFmtId="167" fontId="22" fillId="2" borderId="15" xfId="10" applyNumberFormat="1" applyFont="1" applyFill="1" applyBorder="1" applyAlignment="1" applyProtection="1">
      <alignment horizontal="center" vertical="center" wrapText="1"/>
    </xf>
    <xf numFmtId="166" fontId="23" fillId="0" borderId="2" xfId="1" applyNumberFormat="1" applyFont="1" applyBorder="1" applyAlignment="1">
      <alignment horizontal="center" vertical="center" wrapText="1"/>
    </xf>
    <xf numFmtId="0" fontId="16" fillId="2" borderId="15" xfId="0" applyFont="1" applyFill="1" applyBorder="1" applyAlignment="1">
      <alignment horizontal="center" vertical="center" wrapText="1"/>
    </xf>
    <xf numFmtId="0" fontId="22" fillId="0" borderId="15" xfId="2" applyFont="1" applyBorder="1" applyAlignment="1">
      <alignment horizontal="center" vertical="center" wrapText="1"/>
    </xf>
    <xf numFmtId="0" fontId="16" fillId="0" borderId="5" xfId="0" applyFont="1" applyBorder="1" applyAlignment="1">
      <alignment horizontal="center" vertical="center" wrapText="1"/>
    </xf>
    <xf numFmtId="165" fontId="23" fillId="0" borderId="15" xfId="1" applyFont="1" applyBorder="1" applyAlignment="1">
      <alignment horizontal="center" vertical="center" wrapText="1"/>
    </xf>
    <xf numFmtId="0" fontId="24" fillId="2" borderId="1" xfId="0" applyFont="1" applyFill="1" applyBorder="1" applyAlignment="1">
      <alignment horizontal="center" vertical="center" wrapText="1"/>
    </xf>
    <xf numFmtId="0" fontId="16" fillId="0" borderId="16" xfId="0" applyFont="1" applyBorder="1" applyAlignment="1">
      <alignment horizontal="center" vertical="center" wrapText="1"/>
    </xf>
    <xf numFmtId="0" fontId="23" fillId="0" borderId="23" xfId="0" applyFont="1" applyBorder="1" applyAlignment="1">
      <alignment horizontal="center" vertical="center" wrapText="1"/>
    </xf>
    <xf numFmtId="166" fontId="24" fillId="12" borderId="15" xfId="1" applyNumberFormat="1" applyFont="1" applyFill="1" applyBorder="1" applyAlignment="1">
      <alignment horizontal="center" vertical="center" wrapText="1"/>
    </xf>
    <xf numFmtId="0" fontId="22" fillId="0" borderId="2" xfId="2" applyFont="1" applyBorder="1" applyAlignment="1">
      <alignment horizontal="center" vertical="center" wrapText="1"/>
    </xf>
    <xf numFmtId="167" fontId="22" fillId="2" borderId="18" xfId="10" applyNumberFormat="1" applyFont="1" applyFill="1" applyBorder="1" applyAlignment="1" applyProtection="1">
      <alignment horizontal="center" vertical="center" wrapText="1"/>
    </xf>
    <xf numFmtId="0" fontId="23" fillId="0" borderId="8" xfId="0" applyFont="1" applyBorder="1" applyAlignment="1">
      <alignment horizontal="center" vertical="center" wrapText="1"/>
    </xf>
    <xf numFmtId="167" fontId="22" fillId="2" borderId="15" xfId="10" applyNumberFormat="1" applyFont="1" applyFill="1" applyBorder="1" applyAlignment="1" applyProtection="1">
      <alignment horizontal="center" vertical="center"/>
    </xf>
    <xf numFmtId="0" fontId="22" fillId="2" borderId="15" xfId="9" applyFont="1" applyFill="1" applyBorder="1" applyAlignment="1" applyProtection="1">
      <alignment horizontal="center" vertical="center" wrapText="1"/>
    </xf>
    <xf numFmtId="43" fontId="22" fillId="8" borderId="15" xfId="7" applyNumberFormat="1" applyFont="1" applyFill="1" applyBorder="1" applyAlignment="1">
      <alignment horizontal="center" vertical="center" wrapText="1"/>
    </xf>
    <xf numFmtId="0" fontId="16" fillId="13" borderId="4" xfId="0" applyFont="1" applyFill="1" applyBorder="1" applyAlignment="1">
      <alignment horizontal="center" vertical="center" wrapText="1"/>
    </xf>
    <xf numFmtId="167" fontId="23" fillId="0" borderId="15" xfId="0" applyNumberFormat="1" applyFont="1" applyBorder="1" applyAlignment="1">
      <alignment horizontal="center" vertical="center" wrapText="1"/>
    </xf>
    <xf numFmtId="0" fontId="24" fillId="0" borderId="15" xfId="0" applyFont="1" applyBorder="1" applyAlignment="1">
      <alignment horizontal="center" vertical="center" wrapText="1"/>
    </xf>
    <xf numFmtId="0" fontId="9" fillId="0" borderId="1" xfId="0" applyFont="1" applyBorder="1" applyAlignment="1">
      <alignment horizontal="center" vertical="center" wrapText="1"/>
    </xf>
    <xf numFmtId="1" fontId="14" fillId="2" borderId="18" xfId="0" applyNumberFormat="1" applyFont="1" applyFill="1" applyBorder="1" applyAlignment="1">
      <alignment horizontal="center" vertical="center" shrinkToFit="1"/>
    </xf>
    <xf numFmtId="1" fontId="14" fillId="2" borderId="1" xfId="0" applyNumberFormat="1" applyFont="1" applyFill="1" applyBorder="1" applyAlignment="1">
      <alignment horizontal="center" vertical="center" shrinkToFit="1"/>
    </xf>
    <xf numFmtId="49" fontId="9" fillId="0" borderId="1" xfId="0" applyNumberFormat="1" applyFont="1" applyBorder="1" applyAlignment="1">
      <alignment horizontal="center" vertical="center" wrapText="1"/>
    </xf>
    <xf numFmtId="171" fontId="14" fillId="2" borderId="18" xfId="0" applyNumberFormat="1" applyFont="1" applyFill="1" applyBorder="1" applyAlignment="1">
      <alignment horizontal="center" vertical="center" shrinkToFit="1"/>
    </xf>
    <xf numFmtId="171" fontId="14" fillId="2" borderId="1" xfId="0" applyNumberFormat="1" applyFont="1" applyFill="1" applyBorder="1" applyAlignment="1">
      <alignment horizontal="center" vertical="center" shrinkToFit="1"/>
    </xf>
    <xf numFmtId="169" fontId="14" fillId="2" borderId="18" xfId="0" applyNumberFormat="1" applyFont="1" applyFill="1" applyBorder="1" applyAlignment="1">
      <alignment horizontal="center" vertical="center" shrinkToFit="1"/>
    </xf>
    <xf numFmtId="169" fontId="14" fillId="2" borderId="1" xfId="0" applyNumberFormat="1" applyFont="1" applyFill="1" applyBorder="1" applyAlignment="1">
      <alignment horizontal="center" vertical="center" shrinkToFit="1"/>
    </xf>
    <xf numFmtId="1" fontId="14" fillId="9" borderId="8" xfId="0" applyNumberFormat="1" applyFont="1" applyFill="1" applyBorder="1" applyAlignment="1">
      <alignment horizontal="center" vertical="center" shrinkToFit="1"/>
    </xf>
    <xf numFmtId="0" fontId="6" fillId="10" borderId="15" xfId="9" applyFont="1" applyFill="1" applyBorder="1" applyAlignment="1" applyProtection="1">
      <alignment horizontal="left" vertical="center" wrapText="1"/>
    </xf>
    <xf numFmtId="0" fontId="14" fillId="9" borderId="8"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14" fillId="2" borderId="2" xfId="0" applyFont="1" applyFill="1" applyBorder="1" applyAlignment="1">
      <alignment horizontal="left" vertical="center" wrapText="1"/>
    </xf>
    <xf numFmtId="166" fontId="6" fillId="0" borderId="1" xfId="1" applyNumberFormat="1" applyFont="1" applyBorder="1" applyAlignment="1">
      <alignment horizontal="center" vertical="center" wrapText="1"/>
    </xf>
    <xf numFmtId="166" fontId="6" fillId="10" borderId="15" xfId="10" applyNumberFormat="1" applyFont="1" applyFill="1" applyBorder="1" applyAlignment="1" applyProtection="1">
      <alignment horizontal="left" vertical="center" wrapText="1"/>
    </xf>
    <xf numFmtId="167" fontId="6" fillId="0" borderId="1" xfId="1" applyNumberFormat="1" applyFont="1" applyBorder="1" applyAlignment="1">
      <alignment horizontal="center" vertical="center" wrapText="1"/>
    </xf>
    <xf numFmtId="166" fontId="14" fillId="9" borderId="8" xfId="1" applyNumberFormat="1" applyFont="1" applyFill="1" applyBorder="1" applyAlignment="1">
      <alignment horizontal="center" vertical="center" shrinkToFit="1"/>
    </xf>
    <xf numFmtId="166" fontId="5" fillId="0" borderId="5" xfId="1" applyNumberFormat="1" applyFont="1" applyBorder="1" applyAlignment="1">
      <alignment horizontal="center" vertical="center" shrinkToFit="1"/>
    </xf>
    <xf numFmtId="166" fontId="14" fillId="2" borderId="2" xfId="1" applyNumberFormat="1" applyFont="1" applyFill="1" applyBorder="1" applyAlignment="1">
      <alignment horizontal="center" vertical="center" shrinkToFit="1"/>
    </xf>
    <xf numFmtId="167" fontId="25" fillId="0" borderId="4" xfId="10" applyNumberFormat="1" applyFont="1" applyBorder="1" applyAlignment="1">
      <alignment horizontal="center" vertical="center" shrinkToFit="1"/>
    </xf>
    <xf numFmtId="166" fontId="29" fillId="0" borderId="16" xfId="1" applyNumberFormat="1" applyFont="1" applyBorder="1" applyAlignment="1">
      <alignment horizontal="center" vertical="center" wrapText="1"/>
    </xf>
    <xf numFmtId="167" fontId="25" fillId="0" borderId="1" xfId="10" applyNumberFormat="1" applyFont="1" applyBorder="1" applyAlignment="1">
      <alignment horizontal="center" vertical="center" wrapText="1"/>
    </xf>
    <xf numFmtId="167" fontId="25" fillId="9" borderId="1" xfId="10" applyNumberFormat="1" applyFont="1" applyFill="1" applyBorder="1" applyAlignment="1">
      <alignment horizontal="center" vertical="center" shrinkToFit="1"/>
    </xf>
    <xf numFmtId="167" fontId="25" fillId="0" borderId="1" xfId="1" applyNumberFormat="1" applyFont="1" applyBorder="1" applyAlignment="1">
      <alignment horizontal="center" vertical="center" wrapText="1"/>
    </xf>
    <xf numFmtId="0" fontId="25" fillId="0" borderId="1" xfId="0" applyFont="1" applyBorder="1" applyAlignment="1">
      <alignment horizontal="center" vertical="center" wrapText="1"/>
    </xf>
    <xf numFmtId="166" fontId="25" fillId="10" borderId="15" xfId="10" applyNumberFormat="1" applyFont="1" applyFill="1" applyBorder="1" applyAlignment="1" applyProtection="1">
      <alignment horizontal="left" vertical="center" wrapText="1"/>
    </xf>
    <xf numFmtId="166" fontId="25" fillId="2" borderId="18" xfId="1" applyNumberFormat="1" applyFont="1" applyFill="1" applyBorder="1" applyAlignment="1">
      <alignment horizontal="center" vertical="center" shrinkToFit="1"/>
    </xf>
    <xf numFmtId="166" fontId="25" fillId="0" borderId="5" xfId="1" applyNumberFormat="1" applyFont="1" applyBorder="1" applyAlignment="1">
      <alignment horizontal="center" vertical="center" shrinkToFit="1"/>
    </xf>
    <xf numFmtId="166" fontId="25" fillId="9" borderId="4" xfId="1" applyNumberFormat="1" applyFont="1" applyFill="1" applyBorder="1" applyAlignment="1">
      <alignment horizontal="center" vertical="center" shrinkToFit="1"/>
    </xf>
    <xf numFmtId="166" fontId="25" fillId="2" borderId="2" xfId="1" applyNumberFormat="1" applyFont="1" applyFill="1" applyBorder="1" applyAlignment="1">
      <alignment horizontal="center" vertical="center" shrinkToFit="1"/>
    </xf>
    <xf numFmtId="167" fontId="9" fillId="0" borderId="4" xfId="10" applyNumberFormat="1" applyFont="1" applyBorder="1" applyAlignment="1">
      <alignment horizontal="center" vertical="center" wrapText="1"/>
    </xf>
    <xf numFmtId="167" fontId="9" fillId="0" borderId="2" xfId="10" applyNumberFormat="1" applyFont="1" applyBorder="1" applyAlignment="1">
      <alignment horizontal="center" vertical="center" wrapText="1"/>
    </xf>
    <xf numFmtId="167" fontId="9" fillId="9" borderId="1" xfId="10" applyNumberFormat="1" applyFont="1" applyFill="1" applyBorder="1" applyAlignment="1">
      <alignment horizontal="center" vertical="center" wrapText="1"/>
    </xf>
    <xf numFmtId="166" fontId="14" fillId="9" borderId="18" xfId="1" applyNumberFormat="1" applyFont="1" applyFill="1" applyBorder="1" applyAlignment="1">
      <alignment horizontal="center" vertical="center" wrapText="1"/>
    </xf>
    <xf numFmtId="37" fontId="9" fillId="9" borderId="1" xfId="10" applyNumberFormat="1" applyFont="1" applyFill="1" applyBorder="1" applyAlignment="1">
      <alignment horizontal="right" vertical="center" wrapText="1"/>
    </xf>
    <xf numFmtId="37" fontId="9" fillId="9" borderId="18" xfId="10" applyNumberFormat="1" applyFont="1" applyFill="1" applyBorder="1" applyAlignment="1">
      <alignment horizontal="right" vertical="center" wrapText="1"/>
    </xf>
    <xf numFmtId="167" fontId="9" fillId="9" borderId="2" xfId="10" applyNumberFormat="1" applyFont="1" applyFill="1" applyBorder="1" applyAlignment="1">
      <alignment horizontal="center" vertical="center" wrapText="1"/>
    </xf>
    <xf numFmtId="37" fontId="9" fillId="0" borderId="18" xfId="10" applyNumberFormat="1" applyFont="1" applyBorder="1" applyAlignment="1">
      <alignment horizontal="center" vertical="center" wrapText="1"/>
    </xf>
    <xf numFmtId="166" fontId="14" fillId="9" borderId="8" xfId="1" applyNumberFormat="1" applyFont="1" applyFill="1" applyBorder="1" applyAlignment="1">
      <alignment horizontal="center" vertical="center" wrapText="1"/>
    </xf>
    <xf numFmtId="166" fontId="14" fillId="2" borderId="18" xfId="1" applyNumberFormat="1" applyFont="1" applyFill="1" applyBorder="1" applyAlignment="1">
      <alignment horizontal="center" vertical="center" wrapText="1"/>
    </xf>
    <xf numFmtId="37" fontId="5" fillId="0" borderId="8" xfId="1" applyNumberFormat="1" applyFont="1" applyBorder="1" applyAlignment="1">
      <alignment horizontal="center" vertical="center" shrinkToFit="1"/>
    </xf>
    <xf numFmtId="166" fontId="9" fillId="0" borderId="5" xfId="1" applyNumberFormat="1" applyFont="1" applyBorder="1" applyAlignment="1">
      <alignment horizontal="center" vertical="center" wrapText="1"/>
    </xf>
    <xf numFmtId="37" fontId="9" fillId="0" borderId="8" xfId="10" applyNumberFormat="1" applyFont="1" applyBorder="1" applyAlignment="1">
      <alignment horizontal="center" vertical="center" wrapText="1"/>
    </xf>
    <xf numFmtId="166" fontId="14" fillId="2" borderId="2" xfId="1" applyNumberFormat="1" applyFont="1" applyFill="1" applyBorder="1" applyAlignment="1">
      <alignment horizontal="center" vertical="center" wrapText="1"/>
    </xf>
    <xf numFmtId="166" fontId="6" fillId="9" borderId="18" xfId="1" applyNumberFormat="1" applyFont="1" applyFill="1" applyBorder="1" applyAlignment="1">
      <alignment horizontal="center" vertical="center" wrapText="1"/>
    </xf>
    <xf numFmtId="167" fontId="5" fillId="0" borderId="20" xfId="10" applyNumberFormat="1" applyFont="1" applyBorder="1" applyAlignment="1">
      <alignment horizontal="center" vertical="center" shrinkToFit="1"/>
    </xf>
    <xf numFmtId="167" fontId="6" fillId="10" borderId="18" xfId="10" applyNumberFormat="1" applyFont="1" applyFill="1" applyBorder="1" applyAlignment="1" applyProtection="1">
      <alignment horizontal="center" vertical="center" wrapText="1"/>
    </xf>
    <xf numFmtId="166" fontId="14" fillId="9" borderId="20" xfId="1" applyNumberFormat="1" applyFont="1" applyFill="1" applyBorder="1" applyAlignment="1">
      <alignment horizontal="center" vertical="center" shrinkToFit="1"/>
    </xf>
    <xf numFmtId="166" fontId="6" fillId="0" borderId="18" xfId="10" applyNumberFormat="1" applyFont="1" applyFill="1" applyBorder="1" applyAlignment="1" applyProtection="1">
      <alignment horizontal="center" vertical="center" wrapText="1"/>
    </xf>
    <xf numFmtId="0" fontId="23" fillId="13" borderId="15" xfId="0" applyFont="1" applyFill="1" applyBorder="1" applyAlignment="1">
      <alignment horizontal="center" vertical="center" wrapText="1"/>
    </xf>
    <xf numFmtId="166" fontId="23" fillId="0" borderId="16" xfId="1" applyNumberFormat="1" applyFont="1" applyBorder="1" applyAlignment="1">
      <alignment horizontal="center" vertical="center" wrapText="1"/>
    </xf>
    <xf numFmtId="0" fontId="41" fillId="0" borderId="2" xfId="0" applyFont="1" applyBorder="1" applyAlignment="1">
      <alignment horizontal="center" vertical="center" wrapText="1"/>
    </xf>
    <xf numFmtId="0" fontId="41" fillId="2" borderId="18" xfId="0" applyFont="1" applyFill="1" applyBorder="1" applyAlignment="1">
      <alignment horizontal="center" vertical="center" wrapText="1"/>
    </xf>
    <xf numFmtId="167" fontId="23" fillId="0" borderId="4" xfId="0" applyNumberFormat="1" applyFont="1" applyBorder="1" applyAlignment="1">
      <alignment horizontal="center" vertical="center" wrapText="1"/>
    </xf>
    <xf numFmtId="166" fontId="9" fillId="0" borderId="18" xfId="1" applyNumberFormat="1" applyFont="1" applyBorder="1" applyAlignment="1">
      <alignment horizontal="right" vertical="center" wrapText="1"/>
    </xf>
    <xf numFmtId="37" fontId="9" fillId="0" borderId="18" xfId="1" applyNumberFormat="1" applyFont="1" applyBorder="1" applyAlignment="1">
      <alignment horizontal="right" vertical="center" wrapText="1"/>
    </xf>
    <xf numFmtId="37" fontId="5" fillId="0" borderId="8" xfId="1" applyNumberFormat="1" applyFont="1" applyBorder="1" applyAlignment="1">
      <alignment horizontal="right" vertical="center" shrinkToFit="1"/>
    </xf>
    <xf numFmtId="166" fontId="6" fillId="2" borderId="8" xfId="10" applyNumberFormat="1" applyFont="1" applyFill="1" applyBorder="1" applyAlignment="1" applyProtection="1">
      <alignment horizontal="center" vertical="center" wrapText="1"/>
    </xf>
    <xf numFmtId="166" fontId="5" fillId="0" borderId="18" xfId="1" applyNumberFormat="1" applyFont="1" applyBorder="1" applyAlignment="1">
      <alignment horizontal="right" vertical="center" shrinkToFit="1"/>
    </xf>
    <xf numFmtId="167" fontId="5" fillId="0" borderId="8" xfId="1" applyNumberFormat="1" applyFont="1" applyBorder="1" applyAlignment="1">
      <alignment horizontal="right" vertical="center" shrinkToFit="1"/>
    </xf>
    <xf numFmtId="166" fontId="23" fillId="0" borderId="4" xfId="0" applyNumberFormat="1" applyFont="1" applyBorder="1" applyAlignment="1">
      <alignment horizontal="center" vertical="center" wrapText="1"/>
    </xf>
    <xf numFmtId="167" fontId="22" fillId="2" borderId="2" xfId="10" applyNumberFormat="1" applyFont="1" applyFill="1" applyBorder="1" applyAlignment="1" applyProtection="1">
      <alignment horizontal="center" vertical="center" wrapText="1"/>
    </xf>
    <xf numFmtId="0" fontId="3" fillId="0" borderId="0" xfId="0" applyFont="1" applyAlignment="1">
      <alignment horizontal="left" vertical="center" wrapText="1"/>
    </xf>
    <xf numFmtId="166" fontId="6" fillId="0" borderId="4" xfId="1" applyNumberFormat="1" applyFont="1" applyBorder="1" applyAlignment="1">
      <alignment horizontal="right" vertical="center" shrinkToFit="1"/>
    </xf>
    <xf numFmtId="166" fontId="3" fillId="0" borderId="4" xfId="1" applyNumberFormat="1" applyFont="1" applyBorder="1" applyAlignment="1">
      <alignment horizontal="right" vertical="center" shrinkToFit="1"/>
    </xf>
    <xf numFmtId="166" fontId="10" fillId="0" borderId="0" xfId="1" applyNumberFormat="1" applyFont="1" applyAlignment="1">
      <alignment horizontal="left" vertical="center" wrapText="1"/>
    </xf>
    <xf numFmtId="166" fontId="3" fillId="0" borderId="1" xfId="1" applyNumberFormat="1" applyFont="1" applyBorder="1" applyAlignment="1">
      <alignment horizontal="right" vertical="center" shrinkToFit="1"/>
    </xf>
    <xf numFmtId="165" fontId="6" fillId="0" borderId="15" xfId="1" applyFont="1" applyBorder="1" applyAlignment="1">
      <alignment horizontal="center" vertical="center" shrinkToFit="1"/>
    </xf>
    <xf numFmtId="0" fontId="42" fillId="3" borderId="3" xfId="2" applyFont="1" applyFill="1" applyBorder="1" applyAlignment="1">
      <alignment horizontal="center" vertical="center"/>
    </xf>
    <xf numFmtId="0" fontId="42" fillId="3" borderId="3" xfId="2" applyFont="1" applyFill="1" applyBorder="1" applyAlignment="1">
      <alignment horizontal="center" vertical="center" wrapText="1"/>
    </xf>
    <xf numFmtId="166" fontId="3" fillId="2" borderId="4" xfId="1" applyNumberFormat="1" applyFont="1" applyFill="1" applyBorder="1" applyAlignment="1">
      <alignment horizontal="center" vertical="center"/>
    </xf>
    <xf numFmtId="166" fontId="3" fillId="5" borderId="1" xfId="1" applyNumberFormat="1" applyFont="1" applyFill="1" applyBorder="1" applyAlignment="1">
      <alignment vertical="center"/>
    </xf>
    <xf numFmtId="166" fontId="3" fillId="2" borderId="1" xfId="1" applyNumberFormat="1" applyFont="1" applyFill="1" applyBorder="1" applyAlignment="1">
      <alignment horizontal="center" vertical="center"/>
    </xf>
    <xf numFmtId="3" fontId="4" fillId="0" borderId="0" xfId="0" applyNumberFormat="1" applyFont="1" applyAlignment="1">
      <alignment horizontal="left" wrapText="1"/>
    </xf>
    <xf numFmtId="3" fontId="12" fillId="0" borderId="11" xfId="0" applyNumberFormat="1" applyFont="1" applyBorder="1" applyAlignment="1">
      <alignment horizontal="right" vertical="top" shrinkToFit="1"/>
    </xf>
    <xf numFmtId="0" fontId="3" fillId="6" borderId="8" xfId="0" applyFont="1" applyFill="1" applyBorder="1" applyAlignment="1">
      <alignment horizontal="center" vertical="center" wrapText="1"/>
    </xf>
    <xf numFmtId="0" fontId="6" fillId="0" borderId="27" xfId="0" applyFont="1" applyBorder="1" applyAlignment="1">
      <alignment horizontal="left" vertical="top" wrapText="1"/>
    </xf>
    <xf numFmtId="0" fontId="4" fillId="0" borderId="28" xfId="0" applyFont="1" applyBorder="1" applyAlignment="1">
      <alignment horizontal="left" wrapText="1"/>
    </xf>
    <xf numFmtId="0" fontId="3" fillId="0" borderId="29" xfId="0" applyFont="1" applyBorder="1" applyAlignment="1">
      <alignment horizontal="left" vertical="center" wrapText="1"/>
    </xf>
    <xf numFmtId="0" fontId="4" fillId="0" borderId="30" xfId="0" applyFont="1" applyBorder="1" applyAlignment="1">
      <alignment horizontal="left" vertical="center" wrapText="1"/>
    </xf>
    <xf numFmtId="0" fontId="6" fillId="0" borderId="24" xfId="0" applyFont="1" applyBorder="1" applyAlignment="1">
      <alignment horizontal="left" vertical="top" wrapText="1"/>
    </xf>
    <xf numFmtId="3" fontId="5" fillId="0" borderId="25" xfId="0" applyNumberFormat="1" applyFont="1" applyBorder="1" applyAlignment="1">
      <alignment horizontal="right" vertical="top" shrinkToFit="1"/>
    </xf>
    <xf numFmtId="0" fontId="6" fillId="0" borderId="31" xfId="0" applyFont="1" applyBorder="1" applyAlignment="1">
      <alignment horizontal="left" vertical="top" wrapText="1"/>
    </xf>
    <xf numFmtId="0" fontId="4" fillId="0" borderId="29" xfId="0" applyFont="1" applyBorder="1" applyAlignment="1">
      <alignment horizontal="left" wrapText="1"/>
    </xf>
    <xf numFmtId="0" fontId="3" fillId="0" borderId="24" xfId="0" applyFont="1" applyBorder="1" applyAlignment="1">
      <alignment horizontal="left" vertical="top" wrapText="1"/>
    </xf>
    <xf numFmtId="0" fontId="4" fillId="0" borderId="25" xfId="0" applyFont="1" applyBorder="1" applyAlignment="1">
      <alignment horizontal="left"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3" fillId="0" borderId="24" xfId="0" applyFont="1" applyBorder="1" applyAlignment="1">
      <alignment horizontal="left" vertical="center" wrapText="1"/>
    </xf>
    <xf numFmtId="3" fontId="6" fillId="0" borderId="25" xfId="0" applyNumberFormat="1" applyFont="1" applyBorder="1" applyAlignment="1">
      <alignment horizontal="right" vertical="top" shrinkToFit="1"/>
    </xf>
    <xf numFmtId="0" fontId="21" fillId="0" borderId="24" xfId="0" applyFont="1" applyBorder="1" applyAlignment="1">
      <alignment horizontal="left" vertical="top" wrapText="1"/>
    </xf>
    <xf numFmtId="0" fontId="4" fillId="0" borderId="24" xfId="0" applyFont="1" applyBorder="1" applyAlignment="1">
      <alignment horizontal="left" wrapText="1"/>
    </xf>
    <xf numFmtId="3" fontId="4" fillId="0" borderId="25" xfId="0" applyNumberFormat="1" applyFont="1" applyBorder="1" applyAlignment="1">
      <alignment horizontal="left" wrapText="1"/>
    </xf>
    <xf numFmtId="0" fontId="3" fillId="0" borderId="24" xfId="0" applyFont="1" applyBorder="1" applyAlignment="1">
      <alignment horizontal="right" vertical="top" wrapText="1"/>
    </xf>
    <xf numFmtId="0" fontId="3" fillId="0" borderId="6" xfId="0" applyFont="1" applyBorder="1" applyAlignment="1">
      <alignment horizontal="right" vertical="center" wrapText="1"/>
    </xf>
    <xf numFmtId="1" fontId="5" fillId="0" borderId="32" xfId="0" applyNumberFormat="1" applyFont="1" applyBorder="1" applyAlignment="1">
      <alignment horizontal="center" vertical="center" shrinkToFit="1"/>
    </xf>
    <xf numFmtId="0" fontId="4" fillId="0" borderId="24" xfId="0" applyFont="1" applyBorder="1" applyAlignment="1">
      <alignment horizontal="center" vertical="center" wrapText="1"/>
    </xf>
    <xf numFmtId="1" fontId="5" fillId="0" borderId="24" xfId="0" applyNumberFormat="1" applyFont="1" applyBorder="1" applyAlignment="1">
      <alignment horizontal="center" vertical="center" shrinkToFit="1"/>
    </xf>
    <xf numFmtId="0" fontId="4" fillId="0" borderId="6" xfId="0" applyFont="1" applyBorder="1" applyAlignment="1">
      <alignment horizontal="center" vertical="center" wrapText="1"/>
    </xf>
    <xf numFmtId="166" fontId="6" fillId="0" borderId="15" xfId="1" applyNumberFormat="1" applyFont="1" applyBorder="1" applyAlignment="1">
      <alignment horizontal="right" vertical="center" wrapText="1"/>
    </xf>
    <xf numFmtId="0" fontId="30" fillId="0" borderId="0" xfId="0" applyFont="1" applyAlignment="1">
      <alignment vertical="center" wrapText="1"/>
    </xf>
    <xf numFmtId="0" fontId="3" fillId="0" borderId="0" xfId="0" applyFont="1" applyAlignment="1">
      <alignment vertical="center" wrapText="1"/>
    </xf>
    <xf numFmtId="0" fontId="30" fillId="0" borderId="20" xfId="0" applyFont="1" applyBorder="1" applyAlignment="1">
      <alignment vertical="center"/>
    </xf>
    <xf numFmtId="49" fontId="4" fillId="0" borderId="0" xfId="0" applyNumberFormat="1" applyFont="1" applyAlignment="1">
      <alignment horizontal="center" vertical="center"/>
    </xf>
    <xf numFmtId="1" fontId="6" fillId="0" borderId="1" xfId="0" applyNumberFormat="1" applyFont="1" applyBorder="1" applyAlignment="1">
      <alignment horizontal="center" vertical="center" shrinkToFit="1"/>
    </xf>
    <xf numFmtId="170" fontId="6" fillId="0" borderId="1" xfId="0" applyNumberFormat="1" applyFont="1" applyBorder="1" applyAlignment="1">
      <alignment horizontal="center" vertical="center" shrinkToFit="1"/>
    </xf>
    <xf numFmtId="49" fontId="6" fillId="0" borderId="1" xfId="1"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xf>
    <xf numFmtId="0" fontId="3" fillId="0" borderId="22" xfId="0" applyFont="1" applyBorder="1" applyAlignment="1">
      <alignment vertical="center"/>
    </xf>
    <xf numFmtId="0" fontId="3" fillId="0" borderId="22" xfId="0" applyFont="1" applyBorder="1" applyAlignment="1">
      <alignment vertical="center" wrapText="1"/>
    </xf>
    <xf numFmtId="49" fontId="3" fillId="0" borderId="22" xfId="0" applyNumberFormat="1" applyFont="1" applyBorder="1" applyAlignment="1">
      <alignment horizontal="center" vertical="center" wrapText="1"/>
    </xf>
    <xf numFmtId="0" fontId="3" fillId="0" borderId="0" xfId="0" applyFont="1" applyAlignment="1">
      <alignment vertical="center"/>
    </xf>
    <xf numFmtId="49" fontId="3" fillId="0" borderId="0" xfId="0" applyNumberFormat="1" applyFont="1" applyAlignment="1">
      <alignment horizontal="center"/>
    </xf>
    <xf numFmtId="165" fontId="43" fillId="2" borderId="1" xfId="1" applyFont="1" applyFill="1" applyBorder="1" applyAlignment="1">
      <alignment vertical="center"/>
    </xf>
    <xf numFmtId="0" fontId="8" fillId="6" borderId="3" xfId="0" applyFont="1" applyFill="1" applyBorder="1" applyAlignment="1">
      <alignment horizontal="center" vertical="center" wrapText="1"/>
    </xf>
    <xf numFmtId="167" fontId="6" fillId="0" borderId="15" xfId="1" applyNumberFormat="1" applyFont="1" applyFill="1" applyBorder="1" applyAlignment="1">
      <alignment horizontal="center" vertical="center" wrapText="1"/>
    </xf>
    <xf numFmtId="1" fontId="6" fillId="0" borderId="15" xfId="0" applyNumberFormat="1" applyFont="1" applyBorder="1" applyAlignment="1">
      <alignment horizontal="center" vertical="center" shrinkToFit="1"/>
    </xf>
    <xf numFmtId="171" fontId="6" fillId="0" borderId="15" xfId="0" applyNumberFormat="1" applyFont="1" applyBorder="1" applyAlignment="1">
      <alignment horizontal="center" vertical="center" shrinkToFit="1"/>
    </xf>
    <xf numFmtId="169" fontId="6" fillId="0" borderId="15" xfId="0" applyNumberFormat="1" applyFont="1" applyBorder="1" applyAlignment="1">
      <alignment horizontal="center" vertical="center" shrinkToFit="1"/>
    </xf>
    <xf numFmtId="166" fontId="6" fillId="0" borderId="18" xfId="1" applyNumberFormat="1" applyFont="1" applyFill="1" applyBorder="1" applyAlignment="1">
      <alignment horizontal="center" vertical="center" shrinkToFit="1"/>
    </xf>
    <xf numFmtId="166" fontId="6" fillId="0" borderId="18" xfId="1" applyNumberFormat="1" applyFont="1" applyBorder="1" applyAlignment="1">
      <alignment horizontal="right" vertical="center" shrinkToFit="1"/>
    </xf>
    <xf numFmtId="165" fontId="6" fillId="0" borderId="18" xfId="1" applyFont="1" applyBorder="1" applyAlignment="1">
      <alignment horizontal="right" vertical="center" shrinkToFit="1"/>
    </xf>
    <xf numFmtId="0" fontId="10" fillId="0" borderId="0" xfId="0" applyFont="1" applyAlignment="1">
      <alignment vertical="center"/>
    </xf>
    <xf numFmtId="165" fontId="6" fillId="0" borderId="0" xfId="1" applyFont="1"/>
    <xf numFmtId="166" fontId="6" fillId="0" borderId="15" xfId="1" applyNumberFormat="1" applyFont="1" applyBorder="1" applyAlignment="1">
      <alignment horizontal="right" vertical="center" shrinkToFit="1"/>
    </xf>
    <xf numFmtId="165" fontId="6" fillId="0" borderId="15" xfId="1" applyFont="1" applyBorder="1" applyAlignment="1">
      <alignment horizontal="right" vertical="center" shrinkToFit="1"/>
    </xf>
    <xf numFmtId="166" fontId="12" fillId="0" borderId="1" xfId="1" applyNumberFormat="1" applyFont="1" applyFill="1" applyBorder="1" applyAlignment="1">
      <alignment horizontal="right" vertical="center" shrinkToFit="1"/>
    </xf>
    <xf numFmtId="166" fontId="3" fillId="0" borderId="4" xfId="1" applyNumberFormat="1" applyFont="1" applyFill="1" applyBorder="1" applyAlignment="1">
      <alignment horizontal="right" vertical="center" shrinkToFit="1"/>
    </xf>
    <xf numFmtId="0" fontId="3" fillId="0" borderId="20" xfId="0" applyFont="1" applyBorder="1" applyAlignment="1">
      <alignment vertical="center"/>
    </xf>
    <xf numFmtId="0" fontId="3" fillId="0" borderId="12" xfId="0" applyFont="1" applyBorder="1" applyAlignment="1">
      <alignment horizontal="left" vertical="center" wrapText="1"/>
    </xf>
    <xf numFmtId="167" fontId="3" fillId="0" borderId="12" xfId="1" applyNumberFormat="1" applyFont="1" applyBorder="1" applyAlignment="1">
      <alignment horizontal="center" vertical="center" wrapText="1"/>
    </xf>
    <xf numFmtId="49" fontId="6" fillId="8" borderId="0" xfId="7" applyNumberFormat="1" applyFont="1" applyFill="1" applyAlignment="1">
      <alignment horizontal="center" vertical="center" wrapText="1"/>
    </xf>
    <xf numFmtId="0" fontId="6" fillId="8" borderId="0" xfId="7" applyFont="1" applyFill="1" applyAlignment="1">
      <alignment vertical="center" wrapText="1"/>
    </xf>
    <xf numFmtId="49" fontId="3" fillId="0" borderId="0" xfId="7" applyNumberFormat="1" applyFont="1" applyAlignment="1">
      <alignment vertical="center" wrapText="1"/>
    </xf>
    <xf numFmtId="165" fontId="3" fillId="0" borderId="12" xfId="1" applyFont="1" applyBorder="1" applyAlignment="1">
      <alignment horizontal="center" vertical="center" wrapText="1"/>
    </xf>
    <xf numFmtId="165" fontId="3" fillId="6" borderId="3" xfId="1" applyFont="1" applyFill="1" applyBorder="1" applyAlignment="1">
      <alignment horizontal="center" vertical="center" wrapText="1"/>
    </xf>
    <xf numFmtId="165" fontId="5" fillId="0" borderId="1" xfId="1" applyFont="1" applyBorder="1" applyAlignment="1">
      <alignment horizontal="center" vertical="center" shrinkToFit="1"/>
    </xf>
    <xf numFmtId="165" fontId="3" fillId="0" borderId="3" xfId="1" applyFont="1" applyBorder="1" applyAlignment="1">
      <alignment horizontal="center" vertical="center" wrapText="1"/>
    </xf>
    <xf numFmtId="165" fontId="3" fillId="0" borderId="0" xfId="1" applyFont="1" applyBorder="1" applyAlignment="1">
      <alignment horizontal="center" vertical="center" wrapText="1"/>
    </xf>
    <xf numFmtId="165" fontId="9" fillId="0" borderId="0" xfId="1" applyFont="1" applyAlignment="1">
      <alignment horizontal="center" vertical="center" wrapText="1"/>
    </xf>
    <xf numFmtId="165" fontId="3" fillId="0" borderId="14" xfId="1" applyFont="1" applyBorder="1" applyAlignment="1">
      <alignment horizontal="center" vertical="center" wrapText="1"/>
    </xf>
    <xf numFmtId="165" fontId="6" fillId="0" borderId="15" xfId="1" applyFont="1" applyFill="1" applyBorder="1" applyAlignment="1">
      <alignment horizontal="center" vertical="center" wrapText="1"/>
    </xf>
    <xf numFmtId="165" fontId="9" fillId="0" borderId="0" xfId="1" applyFont="1" applyAlignment="1">
      <alignment vertical="center"/>
    </xf>
    <xf numFmtId="165" fontId="3" fillId="0" borderId="0" xfId="1" applyFont="1" applyAlignment="1">
      <alignment horizontal="center" vertical="center" wrapText="1"/>
    </xf>
    <xf numFmtId="165" fontId="6" fillId="0" borderId="15" xfId="1" applyFont="1" applyBorder="1" applyAlignment="1">
      <alignment horizontal="center" vertical="center" wrapText="1"/>
    </xf>
    <xf numFmtId="165" fontId="6" fillId="0" borderId="0" xfId="1" applyFont="1" applyAlignment="1">
      <alignment vertical="center" wrapText="1"/>
    </xf>
    <xf numFmtId="165" fontId="29" fillId="0" borderId="0" xfId="1" applyFont="1" applyAlignment="1">
      <alignment horizontal="center" vertical="center" wrapText="1"/>
    </xf>
    <xf numFmtId="165" fontId="3" fillId="0" borderId="9" xfId="1" applyFont="1" applyBorder="1" applyAlignment="1">
      <alignment horizontal="center" vertical="center" wrapText="1"/>
    </xf>
    <xf numFmtId="165" fontId="12" fillId="0" borderId="3" xfId="1" applyFont="1" applyBorder="1" applyAlignment="1">
      <alignment horizontal="right" vertical="center" shrinkToFit="1"/>
    </xf>
    <xf numFmtId="165" fontId="29" fillId="0" borderId="15" xfId="1" applyFont="1" applyBorder="1" applyAlignment="1">
      <alignment horizontal="center" vertical="center" wrapText="1"/>
    </xf>
    <xf numFmtId="0" fontId="3" fillId="0" borderId="0" xfId="7" applyFont="1" applyAlignment="1">
      <alignment vertical="center" wrapText="1"/>
    </xf>
    <xf numFmtId="0" fontId="3" fillId="8" borderId="0" xfId="7" applyFont="1" applyFill="1" applyAlignment="1">
      <alignment vertical="center" wrapText="1"/>
    </xf>
    <xf numFmtId="0" fontId="3" fillId="8" borderId="0" xfId="7" applyFont="1" applyFill="1">
      <alignment vertical="center"/>
    </xf>
    <xf numFmtId="165" fontId="6" fillId="0" borderId="15" xfId="1" applyFont="1" applyFill="1" applyBorder="1" applyAlignment="1">
      <alignment horizontal="center" vertical="center" shrinkToFit="1"/>
    </xf>
    <xf numFmtId="165" fontId="6" fillId="0" borderId="18" xfId="1" applyFont="1" applyBorder="1" applyAlignment="1">
      <alignment horizontal="center" vertical="center" wrapText="1"/>
    </xf>
    <xf numFmtId="165" fontId="6" fillId="0" borderId="18" xfId="1" applyFont="1" applyFill="1" applyBorder="1" applyAlignment="1">
      <alignment horizontal="center" vertical="center" wrapText="1"/>
    </xf>
    <xf numFmtId="165" fontId="6" fillId="0" borderId="18" xfId="1" applyFont="1" applyBorder="1" applyAlignment="1">
      <alignment horizontal="center" vertical="center" shrinkToFit="1"/>
    </xf>
    <xf numFmtId="167" fontId="3" fillId="0" borderId="3" xfId="1" applyNumberFormat="1" applyFont="1" applyBorder="1" applyAlignment="1">
      <alignment horizontal="center" vertical="center" wrapText="1"/>
    </xf>
    <xf numFmtId="49" fontId="6" fillId="5" borderId="1" xfId="4" quotePrefix="1" applyNumberFormat="1" applyFont="1" applyFill="1" applyBorder="1" applyAlignment="1">
      <alignment horizontal="center" vertical="center"/>
    </xf>
    <xf numFmtId="166" fontId="3" fillId="0" borderId="3" xfId="1" applyNumberFormat="1" applyFont="1" applyBorder="1" applyAlignment="1">
      <alignment horizontal="center" vertical="center" wrapText="1"/>
    </xf>
    <xf numFmtId="166" fontId="3" fillId="0" borderId="9" xfId="1" applyNumberFormat="1" applyFont="1" applyBorder="1" applyAlignment="1">
      <alignment horizontal="center" vertical="center" wrapText="1"/>
    </xf>
    <xf numFmtId="166" fontId="3" fillId="0" borderId="6" xfId="1" applyNumberFormat="1" applyFont="1" applyBorder="1" applyAlignment="1">
      <alignment horizontal="center" vertical="center" wrapText="1"/>
    </xf>
    <xf numFmtId="165" fontId="29" fillId="0" borderId="18" xfId="1" applyFont="1" applyBorder="1" applyAlignment="1">
      <alignment horizontal="center" vertical="center" shrinkToFit="1"/>
    </xf>
    <xf numFmtId="165" fontId="29" fillId="0" borderId="15" xfId="1" applyFont="1" applyBorder="1" applyAlignment="1">
      <alignment horizontal="center" vertical="center" shrinkToFit="1"/>
    </xf>
    <xf numFmtId="165" fontId="29" fillId="0" borderId="15" xfId="1" applyFont="1" applyFill="1" applyBorder="1" applyAlignment="1">
      <alignment horizontal="center" vertical="center" shrinkToFit="1"/>
    </xf>
    <xf numFmtId="165" fontId="28" fillId="0" borderId="3" xfId="1" applyFont="1" applyBorder="1" applyAlignment="1">
      <alignment horizontal="center" vertical="center" shrinkToFit="1"/>
    </xf>
    <xf numFmtId="165" fontId="28" fillId="0" borderId="10" xfId="1" applyFont="1" applyBorder="1" applyAlignment="1">
      <alignment horizontal="center" vertical="center" shrinkToFit="1"/>
    </xf>
    <xf numFmtId="165" fontId="28" fillId="0" borderId="12" xfId="1" applyFont="1" applyBorder="1" applyAlignment="1">
      <alignment horizontal="center" vertical="center" wrapText="1"/>
    </xf>
    <xf numFmtId="165" fontId="26" fillId="6" borderId="3" xfId="1" applyFont="1" applyFill="1" applyBorder="1" applyAlignment="1">
      <alignment horizontal="center" vertical="center" wrapText="1"/>
    </xf>
    <xf numFmtId="165" fontId="29" fillId="0" borderId="1" xfId="1" applyFont="1" applyBorder="1" applyAlignment="1">
      <alignment horizontal="center" vertical="center" shrinkToFit="1"/>
    </xf>
    <xf numFmtId="165" fontId="29" fillId="0" borderId="0" xfId="1" applyFont="1" applyBorder="1" applyAlignment="1">
      <alignment horizontal="center" vertical="center" wrapText="1"/>
    </xf>
    <xf numFmtId="165" fontId="28" fillId="0" borderId="14" xfId="1" applyFont="1" applyBorder="1" applyAlignment="1">
      <alignment horizontal="center" vertical="center" wrapText="1"/>
    </xf>
    <xf numFmtId="165" fontId="29" fillId="0" borderId="0" xfId="1" applyFont="1"/>
    <xf numFmtId="165" fontId="29" fillId="0" borderId="18" xfId="1" applyFont="1" applyFill="1" applyBorder="1" applyAlignment="1">
      <alignment horizontal="center" vertical="center" shrinkToFit="1"/>
    </xf>
    <xf numFmtId="165" fontId="29" fillId="0" borderId="18" xfId="1" applyFont="1" applyFill="1" applyBorder="1" applyAlignment="1">
      <alignment horizontal="center" vertical="center" wrapText="1"/>
    </xf>
    <xf numFmtId="165" fontId="29" fillId="0" borderId="0" xfId="1" applyFont="1" applyAlignment="1">
      <alignment vertical="center" wrapText="1"/>
    </xf>
    <xf numFmtId="165" fontId="28" fillId="0" borderId="10" xfId="1" applyFont="1" applyBorder="1" applyAlignment="1">
      <alignment horizontal="right" vertical="center" shrinkToFit="1"/>
    </xf>
    <xf numFmtId="165" fontId="28" fillId="0" borderId="3" xfId="1" applyFont="1" applyBorder="1" applyAlignment="1">
      <alignment horizontal="right" vertical="center" shrinkToFit="1"/>
    </xf>
    <xf numFmtId="0" fontId="6" fillId="0" borderId="0" xfId="0" applyFont="1"/>
    <xf numFmtId="168" fontId="6" fillId="0" borderId="15" xfId="0" applyNumberFormat="1" applyFont="1" applyBorder="1" applyAlignment="1">
      <alignment horizontal="center" vertical="center" shrinkToFit="1"/>
    </xf>
    <xf numFmtId="166" fontId="6" fillId="0" borderId="15" xfId="1" applyNumberFormat="1" applyFont="1" applyFill="1" applyBorder="1" applyAlignment="1">
      <alignment horizontal="center" vertical="center" wrapText="1"/>
    </xf>
    <xf numFmtId="166" fontId="6" fillId="0" borderId="15" xfId="1" applyNumberFormat="1" applyFont="1" applyFill="1" applyBorder="1" applyAlignment="1">
      <alignment horizontal="center" vertical="center" shrinkToFit="1"/>
    </xf>
    <xf numFmtId="0" fontId="6" fillId="0" borderId="14" xfId="0" applyFont="1" applyBorder="1" applyAlignment="1">
      <alignment horizontal="center" vertical="center" wrapText="1"/>
    </xf>
    <xf numFmtId="165" fontId="3" fillId="0" borderId="3" xfId="1" applyFont="1" applyBorder="1" applyAlignment="1">
      <alignment horizontal="center" vertical="center" shrinkToFit="1"/>
    </xf>
    <xf numFmtId="166" fontId="3" fillId="0" borderId="3" xfId="1" applyNumberFormat="1" applyFont="1" applyBorder="1" applyAlignment="1">
      <alignment horizontal="center" vertical="center" shrinkToFit="1"/>
    </xf>
    <xf numFmtId="0" fontId="6" fillId="0" borderId="0" xfId="0" applyFont="1" applyAlignment="1">
      <alignment horizontal="center" vertical="center" wrapText="1"/>
    </xf>
    <xf numFmtId="165" fontId="6" fillId="0" borderId="0" xfId="1" applyFont="1" applyAlignment="1">
      <alignment vertical="center"/>
    </xf>
    <xf numFmtId="0" fontId="6" fillId="0" borderId="0" xfId="0" applyFont="1" applyAlignment="1">
      <alignment horizontal="left" vertical="center" wrapText="1"/>
    </xf>
    <xf numFmtId="165" fontId="6" fillId="0" borderId="0" xfId="1" applyFont="1" applyAlignment="1">
      <alignment horizontal="center" vertical="center" wrapText="1"/>
    </xf>
    <xf numFmtId="0" fontId="3" fillId="0" borderId="13" xfId="0" applyFont="1" applyBorder="1" applyAlignment="1">
      <alignment horizontal="left" vertical="center" wrapText="1"/>
    </xf>
    <xf numFmtId="167" fontId="3" fillId="0" borderId="13" xfId="1" applyNumberFormat="1" applyFont="1" applyBorder="1" applyAlignment="1">
      <alignment horizontal="center" vertical="center" wrapText="1"/>
    </xf>
    <xf numFmtId="167" fontId="28" fillId="0" borderId="13" xfId="1" applyNumberFormat="1" applyFont="1" applyBorder="1" applyAlignment="1">
      <alignment horizontal="center" vertical="center" wrapText="1"/>
    </xf>
    <xf numFmtId="167" fontId="29" fillId="0" borderId="18" xfId="1" applyNumberFormat="1" applyFont="1" applyBorder="1" applyAlignment="1">
      <alignment horizontal="center" vertical="center" shrinkToFit="1"/>
    </xf>
    <xf numFmtId="167" fontId="29" fillId="0" borderId="15" xfId="1" applyNumberFormat="1" applyFont="1" applyBorder="1" applyAlignment="1">
      <alignment horizontal="center" vertical="center" shrinkToFit="1"/>
    </xf>
    <xf numFmtId="167" fontId="29" fillId="0" borderId="15" xfId="1" applyNumberFormat="1" applyFont="1" applyBorder="1" applyAlignment="1">
      <alignment horizontal="center" vertical="center" wrapText="1"/>
    </xf>
    <xf numFmtId="167" fontId="29" fillId="0" borderId="8" xfId="1" applyNumberFormat="1" applyFont="1" applyBorder="1" applyAlignment="1">
      <alignment horizontal="center" vertical="center" shrinkToFit="1"/>
    </xf>
    <xf numFmtId="167" fontId="28" fillId="0" borderId="3" xfId="1" applyNumberFormat="1" applyFont="1" applyBorder="1" applyAlignment="1">
      <alignment horizontal="right" vertical="center" shrinkToFit="1"/>
    </xf>
    <xf numFmtId="167" fontId="29" fillId="0" borderId="0" xfId="1" applyNumberFormat="1" applyFont="1" applyAlignment="1">
      <alignment horizontal="center" vertical="center" wrapText="1"/>
    </xf>
    <xf numFmtId="167" fontId="28" fillId="0" borderId="14" xfId="1" applyNumberFormat="1" applyFont="1" applyBorder="1" applyAlignment="1">
      <alignment horizontal="center" vertical="center" wrapText="1"/>
    </xf>
    <xf numFmtId="167" fontId="3" fillId="0" borderId="0" xfId="1" applyNumberFormat="1" applyFont="1" applyBorder="1" applyAlignment="1">
      <alignment horizontal="center" vertical="center" wrapText="1"/>
    </xf>
    <xf numFmtId="1" fontId="6" fillId="0" borderId="18" xfId="0" applyNumberFormat="1" applyFont="1" applyBorder="1" applyAlignment="1">
      <alignment horizontal="center" vertical="center" shrinkToFit="1"/>
    </xf>
    <xf numFmtId="168" fontId="6" fillId="0" borderId="18" xfId="0" applyNumberFormat="1" applyFont="1" applyBorder="1" applyAlignment="1">
      <alignment horizontal="center" vertical="center" shrinkToFit="1"/>
    </xf>
    <xf numFmtId="169" fontId="6" fillId="0" borderId="18" xfId="0" applyNumberFormat="1" applyFont="1" applyBorder="1" applyAlignment="1">
      <alignment horizontal="center" vertical="center" shrinkToFit="1"/>
    </xf>
    <xf numFmtId="166" fontId="6" fillId="0" borderId="18" xfId="1" applyNumberFormat="1" applyFont="1" applyBorder="1" applyAlignment="1">
      <alignment horizontal="center" vertical="center" shrinkToFit="1"/>
    </xf>
    <xf numFmtId="165" fontId="6" fillId="0" borderId="8" xfId="1" applyFont="1" applyBorder="1" applyAlignment="1">
      <alignment horizontal="center" vertical="center" wrapText="1"/>
    </xf>
    <xf numFmtId="166" fontId="6" fillId="0" borderId="0" xfId="1" applyNumberFormat="1" applyFont="1" applyAlignment="1">
      <alignment horizontal="center" vertical="center" wrapText="1"/>
    </xf>
    <xf numFmtId="165" fontId="6" fillId="0" borderId="18" xfId="1" applyFont="1" applyFill="1" applyBorder="1" applyAlignment="1">
      <alignment horizontal="center" vertical="center" shrinkToFit="1"/>
    </xf>
    <xf numFmtId="167" fontId="3" fillId="0" borderId="3" xfId="1" applyNumberFormat="1" applyFont="1" applyBorder="1" applyAlignment="1">
      <alignment horizontal="center" vertical="center" shrinkToFit="1"/>
    </xf>
    <xf numFmtId="171" fontId="6" fillId="0" borderId="18" xfId="0" applyNumberFormat="1" applyFont="1" applyBorder="1" applyAlignment="1">
      <alignment horizontal="center" vertical="center" shrinkToFit="1"/>
    </xf>
    <xf numFmtId="166" fontId="6" fillId="0" borderId="15" xfId="1" applyNumberFormat="1" applyFont="1" applyBorder="1" applyAlignment="1">
      <alignment horizontal="center" vertical="center" shrinkToFit="1"/>
    </xf>
    <xf numFmtId="172" fontId="6" fillId="0" borderId="18" xfId="0" applyNumberFormat="1" applyFont="1" applyBorder="1" applyAlignment="1">
      <alignment horizontal="center" vertical="center" shrinkToFit="1"/>
    </xf>
    <xf numFmtId="172" fontId="6" fillId="0" borderId="15" xfId="0" applyNumberFormat="1" applyFont="1" applyBorder="1" applyAlignment="1">
      <alignment horizontal="center" vertical="center" shrinkToFit="1"/>
    </xf>
    <xf numFmtId="166" fontId="3" fillId="0" borderId="0" xfId="1" applyNumberFormat="1" applyFont="1" applyBorder="1" applyAlignment="1">
      <alignment horizontal="center" vertical="center" shrinkToFit="1"/>
    </xf>
    <xf numFmtId="165" fontId="6" fillId="0" borderId="1" xfId="1" applyFont="1" applyBorder="1" applyAlignment="1">
      <alignment horizontal="center" vertical="center" shrinkToFit="1"/>
    </xf>
    <xf numFmtId="165" fontId="6" fillId="0" borderId="1" xfId="1" applyFont="1" applyBorder="1" applyAlignment="1">
      <alignment horizontal="center" vertical="center" wrapText="1"/>
    </xf>
    <xf numFmtId="167" fontId="6" fillId="0" borderId="18" xfId="1" applyNumberFormat="1" applyFont="1" applyBorder="1" applyAlignment="1">
      <alignment horizontal="center" vertical="center" shrinkToFit="1"/>
    </xf>
    <xf numFmtId="167" fontId="6" fillId="0" borderId="15" xfId="1" applyNumberFormat="1" applyFont="1" applyFill="1" applyBorder="1" applyAlignment="1">
      <alignment horizontal="center" vertical="center" shrinkToFit="1"/>
    </xf>
    <xf numFmtId="167" fontId="6" fillId="0" borderId="15" xfId="1" applyNumberFormat="1" applyFont="1" applyBorder="1" applyAlignment="1">
      <alignment horizontal="center" vertical="center" shrinkToFit="1"/>
    </xf>
    <xf numFmtId="167" fontId="6" fillId="0" borderId="0" xfId="0" applyNumberFormat="1" applyFont="1" applyAlignment="1">
      <alignment horizontal="left" vertical="center" wrapText="1"/>
    </xf>
    <xf numFmtId="167" fontId="3" fillId="0" borderId="0" xfId="1" applyNumberFormat="1" applyFont="1" applyAlignment="1">
      <alignment horizontal="center" vertical="center" shrinkToFit="1"/>
    </xf>
    <xf numFmtId="166" fontId="3" fillId="0" borderId="13" xfId="1" applyNumberFormat="1" applyFont="1" applyBorder="1" applyAlignment="1">
      <alignment horizontal="center" vertical="center" wrapText="1"/>
    </xf>
    <xf numFmtId="166" fontId="29" fillId="0" borderId="0" xfId="1" applyNumberFormat="1" applyFont="1" applyAlignment="1">
      <alignment horizontal="center" vertical="center" wrapText="1"/>
    </xf>
    <xf numFmtId="167" fontId="6" fillId="0" borderId="18" xfId="10" applyNumberFormat="1" applyFont="1" applyBorder="1" applyAlignment="1">
      <alignment horizontal="center" vertical="center" shrinkToFit="1"/>
    </xf>
    <xf numFmtId="167" fontId="6" fillId="0" borderId="15" xfId="10" applyNumberFormat="1" applyFont="1" applyBorder="1" applyAlignment="1">
      <alignment horizontal="center" vertical="center" shrinkToFit="1"/>
    </xf>
    <xf numFmtId="165" fontId="6" fillId="0" borderId="15" xfId="1" applyFont="1" applyBorder="1" applyAlignment="1">
      <alignment horizontal="right" vertical="center" wrapText="1"/>
    </xf>
    <xf numFmtId="167" fontId="3" fillId="0" borderId="3" xfId="10" applyNumberFormat="1" applyFont="1" applyBorder="1" applyAlignment="1">
      <alignment horizontal="center" vertical="center" shrinkToFit="1"/>
    </xf>
    <xf numFmtId="165" fontId="28" fillId="0" borderId="0" xfId="1" applyFont="1" applyBorder="1" applyAlignment="1">
      <alignment horizontal="right" vertical="center" shrinkToFit="1"/>
    </xf>
    <xf numFmtId="3" fontId="14" fillId="0" borderId="25" xfId="0" applyNumberFormat="1" applyFont="1" applyBorder="1" applyAlignment="1">
      <alignment horizontal="right" vertical="top" shrinkToFit="1"/>
    </xf>
    <xf numFmtId="0" fontId="10" fillId="0" borderId="25" xfId="0" applyFont="1" applyBorder="1" applyAlignment="1">
      <alignment horizontal="left" wrapText="1"/>
    </xf>
    <xf numFmtId="3" fontId="3" fillId="0" borderId="10" xfId="0" applyNumberFormat="1" applyFont="1" applyBorder="1" applyAlignment="1">
      <alignment horizontal="right" vertical="top" shrinkToFit="1"/>
    </xf>
    <xf numFmtId="0" fontId="10" fillId="0" borderId="25" xfId="0" applyFont="1" applyBorder="1" applyAlignment="1">
      <alignment horizontal="left" vertical="center" wrapText="1"/>
    </xf>
    <xf numFmtId="0" fontId="3" fillId="0" borderId="0" xfId="0" applyFont="1" applyAlignment="1">
      <alignment horizontal="center" vertical="center" wrapText="1"/>
    </xf>
    <xf numFmtId="3" fontId="12" fillId="0" borderId="0" xfId="0" applyNumberFormat="1" applyFont="1" applyAlignment="1">
      <alignment horizontal="center" vertical="center" shrinkToFit="1"/>
    </xf>
    <xf numFmtId="1" fontId="5" fillId="0" borderId="0" xfId="0" applyNumberFormat="1" applyFont="1" applyAlignment="1">
      <alignment horizontal="center" vertical="center" shrinkToFit="1"/>
    </xf>
    <xf numFmtId="170" fontId="5" fillId="0" borderId="0" xfId="0" applyNumberFormat="1" applyFont="1" applyAlignment="1">
      <alignment horizontal="right" vertical="center" shrinkToFit="1"/>
    </xf>
    <xf numFmtId="166" fontId="6" fillId="0" borderId="0" xfId="1" applyNumberFormat="1" applyFont="1" applyFill="1" applyBorder="1" applyAlignment="1">
      <alignment horizontal="right" vertical="center" shrinkToFit="1"/>
    </xf>
    <xf numFmtId="166" fontId="3" fillId="0" borderId="0" xfId="1" applyNumberFormat="1" applyFont="1" applyFill="1" applyBorder="1" applyAlignment="1">
      <alignment horizontal="right" vertical="center" shrinkToFit="1"/>
    </xf>
    <xf numFmtId="0" fontId="30" fillId="0" borderId="0" xfId="0" applyFont="1" applyAlignment="1">
      <alignment horizontal="right" vertical="center" wrapText="1"/>
    </xf>
    <xf numFmtId="0" fontId="4" fillId="0" borderId="20" xfId="0" applyFont="1" applyBorder="1" applyAlignment="1">
      <alignment horizontal="right" vertical="center" wrapText="1"/>
    </xf>
    <xf numFmtId="0" fontId="4" fillId="0" borderId="0" xfId="0" applyFont="1" applyAlignment="1">
      <alignment horizontal="right" vertical="center" wrapText="1"/>
    </xf>
    <xf numFmtId="0" fontId="4" fillId="0" borderId="0" xfId="0" applyFont="1" applyAlignment="1">
      <alignment horizontal="right" vertical="center"/>
    </xf>
    <xf numFmtId="166" fontId="3" fillId="0" borderId="0" xfId="1" applyNumberFormat="1" applyFont="1" applyBorder="1" applyAlignment="1">
      <alignment horizontal="center" vertical="center" wrapText="1"/>
    </xf>
    <xf numFmtId="171" fontId="6" fillId="0" borderId="15" xfId="0" quotePrefix="1" applyNumberFormat="1" applyFont="1" applyBorder="1" applyAlignment="1">
      <alignment horizontal="center" vertical="center" shrinkToFit="1"/>
    </xf>
    <xf numFmtId="0" fontId="0" fillId="0" borderId="14" xfId="0" applyBorder="1" applyAlignment="1">
      <alignment horizontal="left"/>
    </xf>
    <xf numFmtId="171" fontId="6" fillId="0" borderId="18" xfId="0" quotePrefix="1" applyNumberFormat="1" applyFont="1" applyBorder="1" applyAlignment="1">
      <alignment horizontal="center" vertical="center" shrinkToFit="1"/>
    </xf>
    <xf numFmtId="167" fontId="3" fillId="0" borderId="0" xfId="1" applyNumberFormat="1" applyFont="1" applyBorder="1" applyAlignment="1">
      <alignment horizontal="center" vertical="center" shrinkToFit="1"/>
    </xf>
    <xf numFmtId="1" fontId="6" fillId="0" borderId="18" xfId="0" applyNumberFormat="1" applyFont="1" applyBorder="1" applyAlignment="1">
      <alignment horizontal="center" vertical="center" wrapText="1" shrinkToFit="1"/>
    </xf>
    <xf numFmtId="1" fontId="6" fillId="0" borderId="15" xfId="0" applyNumberFormat="1" applyFont="1" applyBorder="1" applyAlignment="1">
      <alignment horizontal="center" vertical="center" wrapText="1" shrinkToFit="1"/>
    </xf>
    <xf numFmtId="171" fontId="6" fillId="0" borderId="18" xfId="0" applyNumberFormat="1" applyFont="1" applyBorder="1" applyAlignment="1">
      <alignment horizontal="center" vertical="center" wrapText="1" shrinkToFit="1"/>
    </xf>
    <xf numFmtId="169" fontId="6" fillId="0" borderId="18" xfId="0" applyNumberFormat="1" applyFont="1" applyBorder="1" applyAlignment="1">
      <alignment horizontal="center" vertical="center" wrapText="1" shrinkToFit="1"/>
    </xf>
    <xf numFmtId="171" fontId="6" fillId="0" borderId="15" xfId="0" applyNumberFormat="1" applyFont="1" applyBorder="1" applyAlignment="1">
      <alignment horizontal="center" vertical="center" wrapText="1" shrinkToFit="1"/>
    </xf>
    <xf numFmtId="169" fontId="6" fillId="0" borderId="15" xfId="0" applyNumberFormat="1" applyFont="1" applyBorder="1" applyAlignment="1">
      <alignment horizontal="center" vertical="center" wrapText="1" shrinkToFit="1"/>
    </xf>
    <xf numFmtId="165" fontId="6" fillId="0" borderId="20" xfId="1" applyFont="1" applyBorder="1" applyAlignment="1">
      <alignment horizontal="center" vertical="center" wrapText="1"/>
    </xf>
    <xf numFmtId="166" fontId="6" fillId="0" borderId="1" xfId="1" applyNumberFormat="1" applyFont="1" applyFill="1" applyBorder="1" applyAlignment="1">
      <alignment horizontal="center" vertical="center" shrinkToFit="1"/>
    </xf>
    <xf numFmtId="166" fontId="6" fillId="0" borderId="8" xfId="1" applyNumberFormat="1" applyFont="1" applyFill="1" applyBorder="1" applyAlignment="1">
      <alignment horizontal="center" vertical="center" shrinkToFit="1"/>
    </xf>
    <xf numFmtId="0" fontId="3" fillId="0" borderId="7" xfId="0" applyFont="1" applyBorder="1" applyAlignment="1">
      <alignment horizontal="right" vertical="center" wrapText="1"/>
    </xf>
    <xf numFmtId="165" fontId="3" fillId="0" borderId="7" xfId="1" applyFont="1" applyBorder="1" applyAlignment="1">
      <alignment horizontal="center" vertical="center" shrinkToFit="1"/>
    </xf>
    <xf numFmtId="166" fontId="3" fillId="0" borderId="7" xfId="1" applyNumberFormat="1" applyFont="1" applyBorder="1" applyAlignment="1">
      <alignment horizontal="center" vertical="center" shrinkToFit="1"/>
    </xf>
    <xf numFmtId="0" fontId="6" fillId="0" borderId="36" xfId="0" applyFont="1" applyBorder="1" applyAlignment="1">
      <alignment horizontal="left" vertical="center" wrapText="1"/>
    </xf>
    <xf numFmtId="165" fontId="6" fillId="0" borderId="36" xfId="1" applyFont="1" applyBorder="1" applyAlignment="1">
      <alignment horizontal="center" vertical="center" wrapText="1"/>
    </xf>
    <xf numFmtId="165" fontId="3" fillId="0" borderId="0" xfId="1" applyFont="1" applyBorder="1" applyAlignment="1">
      <alignment horizontal="center" vertical="center" shrinkToFit="1"/>
    </xf>
    <xf numFmtId="165" fontId="6" fillId="0" borderId="25" xfId="1" applyFont="1" applyBorder="1" applyAlignment="1">
      <alignment horizontal="right" vertical="top" shrinkToFit="1"/>
    </xf>
    <xf numFmtId="165" fontId="16" fillId="0" borderId="0" xfId="1" applyFont="1" applyAlignment="1">
      <alignment vertical="center" wrapText="1"/>
    </xf>
    <xf numFmtId="165" fontId="43" fillId="0" borderId="0" xfId="1" applyFont="1" applyAlignment="1">
      <alignment vertical="center" wrapText="1"/>
    </xf>
    <xf numFmtId="166" fontId="3" fillId="8" borderId="0" xfId="1" applyNumberFormat="1" applyFont="1" applyFill="1" applyBorder="1" applyAlignment="1">
      <alignment vertical="center" wrapText="1"/>
    </xf>
    <xf numFmtId="166" fontId="6" fillId="8" borderId="0" xfId="1" applyNumberFormat="1" applyFont="1" applyFill="1" applyBorder="1" applyAlignment="1">
      <alignment vertical="center" wrapText="1"/>
    </xf>
    <xf numFmtId="166" fontId="3" fillId="0" borderId="0" xfId="1" applyNumberFormat="1" applyFont="1" applyBorder="1" applyAlignment="1">
      <alignment vertical="center" wrapText="1"/>
    </xf>
    <xf numFmtId="166" fontId="3" fillId="0" borderId="12" xfId="1" applyNumberFormat="1" applyFont="1" applyBorder="1" applyAlignment="1">
      <alignment horizontal="center" vertical="center" wrapText="1"/>
    </xf>
    <xf numFmtId="166" fontId="6" fillId="0" borderId="0" xfId="1" applyNumberFormat="1" applyFont="1"/>
    <xf numFmtId="166" fontId="9" fillId="0" borderId="0" xfId="1" applyNumberFormat="1" applyFont="1"/>
    <xf numFmtId="166" fontId="6" fillId="0" borderId="18" xfId="1" applyNumberFormat="1" applyFont="1" applyFill="1" applyBorder="1" applyAlignment="1">
      <alignment horizontal="center" vertical="center" wrapText="1"/>
    </xf>
    <xf numFmtId="166" fontId="6" fillId="0" borderId="8" xfId="1" applyNumberFormat="1" applyFont="1" applyFill="1" applyBorder="1" applyAlignment="1">
      <alignment horizontal="center" vertical="center" wrapText="1"/>
    </xf>
    <xf numFmtId="166" fontId="6" fillId="0" borderId="1" xfId="1" applyNumberFormat="1" applyFont="1" applyFill="1" applyBorder="1" applyAlignment="1">
      <alignment horizontal="center" vertical="center" wrapText="1"/>
    </xf>
    <xf numFmtId="166" fontId="6" fillId="0" borderId="36" xfId="1" applyNumberFormat="1" applyFont="1" applyFill="1" applyBorder="1" applyAlignment="1">
      <alignment horizontal="center" vertical="center" wrapText="1"/>
    </xf>
    <xf numFmtId="166" fontId="6" fillId="0" borderId="0" xfId="1" applyNumberFormat="1" applyFont="1" applyAlignment="1">
      <alignment vertical="center" wrapText="1"/>
    </xf>
    <xf numFmtId="166" fontId="6" fillId="0" borderId="8" xfId="1" applyNumberFormat="1" applyFont="1" applyBorder="1" applyAlignment="1">
      <alignment horizontal="center" vertical="center" shrinkToFit="1"/>
    </xf>
    <xf numFmtId="166" fontId="3" fillId="0" borderId="14" xfId="0" applyNumberFormat="1" applyFont="1" applyBorder="1" applyAlignment="1">
      <alignment horizontal="left" vertical="center" wrapText="1"/>
    </xf>
    <xf numFmtId="166" fontId="6" fillId="0" borderId="1" xfId="1" applyNumberFormat="1" applyFont="1" applyBorder="1" applyAlignment="1">
      <alignment horizontal="center" vertical="center" shrinkToFit="1"/>
    </xf>
    <xf numFmtId="0" fontId="3" fillId="6" borderId="37" xfId="0" applyFont="1" applyFill="1" applyBorder="1" applyAlignment="1">
      <alignment horizontal="center" vertical="center" wrapText="1"/>
    </xf>
    <xf numFmtId="166" fontId="3" fillId="6" borderId="37" xfId="1" applyNumberFormat="1" applyFont="1" applyFill="1" applyBorder="1" applyAlignment="1">
      <alignment horizontal="center" vertical="center" wrapText="1"/>
    </xf>
    <xf numFmtId="0" fontId="9" fillId="0" borderId="1" xfId="0" applyFont="1" applyBorder="1" applyAlignment="1">
      <alignment vertical="center" wrapText="1"/>
    </xf>
    <xf numFmtId="0" fontId="46" fillId="6" borderId="3" xfId="0" applyFont="1" applyFill="1" applyBorder="1" applyAlignment="1">
      <alignment horizontal="center" vertical="center" wrapText="1"/>
    </xf>
    <xf numFmtId="1" fontId="47" fillId="0" borderId="18" xfId="0" applyNumberFormat="1" applyFont="1" applyBorder="1" applyAlignment="1">
      <alignment horizontal="center" vertical="center" shrinkToFit="1"/>
    </xf>
    <xf numFmtId="1" fontId="47" fillId="0" borderId="15" xfId="0" applyNumberFormat="1" applyFont="1" applyBorder="1" applyAlignment="1">
      <alignment horizontal="center" vertical="center" shrinkToFit="1"/>
    </xf>
    <xf numFmtId="165" fontId="28" fillId="0" borderId="0" xfId="1" applyFont="1" applyBorder="1" applyAlignment="1">
      <alignment horizontal="center" vertical="center" shrinkToFit="1"/>
    </xf>
    <xf numFmtId="0" fontId="9" fillId="0" borderId="0" xfId="0" applyFont="1" applyAlignment="1">
      <alignment vertical="center" wrapText="1"/>
    </xf>
    <xf numFmtId="165" fontId="29" fillId="0" borderId="2" xfId="1" applyFont="1" applyBorder="1" applyAlignment="1">
      <alignment horizontal="center" vertical="center" shrinkToFit="1"/>
    </xf>
    <xf numFmtId="165" fontId="29" fillId="0" borderId="1" xfId="1" applyFont="1" applyFill="1" applyBorder="1" applyAlignment="1">
      <alignment horizontal="center" vertical="center" shrinkToFit="1"/>
    </xf>
    <xf numFmtId="165" fontId="6" fillId="2" borderId="15" xfId="1" applyFont="1" applyFill="1" applyBorder="1" applyAlignment="1">
      <alignment horizontal="center" vertical="center" shrinkToFit="1"/>
    </xf>
    <xf numFmtId="166" fontId="14" fillId="0" borderId="15" xfId="1" applyNumberFormat="1" applyFont="1" applyFill="1" applyBorder="1" applyAlignment="1">
      <alignment horizontal="center" vertical="center" shrinkToFit="1"/>
    </xf>
    <xf numFmtId="165" fontId="14" fillId="0" borderId="1" xfId="1" applyFont="1" applyBorder="1" applyAlignment="1">
      <alignment horizontal="center" vertical="center" shrinkToFit="1"/>
    </xf>
    <xf numFmtId="165" fontId="14" fillId="0" borderId="15" xfId="1" applyFont="1" applyFill="1" applyBorder="1" applyAlignment="1">
      <alignment horizontal="center" vertical="center" shrinkToFit="1"/>
    </xf>
    <xf numFmtId="165" fontId="14" fillId="0" borderId="0" xfId="1" applyFont="1"/>
    <xf numFmtId="165" fontId="6" fillId="0" borderId="0" xfId="1" applyFont="1" applyBorder="1"/>
    <xf numFmtId="1" fontId="6" fillId="0" borderId="8" xfId="0" applyNumberFormat="1" applyFont="1" applyBorder="1" applyAlignment="1">
      <alignment horizontal="center" vertical="center" shrinkToFit="1"/>
    </xf>
    <xf numFmtId="168" fontId="6" fillId="0" borderId="8" xfId="0" applyNumberFormat="1" applyFont="1" applyBorder="1" applyAlignment="1">
      <alignment horizontal="center" vertical="center" shrinkToFit="1"/>
    </xf>
    <xf numFmtId="169" fontId="6" fillId="0" borderId="8" xfId="0" applyNumberFormat="1" applyFont="1" applyBorder="1" applyAlignment="1">
      <alignment horizontal="center" vertical="center" shrinkToFit="1"/>
    </xf>
    <xf numFmtId="168" fontId="6" fillId="0" borderId="1" xfId="0" applyNumberFormat="1" applyFont="1" applyBorder="1" applyAlignment="1">
      <alignment horizontal="center" vertical="center" shrinkToFit="1"/>
    </xf>
    <xf numFmtId="169" fontId="6" fillId="0" borderId="1" xfId="0" applyNumberFormat="1" applyFont="1" applyBorder="1" applyAlignment="1">
      <alignment horizontal="center" vertical="center" shrinkToFit="1"/>
    </xf>
    <xf numFmtId="165" fontId="26" fillId="6" borderId="37" xfId="1" applyFont="1" applyFill="1" applyBorder="1" applyAlignment="1">
      <alignment horizontal="center" vertical="center" wrapText="1"/>
    </xf>
    <xf numFmtId="165" fontId="3" fillId="6" borderId="37" xfId="1" applyFont="1" applyFill="1" applyBorder="1" applyAlignment="1">
      <alignment horizontal="center" vertical="center" wrapText="1"/>
    </xf>
    <xf numFmtId="165" fontId="29" fillId="0" borderId="2" xfId="1" applyFont="1" applyFill="1" applyBorder="1" applyAlignment="1">
      <alignment horizontal="center" vertical="center" wrapText="1"/>
    </xf>
    <xf numFmtId="165" fontId="3" fillId="0" borderId="7" xfId="1" applyFont="1" applyBorder="1" applyAlignment="1">
      <alignment horizontal="center" vertical="center" wrapText="1"/>
    </xf>
    <xf numFmtId="171" fontId="6" fillId="0" borderId="12" xfId="0" quotePrefix="1" applyNumberFormat="1" applyFont="1" applyBorder="1" applyAlignment="1">
      <alignment horizontal="center" vertical="center" shrinkToFit="1"/>
    </xf>
    <xf numFmtId="1" fontId="6" fillId="0" borderId="45" xfId="0" applyNumberFormat="1" applyFont="1" applyBorder="1" applyAlignment="1">
      <alignment horizontal="center" vertical="center" shrinkToFit="1"/>
    </xf>
    <xf numFmtId="1" fontId="6" fillId="0" borderId="4" xfId="0" applyNumberFormat="1" applyFont="1" applyBorder="1" applyAlignment="1">
      <alignment horizontal="center" vertical="center" shrinkToFit="1"/>
    </xf>
    <xf numFmtId="166" fontId="3" fillId="2" borderId="1" xfId="1" applyNumberFormat="1" applyFont="1" applyFill="1" applyBorder="1" applyAlignment="1">
      <alignment horizontal="center" vertical="center" wrapText="1"/>
    </xf>
    <xf numFmtId="165" fontId="26" fillId="2" borderId="42" xfId="1" applyFont="1" applyFill="1" applyBorder="1" applyAlignment="1">
      <alignment horizontal="center" vertical="center" wrapText="1"/>
    </xf>
    <xf numFmtId="166" fontId="3" fillId="2" borderId="23" xfId="1" applyNumberFormat="1" applyFont="1" applyFill="1" applyBorder="1" applyAlignment="1">
      <alignment horizontal="center" vertical="center" wrapText="1"/>
    </xf>
    <xf numFmtId="166" fontId="6" fillId="0" borderId="12" xfId="1" applyNumberFormat="1" applyFont="1" applyFill="1" applyBorder="1" applyAlignment="1">
      <alignment horizontal="center" vertical="center" shrinkToFit="1"/>
    </xf>
    <xf numFmtId="166" fontId="6" fillId="0" borderId="46" xfId="1" applyNumberFormat="1" applyFont="1" applyFill="1" applyBorder="1" applyAlignment="1">
      <alignment horizontal="center" vertical="center" shrinkToFit="1"/>
    </xf>
    <xf numFmtId="165" fontId="26" fillId="2" borderId="1" xfId="1" applyFont="1" applyFill="1" applyBorder="1" applyAlignment="1">
      <alignment horizontal="center" vertical="center" wrapText="1"/>
    </xf>
    <xf numFmtId="171" fontId="6" fillId="0" borderId="1" xfId="0" quotePrefix="1" applyNumberFormat="1" applyFont="1" applyBorder="1" applyAlignment="1">
      <alignment horizontal="center" vertical="center" shrinkToFit="1"/>
    </xf>
    <xf numFmtId="1" fontId="6" fillId="0" borderId="42" xfId="0" applyNumberFormat="1" applyFont="1" applyBorder="1" applyAlignment="1">
      <alignment horizontal="center" vertical="center" shrinkToFit="1"/>
    </xf>
    <xf numFmtId="165" fontId="29" fillId="0" borderId="5" xfId="1" applyFont="1" applyBorder="1" applyAlignment="1">
      <alignment horizontal="center" vertical="center" shrinkToFit="1"/>
    </xf>
    <xf numFmtId="165" fontId="6" fillId="0" borderId="1" xfId="1" applyFont="1" applyFill="1" applyBorder="1" applyAlignment="1">
      <alignment horizontal="center" vertical="center" shrinkToFit="1"/>
    </xf>
    <xf numFmtId="0" fontId="6" fillId="0" borderId="47" xfId="0" applyFont="1" applyBorder="1"/>
    <xf numFmtId="0" fontId="6" fillId="2" borderId="4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2" xfId="0" applyFont="1" applyFill="1" applyBorder="1" applyAlignment="1">
      <alignment horizontal="left" vertical="center" wrapText="1"/>
    </xf>
    <xf numFmtId="0" fontId="6" fillId="2" borderId="1" xfId="0" applyFont="1" applyFill="1" applyBorder="1" applyAlignment="1">
      <alignment horizontal="left" vertical="center" wrapText="1"/>
    </xf>
    <xf numFmtId="165" fontId="6" fillId="2" borderId="1" xfId="1"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0" xfId="0" applyFont="1" applyFill="1" applyAlignment="1">
      <alignment horizontal="center" vertical="center" wrapText="1"/>
    </xf>
    <xf numFmtId="165" fontId="29" fillId="0" borderId="0" xfId="1" applyFont="1" applyBorder="1" applyAlignment="1">
      <alignment horizontal="center" vertical="center" shrinkToFit="1"/>
    </xf>
    <xf numFmtId="1" fontId="6" fillId="0" borderId="20" xfId="0" applyNumberFormat="1" applyFont="1" applyBorder="1" applyAlignment="1">
      <alignment horizontal="center" vertical="center" wrapText="1" shrinkToFit="1"/>
    </xf>
    <xf numFmtId="1" fontId="6" fillId="0" borderId="8" xfId="0" applyNumberFormat="1" applyFont="1" applyBorder="1" applyAlignment="1">
      <alignment horizontal="center" vertical="center" wrapText="1" shrinkToFit="1"/>
    </xf>
    <xf numFmtId="171" fontId="6" fillId="0" borderId="8" xfId="0" applyNumberFormat="1" applyFont="1" applyBorder="1" applyAlignment="1">
      <alignment horizontal="center" vertical="center" wrapText="1" shrinkToFit="1"/>
    </xf>
    <xf numFmtId="169" fontId="6" fillId="0" borderId="8" xfId="0" applyNumberFormat="1" applyFont="1" applyBorder="1" applyAlignment="1">
      <alignment horizontal="center" vertical="center" wrapText="1" shrinkToFit="1"/>
    </xf>
    <xf numFmtId="1" fontId="6" fillId="0" borderId="1" xfId="0" applyNumberFormat="1" applyFont="1" applyBorder="1" applyAlignment="1">
      <alignment horizontal="center" vertical="center" wrapText="1" shrinkToFit="1"/>
    </xf>
    <xf numFmtId="171" fontId="6" fillId="0" borderId="1" xfId="0" applyNumberFormat="1" applyFont="1" applyBorder="1" applyAlignment="1">
      <alignment horizontal="center" vertical="center" wrapText="1" shrinkToFit="1"/>
    </xf>
    <xf numFmtId="169" fontId="6" fillId="0" borderId="1" xfId="0" applyNumberFormat="1" applyFont="1" applyBorder="1" applyAlignment="1">
      <alignment horizontal="center" vertical="center" wrapText="1" shrinkToFit="1"/>
    </xf>
    <xf numFmtId="166" fontId="6" fillId="0" borderId="20" xfId="1" applyNumberFormat="1" applyFont="1" applyFill="1" applyBorder="1" applyAlignment="1">
      <alignment horizontal="center" vertical="center" shrinkToFit="1"/>
    </xf>
    <xf numFmtId="166" fontId="6" fillId="0" borderId="2" xfId="1" applyNumberFormat="1" applyFont="1" applyFill="1" applyBorder="1" applyAlignment="1">
      <alignment horizontal="center" vertical="center" wrapText="1"/>
    </xf>
    <xf numFmtId="165" fontId="6" fillId="0" borderId="2" xfId="1" applyFont="1" applyBorder="1" applyAlignment="1">
      <alignment horizontal="center" vertical="center" wrapText="1"/>
    </xf>
    <xf numFmtId="166" fontId="6" fillId="0" borderId="2" xfId="1" applyNumberFormat="1" applyFont="1" applyFill="1" applyBorder="1" applyAlignment="1">
      <alignment horizontal="center" vertical="center" shrinkToFit="1"/>
    </xf>
    <xf numFmtId="165" fontId="3" fillId="0" borderId="49" xfId="1" applyFont="1" applyBorder="1" applyAlignment="1">
      <alignment horizontal="center" vertical="center" shrinkToFit="1"/>
    </xf>
    <xf numFmtId="166" fontId="6" fillId="0" borderId="7" xfId="1" applyNumberFormat="1" applyFont="1" applyBorder="1" applyAlignment="1">
      <alignment horizontal="center" vertical="center" wrapText="1"/>
    </xf>
    <xf numFmtId="1" fontId="6" fillId="0" borderId="20" xfId="0" applyNumberFormat="1" applyFont="1" applyBorder="1" applyAlignment="1">
      <alignment horizontal="center" vertical="center" shrinkToFit="1"/>
    </xf>
    <xf numFmtId="171" fontId="6" fillId="0" borderId="8" xfId="0" applyNumberFormat="1" applyFont="1" applyBorder="1" applyAlignment="1">
      <alignment horizontal="center" vertical="center" shrinkToFit="1"/>
    </xf>
    <xf numFmtId="171" fontId="6" fillId="0" borderId="1" xfId="0" applyNumberFormat="1" applyFont="1" applyBorder="1" applyAlignment="1">
      <alignment horizontal="center" vertical="center" shrinkToFit="1"/>
    </xf>
    <xf numFmtId="165" fontId="3" fillId="0" borderId="51" xfId="1" applyFont="1" applyBorder="1" applyAlignment="1">
      <alignment horizontal="center" vertical="center" shrinkToFit="1"/>
    </xf>
    <xf numFmtId="165" fontId="6" fillId="0" borderId="15" xfId="1" applyFont="1" applyFill="1" applyBorder="1" applyAlignment="1">
      <alignment horizontal="right" vertical="center" shrinkToFit="1"/>
    </xf>
    <xf numFmtId="165" fontId="6" fillId="0" borderId="18" xfId="1" applyFont="1" applyFill="1" applyBorder="1" applyAlignment="1">
      <alignment horizontal="right" vertical="center" shrinkToFit="1"/>
    </xf>
    <xf numFmtId="167" fontId="28" fillId="0" borderId="0" xfId="1" applyNumberFormat="1" applyFont="1" applyBorder="1" applyAlignment="1">
      <alignment horizontal="right" vertical="center" shrinkToFit="1"/>
    </xf>
    <xf numFmtId="165" fontId="28" fillId="0" borderId="9" xfId="1" applyFont="1" applyBorder="1" applyAlignment="1">
      <alignment horizontal="center" vertical="center" shrinkToFit="1"/>
    </xf>
    <xf numFmtId="166" fontId="3" fillId="0" borderId="49" xfId="1" applyNumberFormat="1" applyFont="1" applyBorder="1" applyAlignment="1">
      <alignment horizontal="center" vertical="center" shrinkToFit="1"/>
    </xf>
    <xf numFmtId="0" fontId="6" fillId="0" borderId="49" xfId="0" applyFont="1" applyBorder="1"/>
    <xf numFmtId="166" fontId="3" fillId="0" borderId="47" xfId="1" applyNumberFormat="1" applyFont="1" applyBorder="1" applyAlignment="1">
      <alignment horizontal="center" vertical="center" shrinkToFit="1"/>
    </xf>
    <xf numFmtId="166" fontId="6" fillId="0" borderId="47" xfId="1" applyNumberFormat="1" applyFont="1" applyBorder="1" applyAlignment="1">
      <alignment horizontal="center" vertical="center" wrapText="1"/>
    </xf>
    <xf numFmtId="166" fontId="6" fillId="0" borderId="49" xfId="1" applyNumberFormat="1" applyFont="1" applyBorder="1" applyAlignment="1">
      <alignment horizontal="center" vertical="center" wrapText="1"/>
    </xf>
    <xf numFmtId="167" fontId="6" fillId="0" borderId="49" xfId="1" applyNumberFormat="1" applyFont="1" applyBorder="1" applyAlignment="1">
      <alignment horizontal="center" vertical="center" wrapText="1"/>
    </xf>
    <xf numFmtId="0" fontId="3" fillId="2" borderId="12" xfId="0" applyFont="1" applyFill="1" applyBorder="1" applyAlignment="1">
      <alignment horizontal="left" vertical="center"/>
    </xf>
    <xf numFmtId="0" fontId="3" fillId="2" borderId="12" xfId="0" applyFont="1" applyFill="1" applyBorder="1" applyAlignment="1">
      <alignment horizontal="left" vertical="center" wrapText="1"/>
    </xf>
    <xf numFmtId="0" fontId="3" fillId="2" borderId="0" xfId="0" applyFont="1" applyFill="1" applyAlignment="1">
      <alignment horizontal="left" vertical="center" wrapText="1"/>
    </xf>
    <xf numFmtId="167" fontId="6" fillId="0" borderId="49" xfId="10" applyNumberFormat="1" applyFont="1" applyBorder="1" applyAlignment="1">
      <alignment horizontal="center" vertical="center" wrapText="1"/>
    </xf>
    <xf numFmtId="165" fontId="3" fillId="15" borderId="1" xfId="1" applyFont="1" applyFill="1" applyBorder="1" applyAlignment="1" applyProtection="1">
      <alignment horizontal="right" vertical="center" wrapText="1"/>
      <protection locked="0"/>
    </xf>
    <xf numFmtId="165" fontId="3" fillId="15" borderId="1" xfId="1" applyFont="1" applyFill="1" applyBorder="1" applyAlignment="1" applyProtection="1">
      <alignment horizontal="center" vertical="center" wrapText="1"/>
      <protection locked="0"/>
    </xf>
    <xf numFmtId="165" fontId="6" fillId="0" borderId="1" xfId="1" applyFont="1" applyFill="1" applyBorder="1" applyAlignment="1" applyProtection="1">
      <alignment horizontal="right" vertical="center" wrapText="1"/>
    </xf>
    <xf numFmtId="165" fontId="6" fillId="0" borderId="1" xfId="1" applyFont="1" applyFill="1" applyBorder="1" applyAlignment="1" applyProtection="1">
      <alignment vertical="center" wrapText="1"/>
    </xf>
    <xf numFmtId="3" fontId="3" fillId="0" borderId="1" xfId="2" applyNumberFormat="1" applyFont="1" applyBorder="1" applyAlignment="1">
      <alignment vertical="center" wrapText="1"/>
    </xf>
    <xf numFmtId="165" fontId="3" fillId="0" borderId="1" xfId="1" applyFont="1" applyFill="1" applyBorder="1" applyAlignment="1" applyProtection="1">
      <alignment horizontal="right" vertical="center" wrapText="1"/>
    </xf>
    <xf numFmtId="165" fontId="6" fillId="0" borderId="1" xfId="1" applyFont="1" applyBorder="1" applyAlignment="1">
      <alignment horizontal="right" vertical="center" wrapText="1"/>
    </xf>
    <xf numFmtId="0" fontId="9" fillId="6"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1" xfId="0" applyFont="1" applyBorder="1" applyAlignment="1">
      <alignment vertical="center"/>
    </xf>
    <xf numFmtId="165" fontId="9" fillId="0" borderId="1" xfId="1" applyFont="1" applyBorder="1" applyAlignment="1">
      <alignment vertical="center"/>
    </xf>
    <xf numFmtId="165" fontId="9" fillId="0" borderId="1" xfId="1" applyFont="1" applyBorder="1" applyAlignment="1">
      <alignment horizontal="right" vertical="center"/>
    </xf>
    <xf numFmtId="0" fontId="9" fillId="0" borderId="2" xfId="0" applyFont="1" applyBorder="1" applyAlignment="1">
      <alignment vertical="center" wrapText="1"/>
    </xf>
    <xf numFmtId="165" fontId="9" fillId="0" borderId="2" xfId="1" applyFont="1" applyBorder="1" applyAlignment="1">
      <alignment vertical="center"/>
    </xf>
    <xf numFmtId="0" fontId="3" fillId="0" borderId="3" xfId="2" applyFont="1" applyBorder="1" applyAlignment="1">
      <alignment horizontal="right" vertical="center" wrapText="1"/>
    </xf>
    <xf numFmtId="165" fontId="3" fillId="0" borderId="3" xfId="2" applyNumberFormat="1" applyFont="1" applyBorder="1" applyAlignment="1">
      <alignment horizontal="right" vertical="center" wrapText="1"/>
    </xf>
    <xf numFmtId="165" fontId="3" fillId="0" borderId="3" xfId="1" applyFont="1" applyBorder="1" applyAlignment="1">
      <alignment horizontal="right" vertical="center" wrapText="1"/>
    </xf>
    <xf numFmtId="165" fontId="3" fillId="0" borderId="10" xfId="1" applyFont="1" applyBorder="1" applyAlignment="1">
      <alignment horizontal="right" vertical="center" wrapText="1"/>
    </xf>
    <xf numFmtId="165" fontId="9" fillId="0" borderId="52" xfId="1" applyFont="1" applyBorder="1" applyAlignment="1">
      <alignment horizontal="right" vertical="center"/>
    </xf>
    <xf numFmtId="165" fontId="29" fillId="0" borderId="20" xfId="1" applyFont="1" applyBorder="1" applyAlignment="1">
      <alignment horizontal="center" vertical="center" shrinkToFit="1"/>
    </xf>
    <xf numFmtId="165" fontId="29" fillId="0" borderId="8" xfId="1" applyFont="1" applyBorder="1" applyAlignment="1">
      <alignment horizontal="center" vertical="center" shrinkToFit="1"/>
    </xf>
    <xf numFmtId="165" fontId="0" fillId="0" borderId="0" xfId="1" applyFont="1"/>
    <xf numFmtId="167" fontId="3" fillId="6" borderId="37" xfId="1" applyNumberFormat="1" applyFont="1" applyFill="1" applyBorder="1" applyAlignment="1">
      <alignment horizontal="center" vertical="center" wrapText="1"/>
    </xf>
    <xf numFmtId="165" fontId="3" fillId="6" borderId="49" xfId="1" applyFont="1" applyFill="1" applyBorder="1" applyAlignment="1">
      <alignment horizontal="center" vertical="center" wrapText="1"/>
    </xf>
    <xf numFmtId="166" fontId="6" fillId="0" borderId="4" xfId="1" applyNumberFormat="1" applyFont="1" applyBorder="1" applyAlignment="1">
      <alignment horizontal="center" vertical="center" shrinkToFit="1"/>
    </xf>
    <xf numFmtId="166" fontId="6" fillId="0" borderId="2" xfId="1" applyNumberFormat="1" applyFont="1" applyBorder="1" applyAlignment="1">
      <alignment horizontal="center" vertical="center" shrinkToFit="1"/>
    </xf>
    <xf numFmtId="166" fontId="3" fillId="0" borderId="37" xfId="1" applyNumberFormat="1" applyFont="1" applyBorder="1" applyAlignment="1">
      <alignment horizontal="center" vertical="center" shrinkToFit="1"/>
    </xf>
    <xf numFmtId="166" fontId="6" fillId="0" borderId="44" xfId="1" applyNumberFormat="1" applyFont="1" applyBorder="1" applyAlignment="1">
      <alignment horizontal="center" vertical="center" shrinkToFit="1"/>
    </xf>
    <xf numFmtId="167" fontId="6" fillId="0" borderId="1" xfId="1" applyNumberFormat="1" applyFont="1" applyFill="1" applyBorder="1" applyAlignment="1">
      <alignment horizontal="center" vertical="center" wrapText="1"/>
    </xf>
    <xf numFmtId="167" fontId="6" fillId="0" borderId="2" xfId="1" applyNumberFormat="1" applyFont="1" applyFill="1" applyBorder="1" applyAlignment="1">
      <alignment horizontal="center" vertical="center" wrapText="1"/>
    </xf>
    <xf numFmtId="166" fontId="6" fillId="0" borderId="4" xfId="1" applyNumberFormat="1" applyFont="1" applyFill="1" applyBorder="1" applyAlignment="1">
      <alignment horizontal="center" vertical="center" shrinkToFit="1"/>
    </xf>
    <xf numFmtId="167" fontId="3" fillId="0" borderId="3" xfId="1" applyNumberFormat="1" applyFont="1" applyBorder="1" applyAlignment="1">
      <alignment horizontal="right" vertical="center" shrinkToFit="1"/>
    </xf>
    <xf numFmtId="165" fontId="28" fillId="8" borderId="0" xfId="1" applyFont="1" applyFill="1" applyBorder="1" applyAlignment="1">
      <alignment vertical="center" wrapText="1"/>
    </xf>
    <xf numFmtId="165" fontId="29" fillId="8" borderId="0" xfId="1" applyFont="1" applyFill="1" applyBorder="1" applyAlignment="1">
      <alignment vertical="center" wrapText="1"/>
    </xf>
    <xf numFmtId="165" fontId="28" fillId="0" borderId="0" xfId="1" applyFont="1" applyBorder="1" applyAlignment="1">
      <alignment vertical="center" wrapText="1"/>
    </xf>
    <xf numFmtId="166" fontId="28" fillId="0" borderId="3" xfId="1" applyNumberFormat="1" applyFont="1" applyBorder="1" applyAlignment="1">
      <alignment horizontal="center" vertical="center" shrinkToFit="1"/>
    </xf>
    <xf numFmtId="165" fontId="28" fillId="0" borderId="7" xfId="1" applyFont="1" applyBorder="1" applyAlignment="1">
      <alignment horizontal="center" vertical="center" shrinkToFit="1"/>
    </xf>
    <xf numFmtId="166" fontId="50" fillId="0" borderId="53" xfId="0" applyNumberFormat="1" applyFont="1" applyBorder="1" applyAlignment="1">
      <alignment horizontal="right" wrapText="1"/>
    </xf>
    <xf numFmtId="166" fontId="50" fillId="0" borderId="54" xfId="0" applyNumberFormat="1" applyFont="1" applyBorder="1" applyAlignment="1">
      <alignment vertical="center" wrapText="1"/>
    </xf>
    <xf numFmtId="166" fontId="50" fillId="2" borderId="53" xfId="0" applyNumberFormat="1" applyFont="1" applyFill="1" applyBorder="1" applyAlignment="1">
      <alignment horizontal="right" wrapText="1"/>
    </xf>
    <xf numFmtId="166" fontId="28" fillId="0" borderId="0" xfId="1" applyNumberFormat="1" applyFont="1" applyBorder="1" applyAlignment="1">
      <alignment horizontal="center" vertical="center" shrinkToFit="1"/>
    </xf>
    <xf numFmtId="1" fontId="29" fillId="0" borderId="1" xfId="0" applyNumberFormat="1" applyFont="1" applyBorder="1" applyAlignment="1">
      <alignment horizontal="center" vertical="center" shrinkToFit="1"/>
    </xf>
    <xf numFmtId="0" fontId="28" fillId="0" borderId="14" xfId="0" applyFont="1" applyBorder="1" applyAlignment="1">
      <alignment horizontal="left" vertical="center" wrapText="1"/>
    </xf>
    <xf numFmtId="166" fontId="28" fillId="0" borderId="3" xfId="1" applyNumberFormat="1" applyFont="1" applyBorder="1" applyAlignment="1">
      <alignment horizontal="right" vertical="center" shrinkToFit="1"/>
    </xf>
    <xf numFmtId="165" fontId="6" fillId="0" borderId="8" xfId="1" applyFont="1" applyFill="1" applyBorder="1" applyAlignment="1">
      <alignment horizontal="right" vertical="center" shrinkToFit="1"/>
    </xf>
    <xf numFmtId="165" fontId="6" fillId="0" borderId="20" xfId="1" applyFont="1" applyBorder="1" applyAlignment="1">
      <alignment horizontal="center" vertical="center" shrinkToFit="1"/>
    </xf>
    <xf numFmtId="165" fontId="6" fillId="0" borderId="1" xfId="1" applyFont="1" applyFill="1" applyBorder="1" applyAlignment="1">
      <alignment horizontal="right" vertical="center" shrinkToFit="1"/>
    </xf>
    <xf numFmtId="168" fontId="6" fillId="0" borderId="1" xfId="0" applyNumberFormat="1" applyFont="1" applyBorder="1" applyAlignment="1">
      <alignment horizontal="left" vertical="center" shrinkToFit="1"/>
    </xf>
    <xf numFmtId="165" fontId="6" fillId="0" borderId="1" xfId="1" applyFont="1" applyBorder="1" applyAlignment="1">
      <alignment horizontal="right" vertical="center" shrinkToFit="1"/>
    </xf>
    <xf numFmtId="168" fontId="29" fillId="0" borderId="1" xfId="0" applyNumberFormat="1" applyFont="1" applyBorder="1" applyAlignment="1">
      <alignment horizontal="center" vertical="center" shrinkToFit="1"/>
    </xf>
    <xf numFmtId="168" fontId="6" fillId="0" borderId="2" xfId="0" applyNumberFormat="1" applyFont="1" applyBorder="1" applyAlignment="1">
      <alignment horizontal="left" vertical="center" shrinkToFit="1"/>
    </xf>
    <xf numFmtId="165" fontId="6" fillId="0" borderId="2" xfId="1" applyFont="1" applyBorder="1" applyAlignment="1">
      <alignment horizontal="right" vertical="center" shrinkToFit="1"/>
    </xf>
    <xf numFmtId="168" fontId="29" fillId="0" borderId="2" xfId="0" applyNumberFormat="1" applyFont="1" applyBorder="1" applyAlignment="1">
      <alignment horizontal="center" vertical="center" shrinkToFit="1"/>
    </xf>
    <xf numFmtId="165" fontId="6" fillId="0" borderId="2" xfId="1" applyFont="1" applyBorder="1" applyAlignment="1">
      <alignment horizontal="center" vertical="center" shrinkToFit="1"/>
    </xf>
    <xf numFmtId="165" fontId="6" fillId="2" borderId="2" xfId="1" applyFont="1" applyFill="1" applyBorder="1" applyAlignment="1">
      <alignment horizontal="center" vertical="center" wrapText="1"/>
    </xf>
    <xf numFmtId="166" fontId="6" fillId="0" borderId="55" xfId="1" applyNumberFormat="1" applyFont="1" applyFill="1" applyBorder="1" applyAlignment="1">
      <alignment horizontal="center" vertical="center" shrinkToFit="1"/>
    </xf>
    <xf numFmtId="166" fontId="6" fillId="2" borderId="1" xfId="1" applyNumberFormat="1" applyFont="1" applyFill="1" applyBorder="1" applyAlignment="1">
      <alignment horizontal="center" vertical="center" wrapText="1"/>
    </xf>
    <xf numFmtId="0" fontId="6" fillId="0" borderId="13" xfId="0" applyFont="1" applyBorder="1" applyAlignment="1">
      <alignment horizontal="left" vertical="center" wrapText="1"/>
    </xf>
    <xf numFmtId="168" fontId="6" fillId="0" borderId="20" xfId="0" applyNumberFormat="1" applyFont="1" applyBorder="1" applyAlignment="1">
      <alignment horizontal="center" vertical="center" shrinkToFit="1"/>
    </xf>
    <xf numFmtId="169" fontId="6" fillId="0" borderId="20" xfId="0" applyNumberFormat="1" applyFont="1" applyBorder="1" applyAlignment="1">
      <alignment horizontal="center" vertical="center" shrinkToFit="1"/>
    </xf>
    <xf numFmtId="165" fontId="9" fillId="6" borderId="1" xfId="1" applyFont="1" applyFill="1" applyBorder="1" applyAlignment="1">
      <alignment horizontal="center" vertical="center" wrapText="1"/>
    </xf>
    <xf numFmtId="165" fontId="9" fillId="0" borderId="2" xfId="1" applyFont="1" applyBorder="1" applyAlignment="1">
      <alignment horizontal="center" vertical="center" wrapText="1"/>
    </xf>
    <xf numFmtId="166" fontId="27" fillId="0" borderId="0" xfId="1" applyNumberFormat="1" applyFont="1" applyAlignment="1">
      <alignment horizontal="center" vertical="center" wrapText="1"/>
    </xf>
    <xf numFmtId="166" fontId="9" fillId="6" borderId="1" xfId="1" applyNumberFormat="1" applyFont="1" applyFill="1" applyBorder="1" applyAlignment="1">
      <alignment horizontal="center" vertical="center" wrapText="1"/>
    </xf>
    <xf numFmtId="166" fontId="5" fillId="0" borderId="1" xfId="1" applyNumberFormat="1" applyFont="1" applyBorder="1" applyAlignment="1">
      <alignment horizontal="right" vertical="center" shrinkToFit="1"/>
    </xf>
    <xf numFmtId="166" fontId="3" fillId="0" borderId="0" xfId="1" applyNumberFormat="1" applyFont="1" applyAlignment="1">
      <alignment horizontal="center" vertical="center" wrapText="1"/>
    </xf>
    <xf numFmtId="166" fontId="3" fillId="15" borderId="1" xfId="1" applyNumberFormat="1" applyFont="1" applyFill="1" applyBorder="1" applyAlignment="1" applyProtection="1">
      <alignment horizontal="center" vertical="center" wrapText="1"/>
      <protection locked="0"/>
    </xf>
    <xf numFmtId="166" fontId="6" fillId="0" borderId="1" xfId="1" applyNumberFormat="1" applyFont="1" applyFill="1" applyBorder="1" applyAlignment="1" applyProtection="1">
      <alignment vertical="center" wrapText="1"/>
    </xf>
    <xf numFmtId="166" fontId="6" fillId="0" borderId="1" xfId="1" applyNumberFormat="1" applyFont="1" applyBorder="1" applyAlignment="1">
      <alignment vertical="center" wrapText="1"/>
    </xf>
    <xf numFmtId="166" fontId="9" fillId="0" borderId="1" xfId="1" applyNumberFormat="1" applyFont="1" applyBorder="1" applyAlignment="1">
      <alignment vertical="center"/>
    </xf>
    <xf numFmtId="166" fontId="3" fillId="0" borderId="3" xfId="1" applyNumberFormat="1" applyFont="1" applyBorder="1" applyAlignment="1">
      <alignment horizontal="right" vertical="center" wrapText="1"/>
    </xf>
    <xf numFmtId="166" fontId="3" fillId="0" borderId="9" xfId="1" applyNumberFormat="1" applyFont="1" applyBorder="1" applyAlignment="1">
      <alignment vertical="center" wrapText="1"/>
    </xf>
    <xf numFmtId="165" fontId="3" fillId="0" borderId="1" xfId="1" applyFont="1" applyBorder="1" applyAlignment="1">
      <alignment vertical="center" wrapText="1"/>
    </xf>
    <xf numFmtId="0" fontId="9" fillId="0" borderId="0" xfId="0" applyFont="1" applyAlignment="1">
      <alignment wrapText="1"/>
    </xf>
    <xf numFmtId="0" fontId="51" fillId="0" borderId="0" xfId="0" applyFont="1" applyAlignment="1">
      <alignment horizontal="left" vertical="center" wrapText="1"/>
    </xf>
    <xf numFmtId="166" fontId="51" fillId="0" borderId="4" xfId="1" applyNumberFormat="1" applyFont="1" applyBorder="1" applyAlignment="1">
      <alignment horizontal="left" vertical="center" wrapText="1"/>
    </xf>
    <xf numFmtId="166" fontId="51" fillId="0" borderId="1" xfId="1" applyNumberFormat="1" applyFont="1" applyBorder="1" applyAlignment="1">
      <alignment horizontal="left" vertical="center" wrapText="1"/>
    </xf>
    <xf numFmtId="166" fontId="51" fillId="0" borderId="1" xfId="1" applyNumberFormat="1" applyFont="1" applyFill="1" applyBorder="1" applyAlignment="1">
      <alignment horizontal="left" vertical="center" wrapText="1"/>
    </xf>
    <xf numFmtId="166" fontId="51" fillId="0" borderId="0" xfId="1" applyNumberFormat="1" applyFont="1" applyFill="1" applyBorder="1" applyAlignment="1">
      <alignment horizontal="left" vertical="center" wrapText="1"/>
    </xf>
    <xf numFmtId="166" fontId="51" fillId="0" borderId="0" xfId="1" applyNumberFormat="1" applyFont="1" applyAlignment="1">
      <alignment horizontal="left" vertical="center" wrapText="1"/>
    </xf>
    <xf numFmtId="0" fontId="51" fillId="0" borderId="0" xfId="0" applyFont="1" applyAlignment="1">
      <alignment vertical="center"/>
    </xf>
    <xf numFmtId="165" fontId="31" fillId="0" borderId="0" xfId="1" applyFont="1" applyAlignment="1">
      <alignment vertical="center"/>
    </xf>
    <xf numFmtId="165" fontId="4" fillId="0" borderId="0" xfId="1" applyFont="1" applyAlignment="1">
      <alignment horizontal="center" vertical="center"/>
    </xf>
    <xf numFmtId="0" fontId="3" fillId="2" borderId="2" xfId="2" applyFont="1" applyFill="1" applyBorder="1" applyAlignment="1">
      <alignment horizontal="center" vertical="center"/>
    </xf>
    <xf numFmtId="0" fontId="6" fillId="2" borderId="1" xfId="2" applyFont="1" applyFill="1" applyBorder="1" applyAlignment="1">
      <alignment vertical="center"/>
    </xf>
    <xf numFmtId="0" fontId="6" fillId="2" borderId="1" xfId="2" applyFont="1" applyFill="1" applyBorder="1" applyAlignment="1">
      <alignment horizontal="center" vertical="center"/>
    </xf>
    <xf numFmtId="0" fontId="6" fillId="2" borderId="0" xfId="0" applyFont="1" applyFill="1"/>
    <xf numFmtId="165" fontId="29" fillId="0" borderId="1" xfId="1" applyFont="1" applyFill="1" applyBorder="1" applyAlignment="1">
      <alignment horizontal="center" vertical="center" wrapText="1"/>
    </xf>
    <xf numFmtId="165" fontId="6" fillId="2" borderId="0" xfId="1" applyFont="1" applyFill="1"/>
    <xf numFmtId="3" fontId="12" fillId="0" borderId="0" xfId="0" applyNumberFormat="1" applyFont="1" applyAlignment="1">
      <alignment horizontal="right" vertical="center" shrinkToFit="1"/>
    </xf>
    <xf numFmtId="0" fontId="9" fillId="4" borderId="0" xfId="0" applyFont="1" applyFill="1"/>
    <xf numFmtId="165" fontId="9" fillId="4" borderId="0" xfId="1" applyFont="1" applyFill="1"/>
    <xf numFmtId="166" fontId="9" fillId="4" borderId="0" xfId="1" applyNumberFormat="1" applyFont="1" applyFill="1"/>
    <xf numFmtId="0" fontId="9" fillId="4" borderId="0" xfId="0" applyFont="1" applyFill="1" applyAlignment="1">
      <alignment wrapText="1"/>
    </xf>
    <xf numFmtId="165" fontId="0" fillId="0" borderId="0" xfId="1" applyFont="1" applyAlignment="1">
      <alignment horizontal="center" vertical="center"/>
    </xf>
    <xf numFmtId="165" fontId="0" fillId="0" borderId="0" xfId="0" applyNumberFormat="1"/>
    <xf numFmtId="3" fontId="39" fillId="0" borderId="0" xfId="0" applyNumberFormat="1" applyFont="1" applyAlignment="1">
      <alignment horizontal="right" vertical="top" shrinkToFit="1"/>
    </xf>
    <xf numFmtId="0" fontId="0" fillId="0" borderId="1" xfId="0" applyBorder="1" applyAlignment="1">
      <alignment horizontal="left" vertical="center" wrapText="1"/>
    </xf>
    <xf numFmtId="3" fontId="37" fillId="0" borderId="1" xfId="0" applyNumberFormat="1" applyFont="1" applyBorder="1" applyAlignment="1">
      <alignment horizontal="right" vertical="top" shrinkToFit="1"/>
    </xf>
    <xf numFmtId="3" fontId="39" fillId="0" borderId="1" xfId="0" applyNumberFormat="1" applyFont="1" applyBorder="1" applyAlignment="1">
      <alignment horizontal="right" vertical="top" shrinkToFit="1"/>
    </xf>
    <xf numFmtId="0" fontId="36" fillId="0" borderId="0" xfId="0" applyFont="1" applyAlignment="1">
      <alignment horizontal="left" vertical="center" wrapText="1"/>
    </xf>
    <xf numFmtId="3" fontId="39" fillId="0" borderId="18" xfId="0" applyNumberFormat="1" applyFont="1" applyBorder="1" applyAlignment="1">
      <alignment horizontal="right" vertical="top" shrinkToFit="1"/>
    </xf>
    <xf numFmtId="0" fontId="38" fillId="0" borderId="1" xfId="0" applyFont="1" applyBorder="1" applyAlignment="1">
      <alignment horizontal="left" vertical="top" wrapText="1"/>
    </xf>
    <xf numFmtId="165" fontId="37" fillId="0" borderId="1" xfId="1" applyFont="1" applyBorder="1" applyAlignment="1">
      <alignment horizontal="right" vertical="top" shrinkToFit="1"/>
    </xf>
    <xf numFmtId="0" fontId="36" fillId="0" borderId="20" xfId="0" applyFont="1" applyBorder="1" applyAlignment="1">
      <alignment horizontal="left" vertical="top" wrapText="1"/>
    </xf>
    <xf numFmtId="3" fontId="36" fillId="0" borderId="20" xfId="0" applyNumberFormat="1" applyFont="1" applyBorder="1" applyAlignment="1">
      <alignment horizontal="right" vertical="top" wrapText="1"/>
    </xf>
    <xf numFmtId="0" fontId="36" fillId="0" borderId="18" xfId="0" applyFont="1" applyBorder="1" applyAlignment="1">
      <alignment horizontal="left" vertical="top" wrapText="1"/>
    </xf>
    <xf numFmtId="0" fontId="0" fillId="0" borderId="18" xfId="0" applyBorder="1" applyAlignment="1">
      <alignment horizontal="left" wrapText="1"/>
    </xf>
    <xf numFmtId="1" fontId="39" fillId="0" borderId="1" xfId="0" applyNumberFormat="1" applyFont="1" applyBorder="1" applyAlignment="1">
      <alignment horizontal="right" vertical="center" shrinkToFit="1"/>
    </xf>
    <xf numFmtId="1" fontId="37" fillId="0" borderId="1" xfId="0" applyNumberFormat="1" applyFont="1" applyBorder="1" applyAlignment="1">
      <alignment horizontal="right" vertical="top" shrinkToFit="1"/>
    </xf>
    <xf numFmtId="1" fontId="39" fillId="0" borderId="0" xfId="0" applyNumberFormat="1" applyFont="1" applyAlignment="1">
      <alignment horizontal="right" vertical="center" shrinkToFit="1"/>
    </xf>
    <xf numFmtId="1" fontId="37" fillId="0" borderId="1" xfId="0" applyNumberFormat="1" applyFont="1" applyBorder="1" applyAlignment="1">
      <alignment horizontal="left" vertical="top" indent="2" shrinkToFit="1"/>
    </xf>
    <xf numFmtId="0" fontId="0" fillId="0" borderId="1" xfId="0" applyBorder="1" applyAlignment="1">
      <alignment horizontal="left" wrapText="1"/>
    </xf>
    <xf numFmtId="0" fontId="0" fillId="0" borderId="0" xfId="0" applyAlignment="1">
      <alignment horizontal="left"/>
    </xf>
    <xf numFmtId="0" fontId="36" fillId="0" borderId="1" xfId="0" applyFont="1" applyBorder="1" applyAlignment="1">
      <alignment horizontal="left" vertical="center" wrapText="1"/>
    </xf>
    <xf numFmtId="0" fontId="36" fillId="0" borderId="1" xfId="0" applyFont="1" applyBorder="1" applyAlignment="1">
      <alignment horizontal="left" vertical="top" wrapText="1"/>
    </xf>
    <xf numFmtId="3" fontId="39" fillId="0" borderId="20" xfId="0" applyNumberFormat="1" applyFont="1" applyBorder="1" applyAlignment="1">
      <alignment horizontal="right" vertical="top" shrinkToFit="1"/>
    </xf>
    <xf numFmtId="1" fontId="39" fillId="0" borderId="1" xfId="0" applyNumberFormat="1" applyFont="1" applyBorder="1" applyAlignment="1">
      <alignment horizontal="right" vertical="top" shrinkToFit="1"/>
    </xf>
    <xf numFmtId="0" fontId="4" fillId="17" borderId="0" xfId="0" applyFont="1" applyFill="1"/>
    <xf numFmtId="0" fontId="4" fillId="17" borderId="0" xfId="0" applyFont="1" applyFill="1" applyAlignment="1">
      <alignment horizontal="center" vertical="center"/>
    </xf>
    <xf numFmtId="0" fontId="4" fillId="17" borderId="0" xfId="0" applyFont="1" applyFill="1" applyAlignment="1">
      <alignment vertical="center"/>
    </xf>
    <xf numFmtId="165" fontId="4" fillId="17" borderId="0" xfId="1" applyFont="1" applyFill="1"/>
    <xf numFmtId="0" fontId="52" fillId="17" borderId="0" xfId="0" applyFont="1" applyFill="1"/>
    <xf numFmtId="0" fontId="52" fillId="0" borderId="24" xfId="0" applyFont="1" applyBorder="1" applyAlignment="1">
      <alignment horizontal="center" vertical="center" wrapText="1"/>
    </xf>
    <xf numFmtId="0" fontId="52" fillId="0" borderId="25" xfId="0" applyFont="1" applyBorder="1" applyAlignment="1">
      <alignment horizontal="left" wrapText="1"/>
    </xf>
    <xf numFmtId="0" fontId="52" fillId="0" borderId="0" xfId="0" applyFont="1" applyAlignment="1">
      <alignment horizontal="left" wrapText="1"/>
    </xf>
    <xf numFmtId="166" fontId="52" fillId="0" borderId="0" xfId="1" applyNumberFormat="1" applyFont="1"/>
    <xf numFmtId="0" fontId="52" fillId="0" borderId="0" xfId="0" applyFont="1"/>
    <xf numFmtId="166" fontId="6" fillId="0" borderId="50" xfId="1" applyNumberFormat="1" applyFont="1" applyBorder="1" applyAlignment="1">
      <alignment horizontal="center" vertical="center" shrinkToFit="1"/>
    </xf>
    <xf numFmtId="166" fontId="3" fillId="5" borderId="4" xfId="1" applyNumberFormat="1" applyFont="1" applyFill="1" applyBorder="1" applyAlignment="1">
      <alignment vertical="center"/>
    </xf>
    <xf numFmtId="166" fontId="3" fillId="2" borderId="3" xfId="3" applyNumberFormat="1" applyFont="1" applyFill="1" applyBorder="1" applyAlignment="1">
      <alignment horizontal="center" vertical="center"/>
    </xf>
    <xf numFmtId="166" fontId="6" fillId="0" borderId="4" xfId="1" applyNumberFormat="1" applyFont="1" applyBorder="1" applyAlignment="1">
      <alignment horizontal="center" vertical="center" wrapText="1"/>
    </xf>
    <xf numFmtId="166" fontId="6" fillId="0" borderId="38" xfId="1" applyNumberFormat="1" applyFont="1" applyFill="1" applyBorder="1" applyAlignment="1">
      <alignment horizontal="center" vertical="center" shrinkToFit="1"/>
    </xf>
    <xf numFmtId="166" fontId="6" fillId="0" borderId="57" xfId="1" applyNumberFormat="1" applyFont="1" applyFill="1" applyBorder="1" applyAlignment="1">
      <alignment horizontal="center" vertical="center" shrinkToFit="1"/>
    </xf>
    <xf numFmtId="166" fontId="6" fillId="0" borderId="16" xfId="1" applyNumberFormat="1" applyFont="1" applyFill="1" applyBorder="1" applyAlignment="1">
      <alignment horizontal="center" vertical="center" shrinkToFit="1"/>
    </xf>
    <xf numFmtId="165" fontId="6" fillId="0" borderId="16" xfId="1" applyFont="1" applyBorder="1" applyAlignment="1">
      <alignment horizontal="right" vertical="center" shrinkToFit="1"/>
    </xf>
    <xf numFmtId="165" fontId="6" fillId="0" borderId="17" xfId="1" applyFont="1" applyBorder="1" applyAlignment="1">
      <alignment horizontal="right" vertical="center" shrinkToFit="1"/>
    </xf>
    <xf numFmtId="166" fontId="6" fillId="0" borderId="58" xfId="1" applyNumberFormat="1" applyFont="1" applyFill="1" applyBorder="1" applyAlignment="1">
      <alignment horizontal="center" vertical="center" shrinkToFit="1"/>
    </xf>
    <xf numFmtId="165" fontId="29" fillId="2" borderId="0" xfId="1" applyFont="1" applyFill="1" applyAlignment="1">
      <alignment horizontal="center" vertical="center" wrapText="1"/>
    </xf>
    <xf numFmtId="165" fontId="3" fillId="2" borderId="0" xfId="1" applyFont="1" applyFill="1" applyBorder="1" applyAlignment="1">
      <alignment horizontal="center" vertical="center" wrapText="1"/>
    </xf>
    <xf numFmtId="0" fontId="6" fillId="2" borderId="56" xfId="0" applyFont="1" applyFill="1" applyBorder="1"/>
    <xf numFmtId="0" fontId="14" fillId="2" borderId="56" xfId="0" applyFont="1" applyFill="1" applyBorder="1"/>
    <xf numFmtId="165" fontId="29" fillId="2" borderId="0" xfId="1" applyFont="1" applyFill="1"/>
    <xf numFmtId="165" fontId="28" fillId="0" borderId="0" xfId="1" applyFont="1" applyBorder="1" applyAlignment="1">
      <alignment horizontal="center" vertical="center" wrapText="1"/>
    </xf>
    <xf numFmtId="166" fontId="28" fillId="0" borderId="12" xfId="1" applyNumberFormat="1" applyFont="1" applyBorder="1" applyAlignment="1">
      <alignment horizontal="center" vertical="center" wrapText="1"/>
    </xf>
    <xf numFmtId="167" fontId="3" fillId="0" borderId="0" xfId="10" applyNumberFormat="1" applyFont="1" applyBorder="1" applyAlignment="1">
      <alignment horizontal="center" vertical="center" wrapText="1"/>
    </xf>
    <xf numFmtId="0" fontId="6" fillId="0" borderId="43" xfId="0" applyFont="1" applyBorder="1"/>
    <xf numFmtId="170" fontId="3" fillId="6" borderId="3" xfId="0" applyNumberFormat="1" applyFont="1" applyFill="1" applyBorder="1" applyAlignment="1">
      <alignment horizontal="center" vertical="center" shrinkToFit="1"/>
    </xf>
    <xf numFmtId="0" fontId="3" fillId="6" borderId="3" xfId="0" applyFont="1" applyFill="1" applyBorder="1" applyAlignment="1">
      <alignment vertical="center"/>
    </xf>
    <xf numFmtId="166" fontId="3" fillId="6" borderId="3" xfId="0" applyNumberFormat="1" applyFont="1" applyFill="1" applyBorder="1" applyAlignment="1">
      <alignment vertical="center"/>
    </xf>
    <xf numFmtId="0" fontId="28" fillId="6" borderId="3" xfId="0" applyFont="1" applyFill="1" applyBorder="1" applyAlignment="1">
      <alignment vertical="center"/>
    </xf>
    <xf numFmtId="0" fontId="3" fillId="6" borderId="3" xfId="0" applyFont="1" applyFill="1" applyBorder="1" applyAlignment="1">
      <alignment horizontal="left" vertical="center" wrapText="1"/>
    </xf>
    <xf numFmtId="0" fontId="3" fillId="16" borderId="3" xfId="0" applyFont="1" applyFill="1" applyBorder="1" applyAlignment="1">
      <alignment vertical="center"/>
    </xf>
    <xf numFmtId="0" fontId="3" fillId="16" borderId="3" xfId="0" applyFont="1" applyFill="1" applyBorder="1" applyAlignment="1">
      <alignment vertical="center" wrapText="1"/>
    </xf>
    <xf numFmtId="165" fontId="29" fillId="16" borderId="3" xfId="1" applyFont="1" applyFill="1" applyBorder="1" applyAlignment="1">
      <alignment horizontal="center" vertical="center" wrapText="1"/>
    </xf>
    <xf numFmtId="0" fontId="3" fillId="7" borderId="3" xfId="0" applyFont="1" applyFill="1" applyBorder="1" applyAlignment="1">
      <alignment vertical="center"/>
    </xf>
    <xf numFmtId="0" fontId="3" fillId="7" borderId="3" xfId="0" applyFont="1" applyFill="1" applyBorder="1" applyAlignment="1">
      <alignment vertical="center" wrapText="1"/>
    </xf>
    <xf numFmtId="165" fontId="29" fillId="7" borderId="3" xfId="1" applyFont="1" applyFill="1" applyBorder="1" applyAlignment="1">
      <alignment horizontal="center" vertical="center" wrapText="1"/>
    </xf>
    <xf numFmtId="166" fontId="29" fillId="7" borderId="3" xfId="1" applyNumberFormat="1" applyFont="1" applyFill="1" applyBorder="1" applyAlignment="1">
      <alignment horizontal="center" vertical="center" wrapText="1"/>
    </xf>
    <xf numFmtId="0" fontId="3" fillId="6" borderId="3" xfId="0" applyFont="1" applyFill="1" applyBorder="1" applyAlignment="1">
      <alignment vertical="center" wrapText="1"/>
    </xf>
    <xf numFmtId="165" fontId="29" fillId="6" borderId="3" xfId="1" applyFont="1" applyFill="1" applyBorder="1" applyAlignment="1">
      <alignment horizontal="center" vertical="center" wrapText="1"/>
    </xf>
    <xf numFmtId="166" fontId="3" fillId="6" borderId="3" xfId="0" applyNumberFormat="1" applyFont="1" applyFill="1" applyBorder="1" applyAlignment="1">
      <alignment vertical="center" wrapText="1"/>
    </xf>
    <xf numFmtId="0" fontId="28" fillId="6" borderId="3" xfId="0" applyFont="1" applyFill="1" applyBorder="1" applyAlignment="1">
      <alignment vertical="center" wrapText="1"/>
    </xf>
    <xf numFmtId="170" fontId="3" fillId="16" borderId="3" xfId="0" applyNumberFormat="1" applyFont="1" applyFill="1" applyBorder="1" applyAlignment="1">
      <alignment horizontal="center" vertical="center" shrinkToFit="1"/>
    </xf>
    <xf numFmtId="165" fontId="28" fillId="6" borderId="3" xfId="1" applyFont="1" applyFill="1" applyBorder="1" applyAlignment="1">
      <alignment horizontal="left" vertical="center" wrapText="1"/>
    </xf>
    <xf numFmtId="170" fontId="3" fillId="7" borderId="3" xfId="0" applyNumberFormat="1" applyFont="1" applyFill="1" applyBorder="1" applyAlignment="1">
      <alignment horizontal="center" vertical="center" shrinkToFit="1"/>
    </xf>
    <xf numFmtId="0" fontId="28" fillId="7" borderId="3" xfId="0" applyFont="1" applyFill="1" applyBorder="1" applyAlignment="1">
      <alignment vertical="center"/>
    </xf>
    <xf numFmtId="166" fontId="6" fillId="6" borderId="3" xfId="1" applyNumberFormat="1" applyFont="1" applyFill="1" applyBorder="1" applyAlignment="1">
      <alignment horizontal="center" vertical="center" wrapText="1"/>
    </xf>
    <xf numFmtId="166" fontId="3" fillId="7" borderId="3" xfId="0" applyNumberFormat="1" applyFont="1" applyFill="1" applyBorder="1" applyAlignment="1">
      <alignment vertical="center"/>
    </xf>
    <xf numFmtId="0" fontId="46" fillId="6" borderId="3" xfId="0" applyFont="1" applyFill="1" applyBorder="1" applyAlignment="1">
      <alignment horizontal="left" vertical="center"/>
    </xf>
    <xf numFmtId="0" fontId="46" fillId="6" borderId="3" xfId="0" applyFont="1" applyFill="1" applyBorder="1" applyAlignment="1">
      <alignment vertical="center"/>
    </xf>
    <xf numFmtId="165" fontId="6" fillId="6" borderId="3" xfId="1" applyFont="1" applyFill="1" applyBorder="1" applyAlignment="1">
      <alignment horizontal="center" vertical="center" wrapText="1"/>
    </xf>
    <xf numFmtId="1" fontId="3" fillId="11" borderId="3" xfId="0" quotePrefix="1" applyNumberFormat="1" applyFont="1" applyFill="1" applyBorder="1" applyAlignment="1">
      <alignment horizontal="center" vertical="center" shrinkToFit="1"/>
    </xf>
    <xf numFmtId="166" fontId="3" fillId="11" borderId="3" xfId="0" applyNumberFormat="1" applyFont="1" applyFill="1" applyBorder="1" applyAlignment="1">
      <alignment vertical="center"/>
    </xf>
    <xf numFmtId="0" fontId="28" fillId="11" borderId="3" xfId="0" applyFont="1" applyFill="1" applyBorder="1" applyAlignment="1">
      <alignment vertical="center"/>
    </xf>
    <xf numFmtId="0" fontId="3" fillId="11" borderId="3" xfId="0" applyFont="1" applyFill="1" applyBorder="1" applyAlignment="1">
      <alignment vertical="center"/>
    </xf>
    <xf numFmtId="166" fontId="6" fillId="11" borderId="3" xfId="1" applyNumberFormat="1" applyFont="1" applyFill="1" applyBorder="1" applyAlignment="1">
      <alignment horizontal="center" vertical="center" wrapText="1"/>
    </xf>
    <xf numFmtId="0" fontId="3" fillId="6" borderId="3" xfId="0" applyFont="1" applyFill="1" applyBorder="1" applyAlignment="1">
      <alignment horizontal="left" vertical="center"/>
    </xf>
    <xf numFmtId="167" fontId="6" fillId="6" borderId="3" xfId="1" applyNumberFormat="1" applyFont="1" applyFill="1" applyBorder="1" applyAlignment="1">
      <alignment horizontal="center" vertical="center" wrapText="1"/>
    </xf>
    <xf numFmtId="0" fontId="28" fillId="6" borderId="3" xfId="0" applyFont="1" applyFill="1" applyBorder="1" applyAlignment="1">
      <alignment horizontal="left" vertical="center" wrapText="1"/>
    </xf>
    <xf numFmtId="167" fontId="29" fillId="6" borderId="3" xfId="1" applyNumberFormat="1" applyFont="1" applyFill="1" applyBorder="1" applyAlignment="1">
      <alignment horizontal="center" vertical="center" wrapText="1"/>
    </xf>
    <xf numFmtId="167" fontId="6" fillId="6" borderId="3" xfId="10" applyNumberFormat="1" applyFont="1" applyFill="1" applyBorder="1" applyAlignment="1">
      <alignment horizontal="center" vertical="center" wrapText="1"/>
    </xf>
    <xf numFmtId="166" fontId="33" fillId="0" borderId="3" xfId="1" applyNumberFormat="1" applyFont="1" applyBorder="1" applyAlignment="1">
      <alignment horizontal="right" vertical="center" shrinkToFit="1"/>
    </xf>
    <xf numFmtId="166" fontId="13" fillId="0" borderId="3" xfId="1" applyNumberFormat="1" applyFont="1" applyBorder="1" applyAlignment="1">
      <alignment horizontal="right" vertical="center" shrinkToFit="1"/>
    </xf>
    <xf numFmtId="3" fontId="33" fillId="0" borderId="3" xfId="0" applyNumberFormat="1" applyFont="1" applyBorder="1" applyAlignment="1">
      <alignment horizontal="right" vertical="center" shrinkToFit="1"/>
    </xf>
    <xf numFmtId="166" fontId="33" fillId="0" borderId="3" xfId="0" applyNumberFormat="1" applyFont="1" applyBorder="1" applyAlignment="1">
      <alignment horizontal="right" vertical="center" shrinkToFit="1"/>
    </xf>
    <xf numFmtId="0" fontId="4" fillId="0" borderId="59" xfId="0" applyFont="1" applyBorder="1" applyAlignment="1">
      <alignment horizontal="right" vertical="center" wrapText="1"/>
    </xf>
    <xf numFmtId="0" fontId="13" fillId="0" borderId="60" xfId="0" applyFont="1" applyBorder="1" applyAlignment="1">
      <alignment horizontal="left" vertical="center" wrapText="1"/>
    </xf>
    <xf numFmtId="165" fontId="29" fillId="0" borderId="23" xfId="1" applyFont="1" applyBorder="1" applyAlignment="1">
      <alignment horizontal="center" vertical="center" shrinkToFit="1"/>
    </xf>
    <xf numFmtId="49" fontId="6" fillId="0" borderId="15" xfId="0" applyNumberFormat="1" applyFont="1" applyBorder="1" applyAlignment="1">
      <alignment horizontal="center" vertical="center" shrinkToFit="1"/>
    </xf>
    <xf numFmtId="1" fontId="6" fillId="0" borderId="14"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165" fontId="6" fillId="0" borderId="20" xfId="1" applyFont="1" applyFill="1" applyBorder="1" applyAlignment="1">
      <alignment horizontal="center" vertical="center" wrapText="1"/>
    </xf>
    <xf numFmtId="1" fontId="6" fillId="0" borderId="1" xfId="0" applyNumberFormat="1" applyFont="1" applyBorder="1" applyAlignment="1">
      <alignment horizontal="left" vertical="center" wrapText="1" shrinkToFit="1"/>
    </xf>
    <xf numFmtId="1" fontId="6" fillId="0" borderId="1" xfId="0" applyNumberFormat="1" applyFont="1" applyBorder="1" applyAlignment="1">
      <alignment horizontal="left" vertical="center" shrinkToFit="1"/>
    </xf>
    <xf numFmtId="1" fontId="6" fillId="0" borderId="2" xfId="0" applyNumberFormat="1" applyFont="1" applyBorder="1" applyAlignment="1">
      <alignment horizontal="left" vertical="center" wrapText="1" shrinkToFit="1"/>
    </xf>
    <xf numFmtId="1" fontId="6" fillId="0" borderId="2" xfId="0" applyNumberFormat="1" applyFont="1" applyBorder="1" applyAlignment="1">
      <alignment horizontal="center" vertical="center" shrinkToFit="1"/>
    </xf>
    <xf numFmtId="0" fontId="53" fillId="0" borderId="0" xfId="0" applyFont="1"/>
    <xf numFmtId="0" fontId="10" fillId="0" borderId="20" xfId="0"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vertical="center" wrapText="1"/>
    </xf>
    <xf numFmtId="166" fontId="3" fillId="0" borderId="3" xfId="1" applyNumberFormat="1" applyFont="1" applyBorder="1" applyAlignment="1">
      <alignment horizontal="right" vertical="center" shrinkToFit="1"/>
    </xf>
    <xf numFmtId="166" fontId="10" fillId="0" borderId="0" xfId="0" applyNumberFormat="1" applyFont="1"/>
    <xf numFmtId="0" fontId="6" fillId="2" borderId="15" xfId="0" applyFont="1" applyFill="1" applyBorder="1" applyAlignment="1">
      <alignment horizontal="left" vertical="center" wrapText="1"/>
    </xf>
    <xf numFmtId="0" fontId="44" fillId="0" borderId="0" xfId="0" applyFont="1" applyAlignment="1">
      <alignment vertical="center"/>
    </xf>
    <xf numFmtId="166" fontId="10" fillId="0" borderId="0" xfId="1" applyNumberFormat="1" applyFont="1" applyAlignment="1">
      <alignment vertical="center"/>
    </xf>
    <xf numFmtId="165" fontId="10" fillId="0" borderId="0" xfId="1" applyFont="1" applyAlignment="1">
      <alignment vertical="center"/>
    </xf>
    <xf numFmtId="167" fontId="14" fillId="0" borderId="15" xfId="1" applyNumberFormat="1" applyFont="1" applyFill="1" applyBorder="1" applyAlignment="1">
      <alignment horizontal="center" vertical="center" shrinkToFit="1"/>
    </xf>
    <xf numFmtId="165" fontId="12" fillId="0" borderId="10" xfId="1" applyFont="1" applyBorder="1" applyAlignment="1">
      <alignment horizontal="right" vertical="top" shrinkToFit="1"/>
    </xf>
    <xf numFmtId="166" fontId="6" fillId="7" borderId="3" xfId="1" applyNumberFormat="1" applyFont="1" applyFill="1" applyBorder="1" applyAlignment="1">
      <alignment horizontal="center" vertical="center" wrapText="1"/>
    </xf>
    <xf numFmtId="165" fontId="6" fillId="7" borderId="3" xfId="1" applyFont="1" applyFill="1" applyBorder="1" applyAlignment="1">
      <alignment horizontal="center" vertical="center" wrapText="1"/>
    </xf>
    <xf numFmtId="167" fontId="6" fillId="7" borderId="3" xfId="1" applyNumberFormat="1" applyFont="1" applyFill="1" applyBorder="1" applyAlignment="1">
      <alignment horizontal="center" vertical="center" wrapText="1"/>
    </xf>
    <xf numFmtId="167" fontId="6" fillId="0" borderId="1" xfId="1" applyNumberFormat="1" applyFont="1" applyBorder="1" applyAlignment="1">
      <alignment horizontal="right" vertical="center" shrinkToFit="1"/>
    </xf>
    <xf numFmtId="165" fontId="6" fillId="0" borderId="0" xfId="1" applyFont="1" applyAlignment="1">
      <alignment wrapText="1"/>
    </xf>
    <xf numFmtId="166" fontId="6" fillId="0" borderId="0" xfId="1" applyNumberFormat="1" applyFont="1" applyBorder="1" applyAlignment="1">
      <alignment horizontal="center" vertical="center" wrapText="1"/>
    </xf>
    <xf numFmtId="165" fontId="6" fillId="0" borderId="0" xfId="1" applyFont="1" applyBorder="1" applyAlignment="1">
      <alignment horizontal="center" vertical="center" wrapText="1"/>
    </xf>
    <xf numFmtId="0" fontId="6" fillId="2" borderId="0" xfId="0" applyFont="1" applyFill="1" applyAlignment="1">
      <alignment horizontal="left" vertical="center" wrapText="1"/>
    </xf>
    <xf numFmtId="166" fontId="6" fillId="2" borderId="0" xfId="1" applyNumberFormat="1" applyFont="1" applyFill="1" applyAlignment="1">
      <alignment horizontal="center" vertical="center" wrapText="1"/>
    </xf>
    <xf numFmtId="167" fontId="3" fillId="2" borderId="0" xfId="1" applyNumberFormat="1" applyFont="1" applyFill="1" applyBorder="1" applyAlignment="1">
      <alignment horizontal="center" vertical="center" shrinkToFit="1"/>
    </xf>
    <xf numFmtId="167" fontId="6" fillId="0" borderId="4" xfId="10" applyNumberFormat="1" applyFont="1" applyBorder="1" applyAlignment="1">
      <alignment horizontal="center" vertical="center" shrinkToFit="1"/>
    </xf>
    <xf numFmtId="167" fontId="6" fillId="0" borderId="1" xfId="10" applyNumberFormat="1" applyFont="1" applyBorder="1" applyAlignment="1">
      <alignment horizontal="center" vertical="center" shrinkToFit="1"/>
    </xf>
    <xf numFmtId="165" fontId="3" fillId="0" borderId="3" xfId="1" applyFont="1" applyBorder="1" applyAlignment="1">
      <alignment horizontal="right" vertical="center" shrinkToFit="1"/>
    </xf>
    <xf numFmtId="167" fontId="3" fillId="0" borderId="3" xfId="10" applyNumberFormat="1" applyFont="1" applyBorder="1" applyAlignment="1">
      <alignment horizontal="right" vertical="center" shrinkToFit="1"/>
    </xf>
    <xf numFmtId="165" fontId="3" fillId="0" borderId="0" xfId="1" applyFont="1" applyBorder="1" applyAlignment="1">
      <alignment horizontal="right" vertical="center" shrinkToFit="1"/>
    </xf>
    <xf numFmtId="167" fontId="3" fillId="0" borderId="49" xfId="10" applyNumberFormat="1" applyFont="1" applyBorder="1" applyAlignment="1">
      <alignment horizontal="right" vertical="center" shrinkToFit="1"/>
    </xf>
    <xf numFmtId="166" fontId="3" fillId="2" borderId="0" xfId="1" applyNumberFormat="1" applyFont="1" applyFill="1" applyBorder="1" applyAlignment="1">
      <alignment horizontal="center" vertical="center" shrinkToFit="1"/>
    </xf>
    <xf numFmtId="166" fontId="6" fillId="16" borderId="3" xfId="1" applyNumberFormat="1" applyFont="1" applyFill="1" applyBorder="1" applyAlignment="1">
      <alignment horizontal="center" vertical="center" wrapText="1"/>
    </xf>
    <xf numFmtId="165" fontId="6" fillId="16" borderId="3" xfId="1" applyFont="1" applyFill="1" applyBorder="1" applyAlignment="1">
      <alignment horizontal="center" vertical="center" wrapText="1"/>
    </xf>
    <xf numFmtId="167" fontId="6" fillId="16" borderId="3" xfId="1" applyNumberFormat="1" applyFont="1" applyFill="1" applyBorder="1" applyAlignment="1">
      <alignment horizontal="center" vertical="center" wrapText="1"/>
    </xf>
    <xf numFmtId="165" fontId="6" fillId="14" borderId="0" xfId="1" applyFont="1" applyFill="1"/>
    <xf numFmtId="0" fontId="6" fillId="14" borderId="0" xfId="0" applyFont="1" applyFill="1"/>
    <xf numFmtId="166" fontId="6" fillId="0" borderId="20" xfId="1" applyNumberFormat="1" applyFont="1" applyBorder="1" applyAlignment="1">
      <alignment horizontal="center" vertical="center" shrinkToFit="1"/>
    </xf>
    <xf numFmtId="165" fontId="6" fillId="0" borderId="17" xfId="1" applyFont="1" applyBorder="1" applyAlignment="1">
      <alignment horizontal="center" vertical="center" shrinkToFit="1"/>
    </xf>
    <xf numFmtId="167" fontId="6" fillId="0" borderId="18" xfId="10" applyNumberFormat="1" applyFont="1" applyBorder="1" applyAlignment="1">
      <alignment horizontal="right" vertical="center" shrinkToFit="1"/>
    </xf>
    <xf numFmtId="166" fontId="6" fillId="0" borderId="16" xfId="1" applyNumberFormat="1" applyFont="1" applyBorder="1" applyAlignment="1">
      <alignment horizontal="center" vertical="center" wrapText="1"/>
    </xf>
    <xf numFmtId="165" fontId="6" fillId="0" borderId="8" xfId="1" applyFont="1" applyFill="1" applyBorder="1" applyAlignment="1">
      <alignment horizontal="center" vertical="center" wrapText="1"/>
    </xf>
    <xf numFmtId="165" fontId="6" fillId="0" borderId="1" xfId="1" applyFont="1" applyFill="1" applyBorder="1" applyAlignment="1">
      <alignment horizontal="center" vertical="center" wrapText="1"/>
    </xf>
    <xf numFmtId="0" fontId="6" fillId="0" borderId="1" xfId="0" applyFont="1" applyBorder="1" applyAlignment="1">
      <alignment vertical="center" wrapText="1"/>
    </xf>
    <xf numFmtId="170" fontId="3" fillId="6" borderId="3" xfId="0" quotePrefix="1" applyNumberFormat="1" applyFont="1" applyFill="1" applyBorder="1" applyAlignment="1">
      <alignment horizontal="center" vertical="center" shrinkToFit="1"/>
    </xf>
    <xf numFmtId="0" fontId="47" fillId="0" borderId="0" xfId="0" applyFont="1" applyAlignment="1">
      <alignment horizontal="center" vertical="center" wrapText="1"/>
    </xf>
    <xf numFmtId="167" fontId="3" fillId="0" borderId="47" xfId="10" applyNumberFormat="1" applyFont="1" applyBorder="1" applyAlignment="1">
      <alignment horizontal="center" vertical="center" shrinkToFit="1"/>
    </xf>
    <xf numFmtId="0" fontId="47" fillId="0" borderId="0" xfId="0" applyFont="1"/>
    <xf numFmtId="167" fontId="3" fillId="0" borderId="0" xfId="10" applyNumberFormat="1" applyFont="1" applyBorder="1" applyAlignment="1">
      <alignment horizontal="center" vertical="center" shrinkToFit="1"/>
    </xf>
    <xf numFmtId="165" fontId="3" fillId="0" borderId="47" xfId="1" applyFont="1" applyBorder="1" applyAlignment="1">
      <alignment horizontal="center" vertical="center" shrinkToFit="1"/>
    </xf>
    <xf numFmtId="167" fontId="6" fillId="0" borderId="0" xfId="1" applyNumberFormat="1" applyFont="1" applyAlignment="1">
      <alignment horizontal="center" vertical="center" wrapText="1"/>
    </xf>
    <xf numFmtId="167" fontId="6" fillId="0" borderId="47" xfId="1" applyNumberFormat="1" applyFont="1" applyBorder="1" applyAlignment="1">
      <alignment horizontal="center" vertical="center" wrapText="1"/>
    </xf>
    <xf numFmtId="0" fontId="6" fillId="0" borderId="0" xfId="0" applyFont="1" applyAlignment="1">
      <alignment vertical="center" wrapText="1"/>
    </xf>
    <xf numFmtId="166" fontId="6" fillId="6" borderId="3" xfId="10" applyNumberFormat="1" applyFont="1" applyFill="1" applyBorder="1" applyAlignment="1">
      <alignment horizontal="center" vertical="center" wrapText="1"/>
    </xf>
    <xf numFmtId="166" fontId="6" fillId="0" borderId="18" xfId="10" applyNumberFormat="1" applyFont="1" applyBorder="1" applyAlignment="1">
      <alignment horizontal="center" vertical="center" shrinkToFit="1"/>
    </xf>
    <xf numFmtId="166" fontId="6" fillId="0" borderId="15" xfId="10" applyNumberFormat="1" applyFont="1" applyBorder="1" applyAlignment="1">
      <alignment horizontal="center" vertical="center" shrinkToFit="1"/>
    </xf>
    <xf numFmtId="166" fontId="6" fillId="0" borderId="15" xfId="10" applyNumberFormat="1" applyFont="1" applyFill="1" applyBorder="1" applyAlignment="1">
      <alignment horizontal="center" vertical="center" shrinkToFit="1"/>
    </xf>
    <xf numFmtId="166" fontId="3" fillId="0" borderId="3" xfId="10" applyNumberFormat="1" applyFont="1" applyBorder="1" applyAlignment="1">
      <alignment horizontal="center" vertical="center" shrinkToFit="1"/>
    </xf>
    <xf numFmtId="166" fontId="6" fillId="0" borderId="49" xfId="10" applyNumberFormat="1" applyFont="1" applyBorder="1" applyAlignment="1">
      <alignment horizontal="center" vertical="center" wrapText="1"/>
    </xf>
    <xf numFmtId="166" fontId="3" fillId="0" borderId="3" xfId="10" applyNumberFormat="1" applyFont="1" applyBorder="1" applyAlignment="1">
      <alignment horizontal="center" vertical="center" wrapText="1"/>
    </xf>
    <xf numFmtId="166" fontId="3" fillId="0" borderId="0" xfId="10" applyNumberFormat="1" applyFont="1" applyBorder="1" applyAlignment="1">
      <alignment horizontal="center" vertical="center" shrinkToFit="1"/>
    </xf>
    <xf numFmtId="167" fontId="6" fillId="0" borderId="18" xfId="1" applyNumberFormat="1" applyFont="1" applyFill="1" applyBorder="1" applyAlignment="1">
      <alignment horizontal="center" vertical="center" shrinkToFit="1"/>
    </xf>
    <xf numFmtId="167" fontId="6" fillId="0" borderId="44" xfId="1" applyNumberFormat="1" applyFont="1" applyBorder="1" applyAlignment="1">
      <alignment horizontal="center" vertical="center" shrinkToFit="1"/>
    </xf>
    <xf numFmtId="0" fontId="6" fillId="2" borderId="35" xfId="0" applyFont="1" applyFill="1" applyBorder="1"/>
    <xf numFmtId="1" fontId="6" fillId="0" borderId="26" xfId="0" applyNumberFormat="1" applyFont="1" applyBorder="1" applyAlignment="1">
      <alignment horizontal="center" vertical="center" shrinkToFit="1"/>
    </xf>
    <xf numFmtId="171" fontId="6" fillId="0" borderId="26" xfId="0" applyNumberFormat="1" applyFont="1" applyBorder="1" applyAlignment="1">
      <alignment horizontal="center" vertical="center" shrinkToFit="1"/>
    </xf>
    <xf numFmtId="169" fontId="6" fillId="0" borderId="26" xfId="0" applyNumberFormat="1" applyFont="1" applyBorder="1" applyAlignment="1">
      <alignment horizontal="center" vertical="center" shrinkToFit="1"/>
    </xf>
    <xf numFmtId="0" fontId="6" fillId="0" borderId="26" xfId="0" applyFont="1" applyBorder="1" applyAlignment="1">
      <alignment horizontal="left" vertical="center" wrapText="1"/>
    </xf>
    <xf numFmtId="166" fontId="6" fillId="0" borderId="26" xfId="1" applyNumberFormat="1" applyFont="1" applyFill="1" applyBorder="1" applyAlignment="1">
      <alignment horizontal="center" vertical="center" wrapText="1"/>
    </xf>
    <xf numFmtId="165" fontId="6" fillId="0" borderId="26" xfId="1" applyFont="1" applyFill="1" applyBorder="1" applyAlignment="1">
      <alignment horizontal="center" vertical="center" wrapText="1"/>
    </xf>
    <xf numFmtId="166" fontId="6" fillId="0" borderId="34" xfId="1" applyNumberFormat="1" applyFont="1" applyFill="1" applyBorder="1" applyAlignment="1">
      <alignment horizontal="center" vertical="center" shrinkToFit="1"/>
    </xf>
    <xf numFmtId="0" fontId="6" fillId="2" borderId="5" xfId="0" applyFont="1" applyFill="1" applyBorder="1"/>
    <xf numFmtId="165" fontId="6" fillId="0" borderId="35" xfId="1" applyFont="1" applyBorder="1"/>
    <xf numFmtId="0" fontId="6" fillId="0" borderId="35" xfId="0" applyFont="1" applyBorder="1"/>
    <xf numFmtId="166" fontId="3" fillId="0" borderId="10" xfId="1" applyNumberFormat="1" applyFont="1" applyBorder="1" applyAlignment="1">
      <alignment horizontal="center" vertical="center" shrinkToFit="1"/>
    </xf>
    <xf numFmtId="166" fontId="3" fillId="0" borderId="33" xfId="1" applyNumberFormat="1" applyFont="1" applyBorder="1" applyAlignment="1">
      <alignment horizontal="center" vertical="center" shrinkToFit="1"/>
    </xf>
    <xf numFmtId="165" fontId="6" fillId="0" borderId="2" xfId="1" applyFont="1" applyFill="1" applyBorder="1" applyAlignment="1">
      <alignment horizontal="center" vertical="center" wrapText="1"/>
    </xf>
    <xf numFmtId="39" fontId="6" fillId="0" borderId="18" xfId="1" applyNumberFormat="1" applyFont="1" applyBorder="1" applyAlignment="1">
      <alignment horizontal="right" vertical="center" shrinkToFit="1"/>
    </xf>
    <xf numFmtId="39" fontId="6" fillId="0" borderId="15" xfId="1" applyNumberFormat="1" applyFont="1" applyBorder="1" applyAlignment="1">
      <alignment horizontal="right" vertical="center" wrapText="1"/>
    </xf>
    <xf numFmtId="39" fontId="6" fillId="0" borderId="15" xfId="1" applyNumberFormat="1" applyFont="1" applyBorder="1" applyAlignment="1">
      <alignment horizontal="right" vertical="center" shrinkToFit="1"/>
    </xf>
    <xf numFmtId="167" fontId="6" fillId="0" borderId="8" xfId="1" applyNumberFormat="1" applyFont="1" applyBorder="1" applyAlignment="1">
      <alignment horizontal="center" vertical="center" shrinkToFit="1"/>
    </xf>
    <xf numFmtId="39" fontId="6" fillId="0" borderId="8" xfId="1" applyNumberFormat="1" applyFont="1" applyBorder="1" applyAlignment="1">
      <alignment horizontal="right" vertical="center" wrapText="1"/>
    </xf>
    <xf numFmtId="0" fontId="6" fillId="0" borderId="18" xfId="0" applyFont="1" applyBorder="1" applyAlignment="1">
      <alignment horizontal="center" vertical="center" shrinkToFit="1"/>
    </xf>
    <xf numFmtId="166" fontId="3" fillId="0" borderId="10" xfId="1" applyNumberFormat="1" applyFont="1" applyBorder="1" applyAlignment="1">
      <alignment horizontal="right" vertical="center" shrinkToFit="1"/>
    </xf>
    <xf numFmtId="165" fontId="3" fillId="0" borderId="10" xfId="1" applyFont="1" applyBorder="1" applyAlignment="1">
      <alignment horizontal="right" vertical="center" shrinkToFit="1"/>
    </xf>
    <xf numFmtId="167" fontId="3" fillId="0" borderId="10" xfId="1" applyNumberFormat="1" applyFont="1" applyBorder="1" applyAlignment="1">
      <alignment horizontal="right" vertical="center" shrinkToFit="1"/>
    </xf>
    <xf numFmtId="167" fontId="3" fillId="0" borderId="10" xfId="1" applyNumberFormat="1" applyFont="1" applyBorder="1" applyAlignment="1">
      <alignment horizontal="center" vertical="center" shrinkToFit="1"/>
    </xf>
    <xf numFmtId="0" fontId="6" fillId="6" borderId="3" xfId="0" applyFont="1" applyFill="1" applyBorder="1" applyAlignment="1">
      <alignment horizontal="left" vertical="center"/>
    </xf>
    <xf numFmtId="0" fontId="6" fillId="0" borderId="8" xfId="0" applyFont="1" applyBorder="1" applyAlignment="1">
      <alignment horizontal="center" vertical="center" wrapText="1"/>
    </xf>
    <xf numFmtId="37" fontId="3" fillId="0" borderId="3" xfId="1" applyNumberFormat="1" applyFont="1" applyBorder="1" applyAlignment="1">
      <alignment horizontal="right" vertical="center" shrinkToFit="1"/>
    </xf>
    <xf numFmtId="0" fontId="6" fillId="0" borderId="20" xfId="0" applyFont="1" applyBorder="1" applyAlignment="1">
      <alignment horizontal="center" vertical="center" wrapText="1"/>
    </xf>
    <xf numFmtId="167" fontId="6" fillId="0" borderId="15" xfId="10" applyNumberFormat="1" applyFont="1" applyFill="1" applyBorder="1" applyAlignment="1">
      <alignment horizontal="center" vertical="center" shrinkToFit="1"/>
    </xf>
    <xf numFmtId="166" fontId="3" fillId="0" borderId="0" xfId="1" applyNumberFormat="1" applyFont="1" applyBorder="1" applyAlignment="1">
      <alignment horizontal="right" vertical="center" shrinkToFit="1"/>
    </xf>
    <xf numFmtId="37" fontId="3" fillId="0" borderId="0" xfId="1" applyNumberFormat="1" applyFont="1" applyBorder="1" applyAlignment="1">
      <alignment horizontal="right" vertical="center" shrinkToFit="1"/>
    </xf>
    <xf numFmtId="167" fontId="3" fillId="0" borderId="49" xfId="1" applyNumberFormat="1" applyFont="1" applyBorder="1" applyAlignment="1">
      <alignment horizontal="right" vertical="center" shrinkToFit="1"/>
    </xf>
    <xf numFmtId="165" fontId="6" fillId="0" borderId="0" xfId="0" applyNumberFormat="1" applyFont="1" applyAlignment="1">
      <alignment horizontal="left" vertical="center" wrapText="1"/>
    </xf>
    <xf numFmtId="167" fontId="3" fillId="0" borderId="0" xfId="10" applyNumberFormat="1" applyFont="1" applyFill="1" applyBorder="1" applyAlignment="1">
      <alignment horizontal="center" vertical="center" shrinkToFit="1"/>
    </xf>
    <xf numFmtId="43" fontId="6" fillId="0" borderId="0" xfId="0" applyNumberFormat="1" applyFont="1" applyAlignment="1">
      <alignment horizontal="left" vertical="center" wrapText="1"/>
    </xf>
    <xf numFmtId="167" fontId="6" fillId="0" borderId="8" xfId="10" applyNumberFormat="1" applyFont="1" applyBorder="1" applyAlignment="1">
      <alignment horizontal="center" vertical="center" wrapText="1"/>
    </xf>
    <xf numFmtId="167" fontId="3" fillId="0" borderId="49" xfId="10" applyNumberFormat="1" applyFont="1" applyBorder="1" applyAlignment="1">
      <alignment horizontal="center" vertical="center" shrinkToFit="1"/>
    </xf>
    <xf numFmtId="166" fontId="6" fillId="2" borderId="0" xfId="1" applyNumberFormat="1" applyFont="1" applyFill="1"/>
    <xf numFmtId="165" fontId="6" fillId="2" borderId="0" xfId="1" applyFont="1" applyFill="1" applyAlignment="1">
      <alignment vertical="center"/>
    </xf>
    <xf numFmtId="1" fontId="29" fillId="0" borderId="2" xfId="0" applyNumberFormat="1" applyFont="1" applyBorder="1" applyAlignment="1">
      <alignment horizontal="center" vertical="center" shrinkToFit="1"/>
    </xf>
    <xf numFmtId="0" fontId="9" fillId="0" borderId="14" xfId="0" applyFont="1" applyBorder="1" applyAlignment="1">
      <alignment horizontal="center" vertical="center" wrapText="1"/>
    </xf>
    <xf numFmtId="166" fontId="12" fillId="0" borderId="3" xfId="1" applyNumberFormat="1" applyFont="1" applyBorder="1" applyAlignment="1">
      <alignment horizontal="center" vertical="center" shrinkToFit="1"/>
    </xf>
    <xf numFmtId="166" fontId="9" fillId="0" borderId="49" xfId="1" applyNumberFormat="1" applyFont="1" applyBorder="1" applyAlignment="1">
      <alignment horizontal="center" vertical="center" wrapText="1"/>
    </xf>
    <xf numFmtId="166" fontId="12" fillId="0" borderId="0" xfId="1" applyNumberFormat="1" applyFont="1" applyBorder="1" applyAlignment="1">
      <alignment horizontal="center" vertical="center" shrinkToFit="1"/>
    </xf>
    <xf numFmtId="1" fontId="14" fillId="0" borderId="1" xfId="0" applyNumberFormat="1" applyFont="1" applyBorder="1" applyAlignment="1">
      <alignment horizontal="center" vertical="center" wrapText="1" shrinkToFit="1"/>
    </xf>
    <xf numFmtId="171" fontId="14" fillId="0" borderId="1" xfId="0" applyNumberFormat="1" applyFont="1" applyBorder="1" applyAlignment="1">
      <alignment horizontal="center" vertical="center" wrapText="1" shrinkToFit="1"/>
    </xf>
    <xf numFmtId="169" fontId="14" fillId="0" borderId="1" xfId="0" applyNumberFormat="1" applyFont="1" applyBorder="1" applyAlignment="1">
      <alignment horizontal="center" vertical="center" wrapText="1" shrinkToFit="1"/>
    </xf>
    <xf numFmtId="0" fontId="14" fillId="0" borderId="1" xfId="0" applyFont="1" applyBorder="1" applyAlignment="1">
      <alignment horizontal="left" vertical="center" wrapText="1"/>
    </xf>
    <xf numFmtId="166" fontId="14" fillId="0" borderId="1" xfId="1" applyNumberFormat="1" applyFont="1" applyFill="1" applyBorder="1" applyAlignment="1">
      <alignment horizontal="center" vertical="center" wrapText="1"/>
    </xf>
    <xf numFmtId="165" fontId="14" fillId="0" borderId="1" xfId="1" applyFont="1" applyBorder="1" applyAlignment="1">
      <alignment horizontal="center" vertical="center" wrapText="1"/>
    </xf>
    <xf numFmtId="166" fontId="14" fillId="0" borderId="18" xfId="1" applyNumberFormat="1" applyFont="1" applyBorder="1" applyAlignment="1">
      <alignment horizontal="center" vertical="center" shrinkToFit="1"/>
    </xf>
    <xf numFmtId="1" fontId="14" fillId="0" borderId="1" xfId="0" applyNumberFormat="1" applyFont="1" applyBorder="1" applyAlignment="1">
      <alignment horizontal="center" vertical="center" shrinkToFit="1"/>
    </xf>
    <xf numFmtId="168" fontId="14" fillId="0" borderId="1" xfId="0" applyNumberFormat="1" applyFont="1" applyBorder="1" applyAlignment="1">
      <alignment horizontal="center" vertical="center" shrinkToFit="1"/>
    </xf>
    <xf numFmtId="169" fontId="14" fillId="0" borderId="1" xfId="0" applyNumberFormat="1" applyFont="1" applyBorder="1" applyAlignment="1">
      <alignment horizontal="center" vertical="center" shrinkToFit="1"/>
    </xf>
    <xf numFmtId="166" fontId="14" fillId="0" borderId="1" xfId="1" applyNumberFormat="1" applyFont="1" applyBorder="1" applyAlignment="1">
      <alignment horizontal="center" vertical="center" shrinkToFit="1"/>
    </xf>
    <xf numFmtId="167" fontId="14" fillId="0" borderId="1" xfId="1" applyNumberFormat="1" applyFont="1" applyBorder="1" applyAlignment="1">
      <alignment horizontal="right" vertical="center" shrinkToFit="1"/>
    </xf>
    <xf numFmtId="165" fontId="14" fillId="0" borderId="15" xfId="1" applyFont="1" applyFill="1" applyBorder="1" applyAlignment="1">
      <alignment horizontal="center" vertical="center" wrapText="1"/>
    </xf>
    <xf numFmtId="165" fontId="5" fillId="0" borderId="1" xfId="1" applyFont="1" applyBorder="1" applyAlignment="1">
      <alignment horizontal="right" vertical="center" shrinkToFit="1"/>
    </xf>
    <xf numFmtId="167" fontId="5" fillId="0" borderId="1" xfId="10" applyNumberFormat="1" applyFont="1" applyBorder="1" applyAlignment="1">
      <alignment horizontal="right" vertical="center" shrinkToFit="1"/>
    </xf>
    <xf numFmtId="166" fontId="14" fillId="0" borderId="15" xfId="1" applyNumberFormat="1" applyFont="1" applyFill="1" applyBorder="1" applyAlignment="1">
      <alignment horizontal="center" vertical="center" wrapText="1"/>
    </xf>
    <xf numFmtId="166" fontId="14" fillId="0" borderId="34" xfId="1" applyNumberFormat="1" applyFont="1" applyFill="1" applyBorder="1" applyAlignment="1">
      <alignment horizontal="center" vertical="center" shrinkToFit="1"/>
    </xf>
    <xf numFmtId="1" fontId="14" fillId="0" borderId="18" xfId="0" applyNumberFormat="1" applyFont="1" applyBorder="1" applyAlignment="1">
      <alignment horizontal="center" vertical="center" shrinkToFit="1"/>
    </xf>
    <xf numFmtId="171" fontId="14" fillId="0" borderId="18" xfId="0" applyNumberFormat="1" applyFont="1" applyBorder="1" applyAlignment="1">
      <alignment horizontal="center" vertical="center" shrinkToFit="1"/>
    </xf>
    <xf numFmtId="169" fontId="14" fillId="0" borderId="18" xfId="0" applyNumberFormat="1" applyFont="1" applyBorder="1" applyAlignment="1">
      <alignment horizontal="center" vertical="center" shrinkToFit="1"/>
    </xf>
    <xf numFmtId="0" fontId="14" fillId="0" borderId="18" xfId="0" applyFont="1" applyBorder="1" applyAlignment="1">
      <alignment horizontal="left" vertical="center" wrapText="1"/>
    </xf>
    <xf numFmtId="166" fontId="14" fillId="0" borderId="18" xfId="1" applyNumberFormat="1" applyFont="1" applyFill="1" applyBorder="1" applyAlignment="1">
      <alignment horizontal="center" vertical="center" wrapText="1"/>
    </xf>
    <xf numFmtId="165" fontId="14" fillId="0" borderId="18" xfId="1" applyFont="1" applyFill="1" applyBorder="1" applyAlignment="1">
      <alignment horizontal="center" vertical="center" wrapText="1"/>
    </xf>
    <xf numFmtId="166" fontId="14" fillId="0" borderId="4" xfId="1" applyNumberFormat="1" applyFont="1" applyFill="1" applyBorder="1" applyAlignment="1">
      <alignment horizontal="center" vertical="center" shrinkToFit="1"/>
    </xf>
    <xf numFmtId="165" fontId="14" fillId="14" borderId="0" xfId="1" applyFont="1" applyFill="1"/>
    <xf numFmtId="0" fontId="14" fillId="14" borderId="0" xfId="0" applyFont="1" applyFill="1"/>
    <xf numFmtId="165" fontId="14" fillId="0" borderId="0" xfId="1" applyFont="1" applyAlignment="1">
      <alignment wrapText="1"/>
    </xf>
    <xf numFmtId="168" fontId="14" fillId="0" borderId="18" xfId="0" applyNumberFormat="1" applyFont="1" applyBorder="1" applyAlignment="1">
      <alignment horizontal="center" vertical="center" shrinkToFit="1"/>
    </xf>
    <xf numFmtId="1" fontId="6" fillId="0" borderId="18" xfId="0" applyNumberFormat="1" applyFont="1" applyBorder="1" applyAlignment="1">
      <alignment horizontal="left" vertical="center" shrinkToFit="1"/>
    </xf>
    <xf numFmtId="165" fontId="14" fillId="0" borderId="18" xfId="1" applyFont="1" applyBorder="1" applyAlignment="1">
      <alignment horizontal="center" vertical="center" wrapText="1"/>
    </xf>
    <xf numFmtId="166" fontId="14" fillId="0" borderId="15" xfId="1" applyNumberFormat="1" applyFont="1" applyBorder="1" applyAlignment="1">
      <alignment horizontal="right" vertical="center" wrapText="1"/>
    </xf>
    <xf numFmtId="165" fontId="14" fillId="0" borderId="15" xfId="1" applyFont="1" applyBorder="1" applyAlignment="1">
      <alignment horizontal="center" vertical="center" wrapText="1"/>
    </xf>
    <xf numFmtId="166" fontId="14" fillId="0" borderId="15" xfId="1" applyNumberFormat="1" applyFont="1" applyBorder="1" applyAlignment="1">
      <alignment horizontal="right" vertical="center" shrinkToFit="1"/>
    </xf>
    <xf numFmtId="165" fontId="14" fillId="0" borderId="15" xfId="1" applyFont="1" applyBorder="1" applyAlignment="1">
      <alignment horizontal="center" vertical="center" shrinkToFit="1"/>
    </xf>
    <xf numFmtId="0" fontId="16" fillId="18" borderId="62" xfId="0" applyFont="1" applyFill="1" applyBorder="1" applyAlignment="1">
      <alignment vertical="center"/>
    </xf>
    <xf numFmtId="0" fontId="16" fillId="18" borderId="63" xfId="0" applyFont="1" applyFill="1" applyBorder="1" applyAlignment="1">
      <alignment vertical="center"/>
    </xf>
    <xf numFmtId="0" fontId="16" fillId="18" borderId="64" xfId="0" applyFont="1" applyFill="1" applyBorder="1" applyAlignment="1">
      <alignment vertical="center"/>
    </xf>
    <xf numFmtId="0" fontId="55" fillId="18" borderId="57" xfId="0" applyFont="1" applyFill="1" applyBorder="1" applyAlignment="1">
      <alignment horizontal="left" vertical="center"/>
    </xf>
    <xf numFmtId="0" fontId="56" fillId="0" borderId="1" xfId="0" applyFont="1" applyBorder="1" applyAlignment="1">
      <alignment horizontal="left" vertical="center" wrapText="1"/>
    </xf>
    <xf numFmtId="166" fontId="56" fillId="0" borderId="1" xfId="10" applyNumberFormat="1" applyFont="1" applyFill="1" applyBorder="1" applyAlignment="1">
      <alignment horizontal="center" vertical="center" wrapText="1"/>
    </xf>
    <xf numFmtId="43" fontId="3" fillId="6" borderId="3" xfId="10" applyFont="1" applyFill="1" applyBorder="1" applyAlignment="1">
      <alignment horizontal="center" vertical="center" wrapText="1"/>
    </xf>
    <xf numFmtId="166" fontId="3" fillId="6" borderId="3" xfId="10" applyNumberFormat="1" applyFont="1" applyFill="1" applyBorder="1" applyAlignment="1">
      <alignment horizontal="center" vertical="center" wrapText="1"/>
    </xf>
    <xf numFmtId="43" fontId="6" fillId="0" borderId="4" xfId="10" applyFont="1" applyBorder="1" applyAlignment="1">
      <alignment horizontal="left" vertical="center" wrapText="1"/>
    </xf>
    <xf numFmtId="4" fontId="5" fillId="0" borderId="4" xfId="10" applyNumberFormat="1" applyFont="1" applyFill="1" applyBorder="1" applyAlignment="1">
      <alignment horizontal="right" vertical="center" shrinkToFit="1"/>
    </xf>
    <xf numFmtId="43" fontId="6" fillId="0" borderId="1" xfId="10" applyFont="1" applyBorder="1" applyAlignment="1">
      <alignment horizontal="left" vertical="center" wrapText="1"/>
    </xf>
    <xf numFmtId="1" fontId="5" fillId="0" borderId="16" xfId="0" applyNumberFormat="1" applyFont="1" applyBorder="1" applyAlignment="1">
      <alignment horizontal="center" vertical="center" shrinkToFit="1"/>
    </xf>
    <xf numFmtId="0" fontId="5" fillId="0" borderId="0" xfId="0" applyFont="1" applyAlignment="1">
      <alignment horizontal="left" vertical="center" wrapText="1"/>
    </xf>
    <xf numFmtId="43" fontId="12" fillId="0" borderId="3" xfId="10" applyFont="1" applyBorder="1" applyAlignment="1">
      <alignment horizontal="right" vertical="center" shrinkToFit="1"/>
    </xf>
    <xf numFmtId="166" fontId="12" fillId="0" borderId="3" xfId="10" applyNumberFormat="1" applyFont="1" applyBorder="1" applyAlignment="1">
      <alignment horizontal="right" vertical="center" shrinkToFit="1"/>
    </xf>
    <xf numFmtId="43" fontId="9" fillId="0" borderId="0" xfId="10" applyFont="1" applyAlignment="1">
      <alignment horizontal="center" vertical="center" wrapText="1"/>
    </xf>
    <xf numFmtId="166" fontId="9" fillId="0" borderId="0" xfId="10" applyNumberFormat="1" applyFont="1" applyAlignment="1">
      <alignment horizontal="center" vertical="center" wrapText="1"/>
    </xf>
    <xf numFmtId="0" fontId="57" fillId="0" borderId="0" xfId="0" applyFont="1" applyAlignment="1">
      <alignment vertical="center"/>
    </xf>
    <xf numFmtId="171" fontId="14" fillId="0" borderId="1" xfId="0" applyNumberFormat="1" applyFont="1" applyBorder="1" applyAlignment="1">
      <alignment horizontal="center" vertical="center" shrinkToFit="1"/>
    </xf>
    <xf numFmtId="0" fontId="6" fillId="2" borderId="4" xfId="0" applyFont="1" applyFill="1" applyBorder="1" applyAlignment="1">
      <alignment horizontal="center" vertical="center" wrapText="1"/>
    </xf>
    <xf numFmtId="166" fontId="6" fillId="2" borderId="4" xfId="1" applyNumberFormat="1" applyFont="1" applyFill="1" applyBorder="1" applyAlignment="1">
      <alignment horizontal="center" vertical="center" wrapText="1"/>
    </xf>
    <xf numFmtId="165" fontId="25" fillId="2" borderId="4" xfId="1" applyFont="1" applyFill="1" applyBorder="1" applyAlignment="1">
      <alignment horizontal="center" vertical="center" wrapText="1"/>
    </xf>
    <xf numFmtId="165" fontId="6" fillId="2" borderId="4" xfId="1" applyFont="1" applyFill="1" applyBorder="1" applyAlignment="1">
      <alignment horizontal="center" vertical="center" wrapText="1"/>
    </xf>
    <xf numFmtId="0" fontId="6" fillId="2" borderId="4" xfId="0" applyFont="1" applyFill="1" applyBorder="1" applyAlignment="1">
      <alignment horizontal="left" vertical="center" wrapText="1"/>
    </xf>
    <xf numFmtId="1" fontId="6" fillId="2" borderId="4" xfId="0" applyNumberFormat="1" applyFont="1" applyFill="1" applyBorder="1" applyAlignment="1">
      <alignment horizontal="center" vertical="center" wrapText="1"/>
    </xf>
    <xf numFmtId="165" fontId="58" fillId="0" borderId="0" xfId="1" applyFont="1"/>
    <xf numFmtId="0" fontId="34" fillId="19" borderId="0" xfId="0" applyFont="1" applyFill="1"/>
    <xf numFmtId="1" fontId="34" fillId="19" borderId="15" xfId="0" applyNumberFormat="1" applyFont="1" applyFill="1" applyBorder="1" applyAlignment="1">
      <alignment horizontal="center" vertical="center" shrinkToFit="1"/>
    </xf>
    <xf numFmtId="168" fontId="34" fillId="19" borderId="15" xfId="0" applyNumberFormat="1" applyFont="1" applyFill="1" applyBorder="1" applyAlignment="1">
      <alignment horizontal="center" vertical="center" shrinkToFit="1"/>
    </xf>
    <xf numFmtId="169" fontId="34" fillId="19" borderId="15" xfId="0" applyNumberFormat="1" applyFont="1" applyFill="1" applyBorder="1" applyAlignment="1">
      <alignment horizontal="center" vertical="center" shrinkToFit="1"/>
    </xf>
    <xf numFmtId="0" fontId="34" fillId="19" borderId="15" xfId="0" applyFont="1" applyFill="1" applyBorder="1" applyAlignment="1">
      <alignment horizontal="left" vertical="center" wrapText="1"/>
    </xf>
    <xf numFmtId="166" fontId="34" fillId="19" borderId="15" xfId="1" applyNumberFormat="1" applyFont="1" applyFill="1" applyBorder="1" applyAlignment="1">
      <alignment horizontal="center" vertical="center" shrinkToFit="1"/>
    </xf>
    <xf numFmtId="165" fontId="34" fillId="19" borderId="1" xfId="1" applyFont="1" applyFill="1" applyBorder="1" applyAlignment="1">
      <alignment horizontal="center" vertical="center" shrinkToFit="1"/>
    </xf>
    <xf numFmtId="165" fontId="34" fillId="19" borderId="15" xfId="1" applyFont="1" applyFill="1" applyBorder="1" applyAlignment="1">
      <alignment horizontal="center" vertical="center" shrinkToFit="1"/>
    </xf>
    <xf numFmtId="166" fontId="34" fillId="19" borderId="1" xfId="1" applyNumberFormat="1" applyFont="1" applyFill="1" applyBorder="1" applyAlignment="1">
      <alignment horizontal="center" vertical="center" shrinkToFit="1"/>
    </xf>
    <xf numFmtId="165" fontId="34" fillId="19" borderId="0" xfId="1" applyFont="1" applyFill="1"/>
    <xf numFmtId="0" fontId="6" fillId="19" borderId="0" xfId="0" applyFont="1" applyFill="1"/>
    <xf numFmtId="1" fontId="6" fillId="19" borderId="15" xfId="0" applyNumberFormat="1" applyFont="1" applyFill="1" applyBorder="1" applyAlignment="1">
      <alignment horizontal="center" vertical="center" shrinkToFit="1"/>
    </xf>
    <xf numFmtId="168" fontId="6" fillId="19" borderId="15" xfId="0" applyNumberFormat="1" applyFont="1" applyFill="1" applyBorder="1" applyAlignment="1">
      <alignment horizontal="center" vertical="center" shrinkToFit="1"/>
    </xf>
    <xf numFmtId="169" fontId="6" fillId="19" borderId="15" xfId="0" applyNumberFormat="1" applyFont="1" applyFill="1" applyBorder="1" applyAlignment="1">
      <alignment horizontal="center" vertical="center" shrinkToFit="1"/>
    </xf>
    <xf numFmtId="0" fontId="6" fillId="19" borderId="15" xfId="0" applyFont="1" applyFill="1" applyBorder="1" applyAlignment="1">
      <alignment horizontal="left" vertical="center" wrapText="1"/>
    </xf>
    <xf numFmtId="166" fontId="6" fillId="19" borderId="15" xfId="1" applyNumberFormat="1" applyFont="1" applyFill="1" applyBorder="1" applyAlignment="1">
      <alignment horizontal="center" vertical="center" shrinkToFit="1"/>
    </xf>
    <xf numFmtId="165" fontId="29" fillId="19" borderId="1" xfId="1" applyFont="1" applyFill="1" applyBorder="1" applyAlignment="1">
      <alignment horizontal="center" vertical="center" shrinkToFit="1"/>
    </xf>
    <xf numFmtId="165" fontId="6" fillId="19" borderId="15" xfId="1" applyFont="1" applyFill="1" applyBorder="1" applyAlignment="1">
      <alignment horizontal="center" vertical="center" shrinkToFit="1"/>
    </xf>
    <xf numFmtId="166" fontId="6" fillId="19" borderId="1" xfId="1" applyNumberFormat="1" applyFont="1" applyFill="1" applyBorder="1" applyAlignment="1">
      <alignment horizontal="center" vertical="center" shrinkToFit="1"/>
    </xf>
    <xf numFmtId="165" fontId="6" fillId="19" borderId="0" xfId="1" applyFont="1" applyFill="1" applyAlignment="1">
      <alignment wrapText="1"/>
    </xf>
    <xf numFmtId="165" fontId="6" fillId="19" borderId="0" xfId="1" applyFont="1" applyFill="1"/>
    <xf numFmtId="165" fontId="6" fillId="19" borderId="15" xfId="1" applyFont="1" applyFill="1" applyBorder="1" applyAlignment="1">
      <alignment horizontal="center" vertical="center" wrapText="1"/>
    </xf>
    <xf numFmtId="1" fontId="6" fillId="19" borderId="18" xfId="0" applyNumberFormat="1" applyFont="1" applyFill="1" applyBorder="1" applyAlignment="1">
      <alignment horizontal="center" vertical="center" shrinkToFit="1"/>
    </xf>
    <xf numFmtId="171" fontId="6" fillId="19" borderId="15" xfId="0" applyNumberFormat="1" applyFont="1" applyFill="1" applyBorder="1" applyAlignment="1">
      <alignment horizontal="center" vertical="center" shrinkToFit="1"/>
    </xf>
    <xf numFmtId="167" fontId="6" fillId="19" borderId="15" xfId="1" applyNumberFormat="1" applyFont="1" applyFill="1" applyBorder="1" applyAlignment="1">
      <alignment horizontal="center" vertical="center" shrinkToFit="1"/>
    </xf>
    <xf numFmtId="0" fontId="6" fillId="19" borderId="56" xfId="0" applyFont="1" applyFill="1" applyBorder="1"/>
    <xf numFmtId="165" fontId="29" fillId="19" borderId="15" xfId="1" applyFont="1" applyFill="1" applyBorder="1" applyAlignment="1">
      <alignment horizontal="center" vertical="center" shrinkToFit="1"/>
    </xf>
    <xf numFmtId="165" fontId="6" fillId="19" borderId="18" xfId="1" applyFont="1" applyFill="1" applyBorder="1" applyAlignment="1">
      <alignment horizontal="center" vertical="center" wrapText="1"/>
    </xf>
    <xf numFmtId="166" fontId="6" fillId="19" borderId="18" xfId="1" applyNumberFormat="1" applyFont="1" applyFill="1" applyBorder="1" applyAlignment="1">
      <alignment horizontal="center" vertical="center" shrinkToFit="1"/>
    </xf>
    <xf numFmtId="1" fontId="14" fillId="0" borderId="1" xfId="0" applyNumberFormat="1" applyFont="1" applyBorder="1" applyAlignment="1">
      <alignment horizontal="left" vertical="center" wrapText="1" shrinkToFit="1"/>
    </xf>
    <xf numFmtId="165" fontId="59" fillId="0" borderId="0" xfId="1" applyFont="1"/>
    <xf numFmtId="168" fontId="6" fillId="19" borderId="18" xfId="0" applyNumberFormat="1" applyFont="1" applyFill="1" applyBorder="1" applyAlignment="1">
      <alignment horizontal="center" vertical="center" shrinkToFit="1"/>
    </xf>
    <xf numFmtId="169" fontId="6" fillId="19" borderId="18" xfId="0" applyNumberFormat="1" applyFont="1" applyFill="1" applyBorder="1" applyAlignment="1">
      <alignment horizontal="center" vertical="center" shrinkToFit="1"/>
    </xf>
    <xf numFmtId="166" fontId="6" fillId="19" borderId="15" xfId="1" applyNumberFormat="1" applyFont="1" applyFill="1" applyBorder="1" applyAlignment="1">
      <alignment horizontal="center" vertical="center" wrapText="1"/>
    </xf>
    <xf numFmtId="0" fontId="6" fillId="19" borderId="8" xfId="0" applyFont="1" applyFill="1" applyBorder="1" applyAlignment="1">
      <alignment horizontal="left" vertical="center" wrapText="1"/>
    </xf>
    <xf numFmtId="166" fontId="6" fillId="19" borderId="8" xfId="1" applyNumberFormat="1" applyFont="1" applyFill="1" applyBorder="1" applyAlignment="1">
      <alignment horizontal="center" vertical="center" shrinkToFit="1"/>
    </xf>
    <xf numFmtId="165" fontId="29" fillId="19" borderId="2" xfId="1" applyFont="1" applyFill="1" applyBorder="1" applyAlignment="1">
      <alignment horizontal="center" vertical="center" shrinkToFit="1"/>
    </xf>
    <xf numFmtId="166" fontId="6" fillId="19" borderId="20" xfId="1" applyNumberFormat="1" applyFont="1" applyFill="1" applyBorder="1" applyAlignment="1">
      <alignment horizontal="center" vertical="center" shrinkToFit="1"/>
    </xf>
    <xf numFmtId="165" fontId="59" fillId="19" borderId="0" xfId="1" applyFont="1" applyFill="1"/>
    <xf numFmtId="167" fontId="29" fillId="19" borderId="15" xfId="1" applyNumberFormat="1" applyFont="1" applyFill="1" applyBorder="1" applyAlignment="1">
      <alignment horizontal="center" vertical="center" shrinkToFit="1"/>
    </xf>
    <xf numFmtId="165" fontId="29" fillId="19" borderId="15" xfId="1" applyFont="1" applyFill="1" applyBorder="1" applyAlignment="1">
      <alignment horizontal="center" vertical="center" wrapText="1"/>
    </xf>
    <xf numFmtId="165" fontId="29" fillId="19" borderId="18" xfId="1" applyFont="1" applyFill="1" applyBorder="1" applyAlignment="1">
      <alignment horizontal="center" vertical="center" shrinkToFit="1"/>
    </xf>
    <xf numFmtId="165" fontId="6" fillId="19" borderId="18" xfId="1" applyFont="1" applyFill="1" applyBorder="1" applyAlignment="1">
      <alignment horizontal="center" vertical="center" shrinkToFit="1"/>
    </xf>
    <xf numFmtId="0" fontId="14" fillId="20" borderId="0" xfId="0" applyFont="1" applyFill="1"/>
    <xf numFmtId="1" fontId="14" fillId="20" borderId="15" xfId="0" applyNumberFormat="1" applyFont="1" applyFill="1" applyBorder="1" applyAlignment="1">
      <alignment horizontal="center" vertical="center" shrinkToFit="1"/>
    </xf>
    <xf numFmtId="1" fontId="14" fillId="20" borderId="18" xfId="0" applyNumberFormat="1" applyFont="1" applyFill="1" applyBorder="1" applyAlignment="1">
      <alignment horizontal="center" vertical="center" shrinkToFit="1"/>
    </xf>
    <xf numFmtId="168" fontId="14" fillId="20" borderId="15" xfId="0" applyNumberFormat="1" applyFont="1" applyFill="1" applyBorder="1" applyAlignment="1">
      <alignment horizontal="center" vertical="center" shrinkToFit="1"/>
    </xf>
    <xf numFmtId="169" fontId="14" fillId="20" borderId="15" xfId="0" applyNumberFormat="1" applyFont="1" applyFill="1" applyBorder="1" applyAlignment="1">
      <alignment horizontal="center" vertical="center" shrinkToFit="1"/>
    </xf>
    <xf numFmtId="0" fontId="14" fillId="20" borderId="15" xfId="0" applyFont="1" applyFill="1" applyBorder="1" applyAlignment="1">
      <alignment horizontal="left" vertical="center" wrapText="1"/>
    </xf>
    <xf numFmtId="166" fontId="14" fillId="20" borderId="15" xfId="1" applyNumberFormat="1" applyFont="1" applyFill="1" applyBorder="1" applyAlignment="1">
      <alignment horizontal="center" vertical="center" shrinkToFit="1"/>
    </xf>
    <xf numFmtId="165" fontId="14" fillId="20" borderId="15" xfId="1" applyFont="1" applyFill="1" applyBorder="1" applyAlignment="1">
      <alignment horizontal="center" vertical="center" shrinkToFit="1"/>
    </xf>
    <xf numFmtId="167" fontId="14" fillId="20" borderId="18" xfId="10" applyNumberFormat="1" applyFont="1" applyFill="1" applyBorder="1" applyAlignment="1">
      <alignment horizontal="right" vertical="center" shrinkToFit="1"/>
    </xf>
    <xf numFmtId="0" fontId="14" fillId="20" borderId="56" xfId="0" applyFont="1" applyFill="1" applyBorder="1"/>
    <xf numFmtId="165" fontId="6" fillId="20" borderId="0" xfId="1" applyFont="1" applyFill="1" applyAlignment="1">
      <alignment wrapText="1"/>
    </xf>
    <xf numFmtId="165" fontId="14" fillId="20" borderId="0" xfId="1" applyFont="1" applyFill="1"/>
    <xf numFmtId="168" fontId="14" fillId="20" borderId="18" xfId="0" applyNumberFormat="1" applyFont="1" applyFill="1" applyBorder="1" applyAlignment="1">
      <alignment horizontal="center" vertical="center" shrinkToFit="1"/>
    </xf>
    <xf numFmtId="169" fontId="14" fillId="20" borderId="18" xfId="0" applyNumberFormat="1" applyFont="1" applyFill="1" applyBorder="1" applyAlignment="1">
      <alignment horizontal="center" vertical="center" shrinkToFit="1"/>
    </xf>
    <xf numFmtId="0" fontId="14" fillId="20" borderId="18" xfId="0" applyFont="1" applyFill="1" applyBorder="1" applyAlignment="1">
      <alignment horizontal="left" vertical="center" wrapText="1"/>
    </xf>
    <xf numFmtId="166" fontId="14" fillId="20" borderId="18" xfId="1" applyNumberFormat="1" applyFont="1" applyFill="1" applyBorder="1" applyAlignment="1">
      <alignment horizontal="center" vertical="center" shrinkToFit="1"/>
    </xf>
    <xf numFmtId="165" fontId="14" fillId="20" borderId="18" xfId="1" applyFont="1" applyFill="1" applyBorder="1" applyAlignment="1">
      <alignment horizontal="center" vertical="center" shrinkToFit="1"/>
    </xf>
    <xf numFmtId="1" fontId="6" fillId="2" borderId="15" xfId="0" applyNumberFormat="1" applyFont="1" applyFill="1" applyBorder="1" applyAlignment="1">
      <alignment horizontal="center" vertical="center" shrinkToFit="1"/>
    </xf>
    <xf numFmtId="1" fontId="6" fillId="2" borderId="18" xfId="0" applyNumberFormat="1" applyFont="1" applyFill="1" applyBorder="1" applyAlignment="1">
      <alignment horizontal="center" vertical="center" shrinkToFit="1"/>
    </xf>
    <xf numFmtId="168" fontId="6" fillId="2" borderId="15" xfId="0" applyNumberFormat="1" applyFont="1" applyFill="1" applyBorder="1" applyAlignment="1">
      <alignment horizontal="center" vertical="center" shrinkToFit="1"/>
    </xf>
    <xf numFmtId="169" fontId="6" fillId="2" borderId="15" xfId="0" applyNumberFormat="1" applyFont="1" applyFill="1" applyBorder="1" applyAlignment="1">
      <alignment horizontal="center" vertical="center" shrinkToFit="1"/>
    </xf>
    <xf numFmtId="166" fontId="6" fillId="2" borderId="15" xfId="1" applyNumberFormat="1" applyFont="1" applyFill="1" applyBorder="1" applyAlignment="1">
      <alignment horizontal="center" vertical="center" shrinkToFit="1"/>
    </xf>
    <xf numFmtId="165" fontId="29" fillId="2" borderId="1" xfId="1" applyFont="1" applyFill="1" applyBorder="1" applyAlignment="1">
      <alignment horizontal="center" vertical="center" shrinkToFit="1"/>
    </xf>
    <xf numFmtId="166" fontId="6" fillId="2" borderId="18" xfId="1" applyNumberFormat="1" applyFont="1" applyFill="1" applyBorder="1" applyAlignment="1">
      <alignment horizontal="center" vertical="center" shrinkToFit="1"/>
    </xf>
    <xf numFmtId="165" fontId="6" fillId="2" borderId="0" xfId="1" applyFont="1" applyFill="1" applyAlignment="1">
      <alignment wrapText="1"/>
    </xf>
    <xf numFmtId="1" fontId="14" fillId="20" borderId="1" xfId="0" applyNumberFormat="1" applyFont="1" applyFill="1" applyBorder="1" applyAlignment="1">
      <alignment horizontal="center" vertical="center" shrinkToFit="1"/>
    </xf>
    <xf numFmtId="171" fontId="14" fillId="20" borderId="1" xfId="0" applyNumberFormat="1" applyFont="1" applyFill="1" applyBorder="1" applyAlignment="1">
      <alignment horizontal="center" vertical="center" shrinkToFit="1"/>
    </xf>
    <xf numFmtId="169" fontId="14" fillId="20" borderId="1" xfId="0" applyNumberFormat="1" applyFont="1" applyFill="1" applyBorder="1" applyAlignment="1">
      <alignment horizontal="center" vertical="center" shrinkToFit="1"/>
    </xf>
    <xf numFmtId="0" fontId="14" fillId="20" borderId="1" xfId="0" applyFont="1" applyFill="1" applyBorder="1" applyAlignment="1">
      <alignment horizontal="left" vertical="center" wrapText="1"/>
    </xf>
    <xf numFmtId="166" fontId="14" fillId="20" borderId="1" xfId="1" applyNumberFormat="1" applyFont="1" applyFill="1" applyBorder="1" applyAlignment="1">
      <alignment horizontal="center" vertical="center" shrinkToFit="1"/>
    </xf>
    <xf numFmtId="165" fontId="14" fillId="20" borderId="1" xfId="1" applyFont="1" applyFill="1" applyBorder="1" applyAlignment="1">
      <alignment horizontal="center" vertical="center" shrinkToFit="1"/>
    </xf>
    <xf numFmtId="171" fontId="14" fillId="20" borderId="18" xfId="0" applyNumberFormat="1" applyFont="1" applyFill="1" applyBorder="1" applyAlignment="1">
      <alignment horizontal="center" vertical="center" shrinkToFit="1"/>
    </xf>
    <xf numFmtId="165" fontId="14" fillId="20" borderId="4" xfId="1" applyFont="1" applyFill="1" applyBorder="1" applyAlignment="1">
      <alignment horizontal="center" vertical="center" shrinkToFit="1"/>
    </xf>
    <xf numFmtId="171" fontId="14" fillId="20" borderId="15" xfId="0" applyNumberFormat="1" applyFont="1" applyFill="1" applyBorder="1" applyAlignment="1">
      <alignment horizontal="center" vertical="center" shrinkToFit="1"/>
    </xf>
    <xf numFmtId="165" fontId="14" fillId="20" borderId="18" xfId="1" applyFont="1" applyFill="1" applyBorder="1" applyAlignment="1">
      <alignment horizontal="right" vertical="center" shrinkToFit="1"/>
    </xf>
    <xf numFmtId="165" fontId="14" fillId="20" borderId="15" xfId="1" applyFont="1" applyFill="1" applyBorder="1" applyAlignment="1">
      <alignment horizontal="right" vertical="center" shrinkToFit="1"/>
    </xf>
    <xf numFmtId="165" fontId="14" fillId="20" borderId="15" xfId="1" applyFont="1" applyFill="1" applyBorder="1" applyAlignment="1">
      <alignment horizontal="center" vertical="center" wrapText="1"/>
    </xf>
    <xf numFmtId="166" fontId="14" fillId="20" borderId="15" xfId="1" applyNumberFormat="1" applyFont="1" applyFill="1" applyBorder="1" applyAlignment="1">
      <alignment horizontal="center" vertical="center" wrapText="1"/>
    </xf>
    <xf numFmtId="166" fontId="14" fillId="20" borderId="18" xfId="1" applyNumberFormat="1" applyFont="1" applyFill="1" applyBorder="1" applyAlignment="1">
      <alignment horizontal="center" vertical="center" wrapText="1"/>
    </xf>
    <xf numFmtId="165" fontId="14" fillId="20" borderId="18" xfId="1" applyFont="1" applyFill="1" applyBorder="1" applyAlignment="1">
      <alignment horizontal="center" vertical="center" wrapText="1"/>
    </xf>
    <xf numFmtId="0" fontId="6" fillId="20" borderId="0" xfId="0" applyFont="1" applyFill="1"/>
    <xf numFmtId="1" fontId="6" fillId="20" borderId="15" xfId="0" applyNumberFormat="1" applyFont="1" applyFill="1" applyBorder="1" applyAlignment="1">
      <alignment horizontal="center" vertical="center" shrinkToFit="1"/>
    </xf>
    <xf numFmtId="1" fontId="6" fillId="20" borderId="18" xfId="0" applyNumberFormat="1" applyFont="1" applyFill="1" applyBorder="1" applyAlignment="1">
      <alignment horizontal="center" vertical="center" shrinkToFit="1"/>
    </xf>
    <xf numFmtId="168" fontId="6" fillId="20" borderId="18" xfId="0" applyNumberFormat="1" applyFont="1" applyFill="1" applyBorder="1" applyAlignment="1">
      <alignment horizontal="center" vertical="center" shrinkToFit="1"/>
    </xf>
    <xf numFmtId="169" fontId="6" fillId="20" borderId="18" xfId="0" applyNumberFormat="1" applyFont="1" applyFill="1" applyBorder="1" applyAlignment="1">
      <alignment horizontal="center" vertical="center" shrinkToFit="1"/>
    </xf>
    <xf numFmtId="0" fontId="6" fillId="20" borderId="15" xfId="0" applyFont="1" applyFill="1" applyBorder="1" applyAlignment="1">
      <alignment horizontal="left" vertical="center" wrapText="1"/>
    </xf>
    <xf numFmtId="166" fontId="6" fillId="20" borderId="15" xfId="1" applyNumberFormat="1" applyFont="1" applyFill="1" applyBorder="1" applyAlignment="1">
      <alignment horizontal="center" vertical="center" shrinkToFit="1"/>
    </xf>
    <xf numFmtId="165" fontId="29" fillId="20" borderId="1" xfId="1" applyFont="1" applyFill="1" applyBorder="1" applyAlignment="1">
      <alignment horizontal="center" vertical="center" shrinkToFit="1"/>
    </xf>
    <xf numFmtId="166" fontId="6" fillId="20" borderId="18" xfId="1" applyNumberFormat="1" applyFont="1" applyFill="1" applyBorder="1" applyAlignment="1">
      <alignment horizontal="center" vertical="center" shrinkToFit="1"/>
    </xf>
    <xf numFmtId="0" fontId="6" fillId="20" borderId="56" xfId="0" applyFont="1" applyFill="1" applyBorder="1"/>
    <xf numFmtId="165" fontId="6" fillId="20" borderId="0" xfId="1" applyFont="1" applyFill="1"/>
    <xf numFmtId="0" fontId="14" fillId="19" borderId="0" xfId="0" applyFont="1" applyFill="1"/>
    <xf numFmtId="1" fontId="14" fillId="19" borderId="18" xfId="0" applyNumberFormat="1" applyFont="1" applyFill="1" applyBorder="1" applyAlignment="1">
      <alignment horizontal="center" vertical="center" shrinkToFit="1"/>
    </xf>
    <xf numFmtId="171" fontId="14" fillId="19" borderId="18" xfId="0" applyNumberFormat="1" applyFont="1" applyFill="1" applyBorder="1" applyAlignment="1">
      <alignment horizontal="center" vertical="center" shrinkToFit="1"/>
    </xf>
    <xf numFmtId="169" fontId="14" fillId="19" borderId="18" xfId="0" applyNumberFormat="1" applyFont="1" applyFill="1" applyBorder="1" applyAlignment="1">
      <alignment horizontal="center" vertical="center" shrinkToFit="1"/>
    </xf>
    <xf numFmtId="0" fontId="14" fillId="19" borderId="18" xfId="0" applyFont="1" applyFill="1" applyBorder="1" applyAlignment="1">
      <alignment horizontal="left" vertical="center" wrapText="1"/>
    </xf>
    <xf numFmtId="166" fontId="14" fillId="19" borderId="18" xfId="1" applyNumberFormat="1" applyFont="1" applyFill="1" applyBorder="1" applyAlignment="1">
      <alignment horizontal="right" vertical="center" shrinkToFit="1"/>
    </xf>
    <xf numFmtId="165" fontId="14" fillId="19" borderId="18" xfId="1" applyFont="1" applyFill="1" applyBorder="1" applyAlignment="1">
      <alignment horizontal="center" vertical="center" shrinkToFit="1"/>
    </xf>
    <xf numFmtId="165" fontId="14" fillId="19" borderId="18" xfId="1" applyFont="1" applyFill="1" applyBorder="1" applyAlignment="1">
      <alignment horizontal="center" vertical="center" wrapText="1"/>
    </xf>
    <xf numFmtId="166" fontId="14" fillId="19" borderId="18" xfId="1" applyNumberFormat="1" applyFont="1" applyFill="1" applyBorder="1" applyAlignment="1">
      <alignment horizontal="center" vertical="center" shrinkToFit="1"/>
    </xf>
    <xf numFmtId="0" fontId="14" fillId="19" borderId="56" xfId="0" applyFont="1" applyFill="1" applyBorder="1"/>
    <xf numFmtId="165" fontId="14" fillId="19" borderId="0" xfId="1" applyFont="1" applyFill="1"/>
    <xf numFmtId="1" fontId="14" fillId="19" borderId="15" xfId="0" applyNumberFormat="1" applyFont="1" applyFill="1" applyBorder="1" applyAlignment="1">
      <alignment horizontal="center" vertical="center" shrinkToFit="1"/>
    </xf>
    <xf numFmtId="171" fontId="14" fillId="19" borderId="15" xfId="0" applyNumberFormat="1" applyFont="1" applyFill="1" applyBorder="1" applyAlignment="1">
      <alignment horizontal="center" vertical="center" shrinkToFit="1"/>
    </xf>
    <xf numFmtId="169" fontId="14" fillId="19" borderId="15" xfId="0" applyNumberFormat="1" applyFont="1" applyFill="1" applyBorder="1" applyAlignment="1">
      <alignment horizontal="center" vertical="center" shrinkToFit="1"/>
    </xf>
    <xf numFmtId="0" fontId="14" fillId="19" borderId="15" xfId="0" applyFont="1" applyFill="1" applyBorder="1" applyAlignment="1">
      <alignment horizontal="left" vertical="center" wrapText="1"/>
    </xf>
    <xf numFmtId="166" fontId="14" fillId="19" borderId="15" xfId="1" applyNumberFormat="1" applyFont="1" applyFill="1" applyBorder="1" applyAlignment="1">
      <alignment horizontal="right" vertical="center" wrapText="1"/>
    </xf>
    <xf numFmtId="165" fontId="14" fillId="19" borderId="15" xfId="1" applyFont="1" applyFill="1" applyBorder="1" applyAlignment="1">
      <alignment horizontal="center" vertical="center" wrapText="1"/>
    </xf>
    <xf numFmtId="166" fontId="14" fillId="19" borderId="15" xfId="1" applyNumberFormat="1" applyFont="1" applyFill="1" applyBorder="1" applyAlignment="1">
      <alignment horizontal="right" vertical="center" shrinkToFit="1"/>
    </xf>
    <xf numFmtId="165" fontId="14" fillId="19" borderId="15" xfId="1" applyFont="1" applyFill="1" applyBorder="1" applyAlignment="1">
      <alignment horizontal="center" vertical="center" shrinkToFit="1"/>
    </xf>
    <xf numFmtId="168" fontId="14" fillId="19" borderId="18" xfId="0" applyNumberFormat="1" applyFont="1" applyFill="1" applyBorder="1" applyAlignment="1">
      <alignment horizontal="center" vertical="center" shrinkToFit="1"/>
    </xf>
    <xf numFmtId="0" fontId="14" fillId="2" borderId="0" xfId="0" applyFont="1" applyFill="1" applyAlignment="1">
      <alignment vertical="center"/>
    </xf>
    <xf numFmtId="0" fontId="14" fillId="2" borderId="56" xfId="0" applyFont="1" applyFill="1" applyBorder="1" applyAlignment="1">
      <alignment vertical="center"/>
    </xf>
    <xf numFmtId="165" fontId="14" fillId="0" borderId="0" xfId="1" applyFont="1" applyAlignment="1">
      <alignment vertical="center"/>
    </xf>
    <xf numFmtId="0" fontId="14" fillId="0" borderId="0" xfId="0" applyFont="1" applyAlignment="1">
      <alignment vertical="center"/>
    </xf>
    <xf numFmtId="166" fontId="14" fillId="0" borderId="18" xfId="1" applyNumberFormat="1" applyFont="1" applyFill="1" applyBorder="1" applyAlignment="1">
      <alignment horizontal="center" vertical="center" shrinkToFit="1"/>
    </xf>
    <xf numFmtId="165" fontId="14" fillId="2" borderId="1" xfId="1" applyFont="1" applyFill="1" applyBorder="1" applyAlignment="1">
      <alignment horizontal="center" vertical="center" shrinkToFit="1"/>
    </xf>
    <xf numFmtId="165" fontId="14" fillId="2" borderId="15" xfId="1" applyFont="1" applyFill="1" applyBorder="1" applyAlignment="1">
      <alignment horizontal="center" vertical="center" wrapText="1"/>
    </xf>
    <xf numFmtId="165" fontId="14" fillId="2" borderId="0" xfId="1" applyFont="1" applyFill="1" applyAlignment="1">
      <alignment wrapText="1"/>
    </xf>
    <xf numFmtId="165" fontId="14" fillId="2" borderId="0" xfId="1" applyFont="1" applyFill="1"/>
    <xf numFmtId="1" fontId="60" fillId="0" borderId="18" xfId="0" applyNumberFormat="1" applyFont="1" applyBorder="1" applyAlignment="1">
      <alignment horizontal="center" vertical="center" shrinkToFit="1"/>
    </xf>
    <xf numFmtId="165" fontId="14" fillId="0" borderId="18" xfId="1" applyFont="1" applyBorder="1" applyAlignment="1">
      <alignment horizontal="center" vertical="center" shrinkToFit="1"/>
    </xf>
    <xf numFmtId="167" fontId="14" fillId="0" borderId="18" xfId="10" applyNumberFormat="1" applyFont="1" applyBorder="1" applyAlignment="1">
      <alignment horizontal="right" vertical="center" shrinkToFit="1"/>
    </xf>
    <xf numFmtId="1" fontId="60" fillId="0" borderId="15" xfId="0" applyNumberFormat="1" applyFont="1" applyBorder="1" applyAlignment="1">
      <alignment horizontal="center" vertical="center" shrinkToFit="1"/>
    </xf>
    <xf numFmtId="1" fontId="14" fillId="0" borderId="4" xfId="0" applyNumberFormat="1" applyFont="1" applyBorder="1" applyAlignment="1">
      <alignment horizontal="center" vertical="center" shrinkToFit="1"/>
    </xf>
    <xf numFmtId="171" fontId="14" fillId="0" borderId="4" xfId="0" applyNumberFormat="1" applyFont="1" applyBorder="1" applyAlignment="1">
      <alignment horizontal="center" vertical="center" shrinkToFit="1"/>
    </xf>
    <xf numFmtId="169" fontId="14" fillId="0" borderId="4" xfId="0" applyNumberFormat="1" applyFont="1" applyBorder="1" applyAlignment="1">
      <alignment horizontal="center" vertical="center" shrinkToFit="1"/>
    </xf>
    <xf numFmtId="0" fontId="14" fillId="0" borderId="4" xfId="0" applyFont="1" applyBorder="1" applyAlignment="1">
      <alignment horizontal="left" vertical="center" wrapText="1"/>
    </xf>
    <xf numFmtId="166" fontId="14" fillId="0" borderId="4" xfId="1" applyNumberFormat="1" applyFont="1" applyBorder="1" applyAlignment="1">
      <alignment horizontal="center" vertical="center" shrinkToFit="1"/>
    </xf>
    <xf numFmtId="166" fontId="14" fillId="0" borderId="5" xfId="1" applyNumberFormat="1" applyFont="1" applyBorder="1" applyAlignment="1">
      <alignment horizontal="center" vertical="center" wrapText="1"/>
    </xf>
    <xf numFmtId="0" fontId="14" fillId="0" borderId="15" xfId="0" applyFont="1" applyBorder="1" applyAlignment="1">
      <alignment horizontal="center" vertical="center" shrinkToFit="1"/>
    </xf>
    <xf numFmtId="171" fontId="14" fillId="0" borderId="18" xfId="0" quotePrefix="1" applyNumberFormat="1" applyFont="1" applyBorder="1" applyAlignment="1">
      <alignment horizontal="center" vertical="center" shrinkToFit="1"/>
    </xf>
    <xf numFmtId="0" fontId="14" fillId="0" borderId="1" xfId="0" applyFont="1" applyBorder="1" applyAlignment="1">
      <alignment vertical="center" wrapText="1"/>
    </xf>
    <xf numFmtId="166" fontId="14" fillId="0" borderId="1" xfId="1" applyNumberFormat="1" applyFont="1" applyFill="1" applyBorder="1" applyAlignment="1">
      <alignment horizontal="center" vertical="center" shrinkToFit="1"/>
    </xf>
    <xf numFmtId="165" fontId="14" fillId="0" borderId="18" xfId="1" applyFont="1" applyFill="1" applyBorder="1" applyAlignment="1">
      <alignment horizontal="center" vertical="center" shrinkToFit="1"/>
    </xf>
    <xf numFmtId="168" fontId="14" fillId="0" borderId="15" xfId="0" quotePrefix="1" applyNumberFormat="1" applyFont="1" applyBorder="1" applyAlignment="1">
      <alignment horizontal="center" vertical="center" shrinkToFit="1"/>
    </xf>
    <xf numFmtId="165" fontId="14" fillId="19" borderId="0" xfId="1" applyFont="1" applyFill="1" applyAlignment="1">
      <alignment wrapText="1"/>
    </xf>
    <xf numFmtId="167" fontId="14" fillId="0" borderId="1" xfId="10" applyNumberFormat="1" applyFont="1" applyBorder="1" applyAlignment="1">
      <alignment horizontal="center" vertical="center" shrinkToFit="1"/>
    </xf>
    <xf numFmtId="166" fontId="14" fillId="0" borderId="8" xfId="1" applyNumberFormat="1" applyFont="1" applyBorder="1" applyAlignment="1">
      <alignment horizontal="center" vertical="center" shrinkToFit="1"/>
    </xf>
    <xf numFmtId="166" fontId="63" fillId="0" borderId="4" xfId="1" applyNumberFormat="1" applyFont="1" applyBorder="1" applyAlignment="1">
      <alignment horizontal="right" vertical="center" shrinkToFit="1"/>
    </xf>
    <xf numFmtId="165" fontId="64" fillId="0" borderId="0" xfId="0" applyNumberFormat="1" applyFont="1" applyAlignment="1">
      <alignment vertical="center"/>
    </xf>
    <xf numFmtId="165" fontId="61" fillId="0" borderId="0" xfId="1" applyFont="1"/>
    <xf numFmtId="0" fontId="64" fillId="0" borderId="0" xfId="0" applyFont="1" applyAlignment="1">
      <alignment vertical="center"/>
    </xf>
    <xf numFmtId="166" fontId="64" fillId="0" borderId="0" xfId="0" applyNumberFormat="1" applyFont="1" applyAlignment="1">
      <alignment vertical="center"/>
    </xf>
    <xf numFmtId="165" fontId="64" fillId="2" borderId="0" xfId="0" applyNumberFormat="1" applyFont="1" applyFill="1" applyAlignment="1">
      <alignment vertical="center"/>
    </xf>
    <xf numFmtId="165" fontId="61" fillId="2" borderId="0" xfId="1" applyFont="1" applyFill="1"/>
    <xf numFmtId="0" fontId="64" fillId="2" borderId="0" xfId="0" applyFont="1" applyFill="1" applyAlignment="1">
      <alignment vertical="center"/>
    </xf>
    <xf numFmtId="165" fontId="9" fillId="0" borderId="0" xfId="0" applyNumberFormat="1" applyFont="1" applyAlignment="1">
      <alignment wrapText="1"/>
    </xf>
    <xf numFmtId="166" fontId="9" fillId="0" borderId="0" xfId="0" applyNumberFormat="1" applyFont="1" applyAlignment="1">
      <alignment wrapText="1"/>
    </xf>
    <xf numFmtId="165" fontId="9" fillId="0" borderId="0" xfId="1" applyFont="1" applyAlignment="1">
      <alignment wrapText="1"/>
    </xf>
    <xf numFmtId="1" fontId="61" fillId="0" borderId="1" xfId="0" applyNumberFormat="1" applyFont="1" applyBorder="1" applyAlignment="1">
      <alignment horizontal="center" vertical="center" shrinkToFit="1"/>
    </xf>
    <xf numFmtId="170" fontId="61" fillId="0" borderId="1" xfId="0" applyNumberFormat="1" applyFont="1" applyBorder="1" applyAlignment="1">
      <alignment horizontal="center" vertical="center" shrinkToFit="1"/>
    </xf>
    <xf numFmtId="0" fontId="61" fillId="0" borderId="1" xfId="0" applyFont="1" applyBorder="1" applyAlignment="1">
      <alignment horizontal="left" vertical="center" wrapText="1"/>
    </xf>
    <xf numFmtId="0" fontId="62" fillId="0" borderId="1" xfId="0" applyFont="1" applyBorder="1" applyAlignment="1">
      <alignment horizontal="left" vertical="center" wrapText="1"/>
    </xf>
    <xf numFmtId="166" fontId="61" fillId="0" borderId="1" xfId="1" applyNumberFormat="1" applyFont="1" applyBorder="1" applyAlignment="1">
      <alignment horizontal="right" vertical="center" shrinkToFit="1"/>
    </xf>
    <xf numFmtId="3" fontId="61" fillId="0" borderId="1" xfId="0" applyNumberFormat="1" applyFont="1" applyBorder="1" applyAlignment="1">
      <alignment horizontal="right" vertical="center" shrinkToFit="1"/>
    </xf>
    <xf numFmtId="166" fontId="63" fillId="0" borderId="1" xfId="1" applyNumberFormat="1" applyFont="1" applyBorder="1" applyAlignment="1">
      <alignment horizontal="right" vertical="center" shrinkToFit="1"/>
    </xf>
    <xf numFmtId="165" fontId="61" fillId="0" borderId="1" xfId="1" applyFont="1" applyBorder="1" applyAlignment="1">
      <alignment horizontal="right" vertical="center" shrinkToFit="1"/>
    </xf>
    <xf numFmtId="3" fontId="63" fillId="0" borderId="1" xfId="0" applyNumberFormat="1" applyFont="1" applyBorder="1" applyAlignment="1">
      <alignment horizontal="right" vertical="center" shrinkToFit="1"/>
    </xf>
    <xf numFmtId="166" fontId="61" fillId="0" borderId="1" xfId="1" applyNumberFormat="1" applyFont="1" applyBorder="1" applyAlignment="1">
      <alignment horizontal="right" vertical="center" wrapText="1"/>
    </xf>
    <xf numFmtId="166" fontId="63" fillId="2" borderId="1" xfId="1" applyNumberFormat="1" applyFont="1" applyFill="1" applyBorder="1" applyAlignment="1">
      <alignment horizontal="right" vertical="center" shrinkToFit="1"/>
    </xf>
    <xf numFmtId="165" fontId="61" fillId="0" borderId="1" xfId="1" applyFont="1" applyBorder="1" applyAlignment="1">
      <alignment horizontal="left" vertical="center" wrapText="1"/>
    </xf>
    <xf numFmtId="166" fontId="64" fillId="0" borderId="1" xfId="1" applyNumberFormat="1" applyFont="1" applyBorder="1" applyAlignment="1">
      <alignment horizontal="left" vertical="center" wrapText="1"/>
    </xf>
    <xf numFmtId="3" fontId="62" fillId="0" borderId="1" xfId="0" applyNumberFormat="1" applyFont="1" applyBorder="1" applyAlignment="1">
      <alignment horizontal="right" vertical="center" wrapText="1"/>
    </xf>
    <xf numFmtId="0" fontId="62" fillId="0" borderId="1" xfId="0" applyFont="1" applyBorder="1" applyAlignment="1">
      <alignment horizontal="right" vertical="center" wrapText="1"/>
    </xf>
    <xf numFmtId="170" fontId="61" fillId="2" borderId="1" xfId="0" applyNumberFormat="1" applyFont="1" applyFill="1" applyBorder="1" applyAlignment="1">
      <alignment horizontal="center" vertical="center" shrinkToFit="1"/>
    </xf>
    <xf numFmtId="0" fontId="61" fillId="2" borderId="1" xfId="0" applyFont="1" applyFill="1" applyBorder="1" applyAlignment="1">
      <alignment horizontal="left" vertical="center" wrapText="1"/>
    </xf>
    <xf numFmtId="3" fontId="63" fillId="2" borderId="1" xfId="0" applyNumberFormat="1" applyFont="1" applyFill="1" applyBorder="1" applyAlignment="1">
      <alignment horizontal="right" vertical="center" shrinkToFit="1"/>
    </xf>
    <xf numFmtId="166" fontId="61" fillId="2" borderId="1" xfId="1" applyNumberFormat="1" applyFont="1" applyFill="1" applyBorder="1" applyAlignment="1">
      <alignment horizontal="right" vertical="center" shrinkToFit="1"/>
    </xf>
    <xf numFmtId="3" fontId="61" fillId="2" borderId="1" xfId="0" applyNumberFormat="1" applyFont="1" applyFill="1" applyBorder="1" applyAlignment="1">
      <alignment horizontal="right" vertical="center" shrinkToFit="1"/>
    </xf>
    <xf numFmtId="165" fontId="63" fillId="0" borderId="1" xfId="1" applyFont="1" applyBorder="1" applyAlignment="1">
      <alignment horizontal="right" vertical="center" shrinkToFit="1"/>
    </xf>
    <xf numFmtId="166" fontId="10" fillId="0" borderId="61" xfId="1" applyNumberFormat="1" applyFont="1" applyBorder="1" applyAlignment="1">
      <alignment vertical="center"/>
    </xf>
    <xf numFmtId="0" fontId="62" fillId="0" borderId="4" xfId="0" applyFont="1" applyBorder="1" applyAlignment="1">
      <alignment horizontal="left" vertical="center" wrapText="1"/>
    </xf>
    <xf numFmtId="166" fontId="61" fillId="0" borderId="4" xfId="1" applyNumberFormat="1" applyFont="1" applyBorder="1" applyAlignment="1">
      <alignment horizontal="right" vertical="center" shrinkToFit="1"/>
    </xf>
    <xf numFmtId="3" fontId="61" fillId="0" borderId="4" xfId="0" applyNumberFormat="1" applyFont="1" applyBorder="1" applyAlignment="1">
      <alignment horizontal="right" vertical="center" shrinkToFit="1"/>
    </xf>
    <xf numFmtId="165" fontId="61" fillId="0" borderId="4" xfId="1" applyFont="1" applyBorder="1" applyAlignment="1">
      <alignment horizontal="right" vertical="center" shrinkToFit="1"/>
    </xf>
    <xf numFmtId="3" fontId="3" fillId="2" borderId="65" xfId="0" applyNumberFormat="1" applyFont="1" applyFill="1" applyBorder="1" applyAlignment="1">
      <alignment horizontal="right" vertical="center" shrinkToFit="1"/>
    </xf>
    <xf numFmtId="166" fontId="3" fillId="0" borderId="66" xfId="1" applyNumberFormat="1" applyFont="1" applyBorder="1" applyAlignment="1">
      <alignment horizontal="right" vertical="center" shrinkToFit="1"/>
    </xf>
    <xf numFmtId="3" fontId="3" fillId="0" borderId="66" xfId="0" applyNumberFormat="1" applyFont="1" applyBorder="1" applyAlignment="1">
      <alignment horizontal="right" vertical="center" shrinkToFit="1"/>
    </xf>
    <xf numFmtId="166" fontId="3" fillId="0" borderId="67" xfId="1" applyNumberFormat="1" applyFont="1" applyBorder="1" applyAlignment="1">
      <alignment horizontal="right" vertical="center" shrinkToFit="1"/>
    </xf>
    <xf numFmtId="0" fontId="44" fillId="0" borderId="9" xfId="0" applyFont="1" applyBorder="1" applyAlignment="1">
      <alignment horizontal="left" vertical="center" wrapText="1"/>
    </xf>
    <xf numFmtId="9" fontId="3" fillId="0" borderId="19" xfId="0" applyNumberFormat="1" applyFont="1" applyBorder="1" applyAlignment="1">
      <alignment horizontal="center" vertical="center" shrinkToFit="1"/>
    </xf>
    <xf numFmtId="9" fontId="3" fillId="0" borderId="68" xfId="5" applyNumberFormat="1" applyFont="1" applyBorder="1" applyAlignment="1" applyProtection="1">
      <alignment horizontal="center" vertical="center" wrapText="1"/>
    </xf>
    <xf numFmtId="0" fontId="3" fillId="6" borderId="7" xfId="0" applyFont="1" applyFill="1" applyBorder="1" applyAlignment="1">
      <alignment horizontal="center" vertical="center"/>
    </xf>
    <xf numFmtId="0" fontId="3" fillId="6" borderId="7" xfId="0" applyFont="1" applyFill="1" applyBorder="1" applyAlignment="1">
      <alignment horizontal="center" vertical="center" wrapText="1"/>
    </xf>
    <xf numFmtId="0" fontId="3" fillId="6" borderId="69" xfId="0" applyFont="1" applyFill="1" applyBorder="1" applyAlignment="1">
      <alignment horizontal="center" vertical="center" wrapText="1"/>
    </xf>
    <xf numFmtId="0" fontId="65" fillId="0" borderId="1" xfId="0" applyFont="1" applyBorder="1" applyAlignment="1">
      <alignment vertical="center"/>
    </xf>
    <xf numFmtId="0" fontId="65" fillId="0" borderId="1" xfId="0" applyFont="1" applyBorder="1" applyAlignment="1">
      <alignment vertical="center" wrapText="1"/>
    </xf>
    <xf numFmtId="0" fontId="19" fillId="0" borderId="1" xfId="0" applyFont="1" applyBorder="1" applyAlignment="1">
      <alignment vertical="center" wrapText="1"/>
    </xf>
    <xf numFmtId="166" fontId="19" fillId="0" borderId="1" xfId="1" applyNumberFormat="1" applyFont="1" applyBorder="1" applyAlignment="1">
      <alignment vertical="center" wrapText="1"/>
    </xf>
    <xf numFmtId="165" fontId="19" fillId="0" borderId="1" xfId="0" applyNumberFormat="1" applyFont="1" applyBorder="1" applyAlignment="1">
      <alignment vertical="center" wrapText="1"/>
    </xf>
    <xf numFmtId="166" fontId="54" fillId="0" borderId="1" xfId="1" applyNumberFormat="1" applyFont="1" applyBorder="1"/>
    <xf numFmtId="3" fontId="54" fillId="0" borderId="1" xfId="0" applyNumberFormat="1" applyFont="1" applyBorder="1"/>
    <xf numFmtId="165" fontId="45" fillId="0" borderId="1" xfId="1" applyFont="1" applyBorder="1" applyAlignment="1">
      <alignment vertical="center" wrapText="1"/>
    </xf>
    <xf numFmtId="166" fontId="19" fillId="0" borderId="1" xfId="0" applyNumberFormat="1" applyFont="1" applyBorder="1" applyAlignment="1">
      <alignment vertical="center" wrapText="1"/>
    </xf>
    <xf numFmtId="0" fontId="10" fillId="0" borderId="1" xfId="0" applyFont="1" applyBorder="1" applyAlignment="1">
      <alignment horizontal="left" vertical="center" wrapText="1"/>
    </xf>
    <xf numFmtId="165" fontId="10" fillId="0" borderId="1" xfId="0" applyNumberFormat="1" applyFont="1" applyBorder="1" applyAlignment="1">
      <alignment horizontal="left" vertical="center" wrapText="1"/>
    </xf>
    <xf numFmtId="166" fontId="16" fillId="0" borderId="1" xfId="1" applyNumberFormat="1" applyFont="1" applyBorder="1" applyAlignment="1" applyProtection="1">
      <alignment horizontal="right" vertical="center" wrapText="1"/>
    </xf>
    <xf numFmtId="164" fontId="16" fillId="0" borderId="1" xfId="5" applyNumberFormat="1" applyFont="1" applyBorder="1" applyAlignment="1" applyProtection="1">
      <alignment horizontal="right" vertical="center" wrapText="1"/>
    </xf>
    <xf numFmtId="165" fontId="16" fillId="0" borderId="1" xfId="5" applyFont="1" applyBorder="1" applyAlignment="1" applyProtection="1">
      <alignment horizontal="right" vertical="center" wrapText="1"/>
    </xf>
    <xf numFmtId="49" fontId="3" fillId="15" borderId="1" xfId="2" applyNumberFormat="1" applyFont="1" applyFill="1" applyBorder="1" applyAlignment="1" applyProtection="1">
      <alignment horizontal="left" vertical="center" wrapText="1"/>
      <protection locked="0"/>
    </xf>
    <xf numFmtId="4" fontId="66" fillId="0" borderId="0" xfId="0" applyNumberFormat="1" applyFont="1"/>
    <xf numFmtId="165" fontId="66" fillId="0" borderId="0" xfId="1" applyFont="1"/>
    <xf numFmtId="0" fontId="3" fillId="2" borderId="1" xfId="2" applyFont="1" applyFill="1" applyBorder="1" applyAlignment="1">
      <alignment vertical="center"/>
    </xf>
    <xf numFmtId="165" fontId="42" fillId="3" borderId="3" xfId="1" applyFont="1" applyFill="1" applyBorder="1" applyAlignment="1">
      <alignment horizontal="center" vertical="center" wrapText="1"/>
    </xf>
    <xf numFmtId="0" fontId="67" fillId="4" borderId="0" xfId="0" applyFont="1" applyFill="1" applyAlignment="1">
      <alignment horizontal="center"/>
    </xf>
    <xf numFmtId="165" fontId="67" fillId="4" borderId="0" xfId="0" applyNumberFormat="1" applyFont="1" applyFill="1" applyAlignment="1">
      <alignment horizontal="center"/>
    </xf>
    <xf numFmtId="165" fontId="67" fillId="4" borderId="0" xfId="1" applyFont="1" applyFill="1" applyAlignment="1">
      <alignment horizontal="center"/>
    </xf>
    <xf numFmtId="165" fontId="3" fillId="2" borderId="3" xfId="1" applyFont="1" applyFill="1" applyBorder="1" applyAlignment="1">
      <alignment horizontal="center" vertical="center"/>
    </xf>
    <xf numFmtId="0" fontId="6" fillId="2" borderId="0" xfId="0" applyFont="1" applyFill="1" applyAlignment="1">
      <alignment horizontal="center"/>
    </xf>
    <xf numFmtId="165" fontId="6" fillId="2" borderId="0" xfId="1" applyFont="1" applyFill="1" applyAlignment="1">
      <alignment horizontal="center"/>
    </xf>
    <xf numFmtId="0" fontId="6" fillId="5" borderId="1" xfId="2" quotePrefix="1" applyFont="1" applyFill="1" applyBorder="1" applyAlignment="1">
      <alignment horizontal="center" vertical="center"/>
    </xf>
    <xf numFmtId="0" fontId="6" fillId="5" borderId="1" xfId="2" applyFont="1" applyFill="1" applyBorder="1" applyAlignment="1">
      <alignment vertical="center" wrapText="1"/>
    </xf>
    <xf numFmtId="165" fontId="6" fillId="2" borderId="4" xfId="1" applyFont="1" applyFill="1" applyBorder="1" applyAlignment="1" applyProtection="1">
      <alignment horizontal="right" vertical="center" wrapText="1"/>
    </xf>
    <xf numFmtId="164" fontId="6" fillId="2" borderId="4" xfId="5" applyNumberFormat="1" applyFont="1" applyFill="1" applyBorder="1" applyAlignment="1" applyProtection="1">
      <alignment horizontal="right" vertical="center" wrapText="1"/>
    </xf>
    <xf numFmtId="166" fontId="3" fillId="5" borderId="4" xfId="1" applyNumberFormat="1" applyFont="1" applyFill="1" applyBorder="1" applyAlignment="1" applyProtection="1">
      <alignment vertical="center"/>
    </xf>
    <xf numFmtId="165" fontId="6" fillId="2" borderId="0" xfId="0" applyNumberFormat="1" applyFont="1" applyFill="1"/>
    <xf numFmtId="165" fontId="6" fillId="2" borderId="1" xfId="1" applyFont="1" applyFill="1" applyBorder="1" applyAlignment="1" applyProtection="1">
      <alignment horizontal="right" vertical="center" wrapText="1"/>
    </xf>
    <xf numFmtId="164" fontId="6" fillId="2" borderId="1" xfId="5" applyNumberFormat="1" applyFont="1" applyFill="1" applyBorder="1" applyAlignment="1" applyProtection="1">
      <alignment horizontal="right" vertical="center" wrapText="1"/>
    </xf>
    <xf numFmtId="166" fontId="3" fillId="5" borderId="1" xfId="1" applyNumberFormat="1" applyFont="1" applyFill="1" applyBorder="1" applyAlignment="1" applyProtection="1">
      <alignment vertical="center"/>
    </xf>
    <xf numFmtId="0" fontId="6" fillId="2" borderId="1" xfId="8" applyFont="1" applyFill="1" applyBorder="1" applyAlignment="1">
      <alignment horizontal="center" vertical="center"/>
    </xf>
    <xf numFmtId="0" fontId="6" fillId="2" borderId="1" xfId="7" applyFont="1" applyFill="1" applyBorder="1">
      <alignment vertical="center"/>
    </xf>
    <xf numFmtId="166" fontId="3" fillId="5" borderId="1" xfId="1" applyNumberFormat="1" applyFont="1" applyFill="1" applyBorder="1"/>
    <xf numFmtId="166" fontId="3" fillId="2" borderId="1" xfId="1" applyNumberFormat="1" applyFont="1" applyFill="1" applyBorder="1"/>
    <xf numFmtId="165" fontId="3" fillId="5" borderId="1" xfId="1" applyFont="1" applyFill="1" applyBorder="1" applyAlignment="1">
      <alignment vertical="center"/>
    </xf>
    <xf numFmtId="49" fontId="6" fillId="5" borderId="1" xfId="0" applyNumberFormat="1" applyFont="1" applyFill="1" applyBorder="1" applyAlignment="1">
      <alignment horizontal="center"/>
    </xf>
    <xf numFmtId="0" fontId="6" fillId="5" borderId="1" xfId="0" applyFont="1" applyFill="1" applyBorder="1"/>
    <xf numFmtId="0" fontId="6" fillId="2" borderId="0" xfId="0" applyFont="1" applyFill="1" applyAlignment="1">
      <alignment vertical="center"/>
    </xf>
    <xf numFmtId="0" fontId="6" fillId="2" borderId="1" xfId="0" applyFont="1" applyFill="1" applyBorder="1" applyAlignment="1">
      <alignment horizontal="center"/>
    </xf>
    <xf numFmtId="0" fontId="6" fillId="2" borderId="1" xfId="0" applyFont="1" applyFill="1" applyBorder="1"/>
    <xf numFmtId="165" fontId="6" fillId="2" borderId="1" xfId="1" applyFont="1" applyFill="1" applyBorder="1"/>
    <xf numFmtId="165" fontId="6" fillId="2" borderId="1" xfId="0" applyNumberFormat="1" applyFont="1" applyFill="1" applyBorder="1"/>
    <xf numFmtId="165" fontId="3" fillId="2" borderId="1" xfId="1" applyFont="1" applyFill="1" applyBorder="1"/>
    <xf numFmtId="166" fontId="14" fillId="0" borderId="2" xfId="1" applyNumberFormat="1" applyFont="1" applyBorder="1" applyAlignment="1">
      <alignment horizontal="center" vertical="center" shrinkToFit="1"/>
    </xf>
    <xf numFmtId="1" fontId="14" fillId="0" borderId="8" xfId="0" applyNumberFormat="1" applyFont="1" applyBorder="1" applyAlignment="1">
      <alignment horizontal="center" vertical="center" shrinkToFit="1"/>
    </xf>
    <xf numFmtId="1" fontId="14" fillId="0" borderId="38" xfId="0" applyNumberFormat="1" applyFont="1" applyBorder="1" applyAlignment="1">
      <alignment horizontal="center" vertical="center" shrinkToFit="1"/>
    </xf>
    <xf numFmtId="171" fontId="14" fillId="0" borderId="8" xfId="0" applyNumberFormat="1" applyFont="1" applyBorder="1" applyAlignment="1">
      <alignment horizontal="center" vertical="center" shrinkToFit="1"/>
    </xf>
    <xf numFmtId="169" fontId="14" fillId="0" borderId="8" xfId="0" applyNumberFormat="1" applyFont="1" applyBorder="1" applyAlignment="1">
      <alignment horizontal="center" vertical="center" shrinkToFit="1"/>
    </xf>
    <xf numFmtId="0" fontId="14" fillId="0" borderId="8" xfId="0" applyFont="1" applyBorder="1" applyAlignment="1">
      <alignment horizontal="left" vertical="center" wrapText="1"/>
    </xf>
    <xf numFmtId="165" fontId="14" fillId="0" borderId="2" xfId="1" applyFont="1" applyBorder="1" applyAlignment="1">
      <alignment horizontal="center" vertical="center" shrinkToFit="1"/>
    </xf>
    <xf numFmtId="165" fontId="14" fillId="0" borderId="8" xfId="1" applyFont="1" applyFill="1" applyBorder="1" applyAlignment="1">
      <alignment horizontal="center" vertical="center" wrapText="1"/>
    </xf>
    <xf numFmtId="166" fontId="14" fillId="0" borderId="8" xfId="1" applyNumberFormat="1" applyFont="1" applyFill="1" applyBorder="1" applyAlignment="1">
      <alignment horizontal="center" vertical="center" wrapText="1"/>
    </xf>
    <xf numFmtId="165" fontId="14" fillId="0" borderId="1" xfId="1" applyFont="1" applyFill="1" applyBorder="1" applyAlignment="1">
      <alignment horizontal="center" vertical="center" wrapText="1"/>
    </xf>
    <xf numFmtId="166" fontId="14" fillId="0" borderId="16" xfId="1" applyNumberFormat="1" applyFont="1" applyFill="1" applyBorder="1" applyAlignment="1">
      <alignment horizontal="center" vertical="center" shrinkToFit="1"/>
    </xf>
    <xf numFmtId="171" fontId="6" fillId="2" borderId="15" xfId="0" applyNumberFormat="1" applyFont="1" applyFill="1" applyBorder="1" applyAlignment="1">
      <alignment horizontal="center" vertical="center" shrinkToFit="1"/>
    </xf>
    <xf numFmtId="165" fontId="29" fillId="2" borderId="15" xfId="1" applyFont="1" applyFill="1" applyBorder="1" applyAlignment="1">
      <alignment horizontal="center" vertical="center" shrinkToFit="1"/>
    </xf>
    <xf numFmtId="165" fontId="6" fillId="2" borderId="18" xfId="1" applyFont="1" applyFill="1" applyBorder="1" applyAlignment="1">
      <alignment horizontal="center" vertical="center" wrapText="1"/>
    </xf>
    <xf numFmtId="0" fontId="36" fillId="0" borderId="0" xfId="0" applyFont="1" applyAlignment="1">
      <alignment horizontal="left" vertical="top" wrapText="1"/>
    </xf>
    <xf numFmtId="0" fontId="36" fillId="0" borderId="0" xfId="0" applyFont="1" applyAlignment="1">
      <alignment horizontal="center" vertical="top" wrapText="1"/>
    </xf>
    <xf numFmtId="0" fontId="3" fillId="6" borderId="1" xfId="0" applyFont="1" applyFill="1" applyBorder="1" applyAlignment="1">
      <alignment horizontal="left" vertical="center" wrapText="1"/>
    </xf>
    <xf numFmtId="0" fontId="3" fillId="0" borderId="39" xfId="0" applyFont="1" applyBorder="1" applyAlignment="1">
      <alignment horizontal="left" vertical="center" wrapText="1"/>
    </xf>
    <xf numFmtId="0" fontId="3" fillId="0" borderId="41" xfId="0" applyFont="1" applyBorder="1" applyAlignment="1">
      <alignment horizontal="left" vertical="center" wrapText="1"/>
    </xf>
    <xf numFmtId="0" fontId="16" fillId="0" borderId="16" xfId="0" applyFont="1" applyBorder="1" applyAlignment="1">
      <alignment horizontal="left" vertical="center" wrapText="1"/>
    </xf>
    <xf numFmtId="0" fontId="16" fillId="0" borderId="23" xfId="0" applyFont="1" applyBorder="1" applyAlignment="1">
      <alignment horizontal="left" vertical="center" wrapText="1"/>
    </xf>
    <xf numFmtId="0" fontId="3" fillId="0" borderId="40" xfId="0" applyFont="1" applyBorder="1" applyAlignment="1">
      <alignment horizontal="left" vertical="center" wrapText="1"/>
    </xf>
    <xf numFmtId="0" fontId="3" fillId="0" borderId="1" xfId="2" quotePrefix="1" applyFont="1" applyBorder="1" applyAlignment="1">
      <alignment horizontal="left" vertical="center" wrapText="1"/>
    </xf>
    <xf numFmtId="0" fontId="3" fillId="0" borderId="16" xfId="2" applyFont="1" applyBorder="1" applyAlignment="1">
      <alignment horizontal="left" vertical="center" wrapText="1"/>
    </xf>
    <xf numFmtId="0" fontId="3" fillId="0" borderId="23" xfId="2" applyFont="1" applyBorder="1" applyAlignment="1">
      <alignment horizontal="left" vertical="center" wrapText="1"/>
    </xf>
    <xf numFmtId="0" fontId="3" fillId="15" borderId="16" xfId="2" applyFont="1" applyFill="1" applyBorder="1" applyAlignment="1" applyProtection="1">
      <alignment horizontal="left" vertical="center" wrapText="1"/>
      <protection locked="0"/>
    </xf>
    <xf numFmtId="0" fontId="3" fillId="15" borderId="23" xfId="2" applyFont="1" applyFill="1" applyBorder="1" applyAlignment="1" applyProtection="1">
      <alignment horizontal="left" vertical="center" wrapText="1"/>
      <protection locked="0"/>
    </xf>
    <xf numFmtId="0" fontId="3" fillId="16" borderId="1" xfId="0" applyFont="1" applyFill="1" applyBorder="1" applyAlignment="1">
      <alignment horizontal="left" vertical="center" wrapText="1"/>
    </xf>
    <xf numFmtId="0" fontId="9" fillId="0" borderId="12" xfId="0" applyFont="1" applyBorder="1" applyAlignment="1">
      <alignment horizontal="center" vertical="center"/>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6" borderId="3" xfId="0" applyFont="1" applyFill="1" applyBorder="1" applyAlignment="1">
      <alignment horizontal="left" vertical="center" wrapText="1"/>
    </xf>
    <xf numFmtId="0" fontId="3" fillId="7" borderId="49" xfId="0" applyFont="1" applyFill="1" applyBorder="1" applyAlignment="1">
      <alignment horizontal="left" vertical="center" wrapText="1"/>
    </xf>
    <xf numFmtId="0" fontId="3" fillId="7" borderId="51" xfId="0" applyFont="1" applyFill="1" applyBorder="1" applyAlignment="1">
      <alignment horizontal="left" vertical="center" wrapText="1"/>
    </xf>
    <xf numFmtId="0" fontId="3" fillId="7" borderId="61" xfId="0" applyFont="1" applyFill="1" applyBorder="1" applyAlignment="1">
      <alignment horizontal="left" vertical="center" wrapText="1"/>
    </xf>
    <xf numFmtId="0" fontId="3" fillId="0" borderId="12" xfId="0" applyFont="1" applyBorder="1" applyAlignment="1">
      <alignment horizontal="left" vertical="center" wrapText="1"/>
    </xf>
    <xf numFmtId="0" fontId="3" fillId="0" borderId="51" xfId="0" applyFont="1" applyBorder="1" applyAlignment="1">
      <alignment horizontal="left" vertical="center" wrapText="1"/>
    </xf>
    <xf numFmtId="0" fontId="3" fillId="7" borderId="3" xfId="0" applyFont="1" applyFill="1" applyBorder="1" applyAlignment="1">
      <alignment horizontal="left" vertical="center" wrapText="1"/>
    </xf>
    <xf numFmtId="0" fontId="3" fillId="0" borderId="59" xfId="0" applyFont="1" applyBorder="1" applyAlignment="1">
      <alignment horizontal="left" vertical="center" wrapText="1"/>
    </xf>
    <xf numFmtId="0" fontId="3" fillId="2" borderId="1" xfId="2" applyFont="1" applyFill="1" applyBorder="1" applyAlignment="1">
      <alignment horizontal="center" vertical="center"/>
    </xf>
    <xf numFmtId="0" fontId="3" fillId="2" borderId="2" xfId="2" applyFont="1" applyFill="1" applyBorder="1" applyAlignment="1">
      <alignment horizontal="center" vertical="center"/>
    </xf>
    <xf numFmtId="0" fontId="3" fillId="2" borderId="38" xfId="2" applyFont="1" applyFill="1" applyBorder="1" applyAlignment="1">
      <alignment horizontal="right" vertical="center" wrapText="1"/>
    </xf>
    <xf numFmtId="0" fontId="3" fillId="2" borderId="56" xfId="2" applyFont="1" applyFill="1" applyBorder="1" applyAlignment="1">
      <alignment horizontal="right" vertical="center" wrapText="1"/>
    </xf>
    <xf numFmtId="0" fontId="3" fillId="0" borderId="1" xfId="7" applyFont="1" applyBorder="1" applyAlignment="1">
      <alignment horizontal="left" vertical="center" wrapText="1"/>
    </xf>
    <xf numFmtId="49" fontId="3" fillId="0" borderId="1" xfId="7" applyNumberFormat="1" applyFont="1" applyBorder="1" applyAlignment="1">
      <alignment vertical="center" wrapText="1"/>
    </xf>
    <xf numFmtId="49" fontId="3" fillId="0" borderId="1" xfId="7" applyNumberFormat="1" applyFont="1" applyBorder="1" applyAlignment="1">
      <alignment horizontal="left" vertical="center" wrapText="1"/>
    </xf>
    <xf numFmtId="0" fontId="3" fillId="8" borderId="1" xfId="7" applyFont="1" applyFill="1" applyBorder="1" applyAlignment="1">
      <alignment horizontal="right" vertical="center" wrapText="1"/>
    </xf>
    <xf numFmtId="0" fontId="6" fillId="8" borderId="1" xfId="7" applyFont="1" applyFill="1" applyBorder="1" applyAlignment="1">
      <alignment horizontal="right" vertical="center" wrapText="1"/>
    </xf>
  </cellXfs>
  <cellStyles count="11">
    <cellStyle name="Comma" xfId="1" builtinId="3"/>
    <cellStyle name="Comma 2" xfId="10"/>
    <cellStyle name="Comma 2 2" xfId="5"/>
    <cellStyle name="Comma 2 2 2" xfId="3"/>
    <cellStyle name="Comma 4" xfId="6"/>
    <cellStyle name="Normal" xfId="0" builtinId="0"/>
    <cellStyle name="Normal 2" xfId="7"/>
    <cellStyle name="Normal 2 2" xfId="9"/>
    <cellStyle name="Normal 2 3" xfId="2"/>
    <cellStyle name="Normal 4" xfId="4"/>
    <cellStyle name="Normal 5"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31750</xdr:colOff>
      <xdr:row>0</xdr:row>
      <xdr:rowOff>47625</xdr:rowOff>
    </xdr:from>
    <xdr:ext cx="1428750" cy="968048"/>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477875" y="47625"/>
          <a:ext cx="1428750" cy="968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12700</xdr:colOff>
      <xdr:row>0</xdr:row>
      <xdr:rowOff>31750</xdr:rowOff>
    </xdr:from>
    <xdr:ext cx="2216150" cy="1347572"/>
    <xdr:pic>
      <xdr:nvPicPr>
        <xdr:cNvPr id="2" name="image1.jpe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75500" y="31750"/>
          <a:ext cx="2216150" cy="134757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1892300</xdr:colOff>
      <xdr:row>0</xdr:row>
      <xdr:rowOff>0</xdr:rowOff>
    </xdr:from>
    <xdr:ext cx="2148416" cy="1104900"/>
    <xdr:pic>
      <xdr:nvPicPr>
        <xdr:cNvPr id="2" name="image1.jpe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507200" y="0"/>
          <a:ext cx="2148416" cy="11049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292099</xdr:colOff>
      <xdr:row>0</xdr:row>
      <xdr:rowOff>0</xdr:rowOff>
    </xdr:from>
    <xdr:to>
      <xdr:col>4</xdr:col>
      <xdr:colOff>1586</xdr:colOff>
      <xdr:row>1</xdr:row>
      <xdr:rowOff>342900</xdr:rowOff>
    </xdr:to>
    <xdr:pic>
      <xdr:nvPicPr>
        <xdr:cNvPr id="2" name="Picture 1" descr=" ">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a:xfrm>
          <a:off x="5149849" y="0"/>
          <a:ext cx="1271587" cy="742950"/>
        </a:xfrm>
        <a:prstGeom prst="rect">
          <a:avLst/>
        </a:prstGeom>
        <a:noFill/>
        <a:ln w="9525" cap="flat" cmpd="sng">
          <a:noFill/>
          <a:prstDash val="solid"/>
          <a:miter/>
        </a:ln>
        <a:effec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4734494</xdr:colOff>
      <xdr:row>1</xdr:row>
      <xdr:rowOff>37353</xdr:rowOff>
    </xdr:from>
    <xdr:ext cx="1568815" cy="1059790"/>
    <xdr:pic>
      <xdr:nvPicPr>
        <xdr:cNvPr id="2" name="image1.jpe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1626" y="37353"/>
          <a:ext cx="1568815" cy="105979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3</xdr:col>
      <xdr:colOff>580572</xdr:colOff>
      <xdr:row>1</xdr:row>
      <xdr:rowOff>36286</xdr:rowOff>
    </xdr:from>
    <xdr:ext cx="1904999" cy="1006928"/>
    <xdr:pic>
      <xdr:nvPicPr>
        <xdr:cNvPr id="2" name="image1.jpe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37929" y="199572"/>
          <a:ext cx="1904999" cy="100692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2701</xdr:row>
      <xdr:rowOff>0</xdr:rowOff>
    </xdr:from>
    <xdr:ext cx="5582285" cy="3175"/>
    <xdr:sp macro="" textlink="">
      <xdr:nvSpPr>
        <xdr:cNvPr id="3" name="Shape 56">
          <a:extLst>
            <a:ext uri="{FF2B5EF4-FFF2-40B4-BE49-F238E27FC236}">
              <a16:creationId xmlns:a16="http://schemas.microsoft.com/office/drawing/2014/main" id="{00000000-0008-0000-0800-000003000000}"/>
            </a:ext>
          </a:extLst>
        </xdr:cNvPr>
        <xdr:cNvSpPr/>
      </xdr:nvSpPr>
      <xdr:spPr>
        <a:xfrm>
          <a:off x="2622550" y="357695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2701</xdr:row>
      <xdr:rowOff>0</xdr:rowOff>
    </xdr:from>
    <xdr:ext cx="5582285" cy="3175"/>
    <xdr:sp macro="" textlink="">
      <xdr:nvSpPr>
        <xdr:cNvPr id="4" name="Shape 58">
          <a:extLst>
            <a:ext uri="{FF2B5EF4-FFF2-40B4-BE49-F238E27FC236}">
              <a16:creationId xmlns:a16="http://schemas.microsoft.com/office/drawing/2014/main" id="{00000000-0008-0000-0800-000004000000}"/>
            </a:ext>
          </a:extLst>
        </xdr:cNvPr>
        <xdr:cNvSpPr/>
      </xdr:nvSpPr>
      <xdr:spPr>
        <a:xfrm>
          <a:off x="2622550" y="406209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2701</xdr:row>
      <xdr:rowOff>0</xdr:rowOff>
    </xdr:from>
    <xdr:ext cx="5582285" cy="3175"/>
    <xdr:sp macro="" textlink="">
      <xdr:nvSpPr>
        <xdr:cNvPr id="6" name="Shape 61">
          <a:extLst>
            <a:ext uri="{FF2B5EF4-FFF2-40B4-BE49-F238E27FC236}">
              <a16:creationId xmlns:a16="http://schemas.microsoft.com/office/drawing/2014/main" id="{00000000-0008-0000-0800-000006000000}"/>
            </a:ext>
          </a:extLst>
        </xdr:cNvPr>
        <xdr:cNvSpPr/>
      </xdr:nvSpPr>
      <xdr:spPr>
        <a:xfrm>
          <a:off x="2622550" y="488124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2701</xdr:row>
      <xdr:rowOff>0</xdr:rowOff>
    </xdr:from>
    <xdr:ext cx="5582285" cy="3175"/>
    <xdr:sp macro="" textlink="">
      <xdr:nvSpPr>
        <xdr:cNvPr id="7" name="Shape 63">
          <a:extLst>
            <a:ext uri="{FF2B5EF4-FFF2-40B4-BE49-F238E27FC236}">
              <a16:creationId xmlns:a16="http://schemas.microsoft.com/office/drawing/2014/main" id="{00000000-0008-0000-0800-000007000000}"/>
            </a:ext>
          </a:extLst>
        </xdr:cNvPr>
        <xdr:cNvSpPr/>
      </xdr:nvSpPr>
      <xdr:spPr>
        <a:xfrm>
          <a:off x="2622550" y="564705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8" name="Shape 179">
          <a:extLst>
            <a:ext uri="{FF2B5EF4-FFF2-40B4-BE49-F238E27FC236}">
              <a16:creationId xmlns:a16="http://schemas.microsoft.com/office/drawing/2014/main" id="{00000000-0008-0000-0800-000008000000}"/>
            </a:ext>
          </a:extLst>
        </xdr:cNvPr>
        <xdr:cNvSpPr/>
      </xdr:nvSpPr>
      <xdr:spPr>
        <a:xfrm>
          <a:off x="1898650" y="876071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9" name="Shape 180">
          <a:extLst>
            <a:ext uri="{FF2B5EF4-FFF2-40B4-BE49-F238E27FC236}">
              <a16:creationId xmlns:a16="http://schemas.microsoft.com/office/drawing/2014/main" id="{00000000-0008-0000-0800-000009000000}"/>
            </a:ext>
          </a:extLst>
        </xdr:cNvPr>
        <xdr:cNvSpPr/>
      </xdr:nvSpPr>
      <xdr:spPr>
        <a:xfrm>
          <a:off x="1898650" y="8760714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1" name="Shape 182">
          <a:extLst>
            <a:ext uri="{FF2B5EF4-FFF2-40B4-BE49-F238E27FC236}">
              <a16:creationId xmlns:a16="http://schemas.microsoft.com/office/drawing/2014/main" id="{00000000-0008-0000-0800-00000B000000}"/>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2" name="Shape 186">
          <a:extLst>
            <a:ext uri="{FF2B5EF4-FFF2-40B4-BE49-F238E27FC236}">
              <a16:creationId xmlns:a16="http://schemas.microsoft.com/office/drawing/2014/main" id="{00000000-0008-0000-0800-00000C000000}"/>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3" name="Shape 191">
          <a:extLst>
            <a:ext uri="{FF2B5EF4-FFF2-40B4-BE49-F238E27FC236}">
              <a16:creationId xmlns:a16="http://schemas.microsoft.com/office/drawing/2014/main" id="{00000000-0008-0000-0800-00000D000000}"/>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4" name="Shape 192">
          <a:extLst>
            <a:ext uri="{FF2B5EF4-FFF2-40B4-BE49-F238E27FC236}">
              <a16:creationId xmlns:a16="http://schemas.microsoft.com/office/drawing/2014/main" id="{00000000-0008-0000-0800-00000E000000}"/>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4397</xdr:row>
      <xdr:rowOff>0</xdr:rowOff>
    </xdr:from>
    <xdr:ext cx="9488805" cy="3175"/>
    <xdr:sp macro="" textlink="">
      <xdr:nvSpPr>
        <xdr:cNvPr id="16" name="Shape 201">
          <a:extLst>
            <a:ext uri="{FF2B5EF4-FFF2-40B4-BE49-F238E27FC236}">
              <a16:creationId xmlns:a16="http://schemas.microsoft.com/office/drawing/2014/main" id="{00000000-0008-0000-0800-000010000000}"/>
            </a:ext>
          </a:extLst>
        </xdr:cNvPr>
        <xdr:cNvSpPr/>
      </xdr:nvSpPr>
      <xdr:spPr>
        <a:xfrm>
          <a:off x="1492250" y="21815171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4500</xdr:row>
      <xdr:rowOff>0</xdr:rowOff>
    </xdr:from>
    <xdr:ext cx="9488805" cy="3175"/>
    <xdr:sp macro="" textlink="">
      <xdr:nvSpPr>
        <xdr:cNvPr id="17" name="Shape 201">
          <a:extLst>
            <a:ext uri="{FF2B5EF4-FFF2-40B4-BE49-F238E27FC236}">
              <a16:creationId xmlns:a16="http://schemas.microsoft.com/office/drawing/2014/main" id="{00000000-0008-0000-0800-000011000000}"/>
            </a:ext>
          </a:extLst>
        </xdr:cNvPr>
        <xdr:cNvSpPr/>
      </xdr:nvSpPr>
      <xdr:spPr>
        <a:xfrm>
          <a:off x="1898650" y="9187624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3905</xdr:row>
      <xdr:rowOff>39</xdr:rowOff>
    </xdr:from>
    <xdr:ext cx="9488805" cy="3175"/>
    <xdr:sp macro="" textlink="">
      <xdr:nvSpPr>
        <xdr:cNvPr id="18" name="Shape 206">
          <a:extLst>
            <a:ext uri="{FF2B5EF4-FFF2-40B4-BE49-F238E27FC236}">
              <a16:creationId xmlns:a16="http://schemas.microsoft.com/office/drawing/2014/main" id="{00000000-0008-0000-0800-000012000000}"/>
            </a:ext>
          </a:extLst>
        </xdr:cNvPr>
        <xdr:cNvSpPr/>
      </xdr:nvSpPr>
      <xdr:spPr>
        <a:xfrm>
          <a:off x="1492250" y="507238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4924</xdr:row>
      <xdr:rowOff>0</xdr:rowOff>
    </xdr:from>
    <xdr:ext cx="2708910" cy="3175"/>
    <xdr:sp macro="" textlink="">
      <xdr:nvSpPr>
        <xdr:cNvPr id="21" name="Shape 210">
          <a:extLst>
            <a:ext uri="{FF2B5EF4-FFF2-40B4-BE49-F238E27FC236}">
              <a16:creationId xmlns:a16="http://schemas.microsoft.com/office/drawing/2014/main" id="{00000000-0008-0000-0800-000015000000}"/>
            </a:ext>
          </a:extLst>
        </xdr:cNvPr>
        <xdr:cNvSpPr/>
      </xdr:nvSpPr>
      <xdr:spPr>
        <a:xfrm>
          <a:off x="1898650" y="1083195779"/>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2207</xdr:row>
      <xdr:rowOff>0</xdr:rowOff>
    </xdr:from>
    <xdr:ext cx="9488805" cy="3175"/>
    <xdr:sp macro="" textlink="">
      <xdr:nvSpPr>
        <xdr:cNvPr id="35" name="Shape 229">
          <a:extLst>
            <a:ext uri="{FF2B5EF4-FFF2-40B4-BE49-F238E27FC236}">
              <a16:creationId xmlns:a16="http://schemas.microsoft.com/office/drawing/2014/main" id="{00000000-0008-0000-0800-000023000000}"/>
            </a:ext>
          </a:extLst>
        </xdr:cNvPr>
        <xdr:cNvSpPr/>
      </xdr:nvSpPr>
      <xdr:spPr>
        <a:xfrm>
          <a:off x="1898650" y="13744130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2207</xdr:row>
      <xdr:rowOff>0</xdr:rowOff>
    </xdr:from>
    <xdr:ext cx="9488805" cy="3175"/>
    <xdr:sp macro="" textlink="">
      <xdr:nvSpPr>
        <xdr:cNvPr id="36" name="Shape 230">
          <a:extLst>
            <a:ext uri="{FF2B5EF4-FFF2-40B4-BE49-F238E27FC236}">
              <a16:creationId xmlns:a16="http://schemas.microsoft.com/office/drawing/2014/main" id="{00000000-0008-0000-0800-000024000000}"/>
            </a:ext>
          </a:extLst>
        </xdr:cNvPr>
        <xdr:cNvSpPr/>
      </xdr:nvSpPr>
      <xdr:spPr>
        <a:xfrm>
          <a:off x="1898650" y="13744130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93" name="Shape 70">
          <a:extLst>
            <a:ext uri="{FF2B5EF4-FFF2-40B4-BE49-F238E27FC236}">
              <a16:creationId xmlns:a16="http://schemas.microsoft.com/office/drawing/2014/main" id="{00000000-0008-0000-0800-00005D000000}"/>
            </a:ext>
          </a:extLst>
        </xdr:cNvPr>
        <xdr:cNvSpPr/>
      </xdr:nvSpPr>
      <xdr:spPr>
        <a:xfrm>
          <a:off x="1689100" y="190944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96" name="Shape 73">
          <a:extLst>
            <a:ext uri="{FF2B5EF4-FFF2-40B4-BE49-F238E27FC236}">
              <a16:creationId xmlns:a16="http://schemas.microsoft.com/office/drawing/2014/main" id="{00000000-0008-0000-0800-000060000000}"/>
            </a:ext>
          </a:extLst>
        </xdr:cNvPr>
        <xdr:cNvSpPr/>
      </xdr:nvSpPr>
      <xdr:spPr>
        <a:xfrm>
          <a:off x="1689100" y="664781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99" name="Shape 76">
          <a:extLst>
            <a:ext uri="{FF2B5EF4-FFF2-40B4-BE49-F238E27FC236}">
              <a16:creationId xmlns:a16="http://schemas.microsoft.com/office/drawing/2014/main" id="{00000000-0008-0000-0800-000063000000}"/>
            </a:ext>
          </a:extLst>
        </xdr:cNvPr>
        <xdr:cNvSpPr/>
      </xdr:nvSpPr>
      <xdr:spPr>
        <a:xfrm>
          <a:off x="1689100" y="121500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00" name="Shape 77">
          <a:extLst>
            <a:ext uri="{FF2B5EF4-FFF2-40B4-BE49-F238E27FC236}">
              <a16:creationId xmlns:a16="http://schemas.microsoft.com/office/drawing/2014/main" id="{00000000-0008-0000-0800-000064000000}"/>
            </a:ext>
          </a:extLst>
        </xdr:cNvPr>
        <xdr:cNvSpPr/>
      </xdr:nvSpPr>
      <xdr:spPr>
        <a:xfrm>
          <a:off x="1689100" y="13707748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01" name="Shape 78">
          <a:extLst>
            <a:ext uri="{FF2B5EF4-FFF2-40B4-BE49-F238E27FC236}">
              <a16:creationId xmlns:a16="http://schemas.microsoft.com/office/drawing/2014/main" id="{00000000-0008-0000-0800-000065000000}"/>
            </a:ext>
          </a:extLst>
        </xdr:cNvPr>
        <xdr:cNvSpPr/>
      </xdr:nvSpPr>
      <xdr:spPr>
        <a:xfrm>
          <a:off x="1689100" y="1523364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03" name="Shape 81">
          <a:extLst>
            <a:ext uri="{FF2B5EF4-FFF2-40B4-BE49-F238E27FC236}">
              <a16:creationId xmlns:a16="http://schemas.microsoft.com/office/drawing/2014/main" id="{00000000-0008-0000-0800-000067000000}"/>
            </a:ext>
          </a:extLst>
        </xdr:cNvPr>
        <xdr:cNvSpPr/>
      </xdr:nvSpPr>
      <xdr:spPr>
        <a:xfrm>
          <a:off x="1689100" y="19525611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04" name="Shape 82">
          <a:extLst>
            <a:ext uri="{FF2B5EF4-FFF2-40B4-BE49-F238E27FC236}">
              <a16:creationId xmlns:a16="http://schemas.microsoft.com/office/drawing/2014/main" id="{00000000-0008-0000-0800-000068000000}"/>
            </a:ext>
          </a:extLst>
        </xdr:cNvPr>
        <xdr:cNvSpPr/>
      </xdr:nvSpPr>
      <xdr:spPr>
        <a:xfrm>
          <a:off x="1689100" y="2098801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06" name="Shape 84">
          <a:extLst>
            <a:ext uri="{FF2B5EF4-FFF2-40B4-BE49-F238E27FC236}">
              <a16:creationId xmlns:a16="http://schemas.microsoft.com/office/drawing/2014/main" id="{00000000-0008-0000-0800-00006A000000}"/>
            </a:ext>
          </a:extLst>
        </xdr:cNvPr>
        <xdr:cNvSpPr/>
      </xdr:nvSpPr>
      <xdr:spPr>
        <a:xfrm>
          <a:off x="1689100" y="2397633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14" name="Shape 97">
          <a:extLst>
            <a:ext uri="{FF2B5EF4-FFF2-40B4-BE49-F238E27FC236}">
              <a16:creationId xmlns:a16="http://schemas.microsoft.com/office/drawing/2014/main" id="{00000000-0008-0000-0800-000072000000}"/>
            </a:ext>
          </a:extLst>
        </xdr:cNvPr>
        <xdr:cNvSpPr/>
      </xdr:nvSpPr>
      <xdr:spPr>
        <a:xfrm>
          <a:off x="3067050" y="3691636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23" name="Shape 121">
          <a:extLst>
            <a:ext uri="{FF2B5EF4-FFF2-40B4-BE49-F238E27FC236}">
              <a16:creationId xmlns:a16="http://schemas.microsoft.com/office/drawing/2014/main" id="{00000000-0008-0000-0800-00007B000000}"/>
            </a:ext>
          </a:extLst>
        </xdr:cNvPr>
        <xdr:cNvSpPr/>
      </xdr:nvSpPr>
      <xdr:spPr>
        <a:xfrm>
          <a:off x="3067050" y="5265546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25" name="Shape 127">
          <a:extLst>
            <a:ext uri="{FF2B5EF4-FFF2-40B4-BE49-F238E27FC236}">
              <a16:creationId xmlns:a16="http://schemas.microsoft.com/office/drawing/2014/main" id="{00000000-0008-0000-0800-00007D000000}"/>
            </a:ext>
          </a:extLst>
        </xdr:cNvPr>
        <xdr:cNvSpPr/>
      </xdr:nvSpPr>
      <xdr:spPr>
        <a:xfrm>
          <a:off x="3067050" y="569169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27" name="Shape 135">
          <a:extLst>
            <a:ext uri="{FF2B5EF4-FFF2-40B4-BE49-F238E27FC236}">
              <a16:creationId xmlns:a16="http://schemas.microsoft.com/office/drawing/2014/main" id="{00000000-0008-0000-0800-00007F000000}"/>
            </a:ext>
          </a:extLst>
        </xdr:cNvPr>
        <xdr:cNvSpPr/>
      </xdr:nvSpPr>
      <xdr:spPr>
        <a:xfrm>
          <a:off x="3067050" y="6273482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28" name="Shape 137">
          <a:extLst>
            <a:ext uri="{FF2B5EF4-FFF2-40B4-BE49-F238E27FC236}">
              <a16:creationId xmlns:a16="http://schemas.microsoft.com/office/drawing/2014/main" id="{00000000-0008-0000-0800-000080000000}"/>
            </a:ext>
          </a:extLst>
        </xdr:cNvPr>
        <xdr:cNvSpPr/>
      </xdr:nvSpPr>
      <xdr:spPr>
        <a:xfrm>
          <a:off x="3067050" y="6403848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29" name="Shape 139">
          <a:extLst>
            <a:ext uri="{FF2B5EF4-FFF2-40B4-BE49-F238E27FC236}">
              <a16:creationId xmlns:a16="http://schemas.microsoft.com/office/drawing/2014/main" id="{00000000-0008-0000-0800-000081000000}"/>
            </a:ext>
          </a:extLst>
        </xdr:cNvPr>
        <xdr:cNvSpPr/>
      </xdr:nvSpPr>
      <xdr:spPr>
        <a:xfrm>
          <a:off x="3067050" y="6585013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1" name="Shape 144">
          <a:extLst>
            <a:ext uri="{FF2B5EF4-FFF2-40B4-BE49-F238E27FC236}">
              <a16:creationId xmlns:a16="http://schemas.microsoft.com/office/drawing/2014/main" id="{00000000-0008-0000-0800-000083000000}"/>
            </a:ext>
          </a:extLst>
        </xdr:cNvPr>
        <xdr:cNvSpPr/>
      </xdr:nvSpPr>
      <xdr:spPr>
        <a:xfrm>
          <a:off x="3067050" y="7017511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2" name="Shape 146">
          <a:extLst>
            <a:ext uri="{FF2B5EF4-FFF2-40B4-BE49-F238E27FC236}">
              <a16:creationId xmlns:a16="http://schemas.microsoft.com/office/drawing/2014/main" id="{00000000-0008-0000-0800-000084000000}"/>
            </a:ext>
          </a:extLst>
        </xdr:cNvPr>
        <xdr:cNvSpPr/>
      </xdr:nvSpPr>
      <xdr:spPr>
        <a:xfrm>
          <a:off x="3067050" y="71478776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3" name="Shape 148">
          <a:extLst>
            <a:ext uri="{FF2B5EF4-FFF2-40B4-BE49-F238E27FC236}">
              <a16:creationId xmlns:a16="http://schemas.microsoft.com/office/drawing/2014/main" id="{00000000-0008-0000-0800-000085000000}"/>
            </a:ext>
          </a:extLst>
        </xdr:cNvPr>
        <xdr:cNvSpPr/>
      </xdr:nvSpPr>
      <xdr:spPr>
        <a:xfrm>
          <a:off x="3067050" y="7294117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4" name="Shape 150">
          <a:extLst>
            <a:ext uri="{FF2B5EF4-FFF2-40B4-BE49-F238E27FC236}">
              <a16:creationId xmlns:a16="http://schemas.microsoft.com/office/drawing/2014/main" id="{00000000-0008-0000-0800-000086000000}"/>
            </a:ext>
          </a:extLst>
        </xdr:cNvPr>
        <xdr:cNvSpPr/>
      </xdr:nvSpPr>
      <xdr:spPr>
        <a:xfrm>
          <a:off x="3067050" y="74340086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5" name="Shape 152">
          <a:extLst>
            <a:ext uri="{FF2B5EF4-FFF2-40B4-BE49-F238E27FC236}">
              <a16:creationId xmlns:a16="http://schemas.microsoft.com/office/drawing/2014/main" id="{00000000-0008-0000-0800-000087000000}"/>
            </a:ext>
          </a:extLst>
        </xdr:cNvPr>
        <xdr:cNvSpPr/>
      </xdr:nvSpPr>
      <xdr:spPr>
        <a:xfrm>
          <a:off x="3067050" y="757707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6" name="Shape 155">
          <a:extLst>
            <a:ext uri="{FF2B5EF4-FFF2-40B4-BE49-F238E27FC236}">
              <a16:creationId xmlns:a16="http://schemas.microsoft.com/office/drawing/2014/main" id="{00000000-0008-0000-0800-000088000000}"/>
            </a:ext>
          </a:extLst>
        </xdr:cNvPr>
        <xdr:cNvSpPr/>
      </xdr:nvSpPr>
      <xdr:spPr>
        <a:xfrm>
          <a:off x="3067050" y="786638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8" name="Shape 158">
          <a:extLst>
            <a:ext uri="{FF2B5EF4-FFF2-40B4-BE49-F238E27FC236}">
              <a16:creationId xmlns:a16="http://schemas.microsoft.com/office/drawing/2014/main" id="{00000000-0008-0000-0800-00008A000000}"/>
            </a:ext>
          </a:extLst>
        </xdr:cNvPr>
        <xdr:cNvSpPr/>
      </xdr:nvSpPr>
      <xdr:spPr>
        <a:xfrm>
          <a:off x="3067050" y="813028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39" name="Shape 160">
          <a:extLst>
            <a:ext uri="{FF2B5EF4-FFF2-40B4-BE49-F238E27FC236}">
              <a16:creationId xmlns:a16="http://schemas.microsoft.com/office/drawing/2014/main" id="{00000000-0008-0000-0800-00008B000000}"/>
            </a:ext>
          </a:extLst>
        </xdr:cNvPr>
        <xdr:cNvSpPr/>
      </xdr:nvSpPr>
      <xdr:spPr>
        <a:xfrm>
          <a:off x="3067050" y="8273351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40" name="Shape 162">
          <a:extLst>
            <a:ext uri="{FF2B5EF4-FFF2-40B4-BE49-F238E27FC236}">
              <a16:creationId xmlns:a16="http://schemas.microsoft.com/office/drawing/2014/main" id="{00000000-0008-0000-0800-00008C000000}"/>
            </a:ext>
          </a:extLst>
        </xdr:cNvPr>
        <xdr:cNvSpPr/>
      </xdr:nvSpPr>
      <xdr:spPr>
        <a:xfrm>
          <a:off x="3067050" y="8413241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41" name="Shape 164">
          <a:extLst>
            <a:ext uri="{FF2B5EF4-FFF2-40B4-BE49-F238E27FC236}">
              <a16:creationId xmlns:a16="http://schemas.microsoft.com/office/drawing/2014/main" id="{00000000-0008-0000-0800-00008D000000}"/>
            </a:ext>
          </a:extLst>
        </xdr:cNvPr>
        <xdr:cNvSpPr/>
      </xdr:nvSpPr>
      <xdr:spPr>
        <a:xfrm>
          <a:off x="3067050" y="85467826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43" name="Shape 168">
          <a:extLst>
            <a:ext uri="{FF2B5EF4-FFF2-40B4-BE49-F238E27FC236}">
              <a16:creationId xmlns:a16="http://schemas.microsoft.com/office/drawing/2014/main" id="{00000000-0008-0000-0800-00008F000000}"/>
            </a:ext>
          </a:extLst>
        </xdr:cNvPr>
        <xdr:cNvSpPr/>
      </xdr:nvSpPr>
      <xdr:spPr>
        <a:xfrm>
          <a:off x="3067050" y="8829738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44" name="Shape 170">
          <a:extLst>
            <a:ext uri="{FF2B5EF4-FFF2-40B4-BE49-F238E27FC236}">
              <a16:creationId xmlns:a16="http://schemas.microsoft.com/office/drawing/2014/main" id="{00000000-0008-0000-0800-000090000000}"/>
            </a:ext>
          </a:extLst>
        </xdr:cNvPr>
        <xdr:cNvSpPr/>
      </xdr:nvSpPr>
      <xdr:spPr>
        <a:xfrm>
          <a:off x="3067050" y="895375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45" name="Shape 174">
          <a:extLst>
            <a:ext uri="{FF2B5EF4-FFF2-40B4-BE49-F238E27FC236}">
              <a16:creationId xmlns:a16="http://schemas.microsoft.com/office/drawing/2014/main" id="{00000000-0008-0000-0800-000091000000}"/>
            </a:ext>
          </a:extLst>
        </xdr:cNvPr>
        <xdr:cNvSpPr/>
      </xdr:nvSpPr>
      <xdr:spPr>
        <a:xfrm>
          <a:off x="3067050" y="922718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1927</xdr:row>
      <xdr:rowOff>0</xdr:rowOff>
    </xdr:from>
    <xdr:ext cx="9488805" cy="3175"/>
    <xdr:sp macro="" textlink="">
      <xdr:nvSpPr>
        <xdr:cNvPr id="60" name="Shape 43">
          <a:extLst>
            <a:ext uri="{FF2B5EF4-FFF2-40B4-BE49-F238E27FC236}">
              <a16:creationId xmlns:a16="http://schemas.microsoft.com/office/drawing/2014/main" id="{00000000-0008-0000-0800-00003C000000}"/>
            </a:ext>
          </a:extLst>
        </xdr:cNvPr>
        <xdr:cNvSpPr/>
      </xdr:nvSpPr>
      <xdr:spPr>
        <a:xfrm>
          <a:off x="1492250" y="127190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1927</xdr:row>
      <xdr:rowOff>0</xdr:rowOff>
    </xdr:from>
    <xdr:ext cx="9488805" cy="3175"/>
    <xdr:sp macro="" textlink="">
      <xdr:nvSpPr>
        <xdr:cNvPr id="61" name="Shape 44">
          <a:extLst>
            <a:ext uri="{FF2B5EF4-FFF2-40B4-BE49-F238E27FC236}">
              <a16:creationId xmlns:a16="http://schemas.microsoft.com/office/drawing/2014/main" id="{00000000-0008-0000-0800-00003D000000}"/>
            </a:ext>
          </a:extLst>
        </xdr:cNvPr>
        <xdr:cNvSpPr/>
      </xdr:nvSpPr>
      <xdr:spPr>
        <a:xfrm>
          <a:off x="1492250" y="2577468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1927</xdr:row>
      <xdr:rowOff>0</xdr:rowOff>
    </xdr:from>
    <xdr:ext cx="9488805" cy="3175"/>
    <xdr:sp macro="" textlink="">
      <xdr:nvSpPr>
        <xdr:cNvPr id="62" name="Shape 45">
          <a:extLst>
            <a:ext uri="{FF2B5EF4-FFF2-40B4-BE49-F238E27FC236}">
              <a16:creationId xmlns:a16="http://schemas.microsoft.com/office/drawing/2014/main" id="{00000000-0008-0000-0800-00003E000000}"/>
            </a:ext>
          </a:extLst>
        </xdr:cNvPr>
        <xdr:cNvSpPr/>
      </xdr:nvSpPr>
      <xdr:spPr>
        <a:xfrm>
          <a:off x="1492250" y="343852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64" name="Shape 180">
          <a:extLst>
            <a:ext uri="{FF2B5EF4-FFF2-40B4-BE49-F238E27FC236}">
              <a16:creationId xmlns:a16="http://schemas.microsoft.com/office/drawing/2014/main" id="{00000000-0008-0000-0800-000040000000}"/>
            </a:ext>
          </a:extLst>
        </xdr:cNvPr>
        <xdr:cNvSpPr/>
      </xdr:nvSpPr>
      <xdr:spPr>
        <a:xfrm>
          <a:off x="1492250" y="3053072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65" name="Shape 181">
          <a:extLst>
            <a:ext uri="{FF2B5EF4-FFF2-40B4-BE49-F238E27FC236}">
              <a16:creationId xmlns:a16="http://schemas.microsoft.com/office/drawing/2014/main" id="{00000000-0008-0000-0800-000041000000}"/>
            </a:ext>
          </a:extLst>
        </xdr:cNvPr>
        <xdr:cNvSpPr/>
      </xdr:nvSpPr>
      <xdr:spPr>
        <a:xfrm>
          <a:off x="1492250" y="467486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66" name="Shape 182">
          <a:extLst>
            <a:ext uri="{FF2B5EF4-FFF2-40B4-BE49-F238E27FC236}">
              <a16:creationId xmlns:a16="http://schemas.microsoft.com/office/drawing/2014/main" id="{00000000-0008-0000-0800-000042000000}"/>
            </a:ext>
          </a:extLst>
        </xdr:cNvPr>
        <xdr:cNvSpPr/>
      </xdr:nvSpPr>
      <xdr:spPr>
        <a:xfrm>
          <a:off x="3117850" y="93472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67" name="Shape 186">
          <a:extLst>
            <a:ext uri="{FF2B5EF4-FFF2-40B4-BE49-F238E27FC236}">
              <a16:creationId xmlns:a16="http://schemas.microsoft.com/office/drawing/2014/main" id="{00000000-0008-0000-0800-000043000000}"/>
            </a:ext>
          </a:extLst>
        </xdr:cNvPr>
        <xdr:cNvSpPr/>
      </xdr:nvSpPr>
      <xdr:spPr>
        <a:xfrm>
          <a:off x="3117850" y="1392681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68" name="Shape 191">
          <a:extLst>
            <a:ext uri="{FF2B5EF4-FFF2-40B4-BE49-F238E27FC236}">
              <a16:creationId xmlns:a16="http://schemas.microsoft.com/office/drawing/2014/main" id="{00000000-0008-0000-0800-000044000000}"/>
            </a:ext>
          </a:extLst>
        </xdr:cNvPr>
        <xdr:cNvSpPr/>
      </xdr:nvSpPr>
      <xdr:spPr>
        <a:xfrm>
          <a:off x="3117850" y="18538197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twoCellAnchor>
    <xdr:from>
      <xdr:col>10</xdr:col>
      <xdr:colOff>521054</xdr:colOff>
      <xdr:row>0</xdr:row>
      <xdr:rowOff>0</xdr:rowOff>
    </xdr:from>
    <xdr:to>
      <xdr:col>10</xdr:col>
      <xdr:colOff>2541845</xdr:colOff>
      <xdr:row>3</xdr:row>
      <xdr:rowOff>1407</xdr:rowOff>
    </xdr:to>
    <xdr:pic>
      <xdr:nvPicPr>
        <xdr:cNvPr id="71" name="Picture 70" descr=" ">
          <a:extLst>
            <a:ext uri="{FF2B5EF4-FFF2-40B4-BE49-F238E27FC236}">
              <a16:creationId xmlns:a16="http://schemas.microsoft.com/office/drawing/2014/main" id="{00000000-0008-0000-0800-000047000000}"/>
            </a:ext>
          </a:extLst>
        </xdr:cNvPr>
        <xdr:cNvPicPr/>
      </xdr:nvPicPr>
      <xdr:blipFill>
        <a:blip xmlns:r="http://schemas.openxmlformats.org/officeDocument/2006/relationships" r:embed="rId1"/>
        <a:srcRect/>
        <a:stretch>
          <a:fillRect/>
        </a:stretch>
      </xdr:blipFill>
      <xdr:spPr>
        <a:xfrm>
          <a:off x="26586292" y="0"/>
          <a:ext cx="2020791" cy="953907"/>
        </a:xfrm>
        <a:prstGeom prst="rect">
          <a:avLst/>
        </a:prstGeom>
        <a:noFill/>
        <a:ln w="9525" cap="flat" cmpd="sng">
          <a:noFill/>
          <a:prstDash val="solid"/>
          <a:miter/>
        </a:ln>
        <a:effectLst/>
      </xdr:spPr>
    </xdr:pic>
    <xdr:clientData/>
  </xdr:twoCellAnchor>
  <xdr:oneCellAnchor>
    <xdr:from>
      <xdr:col>3</xdr:col>
      <xdr:colOff>0</xdr:colOff>
      <xdr:row>2701</xdr:row>
      <xdr:rowOff>0</xdr:rowOff>
    </xdr:from>
    <xdr:ext cx="5582285" cy="3175"/>
    <xdr:sp macro="" textlink="">
      <xdr:nvSpPr>
        <xdr:cNvPr id="75" name="Shape 56">
          <a:extLst>
            <a:ext uri="{FF2B5EF4-FFF2-40B4-BE49-F238E27FC236}">
              <a16:creationId xmlns:a16="http://schemas.microsoft.com/office/drawing/2014/main" id="{00000000-0008-0000-0800-00004B000000}"/>
            </a:ext>
          </a:extLst>
        </xdr:cNvPr>
        <xdr:cNvSpPr/>
      </xdr:nvSpPr>
      <xdr:spPr>
        <a:xfrm>
          <a:off x="3683000" y="6611238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2701</xdr:row>
      <xdr:rowOff>0</xdr:rowOff>
    </xdr:from>
    <xdr:ext cx="5582285" cy="3175"/>
    <xdr:sp macro="" textlink="">
      <xdr:nvSpPr>
        <xdr:cNvPr id="76" name="Shape 58">
          <a:extLst>
            <a:ext uri="{FF2B5EF4-FFF2-40B4-BE49-F238E27FC236}">
              <a16:creationId xmlns:a16="http://schemas.microsoft.com/office/drawing/2014/main" id="{00000000-0008-0000-0800-00004C000000}"/>
            </a:ext>
          </a:extLst>
        </xdr:cNvPr>
        <xdr:cNvSpPr/>
      </xdr:nvSpPr>
      <xdr:spPr>
        <a:xfrm>
          <a:off x="3683000" y="667829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2701</xdr:row>
      <xdr:rowOff>0</xdr:rowOff>
    </xdr:from>
    <xdr:ext cx="5582285" cy="3175"/>
    <xdr:sp macro="" textlink="">
      <xdr:nvSpPr>
        <xdr:cNvPr id="78" name="Shape 61">
          <a:extLst>
            <a:ext uri="{FF2B5EF4-FFF2-40B4-BE49-F238E27FC236}">
              <a16:creationId xmlns:a16="http://schemas.microsoft.com/office/drawing/2014/main" id="{00000000-0008-0000-0800-00004E000000}"/>
            </a:ext>
          </a:extLst>
        </xdr:cNvPr>
        <xdr:cNvSpPr/>
      </xdr:nvSpPr>
      <xdr:spPr>
        <a:xfrm>
          <a:off x="3683000" y="6787007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2701</xdr:row>
      <xdr:rowOff>0</xdr:rowOff>
    </xdr:from>
    <xdr:ext cx="5582285" cy="3175"/>
    <xdr:sp macro="" textlink="">
      <xdr:nvSpPr>
        <xdr:cNvPr id="79" name="Shape 63">
          <a:extLst>
            <a:ext uri="{FF2B5EF4-FFF2-40B4-BE49-F238E27FC236}">
              <a16:creationId xmlns:a16="http://schemas.microsoft.com/office/drawing/2014/main" id="{00000000-0008-0000-0800-00004F000000}"/>
            </a:ext>
          </a:extLst>
        </xdr:cNvPr>
        <xdr:cNvSpPr/>
      </xdr:nvSpPr>
      <xdr:spPr>
        <a:xfrm>
          <a:off x="3683000" y="6885812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64" name="Shape 70">
          <a:extLst>
            <a:ext uri="{FF2B5EF4-FFF2-40B4-BE49-F238E27FC236}">
              <a16:creationId xmlns:a16="http://schemas.microsoft.com/office/drawing/2014/main" id="{00000000-0008-0000-0800-0000A4000000}"/>
            </a:ext>
          </a:extLst>
        </xdr:cNvPr>
        <xdr:cNvSpPr/>
      </xdr:nvSpPr>
      <xdr:spPr>
        <a:xfrm>
          <a:off x="2209800" y="7814055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65" name="Shape 73">
          <a:extLst>
            <a:ext uri="{FF2B5EF4-FFF2-40B4-BE49-F238E27FC236}">
              <a16:creationId xmlns:a16="http://schemas.microsoft.com/office/drawing/2014/main" id="{00000000-0008-0000-0800-0000A5000000}"/>
            </a:ext>
          </a:extLst>
        </xdr:cNvPr>
        <xdr:cNvSpPr/>
      </xdr:nvSpPr>
      <xdr:spPr>
        <a:xfrm>
          <a:off x="2209800" y="8364918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66" name="Shape 76">
          <a:extLst>
            <a:ext uri="{FF2B5EF4-FFF2-40B4-BE49-F238E27FC236}">
              <a16:creationId xmlns:a16="http://schemas.microsoft.com/office/drawing/2014/main" id="{00000000-0008-0000-0800-0000A6000000}"/>
            </a:ext>
          </a:extLst>
        </xdr:cNvPr>
        <xdr:cNvSpPr/>
      </xdr:nvSpPr>
      <xdr:spPr>
        <a:xfrm>
          <a:off x="2209800" y="8966453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67" name="Shape 77">
          <a:extLst>
            <a:ext uri="{FF2B5EF4-FFF2-40B4-BE49-F238E27FC236}">
              <a16:creationId xmlns:a16="http://schemas.microsoft.com/office/drawing/2014/main" id="{00000000-0008-0000-0800-0000A7000000}"/>
            </a:ext>
          </a:extLst>
        </xdr:cNvPr>
        <xdr:cNvSpPr/>
      </xdr:nvSpPr>
      <xdr:spPr>
        <a:xfrm>
          <a:off x="2209800" y="9125585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68" name="Shape 78">
          <a:extLst>
            <a:ext uri="{FF2B5EF4-FFF2-40B4-BE49-F238E27FC236}">
              <a16:creationId xmlns:a16="http://schemas.microsoft.com/office/drawing/2014/main" id="{00000000-0008-0000-0800-0000A8000000}"/>
            </a:ext>
          </a:extLst>
        </xdr:cNvPr>
        <xdr:cNvSpPr/>
      </xdr:nvSpPr>
      <xdr:spPr>
        <a:xfrm>
          <a:off x="2209800" y="9294240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69" name="Shape 81">
          <a:extLst>
            <a:ext uri="{FF2B5EF4-FFF2-40B4-BE49-F238E27FC236}">
              <a16:creationId xmlns:a16="http://schemas.microsoft.com/office/drawing/2014/main" id="{00000000-0008-0000-0800-0000A9000000}"/>
            </a:ext>
          </a:extLst>
        </xdr:cNvPr>
        <xdr:cNvSpPr/>
      </xdr:nvSpPr>
      <xdr:spPr>
        <a:xfrm>
          <a:off x="2209800" y="9765283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70" name="Shape 82">
          <a:extLst>
            <a:ext uri="{FF2B5EF4-FFF2-40B4-BE49-F238E27FC236}">
              <a16:creationId xmlns:a16="http://schemas.microsoft.com/office/drawing/2014/main" id="{00000000-0008-0000-0800-0000AA000000}"/>
            </a:ext>
          </a:extLst>
        </xdr:cNvPr>
        <xdr:cNvSpPr/>
      </xdr:nvSpPr>
      <xdr:spPr>
        <a:xfrm>
          <a:off x="2209800" y="9924414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3171</xdr:row>
      <xdr:rowOff>0</xdr:rowOff>
    </xdr:from>
    <xdr:ext cx="9488805" cy="3175"/>
    <xdr:sp macro="" textlink="">
      <xdr:nvSpPr>
        <xdr:cNvPr id="171" name="Shape 84">
          <a:extLst>
            <a:ext uri="{FF2B5EF4-FFF2-40B4-BE49-F238E27FC236}">
              <a16:creationId xmlns:a16="http://schemas.microsoft.com/office/drawing/2014/main" id="{00000000-0008-0000-0800-0000AB000000}"/>
            </a:ext>
          </a:extLst>
        </xdr:cNvPr>
        <xdr:cNvSpPr/>
      </xdr:nvSpPr>
      <xdr:spPr>
        <a:xfrm>
          <a:off x="2209800" y="10255377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73" name="Shape 97">
          <a:extLst>
            <a:ext uri="{FF2B5EF4-FFF2-40B4-BE49-F238E27FC236}">
              <a16:creationId xmlns:a16="http://schemas.microsoft.com/office/drawing/2014/main" id="{00000000-0008-0000-0800-0000AD000000}"/>
            </a:ext>
          </a:extLst>
        </xdr:cNvPr>
        <xdr:cNvSpPr/>
      </xdr:nvSpPr>
      <xdr:spPr>
        <a:xfrm>
          <a:off x="3683000" y="11608181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75" name="Shape 127">
          <a:extLst>
            <a:ext uri="{FF2B5EF4-FFF2-40B4-BE49-F238E27FC236}">
              <a16:creationId xmlns:a16="http://schemas.microsoft.com/office/drawing/2014/main" id="{00000000-0008-0000-0800-0000AF000000}"/>
            </a:ext>
          </a:extLst>
        </xdr:cNvPr>
        <xdr:cNvSpPr/>
      </xdr:nvSpPr>
      <xdr:spPr>
        <a:xfrm>
          <a:off x="3683000" y="13763434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76" name="Shape 135">
          <a:extLst>
            <a:ext uri="{FF2B5EF4-FFF2-40B4-BE49-F238E27FC236}">
              <a16:creationId xmlns:a16="http://schemas.microsoft.com/office/drawing/2014/main" id="{00000000-0008-0000-0800-0000B0000000}"/>
            </a:ext>
          </a:extLst>
        </xdr:cNvPr>
        <xdr:cNvSpPr/>
      </xdr:nvSpPr>
      <xdr:spPr>
        <a:xfrm>
          <a:off x="3683000" y="1436496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77" name="Shape 137">
          <a:extLst>
            <a:ext uri="{FF2B5EF4-FFF2-40B4-BE49-F238E27FC236}">
              <a16:creationId xmlns:a16="http://schemas.microsoft.com/office/drawing/2014/main" id="{00000000-0008-0000-0800-0000B1000000}"/>
            </a:ext>
          </a:extLst>
        </xdr:cNvPr>
        <xdr:cNvSpPr/>
      </xdr:nvSpPr>
      <xdr:spPr>
        <a:xfrm>
          <a:off x="3683000" y="1450822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78" name="Shape 139">
          <a:extLst>
            <a:ext uri="{FF2B5EF4-FFF2-40B4-BE49-F238E27FC236}">
              <a16:creationId xmlns:a16="http://schemas.microsoft.com/office/drawing/2014/main" id="{00000000-0008-0000-0800-0000B2000000}"/>
            </a:ext>
          </a:extLst>
        </xdr:cNvPr>
        <xdr:cNvSpPr/>
      </xdr:nvSpPr>
      <xdr:spPr>
        <a:xfrm>
          <a:off x="3683000" y="14692756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79" name="Shape 144">
          <a:extLst>
            <a:ext uri="{FF2B5EF4-FFF2-40B4-BE49-F238E27FC236}">
              <a16:creationId xmlns:a16="http://schemas.microsoft.com/office/drawing/2014/main" id="{00000000-0008-0000-0800-0000B3000000}"/>
            </a:ext>
          </a:extLst>
        </xdr:cNvPr>
        <xdr:cNvSpPr/>
      </xdr:nvSpPr>
      <xdr:spPr>
        <a:xfrm>
          <a:off x="3683000" y="151479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0" name="Shape 146">
          <a:extLst>
            <a:ext uri="{FF2B5EF4-FFF2-40B4-BE49-F238E27FC236}">
              <a16:creationId xmlns:a16="http://schemas.microsoft.com/office/drawing/2014/main" id="{00000000-0008-0000-0800-0000B4000000}"/>
            </a:ext>
          </a:extLst>
        </xdr:cNvPr>
        <xdr:cNvSpPr/>
      </xdr:nvSpPr>
      <xdr:spPr>
        <a:xfrm>
          <a:off x="3683000" y="15294356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1" name="Shape 148">
          <a:extLst>
            <a:ext uri="{FF2B5EF4-FFF2-40B4-BE49-F238E27FC236}">
              <a16:creationId xmlns:a16="http://schemas.microsoft.com/office/drawing/2014/main" id="{00000000-0008-0000-0800-0000B5000000}"/>
            </a:ext>
          </a:extLst>
        </xdr:cNvPr>
        <xdr:cNvSpPr/>
      </xdr:nvSpPr>
      <xdr:spPr>
        <a:xfrm>
          <a:off x="3683000" y="15453486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2" name="Shape 150">
          <a:extLst>
            <a:ext uri="{FF2B5EF4-FFF2-40B4-BE49-F238E27FC236}">
              <a16:creationId xmlns:a16="http://schemas.microsoft.com/office/drawing/2014/main" id="{00000000-0008-0000-0800-0000B6000000}"/>
            </a:ext>
          </a:extLst>
        </xdr:cNvPr>
        <xdr:cNvSpPr/>
      </xdr:nvSpPr>
      <xdr:spPr>
        <a:xfrm>
          <a:off x="3683000" y="15609443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3" name="Shape 152">
          <a:extLst>
            <a:ext uri="{FF2B5EF4-FFF2-40B4-BE49-F238E27FC236}">
              <a16:creationId xmlns:a16="http://schemas.microsoft.com/office/drawing/2014/main" id="{00000000-0008-0000-0800-0000B7000000}"/>
            </a:ext>
          </a:extLst>
        </xdr:cNvPr>
        <xdr:cNvSpPr/>
      </xdr:nvSpPr>
      <xdr:spPr>
        <a:xfrm>
          <a:off x="3683000" y="1576222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4" name="Shape 155">
          <a:extLst>
            <a:ext uri="{FF2B5EF4-FFF2-40B4-BE49-F238E27FC236}">
              <a16:creationId xmlns:a16="http://schemas.microsoft.com/office/drawing/2014/main" id="{00000000-0008-0000-0800-0000B8000000}"/>
            </a:ext>
          </a:extLst>
        </xdr:cNvPr>
        <xdr:cNvSpPr/>
      </xdr:nvSpPr>
      <xdr:spPr>
        <a:xfrm>
          <a:off x="3683000" y="16058261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5" name="Shape 158">
          <a:extLst>
            <a:ext uri="{FF2B5EF4-FFF2-40B4-BE49-F238E27FC236}">
              <a16:creationId xmlns:a16="http://schemas.microsoft.com/office/drawing/2014/main" id="{00000000-0008-0000-0800-0000B9000000}"/>
            </a:ext>
          </a:extLst>
        </xdr:cNvPr>
        <xdr:cNvSpPr/>
      </xdr:nvSpPr>
      <xdr:spPr>
        <a:xfrm>
          <a:off x="3683000" y="16335248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6" name="Shape 160">
          <a:extLst>
            <a:ext uri="{FF2B5EF4-FFF2-40B4-BE49-F238E27FC236}">
              <a16:creationId xmlns:a16="http://schemas.microsoft.com/office/drawing/2014/main" id="{00000000-0008-0000-0800-0000BA000000}"/>
            </a:ext>
          </a:extLst>
        </xdr:cNvPr>
        <xdr:cNvSpPr/>
      </xdr:nvSpPr>
      <xdr:spPr>
        <a:xfrm>
          <a:off x="3683000" y="16491203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7" name="Shape 162">
          <a:extLst>
            <a:ext uri="{FF2B5EF4-FFF2-40B4-BE49-F238E27FC236}">
              <a16:creationId xmlns:a16="http://schemas.microsoft.com/office/drawing/2014/main" id="{00000000-0008-0000-0800-0000BB000000}"/>
            </a:ext>
          </a:extLst>
        </xdr:cNvPr>
        <xdr:cNvSpPr/>
      </xdr:nvSpPr>
      <xdr:spPr>
        <a:xfrm>
          <a:off x="3683000" y="1664715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8" name="Shape 164">
          <a:extLst>
            <a:ext uri="{FF2B5EF4-FFF2-40B4-BE49-F238E27FC236}">
              <a16:creationId xmlns:a16="http://schemas.microsoft.com/office/drawing/2014/main" id="{00000000-0008-0000-0800-0000BC000000}"/>
            </a:ext>
          </a:extLst>
        </xdr:cNvPr>
        <xdr:cNvSpPr/>
      </xdr:nvSpPr>
      <xdr:spPr>
        <a:xfrm>
          <a:off x="3683000" y="16803116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89" name="Shape 168">
          <a:extLst>
            <a:ext uri="{FF2B5EF4-FFF2-40B4-BE49-F238E27FC236}">
              <a16:creationId xmlns:a16="http://schemas.microsoft.com/office/drawing/2014/main" id="{00000000-0008-0000-0800-0000BD000000}"/>
            </a:ext>
          </a:extLst>
        </xdr:cNvPr>
        <xdr:cNvSpPr/>
      </xdr:nvSpPr>
      <xdr:spPr>
        <a:xfrm>
          <a:off x="3683000" y="17092803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90" name="Shape 170">
          <a:extLst>
            <a:ext uri="{FF2B5EF4-FFF2-40B4-BE49-F238E27FC236}">
              <a16:creationId xmlns:a16="http://schemas.microsoft.com/office/drawing/2014/main" id="{00000000-0008-0000-0800-0000BE000000}"/>
            </a:ext>
          </a:extLst>
        </xdr:cNvPr>
        <xdr:cNvSpPr/>
      </xdr:nvSpPr>
      <xdr:spPr>
        <a:xfrm>
          <a:off x="3683000" y="1723923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3171</xdr:row>
      <xdr:rowOff>0</xdr:rowOff>
    </xdr:from>
    <xdr:ext cx="5582285" cy="3175"/>
    <xdr:sp macro="" textlink="">
      <xdr:nvSpPr>
        <xdr:cNvPr id="191" name="Shape 174">
          <a:extLst>
            <a:ext uri="{FF2B5EF4-FFF2-40B4-BE49-F238E27FC236}">
              <a16:creationId xmlns:a16="http://schemas.microsoft.com/office/drawing/2014/main" id="{00000000-0008-0000-0800-0000BF000000}"/>
            </a:ext>
          </a:extLst>
        </xdr:cNvPr>
        <xdr:cNvSpPr/>
      </xdr:nvSpPr>
      <xdr:spPr>
        <a:xfrm>
          <a:off x="3683000" y="1753209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1927</xdr:row>
      <xdr:rowOff>0</xdr:rowOff>
    </xdr:from>
    <xdr:ext cx="9488805" cy="3175"/>
    <xdr:sp macro="" textlink="">
      <xdr:nvSpPr>
        <xdr:cNvPr id="192" name="Shape 43">
          <a:extLst>
            <a:ext uri="{FF2B5EF4-FFF2-40B4-BE49-F238E27FC236}">
              <a16:creationId xmlns:a16="http://schemas.microsoft.com/office/drawing/2014/main" id="{00000000-0008-0000-0800-0000C0000000}"/>
            </a:ext>
          </a:extLst>
        </xdr:cNvPr>
        <xdr:cNvSpPr/>
      </xdr:nvSpPr>
      <xdr:spPr>
        <a:xfrm>
          <a:off x="2209800" y="374154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1927</xdr:row>
      <xdr:rowOff>0</xdr:rowOff>
    </xdr:from>
    <xdr:ext cx="9488805" cy="3175"/>
    <xdr:sp macro="" textlink="">
      <xdr:nvSpPr>
        <xdr:cNvPr id="193" name="Shape 44">
          <a:extLst>
            <a:ext uri="{FF2B5EF4-FFF2-40B4-BE49-F238E27FC236}">
              <a16:creationId xmlns:a16="http://schemas.microsoft.com/office/drawing/2014/main" id="{00000000-0008-0000-0800-0000C1000000}"/>
            </a:ext>
          </a:extLst>
        </xdr:cNvPr>
        <xdr:cNvSpPr/>
      </xdr:nvSpPr>
      <xdr:spPr>
        <a:xfrm>
          <a:off x="2209800" y="38848033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1927</xdr:row>
      <xdr:rowOff>0</xdr:rowOff>
    </xdr:from>
    <xdr:ext cx="9488805" cy="3175"/>
    <xdr:sp macro="" textlink="">
      <xdr:nvSpPr>
        <xdr:cNvPr id="194" name="Shape 45">
          <a:extLst>
            <a:ext uri="{FF2B5EF4-FFF2-40B4-BE49-F238E27FC236}">
              <a16:creationId xmlns:a16="http://schemas.microsoft.com/office/drawing/2014/main" id="{00000000-0008-0000-0800-0000C2000000}"/>
            </a:ext>
          </a:extLst>
        </xdr:cNvPr>
        <xdr:cNvSpPr/>
      </xdr:nvSpPr>
      <xdr:spPr>
        <a:xfrm>
          <a:off x="2209800" y="398043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195" name="Shape 180">
          <a:extLst>
            <a:ext uri="{FF2B5EF4-FFF2-40B4-BE49-F238E27FC236}">
              <a16:creationId xmlns:a16="http://schemas.microsoft.com/office/drawing/2014/main" id="{00000000-0008-0000-0800-0000C3000000}"/>
            </a:ext>
          </a:extLst>
        </xdr:cNvPr>
        <xdr:cNvSpPr/>
      </xdr:nvSpPr>
      <xdr:spPr>
        <a:xfrm>
          <a:off x="2209800" y="2038921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196" name="Shape 181">
          <a:extLst>
            <a:ext uri="{FF2B5EF4-FFF2-40B4-BE49-F238E27FC236}">
              <a16:creationId xmlns:a16="http://schemas.microsoft.com/office/drawing/2014/main" id="{00000000-0008-0000-0800-0000C4000000}"/>
            </a:ext>
          </a:extLst>
        </xdr:cNvPr>
        <xdr:cNvSpPr/>
      </xdr:nvSpPr>
      <xdr:spPr>
        <a:xfrm>
          <a:off x="2209800" y="2055469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97" name="Shape 182">
          <a:extLst>
            <a:ext uri="{FF2B5EF4-FFF2-40B4-BE49-F238E27FC236}">
              <a16:creationId xmlns:a16="http://schemas.microsoft.com/office/drawing/2014/main" id="{00000000-0008-0000-0800-0000C5000000}"/>
            </a:ext>
          </a:extLst>
        </xdr:cNvPr>
        <xdr:cNvSpPr/>
      </xdr:nvSpPr>
      <xdr:spPr>
        <a:xfrm>
          <a:off x="3683000" y="2104796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98" name="Shape 186">
          <a:extLst>
            <a:ext uri="{FF2B5EF4-FFF2-40B4-BE49-F238E27FC236}">
              <a16:creationId xmlns:a16="http://schemas.microsoft.com/office/drawing/2014/main" id="{00000000-0008-0000-0800-0000C6000000}"/>
            </a:ext>
          </a:extLst>
        </xdr:cNvPr>
        <xdr:cNvSpPr/>
      </xdr:nvSpPr>
      <xdr:spPr>
        <a:xfrm>
          <a:off x="3683000" y="21515832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99" name="Shape 191">
          <a:extLst>
            <a:ext uri="{FF2B5EF4-FFF2-40B4-BE49-F238E27FC236}">
              <a16:creationId xmlns:a16="http://schemas.microsoft.com/office/drawing/2014/main" id="{00000000-0008-0000-0800-0000C7000000}"/>
            </a:ext>
          </a:extLst>
        </xdr:cNvPr>
        <xdr:cNvSpPr/>
      </xdr:nvSpPr>
      <xdr:spPr>
        <a:xfrm>
          <a:off x="3683000" y="21996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2918</xdr:row>
      <xdr:rowOff>0</xdr:rowOff>
    </xdr:from>
    <xdr:ext cx="9488805" cy="3175"/>
    <xdr:sp macro="" textlink="">
      <xdr:nvSpPr>
        <xdr:cNvPr id="110" name="Shape 50">
          <a:extLst>
            <a:ext uri="{FF2B5EF4-FFF2-40B4-BE49-F238E27FC236}">
              <a16:creationId xmlns:a16="http://schemas.microsoft.com/office/drawing/2014/main" id="{00000000-0008-0000-0800-00006E000000}"/>
            </a:ext>
          </a:extLst>
        </xdr:cNvPr>
        <xdr:cNvSpPr/>
      </xdr:nvSpPr>
      <xdr:spPr>
        <a:xfrm>
          <a:off x="1492250" y="9740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393" name="Shape 179">
          <a:extLst>
            <a:ext uri="{FF2B5EF4-FFF2-40B4-BE49-F238E27FC236}">
              <a16:creationId xmlns:a16="http://schemas.microsoft.com/office/drawing/2014/main" id="{00000000-0008-0000-0800-000089010000}"/>
            </a:ext>
          </a:extLst>
        </xdr:cNvPr>
        <xdr:cNvSpPr/>
      </xdr:nvSpPr>
      <xdr:spPr>
        <a:xfrm>
          <a:off x="1682750" y="227333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394" name="Shape 180">
          <a:extLst>
            <a:ext uri="{FF2B5EF4-FFF2-40B4-BE49-F238E27FC236}">
              <a16:creationId xmlns:a16="http://schemas.microsoft.com/office/drawing/2014/main" id="{00000000-0008-0000-0800-00008A010000}"/>
            </a:ext>
          </a:extLst>
        </xdr:cNvPr>
        <xdr:cNvSpPr/>
      </xdr:nvSpPr>
      <xdr:spPr>
        <a:xfrm>
          <a:off x="1682750" y="227333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395" name="Shape 182">
          <a:extLst>
            <a:ext uri="{FF2B5EF4-FFF2-40B4-BE49-F238E27FC236}">
              <a16:creationId xmlns:a16="http://schemas.microsoft.com/office/drawing/2014/main" id="{00000000-0008-0000-0800-00008B010000}"/>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396" name="Shape 186">
          <a:extLst>
            <a:ext uri="{FF2B5EF4-FFF2-40B4-BE49-F238E27FC236}">
              <a16:creationId xmlns:a16="http://schemas.microsoft.com/office/drawing/2014/main" id="{00000000-0008-0000-0800-00008C010000}"/>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397" name="Shape 191">
          <a:extLst>
            <a:ext uri="{FF2B5EF4-FFF2-40B4-BE49-F238E27FC236}">
              <a16:creationId xmlns:a16="http://schemas.microsoft.com/office/drawing/2014/main" id="{00000000-0008-0000-0800-00008D010000}"/>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398" name="Shape 192">
          <a:extLst>
            <a:ext uri="{FF2B5EF4-FFF2-40B4-BE49-F238E27FC236}">
              <a16:creationId xmlns:a16="http://schemas.microsoft.com/office/drawing/2014/main" id="{00000000-0008-0000-0800-00008E010000}"/>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4414</xdr:row>
      <xdr:rowOff>0</xdr:rowOff>
    </xdr:from>
    <xdr:ext cx="9488805" cy="3175"/>
    <xdr:sp macro="" textlink="">
      <xdr:nvSpPr>
        <xdr:cNvPr id="151" name="Shape 201">
          <a:extLst>
            <a:ext uri="{FF2B5EF4-FFF2-40B4-BE49-F238E27FC236}">
              <a16:creationId xmlns:a16="http://schemas.microsoft.com/office/drawing/2014/main" id="{00000000-0008-0000-0800-000097000000}"/>
            </a:ext>
          </a:extLst>
        </xdr:cNvPr>
        <xdr:cNvSpPr/>
      </xdr:nvSpPr>
      <xdr:spPr>
        <a:xfrm>
          <a:off x="1889125" y="16247586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4476</xdr:row>
      <xdr:rowOff>0</xdr:rowOff>
    </xdr:from>
    <xdr:ext cx="9488805" cy="3175"/>
    <xdr:sp macro="" textlink="">
      <xdr:nvSpPr>
        <xdr:cNvPr id="152" name="Shape 201">
          <a:extLst>
            <a:ext uri="{FF2B5EF4-FFF2-40B4-BE49-F238E27FC236}">
              <a16:creationId xmlns:a16="http://schemas.microsoft.com/office/drawing/2014/main" id="{00000000-0008-0000-0800-000098000000}"/>
            </a:ext>
          </a:extLst>
        </xdr:cNvPr>
        <xdr:cNvSpPr/>
      </xdr:nvSpPr>
      <xdr:spPr>
        <a:xfrm>
          <a:off x="1889125" y="1647698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5527</xdr:row>
      <xdr:rowOff>0</xdr:rowOff>
    </xdr:from>
    <xdr:ext cx="9488805" cy="3175"/>
    <xdr:sp macro="" textlink="">
      <xdr:nvSpPr>
        <xdr:cNvPr id="102" name="Shape 229">
          <a:extLst>
            <a:ext uri="{FF2B5EF4-FFF2-40B4-BE49-F238E27FC236}">
              <a16:creationId xmlns:a16="http://schemas.microsoft.com/office/drawing/2014/main" id="{00000000-0008-0000-0800-000066000000}"/>
            </a:ext>
          </a:extLst>
        </xdr:cNvPr>
        <xdr:cNvSpPr/>
      </xdr:nvSpPr>
      <xdr:spPr>
        <a:xfrm>
          <a:off x="1889125" y="19691826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5358</xdr:row>
      <xdr:rowOff>0</xdr:rowOff>
    </xdr:from>
    <xdr:ext cx="9488805" cy="3175"/>
    <xdr:sp macro="" textlink="">
      <xdr:nvSpPr>
        <xdr:cNvPr id="109" name="Shape 229">
          <a:extLst>
            <a:ext uri="{FF2B5EF4-FFF2-40B4-BE49-F238E27FC236}">
              <a16:creationId xmlns:a16="http://schemas.microsoft.com/office/drawing/2014/main" id="{00000000-0008-0000-0800-00006D000000}"/>
            </a:ext>
          </a:extLst>
        </xdr:cNvPr>
        <xdr:cNvSpPr/>
      </xdr:nvSpPr>
      <xdr:spPr>
        <a:xfrm>
          <a:off x="2095500" y="204789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5358</xdr:row>
      <xdr:rowOff>0</xdr:rowOff>
    </xdr:from>
    <xdr:ext cx="9488805" cy="3175"/>
    <xdr:sp macro="" textlink="">
      <xdr:nvSpPr>
        <xdr:cNvPr id="111" name="Shape 230">
          <a:extLst>
            <a:ext uri="{FF2B5EF4-FFF2-40B4-BE49-F238E27FC236}">
              <a16:creationId xmlns:a16="http://schemas.microsoft.com/office/drawing/2014/main" id="{00000000-0008-0000-0800-00006F000000}"/>
            </a:ext>
          </a:extLst>
        </xdr:cNvPr>
        <xdr:cNvSpPr/>
      </xdr:nvSpPr>
      <xdr:spPr>
        <a:xfrm>
          <a:off x="2095500" y="204789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5358</xdr:row>
      <xdr:rowOff>0</xdr:rowOff>
    </xdr:from>
    <xdr:ext cx="9488805" cy="3175"/>
    <xdr:sp macro="" textlink="">
      <xdr:nvSpPr>
        <xdr:cNvPr id="112" name="Shape 229">
          <a:extLst>
            <a:ext uri="{FF2B5EF4-FFF2-40B4-BE49-F238E27FC236}">
              <a16:creationId xmlns:a16="http://schemas.microsoft.com/office/drawing/2014/main" id="{00000000-0008-0000-0800-000070000000}"/>
            </a:ext>
          </a:extLst>
        </xdr:cNvPr>
        <xdr:cNvSpPr/>
      </xdr:nvSpPr>
      <xdr:spPr>
        <a:xfrm>
          <a:off x="1984375" y="201233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5358</xdr:row>
      <xdr:rowOff>0</xdr:rowOff>
    </xdr:from>
    <xdr:ext cx="9488805" cy="3175"/>
    <xdr:sp macro="" textlink="">
      <xdr:nvSpPr>
        <xdr:cNvPr id="113" name="Shape 230">
          <a:extLst>
            <a:ext uri="{FF2B5EF4-FFF2-40B4-BE49-F238E27FC236}">
              <a16:creationId xmlns:a16="http://schemas.microsoft.com/office/drawing/2014/main" id="{00000000-0008-0000-0800-000071000000}"/>
            </a:ext>
          </a:extLst>
        </xdr:cNvPr>
        <xdr:cNvSpPr/>
      </xdr:nvSpPr>
      <xdr:spPr>
        <a:xfrm>
          <a:off x="1984375" y="201233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5358</xdr:row>
      <xdr:rowOff>0</xdr:rowOff>
    </xdr:from>
    <xdr:ext cx="9488805" cy="3175"/>
    <xdr:sp macro="" textlink="">
      <xdr:nvSpPr>
        <xdr:cNvPr id="119" name="Shape 229">
          <a:extLst>
            <a:ext uri="{FF2B5EF4-FFF2-40B4-BE49-F238E27FC236}">
              <a16:creationId xmlns:a16="http://schemas.microsoft.com/office/drawing/2014/main" id="{00000000-0008-0000-0800-000077000000}"/>
            </a:ext>
          </a:extLst>
        </xdr:cNvPr>
        <xdr:cNvSpPr/>
      </xdr:nvSpPr>
      <xdr:spPr>
        <a:xfrm>
          <a:off x="1984375" y="20719573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5358</xdr:row>
      <xdr:rowOff>0</xdr:rowOff>
    </xdr:from>
    <xdr:ext cx="9488805" cy="3175"/>
    <xdr:sp macro="" textlink="">
      <xdr:nvSpPr>
        <xdr:cNvPr id="120" name="Shape 230">
          <a:extLst>
            <a:ext uri="{FF2B5EF4-FFF2-40B4-BE49-F238E27FC236}">
              <a16:creationId xmlns:a16="http://schemas.microsoft.com/office/drawing/2014/main" id="{00000000-0008-0000-0800-000078000000}"/>
            </a:ext>
          </a:extLst>
        </xdr:cNvPr>
        <xdr:cNvSpPr/>
      </xdr:nvSpPr>
      <xdr:spPr>
        <a:xfrm>
          <a:off x="1984375" y="20719573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124" name="Shape 179">
          <a:extLst>
            <a:ext uri="{FF2B5EF4-FFF2-40B4-BE49-F238E27FC236}">
              <a16:creationId xmlns:a16="http://schemas.microsoft.com/office/drawing/2014/main" id="{00000000-0008-0000-0800-00007C000000}"/>
            </a:ext>
          </a:extLst>
        </xdr:cNvPr>
        <xdr:cNvSpPr/>
      </xdr:nvSpPr>
      <xdr:spPr>
        <a:xfrm>
          <a:off x="1822450" y="19675665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4228</xdr:row>
      <xdr:rowOff>0</xdr:rowOff>
    </xdr:from>
    <xdr:ext cx="9488805" cy="3175"/>
    <xdr:sp macro="" textlink="">
      <xdr:nvSpPr>
        <xdr:cNvPr id="126" name="Shape 180">
          <a:extLst>
            <a:ext uri="{FF2B5EF4-FFF2-40B4-BE49-F238E27FC236}">
              <a16:creationId xmlns:a16="http://schemas.microsoft.com/office/drawing/2014/main" id="{00000000-0008-0000-0800-00007E000000}"/>
            </a:ext>
          </a:extLst>
        </xdr:cNvPr>
        <xdr:cNvSpPr/>
      </xdr:nvSpPr>
      <xdr:spPr>
        <a:xfrm>
          <a:off x="1822450" y="19675665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30" name="Shape 182">
          <a:extLst>
            <a:ext uri="{FF2B5EF4-FFF2-40B4-BE49-F238E27FC236}">
              <a16:creationId xmlns:a16="http://schemas.microsoft.com/office/drawing/2014/main" id="{00000000-0008-0000-0800-000082000000}"/>
            </a:ext>
          </a:extLst>
        </xdr:cNvPr>
        <xdr:cNvSpPr/>
      </xdr:nvSpPr>
      <xdr:spPr>
        <a:xfrm>
          <a:off x="3524250" y="1967566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37" name="Shape 186">
          <a:extLst>
            <a:ext uri="{FF2B5EF4-FFF2-40B4-BE49-F238E27FC236}">
              <a16:creationId xmlns:a16="http://schemas.microsoft.com/office/drawing/2014/main" id="{00000000-0008-0000-0800-000089000000}"/>
            </a:ext>
          </a:extLst>
        </xdr:cNvPr>
        <xdr:cNvSpPr/>
      </xdr:nvSpPr>
      <xdr:spPr>
        <a:xfrm>
          <a:off x="3524250" y="1967566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4228</xdr:row>
      <xdr:rowOff>0</xdr:rowOff>
    </xdr:from>
    <xdr:ext cx="5582285" cy="3175"/>
    <xdr:sp macro="" textlink="">
      <xdr:nvSpPr>
        <xdr:cNvPr id="142" name="Shape 191">
          <a:extLst>
            <a:ext uri="{FF2B5EF4-FFF2-40B4-BE49-F238E27FC236}">
              <a16:creationId xmlns:a16="http://schemas.microsoft.com/office/drawing/2014/main" id="{00000000-0008-0000-0800-00008E000000}"/>
            </a:ext>
          </a:extLst>
        </xdr:cNvPr>
        <xdr:cNvSpPr/>
      </xdr:nvSpPr>
      <xdr:spPr>
        <a:xfrm>
          <a:off x="3524250" y="1967566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4236</xdr:row>
      <xdr:rowOff>0</xdr:rowOff>
    </xdr:from>
    <xdr:ext cx="5582285" cy="3175"/>
    <xdr:sp macro="" textlink="">
      <xdr:nvSpPr>
        <xdr:cNvPr id="146" name="Shape 192">
          <a:extLst>
            <a:ext uri="{FF2B5EF4-FFF2-40B4-BE49-F238E27FC236}">
              <a16:creationId xmlns:a16="http://schemas.microsoft.com/office/drawing/2014/main" id="{00000000-0008-0000-0800-000092000000}"/>
            </a:ext>
          </a:extLst>
        </xdr:cNvPr>
        <xdr:cNvSpPr/>
      </xdr:nvSpPr>
      <xdr:spPr>
        <a:xfrm>
          <a:off x="3524250" y="19714019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4585</xdr:row>
      <xdr:rowOff>0</xdr:rowOff>
    </xdr:from>
    <xdr:ext cx="9488805" cy="3175"/>
    <xdr:sp macro="" textlink="">
      <xdr:nvSpPr>
        <xdr:cNvPr id="147" name="Shape 201">
          <a:extLst>
            <a:ext uri="{FF2B5EF4-FFF2-40B4-BE49-F238E27FC236}">
              <a16:creationId xmlns:a16="http://schemas.microsoft.com/office/drawing/2014/main" id="{00000000-0008-0000-0800-000093000000}"/>
            </a:ext>
          </a:extLst>
        </xdr:cNvPr>
        <xdr:cNvSpPr/>
      </xdr:nvSpPr>
      <xdr:spPr>
        <a:xfrm>
          <a:off x="1803400" y="180235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4568</xdr:row>
      <xdr:rowOff>0</xdr:rowOff>
    </xdr:from>
    <xdr:ext cx="9488805" cy="3175"/>
    <xdr:sp macro="" textlink="">
      <xdr:nvSpPr>
        <xdr:cNvPr id="148" name="Shape 201">
          <a:extLst>
            <a:ext uri="{FF2B5EF4-FFF2-40B4-BE49-F238E27FC236}">
              <a16:creationId xmlns:a16="http://schemas.microsoft.com/office/drawing/2014/main" id="{00000000-0008-0000-0800-000094000000}"/>
            </a:ext>
          </a:extLst>
        </xdr:cNvPr>
        <xdr:cNvSpPr/>
      </xdr:nvSpPr>
      <xdr:spPr>
        <a:xfrm>
          <a:off x="1803400" y="1810232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2807</xdr:row>
      <xdr:rowOff>0</xdr:rowOff>
    </xdr:from>
    <xdr:ext cx="9488805" cy="3175"/>
    <xdr:sp macro="" textlink="">
      <xdr:nvSpPr>
        <xdr:cNvPr id="149" name="Shape 50">
          <a:extLst>
            <a:ext uri="{FF2B5EF4-FFF2-40B4-BE49-F238E27FC236}">
              <a16:creationId xmlns:a16="http://schemas.microsoft.com/office/drawing/2014/main" id="{00000000-0008-0000-0800-000095000000}"/>
            </a:ext>
          </a:extLst>
        </xdr:cNvPr>
        <xdr:cNvSpPr/>
      </xdr:nvSpPr>
      <xdr:spPr>
        <a:xfrm>
          <a:off x="1600729" y="112253447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2243</xdr:row>
      <xdr:rowOff>0</xdr:rowOff>
    </xdr:from>
    <xdr:ext cx="9488805" cy="3175"/>
    <xdr:sp macro="" textlink="">
      <xdr:nvSpPr>
        <xdr:cNvPr id="150" name="Shape 229">
          <a:extLst>
            <a:ext uri="{FF2B5EF4-FFF2-40B4-BE49-F238E27FC236}">
              <a16:creationId xmlns:a16="http://schemas.microsoft.com/office/drawing/2014/main" id="{00000000-0008-0000-0800-000096000000}"/>
            </a:ext>
          </a:extLst>
        </xdr:cNvPr>
        <xdr:cNvSpPr/>
      </xdr:nvSpPr>
      <xdr:spPr>
        <a:xfrm>
          <a:off x="1600729" y="83521020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2243</xdr:row>
      <xdr:rowOff>0</xdr:rowOff>
    </xdr:from>
    <xdr:ext cx="9488805" cy="3175"/>
    <xdr:sp macro="" textlink="">
      <xdr:nvSpPr>
        <xdr:cNvPr id="153" name="Shape 230">
          <a:extLst>
            <a:ext uri="{FF2B5EF4-FFF2-40B4-BE49-F238E27FC236}">
              <a16:creationId xmlns:a16="http://schemas.microsoft.com/office/drawing/2014/main" id="{00000000-0008-0000-0800-000099000000}"/>
            </a:ext>
          </a:extLst>
        </xdr:cNvPr>
        <xdr:cNvSpPr/>
      </xdr:nvSpPr>
      <xdr:spPr>
        <a:xfrm>
          <a:off x="1600729" y="83521020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2461</xdr:row>
      <xdr:rowOff>0</xdr:rowOff>
    </xdr:from>
    <xdr:ext cx="9488805" cy="3175"/>
    <xdr:sp macro="" textlink="">
      <xdr:nvSpPr>
        <xdr:cNvPr id="154" name="Shape 229">
          <a:extLst>
            <a:ext uri="{FF2B5EF4-FFF2-40B4-BE49-F238E27FC236}">
              <a16:creationId xmlns:a16="http://schemas.microsoft.com/office/drawing/2014/main" id="{00000000-0008-0000-0800-00009A000000}"/>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2461</xdr:row>
      <xdr:rowOff>0</xdr:rowOff>
    </xdr:from>
    <xdr:ext cx="9488805" cy="3175"/>
    <xdr:sp macro="" textlink="">
      <xdr:nvSpPr>
        <xdr:cNvPr id="155" name="Shape 230">
          <a:extLst>
            <a:ext uri="{FF2B5EF4-FFF2-40B4-BE49-F238E27FC236}">
              <a16:creationId xmlns:a16="http://schemas.microsoft.com/office/drawing/2014/main" id="{00000000-0008-0000-0800-00009B000000}"/>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2461</xdr:row>
      <xdr:rowOff>0</xdr:rowOff>
    </xdr:from>
    <xdr:ext cx="9488805" cy="3175"/>
    <xdr:sp macro="" textlink="">
      <xdr:nvSpPr>
        <xdr:cNvPr id="156" name="Shape 229">
          <a:extLst>
            <a:ext uri="{FF2B5EF4-FFF2-40B4-BE49-F238E27FC236}">
              <a16:creationId xmlns:a16="http://schemas.microsoft.com/office/drawing/2014/main" id="{00000000-0008-0000-0800-00009C000000}"/>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2461</xdr:row>
      <xdr:rowOff>0</xdr:rowOff>
    </xdr:from>
    <xdr:ext cx="9488805" cy="3175"/>
    <xdr:sp macro="" textlink="">
      <xdr:nvSpPr>
        <xdr:cNvPr id="157" name="Shape 230">
          <a:extLst>
            <a:ext uri="{FF2B5EF4-FFF2-40B4-BE49-F238E27FC236}">
              <a16:creationId xmlns:a16="http://schemas.microsoft.com/office/drawing/2014/main" id="{00000000-0008-0000-0800-00009D000000}"/>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2461</xdr:row>
      <xdr:rowOff>0</xdr:rowOff>
    </xdr:from>
    <xdr:ext cx="9488805" cy="3175"/>
    <xdr:sp macro="" textlink="">
      <xdr:nvSpPr>
        <xdr:cNvPr id="158" name="Shape 229">
          <a:extLst>
            <a:ext uri="{FF2B5EF4-FFF2-40B4-BE49-F238E27FC236}">
              <a16:creationId xmlns:a16="http://schemas.microsoft.com/office/drawing/2014/main" id="{00000000-0008-0000-0800-00009E000000}"/>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2461</xdr:row>
      <xdr:rowOff>0</xdr:rowOff>
    </xdr:from>
    <xdr:ext cx="9488805" cy="3175"/>
    <xdr:sp macro="" textlink="">
      <xdr:nvSpPr>
        <xdr:cNvPr id="159" name="Shape 230">
          <a:extLst>
            <a:ext uri="{FF2B5EF4-FFF2-40B4-BE49-F238E27FC236}">
              <a16:creationId xmlns:a16="http://schemas.microsoft.com/office/drawing/2014/main" id="{00000000-0008-0000-0800-00009F000000}"/>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2857</xdr:row>
      <xdr:rowOff>0</xdr:rowOff>
    </xdr:from>
    <xdr:ext cx="9488805" cy="3175"/>
    <xdr:sp macro="" textlink="">
      <xdr:nvSpPr>
        <xdr:cNvPr id="161" name="Shape 50">
          <a:extLst>
            <a:ext uri="{FF2B5EF4-FFF2-40B4-BE49-F238E27FC236}">
              <a16:creationId xmlns:a16="http://schemas.microsoft.com/office/drawing/2014/main" id="{00000000-0008-0000-0800-0000A1000000}"/>
            </a:ext>
          </a:extLst>
        </xdr:cNvPr>
        <xdr:cNvSpPr/>
      </xdr:nvSpPr>
      <xdr:spPr>
        <a:xfrm>
          <a:off x="1600729" y="115872947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2914</xdr:row>
      <xdr:rowOff>0</xdr:rowOff>
    </xdr:from>
    <xdr:ext cx="9488805" cy="3175"/>
    <xdr:sp macro="" textlink="">
      <xdr:nvSpPr>
        <xdr:cNvPr id="162" name="Shape 50">
          <a:extLst>
            <a:ext uri="{FF2B5EF4-FFF2-40B4-BE49-F238E27FC236}">
              <a16:creationId xmlns:a16="http://schemas.microsoft.com/office/drawing/2014/main" id="{00000000-0008-0000-0800-0000A2000000}"/>
            </a:ext>
          </a:extLst>
        </xdr:cNvPr>
        <xdr:cNvSpPr/>
      </xdr:nvSpPr>
      <xdr:spPr>
        <a:xfrm>
          <a:off x="1600729" y="119077052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2963</xdr:row>
      <xdr:rowOff>0</xdr:rowOff>
    </xdr:from>
    <xdr:ext cx="9488805" cy="3175"/>
    <xdr:sp macro="" textlink="">
      <xdr:nvSpPr>
        <xdr:cNvPr id="163" name="Shape 50">
          <a:extLst>
            <a:ext uri="{FF2B5EF4-FFF2-40B4-BE49-F238E27FC236}">
              <a16:creationId xmlns:a16="http://schemas.microsoft.com/office/drawing/2014/main" id="{00000000-0008-0000-0800-0000A3000000}"/>
            </a:ext>
          </a:extLst>
        </xdr:cNvPr>
        <xdr:cNvSpPr/>
      </xdr:nvSpPr>
      <xdr:spPr>
        <a:xfrm>
          <a:off x="1600729" y="122234854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4310</xdr:row>
      <xdr:rowOff>0</xdr:rowOff>
    </xdr:from>
    <xdr:ext cx="9488805" cy="3175"/>
    <xdr:sp macro="" textlink="">
      <xdr:nvSpPr>
        <xdr:cNvPr id="174" name="Shape 201">
          <a:extLst>
            <a:ext uri="{FF2B5EF4-FFF2-40B4-BE49-F238E27FC236}">
              <a16:creationId xmlns:a16="http://schemas.microsoft.com/office/drawing/2014/main" id="{00000000-0008-0000-0800-0000AE000000}"/>
            </a:ext>
          </a:extLst>
        </xdr:cNvPr>
        <xdr:cNvSpPr/>
      </xdr:nvSpPr>
      <xdr:spPr>
        <a:xfrm>
          <a:off x="1547813" y="285753968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00" name="Shape 179">
          <a:extLst>
            <a:ext uri="{FF2B5EF4-FFF2-40B4-BE49-F238E27FC236}">
              <a16:creationId xmlns:a16="http://schemas.microsoft.com/office/drawing/2014/main" id="{00000000-0008-0000-0800-0000C8000000}"/>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01" name="Shape 180">
          <a:extLst>
            <a:ext uri="{FF2B5EF4-FFF2-40B4-BE49-F238E27FC236}">
              <a16:creationId xmlns:a16="http://schemas.microsoft.com/office/drawing/2014/main" id="{00000000-0008-0000-0800-0000C9000000}"/>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02" name="Shape 182">
          <a:extLst>
            <a:ext uri="{FF2B5EF4-FFF2-40B4-BE49-F238E27FC236}">
              <a16:creationId xmlns:a16="http://schemas.microsoft.com/office/drawing/2014/main" id="{00000000-0008-0000-0800-0000CA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03" name="Shape 186">
          <a:extLst>
            <a:ext uri="{FF2B5EF4-FFF2-40B4-BE49-F238E27FC236}">
              <a16:creationId xmlns:a16="http://schemas.microsoft.com/office/drawing/2014/main" id="{00000000-0008-0000-0800-0000CB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04" name="Shape 191">
          <a:extLst>
            <a:ext uri="{FF2B5EF4-FFF2-40B4-BE49-F238E27FC236}">
              <a16:creationId xmlns:a16="http://schemas.microsoft.com/office/drawing/2014/main" id="{00000000-0008-0000-0800-0000CC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05" name="Shape 192">
          <a:extLst>
            <a:ext uri="{FF2B5EF4-FFF2-40B4-BE49-F238E27FC236}">
              <a16:creationId xmlns:a16="http://schemas.microsoft.com/office/drawing/2014/main" id="{00000000-0008-0000-0800-0000CD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06" name="Shape 180">
          <a:extLst>
            <a:ext uri="{FF2B5EF4-FFF2-40B4-BE49-F238E27FC236}">
              <a16:creationId xmlns:a16="http://schemas.microsoft.com/office/drawing/2014/main" id="{00000000-0008-0000-0800-0000CE000000}"/>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07" name="Shape 181">
          <a:extLst>
            <a:ext uri="{FF2B5EF4-FFF2-40B4-BE49-F238E27FC236}">
              <a16:creationId xmlns:a16="http://schemas.microsoft.com/office/drawing/2014/main" id="{00000000-0008-0000-0800-0000CF000000}"/>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08" name="Shape 182">
          <a:extLst>
            <a:ext uri="{FF2B5EF4-FFF2-40B4-BE49-F238E27FC236}">
              <a16:creationId xmlns:a16="http://schemas.microsoft.com/office/drawing/2014/main" id="{00000000-0008-0000-0800-0000D0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09" name="Shape 186">
          <a:extLst>
            <a:ext uri="{FF2B5EF4-FFF2-40B4-BE49-F238E27FC236}">
              <a16:creationId xmlns:a16="http://schemas.microsoft.com/office/drawing/2014/main" id="{00000000-0008-0000-0800-0000D1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10" name="Shape 191">
          <a:extLst>
            <a:ext uri="{FF2B5EF4-FFF2-40B4-BE49-F238E27FC236}">
              <a16:creationId xmlns:a16="http://schemas.microsoft.com/office/drawing/2014/main" id="{00000000-0008-0000-0800-0000D2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11" name="Shape 180">
          <a:extLst>
            <a:ext uri="{FF2B5EF4-FFF2-40B4-BE49-F238E27FC236}">
              <a16:creationId xmlns:a16="http://schemas.microsoft.com/office/drawing/2014/main" id="{00000000-0008-0000-0800-0000D3000000}"/>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12" name="Shape 181">
          <a:extLst>
            <a:ext uri="{FF2B5EF4-FFF2-40B4-BE49-F238E27FC236}">
              <a16:creationId xmlns:a16="http://schemas.microsoft.com/office/drawing/2014/main" id="{00000000-0008-0000-0800-0000D4000000}"/>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13" name="Shape 182">
          <a:extLst>
            <a:ext uri="{FF2B5EF4-FFF2-40B4-BE49-F238E27FC236}">
              <a16:creationId xmlns:a16="http://schemas.microsoft.com/office/drawing/2014/main" id="{00000000-0008-0000-0800-0000D5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14" name="Shape 186">
          <a:extLst>
            <a:ext uri="{FF2B5EF4-FFF2-40B4-BE49-F238E27FC236}">
              <a16:creationId xmlns:a16="http://schemas.microsoft.com/office/drawing/2014/main" id="{00000000-0008-0000-0800-0000D6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15" name="Shape 191">
          <a:extLst>
            <a:ext uri="{FF2B5EF4-FFF2-40B4-BE49-F238E27FC236}">
              <a16:creationId xmlns:a16="http://schemas.microsoft.com/office/drawing/2014/main" id="{00000000-0008-0000-0800-0000D7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4297</xdr:row>
      <xdr:rowOff>0</xdr:rowOff>
    </xdr:from>
    <xdr:ext cx="9488805" cy="3175"/>
    <xdr:sp macro="" textlink="">
      <xdr:nvSpPr>
        <xdr:cNvPr id="216" name="Shape 179">
          <a:extLst>
            <a:ext uri="{FF2B5EF4-FFF2-40B4-BE49-F238E27FC236}">
              <a16:creationId xmlns:a16="http://schemas.microsoft.com/office/drawing/2014/main" id="{00000000-0008-0000-0800-0000D8000000}"/>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18" name="Shape 182">
          <a:extLst>
            <a:ext uri="{FF2B5EF4-FFF2-40B4-BE49-F238E27FC236}">
              <a16:creationId xmlns:a16="http://schemas.microsoft.com/office/drawing/2014/main" id="{00000000-0008-0000-0800-0000DA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19" name="Shape 186">
          <a:extLst>
            <a:ext uri="{FF2B5EF4-FFF2-40B4-BE49-F238E27FC236}">
              <a16:creationId xmlns:a16="http://schemas.microsoft.com/office/drawing/2014/main" id="{00000000-0008-0000-0800-0000DB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20" name="Shape 191">
          <a:extLst>
            <a:ext uri="{FF2B5EF4-FFF2-40B4-BE49-F238E27FC236}">
              <a16:creationId xmlns:a16="http://schemas.microsoft.com/office/drawing/2014/main" id="{00000000-0008-0000-0800-0000DC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21" name="Shape 192">
          <a:extLst>
            <a:ext uri="{FF2B5EF4-FFF2-40B4-BE49-F238E27FC236}">
              <a16:creationId xmlns:a16="http://schemas.microsoft.com/office/drawing/2014/main" id="{00000000-0008-0000-0800-0000DD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24" name="Shape 182">
          <a:extLst>
            <a:ext uri="{FF2B5EF4-FFF2-40B4-BE49-F238E27FC236}">
              <a16:creationId xmlns:a16="http://schemas.microsoft.com/office/drawing/2014/main" id="{00000000-0008-0000-0800-0000E0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25" name="Shape 186">
          <a:extLst>
            <a:ext uri="{FF2B5EF4-FFF2-40B4-BE49-F238E27FC236}">
              <a16:creationId xmlns:a16="http://schemas.microsoft.com/office/drawing/2014/main" id="{00000000-0008-0000-0800-0000E1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4297</xdr:row>
      <xdr:rowOff>0</xdr:rowOff>
    </xdr:from>
    <xdr:ext cx="5582285" cy="3175"/>
    <xdr:sp macro="" textlink="">
      <xdr:nvSpPr>
        <xdr:cNvPr id="226" name="Shape 191">
          <a:extLst>
            <a:ext uri="{FF2B5EF4-FFF2-40B4-BE49-F238E27FC236}">
              <a16:creationId xmlns:a16="http://schemas.microsoft.com/office/drawing/2014/main" id="{00000000-0008-0000-0800-0000E2000000}"/>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4641</xdr:row>
      <xdr:rowOff>0</xdr:rowOff>
    </xdr:from>
    <xdr:ext cx="9488805" cy="3175"/>
    <xdr:sp macro="" textlink="">
      <xdr:nvSpPr>
        <xdr:cNvPr id="229" name="Shape 201">
          <a:extLst>
            <a:ext uri="{FF2B5EF4-FFF2-40B4-BE49-F238E27FC236}">
              <a16:creationId xmlns:a16="http://schemas.microsoft.com/office/drawing/2014/main" id="{00000000-0008-0000-0800-0000E5000000}"/>
            </a:ext>
          </a:extLst>
        </xdr:cNvPr>
        <xdr:cNvSpPr/>
      </xdr:nvSpPr>
      <xdr:spPr>
        <a:xfrm>
          <a:off x="1547813" y="297004052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4632</xdr:row>
      <xdr:rowOff>0</xdr:rowOff>
    </xdr:from>
    <xdr:ext cx="9488805" cy="3175"/>
    <xdr:sp macro="" textlink="">
      <xdr:nvSpPr>
        <xdr:cNvPr id="230" name="Shape 201">
          <a:extLst>
            <a:ext uri="{FF2B5EF4-FFF2-40B4-BE49-F238E27FC236}">
              <a16:creationId xmlns:a16="http://schemas.microsoft.com/office/drawing/2014/main" id="{00000000-0008-0000-0800-0000E6000000}"/>
            </a:ext>
          </a:extLst>
        </xdr:cNvPr>
        <xdr:cNvSpPr/>
      </xdr:nvSpPr>
      <xdr:spPr>
        <a:xfrm>
          <a:off x="1547813" y="296178552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4694</xdr:row>
      <xdr:rowOff>0</xdr:rowOff>
    </xdr:from>
    <xdr:ext cx="9488805" cy="3175"/>
    <xdr:sp macro="" textlink="">
      <xdr:nvSpPr>
        <xdr:cNvPr id="231" name="Shape 201">
          <a:extLst>
            <a:ext uri="{FF2B5EF4-FFF2-40B4-BE49-F238E27FC236}">
              <a16:creationId xmlns:a16="http://schemas.microsoft.com/office/drawing/2014/main" id="{00000000-0008-0000-0800-0000E7000000}"/>
            </a:ext>
          </a:extLst>
        </xdr:cNvPr>
        <xdr:cNvSpPr/>
      </xdr:nvSpPr>
      <xdr:spPr>
        <a:xfrm>
          <a:off x="1547813" y="302654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4687</xdr:row>
      <xdr:rowOff>0</xdr:rowOff>
    </xdr:from>
    <xdr:ext cx="9488805" cy="3175"/>
    <xdr:sp macro="" textlink="">
      <xdr:nvSpPr>
        <xdr:cNvPr id="232" name="Shape 201">
          <a:extLst>
            <a:ext uri="{FF2B5EF4-FFF2-40B4-BE49-F238E27FC236}">
              <a16:creationId xmlns:a16="http://schemas.microsoft.com/office/drawing/2014/main" id="{00000000-0008-0000-0800-0000E8000000}"/>
            </a:ext>
          </a:extLst>
        </xdr:cNvPr>
        <xdr:cNvSpPr/>
      </xdr:nvSpPr>
      <xdr:spPr>
        <a:xfrm>
          <a:off x="1547813" y="302176656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4860</xdr:row>
      <xdr:rowOff>0</xdr:rowOff>
    </xdr:from>
    <xdr:ext cx="9488805" cy="3175"/>
    <xdr:sp macro="" textlink="">
      <xdr:nvSpPr>
        <xdr:cNvPr id="233" name="Shape 201">
          <a:extLst>
            <a:ext uri="{FF2B5EF4-FFF2-40B4-BE49-F238E27FC236}">
              <a16:creationId xmlns:a16="http://schemas.microsoft.com/office/drawing/2014/main" id="{00000000-0008-0000-0800-0000E9000000}"/>
            </a:ext>
          </a:extLst>
        </xdr:cNvPr>
        <xdr:cNvSpPr/>
      </xdr:nvSpPr>
      <xdr:spPr>
        <a:xfrm>
          <a:off x="1547813" y="304605531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4782</xdr:row>
      <xdr:rowOff>0</xdr:rowOff>
    </xdr:from>
    <xdr:ext cx="9488805" cy="3175"/>
    <xdr:sp macro="" textlink="">
      <xdr:nvSpPr>
        <xdr:cNvPr id="234" name="Shape 201">
          <a:extLst>
            <a:ext uri="{FF2B5EF4-FFF2-40B4-BE49-F238E27FC236}">
              <a16:creationId xmlns:a16="http://schemas.microsoft.com/office/drawing/2014/main" id="{00000000-0008-0000-0800-0000EA000000}"/>
            </a:ext>
          </a:extLst>
        </xdr:cNvPr>
        <xdr:cNvSpPr/>
      </xdr:nvSpPr>
      <xdr:spPr>
        <a:xfrm>
          <a:off x="1547813" y="30419145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1518</xdr:row>
      <xdr:rowOff>0</xdr:rowOff>
    </xdr:from>
    <xdr:ext cx="9488805" cy="3175"/>
    <xdr:sp macro="" textlink="">
      <xdr:nvSpPr>
        <xdr:cNvPr id="235" name="Shape 229">
          <a:extLst>
            <a:ext uri="{FF2B5EF4-FFF2-40B4-BE49-F238E27FC236}">
              <a16:creationId xmlns:a16="http://schemas.microsoft.com/office/drawing/2014/main" id="{00000000-0008-0000-0800-0000EB000000}"/>
            </a:ext>
          </a:extLst>
        </xdr:cNvPr>
        <xdr:cNvSpPr/>
      </xdr:nvSpPr>
      <xdr:spPr>
        <a:xfrm>
          <a:off x="1447800" y="577786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1518</xdr:row>
      <xdr:rowOff>0</xdr:rowOff>
    </xdr:from>
    <xdr:ext cx="9488805" cy="3175"/>
    <xdr:sp macro="" textlink="">
      <xdr:nvSpPr>
        <xdr:cNvPr id="236" name="Shape 230">
          <a:extLst>
            <a:ext uri="{FF2B5EF4-FFF2-40B4-BE49-F238E27FC236}">
              <a16:creationId xmlns:a16="http://schemas.microsoft.com/office/drawing/2014/main" id="{00000000-0008-0000-0800-0000EC000000}"/>
            </a:ext>
          </a:extLst>
        </xdr:cNvPr>
        <xdr:cNvSpPr/>
      </xdr:nvSpPr>
      <xdr:spPr>
        <a:xfrm>
          <a:off x="1447800" y="577786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1518</xdr:row>
      <xdr:rowOff>0</xdr:rowOff>
    </xdr:from>
    <xdr:ext cx="9488805" cy="3175"/>
    <xdr:sp macro="" textlink="">
      <xdr:nvSpPr>
        <xdr:cNvPr id="237" name="Shape 229">
          <a:extLst>
            <a:ext uri="{FF2B5EF4-FFF2-40B4-BE49-F238E27FC236}">
              <a16:creationId xmlns:a16="http://schemas.microsoft.com/office/drawing/2014/main" id="{00000000-0008-0000-0800-0000ED000000}"/>
            </a:ext>
          </a:extLst>
        </xdr:cNvPr>
        <xdr:cNvSpPr/>
      </xdr:nvSpPr>
      <xdr:spPr>
        <a:xfrm>
          <a:off x="1447800" y="577786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1518</xdr:row>
      <xdr:rowOff>0</xdr:rowOff>
    </xdr:from>
    <xdr:ext cx="9488805" cy="3175"/>
    <xdr:sp macro="" textlink="">
      <xdr:nvSpPr>
        <xdr:cNvPr id="238" name="Shape 230">
          <a:extLst>
            <a:ext uri="{FF2B5EF4-FFF2-40B4-BE49-F238E27FC236}">
              <a16:creationId xmlns:a16="http://schemas.microsoft.com/office/drawing/2014/main" id="{00000000-0008-0000-0800-0000EE000000}"/>
            </a:ext>
          </a:extLst>
        </xdr:cNvPr>
        <xdr:cNvSpPr/>
      </xdr:nvSpPr>
      <xdr:spPr>
        <a:xfrm>
          <a:off x="1447800" y="577786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1518</xdr:row>
      <xdr:rowOff>0</xdr:rowOff>
    </xdr:from>
    <xdr:ext cx="9488805" cy="3175"/>
    <xdr:sp macro="" textlink="">
      <xdr:nvSpPr>
        <xdr:cNvPr id="239" name="Shape 229">
          <a:extLst>
            <a:ext uri="{FF2B5EF4-FFF2-40B4-BE49-F238E27FC236}">
              <a16:creationId xmlns:a16="http://schemas.microsoft.com/office/drawing/2014/main" id="{00000000-0008-0000-0800-0000EF000000}"/>
            </a:ext>
          </a:extLst>
        </xdr:cNvPr>
        <xdr:cNvSpPr/>
      </xdr:nvSpPr>
      <xdr:spPr>
        <a:xfrm>
          <a:off x="1447800" y="577786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1518</xdr:row>
      <xdr:rowOff>0</xdr:rowOff>
    </xdr:from>
    <xdr:ext cx="9488805" cy="3175"/>
    <xdr:sp macro="" textlink="">
      <xdr:nvSpPr>
        <xdr:cNvPr id="240" name="Shape 230">
          <a:extLst>
            <a:ext uri="{FF2B5EF4-FFF2-40B4-BE49-F238E27FC236}">
              <a16:creationId xmlns:a16="http://schemas.microsoft.com/office/drawing/2014/main" id="{00000000-0008-0000-0800-0000F0000000}"/>
            </a:ext>
          </a:extLst>
        </xdr:cNvPr>
        <xdr:cNvSpPr/>
      </xdr:nvSpPr>
      <xdr:spPr>
        <a:xfrm>
          <a:off x="1447800" y="577786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1" name="Shape 56">
          <a:extLst>
            <a:ext uri="{FF2B5EF4-FFF2-40B4-BE49-F238E27FC236}">
              <a16:creationId xmlns:a16="http://schemas.microsoft.com/office/drawing/2014/main" id="{00000000-0008-0000-0800-0000F1000000}"/>
            </a:ext>
          </a:extLst>
        </xdr:cNvPr>
        <xdr:cNvSpPr/>
      </xdr:nvSpPr>
      <xdr:spPr>
        <a:xfrm>
          <a:off x="3213100" y="10391902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2" name="Shape 58">
          <a:extLst>
            <a:ext uri="{FF2B5EF4-FFF2-40B4-BE49-F238E27FC236}">
              <a16:creationId xmlns:a16="http://schemas.microsoft.com/office/drawing/2014/main" id="{00000000-0008-0000-0800-0000F2000000}"/>
            </a:ext>
          </a:extLst>
        </xdr:cNvPr>
        <xdr:cNvSpPr/>
      </xdr:nvSpPr>
      <xdr:spPr>
        <a:xfrm>
          <a:off x="3213100" y="1044333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3" name="Shape 61">
          <a:extLst>
            <a:ext uri="{FF2B5EF4-FFF2-40B4-BE49-F238E27FC236}">
              <a16:creationId xmlns:a16="http://schemas.microsoft.com/office/drawing/2014/main" id="{00000000-0008-0000-0800-0000F3000000}"/>
            </a:ext>
          </a:extLst>
        </xdr:cNvPr>
        <xdr:cNvSpPr/>
      </xdr:nvSpPr>
      <xdr:spPr>
        <a:xfrm>
          <a:off x="3213100" y="10517378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4" name="Shape 63">
          <a:extLst>
            <a:ext uri="{FF2B5EF4-FFF2-40B4-BE49-F238E27FC236}">
              <a16:creationId xmlns:a16="http://schemas.microsoft.com/office/drawing/2014/main" id="{00000000-0008-0000-0800-0000F4000000}"/>
            </a:ext>
          </a:extLst>
        </xdr:cNvPr>
        <xdr:cNvSpPr/>
      </xdr:nvSpPr>
      <xdr:spPr>
        <a:xfrm>
          <a:off x="3213100" y="10599928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5" name="Shape 56">
          <a:extLst>
            <a:ext uri="{FF2B5EF4-FFF2-40B4-BE49-F238E27FC236}">
              <a16:creationId xmlns:a16="http://schemas.microsoft.com/office/drawing/2014/main" id="{00000000-0008-0000-0800-0000F5000000}"/>
            </a:ext>
          </a:extLst>
        </xdr:cNvPr>
        <xdr:cNvSpPr/>
      </xdr:nvSpPr>
      <xdr:spPr>
        <a:xfrm>
          <a:off x="3213100" y="10391902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6" name="Shape 58">
          <a:extLst>
            <a:ext uri="{FF2B5EF4-FFF2-40B4-BE49-F238E27FC236}">
              <a16:creationId xmlns:a16="http://schemas.microsoft.com/office/drawing/2014/main" id="{00000000-0008-0000-0800-0000F6000000}"/>
            </a:ext>
          </a:extLst>
        </xdr:cNvPr>
        <xdr:cNvSpPr/>
      </xdr:nvSpPr>
      <xdr:spPr>
        <a:xfrm>
          <a:off x="3213100" y="1044333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7" name="Shape 61">
          <a:extLst>
            <a:ext uri="{FF2B5EF4-FFF2-40B4-BE49-F238E27FC236}">
              <a16:creationId xmlns:a16="http://schemas.microsoft.com/office/drawing/2014/main" id="{00000000-0008-0000-0800-0000F7000000}"/>
            </a:ext>
          </a:extLst>
        </xdr:cNvPr>
        <xdr:cNvSpPr/>
      </xdr:nvSpPr>
      <xdr:spPr>
        <a:xfrm>
          <a:off x="3213100" y="10517378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8" name="Shape 63">
          <a:extLst>
            <a:ext uri="{FF2B5EF4-FFF2-40B4-BE49-F238E27FC236}">
              <a16:creationId xmlns:a16="http://schemas.microsoft.com/office/drawing/2014/main" id="{00000000-0008-0000-0800-0000F8000000}"/>
            </a:ext>
          </a:extLst>
        </xdr:cNvPr>
        <xdr:cNvSpPr/>
      </xdr:nvSpPr>
      <xdr:spPr>
        <a:xfrm>
          <a:off x="3213100" y="10599928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49" name="Shape 56">
          <a:extLst>
            <a:ext uri="{FF2B5EF4-FFF2-40B4-BE49-F238E27FC236}">
              <a16:creationId xmlns:a16="http://schemas.microsoft.com/office/drawing/2014/main" id="{00000000-0008-0000-0800-0000F900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0" name="Shape 58">
          <a:extLst>
            <a:ext uri="{FF2B5EF4-FFF2-40B4-BE49-F238E27FC236}">
              <a16:creationId xmlns:a16="http://schemas.microsoft.com/office/drawing/2014/main" id="{00000000-0008-0000-0800-0000FA00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1" name="Shape 61">
          <a:extLst>
            <a:ext uri="{FF2B5EF4-FFF2-40B4-BE49-F238E27FC236}">
              <a16:creationId xmlns:a16="http://schemas.microsoft.com/office/drawing/2014/main" id="{00000000-0008-0000-0800-0000FB00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2" name="Shape 63">
          <a:extLst>
            <a:ext uri="{FF2B5EF4-FFF2-40B4-BE49-F238E27FC236}">
              <a16:creationId xmlns:a16="http://schemas.microsoft.com/office/drawing/2014/main" id="{00000000-0008-0000-0800-0000FC00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53" name="Shape 179">
          <a:extLst>
            <a:ext uri="{FF2B5EF4-FFF2-40B4-BE49-F238E27FC236}">
              <a16:creationId xmlns:a16="http://schemas.microsoft.com/office/drawing/2014/main" id="{00000000-0008-0000-0800-0000FD00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54" name="Shape 180">
          <a:extLst>
            <a:ext uri="{FF2B5EF4-FFF2-40B4-BE49-F238E27FC236}">
              <a16:creationId xmlns:a16="http://schemas.microsoft.com/office/drawing/2014/main" id="{00000000-0008-0000-0800-0000FE00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5" name="Shape 182">
          <a:extLst>
            <a:ext uri="{FF2B5EF4-FFF2-40B4-BE49-F238E27FC236}">
              <a16:creationId xmlns:a16="http://schemas.microsoft.com/office/drawing/2014/main" id="{00000000-0008-0000-0800-0000FF00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6" name="Shape 186">
          <a:extLst>
            <a:ext uri="{FF2B5EF4-FFF2-40B4-BE49-F238E27FC236}">
              <a16:creationId xmlns:a16="http://schemas.microsoft.com/office/drawing/2014/main" id="{00000000-0008-0000-0800-000000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7" name="Shape 191">
          <a:extLst>
            <a:ext uri="{FF2B5EF4-FFF2-40B4-BE49-F238E27FC236}">
              <a16:creationId xmlns:a16="http://schemas.microsoft.com/office/drawing/2014/main" id="{00000000-0008-0000-0800-000001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58" name="Shape 192">
          <a:extLst>
            <a:ext uri="{FF2B5EF4-FFF2-40B4-BE49-F238E27FC236}">
              <a16:creationId xmlns:a16="http://schemas.microsoft.com/office/drawing/2014/main" id="{00000000-0008-0000-0800-000002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59" name="Shape 201">
          <a:extLst>
            <a:ext uri="{FF2B5EF4-FFF2-40B4-BE49-F238E27FC236}">
              <a16:creationId xmlns:a16="http://schemas.microsoft.com/office/drawing/2014/main" id="{00000000-0008-0000-0800-000003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0" name="Shape 201">
          <a:extLst>
            <a:ext uri="{FF2B5EF4-FFF2-40B4-BE49-F238E27FC236}">
              <a16:creationId xmlns:a16="http://schemas.microsoft.com/office/drawing/2014/main" id="{00000000-0008-0000-0800-000004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1" name="Shape 206">
          <a:extLst>
            <a:ext uri="{FF2B5EF4-FFF2-40B4-BE49-F238E27FC236}">
              <a16:creationId xmlns:a16="http://schemas.microsoft.com/office/drawing/2014/main" id="{00000000-0008-0000-0800-000005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2708910" cy="3175"/>
    <xdr:sp macro="" textlink="">
      <xdr:nvSpPr>
        <xdr:cNvPr id="262" name="Shape 210">
          <a:extLst>
            <a:ext uri="{FF2B5EF4-FFF2-40B4-BE49-F238E27FC236}">
              <a16:creationId xmlns:a16="http://schemas.microsoft.com/office/drawing/2014/main" id="{00000000-0008-0000-0800-000006010000}"/>
            </a:ext>
          </a:extLst>
        </xdr:cNvPr>
        <xdr:cNvSpPr/>
      </xdr:nvSpPr>
      <xdr:spPr>
        <a:xfrm>
          <a:off x="1504950" y="3178175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3" name="Shape 229">
          <a:extLst>
            <a:ext uri="{FF2B5EF4-FFF2-40B4-BE49-F238E27FC236}">
              <a16:creationId xmlns:a16="http://schemas.microsoft.com/office/drawing/2014/main" id="{00000000-0008-0000-0800-000007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4" name="Shape 230">
          <a:extLst>
            <a:ext uri="{FF2B5EF4-FFF2-40B4-BE49-F238E27FC236}">
              <a16:creationId xmlns:a16="http://schemas.microsoft.com/office/drawing/2014/main" id="{00000000-0008-0000-0800-000008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5" name="Shape 70">
          <a:extLst>
            <a:ext uri="{FF2B5EF4-FFF2-40B4-BE49-F238E27FC236}">
              <a16:creationId xmlns:a16="http://schemas.microsoft.com/office/drawing/2014/main" id="{00000000-0008-0000-0800-000009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6" name="Shape 73">
          <a:extLst>
            <a:ext uri="{FF2B5EF4-FFF2-40B4-BE49-F238E27FC236}">
              <a16:creationId xmlns:a16="http://schemas.microsoft.com/office/drawing/2014/main" id="{00000000-0008-0000-0800-00000A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7" name="Shape 76">
          <a:extLst>
            <a:ext uri="{FF2B5EF4-FFF2-40B4-BE49-F238E27FC236}">
              <a16:creationId xmlns:a16="http://schemas.microsoft.com/office/drawing/2014/main" id="{00000000-0008-0000-0800-00000B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8" name="Shape 77">
          <a:extLst>
            <a:ext uri="{FF2B5EF4-FFF2-40B4-BE49-F238E27FC236}">
              <a16:creationId xmlns:a16="http://schemas.microsoft.com/office/drawing/2014/main" id="{00000000-0008-0000-0800-00000C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69" name="Shape 78">
          <a:extLst>
            <a:ext uri="{FF2B5EF4-FFF2-40B4-BE49-F238E27FC236}">
              <a16:creationId xmlns:a16="http://schemas.microsoft.com/office/drawing/2014/main" id="{00000000-0008-0000-0800-00000D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70" name="Shape 81">
          <a:extLst>
            <a:ext uri="{FF2B5EF4-FFF2-40B4-BE49-F238E27FC236}">
              <a16:creationId xmlns:a16="http://schemas.microsoft.com/office/drawing/2014/main" id="{00000000-0008-0000-0800-00000E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71" name="Shape 82">
          <a:extLst>
            <a:ext uri="{FF2B5EF4-FFF2-40B4-BE49-F238E27FC236}">
              <a16:creationId xmlns:a16="http://schemas.microsoft.com/office/drawing/2014/main" id="{00000000-0008-0000-0800-00000F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72" name="Shape 84">
          <a:extLst>
            <a:ext uri="{FF2B5EF4-FFF2-40B4-BE49-F238E27FC236}">
              <a16:creationId xmlns:a16="http://schemas.microsoft.com/office/drawing/2014/main" id="{00000000-0008-0000-0800-000010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3" name="Shape 97">
          <a:extLst>
            <a:ext uri="{FF2B5EF4-FFF2-40B4-BE49-F238E27FC236}">
              <a16:creationId xmlns:a16="http://schemas.microsoft.com/office/drawing/2014/main" id="{00000000-0008-0000-0800-000011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4" name="Shape 121">
          <a:extLst>
            <a:ext uri="{FF2B5EF4-FFF2-40B4-BE49-F238E27FC236}">
              <a16:creationId xmlns:a16="http://schemas.microsoft.com/office/drawing/2014/main" id="{00000000-0008-0000-0800-000012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5" name="Shape 127">
          <a:extLst>
            <a:ext uri="{FF2B5EF4-FFF2-40B4-BE49-F238E27FC236}">
              <a16:creationId xmlns:a16="http://schemas.microsoft.com/office/drawing/2014/main" id="{00000000-0008-0000-0800-000013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6" name="Shape 135">
          <a:extLst>
            <a:ext uri="{FF2B5EF4-FFF2-40B4-BE49-F238E27FC236}">
              <a16:creationId xmlns:a16="http://schemas.microsoft.com/office/drawing/2014/main" id="{00000000-0008-0000-0800-000014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7" name="Shape 137">
          <a:extLst>
            <a:ext uri="{FF2B5EF4-FFF2-40B4-BE49-F238E27FC236}">
              <a16:creationId xmlns:a16="http://schemas.microsoft.com/office/drawing/2014/main" id="{00000000-0008-0000-0800-000015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8" name="Shape 139">
          <a:extLst>
            <a:ext uri="{FF2B5EF4-FFF2-40B4-BE49-F238E27FC236}">
              <a16:creationId xmlns:a16="http://schemas.microsoft.com/office/drawing/2014/main" id="{00000000-0008-0000-0800-000016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79" name="Shape 144">
          <a:extLst>
            <a:ext uri="{FF2B5EF4-FFF2-40B4-BE49-F238E27FC236}">
              <a16:creationId xmlns:a16="http://schemas.microsoft.com/office/drawing/2014/main" id="{00000000-0008-0000-0800-000017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0" name="Shape 146">
          <a:extLst>
            <a:ext uri="{FF2B5EF4-FFF2-40B4-BE49-F238E27FC236}">
              <a16:creationId xmlns:a16="http://schemas.microsoft.com/office/drawing/2014/main" id="{00000000-0008-0000-0800-000018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1" name="Shape 148">
          <a:extLst>
            <a:ext uri="{FF2B5EF4-FFF2-40B4-BE49-F238E27FC236}">
              <a16:creationId xmlns:a16="http://schemas.microsoft.com/office/drawing/2014/main" id="{00000000-0008-0000-0800-000019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2" name="Shape 150">
          <a:extLst>
            <a:ext uri="{FF2B5EF4-FFF2-40B4-BE49-F238E27FC236}">
              <a16:creationId xmlns:a16="http://schemas.microsoft.com/office/drawing/2014/main" id="{00000000-0008-0000-0800-00001A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3" name="Shape 152">
          <a:extLst>
            <a:ext uri="{FF2B5EF4-FFF2-40B4-BE49-F238E27FC236}">
              <a16:creationId xmlns:a16="http://schemas.microsoft.com/office/drawing/2014/main" id="{00000000-0008-0000-0800-00001B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4" name="Shape 155">
          <a:extLst>
            <a:ext uri="{FF2B5EF4-FFF2-40B4-BE49-F238E27FC236}">
              <a16:creationId xmlns:a16="http://schemas.microsoft.com/office/drawing/2014/main" id="{00000000-0008-0000-0800-00001C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5" name="Shape 158">
          <a:extLst>
            <a:ext uri="{FF2B5EF4-FFF2-40B4-BE49-F238E27FC236}">
              <a16:creationId xmlns:a16="http://schemas.microsoft.com/office/drawing/2014/main" id="{00000000-0008-0000-0800-00001D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6" name="Shape 160">
          <a:extLst>
            <a:ext uri="{FF2B5EF4-FFF2-40B4-BE49-F238E27FC236}">
              <a16:creationId xmlns:a16="http://schemas.microsoft.com/office/drawing/2014/main" id="{00000000-0008-0000-0800-00001E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7" name="Shape 162">
          <a:extLst>
            <a:ext uri="{FF2B5EF4-FFF2-40B4-BE49-F238E27FC236}">
              <a16:creationId xmlns:a16="http://schemas.microsoft.com/office/drawing/2014/main" id="{00000000-0008-0000-0800-00001F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8" name="Shape 164">
          <a:extLst>
            <a:ext uri="{FF2B5EF4-FFF2-40B4-BE49-F238E27FC236}">
              <a16:creationId xmlns:a16="http://schemas.microsoft.com/office/drawing/2014/main" id="{00000000-0008-0000-0800-000020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89" name="Shape 168">
          <a:extLst>
            <a:ext uri="{FF2B5EF4-FFF2-40B4-BE49-F238E27FC236}">
              <a16:creationId xmlns:a16="http://schemas.microsoft.com/office/drawing/2014/main" id="{00000000-0008-0000-0800-000021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90" name="Shape 170">
          <a:extLst>
            <a:ext uri="{FF2B5EF4-FFF2-40B4-BE49-F238E27FC236}">
              <a16:creationId xmlns:a16="http://schemas.microsoft.com/office/drawing/2014/main" id="{00000000-0008-0000-0800-000022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91" name="Shape 174">
          <a:extLst>
            <a:ext uri="{FF2B5EF4-FFF2-40B4-BE49-F238E27FC236}">
              <a16:creationId xmlns:a16="http://schemas.microsoft.com/office/drawing/2014/main" id="{00000000-0008-0000-0800-000023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92" name="Shape 43">
          <a:extLst>
            <a:ext uri="{FF2B5EF4-FFF2-40B4-BE49-F238E27FC236}">
              <a16:creationId xmlns:a16="http://schemas.microsoft.com/office/drawing/2014/main" id="{00000000-0008-0000-0800-000024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93" name="Shape 44">
          <a:extLst>
            <a:ext uri="{FF2B5EF4-FFF2-40B4-BE49-F238E27FC236}">
              <a16:creationId xmlns:a16="http://schemas.microsoft.com/office/drawing/2014/main" id="{00000000-0008-0000-0800-000025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94" name="Shape 45">
          <a:extLst>
            <a:ext uri="{FF2B5EF4-FFF2-40B4-BE49-F238E27FC236}">
              <a16:creationId xmlns:a16="http://schemas.microsoft.com/office/drawing/2014/main" id="{00000000-0008-0000-0800-000026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95" name="Shape 180">
          <a:extLst>
            <a:ext uri="{FF2B5EF4-FFF2-40B4-BE49-F238E27FC236}">
              <a16:creationId xmlns:a16="http://schemas.microsoft.com/office/drawing/2014/main" id="{00000000-0008-0000-0800-000027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296" name="Shape 181">
          <a:extLst>
            <a:ext uri="{FF2B5EF4-FFF2-40B4-BE49-F238E27FC236}">
              <a16:creationId xmlns:a16="http://schemas.microsoft.com/office/drawing/2014/main" id="{00000000-0008-0000-0800-000028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97" name="Shape 182">
          <a:extLst>
            <a:ext uri="{FF2B5EF4-FFF2-40B4-BE49-F238E27FC236}">
              <a16:creationId xmlns:a16="http://schemas.microsoft.com/office/drawing/2014/main" id="{00000000-0008-0000-0800-000029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98" name="Shape 186">
          <a:extLst>
            <a:ext uri="{FF2B5EF4-FFF2-40B4-BE49-F238E27FC236}">
              <a16:creationId xmlns:a16="http://schemas.microsoft.com/office/drawing/2014/main" id="{00000000-0008-0000-0800-00002A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299" name="Shape 191">
          <a:extLst>
            <a:ext uri="{FF2B5EF4-FFF2-40B4-BE49-F238E27FC236}">
              <a16:creationId xmlns:a16="http://schemas.microsoft.com/office/drawing/2014/main" id="{00000000-0008-0000-0800-00002B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00" name="Shape 56">
          <a:extLst>
            <a:ext uri="{FF2B5EF4-FFF2-40B4-BE49-F238E27FC236}">
              <a16:creationId xmlns:a16="http://schemas.microsoft.com/office/drawing/2014/main" id="{00000000-0008-0000-0800-00002C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01" name="Shape 58">
          <a:extLst>
            <a:ext uri="{FF2B5EF4-FFF2-40B4-BE49-F238E27FC236}">
              <a16:creationId xmlns:a16="http://schemas.microsoft.com/office/drawing/2014/main" id="{00000000-0008-0000-0800-00002D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02" name="Shape 61">
          <a:extLst>
            <a:ext uri="{FF2B5EF4-FFF2-40B4-BE49-F238E27FC236}">
              <a16:creationId xmlns:a16="http://schemas.microsoft.com/office/drawing/2014/main" id="{00000000-0008-0000-0800-00002E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03" name="Shape 63">
          <a:extLst>
            <a:ext uri="{FF2B5EF4-FFF2-40B4-BE49-F238E27FC236}">
              <a16:creationId xmlns:a16="http://schemas.microsoft.com/office/drawing/2014/main" id="{00000000-0008-0000-0800-00002F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04" name="Shape 70">
          <a:extLst>
            <a:ext uri="{FF2B5EF4-FFF2-40B4-BE49-F238E27FC236}">
              <a16:creationId xmlns:a16="http://schemas.microsoft.com/office/drawing/2014/main" id="{00000000-0008-0000-0800-000030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05" name="Shape 73">
          <a:extLst>
            <a:ext uri="{FF2B5EF4-FFF2-40B4-BE49-F238E27FC236}">
              <a16:creationId xmlns:a16="http://schemas.microsoft.com/office/drawing/2014/main" id="{00000000-0008-0000-0800-000031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06" name="Shape 76">
          <a:extLst>
            <a:ext uri="{FF2B5EF4-FFF2-40B4-BE49-F238E27FC236}">
              <a16:creationId xmlns:a16="http://schemas.microsoft.com/office/drawing/2014/main" id="{00000000-0008-0000-0800-000032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07" name="Shape 77">
          <a:extLst>
            <a:ext uri="{FF2B5EF4-FFF2-40B4-BE49-F238E27FC236}">
              <a16:creationId xmlns:a16="http://schemas.microsoft.com/office/drawing/2014/main" id="{00000000-0008-0000-0800-000033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08" name="Shape 78">
          <a:extLst>
            <a:ext uri="{FF2B5EF4-FFF2-40B4-BE49-F238E27FC236}">
              <a16:creationId xmlns:a16="http://schemas.microsoft.com/office/drawing/2014/main" id="{00000000-0008-0000-0800-000034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09" name="Shape 81">
          <a:extLst>
            <a:ext uri="{FF2B5EF4-FFF2-40B4-BE49-F238E27FC236}">
              <a16:creationId xmlns:a16="http://schemas.microsoft.com/office/drawing/2014/main" id="{00000000-0008-0000-0800-000035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10" name="Shape 82">
          <a:extLst>
            <a:ext uri="{FF2B5EF4-FFF2-40B4-BE49-F238E27FC236}">
              <a16:creationId xmlns:a16="http://schemas.microsoft.com/office/drawing/2014/main" id="{00000000-0008-0000-0800-000036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11" name="Shape 84">
          <a:extLst>
            <a:ext uri="{FF2B5EF4-FFF2-40B4-BE49-F238E27FC236}">
              <a16:creationId xmlns:a16="http://schemas.microsoft.com/office/drawing/2014/main" id="{00000000-0008-0000-0800-000037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2" name="Shape 97">
          <a:extLst>
            <a:ext uri="{FF2B5EF4-FFF2-40B4-BE49-F238E27FC236}">
              <a16:creationId xmlns:a16="http://schemas.microsoft.com/office/drawing/2014/main" id="{00000000-0008-0000-0800-000038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3" name="Shape 127">
          <a:extLst>
            <a:ext uri="{FF2B5EF4-FFF2-40B4-BE49-F238E27FC236}">
              <a16:creationId xmlns:a16="http://schemas.microsoft.com/office/drawing/2014/main" id="{00000000-0008-0000-0800-000039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4" name="Shape 135">
          <a:extLst>
            <a:ext uri="{FF2B5EF4-FFF2-40B4-BE49-F238E27FC236}">
              <a16:creationId xmlns:a16="http://schemas.microsoft.com/office/drawing/2014/main" id="{00000000-0008-0000-0800-00003A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5" name="Shape 137">
          <a:extLst>
            <a:ext uri="{FF2B5EF4-FFF2-40B4-BE49-F238E27FC236}">
              <a16:creationId xmlns:a16="http://schemas.microsoft.com/office/drawing/2014/main" id="{00000000-0008-0000-0800-00003B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6" name="Shape 139">
          <a:extLst>
            <a:ext uri="{FF2B5EF4-FFF2-40B4-BE49-F238E27FC236}">
              <a16:creationId xmlns:a16="http://schemas.microsoft.com/office/drawing/2014/main" id="{00000000-0008-0000-0800-00003C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7" name="Shape 144">
          <a:extLst>
            <a:ext uri="{FF2B5EF4-FFF2-40B4-BE49-F238E27FC236}">
              <a16:creationId xmlns:a16="http://schemas.microsoft.com/office/drawing/2014/main" id="{00000000-0008-0000-0800-00003D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8" name="Shape 146">
          <a:extLst>
            <a:ext uri="{FF2B5EF4-FFF2-40B4-BE49-F238E27FC236}">
              <a16:creationId xmlns:a16="http://schemas.microsoft.com/office/drawing/2014/main" id="{00000000-0008-0000-0800-00003E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19" name="Shape 148">
          <a:extLst>
            <a:ext uri="{FF2B5EF4-FFF2-40B4-BE49-F238E27FC236}">
              <a16:creationId xmlns:a16="http://schemas.microsoft.com/office/drawing/2014/main" id="{00000000-0008-0000-0800-00003F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0" name="Shape 150">
          <a:extLst>
            <a:ext uri="{FF2B5EF4-FFF2-40B4-BE49-F238E27FC236}">
              <a16:creationId xmlns:a16="http://schemas.microsoft.com/office/drawing/2014/main" id="{00000000-0008-0000-0800-000040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1" name="Shape 152">
          <a:extLst>
            <a:ext uri="{FF2B5EF4-FFF2-40B4-BE49-F238E27FC236}">
              <a16:creationId xmlns:a16="http://schemas.microsoft.com/office/drawing/2014/main" id="{00000000-0008-0000-0800-000041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2" name="Shape 155">
          <a:extLst>
            <a:ext uri="{FF2B5EF4-FFF2-40B4-BE49-F238E27FC236}">
              <a16:creationId xmlns:a16="http://schemas.microsoft.com/office/drawing/2014/main" id="{00000000-0008-0000-0800-000042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3" name="Shape 158">
          <a:extLst>
            <a:ext uri="{FF2B5EF4-FFF2-40B4-BE49-F238E27FC236}">
              <a16:creationId xmlns:a16="http://schemas.microsoft.com/office/drawing/2014/main" id="{00000000-0008-0000-0800-000043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4" name="Shape 160">
          <a:extLst>
            <a:ext uri="{FF2B5EF4-FFF2-40B4-BE49-F238E27FC236}">
              <a16:creationId xmlns:a16="http://schemas.microsoft.com/office/drawing/2014/main" id="{00000000-0008-0000-0800-000044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5" name="Shape 162">
          <a:extLst>
            <a:ext uri="{FF2B5EF4-FFF2-40B4-BE49-F238E27FC236}">
              <a16:creationId xmlns:a16="http://schemas.microsoft.com/office/drawing/2014/main" id="{00000000-0008-0000-0800-000045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6" name="Shape 164">
          <a:extLst>
            <a:ext uri="{FF2B5EF4-FFF2-40B4-BE49-F238E27FC236}">
              <a16:creationId xmlns:a16="http://schemas.microsoft.com/office/drawing/2014/main" id="{00000000-0008-0000-0800-000046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7" name="Shape 168">
          <a:extLst>
            <a:ext uri="{FF2B5EF4-FFF2-40B4-BE49-F238E27FC236}">
              <a16:creationId xmlns:a16="http://schemas.microsoft.com/office/drawing/2014/main" id="{00000000-0008-0000-0800-000047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8" name="Shape 170">
          <a:extLst>
            <a:ext uri="{FF2B5EF4-FFF2-40B4-BE49-F238E27FC236}">
              <a16:creationId xmlns:a16="http://schemas.microsoft.com/office/drawing/2014/main" id="{00000000-0008-0000-0800-000048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29" name="Shape 174">
          <a:extLst>
            <a:ext uri="{FF2B5EF4-FFF2-40B4-BE49-F238E27FC236}">
              <a16:creationId xmlns:a16="http://schemas.microsoft.com/office/drawing/2014/main" id="{00000000-0008-0000-0800-000049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30" name="Shape 43">
          <a:extLst>
            <a:ext uri="{FF2B5EF4-FFF2-40B4-BE49-F238E27FC236}">
              <a16:creationId xmlns:a16="http://schemas.microsoft.com/office/drawing/2014/main" id="{00000000-0008-0000-0800-00004A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31" name="Shape 44">
          <a:extLst>
            <a:ext uri="{FF2B5EF4-FFF2-40B4-BE49-F238E27FC236}">
              <a16:creationId xmlns:a16="http://schemas.microsoft.com/office/drawing/2014/main" id="{00000000-0008-0000-0800-00004B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32" name="Shape 45">
          <a:extLst>
            <a:ext uri="{FF2B5EF4-FFF2-40B4-BE49-F238E27FC236}">
              <a16:creationId xmlns:a16="http://schemas.microsoft.com/office/drawing/2014/main" id="{00000000-0008-0000-0800-00004C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33" name="Shape 180">
          <a:extLst>
            <a:ext uri="{FF2B5EF4-FFF2-40B4-BE49-F238E27FC236}">
              <a16:creationId xmlns:a16="http://schemas.microsoft.com/office/drawing/2014/main" id="{00000000-0008-0000-0800-00004D010000}"/>
            </a:ext>
          </a:extLst>
        </xdr:cNvPr>
        <xdr:cNvSpPr/>
      </xdr:nvSpPr>
      <xdr:spPr>
        <a:xfrm>
          <a:off x="1504950" y="3178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34" name="Shape 181">
          <a:extLst>
            <a:ext uri="{FF2B5EF4-FFF2-40B4-BE49-F238E27FC236}">
              <a16:creationId xmlns:a16="http://schemas.microsoft.com/office/drawing/2014/main" id="{00000000-0008-0000-0800-00004E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35" name="Shape 182">
          <a:extLst>
            <a:ext uri="{FF2B5EF4-FFF2-40B4-BE49-F238E27FC236}">
              <a16:creationId xmlns:a16="http://schemas.microsoft.com/office/drawing/2014/main" id="{00000000-0008-0000-0800-00004F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36" name="Shape 186">
          <a:extLst>
            <a:ext uri="{FF2B5EF4-FFF2-40B4-BE49-F238E27FC236}">
              <a16:creationId xmlns:a16="http://schemas.microsoft.com/office/drawing/2014/main" id="{00000000-0008-0000-0800-000050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5058</xdr:row>
      <xdr:rowOff>0</xdr:rowOff>
    </xdr:from>
    <xdr:ext cx="5582285" cy="3175"/>
    <xdr:sp macro="" textlink="">
      <xdr:nvSpPr>
        <xdr:cNvPr id="337" name="Shape 191">
          <a:extLst>
            <a:ext uri="{FF2B5EF4-FFF2-40B4-BE49-F238E27FC236}">
              <a16:creationId xmlns:a16="http://schemas.microsoft.com/office/drawing/2014/main" id="{00000000-0008-0000-0800-000051010000}"/>
            </a:ext>
          </a:extLst>
        </xdr:cNvPr>
        <xdr:cNvSpPr/>
      </xdr:nvSpPr>
      <xdr:spPr>
        <a:xfrm>
          <a:off x="2901950" y="3178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5058</xdr:row>
      <xdr:rowOff>0</xdr:rowOff>
    </xdr:from>
    <xdr:ext cx="9488805" cy="3175"/>
    <xdr:sp macro="" textlink="">
      <xdr:nvSpPr>
        <xdr:cNvPr id="338" name="Shape 50">
          <a:extLst>
            <a:ext uri="{FF2B5EF4-FFF2-40B4-BE49-F238E27FC236}">
              <a16:creationId xmlns:a16="http://schemas.microsoft.com/office/drawing/2014/main" id="{00000000-0008-0000-0800-000052010000}"/>
            </a:ext>
          </a:extLst>
        </xdr:cNvPr>
        <xdr:cNvSpPr/>
      </xdr:nvSpPr>
      <xdr:spPr>
        <a:xfrm>
          <a:off x="1504950" y="3178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39" name="Shape 56">
          <a:extLst>
            <a:ext uri="{FF2B5EF4-FFF2-40B4-BE49-F238E27FC236}">
              <a16:creationId xmlns:a16="http://schemas.microsoft.com/office/drawing/2014/main" id="{00000000-0008-0000-0800-000053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0" name="Shape 58">
          <a:extLst>
            <a:ext uri="{FF2B5EF4-FFF2-40B4-BE49-F238E27FC236}">
              <a16:creationId xmlns:a16="http://schemas.microsoft.com/office/drawing/2014/main" id="{00000000-0008-0000-0800-000054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1" name="Shape 61">
          <a:extLst>
            <a:ext uri="{FF2B5EF4-FFF2-40B4-BE49-F238E27FC236}">
              <a16:creationId xmlns:a16="http://schemas.microsoft.com/office/drawing/2014/main" id="{00000000-0008-0000-0800-000055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2" name="Shape 63">
          <a:extLst>
            <a:ext uri="{FF2B5EF4-FFF2-40B4-BE49-F238E27FC236}">
              <a16:creationId xmlns:a16="http://schemas.microsoft.com/office/drawing/2014/main" id="{00000000-0008-0000-0800-000056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43" name="Shape 179">
          <a:extLst>
            <a:ext uri="{FF2B5EF4-FFF2-40B4-BE49-F238E27FC236}">
              <a16:creationId xmlns:a16="http://schemas.microsoft.com/office/drawing/2014/main" id="{00000000-0008-0000-0800-000057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44" name="Shape 180">
          <a:extLst>
            <a:ext uri="{FF2B5EF4-FFF2-40B4-BE49-F238E27FC236}">
              <a16:creationId xmlns:a16="http://schemas.microsoft.com/office/drawing/2014/main" id="{00000000-0008-0000-0800-000058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5" name="Shape 182">
          <a:extLst>
            <a:ext uri="{FF2B5EF4-FFF2-40B4-BE49-F238E27FC236}">
              <a16:creationId xmlns:a16="http://schemas.microsoft.com/office/drawing/2014/main" id="{00000000-0008-0000-0800-000059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6" name="Shape 186">
          <a:extLst>
            <a:ext uri="{FF2B5EF4-FFF2-40B4-BE49-F238E27FC236}">
              <a16:creationId xmlns:a16="http://schemas.microsoft.com/office/drawing/2014/main" id="{00000000-0008-0000-0800-00005A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7" name="Shape 191">
          <a:extLst>
            <a:ext uri="{FF2B5EF4-FFF2-40B4-BE49-F238E27FC236}">
              <a16:creationId xmlns:a16="http://schemas.microsoft.com/office/drawing/2014/main" id="{00000000-0008-0000-0800-00005B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48" name="Shape 192">
          <a:extLst>
            <a:ext uri="{FF2B5EF4-FFF2-40B4-BE49-F238E27FC236}">
              <a16:creationId xmlns:a16="http://schemas.microsoft.com/office/drawing/2014/main" id="{00000000-0008-0000-0800-00005C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49" name="Shape 201">
          <a:extLst>
            <a:ext uri="{FF2B5EF4-FFF2-40B4-BE49-F238E27FC236}">
              <a16:creationId xmlns:a16="http://schemas.microsoft.com/office/drawing/2014/main" id="{00000000-0008-0000-0800-00005D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0" name="Shape 201">
          <a:extLst>
            <a:ext uri="{FF2B5EF4-FFF2-40B4-BE49-F238E27FC236}">
              <a16:creationId xmlns:a16="http://schemas.microsoft.com/office/drawing/2014/main" id="{00000000-0008-0000-0800-00005E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1" name="Shape 206">
          <a:extLst>
            <a:ext uri="{FF2B5EF4-FFF2-40B4-BE49-F238E27FC236}">
              <a16:creationId xmlns:a16="http://schemas.microsoft.com/office/drawing/2014/main" id="{00000000-0008-0000-0800-00005F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2708910" cy="3175"/>
    <xdr:sp macro="" textlink="">
      <xdr:nvSpPr>
        <xdr:cNvPr id="352" name="Shape 210">
          <a:extLst>
            <a:ext uri="{FF2B5EF4-FFF2-40B4-BE49-F238E27FC236}">
              <a16:creationId xmlns:a16="http://schemas.microsoft.com/office/drawing/2014/main" id="{00000000-0008-0000-0800-000060010000}"/>
            </a:ext>
          </a:extLst>
        </xdr:cNvPr>
        <xdr:cNvSpPr/>
      </xdr:nvSpPr>
      <xdr:spPr>
        <a:xfrm>
          <a:off x="1479550" y="932815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3" name="Shape 229">
          <a:extLst>
            <a:ext uri="{FF2B5EF4-FFF2-40B4-BE49-F238E27FC236}">
              <a16:creationId xmlns:a16="http://schemas.microsoft.com/office/drawing/2014/main" id="{00000000-0008-0000-0800-000061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4" name="Shape 230">
          <a:extLst>
            <a:ext uri="{FF2B5EF4-FFF2-40B4-BE49-F238E27FC236}">
              <a16:creationId xmlns:a16="http://schemas.microsoft.com/office/drawing/2014/main" id="{00000000-0008-0000-0800-000062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5" name="Shape 70">
          <a:extLst>
            <a:ext uri="{FF2B5EF4-FFF2-40B4-BE49-F238E27FC236}">
              <a16:creationId xmlns:a16="http://schemas.microsoft.com/office/drawing/2014/main" id="{00000000-0008-0000-0800-000063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6" name="Shape 73">
          <a:extLst>
            <a:ext uri="{FF2B5EF4-FFF2-40B4-BE49-F238E27FC236}">
              <a16:creationId xmlns:a16="http://schemas.microsoft.com/office/drawing/2014/main" id="{00000000-0008-0000-0800-000064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7" name="Shape 76">
          <a:extLst>
            <a:ext uri="{FF2B5EF4-FFF2-40B4-BE49-F238E27FC236}">
              <a16:creationId xmlns:a16="http://schemas.microsoft.com/office/drawing/2014/main" id="{00000000-0008-0000-0800-000065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8" name="Shape 77">
          <a:extLst>
            <a:ext uri="{FF2B5EF4-FFF2-40B4-BE49-F238E27FC236}">
              <a16:creationId xmlns:a16="http://schemas.microsoft.com/office/drawing/2014/main" id="{00000000-0008-0000-0800-000066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59" name="Shape 78">
          <a:extLst>
            <a:ext uri="{FF2B5EF4-FFF2-40B4-BE49-F238E27FC236}">
              <a16:creationId xmlns:a16="http://schemas.microsoft.com/office/drawing/2014/main" id="{00000000-0008-0000-0800-000067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60" name="Shape 81">
          <a:extLst>
            <a:ext uri="{FF2B5EF4-FFF2-40B4-BE49-F238E27FC236}">
              <a16:creationId xmlns:a16="http://schemas.microsoft.com/office/drawing/2014/main" id="{00000000-0008-0000-0800-000068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61" name="Shape 82">
          <a:extLst>
            <a:ext uri="{FF2B5EF4-FFF2-40B4-BE49-F238E27FC236}">
              <a16:creationId xmlns:a16="http://schemas.microsoft.com/office/drawing/2014/main" id="{00000000-0008-0000-0800-000069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62" name="Shape 84">
          <a:extLst>
            <a:ext uri="{FF2B5EF4-FFF2-40B4-BE49-F238E27FC236}">
              <a16:creationId xmlns:a16="http://schemas.microsoft.com/office/drawing/2014/main" id="{00000000-0008-0000-0800-00006A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3" name="Shape 97">
          <a:extLst>
            <a:ext uri="{FF2B5EF4-FFF2-40B4-BE49-F238E27FC236}">
              <a16:creationId xmlns:a16="http://schemas.microsoft.com/office/drawing/2014/main" id="{00000000-0008-0000-0800-00006B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4" name="Shape 121">
          <a:extLst>
            <a:ext uri="{FF2B5EF4-FFF2-40B4-BE49-F238E27FC236}">
              <a16:creationId xmlns:a16="http://schemas.microsoft.com/office/drawing/2014/main" id="{00000000-0008-0000-0800-00006C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5" name="Shape 127">
          <a:extLst>
            <a:ext uri="{FF2B5EF4-FFF2-40B4-BE49-F238E27FC236}">
              <a16:creationId xmlns:a16="http://schemas.microsoft.com/office/drawing/2014/main" id="{00000000-0008-0000-0800-00006D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6" name="Shape 135">
          <a:extLst>
            <a:ext uri="{FF2B5EF4-FFF2-40B4-BE49-F238E27FC236}">
              <a16:creationId xmlns:a16="http://schemas.microsoft.com/office/drawing/2014/main" id="{00000000-0008-0000-0800-00006E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7" name="Shape 137">
          <a:extLst>
            <a:ext uri="{FF2B5EF4-FFF2-40B4-BE49-F238E27FC236}">
              <a16:creationId xmlns:a16="http://schemas.microsoft.com/office/drawing/2014/main" id="{00000000-0008-0000-0800-00006F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8" name="Shape 139">
          <a:extLst>
            <a:ext uri="{FF2B5EF4-FFF2-40B4-BE49-F238E27FC236}">
              <a16:creationId xmlns:a16="http://schemas.microsoft.com/office/drawing/2014/main" id="{00000000-0008-0000-0800-000070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69" name="Shape 144">
          <a:extLst>
            <a:ext uri="{FF2B5EF4-FFF2-40B4-BE49-F238E27FC236}">
              <a16:creationId xmlns:a16="http://schemas.microsoft.com/office/drawing/2014/main" id="{00000000-0008-0000-0800-000071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0" name="Shape 146">
          <a:extLst>
            <a:ext uri="{FF2B5EF4-FFF2-40B4-BE49-F238E27FC236}">
              <a16:creationId xmlns:a16="http://schemas.microsoft.com/office/drawing/2014/main" id="{00000000-0008-0000-0800-000072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1" name="Shape 148">
          <a:extLst>
            <a:ext uri="{FF2B5EF4-FFF2-40B4-BE49-F238E27FC236}">
              <a16:creationId xmlns:a16="http://schemas.microsoft.com/office/drawing/2014/main" id="{00000000-0008-0000-0800-000073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2" name="Shape 150">
          <a:extLst>
            <a:ext uri="{FF2B5EF4-FFF2-40B4-BE49-F238E27FC236}">
              <a16:creationId xmlns:a16="http://schemas.microsoft.com/office/drawing/2014/main" id="{00000000-0008-0000-0800-000074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3" name="Shape 152">
          <a:extLst>
            <a:ext uri="{FF2B5EF4-FFF2-40B4-BE49-F238E27FC236}">
              <a16:creationId xmlns:a16="http://schemas.microsoft.com/office/drawing/2014/main" id="{00000000-0008-0000-0800-000075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4" name="Shape 155">
          <a:extLst>
            <a:ext uri="{FF2B5EF4-FFF2-40B4-BE49-F238E27FC236}">
              <a16:creationId xmlns:a16="http://schemas.microsoft.com/office/drawing/2014/main" id="{00000000-0008-0000-0800-000076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5" name="Shape 158">
          <a:extLst>
            <a:ext uri="{FF2B5EF4-FFF2-40B4-BE49-F238E27FC236}">
              <a16:creationId xmlns:a16="http://schemas.microsoft.com/office/drawing/2014/main" id="{00000000-0008-0000-0800-000077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6" name="Shape 160">
          <a:extLst>
            <a:ext uri="{FF2B5EF4-FFF2-40B4-BE49-F238E27FC236}">
              <a16:creationId xmlns:a16="http://schemas.microsoft.com/office/drawing/2014/main" id="{00000000-0008-0000-0800-000078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7" name="Shape 162">
          <a:extLst>
            <a:ext uri="{FF2B5EF4-FFF2-40B4-BE49-F238E27FC236}">
              <a16:creationId xmlns:a16="http://schemas.microsoft.com/office/drawing/2014/main" id="{00000000-0008-0000-0800-000079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8" name="Shape 164">
          <a:extLst>
            <a:ext uri="{FF2B5EF4-FFF2-40B4-BE49-F238E27FC236}">
              <a16:creationId xmlns:a16="http://schemas.microsoft.com/office/drawing/2014/main" id="{00000000-0008-0000-0800-00007A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79" name="Shape 168">
          <a:extLst>
            <a:ext uri="{FF2B5EF4-FFF2-40B4-BE49-F238E27FC236}">
              <a16:creationId xmlns:a16="http://schemas.microsoft.com/office/drawing/2014/main" id="{00000000-0008-0000-0800-00007B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80" name="Shape 170">
          <a:extLst>
            <a:ext uri="{FF2B5EF4-FFF2-40B4-BE49-F238E27FC236}">
              <a16:creationId xmlns:a16="http://schemas.microsoft.com/office/drawing/2014/main" id="{00000000-0008-0000-0800-00007C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81" name="Shape 174">
          <a:extLst>
            <a:ext uri="{FF2B5EF4-FFF2-40B4-BE49-F238E27FC236}">
              <a16:creationId xmlns:a16="http://schemas.microsoft.com/office/drawing/2014/main" id="{00000000-0008-0000-0800-00007D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82" name="Shape 43">
          <a:extLst>
            <a:ext uri="{FF2B5EF4-FFF2-40B4-BE49-F238E27FC236}">
              <a16:creationId xmlns:a16="http://schemas.microsoft.com/office/drawing/2014/main" id="{00000000-0008-0000-0800-00007E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83" name="Shape 44">
          <a:extLst>
            <a:ext uri="{FF2B5EF4-FFF2-40B4-BE49-F238E27FC236}">
              <a16:creationId xmlns:a16="http://schemas.microsoft.com/office/drawing/2014/main" id="{00000000-0008-0000-0800-00007F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84" name="Shape 45">
          <a:extLst>
            <a:ext uri="{FF2B5EF4-FFF2-40B4-BE49-F238E27FC236}">
              <a16:creationId xmlns:a16="http://schemas.microsoft.com/office/drawing/2014/main" id="{00000000-0008-0000-0800-000080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85" name="Shape 180">
          <a:extLst>
            <a:ext uri="{FF2B5EF4-FFF2-40B4-BE49-F238E27FC236}">
              <a16:creationId xmlns:a16="http://schemas.microsoft.com/office/drawing/2014/main" id="{00000000-0008-0000-0800-000081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386" name="Shape 181">
          <a:extLst>
            <a:ext uri="{FF2B5EF4-FFF2-40B4-BE49-F238E27FC236}">
              <a16:creationId xmlns:a16="http://schemas.microsoft.com/office/drawing/2014/main" id="{00000000-0008-0000-0800-000082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87" name="Shape 182">
          <a:extLst>
            <a:ext uri="{FF2B5EF4-FFF2-40B4-BE49-F238E27FC236}">
              <a16:creationId xmlns:a16="http://schemas.microsoft.com/office/drawing/2014/main" id="{00000000-0008-0000-0800-000083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88" name="Shape 186">
          <a:extLst>
            <a:ext uri="{FF2B5EF4-FFF2-40B4-BE49-F238E27FC236}">
              <a16:creationId xmlns:a16="http://schemas.microsoft.com/office/drawing/2014/main" id="{00000000-0008-0000-0800-000084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89" name="Shape 191">
          <a:extLst>
            <a:ext uri="{FF2B5EF4-FFF2-40B4-BE49-F238E27FC236}">
              <a16:creationId xmlns:a16="http://schemas.microsoft.com/office/drawing/2014/main" id="{00000000-0008-0000-0800-000085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90" name="Shape 56">
          <a:extLst>
            <a:ext uri="{FF2B5EF4-FFF2-40B4-BE49-F238E27FC236}">
              <a16:creationId xmlns:a16="http://schemas.microsoft.com/office/drawing/2014/main" id="{00000000-0008-0000-0800-000086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91" name="Shape 58">
          <a:extLst>
            <a:ext uri="{FF2B5EF4-FFF2-40B4-BE49-F238E27FC236}">
              <a16:creationId xmlns:a16="http://schemas.microsoft.com/office/drawing/2014/main" id="{00000000-0008-0000-0800-000087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92" name="Shape 61">
          <a:extLst>
            <a:ext uri="{FF2B5EF4-FFF2-40B4-BE49-F238E27FC236}">
              <a16:creationId xmlns:a16="http://schemas.microsoft.com/office/drawing/2014/main" id="{00000000-0008-0000-0800-000088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399" name="Shape 63">
          <a:extLst>
            <a:ext uri="{FF2B5EF4-FFF2-40B4-BE49-F238E27FC236}">
              <a16:creationId xmlns:a16="http://schemas.microsoft.com/office/drawing/2014/main" id="{00000000-0008-0000-0800-00008F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0" name="Shape 70">
          <a:extLst>
            <a:ext uri="{FF2B5EF4-FFF2-40B4-BE49-F238E27FC236}">
              <a16:creationId xmlns:a16="http://schemas.microsoft.com/office/drawing/2014/main" id="{00000000-0008-0000-0800-000090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1" name="Shape 73">
          <a:extLst>
            <a:ext uri="{FF2B5EF4-FFF2-40B4-BE49-F238E27FC236}">
              <a16:creationId xmlns:a16="http://schemas.microsoft.com/office/drawing/2014/main" id="{00000000-0008-0000-0800-000091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2" name="Shape 76">
          <a:extLst>
            <a:ext uri="{FF2B5EF4-FFF2-40B4-BE49-F238E27FC236}">
              <a16:creationId xmlns:a16="http://schemas.microsoft.com/office/drawing/2014/main" id="{00000000-0008-0000-0800-000092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3" name="Shape 77">
          <a:extLst>
            <a:ext uri="{FF2B5EF4-FFF2-40B4-BE49-F238E27FC236}">
              <a16:creationId xmlns:a16="http://schemas.microsoft.com/office/drawing/2014/main" id="{00000000-0008-0000-0800-000093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4" name="Shape 78">
          <a:extLst>
            <a:ext uri="{FF2B5EF4-FFF2-40B4-BE49-F238E27FC236}">
              <a16:creationId xmlns:a16="http://schemas.microsoft.com/office/drawing/2014/main" id="{00000000-0008-0000-0800-000094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5" name="Shape 81">
          <a:extLst>
            <a:ext uri="{FF2B5EF4-FFF2-40B4-BE49-F238E27FC236}">
              <a16:creationId xmlns:a16="http://schemas.microsoft.com/office/drawing/2014/main" id="{00000000-0008-0000-0800-000095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6" name="Shape 82">
          <a:extLst>
            <a:ext uri="{FF2B5EF4-FFF2-40B4-BE49-F238E27FC236}">
              <a16:creationId xmlns:a16="http://schemas.microsoft.com/office/drawing/2014/main" id="{00000000-0008-0000-0800-000096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07" name="Shape 84">
          <a:extLst>
            <a:ext uri="{FF2B5EF4-FFF2-40B4-BE49-F238E27FC236}">
              <a16:creationId xmlns:a16="http://schemas.microsoft.com/office/drawing/2014/main" id="{00000000-0008-0000-0800-000097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08" name="Shape 97">
          <a:extLst>
            <a:ext uri="{FF2B5EF4-FFF2-40B4-BE49-F238E27FC236}">
              <a16:creationId xmlns:a16="http://schemas.microsoft.com/office/drawing/2014/main" id="{00000000-0008-0000-0800-000098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09" name="Shape 127">
          <a:extLst>
            <a:ext uri="{FF2B5EF4-FFF2-40B4-BE49-F238E27FC236}">
              <a16:creationId xmlns:a16="http://schemas.microsoft.com/office/drawing/2014/main" id="{00000000-0008-0000-0800-000099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0" name="Shape 135">
          <a:extLst>
            <a:ext uri="{FF2B5EF4-FFF2-40B4-BE49-F238E27FC236}">
              <a16:creationId xmlns:a16="http://schemas.microsoft.com/office/drawing/2014/main" id="{00000000-0008-0000-0800-00009A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1" name="Shape 137">
          <a:extLst>
            <a:ext uri="{FF2B5EF4-FFF2-40B4-BE49-F238E27FC236}">
              <a16:creationId xmlns:a16="http://schemas.microsoft.com/office/drawing/2014/main" id="{00000000-0008-0000-0800-00009B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2" name="Shape 139">
          <a:extLst>
            <a:ext uri="{FF2B5EF4-FFF2-40B4-BE49-F238E27FC236}">
              <a16:creationId xmlns:a16="http://schemas.microsoft.com/office/drawing/2014/main" id="{00000000-0008-0000-0800-00009C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3" name="Shape 144">
          <a:extLst>
            <a:ext uri="{FF2B5EF4-FFF2-40B4-BE49-F238E27FC236}">
              <a16:creationId xmlns:a16="http://schemas.microsoft.com/office/drawing/2014/main" id="{00000000-0008-0000-0800-00009D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4" name="Shape 146">
          <a:extLst>
            <a:ext uri="{FF2B5EF4-FFF2-40B4-BE49-F238E27FC236}">
              <a16:creationId xmlns:a16="http://schemas.microsoft.com/office/drawing/2014/main" id="{00000000-0008-0000-0800-00009E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5" name="Shape 148">
          <a:extLst>
            <a:ext uri="{FF2B5EF4-FFF2-40B4-BE49-F238E27FC236}">
              <a16:creationId xmlns:a16="http://schemas.microsoft.com/office/drawing/2014/main" id="{00000000-0008-0000-0800-00009F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6" name="Shape 150">
          <a:extLst>
            <a:ext uri="{FF2B5EF4-FFF2-40B4-BE49-F238E27FC236}">
              <a16:creationId xmlns:a16="http://schemas.microsoft.com/office/drawing/2014/main" id="{00000000-0008-0000-0800-0000A0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7" name="Shape 152">
          <a:extLst>
            <a:ext uri="{FF2B5EF4-FFF2-40B4-BE49-F238E27FC236}">
              <a16:creationId xmlns:a16="http://schemas.microsoft.com/office/drawing/2014/main" id="{00000000-0008-0000-0800-0000A1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8" name="Shape 155">
          <a:extLst>
            <a:ext uri="{FF2B5EF4-FFF2-40B4-BE49-F238E27FC236}">
              <a16:creationId xmlns:a16="http://schemas.microsoft.com/office/drawing/2014/main" id="{00000000-0008-0000-0800-0000A2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19" name="Shape 158">
          <a:extLst>
            <a:ext uri="{FF2B5EF4-FFF2-40B4-BE49-F238E27FC236}">
              <a16:creationId xmlns:a16="http://schemas.microsoft.com/office/drawing/2014/main" id="{00000000-0008-0000-0800-0000A3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20" name="Shape 160">
          <a:extLst>
            <a:ext uri="{FF2B5EF4-FFF2-40B4-BE49-F238E27FC236}">
              <a16:creationId xmlns:a16="http://schemas.microsoft.com/office/drawing/2014/main" id="{00000000-0008-0000-0800-0000A4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21" name="Shape 162">
          <a:extLst>
            <a:ext uri="{FF2B5EF4-FFF2-40B4-BE49-F238E27FC236}">
              <a16:creationId xmlns:a16="http://schemas.microsoft.com/office/drawing/2014/main" id="{00000000-0008-0000-0800-0000A5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22" name="Shape 164">
          <a:extLst>
            <a:ext uri="{FF2B5EF4-FFF2-40B4-BE49-F238E27FC236}">
              <a16:creationId xmlns:a16="http://schemas.microsoft.com/office/drawing/2014/main" id="{00000000-0008-0000-0800-0000A6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23" name="Shape 168">
          <a:extLst>
            <a:ext uri="{FF2B5EF4-FFF2-40B4-BE49-F238E27FC236}">
              <a16:creationId xmlns:a16="http://schemas.microsoft.com/office/drawing/2014/main" id="{00000000-0008-0000-0800-0000A7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24" name="Shape 170">
          <a:extLst>
            <a:ext uri="{FF2B5EF4-FFF2-40B4-BE49-F238E27FC236}">
              <a16:creationId xmlns:a16="http://schemas.microsoft.com/office/drawing/2014/main" id="{00000000-0008-0000-0800-0000A8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25" name="Shape 174">
          <a:extLst>
            <a:ext uri="{FF2B5EF4-FFF2-40B4-BE49-F238E27FC236}">
              <a16:creationId xmlns:a16="http://schemas.microsoft.com/office/drawing/2014/main" id="{00000000-0008-0000-0800-0000A9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26" name="Shape 43">
          <a:extLst>
            <a:ext uri="{FF2B5EF4-FFF2-40B4-BE49-F238E27FC236}">
              <a16:creationId xmlns:a16="http://schemas.microsoft.com/office/drawing/2014/main" id="{00000000-0008-0000-0800-0000AA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27" name="Shape 44">
          <a:extLst>
            <a:ext uri="{FF2B5EF4-FFF2-40B4-BE49-F238E27FC236}">
              <a16:creationId xmlns:a16="http://schemas.microsoft.com/office/drawing/2014/main" id="{00000000-0008-0000-0800-0000AB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28" name="Shape 45">
          <a:extLst>
            <a:ext uri="{FF2B5EF4-FFF2-40B4-BE49-F238E27FC236}">
              <a16:creationId xmlns:a16="http://schemas.microsoft.com/office/drawing/2014/main" id="{00000000-0008-0000-0800-0000AC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29" name="Shape 180">
          <a:extLst>
            <a:ext uri="{FF2B5EF4-FFF2-40B4-BE49-F238E27FC236}">
              <a16:creationId xmlns:a16="http://schemas.microsoft.com/office/drawing/2014/main" id="{00000000-0008-0000-0800-0000AD010000}"/>
            </a:ext>
          </a:extLst>
        </xdr:cNvPr>
        <xdr:cNvSpPr/>
      </xdr:nvSpPr>
      <xdr:spPr>
        <a:xfrm>
          <a:off x="1479550" y="93281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0" name="Shape 181">
          <a:extLst>
            <a:ext uri="{FF2B5EF4-FFF2-40B4-BE49-F238E27FC236}">
              <a16:creationId xmlns:a16="http://schemas.microsoft.com/office/drawing/2014/main" id="{00000000-0008-0000-0800-0000AE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31" name="Shape 182">
          <a:extLst>
            <a:ext uri="{FF2B5EF4-FFF2-40B4-BE49-F238E27FC236}">
              <a16:creationId xmlns:a16="http://schemas.microsoft.com/office/drawing/2014/main" id="{00000000-0008-0000-0800-0000AF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32" name="Shape 186">
          <a:extLst>
            <a:ext uri="{FF2B5EF4-FFF2-40B4-BE49-F238E27FC236}">
              <a16:creationId xmlns:a16="http://schemas.microsoft.com/office/drawing/2014/main" id="{00000000-0008-0000-0800-0000B0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xdr:row>
      <xdr:rowOff>0</xdr:rowOff>
    </xdr:from>
    <xdr:ext cx="5582285" cy="3175"/>
    <xdr:sp macro="" textlink="">
      <xdr:nvSpPr>
        <xdr:cNvPr id="433" name="Shape 191">
          <a:extLst>
            <a:ext uri="{FF2B5EF4-FFF2-40B4-BE49-F238E27FC236}">
              <a16:creationId xmlns:a16="http://schemas.microsoft.com/office/drawing/2014/main" id="{00000000-0008-0000-0800-0000B1010000}"/>
            </a:ext>
          </a:extLst>
        </xdr:cNvPr>
        <xdr:cNvSpPr/>
      </xdr:nvSpPr>
      <xdr:spPr>
        <a:xfrm>
          <a:off x="2876550" y="93281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4" name="Shape 50">
          <a:extLst>
            <a:ext uri="{FF2B5EF4-FFF2-40B4-BE49-F238E27FC236}">
              <a16:creationId xmlns:a16="http://schemas.microsoft.com/office/drawing/2014/main" id="{00000000-0008-0000-0800-0000B2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5" name="Shape 229">
          <a:extLst>
            <a:ext uri="{FF2B5EF4-FFF2-40B4-BE49-F238E27FC236}">
              <a16:creationId xmlns:a16="http://schemas.microsoft.com/office/drawing/2014/main" id="{00000000-0008-0000-0800-0000B3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6" name="Shape 230">
          <a:extLst>
            <a:ext uri="{FF2B5EF4-FFF2-40B4-BE49-F238E27FC236}">
              <a16:creationId xmlns:a16="http://schemas.microsoft.com/office/drawing/2014/main" id="{00000000-0008-0000-0800-0000B4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7" name="Shape 229">
          <a:extLst>
            <a:ext uri="{FF2B5EF4-FFF2-40B4-BE49-F238E27FC236}">
              <a16:creationId xmlns:a16="http://schemas.microsoft.com/office/drawing/2014/main" id="{00000000-0008-0000-0800-0000B5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8" name="Shape 230">
          <a:extLst>
            <a:ext uri="{FF2B5EF4-FFF2-40B4-BE49-F238E27FC236}">
              <a16:creationId xmlns:a16="http://schemas.microsoft.com/office/drawing/2014/main" id="{00000000-0008-0000-0800-0000B6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39" name="Shape 229">
          <a:extLst>
            <a:ext uri="{FF2B5EF4-FFF2-40B4-BE49-F238E27FC236}">
              <a16:creationId xmlns:a16="http://schemas.microsoft.com/office/drawing/2014/main" id="{00000000-0008-0000-0800-0000B7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xdr:row>
      <xdr:rowOff>0</xdr:rowOff>
    </xdr:from>
    <xdr:ext cx="9488805" cy="3175"/>
    <xdr:sp macro="" textlink="">
      <xdr:nvSpPr>
        <xdr:cNvPr id="440" name="Shape 230">
          <a:extLst>
            <a:ext uri="{FF2B5EF4-FFF2-40B4-BE49-F238E27FC236}">
              <a16:creationId xmlns:a16="http://schemas.microsoft.com/office/drawing/2014/main" id="{00000000-0008-0000-0800-0000B8010000}"/>
            </a:ext>
          </a:extLst>
        </xdr:cNvPr>
        <xdr:cNvSpPr/>
      </xdr:nvSpPr>
      <xdr:spPr>
        <a:xfrm>
          <a:off x="1479550" y="93281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117</xdr:row>
      <xdr:rowOff>0</xdr:rowOff>
    </xdr:from>
    <xdr:ext cx="9488805" cy="3175"/>
    <xdr:sp macro="" textlink="">
      <xdr:nvSpPr>
        <xdr:cNvPr id="441" name="Shape 201">
          <a:extLst>
            <a:ext uri="{FF2B5EF4-FFF2-40B4-BE49-F238E27FC236}">
              <a16:creationId xmlns:a16="http://schemas.microsoft.com/office/drawing/2014/main" id="{00000000-0008-0000-0800-0000B9010000}"/>
            </a:ext>
          </a:extLst>
        </xdr:cNvPr>
        <xdr:cNvSpPr/>
      </xdr:nvSpPr>
      <xdr:spPr>
        <a:xfrm>
          <a:off x="1479550" y="12763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117</xdr:row>
      <xdr:rowOff>0</xdr:rowOff>
    </xdr:from>
    <xdr:ext cx="9488805" cy="3175"/>
    <xdr:sp macro="" textlink="">
      <xdr:nvSpPr>
        <xdr:cNvPr id="442" name="Shape 201">
          <a:extLst>
            <a:ext uri="{FF2B5EF4-FFF2-40B4-BE49-F238E27FC236}">
              <a16:creationId xmlns:a16="http://schemas.microsoft.com/office/drawing/2014/main" id="{00000000-0008-0000-0800-0000BA010000}"/>
            </a:ext>
          </a:extLst>
        </xdr:cNvPr>
        <xdr:cNvSpPr/>
      </xdr:nvSpPr>
      <xdr:spPr>
        <a:xfrm>
          <a:off x="1479550" y="12763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43" name="Shape 56">
          <a:extLst>
            <a:ext uri="{FF2B5EF4-FFF2-40B4-BE49-F238E27FC236}">
              <a16:creationId xmlns:a16="http://schemas.microsoft.com/office/drawing/2014/main" id="{00000000-0008-0000-0800-0000BB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44" name="Shape 58">
          <a:extLst>
            <a:ext uri="{FF2B5EF4-FFF2-40B4-BE49-F238E27FC236}">
              <a16:creationId xmlns:a16="http://schemas.microsoft.com/office/drawing/2014/main" id="{00000000-0008-0000-0800-0000BC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45" name="Shape 61">
          <a:extLst>
            <a:ext uri="{FF2B5EF4-FFF2-40B4-BE49-F238E27FC236}">
              <a16:creationId xmlns:a16="http://schemas.microsoft.com/office/drawing/2014/main" id="{00000000-0008-0000-0800-0000BD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46" name="Shape 63">
          <a:extLst>
            <a:ext uri="{FF2B5EF4-FFF2-40B4-BE49-F238E27FC236}">
              <a16:creationId xmlns:a16="http://schemas.microsoft.com/office/drawing/2014/main" id="{00000000-0008-0000-0800-0000BE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47" name="Shape 179">
          <a:extLst>
            <a:ext uri="{FF2B5EF4-FFF2-40B4-BE49-F238E27FC236}">
              <a16:creationId xmlns:a16="http://schemas.microsoft.com/office/drawing/2014/main" id="{00000000-0008-0000-0800-0000BF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48" name="Shape 180">
          <a:extLst>
            <a:ext uri="{FF2B5EF4-FFF2-40B4-BE49-F238E27FC236}">
              <a16:creationId xmlns:a16="http://schemas.microsoft.com/office/drawing/2014/main" id="{00000000-0008-0000-0800-0000C001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49" name="Shape 182">
          <a:extLst>
            <a:ext uri="{FF2B5EF4-FFF2-40B4-BE49-F238E27FC236}">
              <a16:creationId xmlns:a16="http://schemas.microsoft.com/office/drawing/2014/main" id="{00000000-0008-0000-0800-0000C1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50" name="Shape 186">
          <a:extLst>
            <a:ext uri="{FF2B5EF4-FFF2-40B4-BE49-F238E27FC236}">
              <a16:creationId xmlns:a16="http://schemas.microsoft.com/office/drawing/2014/main" id="{00000000-0008-0000-0800-0000C2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51" name="Shape 191">
          <a:extLst>
            <a:ext uri="{FF2B5EF4-FFF2-40B4-BE49-F238E27FC236}">
              <a16:creationId xmlns:a16="http://schemas.microsoft.com/office/drawing/2014/main" id="{00000000-0008-0000-0800-0000C3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52" name="Shape 192">
          <a:extLst>
            <a:ext uri="{FF2B5EF4-FFF2-40B4-BE49-F238E27FC236}">
              <a16:creationId xmlns:a16="http://schemas.microsoft.com/office/drawing/2014/main" id="{00000000-0008-0000-0800-0000C4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53" name="Shape 201">
          <a:extLst>
            <a:ext uri="{FF2B5EF4-FFF2-40B4-BE49-F238E27FC236}">
              <a16:creationId xmlns:a16="http://schemas.microsoft.com/office/drawing/2014/main" id="{00000000-0008-0000-0800-0000C5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54" name="Shape 201">
          <a:extLst>
            <a:ext uri="{FF2B5EF4-FFF2-40B4-BE49-F238E27FC236}">
              <a16:creationId xmlns:a16="http://schemas.microsoft.com/office/drawing/2014/main" id="{00000000-0008-0000-0800-0000C6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55" name="Shape 206">
          <a:extLst>
            <a:ext uri="{FF2B5EF4-FFF2-40B4-BE49-F238E27FC236}">
              <a16:creationId xmlns:a16="http://schemas.microsoft.com/office/drawing/2014/main" id="{00000000-0008-0000-0800-0000C7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2708910" cy="3175"/>
    <xdr:sp macro="" textlink="">
      <xdr:nvSpPr>
        <xdr:cNvPr id="456" name="Shape 210">
          <a:extLst>
            <a:ext uri="{FF2B5EF4-FFF2-40B4-BE49-F238E27FC236}">
              <a16:creationId xmlns:a16="http://schemas.microsoft.com/office/drawing/2014/main" id="{00000000-0008-0000-0800-0000C8010000}"/>
            </a:ext>
          </a:extLst>
        </xdr:cNvPr>
        <xdr:cNvSpPr/>
      </xdr:nvSpPr>
      <xdr:spPr>
        <a:xfrm>
          <a:off x="1479550" y="12827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57" name="Shape 229">
          <a:extLst>
            <a:ext uri="{FF2B5EF4-FFF2-40B4-BE49-F238E27FC236}">
              <a16:creationId xmlns:a16="http://schemas.microsoft.com/office/drawing/2014/main" id="{00000000-0008-0000-0800-0000C9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58" name="Shape 230">
          <a:extLst>
            <a:ext uri="{FF2B5EF4-FFF2-40B4-BE49-F238E27FC236}">
              <a16:creationId xmlns:a16="http://schemas.microsoft.com/office/drawing/2014/main" id="{00000000-0008-0000-0800-0000CA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59" name="Shape 70">
          <a:extLst>
            <a:ext uri="{FF2B5EF4-FFF2-40B4-BE49-F238E27FC236}">
              <a16:creationId xmlns:a16="http://schemas.microsoft.com/office/drawing/2014/main" id="{00000000-0008-0000-0800-0000CB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0" name="Shape 73">
          <a:extLst>
            <a:ext uri="{FF2B5EF4-FFF2-40B4-BE49-F238E27FC236}">
              <a16:creationId xmlns:a16="http://schemas.microsoft.com/office/drawing/2014/main" id="{00000000-0008-0000-0800-0000CC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1" name="Shape 76">
          <a:extLst>
            <a:ext uri="{FF2B5EF4-FFF2-40B4-BE49-F238E27FC236}">
              <a16:creationId xmlns:a16="http://schemas.microsoft.com/office/drawing/2014/main" id="{00000000-0008-0000-0800-0000CD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2" name="Shape 77">
          <a:extLst>
            <a:ext uri="{FF2B5EF4-FFF2-40B4-BE49-F238E27FC236}">
              <a16:creationId xmlns:a16="http://schemas.microsoft.com/office/drawing/2014/main" id="{00000000-0008-0000-0800-0000CE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3" name="Shape 78">
          <a:extLst>
            <a:ext uri="{FF2B5EF4-FFF2-40B4-BE49-F238E27FC236}">
              <a16:creationId xmlns:a16="http://schemas.microsoft.com/office/drawing/2014/main" id="{00000000-0008-0000-0800-0000CF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4" name="Shape 81">
          <a:extLst>
            <a:ext uri="{FF2B5EF4-FFF2-40B4-BE49-F238E27FC236}">
              <a16:creationId xmlns:a16="http://schemas.microsoft.com/office/drawing/2014/main" id="{00000000-0008-0000-0800-0000D0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5" name="Shape 82">
          <a:extLst>
            <a:ext uri="{FF2B5EF4-FFF2-40B4-BE49-F238E27FC236}">
              <a16:creationId xmlns:a16="http://schemas.microsoft.com/office/drawing/2014/main" id="{00000000-0008-0000-0800-0000D101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66" name="Shape 84">
          <a:extLst>
            <a:ext uri="{FF2B5EF4-FFF2-40B4-BE49-F238E27FC236}">
              <a16:creationId xmlns:a16="http://schemas.microsoft.com/office/drawing/2014/main" id="{00000000-0008-0000-0800-0000D2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67" name="Shape 97">
          <a:extLst>
            <a:ext uri="{FF2B5EF4-FFF2-40B4-BE49-F238E27FC236}">
              <a16:creationId xmlns:a16="http://schemas.microsoft.com/office/drawing/2014/main" id="{00000000-0008-0000-0800-0000D3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68" name="Shape 121">
          <a:extLst>
            <a:ext uri="{FF2B5EF4-FFF2-40B4-BE49-F238E27FC236}">
              <a16:creationId xmlns:a16="http://schemas.microsoft.com/office/drawing/2014/main" id="{00000000-0008-0000-0800-0000D4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69" name="Shape 127">
          <a:extLst>
            <a:ext uri="{FF2B5EF4-FFF2-40B4-BE49-F238E27FC236}">
              <a16:creationId xmlns:a16="http://schemas.microsoft.com/office/drawing/2014/main" id="{00000000-0008-0000-0800-0000D5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0" name="Shape 135">
          <a:extLst>
            <a:ext uri="{FF2B5EF4-FFF2-40B4-BE49-F238E27FC236}">
              <a16:creationId xmlns:a16="http://schemas.microsoft.com/office/drawing/2014/main" id="{00000000-0008-0000-0800-0000D6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1" name="Shape 137">
          <a:extLst>
            <a:ext uri="{FF2B5EF4-FFF2-40B4-BE49-F238E27FC236}">
              <a16:creationId xmlns:a16="http://schemas.microsoft.com/office/drawing/2014/main" id="{00000000-0008-0000-0800-0000D7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2" name="Shape 139">
          <a:extLst>
            <a:ext uri="{FF2B5EF4-FFF2-40B4-BE49-F238E27FC236}">
              <a16:creationId xmlns:a16="http://schemas.microsoft.com/office/drawing/2014/main" id="{00000000-0008-0000-0800-0000D8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3" name="Shape 144">
          <a:extLst>
            <a:ext uri="{FF2B5EF4-FFF2-40B4-BE49-F238E27FC236}">
              <a16:creationId xmlns:a16="http://schemas.microsoft.com/office/drawing/2014/main" id="{00000000-0008-0000-0800-0000D9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4" name="Shape 146">
          <a:extLst>
            <a:ext uri="{FF2B5EF4-FFF2-40B4-BE49-F238E27FC236}">
              <a16:creationId xmlns:a16="http://schemas.microsoft.com/office/drawing/2014/main" id="{00000000-0008-0000-0800-0000DA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5" name="Shape 148">
          <a:extLst>
            <a:ext uri="{FF2B5EF4-FFF2-40B4-BE49-F238E27FC236}">
              <a16:creationId xmlns:a16="http://schemas.microsoft.com/office/drawing/2014/main" id="{00000000-0008-0000-0800-0000DB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6" name="Shape 150">
          <a:extLst>
            <a:ext uri="{FF2B5EF4-FFF2-40B4-BE49-F238E27FC236}">
              <a16:creationId xmlns:a16="http://schemas.microsoft.com/office/drawing/2014/main" id="{00000000-0008-0000-0800-0000DC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7" name="Shape 152">
          <a:extLst>
            <a:ext uri="{FF2B5EF4-FFF2-40B4-BE49-F238E27FC236}">
              <a16:creationId xmlns:a16="http://schemas.microsoft.com/office/drawing/2014/main" id="{00000000-0008-0000-0800-0000DD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8" name="Shape 155">
          <a:extLst>
            <a:ext uri="{FF2B5EF4-FFF2-40B4-BE49-F238E27FC236}">
              <a16:creationId xmlns:a16="http://schemas.microsoft.com/office/drawing/2014/main" id="{00000000-0008-0000-0800-0000DE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79" name="Shape 158">
          <a:extLst>
            <a:ext uri="{FF2B5EF4-FFF2-40B4-BE49-F238E27FC236}">
              <a16:creationId xmlns:a16="http://schemas.microsoft.com/office/drawing/2014/main" id="{00000000-0008-0000-0800-0000DF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80" name="Shape 160">
          <a:extLst>
            <a:ext uri="{FF2B5EF4-FFF2-40B4-BE49-F238E27FC236}">
              <a16:creationId xmlns:a16="http://schemas.microsoft.com/office/drawing/2014/main" id="{00000000-0008-0000-0800-0000E0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81" name="Shape 162">
          <a:extLst>
            <a:ext uri="{FF2B5EF4-FFF2-40B4-BE49-F238E27FC236}">
              <a16:creationId xmlns:a16="http://schemas.microsoft.com/office/drawing/2014/main" id="{00000000-0008-0000-0800-0000E1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82" name="Shape 164">
          <a:extLst>
            <a:ext uri="{FF2B5EF4-FFF2-40B4-BE49-F238E27FC236}">
              <a16:creationId xmlns:a16="http://schemas.microsoft.com/office/drawing/2014/main" id="{00000000-0008-0000-0800-0000E2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83" name="Shape 168">
          <a:extLst>
            <a:ext uri="{FF2B5EF4-FFF2-40B4-BE49-F238E27FC236}">
              <a16:creationId xmlns:a16="http://schemas.microsoft.com/office/drawing/2014/main" id="{00000000-0008-0000-0800-0000E3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84" name="Shape 170">
          <a:extLst>
            <a:ext uri="{FF2B5EF4-FFF2-40B4-BE49-F238E27FC236}">
              <a16:creationId xmlns:a16="http://schemas.microsoft.com/office/drawing/2014/main" id="{00000000-0008-0000-0800-0000E4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85" name="Shape 174">
          <a:extLst>
            <a:ext uri="{FF2B5EF4-FFF2-40B4-BE49-F238E27FC236}">
              <a16:creationId xmlns:a16="http://schemas.microsoft.com/office/drawing/2014/main" id="{00000000-0008-0000-0800-0000E5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86" name="Shape 43">
          <a:extLst>
            <a:ext uri="{FF2B5EF4-FFF2-40B4-BE49-F238E27FC236}">
              <a16:creationId xmlns:a16="http://schemas.microsoft.com/office/drawing/2014/main" id="{00000000-0008-0000-0800-0000E601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87" name="Shape 44">
          <a:extLst>
            <a:ext uri="{FF2B5EF4-FFF2-40B4-BE49-F238E27FC236}">
              <a16:creationId xmlns:a16="http://schemas.microsoft.com/office/drawing/2014/main" id="{00000000-0008-0000-0800-0000E701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88" name="Shape 45">
          <a:extLst>
            <a:ext uri="{FF2B5EF4-FFF2-40B4-BE49-F238E27FC236}">
              <a16:creationId xmlns:a16="http://schemas.microsoft.com/office/drawing/2014/main" id="{00000000-0008-0000-0800-0000E8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89" name="Shape 180">
          <a:extLst>
            <a:ext uri="{FF2B5EF4-FFF2-40B4-BE49-F238E27FC236}">
              <a16:creationId xmlns:a16="http://schemas.microsoft.com/office/drawing/2014/main" id="{00000000-0008-0000-0800-0000E901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90" name="Shape 181">
          <a:extLst>
            <a:ext uri="{FF2B5EF4-FFF2-40B4-BE49-F238E27FC236}">
              <a16:creationId xmlns:a16="http://schemas.microsoft.com/office/drawing/2014/main" id="{00000000-0008-0000-0800-0000EA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1" name="Shape 182">
          <a:extLst>
            <a:ext uri="{FF2B5EF4-FFF2-40B4-BE49-F238E27FC236}">
              <a16:creationId xmlns:a16="http://schemas.microsoft.com/office/drawing/2014/main" id="{00000000-0008-0000-0800-0000EB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2" name="Shape 186">
          <a:extLst>
            <a:ext uri="{FF2B5EF4-FFF2-40B4-BE49-F238E27FC236}">
              <a16:creationId xmlns:a16="http://schemas.microsoft.com/office/drawing/2014/main" id="{00000000-0008-0000-0800-0000EC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3" name="Shape 191">
          <a:extLst>
            <a:ext uri="{FF2B5EF4-FFF2-40B4-BE49-F238E27FC236}">
              <a16:creationId xmlns:a16="http://schemas.microsoft.com/office/drawing/2014/main" id="{00000000-0008-0000-0800-0000ED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4" name="Shape 56">
          <a:extLst>
            <a:ext uri="{FF2B5EF4-FFF2-40B4-BE49-F238E27FC236}">
              <a16:creationId xmlns:a16="http://schemas.microsoft.com/office/drawing/2014/main" id="{00000000-0008-0000-0800-0000EE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5" name="Shape 58">
          <a:extLst>
            <a:ext uri="{FF2B5EF4-FFF2-40B4-BE49-F238E27FC236}">
              <a16:creationId xmlns:a16="http://schemas.microsoft.com/office/drawing/2014/main" id="{00000000-0008-0000-0800-0000EF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6" name="Shape 61">
          <a:extLst>
            <a:ext uri="{FF2B5EF4-FFF2-40B4-BE49-F238E27FC236}">
              <a16:creationId xmlns:a16="http://schemas.microsoft.com/office/drawing/2014/main" id="{00000000-0008-0000-0800-0000F0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497" name="Shape 63">
          <a:extLst>
            <a:ext uri="{FF2B5EF4-FFF2-40B4-BE49-F238E27FC236}">
              <a16:creationId xmlns:a16="http://schemas.microsoft.com/office/drawing/2014/main" id="{00000000-0008-0000-0800-0000F1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98" name="Shape 70">
          <a:extLst>
            <a:ext uri="{FF2B5EF4-FFF2-40B4-BE49-F238E27FC236}">
              <a16:creationId xmlns:a16="http://schemas.microsoft.com/office/drawing/2014/main" id="{00000000-0008-0000-0800-0000F2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499" name="Shape 73">
          <a:extLst>
            <a:ext uri="{FF2B5EF4-FFF2-40B4-BE49-F238E27FC236}">
              <a16:creationId xmlns:a16="http://schemas.microsoft.com/office/drawing/2014/main" id="{00000000-0008-0000-0800-0000F3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00" name="Shape 76">
          <a:extLst>
            <a:ext uri="{FF2B5EF4-FFF2-40B4-BE49-F238E27FC236}">
              <a16:creationId xmlns:a16="http://schemas.microsoft.com/office/drawing/2014/main" id="{00000000-0008-0000-0800-0000F4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01" name="Shape 77">
          <a:extLst>
            <a:ext uri="{FF2B5EF4-FFF2-40B4-BE49-F238E27FC236}">
              <a16:creationId xmlns:a16="http://schemas.microsoft.com/office/drawing/2014/main" id="{00000000-0008-0000-0800-0000F5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02" name="Shape 78">
          <a:extLst>
            <a:ext uri="{FF2B5EF4-FFF2-40B4-BE49-F238E27FC236}">
              <a16:creationId xmlns:a16="http://schemas.microsoft.com/office/drawing/2014/main" id="{00000000-0008-0000-0800-0000F6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03" name="Shape 81">
          <a:extLst>
            <a:ext uri="{FF2B5EF4-FFF2-40B4-BE49-F238E27FC236}">
              <a16:creationId xmlns:a16="http://schemas.microsoft.com/office/drawing/2014/main" id="{00000000-0008-0000-0800-0000F7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04" name="Shape 82">
          <a:extLst>
            <a:ext uri="{FF2B5EF4-FFF2-40B4-BE49-F238E27FC236}">
              <a16:creationId xmlns:a16="http://schemas.microsoft.com/office/drawing/2014/main" id="{00000000-0008-0000-0800-0000F801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05" name="Shape 84">
          <a:extLst>
            <a:ext uri="{FF2B5EF4-FFF2-40B4-BE49-F238E27FC236}">
              <a16:creationId xmlns:a16="http://schemas.microsoft.com/office/drawing/2014/main" id="{00000000-0008-0000-0800-0000F901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06" name="Shape 97">
          <a:extLst>
            <a:ext uri="{FF2B5EF4-FFF2-40B4-BE49-F238E27FC236}">
              <a16:creationId xmlns:a16="http://schemas.microsoft.com/office/drawing/2014/main" id="{00000000-0008-0000-0800-0000FA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07" name="Shape 127">
          <a:extLst>
            <a:ext uri="{FF2B5EF4-FFF2-40B4-BE49-F238E27FC236}">
              <a16:creationId xmlns:a16="http://schemas.microsoft.com/office/drawing/2014/main" id="{00000000-0008-0000-0800-0000FB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08" name="Shape 135">
          <a:extLst>
            <a:ext uri="{FF2B5EF4-FFF2-40B4-BE49-F238E27FC236}">
              <a16:creationId xmlns:a16="http://schemas.microsoft.com/office/drawing/2014/main" id="{00000000-0008-0000-0800-0000FC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09" name="Shape 137">
          <a:extLst>
            <a:ext uri="{FF2B5EF4-FFF2-40B4-BE49-F238E27FC236}">
              <a16:creationId xmlns:a16="http://schemas.microsoft.com/office/drawing/2014/main" id="{00000000-0008-0000-0800-0000FD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0" name="Shape 139">
          <a:extLst>
            <a:ext uri="{FF2B5EF4-FFF2-40B4-BE49-F238E27FC236}">
              <a16:creationId xmlns:a16="http://schemas.microsoft.com/office/drawing/2014/main" id="{00000000-0008-0000-0800-0000FE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1" name="Shape 144">
          <a:extLst>
            <a:ext uri="{FF2B5EF4-FFF2-40B4-BE49-F238E27FC236}">
              <a16:creationId xmlns:a16="http://schemas.microsoft.com/office/drawing/2014/main" id="{00000000-0008-0000-0800-0000FF01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2" name="Shape 146">
          <a:extLst>
            <a:ext uri="{FF2B5EF4-FFF2-40B4-BE49-F238E27FC236}">
              <a16:creationId xmlns:a16="http://schemas.microsoft.com/office/drawing/2014/main" id="{00000000-0008-0000-0800-000000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3" name="Shape 148">
          <a:extLst>
            <a:ext uri="{FF2B5EF4-FFF2-40B4-BE49-F238E27FC236}">
              <a16:creationId xmlns:a16="http://schemas.microsoft.com/office/drawing/2014/main" id="{00000000-0008-0000-0800-000001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4" name="Shape 150">
          <a:extLst>
            <a:ext uri="{FF2B5EF4-FFF2-40B4-BE49-F238E27FC236}">
              <a16:creationId xmlns:a16="http://schemas.microsoft.com/office/drawing/2014/main" id="{00000000-0008-0000-0800-000002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5" name="Shape 152">
          <a:extLst>
            <a:ext uri="{FF2B5EF4-FFF2-40B4-BE49-F238E27FC236}">
              <a16:creationId xmlns:a16="http://schemas.microsoft.com/office/drawing/2014/main" id="{00000000-0008-0000-0800-000003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6" name="Shape 155">
          <a:extLst>
            <a:ext uri="{FF2B5EF4-FFF2-40B4-BE49-F238E27FC236}">
              <a16:creationId xmlns:a16="http://schemas.microsoft.com/office/drawing/2014/main" id="{00000000-0008-0000-0800-000004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7" name="Shape 158">
          <a:extLst>
            <a:ext uri="{FF2B5EF4-FFF2-40B4-BE49-F238E27FC236}">
              <a16:creationId xmlns:a16="http://schemas.microsoft.com/office/drawing/2014/main" id="{00000000-0008-0000-0800-000005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8" name="Shape 160">
          <a:extLst>
            <a:ext uri="{FF2B5EF4-FFF2-40B4-BE49-F238E27FC236}">
              <a16:creationId xmlns:a16="http://schemas.microsoft.com/office/drawing/2014/main" id="{00000000-0008-0000-0800-000006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19" name="Shape 162">
          <a:extLst>
            <a:ext uri="{FF2B5EF4-FFF2-40B4-BE49-F238E27FC236}">
              <a16:creationId xmlns:a16="http://schemas.microsoft.com/office/drawing/2014/main" id="{00000000-0008-0000-0800-000007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20" name="Shape 164">
          <a:extLst>
            <a:ext uri="{FF2B5EF4-FFF2-40B4-BE49-F238E27FC236}">
              <a16:creationId xmlns:a16="http://schemas.microsoft.com/office/drawing/2014/main" id="{00000000-0008-0000-0800-000008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21" name="Shape 168">
          <a:extLst>
            <a:ext uri="{FF2B5EF4-FFF2-40B4-BE49-F238E27FC236}">
              <a16:creationId xmlns:a16="http://schemas.microsoft.com/office/drawing/2014/main" id="{00000000-0008-0000-0800-000009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22" name="Shape 170">
          <a:extLst>
            <a:ext uri="{FF2B5EF4-FFF2-40B4-BE49-F238E27FC236}">
              <a16:creationId xmlns:a16="http://schemas.microsoft.com/office/drawing/2014/main" id="{00000000-0008-0000-0800-00000A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23" name="Shape 174">
          <a:extLst>
            <a:ext uri="{FF2B5EF4-FFF2-40B4-BE49-F238E27FC236}">
              <a16:creationId xmlns:a16="http://schemas.microsoft.com/office/drawing/2014/main" id="{00000000-0008-0000-0800-00000B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24" name="Shape 43">
          <a:extLst>
            <a:ext uri="{FF2B5EF4-FFF2-40B4-BE49-F238E27FC236}">
              <a16:creationId xmlns:a16="http://schemas.microsoft.com/office/drawing/2014/main" id="{00000000-0008-0000-0800-00000C02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25" name="Shape 44">
          <a:extLst>
            <a:ext uri="{FF2B5EF4-FFF2-40B4-BE49-F238E27FC236}">
              <a16:creationId xmlns:a16="http://schemas.microsoft.com/office/drawing/2014/main" id="{00000000-0008-0000-0800-00000D02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26" name="Shape 45">
          <a:extLst>
            <a:ext uri="{FF2B5EF4-FFF2-40B4-BE49-F238E27FC236}">
              <a16:creationId xmlns:a16="http://schemas.microsoft.com/office/drawing/2014/main" id="{00000000-0008-0000-0800-00000E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27" name="Shape 180">
          <a:extLst>
            <a:ext uri="{FF2B5EF4-FFF2-40B4-BE49-F238E27FC236}">
              <a16:creationId xmlns:a16="http://schemas.microsoft.com/office/drawing/2014/main" id="{00000000-0008-0000-0800-00000F020000}"/>
            </a:ext>
          </a:extLst>
        </xdr:cNvPr>
        <xdr:cNvSpPr/>
      </xdr:nvSpPr>
      <xdr:spPr>
        <a:xfrm>
          <a:off x="1479550" y="1282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28" name="Shape 181">
          <a:extLst>
            <a:ext uri="{FF2B5EF4-FFF2-40B4-BE49-F238E27FC236}">
              <a16:creationId xmlns:a16="http://schemas.microsoft.com/office/drawing/2014/main" id="{00000000-0008-0000-0800-000010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29" name="Shape 182">
          <a:extLst>
            <a:ext uri="{FF2B5EF4-FFF2-40B4-BE49-F238E27FC236}">
              <a16:creationId xmlns:a16="http://schemas.microsoft.com/office/drawing/2014/main" id="{00000000-0008-0000-0800-000011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30" name="Shape 186">
          <a:extLst>
            <a:ext uri="{FF2B5EF4-FFF2-40B4-BE49-F238E27FC236}">
              <a16:creationId xmlns:a16="http://schemas.microsoft.com/office/drawing/2014/main" id="{00000000-0008-0000-0800-000012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161</xdr:row>
      <xdr:rowOff>0</xdr:rowOff>
    </xdr:from>
    <xdr:ext cx="5582285" cy="3175"/>
    <xdr:sp macro="" textlink="">
      <xdr:nvSpPr>
        <xdr:cNvPr id="531" name="Shape 191">
          <a:extLst>
            <a:ext uri="{FF2B5EF4-FFF2-40B4-BE49-F238E27FC236}">
              <a16:creationId xmlns:a16="http://schemas.microsoft.com/office/drawing/2014/main" id="{00000000-0008-0000-0800-000013020000}"/>
            </a:ext>
          </a:extLst>
        </xdr:cNvPr>
        <xdr:cNvSpPr/>
      </xdr:nvSpPr>
      <xdr:spPr>
        <a:xfrm>
          <a:off x="2876550" y="128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2" name="Shape 50">
          <a:extLst>
            <a:ext uri="{FF2B5EF4-FFF2-40B4-BE49-F238E27FC236}">
              <a16:creationId xmlns:a16="http://schemas.microsoft.com/office/drawing/2014/main" id="{00000000-0008-0000-0800-000014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3" name="Shape 229">
          <a:extLst>
            <a:ext uri="{FF2B5EF4-FFF2-40B4-BE49-F238E27FC236}">
              <a16:creationId xmlns:a16="http://schemas.microsoft.com/office/drawing/2014/main" id="{00000000-0008-0000-0800-000015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4" name="Shape 230">
          <a:extLst>
            <a:ext uri="{FF2B5EF4-FFF2-40B4-BE49-F238E27FC236}">
              <a16:creationId xmlns:a16="http://schemas.microsoft.com/office/drawing/2014/main" id="{00000000-0008-0000-0800-000016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5" name="Shape 229">
          <a:extLst>
            <a:ext uri="{FF2B5EF4-FFF2-40B4-BE49-F238E27FC236}">
              <a16:creationId xmlns:a16="http://schemas.microsoft.com/office/drawing/2014/main" id="{00000000-0008-0000-0800-000017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6" name="Shape 230">
          <a:extLst>
            <a:ext uri="{FF2B5EF4-FFF2-40B4-BE49-F238E27FC236}">
              <a16:creationId xmlns:a16="http://schemas.microsoft.com/office/drawing/2014/main" id="{00000000-0008-0000-0800-000018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7" name="Shape 229">
          <a:extLst>
            <a:ext uri="{FF2B5EF4-FFF2-40B4-BE49-F238E27FC236}">
              <a16:creationId xmlns:a16="http://schemas.microsoft.com/office/drawing/2014/main" id="{00000000-0008-0000-0800-000019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8" name="Shape 230">
          <a:extLst>
            <a:ext uri="{FF2B5EF4-FFF2-40B4-BE49-F238E27FC236}">
              <a16:creationId xmlns:a16="http://schemas.microsoft.com/office/drawing/2014/main" id="{00000000-0008-0000-0800-00001A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39" name="Shape 201">
          <a:extLst>
            <a:ext uri="{FF2B5EF4-FFF2-40B4-BE49-F238E27FC236}">
              <a16:creationId xmlns:a16="http://schemas.microsoft.com/office/drawing/2014/main" id="{00000000-0008-0000-0800-00001B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166</xdr:row>
      <xdr:rowOff>0</xdr:rowOff>
    </xdr:from>
    <xdr:ext cx="9488805" cy="3175"/>
    <xdr:sp macro="" textlink="">
      <xdr:nvSpPr>
        <xdr:cNvPr id="540" name="Shape 201">
          <a:extLst>
            <a:ext uri="{FF2B5EF4-FFF2-40B4-BE49-F238E27FC236}">
              <a16:creationId xmlns:a16="http://schemas.microsoft.com/office/drawing/2014/main" id="{00000000-0008-0000-0800-00001C020000}"/>
            </a:ext>
          </a:extLst>
        </xdr:cNvPr>
        <xdr:cNvSpPr/>
      </xdr:nvSpPr>
      <xdr:spPr>
        <a:xfrm>
          <a:off x="1479550" y="4381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41" name="Shape 201">
          <a:extLst>
            <a:ext uri="{FF2B5EF4-FFF2-40B4-BE49-F238E27FC236}">
              <a16:creationId xmlns:a16="http://schemas.microsoft.com/office/drawing/2014/main" id="{00000000-0008-0000-0800-00001D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42" name="Shape 201">
          <a:extLst>
            <a:ext uri="{FF2B5EF4-FFF2-40B4-BE49-F238E27FC236}">
              <a16:creationId xmlns:a16="http://schemas.microsoft.com/office/drawing/2014/main" id="{00000000-0008-0000-0800-00001E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166</xdr:row>
      <xdr:rowOff>0</xdr:rowOff>
    </xdr:from>
    <xdr:ext cx="9488805" cy="3175"/>
    <xdr:sp macro="" textlink="">
      <xdr:nvSpPr>
        <xdr:cNvPr id="543" name="Shape 201">
          <a:extLst>
            <a:ext uri="{FF2B5EF4-FFF2-40B4-BE49-F238E27FC236}">
              <a16:creationId xmlns:a16="http://schemas.microsoft.com/office/drawing/2014/main" id="{00000000-0008-0000-0800-00001F020000}"/>
            </a:ext>
          </a:extLst>
        </xdr:cNvPr>
        <xdr:cNvSpPr/>
      </xdr:nvSpPr>
      <xdr:spPr>
        <a:xfrm>
          <a:off x="1479550" y="4381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44" name="Shape 201">
          <a:extLst>
            <a:ext uri="{FF2B5EF4-FFF2-40B4-BE49-F238E27FC236}">
              <a16:creationId xmlns:a16="http://schemas.microsoft.com/office/drawing/2014/main" id="{00000000-0008-0000-0800-000020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45" name="Shape 201">
          <a:extLst>
            <a:ext uri="{FF2B5EF4-FFF2-40B4-BE49-F238E27FC236}">
              <a16:creationId xmlns:a16="http://schemas.microsoft.com/office/drawing/2014/main" id="{00000000-0008-0000-0800-000021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161</xdr:row>
      <xdr:rowOff>0</xdr:rowOff>
    </xdr:from>
    <xdr:ext cx="9488805" cy="3175"/>
    <xdr:sp macro="" textlink="">
      <xdr:nvSpPr>
        <xdr:cNvPr id="546" name="Shape 201">
          <a:extLst>
            <a:ext uri="{FF2B5EF4-FFF2-40B4-BE49-F238E27FC236}">
              <a16:creationId xmlns:a16="http://schemas.microsoft.com/office/drawing/2014/main" id="{00000000-0008-0000-0800-000022020000}"/>
            </a:ext>
          </a:extLst>
        </xdr:cNvPr>
        <xdr:cNvSpPr/>
      </xdr:nvSpPr>
      <xdr:spPr>
        <a:xfrm>
          <a:off x="1479550" y="12827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47" name="Shape 56">
          <a:extLst>
            <a:ext uri="{FF2B5EF4-FFF2-40B4-BE49-F238E27FC236}">
              <a16:creationId xmlns:a16="http://schemas.microsoft.com/office/drawing/2014/main" id="{00000000-0008-0000-0800-000023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48" name="Shape 58">
          <a:extLst>
            <a:ext uri="{FF2B5EF4-FFF2-40B4-BE49-F238E27FC236}">
              <a16:creationId xmlns:a16="http://schemas.microsoft.com/office/drawing/2014/main" id="{00000000-0008-0000-0800-000024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49" name="Shape 61">
          <a:extLst>
            <a:ext uri="{FF2B5EF4-FFF2-40B4-BE49-F238E27FC236}">
              <a16:creationId xmlns:a16="http://schemas.microsoft.com/office/drawing/2014/main" id="{00000000-0008-0000-0800-000025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50" name="Shape 63">
          <a:extLst>
            <a:ext uri="{FF2B5EF4-FFF2-40B4-BE49-F238E27FC236}">
              <a16:creationId xmlns:a16="http://schemas.microsoft.com/office/drawing/2014/main" id="{00000000-0008-0000-0800-000026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51" name="Shape 179">
          <a:extLst>
            <a:ext uri="{FF2B5EF4-FFF2-40B4-BE49-F238E27FC236}">
              <a16:creationId xmlns:a16="http://schemas.microsoft.com/office/drawing/2014/main" id="{00000000-0008-0000-0800-000027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52" name="Shape 180">
          <a:extLst>
            <a:ext uri="{FF2B5EF4-FFF2-40B4-BE49-F238E27FC236}">
              <a16:creationId xmlns:a16="http://schemas.microsoft.com/office/drawing/2014/main" id="{00000000-0008-0000-0800-000028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53" name="Shape 182">
          <a:extLst>
            <a:ext uri="{FF2B5EF4-FFF2-40B4-BE49-F238E27FC236}">
              <a16:creationId xmlns:a16="http://schemas.microsoft.com/office/drawing/2014/main" id="{00000000-0008-0000-0800-000029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54" name="Shape 186">
          <a:extLst>
            <a:ext uri="{FF2B5EF4-FFF2-40B4-BE49-F238E27FC236}">
              <a16:creationId xmlns:a16="http://schemas.microsoft.com/office/drawing/2014/main" id="{00000000-0008-0000-0800-00002A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55" name="Shape 191">
          <a:extLst>
            <a:ext uri="{FF2B5EF4-FFF2-40B4-BE49-F238E27FC236}">
              <a16:creationId xmlns:a16="http://schemas.microsoft.com/office/drawing/2014/main" id="{00000000-0008-0000-0800-00002B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56" name="Shape 192">
          <a:extLst>
            <a:ext uri="{FF2B5EF4-FFF2-40B4-BE49-F238E27FC236}">
              <a16:creationId xmlns:a16="http://schemas.microsoft.com/office/drawing/2014/main" id="{00000000-0008-0000-0800-00002C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57" name="Shape 201">
          <a:extLst>
            <a:ext uri="{FF2B5EF4-FFF2-40B4-BE49-F238E27FC236}">
              <a16:creationId xmlns:a16="http://schemas.microsoft.com/office/drawing/2014/main" id="{00000000-0008-0000-0800-00002D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58" name="Shape 201">
          <a:extLst>
            <a:ext uri="{FF2B5EF4-FFF2-40B4-BE49-F238E27FC236}">
              <a16:creationId xmlns:a16="http://schemas.microsoft.com/office/drawing/2014/main" id="{00000000-0008-0000-0800-00002E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59" name="Shape 206">
          <a:extLst>
            <a:ext uri="{FF2B5EF4-FFF2-40B4-BE49-F238E27FC236}">
              <a16:creationId xmlns:a16="http://schemas.microsoft.com/office/drawing/2014/main" id="{00000000-0008-0000-0800-00002F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2708910" cy="3175"/>
    <xdr:sp macro="" textlink="">
      <xdr:nvSpPr>
        <xdr:cNvPr id="560" name="Shape 210">
          <a:extLst>
            <a:ext uri="{FF2B5EF4-FFF2-40B4-BE49-F238E27FC236}">
              <a16:creationId xmlns:a16="http://schemas.microsoft.com/office/drawing/2014/main" id="{00000000-0008-0000-0800-000030020000}"/>
            </a:ext>
          </a:extLst>
        </xdr:cNvPr>
        <xdr:cNvSpPr/>
      </xdr:nvSpPr>
      <xdr:spPr>
        <a:xfrm>
          <a:off x="1524000" y="281686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1" name="Shape 229">
          <a:extLst>
            <a:ext uri="{FF2B5EF4-FFF2-40B4-BE49-F238E27FC236}">
              <a16:creationId xmlns:a16="http://schemas.microsoft.com/office/drawing/2014/main" id="{00000000-0008-0000-0800-000031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2" name="Shape 230">
          <a:extLst>
            <a:ext uri="{FF2B5EF4-FFF2-40B4-BE49-F238E27FC236}">
              <a16:creationId xmlns:a16="http://schemas.microsoft.com/office/drawing/2014/main" id="{00000000-0008-0000-0800-000032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3" name="Shape 70">
          <a:extLst>
            <a:ext uri="{FF2B5EF4-FFF2-40B4-BE49-F238E27FC236}">
              <a16:creationId xmlns:a16="http://schemas.microsoft.com/office/drawing/2014/main" id="{00000000-0008-0000-0800-000033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4" name="Shape 73">
          <a:extLst>
            <a:ext uri="{FF2B5EF4-FFF2-40B4-BE49-F238E27FC236}">
              <a16:creationId xmlns:a16="http://schemas.microsoft.com/office/drawing/2014/main" id="{00000000-0008-0000-0800-000034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5" name="Shape 76">
          <a:extLst>
            <a:ext uri="{FF2B5EF4-FFF2-40B4-BE49-F238E27FC236}">
              <a16:creationId xmlns:a16="http://schemas.microsoft.com/office/drawing/2014/main" id="{00000000-0008-0000-0800-000035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6" name="Shape 77">
          <a:extLst>
            <a:ext uri="{FF2B5EF4-FFF2-40B4-BE49-F238E27FC236}">
              <a16:creationId xmlns:a16="http://schemas.microsoft.com/office/drawing/2014/main" id="{00000000-0008-0000-0800-000036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7" name="Shape 78">
          <a:extLst>
            <a:ext uri="{FF2B5EF4-FFF2-40B4-BE49-F238E27FC236}">
              <a16:creationId xmlns:a16="http://schemas.microsoft.com/office/drawing/2014/main" id="{00000000-0008-0000-0800-000037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8" name="Shape 81">
          <a:extLst>
            <a:ext uri="{FF2B5EF4-FFF2-40B4-BE49-F238E27FC236}">
              <a16:creationId xmlns:a16="http://schemas.microsoft.com/office/drawing/2014/main" id="{00000000-0008-0000-0800-000038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69" name="Shape 82">
          <a:extLst>
            <a:ext uri="{FF2B5EF4-FFF2-40B4-BE49-F238E27FC236}">
              <a16:creationId xmlns:a16="http://schemas.microsoft.com/office/drawing/2014/main" id="{00000000-0008-0000-0800-000039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70" name="Shape 84">
          <a:extLst>
            <a:ext uri="{FF2B5EF4-FFF2-40B4-BE49-F238E27FC236}">
              <a16:creationId xmlns:a16="http://schemas.microsoft.com/office/drawing/2014/main" id="{00000000-0008-0000-0800-00003A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1" name="Shape 97">
          <a:extLst>
            <a:ext uri="{FF2B5EF4-FFF2-40B4-BE49-F238E27FC236}">
              <a16:creationId xmlns:a16="http://schemas.microsoft.com/office/drawing/2014/main" id="{00000000-0008-0000-0800-00003B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2" name="Shape 121">
          <a:extLst>
            <a:ext uri="{FF2B5EF4-FFF2-40B4-BE49-F238E27FC236}">
              <a16:creationId xmlns:a16="http://schemas.microsoft.com/office/drawing/2014/main" id="{00000000-0008-0000-0800-00003C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3" name="Shape 127">
          <a:extLst>
            <a:ext uri="{FF2B5EF4-FFF2-40B4-BE49-F238E27FC236}">
              <a16:creationId xmlns:a16="http://schemas.microsoft.com/office/drawing/2014/main" id="{00000000-0008-0000-0800-00003D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4" name="Shape 135">
          <a:extLst>
            <a:ext uri="{FF2B5EF4-FFF2-40B4-BE49-F238E27FC236}">
              <a16:creationId xmlns:a16="http://schemas.microsoft.com/office/drawing/2014/main" id="{00000000-0008-0000-0800-00003E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5" name="Shape 137">
          <a:extLst>
            <a:ext uri="{FF2B5EF4-FFF2-40B4-BE49-F238E27FC236}">
              <a16:creationId xmlns:a16="http://schemas.microsoft.com/office/drawing/2014/main" id="{00000000-0008-0000-0800-00003F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6" name="Shape 139">
          <a:extLst>
            <a:ext uri="{FF2B5EF4-FFF2-40B4-BE49-F238E27FC236}">
              <a16:creationId xmlns:a16="http://schemas.microsoft.com/office/drawing/2014/main" id="{00000000-0008-0000-0800-000040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7" name="Shape 144">
          <a:extLst>
            <a:ext uri="{FF2B5EF4-FFF2-40B4-BE49-F238E27FC236}">
              <a16:creationId xmlns:a16="http://schemas.microsoft.com/office/drawing/2014/main" id="{00000000-0008-0000-0800-000041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8" name="Shape 146">
          <a:extLst>
            <a:ext uri="{FF2B5EF4-FFF2-40B4-BE49-F238E27FC236}">
              <a16:creationId xmlns:a16="http://schemas.microsoft.com/office/drawing/2014/main" id="{00000000-0008-0000-0800-000042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79" name="Shape 148">
          <a:extLst>
            <a:ext uri="{FF2B5EF4-FFF2-40B4-BE49-F238E27FC236}">
              <a16:creationId xmlns:a16="http://schemas.microsoft.com/office/drawing/2014/main" id="{00000000-0008-0000-0800-000043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0" name="Shape 150">
          <a:extLst>
            <a:ext uri="{FF2B5EF4-FFF2-40B4-BE49-F238E27FC236}">
              <a16:creationId xmlns:a16="http://schemas.microsoft.com/office/drawing/2014/main" id="{00000000-0008-0000-0800-000044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1" name="Shape 152">
          <a:extLst>
            <a:ext uri="{FF2B5EF4-FFF2-40B4-BE49-F238E27FC236}">
              <a16:creationId xmlns:a16="http://schemas.microsoft.com/office/drawing/2014/main" id="{00000000-0008-0000-0800-000045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2" name="Shape 155">
          <a:extLst>
            <a:ext uri="{FF2B5EF4-FFF2-40B4-BE49-F238E27FC236}">
              <a16:creationId xmlns:a16="http://schemas.microsoft.com/office/drawing/2014/main" id="{00000000-0008-0000-0800-000046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3" name="Shape 158">
          <a:extLst>
            <a:ext uri="{FF2B5EF4-FFF2-40B4-BE49-F238E27FC236}">
              <a16:creationId xmlns:a16="http://schemas.microsoft.com/office/drawing/2014/main" id="{00000000-0008-0000-0800-000047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4" name="Shape 160">
          <a:extLst>
            <a:ext uri="{FF2B5EF4-FFF2-40B4-BE49-F238E27FC236}">
              <a16:creationId xmlns:a16="http://schemas.microsoft.com/office/drawing/2014/main" id="{00000000-0008-0000-0800-000048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5" name="Shape 162">
          <a:extLst>
            <a:ext uri="{FF2B5EF4-FFF2-40B4-BE49-F238E27FC236}">
              <a16:creationId xmlns:a16="http://schemas.microsoft.com/office/drawing/2014/main" id="{00000000-0008-0000-0800-000049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6" name="Shape 164">
          <a:extLst>
            <a:ext uri="{FF2B5EF4-FFF2-40B4-BE49-F238E27FC236}">
              <a16:creationId xmlns:a16="http://schemas.microsoft.com/office/drawing/2014/main" id="{00000000-0008-0000-0800-00004A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7" name="Shape 168">
          <a:extLst>
            <a:ext uri="{FF2B5EF4-FFF2-40B4-BE49-F238E27FC236}">
              <a16:creationId xmlns:a16="http://schemas.microsoft.com/office/drawing/2014/main" id="{00000000-0008-0000-0800-00004B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8" name="Shape 170">
          <a:extLst>
            <a:ext uri="{FF2B5EF4-FFF2-40B4-BE49-F238E27FC236}">
              <a16:creationId xmlns:a16="http://schemas.microsoft.com/office/drawing/2014/main" id="{00000000-0008-0000-0800-00004C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89" name="Shape 174">
          <a:extLst>
            <a:ext uri="{FF2B5EF4-FFF2-40B4-BE49-F238E27FC236}">
              <a16:creationId xmlns:a16="http://schemas.microsoft.com/office/drawing/2014/main" id="{00000000-0008-0000-0800-00004D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90" name="Shape 43">
          <a:extLst>
            <a:ext uri="{FF2B5EF4-FFF2-40B4-BE49-F238E27FC236}">
              <a16:creationId xmlns:a16="http://schemas.microsoft.com/office/drawing/2014/main" id="{00000000-0008-0000-0800-00004E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91" name="Shape 44">
          <a:extLst>
            <a:ext uri="{FF2B5EF4-FFF2-40B4-BE49-F238E27FC236}">
              <a16:creationId xmlns:a16="http://schemas.microsoft.com/office/drawing/2014/main" id="{00000000-0008-0000-0800-00004F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92" name="Shape 45">
          <a:extLst>
            <a:ext uri="{FF2B5EF4-FFF2-40B4-BE49-F238E27FC236}">
              <a16:creationId xmlns:a16="http://schemas.microsoft.com/office/drawing/2014/main" id="{00000000-0008-0000-0800-000050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93" name="Shape 180">
          <a:extLst>
            <a:ext uri="{FF2B5EF4-FFF2-40B4-BE49-F238E27FC236}">
              <a16:creationId xmlns:a16="http://schemas.microsoft.com/office/drawing/2014/main" id="{00000000-0008-0000-0800-000051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594" name="Shape 181">
          <a:extLst>
            <a:ext uri="{FF2B5EF4-FFF2-40B4-BE49-F238E27FC236}">
              <a16:creationId xmlns:a16="http://schemas.microsoft.com/office/drawing/2014/main" id="{00000000-0008-0000-0800-000052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95" name="Shape 182">
          <a:extLst>
            <a:ext uri="{FF2B5EF4-FFF2-40B4-BE49-F238E27FC236}">
              <a16:creationId xmlns:a16="http://schemas.microsoft.com/office/drawing/2014/main" id="{00000000-0008-0000-0800-000053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96" name="Shape 186">
          <a:extLst>
            <a:ext uri="{FF2B5EF4-FFF2-40B4-BE49-F238E27FC236}">
              <a16:creationId xmlns:a16="http://schemas.microsoft.com/office/drawing/2014/main" id="{00000000-0008-0000-0800-000054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97" name="Shape 191">
          <a:extLst>
            <a:ext uri="{FF2B5EF4-FFF2-40B4-BE49-F238E27FC236}">
              <a16:creationId xmlns:a16="http://schemas.microsoft.com/office/drawing/2014/main" id="{00000000-0008-0000-0800-000055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98" name="Shape 56">
          <a:extLst>
            <a:ext uri="{FF2B5EF4-FFF2-40B4-BE49-F238E27FC236}">
              <a16:creationId xmlns:a16="http://schemas.microsoft.com/office/drawing/2014/main" id="{00000000-0008-0000-0800-000056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599" name="Shape 58">
          <a:extLst>
            <a:ext uri="{FF2B5EF4-FFF2-40B4-BE49-F238E27FC236}">
              <a16:creationId xmlns:a16="http://schemas.microsoft.com/office/drawing/2014/main" id="{00000000-0008-0000-0800-000057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00" name="Shape 61">
          <a:extLst>
            <a:ext uri="{FF2B5EF4-FFF2-40B4-BE49-F238E27FC236}">
              <a16:creationId xmlns:a16="http://schemas.microsoft.com/office/drawing/2014/main" id="{00000000-0008-0000-0800-000058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01" name="Shape 63">
          <a:extLst>
            <a:ext uri="{FF2B5EF4-FFF2-40B4-BE49-F238E27FC236}">
              <a16:creationId xmlns:a16="http://schemas.microsoft.com/office/drawing/2014/main" id="{00000000-0008-0000-0800-000059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2" name="Shape 70">
          <a:extLst>
            <a:ext uri="{FF2B5EF4-FFF2-40B4-BE49-F238E27FC236}">
              <a16:creationId xmlns:a16="http://schemas.microsoft.com/office/drawing/2014/main" id="{00000000-0008-0000-0800-00005A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3" name="Shape 73">
          <a:extLst>
            <a:ext uri="{FF2B5EF4-FFF2-40B4-BE49-F238E27FC236}">
              <a16:creationId xmlns:a16="http://schemas.microsoft.com/office/drawing/2014/main" id="{00000000-0008-0000-0800-00005B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4" name="Shape 76">
          <a:extLst>
            <a:ext uri="{FF2B5EF4-FFF2-40B4-BE49-F238E27FC236}">
              <a16:creationId xmlns:a16="http://schemas.microsoft.com/office/drawing/2014/main" id="{00000000-0008-0000-0800-00005C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5" name="Shape 77">
          <a:extLst>
            <a:ext uri="{FF2B5EF4-FFF2-40B4-BE49-F238E27FC236}">
              <a16:creationId xmlns:a16="http://schemas.microsoft.com/office/drawing/2014/main" id="{00000000-0008-0000-0800-00005D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6" name="Shape 78">
          <a:extLst>
            <a:ext uri="{FF2B5EF4-FFF2-40B4-BE49-F238E27FC236}">
              <a16:creationId xmlns:a16="http://schemas.microsoft.com/office/drawing/2014/main" id="{00000000-0008-0000-0800-00005E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7" name="Shape 81">
          <a:extLst>
            <a:ext uri="{FF2B5EF4-FFF2-40B4-BE49-F238E27FC236}">
              <a16:creationId xmlns:a16="http://schemas.microsoft.com/office/drawing/2014/main" id="{00000000-0008-0000-0800-00005F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8" name="Shape 82">
          <a:extLst>
            <a:ext uri="{FF2B5EF4-FFF2-40B4-BE49-F238E27FC236}">
              <a16:creationId xmlns:a16="http://schemas.microsoft.com/office/drawing/2014/main" id="{00000000-0008-0000-0800-000060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09" name="Shape 84">
          <a:extLst>
            <a:ext uri="{FF2B5EF4-FFF2-40B4-BE49-F238E27FC236}">
              <a16:creationId xmlns:a16="http://schemas.microsoft.com/office/drawing/2014/main" id="{00000000-0008-0000-0800-000061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0" name="Shape 97">
          <a:extLst>
            <a:ext uri="{FF2B5EF4-FFF2-40B4-BE49-F238E27FC236}">
              <a16:creationId xmlns:a16="http://schemas.microsoft.com/office/drawing/2014/main" id="{00000000-0008-0000-0800-000062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1" name="Shape 127">
          <a:extLst>
            <a:ext uri="{FF2B5EF4-FFF2-40B4-BE49-F238E27FC236}">
              <a16:creationId xmlns:a16="http://schemas.microsoft.com/office/drawing/2014/main" id="{00000000-0008-0000-0800-000063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2" name="Shape 135">
          <a:extLst>
            <a:ext uri="{FF2B5EF4-FFF2-40B4-BE49-F238E27FC236}">
              <a16:creationId xmlns:a16="http://schemas.microsoft.com/office/drawing/2014/main" id="{00000000-0008-0000-0800-000064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3" name="Shape 137">
          <a:extLst>
            <a:ext uri="{FF2B5EF4-FFF2-40B4-BE49-F238E27FC236}">
              <a16:creationId xmlns:a16="http://schemas.microsoft.com/office/drawing/2014/main" id="{00000000-0008-0000-0800-000065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4" name="Shape 139">
          <a:extLst>
            <a:ext uri="{FF2B5EF4-FFF2-40B4-BE49-F238E27FC236}">
              <a16:creationId xmlns:a16="http://schemas.microsoft.com/office/drawing/2014/main" id="{00000000-0008-0000-0800-000066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5" name="Shape 144">
          <a:extLst>
            <a:ext uri="{FF2B5EF4-FFF2-40B4-BE49-F238E27FC236}">
              <a16:creationId xmlns:a16="http://schemas.microsoft.com/office/drawing/2014/main" id="{00000000-0008-0000-0800-000067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6" name="Shape 146">
          <a:extLst>
            <a:ext uri="{FF2B5EF4-FFF2-40B4-BE49-F238E27FC236}">
              <a16:creationId xmlns:a16="http://schemas.microsoft.com/office/drawing/2014/main" id="{00000000-0008-0000-0800-000068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7" name="Shape 148">
          <a:extLst>
            <a:ext uri="{FF2B5EF4-FFF2-40B4-BE49-F238E27FC236}">
              <a16:creationId xmlns:a16="http://schemas.microsoft.com/office/drawing/2014/main" id="{00000000-0008-0000-0800-000069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8" name="Shape 150">
          <a:extLst>
            <a:ext uri="{FF2B5EF4-FFF2-40B4-BE49-F238E27FC236}">
              <a16:creationId xmlns:a16="http://schemas.microsoft.com/office/drawing/2014/main" id="{00000000-0008-0000-0800-00006A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19" name="Shape 152">
          <a:extLst>
            <a:ext uri="{FF2B5EF4-FFF2-40B4-BE49-F238E27FC236}">
              <a16:creationId xmlns:a16="http://schemas.microsoft.com/office/drawing/2014/main" id="{00000000-0008-0000-0800-00006B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0" name="Shape 155">
          <a:extLst>
            <a:ext uri="{FF2B5EF4-FFF2-40B4-BE49-F238E27FC236}">
              <a16:creationId xmlns:a16="http://schemas.microsoft.com/office/drawing/2014/main" id="{00000000-0008-0000-0800-00006C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1" name="Shape 158">
          <a:extLst>
            <a:ext uri="{FF2B5EF4-FFF2-40B4-BE49-F238E27FC236}">
              <a16:creationId xmlns:a16="http://schemas.microsoft.com/office/drawing/2014/main" id="{00000000-0008-0000-0800-00006D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2" name="Shape 160">
          <a:extLst>
            <a:ext uri="{FF2B5EF4-FFF2-40B4-BE49-F238E27FC236}">
              <a16:creationId xmlns:a16="http://schemas.microsoft.com/office/drawing/2014/main" id="{00000000-0008-0000-0800-00006E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3" name="Shape 162">
          <a:extLst>
            <a:ext uri="{FF2B5EF4-FFF2-40B4-BE49-F238E27FC236}">
              <a16:creationId xmlns:a16="http://schemas.microsoft.com/office/drawing/2014/main" id="{00000000-0008-0000-0800-00006F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4" name="Shape 164">
          <a:extLst>
            <a:ext uri="{FF2B5EF4-FFF2-40B4-BE49-F238E27FC236}">
              <a16:creationId xmlns:a16="http://schemas.microsoft.com/office/drawing/2014/main" id="{00000000-0008-0000-0800-000070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5" name="Shape 168">
          <a:extLst>
            <a:ext uri="{FF2B5EF4-FFF2-40B4-BE49-F238E27FC236}">
              <a16:creationId xmlns:a16="http://schemas.microsoft.com/office/drawing/2014/main" id="{00000000-0008-0000-0800-000071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6" name="Shape 170">
          <a:extLst>
            <a:ext uri="{FF2B5EF4-FFF2-40B4-BE49-F238E27FC236}">
              <a16:creationId xmlns:a16="http://schemas.microsoft.com/office/drawing/2014/main" id="{00000000-0008-0000-0800-000072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27" name="Shape 174">
          <a:extLst>
            <a:ext uri="{FF2B5EF4-FFF2-40B4-BE49-F238E27FC236}">
              <a16:creationId xmlns:a16="http://schemas.microsoft.com/office/drawing/2014/main" id="{00000000-0008-0000-0800-000073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28" name="Shape 43">
          <a:extLst>
            <a:ext uri="{FF2B5EF4-FFF2-40B4-BE49-F238E27FC236}">
              <a16:creationId xmlns:a16="http://schemas.microsoft.com/office/drawing/2014/main" id="{00000000-0008-0000-0800-000074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29" name="Shape 44">
          <a:extLst>
            <a:ext uri="{FF2B5EF4-FFF2-40B4-BE49-F238E27FC236}">
              <a16:creationId xmlns:a16="http://schemas.microsoft.com/office/drawing/2014/main" id="{00000000-0008-0000-0800-000075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0" name="Shape 45">
          <a:extLst>
            <a:ext uri="{FF2B5EF4-FFF2-40B4-BE49-F238E27FC236}">
              <a16:creationId xmlns:a16="http://schemas.microsoft.com/office/drawing/2014/main" id="{00000000-0008-0000-0800-000076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1" name="Shape 180">
          <a:extLst>
            <a:ext uri="{FF2B5EF4-FFF2-40B4-BE49-F238E27FC236}">
              <a16:creationId xmlns:a16="http://schemas.microsoft.com/office/drawing/2014/main" id="{00000000-0008-0000-0800-000077020000}"/>
            </a:ext>
          </a:extLst>
        </xdr:cNvPr>
        <xdr:cNvSpPr/>
      </xdr:nvSpPr>
      <xdr:spPr>
        <a:xfrm>
          <a:off x="1524000" y="281686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2" name="Shape 181">
          <a:extLst>
            <a:ext uri="{FF2B5EF4-FFF2-40B4-BE49-F238E27FC236}">
              <a16:creationId xmlns:a16="http://schemas.microsoft.com/office/drawing/2014/main" id="{00000000-0008-0000-0800-000078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33" name="Shape 182">
          <a:extLst>
            <a:ext uri="{FF2B5EF4-FFF2-40B4-BE49-F238E27FC236}">
              <a16:creationId xmlns:a16="http://schemas.microsoft.com/office/drawing/2014/main" id="{00000000-0008-0000-0800-000079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34" name="Shape 186">
          <a:extLst>
            <a:ext uri="{FF2B5EF4-FFF2-40B4-BE49-F238E27FC236}">
              <a16:creationId xmlns:a16="http://schemas.microsoft.com/office/drawing/2014/main" id="{00000000-0008-0000-0800-00007A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4573</xdr:row>
      <xdr:rowOff>0</xdr:rowOff>
    </xdr:from>
    <xdr:ext cx="5582285" cy="3175"/>
    <xdr:sp macro="" textlink="">
      <xdr:nvSpPr>
        <xdr:cNvPr id="635" name="Shape 191">
          <a:extLst>
            <a:ext uri="{FF2B5EF4-FFF2-40B4-BE49-F238E27FC236}">
              <a16:creationId xmlns:a16="http://schemas.microsoft.com/office/drawing/2014/main" id="{00000000-0008-0000-0800-00007B020000}"/>
            </a:ext>
          </a:extLst>
        </xdr:cNvPr>
        <xdr:cNvSpPr/>
      </xdr:nvSpPr>
      <xdr:spPr>
        <a:xfrm>
          <a:off x="2921000" y="28168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6" name="Shape 50">
          <a:extLst>
            <a:ext uri="{FF2B5EF4-FFF2-40B4-BE49-F238E27FC236}">
              <a16:creationId xmlns:a16="http://schemas.microsoft.com/office/drawing/2014/main" id="{00000000-0008-0000-0800-00007C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7" name="Shape 229">
          <a:extLst>
            <a:ext uri="{FF2B5EF4-FFF2-40B4-BE49-F238E27FC236}">
              <a16:creationId xmlns:a16="http://schemas.microsoft.com/office/drawing/2014/main" id="{00000000-0008-0000-0800-00007D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8" name="Shape 230">
          <a:extLst>
            <a:ext uri="{FF2B5EF4-FFF2-40B4-BE49-F238E27FC236}">
              <a16:creationId xmlns:a16="http://schemas.microsoft.com/office/drawing/2014/main" id="{00000000-0008-0000-0800-00007E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39" name="Shape 229">
          <a:extLst>
            <a:ext uri="{FF2B5EF4-FFF2-40B4-BE49-F238E27FC236}">
              <a16:creationId xmlns:a16="http://schemas.microsoft.com/office/drawing/2014/main" id="{00000000-0008-0000-0800-00007F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40" name="Shape 230">
          <a:extLst>
            <a:ext uri="{FF2B5EF4-FFF2-40B4-BE49-F238E27FC236}">
              <a16:creationId xmlns:a16="http://schemas.microsoft.com/office/drawing/2014/main" id="{00000000-0008-0000-0800-000080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41" name="Shape 229">
          <a:extLst>
            <a:ext uri="{FF2B5EF4-FFF2-40B4-BE49-F238E27FC236}">
              <a16:creationId xmlns:a16="http://schemas.microsoft.com/office/drawing/2014/main" id="{00000000-0008-0000-0800-000081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4573</xdr:row>
      <xdr:rowOff>0</xdr:rowOff>
    </xdr:from>
    <xdr:ext cx="9488805" cy="3175"/>
    <xdr:sp macro="" textlink="">
      <xdr:nvSpPr>
        <xdr:cNvPr id="642" name="Shape 230">
          <a:extLst>
            <a:ext uri="{FF2B5EF4-FFF2-40B4-BE49-F238E27FC236}">
              <a16:creationId xmlns:a16="http://schemas.microsoft.com/office/drawing/2014/main" id="{00000000-0008-0000-0800-000082020000}"/>
            </a:ext>
          </a:extLst>
        </xdr:cNvPr>
        <xdr:cNvSpPr/>
      </xdr:nvSpPr>
      <xdr:spPr>
        <a:xfrm>
          <a:off x="1524000" y="2816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2696</xdr:row>
      <xdr:rowOff>0</xdr:rowOff>
    </xdr:from>
    <xdr:ext cx="9488805" cy="3175"/>
    <xdr:sp macro="" textlink="">
      <xdr:nvSpPr>
        <xdr:cNvPr id="643" name="Shape 206">
          <a:extLst>
            <a:ext uri="{FF2B5EF4-FFF2-40B4-BE49-F238E27FC236}">
              <a16:creationId xmlns:a16="http://schemas.microsoft.com/office/drawing/2014/main" id="{00000000-0008-0000-0800-000083020000}"/>
            </a:ext>
          </a:extLst>
        </xdr:cNvPr>
        <xdr:cNvSpPr/>
      </xdr:nvSpPr>
      <xdr:spPr>
        <a:xfrm>
          <a:off x="1460500" y="538416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5438</xdr:row>
      <xdr:rowOff>0</xdr:rowOff>
    </xdr:from>
    <xdr:ext cx="9488805" cy="3175"/>
    <xdr:sp macro="" textlink="">
      <xdr:nvSpPr>
        <xdr:cNvPr id="2" name="Shape 229">
          <a:extLst>
            <a:ext uri="{FF2B5EF4-FFF2-40B4-BE49-F238E27FC236}">
              <a16:creationId xmlns:a16="http://schemas.microsoft.com/office/drawing/2014/main" id="{ED55B862-A39F-4811-80FD-C9CFB06208D5}"/>
            </a:ext>
          </a:extLst>
        </xdr:cNvPr>
        <xdr:cNvSpPr/>
      </xdr:nvSpPr>
      <xdr:spPr>
        <a:xfrm>
          <a:off x="1775648" y="23446316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5438</xdr:row>
      <xdr:rowOff>0</xdr:rowOff>
    </xdr:from>
    <xdr:ext cx="9488805" cy="3175"/>
    <xdr:sp macro="" textlink="">
      <xdr:nvSpPr>
        <xdr:cNvPr id="5" name="Shape 230">
          <a:extLst>
            <a:ext uri="{FF2B5EF4-FFF2-40B4-BE49-F238E27FC236}">
              <a16:creationId xmlns:a16="http://schemas.microsoft.com/office/drawing/2014/main" id="{B3703821-C923-48E3-8770-9FBD3D95426B}"/>
            </a:ext>
          </a:extLst>
        </xdr:cNvPr>
        <xdr:cNvSpPr/>
      </xdr:nvSpPr>
      <xdr:spPr>
        <a:xfrm>
          <a:off x="1775648" y="23446316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5438</xdr:row>
      <xdr:rowOff>0</xdr:rowOff>
    </xdr:from>
    <xdr:ext cx="9488805" cy="3175"/>
    <xdr:sp macro="" textlink="">
      <xdr:nvSpPr>
        <xdr:cNvPr id="10" name="Shape 229">
          <a:extLst>
            <a:ext uri="{FF2B5EF4-FFF2-40B4-BE49-F238E27FC236}">
              <a16:creationId xmlns:a16="http://schemas.microsoft.com/office/drawing/2014/main" id="{8259AA39-EC23-4530-B4D8-0C6B0A16E24E}"/>
            </a:ext>
          </a:extLst>
        </xdr:cNvPr>
        <xdr:cNvSpPr/>
      </xdr:nvSpPr>
      <xdr:spPr>
        <a:xfrm>
          <a:off x="1775648" y="23446316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5438</xdr:row>
      <xdr:rowOff>0</xdr:rowOff>
    </xdr:from>
    <xdr:ext cx="9488805" cy="3175"/>
    <xdr:sp macro="" textlink="">
      <xdr:nvSpPr>
        <xdr:cNvPr id="15" name="Shape 230">
          <a:extLst>
            <a:ext uri="{FF2B5EF4-FFF2-40B4-BE49-F238E27FC236}">
              <a16:creationId xmlns:a16="http://schemas.microsoft.com/office/drawing/2014/main" id="{EB363562-53C9-4547-A692-84D5443AAE21}"/>
            </a:ext>
          </a:extLst>
        </xdr:cNvPr>
        <xdr:cNvSpPr/>
      </xdr:nvSpPr>
      <xdr:spPr>
        <a:xfrm>
          <a:off x="1775648" y="23446316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2" name="Shape 56">
          <a:extLst>
            <a:ext uri="{FF2B5EF4-FFF2-40B4-BE49-F238E27FC236}">
              <a16:creationId xmlns:a16="http://schemas.microsoft.com/office/drawing/2014/main" id="{2534D982-4552-42BC-9DC6-ADCB37088A91}"/>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3" name="Shape 58">
          <a:extLst>
            <a:ext uri="{FF2B5EF4-FFF2-40B4-BE49-F238E27FC236}">
              <a16:creationId xmlns:a16="http://schemas.microsoft.com/office/drawing/2014/main" id="{B90A81A4-7600-45D6-8893-F4B085D73327}"/>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4" name="Shape 61">
          <a:extLst>
            <a:ext uri="{FF2B5EF4-FFF2-40B4-BE49-F238E27FC236}">
              <a16:creationId xmlns:a16="http://schemas.microsoft.com/office/drawing/2014/main" id="{AA23A2F6-2311-486A-8927-E5F92A9639BB}"/>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5" name="Shape 63">
          <a:extLst>
            <a:ext uri="{FF2B5EF4-FFF2-40B4-BE49-F238E27FC236}">
              <a16:creationId xmlns:a16="http://schemas.microsoft.com/office/drawing/2014/main" id="{327B16A4-C58A-4243-80DC-CBF6EF2CD2E7}"/>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6" name="Shape 56">
          <a:extLst>
            <a:ext uri="{FF2B5EF4-FFF2-40B4-BE49-F238E27FC236}">
              <a16:creationId xmlns:a16="http://schemas.microsoft.com/office/drawing/2014/main" id="{F41F3C8C-D719-4CA4-9974-6B1B821750E7}"/>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7" name="Shape 58">
          <a:extLst>
            <a:ext uri="{FF2B5EF4-FFF2-40B4-BE49-F238E27FC236}">
              <a16:creationId xmlns:a16="http://schemas.microsoft.com/office/drawing/2014/main" id="{A36CDE67-3301-455D-8D82-AC45F2586053}"/>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8" name="Shape 61">
          <a:extLst>
            <a:ext uri="{FF2B5EF4-FFF2-40B4-BE49-F238E27FC236}">
              <a16:creationId xmlns:a16="http://schemas.microsoft.com/office/drawing/2014/main" id="{75852225-99D4-476C-B4DE-A8AC5DFA4482}"/>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2624</xdr:row>
      <xdr:rowOff>0</xdr:rowOff>
    </xdr:from>
    <xdr:ext cx="5582285" cy="3175"/>
    <xdr:sp macro="" textlink="">
      <xdr:nvSpPr>
        <xdr:cNvPr id="29" name="Shape 63">
          <a:extLst>
            <a:ext uri="{FF2B5EF4-FFF2-40B4-BE49-F238E27FC236}">
              <a16:creationId xmlns:a16="http://schemas.microsoft.com/office/drawing/2014/main" id="{D05AA418-1BE9-4F12-B9CF-681957A034A9}"/>
            </a:ext>
          </a:extLst>
        </xdr:cNvPr>
        <xdr:cNvSpPr/>
      </xdr:nvSpPr>
      <xdr:spPr>
        <a:xfrm>
          <a:off x="3168650" y="1654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wsDr>
</file>

<file path=xl/drawings/drawing8.xml><?xml version="1.0" encoding="utf-8"?>
<xdr:wsDr xmlns:xdr="http://schemas.openxmlformats.org/drawingml/2006/spreadsheetDrawing" xmlns:a="http://schemas.openxmlformats.org/drawingml/2006/main">
  <xdr:oneCellAnchor>
    <xdr:from>
      <xdr:col>13</xdr:col>
      <xdr:colOff>529742</xdr:colOff>
      <xdr:row>0</xdr:row>
      <xdr:rowOff>38100</xdr:rowOff>
    </xdr:from>
    <xdr:ext cx="1860933" cy="1282700"/>
    <xdr:pic>
      <xdr:nvPicPr>
        <xdr:cNvPr id="5" name="image1.jpeg">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46442" y="38100"/>
          <a:ext cx="1860933" cy="12827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2</xdr:col>
      <xdr:colOff>1511299</xdr:colOff>
      <xdr:row>0</xdr:row>
      <xdr:rowOff>0</xdr:rowOff>
    </xdr:from>
    <xdr:ext cx="1155701" cy="888999"/>
    <xdr:pic>
      <xdr:nvPicPr>
        <xdr:cNvPr id="2" name="image1.jpe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47099" y="0"/>
          <a:ext cx="1155701" cy="888999"/>
        </a:xfrm>
        <a:prstGeom prst="rect">
          <a:avLst/>
        </a:prstGeom>
      </xdr:spPr>
    </xdr:pic>
    <xdr:clientData/>
  </xdr:oneCellAnchor>
  <xdr:twoCellAnchor editAs="oneCell">
    <xdr:from>
      <xdr:col>1</xdr:col>
      <xdr:colOff>6070600</xdr:colOff>
      <xdr:row>0</xdr:row>
      <xdr:rowOff>152400</xdr:rowOff>
    </xdr:from>
    <xdr:to>
      <xdr:col>2</xdr:col>
      <xdr:colOff>1435100</xdr:colOff>
      <xdr:row>1</xdr:row>
      <xdr:rowOff>301627</xdr:rowOff>
    </xdr:to>
    <xdr:pic>
      <xdr:nvPicPr>
        <xdr:cNvPr id="3" name="Picture 2" descr="E:\signature enemari.jp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rcRect/>
        <a:stretch>
          <a:fillRect/>
        </a:stretch>
      </xdr:blipFill>
      <xdr:spPr bwMode="auto">
        <a:xfrm>
          <a:off x="6845300" y="152400"/>
          <a:ext cx="1625600" cy="479427"/>
        </a:xfrm>
        <a:prstGeom prst="rect">
          <a:avLst/>
        </a:prstGeom>
        <a:noFill/>
        <a:ln w="9525">
          <a:noFill/>
          <a:miter lim="800000"/>
          <a:headEnd/>
          <a:tailEnd/>
        </a:ln>
      </xdr:spPr>
    </xdr:pic>
    <xdr:clientData/>
  </xdr:twoCellAnchor>
  <xdr:twoCellAnchor editAs="oneCell">
    <xdr:from>
      <xdr:col>1</xdr:col>
      <xdr:colOff>6070600</xdr:colOff>
      <xdr:row>0</xdr:row>
      <xdr:rowOff>152400</xdr:rowOff>
    </xdr:from>
    <xdr:to>
      <xdr:col>2</xdr:col>
      <xdr:colOff>1435100</xdr:colOff>
      <xdr:row>1</xdr:row>
      <xdr:rowOff>301627</xdr:rowOff>
    </xdr:to>
    <xdr:pic>
      <xdr:nvPicPr>
        <xdr:cNvPr id="4" name="Picture 3" descr="E:\signature enemari.jpg">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srcRect/>
        <a:stretch>
          <a:fillRect/>
        </a:stretch>
      </xdr:blipFill>
      <xdr:spPr bwMode="auto">
        <a:xfrm>
          <a:off x="6845300" y="152400"/>
          <a:ext cx="1625600" cy="479427"/>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3</xdr:col>
      <xdr:colOff>0</xdr:colOff>
      <xdr:row>323</xdr:row>
      <xdr:rowOff>0</xdr:rowOff>
    </xdr:from>
    <xdr:ext cx="5582285" cy="3175"/>
    <xdr:sp macro="" textlink="">
      <xdr:nvSpPr>
        <xdr:cNvPr id="2" name="Shape 56">
          <a:extLst>
            <a:ext uri="{FF2B5EF4-FFF2-40B4-BE49-F238E27FC236}">
              <a16:creationId xmlns:a16="http://schemas.microsoft.com/office/drawing/2014/main" id="{00000000-0008-0000-0A00-000002000000}"/>
            </a:ext>
          </a:extLst>
        </xdr:cNvPr>
        <xdr:cNvSpPr/>
      </xdr:nvSpPr>
      <xdr:spPr>
        <a:xfrm>
          <a:off x="4381500" y="7452169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3" name="Shape 58">
          <a:extLst>
            <a:ext uri="{FF2B5EF4-FFF2-40B4-BE49-F238E27FC236}">
              <a16:creationId xmlns:a16="http://schemas.microsoft.com/office/drawing/2014/main" id="{00000000-0008-0000-0A00-000003000000}"/>
            </a:ext>
          </a:extLst>
        </xdr:cNvPr>
        <xdr:cNvSpPr/>
      </xdr:nvSpPr>
      <xdr:spPr>
        <a:xfrm>
          <a:off x="4381500" y="7516050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4" name="Shape 61">
          <a:extLst>
            <a:ext uri="{FF2B5EF4-FFF2-40B4-BE49-F238E27FC236}">
              <a16:creationId xmlns:a16="http://schemas.microsoft.com/office/drawing/2014/main" id="{00000000-0008-0000-0A00-000004000000}"/>
            </a:ext>
          </a:extLst>
        </xdr:cNvPr>
        <xdr:cNvSpPr/>
      </xdr:nvSpPr>
      <xdr:spPr>
        <a:xfrm>
          <a:off x="4381500" y="7624762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 name="Shape 63">
          <a:extLst>
            <a:ext uri="{FF2B5EF4-FFF2-40B4-BE49-F238E27FC236}">
              <a16:creationId xmlns:a16="http://schemas.microsoft.com/office/drawing/2014/main" id="{00000000-0008-0000-0A00-000005000000}"/>
            </a:ext>
          </a:extLst>
        </xdr:cNvPr>
        <xdr:cNvSpPr/>
      </xdr:nvSpPr>
      <xdr:spPr>
        <a:xfrm>
          <a:off x="4381500" y="7717218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6" name="Shape 179">
          <a:extLst>
            <a:ext uri="{FF2B5EF4-FFF2-40B4-BE49-F238E27FC236}">
              <a16:creationId xmlns:a16="http://schemas.microsoft.com/office/drawing/2014/main" id="{00000000-0008-0000-0A00-000006000000}"/>
            </a:ext>
          </a:extLst>
        </xdr:cNvPr>
        <xdr:cNvSpPr/>
      </xdr:nvSpPr>
      <xdr:spPr>
        <a:xfrm>
          <a:off x="2425700" y="22162833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7" name="Shape 180">
          <a:extLst>
            <a:ext uri="{FF2B5EF4-FFF2-40B4-BE49-F238E27FC236}">
              <a16:creationId xmlns:a16="http://schemas.microsoft.com/office/drawing/2014/main" id="{00000000-0008-0000-0A00-000007000000}"/>
            </a:ext>
          </a:extLst>
        </xdr:cNvPr>
        <xdr:cNvSpPr/>
      </xdr:nvSpPr>
      <xdr:spPr>
        <a:xfrm>
          <a:off x="2425700" y="22162833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8" name="Shape 182">
          <a:extLst>
            <a:ext uri="{FF2B5EF4-FFF2-40B4-BE49-F238E27FC236}">
              <a16:creationId xmlns:a16="http://schemas.microsoft.com/office/drawing/2014/main" id="{00000000-0008-0000-0A00-000008000000}"/>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9" name="Shape 186">
          <a:extLst>
            <a:ext uri="{FF2B5EF4-FFF2-40B4-BE49-F238E27FC236}">
              <a16:creationId xmlns:a16="http://schemas.microsoft.com/office/drawing/2014/main" id="{00000000-0008-0000-0A00-000009000000}"/>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0" name="Shape 191">
          <a:extLst>
            <a:ext uri="{FF2B5EF4-FFF2-40B4-BE49-F238E27FC236}">
              <a16:creationId xmlns:a16="http://schemas.microsoft.com/office/drawing/2014/main" id="{00000000-0008-0000-0A00-00000A000000}"/>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1" name="Shape 192">
          <a:extLst>
            <a:ext uri="{FF2B5EF4-FFF2-40B4-BE49-F238E27FC236}">
              <a16:creationId xmlns:a16="http://schemas.microsoft.com/office/drawing/2014/main" id="{00000000-0008-0000-0A00-00000B000000}"/>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1646</xdr:row>
      <xdr:rowOff>0</xdr:rowOff>
    </xdr:from>
    <xdr:ext cx="9488805" cy="3175"/>
    <xdr:sp macro="" textlink="">
      <xdr:nvSpPr>
        <xdr:cNvPr id="12" name="Shape 201">
          <a:extLst>
            <a:ext uri="{FF2B5EF4-FFF2-40B4-BE49-F238E27FC236}">
              <a16:creationId xmlns:a16="http://schemas.microsoft.com/office/drawing/2014/main" id="{00000000-0008-0000-0A00-00000C000000}"/>
            </a:ext>
          </a:extLst>
        </xdr:cNvPr>
        <xdr:cNvSpPr/>
      </xdr:nvSpPr>
      <xdr:spPr>
        <a:xfrm>
          <a:off x="2425700" y="2266759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2307</xdr:row>
      <xdr:rowOff>0</xdr:rowOff>
    </xdr:from>
    <xdr:ext cx="9488805" cy="3175"/>
    <xdr:sp macro="" textlink="">
      <xdr:nvSpPr>
        <xdr:cNvPr id="13" name="Shape 201">
          <a:extLst>
            <a:ext uri="{FF2B5EF4-FFF2-40B4-BE49-F238E27FC236}">
              <a16:creationId xmlns:a16="http://schemas.microsoft.com/office/drawing/2014/main" id="{00000000-0008-0000-0A00-00000D000000}"/>
            </a:ext>
          </a:extLst>
        </xdr:cNvPr>
        <xdr:cNvSpPr/>
      </xdr:nvSpPr>
      <xdr:spPr>
        <a:xfrm>
          <a:off x="2425700" y="22766972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2336</xdr:row>
      <xdr:rowOff>0</xdr:rowOff>
    </xdr:from>
    <xdr:ext cx="9488805" cy="3175"/>
    <xdr:sp macro="" textlink="">
      <xdr:nvSpPr>
        <xdr:cNvPr id="14" name="Shape 206">
          <a:extLst>
            <a:ext uri="{FF2B5EF4-FFF2-40B4-BE49-F238E27FC236}">
              <a16:creationId xmlns:a16="http://schemas.microsoft.com/office/drawing/2014/main" id="{00000000-0008-0000-0A00-00000E000000}"/>
            </a:ext>
          </a:extLst>
        </xdr:cNvPr>
        <xdr:cNvSpPr/>
      </xdr:nvSpPr>
      <xdr:spPr>
        <a:xfrm>
          <a:off x="2425700" y="24261445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2013</xdr:row>
      <xdr:rowOff>0</xdr:rowOff>
    </xdr:from>
    <xdr:ext cx="2708910" cy="3175"/>
    <xdr:sp macro="" textlink="">
      <xdr:nvSpPr>
        <xdr:cNvPr id="15" name="Shape 210">
          <a:extLst>
            <a:ext uri="{FF2B5EF4-FFF2-40B4-BE49-F238E27FC236}">
              <a16:creationId xmlns:a16="http://schemas.microsoft.com/office/drawing/2014/main" id="{00000000-0008-0000-0A00-00000F000000}"/>
            </a:ext>
          </a:extLst>
        </xdr:cNvPr>
        <xdr:cNvSpPr/>
      </xdr:nvSpPr>
      <xdr:spPr>
        <a:xfrm>
          <a:off x="2425700" y="2518632329"/>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6" name="Shape 229">
          <a:extLst>
            <a:ext uri="{FF2B5EF4-FFF2-40B4-BE49-F238E27FC236}">
              <a16:creationId xmlns:a16="http://schemas.microsoft.com/office/drawing/2014/main" id="{00000000-0008-0000-0A00-000010000000}"/>
            </a:ext>
          </a:extLst>
        </xdr:cNvPr>
        <xdr:cNvSpPr/>
      </xdr:nvSpPr>
      <xdr:spPr>
        <a:xfrm>
          <a:off x="2425700" y="28003309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7" name="Shape 230">
          <a:extLst>
            <a:ext uri="{FF2B5EF4-FFF2-40B4-BE49-F238E27FC236}">
              <a16:creationId xmlns:a16="http://schemas.microsoft.com/office/drawing/2014/main" id="{00000000-0008-0000-0A00-000011000000}"/>
            </a:ext>
          </a:extLst>
        </xdr:cNvPr>
        <xdr:cNvSpPr/>
      </xdr:nvSpPr>
      <xdr:spPr>
        <a:xfrm>
          <a:off x="2425700" y="28003309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18" name="Shape 70">
          <a:extLst>
            <a:ext uri="{FF2B5EF4-FFF2-40B4-BE49-F238E27FC236}">
              <a16:creationId xmlns:a16="http://schemas.microsoft.com/office/drawing/2014/main" id="{00000000-0008-0000-0A00-000012000000}"/>
            </a:ext>
          </a:extLst>
        </xdr:cNvPr>
        <xdr:cNvSpPr/>
      </xdr:nvSpPr>
      <xdr:spPr>
        <a:xfrm>
          <a:off x="2425700" y="861148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19" name="Shape 73">
          <a:extLst>
            <a:ext uri="{FF2B5EF4-FFF2-40B4-BE49-F238E27FC236}">
              <a16:creationId xmlns:a16="http://schemas.microsoft.com/office/drawing/2014/main" id="{00000000-0008-0000-0A00-000013000000}"/>
            </a:ext>
          </a:extLst>
        </xdr:cNvPr>
        <xdr:cNvSpPr/>
      </xdr:nvSpPr>
      <xdr:spPr>
        <a:xfrm>
          <a:off x="2425700" y="9063926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20" name="Shape 76">
          <a:extLst>
            <a:ext uri="{FF2B5EF4-FFF2-40B4-BE49-F238E27FC236}">
              <a16:creationId xmlns:a16="http://schemas.microsoft.com/office/drawing/2014/main" id="{00000000-0008-0000-0A00-000014000000}"/>
            </a:ext>
          </a:extLst>
        </xdr:cNvPr>
        <xdr:cNvSpPr/>
      </xdr:nvSpPr>
      <xdr:spPr>
        <a:xfrm>
          <a:off x="2425700" y="9601961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21" name="Shape 77">
          <a:extLst>
            <a:ext uri="{FF2B5EF4-FFF2-40B4-BE49-F238E27FC236}">
              <a16:creationId xmlns:a16="http://schemas.microsoft.com/office/drawing/2014/main" id="{00000000-0008-0000-0A00-000015000000}"/>
            </a:ext>
          </a:extLst>
        </xdr:cNvPr>
        <xdr:cNvSpPr/>
      </xdr:nvSpPr>
      <xdr:spPr>
        <a:xfrm>
          <a:off x="2425700" y="9754743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22" name="Shape 78">
          <a:extLst>
            <a:ext uri="{FF2B5EF4-FFF2-40B4-BE49-F238E27FC236}">
              <a16:creationId xmlns:a16="http://schemas.microsoft.com/office/drawing/2014/main" id="{00000000-0008-0000-0A00-000016000000}"/>
            </a:ext>
          </a:extLst>
        </xdr:cNvPr>
        <xdr:cNvSpPr/>
      </xdr:nvSpPr>
      <xdr:spPr>
        <a:xfrm>
          <a:off x="2425700" y="990434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23" name="Shape 81">
          <a:extLst>
            <a:ext uri="{FF2B5EF4-FFF2-40B4-BE49-F238E27FC236}">
              <a16:creationId xmlns:a16="http://schemas.microsoft.com/office/drawing/2014/main" id="{00000000-0008-0000-0A00-000017000000}"/>
            </a:ext>
          </a:extLst>
        </xdr:cNvPr>
        <xdr:cNvSpPr/>
      </xdr:nvSpPr>
      <xdr:spPr>
        <a:xfrm>
          <a:off x="2425700" y="10324591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24" name="Shape 82">
          <a:extLst>
            <a:ext uri="{FF2B5EF4-FFF2-40B4-BE49-F238E27FC236}">
              <a16:creationId xmlns:a16="http://schemas.microsoft.com/office/drawing/2014/main" id="{00000000-0008-0000-0A00-000018000000}"/>
            </a:ext>
          </a:extLst>
        </xdr:cNvPr>
        <xdr:cNvSpPr/>
      </xdr:nvSpPr>
      <xdr:spPr>
        <a:xfrm>
          <a:off x="2425700" y="10467847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595</xdr:row>
      <xdr:rowOff>39</xdr:rowOff>
    </xdr:from>
    <xdr:ext cx="9488805" cy="3175"/>
    <xdr:sp macro="" textlink="">
      <xdr:nvSpPr>
        <xdr:cNvPr id="25" name="Shape 84">
          <a:extLst>
            <a:ext uri="{FF2B5EF4-FFF2-40B4-BE49-F238E27FC236}">
              <a16:creationId xmlns:a16="http://schemas.microsoft.com/office/drawing/2014/main" id="{00000000-0008-0000-0A00-000019000000}"/>
            </a:ext>
          </a:extLst>
        </xdr:cNvPr>
        <xdr:cNvSpPr/>
      </xdr:nvSpPr>
      <xdr:spPr>
        <a:xfrm>
          <a:off x="2425700" y="1076071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748</xdr:row>
      <xdr:rowOff>19</xdr:rowOff>
    </xdr:from>
    <xdr:ext cx="5582285" cy="3175"/>
    <xdr:sp macro="" textlink="">
      <xdr:nvSpPr>
        <xdr:cNvPr id="26" name="Shape 97">
          <a:extLst>
            <a:ext uri="{FF2B5EF4-FFF2-40B4-BE49-F238E27FC236}">
              <a16:creationId xmlns:a16="http://schemas.microsoft.com/office/drawing/2014/main" id="{00000000-0008-0000-0A00-00001A000000}"/>
            </a:ext>
          </a:extLst>
        </xdr:cNvPr>
        <xdr:cNvSpPr/>
      </xdr:nvSpPr>
      <xdr:spPr>
        <a:xfrm>
          <a:off x="4381500" y="12030964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915</xdr:row>
      <xdr:rowOff>0</xdr:rowOff>
    </xdr:from>
    <xdr:ext cx="5582285" cy="3175"/>
    <xdr:sp macro="" textlink="">
      <xdr:nvSpPr>
        <xdr:cNvPr id="27" name="Shape 121">
          <a:extLst>
            <a:ext uri="{FF2B5EF4-FFF2-40B4-BE49-F238E27FC236}">
              <a16:creationId xmlns:a16="http://schemas.microsoft.com/office/drawing/2014/main" id="{00000000-0008-0000-0A00-00001B000000}"/>
            </a:ext>
          </a:extLst>
        </xdr:cNvPr>
        <xdr:cNvSpPr/>
      </xdr:nvSpPr>
      <xdr:spPr>
        <a:xfrm>
          <a:off x="4381500" y="13572235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1135</xdr:row>
      <xdr:rowOff>0</xdr:rowOff>
    </xdr:from>
    <xdr:ext cx="5582285" cy="3175"/>
    <xdr:sp macro="" textlink="">
      <xdr:nvSpPr>
        <xdr:cNvPr id="28" name="Shape 127">
          <a:extLst>
            <a:ext uri="{FF2B5EF4-FFF2-40B4-BE49-F238E27FC236}">
              <a16:creationId xmlns:a16="http://schemas.microsoft.com/office/drawing/2014/main" id="{00000000-0008-0000-0A00-00001C000000}"/>
            </a:ext>
          </a:extLst>
        </xdr:cNvPr>
        <xdr:cNvSpPr/>
      </xdr:nvSpPr>
      <xdr:spPr>
        <a:xfrm>
          <a:off x="4381500" y="1398930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1206</xdr:row>
      <xdr:rowOff>-19</xdr:rowOff>
    </xdr:from>
    <xdr:ext cx="5582285" cy="3175"/>
    <xdr:sp macro="" textlink="">
      <xdr:nvSpPr>
        <xdr:cNvPr id="29" name="Shape 135">
          <a:extLst>
            <a:ext uri="{FF2B5EF4-FFF2-40B4-BE49-F238E27FC236}">
              <a16:creationId xmlns:a16="http://schemas.microsoft.com/office/drawing/2014/main" id="{00000000-0008-0000-0A00-00001D000000}"/>
            </a:ext>
          </a:extLst>
        </xdr:cNvPr>
        <xdr:cNvSpPr/>
      </xdr:nvSpPr>
      <xdr:spPr>
        <a:xfrm>
          <a:off x="4381500" y="14555977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1222</xdr:row>
      <xdr:rowOff>39</xdr:rowOff>
    </xdr:from>
    <xdr:ext cx="5582285" cy="3175"/>
    <xdr:sp macro="" textlink="">
      <xdr:nvSpPr>
        <xdr:cNvPr id="30" name="Shape 137">
          <a:extLst>
            <a:ext uri="{FF2B5EF4-FFF2-40B4-BE49-F238E27FC236}">
              <a16:creationId xmlns:a16="http://schemas.microsoft.com/office/drawing/2014/main" id="{00000000-0008-0000-0A00-00001E000000}"/>
            </a:ext>
          </a:extLst>
        </xdr:cNvPr>
        <xdr:cNvSpPr/>
      </xdr:nvSpPr>
      <xdr:spPr>
        <a:xfrm>
          <a:off x="4381500" y="14683359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1244</xdr:row>
      <xdr:rowOff>-19</xdr:rowOff>
    </xdr:from>
    <xdr:ext cx="5582285" cy="3175"/>
    <xdr:sp macro="" textlink="">
      <xdr:nvSpPr>
        <xdr:cNvPr id="31" name="Shape 139">
          <a:extLst>
            <a:ext uri="{FF2B5EF4-FFF2-40B4-BE49-F238E27FC236}">
              <a16:creationId xmlns:a16="http://schemas.microsoft.com/office/drawing/2014/main" id="{00000000-0008-0000-0A00-00001F000000}"/>
            </a:ext>
          </a:extLst>
        </xdr:cNvPr>
        <xdr:cNvSpPr/>
      </xdr:nvSpPr>
      <xdr:spPr>
        <a:xfrm>
          <a:off x="4381500" y="1486153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1295</xdr:row>
      <xdr:rowOff>-39</xdr:rowOff>
    </xdr:from>
    <xdr:ext cx="5582285" cy="3175"/>
    <xdr:sp macro="" textlink="">
      <xdr:nvSpPr>
        <xdr:cNvPr id="32" name="Shape 144">
          <a:extLst>
            <a:ext uri="{FF2B5EF4-FFF2-40B4-BE49-F238E27FC236}">
              <a16:creationId xmlns:a16="http://schemas.microsoft.com/office/drawing/2014/main" id="{00000000-0008-0000-0A00-000020000000}"/>
            </a:ext>
          </a:extLst>
        </xdr:cNvPr>
        <xdr:cNvSpPr/>
      </xdr:nvSpPr>
      <xdr:spPr>
        <a:xfrm>
          <a:off x="4381500" y="15284957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1309</xdr:row>
      <xdr:rowOff>19</xdr:rowOff>
    </xdr:from>
    <xdr:ext cx="5582285" cy="3175"/>
    <xdr:sp macro="" textlink="">
      <xdr:nvSpPr>
        <xdr:cNvPr id="33" name="Shape 146">
          <a:extLst>
            <a:ext uri="{FF2B5EF4-FFF2-40B4-BE49-F238E27FC236}">
              <a16:creationId xmlns:a16="http://schemas.microsoft.com/office/drawing/2014/main" id="{00000000-0008-0000-0A00-000021000000}"/>
            </a:ext>
          </a:extLst>
        </xdr:cNvPr>
        <xdr:cNvSpPr/>
      </xdr:nvSpPr>
      <xdr:spPr>
        <a:xfrm>
          <a:off x="4381500" y="1539963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1325</xdr:row>
      <xdr:rowOff>-19</xdr:rowOff>
    </xdr:from>
    <xdr:ext cx="5582285" cy="3175"/>
    <xdr:sp macro="" textlink="">
      <xdr:nvSpPr>
        <xdr:cNvPr id="34" name="Shape 148">
          <a:extLst>
            <a:ext uri="{FF2B5EF4-FFF2-40B4-BE49-F238E27FC236}">
              <a16:creationId xmlns:a16="http://schemas.microsoft.com/office/drawing/2014/main" id="{00000000-0008-0000-0A00-000022000000}"/>
            </a:ext>
          </a:extLst>
        </xdr:cNvPr>
        <xdr:cNvSpPr/>
      </xdr:nvSpPr>
      <xdr:spPr>
        <a:xfrm>
          <a:off x="4381500" y="1555559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1342</xdr:row>
      <xdr:rowOff>19</xdr:rowOff>
    </xdr:from>
    <xdr:ext cx="5582285" cy="3175"/>
    <xdr:sp macro="" textlink="">
      <xdr:nvSpPr>
        <xdr:cNvPr id="35" name="Shape 150">
          <a:extLst>
            <a:ext uri="{FF2B5EF4-FFF2-40B4-BE49-F238E27FC236}">
              <a16:creationId xmlns:a16="http://schemas.microsoft.com/office/drawing/2014/main" id="{00000000-0008-0000-0A00-000023000000}"/>
            </a:ext>
          </a:extLst>
        </xdr:cNvPr>
        <xdr:cNvSpPr/>
      </xdr:nvSpPr>
      <xdr:spPr>
        <a:xfrm>
          <a:off x="4381500" y="15692501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1358</xdr:row>
      <xdr:rowOff>39</xdr:rowOff>
    </xdr:from>
    <xdr:ext cx="5582285" cy="3175"/>
    <xdr:sp macro="" textlink="">
      <xdr:nvSpPr>
        <xdr:cNvPr id="36" name="Shape 152">
          <a:extLst>
            <a:ext uri="{FF2B5EF4-FFF2-40B4-BE49-F238E27FC236}">
              <a16:creationId xmlns:a16="http://schemas.microsoft.com/office/drawing/2014/main" id="{00000000-0008-0000-0A00-000024000000}"/>
            </a:ext>
          </a:extLst>
        </xdr:cNvPr>
        <xdr:cNvSpPr/>
      </xdr:nvSpPr>
      <xdr:spPr>
        <a:xfrm>
          <a:off x="4381500" y="15832582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1392</xdr:row>
      <xdr:rowOff>39</xdr:rowOff>
    </xdr:from>
    <xdr:ext cx="5582285" cy="3175"/>
    <xdr:sp macro="" textlink="">
      <xdr:nvSpPr>
        <xdr:cNvPr id="37" name="Shape 155">
          <a:extLst>
            <a:ext uri="{FF2B5EF4-FFF2-40B4-BE49-F238E27FC236}">
              <a16:creationId xmlns:a16="http://schemas.microsoft.com/office/drawing/2014/main" id="{00000000-0008-0000-0A00-000025000000}"/>
            </a:ext>
          </a:extLst>
        </xdr:cNvPr>
        <xdr:cNvSpPr/>
      </xdr:nvSpPr>
      <xdr:spPr>
        <a:xfrm>
          <a:off x="4381500" y="1611274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1423</xdr:row>
      <xdr:rowOff>39</xdr:rowOff>
    </xdr:from>
    <xdr:ext cx="5582285" cy="3175"/>
    <xdr:sp macro="" textlink="">
      <xdr:nvSpPr>
        <xdr:cNvPr id="38" name="Shape 158">
          <a:extLst>
            <a:ext uri="{FF2B5EF4-FFF2-40B4-BE49-F238E27FC236}">
              <a16:creationId xmlns:a16="http://schemas.microsoft.com/office/drawing/2014/main" id="{00000000-0008-0000-0A00-000026000000}"/>
            </a:ext>
          </a:extLst>
        </xdr:cNvPr>
        <xdr:cNvSpPr/>
      </xdr:nvSpPr>
      <xdr:spPr>
        <a:xfrm>
          <a:off x="4381500" y="16377031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1440</xdr:row>
      <xdr:rowOff>-39</xdr:rowOff>
    </xdr:from>
    <xdr:ext cx="5582285" cy="3175"/>
    <xdr:sp macro="" textlink="">
      <xdr:nvSpPr>
        <xdr:cNvPr id="39" name="Shape 160">
          <a:extLst>
            <a:ext uri="{FF2B5EF4-FFF2-40B4-BE49-F238E27FC236}">
              <a16:creationId xmlns:a16="http://schemas.microsoft.com/office/drawing/2014/main" id="{00000000-0008-0000-0A00-000027000000}"/>
            </a:ext>
          </a:extLst>
        </xdr:cNvPr>
        <xdr:cNvSpPr/>
      </xdr:nvSpPr>
      <xdr:spPr>
        <a:xfrm>
          <a:off x="4381500" y="16517111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1455</xdr:row>
      <xdr:rowOff>-19</xdr:rowOff>
    </xdr:from>
    <xdr:ext cx="5582285" cy="3175"/>
    <xdr:sp macro="" textlink="">
      <xdr:nvSpPr>
        <xdr:cNvPr id="40" name="Shape 162">
          <a:extLst>
            <a:ext uri="{FF2B5EF4-FFF2-40B4-BE49-F238E27FC236}">
              <a16:creationId xmlns:a16="http://schemas.microsoft.com/office/drawing/2014/main" id="{00000000-0008-0000-0A00-000028000000}"/>
            </a:ext>
          </a:extLst>
        </xdr:cNvPr>
        <xdr:cNvSpPr/>
      </xdr:nvSpPr>
      <xdr:spPr>
        <a:xfrm>
          <a:off x="4381500" y="16650842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1470</xdr:row>
      <xdr:rowOff>19</xdr:rowOff>
    </xdr:from>
    <xdr:ext cx="5582285" cy="3175"/>
    <xdr:sp macro="" textlink="">
      <xdr:nvSpPr>
        <xdr:cNvPr id="41" name="Shape 164">
          <a:extLst>
            <a:ext uri="{FF2B5EF4-FFF2-40B4-BE49-F238E27FC236}">
              <a16:creationId xmlns:a16="http://schemas.microsoft.com/office/drawing/2014/main" id="{00000000-0008-0000-0A00-000029000000}"/>
            </a:ext>
          </a:extLst>
        </xdr:cNvPr>
        <xdr:cNvSpPr/>
      </xdr:nvSpPr>
      <xdr:spPr>
        <a:xfrm>
          <a:off x="4381500" y="1678774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1499</xdr:row>
      <xdr:rowOff>39</xdr:rowOff>
    </xdr:from>
    <xdr:ext cx="5582285" cy="3175"/>
    <xdr:sp macro="" textlink="">
      <xdr:nvSpPr>
        <xdr:cNvPr id="42" name="Shape 168">
          <a:extLst>
            <a:ext uri="{FF2B5EF4-FFF2-40B4-BE49-F238E27FC236}">
              <a16:creationId xmlns:a16="http://schemas.microsoft.com/office/drawing/2014/main" id="{00000000-0008-0000-0A00-00002A000000}"/>
            </a:ext>
          </a:extLst>
        </xdr:cNvPr>
        <xdr:cNvSpPr/>
      </xdr:nvSpPr>
      <xdr:spPr>
        <a:xfrm>
          <a:off x="4381500" y="1705203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1513</xdr:row>
      <xdr:rowOff>39</xdr:rowOff>
    </xdr:from>
    <xdr:ext cx="5582285" cy="3175"/>
    <xdr:sp macro="" textlink="">
      <xdr:nvSpPr>
        <xdr:cNvPr id="43" name="Shape 170">
          <a:extLst>
            <a:ext uri="{FF2B5EF4-FFF2-40B4-BE49-F238E27FC236}">
              <a16:creationId xmlns:a16="http://schemas.microsoft.com/office/drawing/2014/main" id="{00000000-0008-0000-0A00-00002B000000}"/>
            </a:ext>
          </a:extLst>
        </xdr:cNvPr>
        <xdr:cNvSpPr/>
      </xdr:nvSpPr>
      <xdr:spPr>
        <a:xfrm>
          <a:off x="4381500" y="17173067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xdr:row>
      <xdr:rowOff>0</xdr:rowOff>
    </xdr:from>
    <xdr:ext cx="5582285" cy="3175"/>
    <xdr:sp macro="" textlink="">
      <xdr:nvSpPr>
        <xdr:cNvPr id="44" name="Shape 174">
          <a:extLst>
            <a:ext uri="{FF2B5EF4-FFF2-40B4-BE49-F238E27FC236}">
              <a16:creationId xmlns:a16="http://schemas.microsoft.com/office/drawing/2014/main" id="{00000000-0008-0000-0A00-00002C000000}"/>
            </a:ext>
          </a:extLst>
        </xdr:cNvPr>
        <xdr:cNvSpPr/>
      </xdr:nvSpPr>
      <xdr:spPr>
        <a:xfrm>
          <a:off x="4381500" y="1744370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45" name="Shape 43">
          <a:extLst>
            <a:ext uri="{FF2B5EF4-FFF2-40B4-BE49-F238E27FC236}">
              <a16:creationId xmlns:a16="http://schemas.microsoft.com/office/drawing/2014/main" id="{00000000-0008-0000-0A00-00002D000000}"/>
            </a:ext>
          </a:extLst>
        </xdr:cNvPr>
        <xdr:cNvSpPr/>
      </xdr:nvSpPr>
      <xdr:spPr>
        <a:xfrm>
          <a:off x="2425700" y="4269803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46" name="Shape 44">
          <a:extLst>
            <a:ext uri="{FF2B5EF4-FFF2-40B4-BE49-F238E27FC236}">
              <a16:creationId xmlns:a16="http://schemas.microsoft.com/office/drawing/2014/main" id="{00000000-0008-0000-0A00-00002E000000}"/>
            </a:ext>
          </a:extLst>
        </xdr:cNvPr>
        <xdr:cNvSpPr/>
      </xdr:nvSpPr>
      <xdr:spPr>
        <a:xfrm>
          <a:off x="2425700" y="43971848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47" name="Shape 45">
          <a:extLst>
            <a:ext uri="{FF2B5EF4-FFF2-40B4-BE49-F238E27FC236}">
              <a16:creationId xmlns:a16="http://schemas.microsoft.com/office/drawing/2014/main" id="{00000000-0008-0000-0A00-00002F000000}"/>
            </a:ext>
          </a:extLst>
        </xdr:cNvPr>
        <xdr:cNvSpPr/>
      </xdr:nvSpPr>
      <xdr:spPr>
        <a:xfrm>
          <a:off x="2425700" y="4480115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48" name="Shape 180">
          <a:extLst>
            <a:ext uri="{FF2B5EF4-FFF2-40B4-BE49-F238E27FC236}">
              <a16:creationId xmlns:a16="http://schemas.microsoft.com/office/drawing/2014/main" id="{00000000-0008-0000-0A00-000030000000}"/>
            </a:ext>
          </a:extLst>
        </xdr:cNvPr>
        <xdr:cNvSpPr/>
      </xdr:nvSpPr>
      <xdr:spPr>
        <a:xfrm>
          <a:off x="2425700" y="20178903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49" name="Shape 181">
          <a:extLst>
            <a:ext uri="{FF2B5EF4-FFF2-40B4-BE49-F238E27FC236}">
              <a16:creationId xmlns:a16="http://schemas.microsoft.com/office/drawing/2014/main" id="{00000000-0008-0000-0A00-000031000000}"/>
            </a:ext>
          </a:extLst>
        </xdr:cNvPr>
        <xdr:cNvSpPr/>
      </xdr:nvSpPr>
      <xdr:spPr>
        <a:xfrm>
          <a:off x="2425700" y="203285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50" name="Shape 182">
          <a:extLst>
            <a:ext uri="{FF2B5EF4-FFF2-40B4-BE49-F238E27FC236}">
              <a16:creationId xmlns:a16="http://schemas.microsoft.com/office/drawing/2014/main" id="{00000000-0008-0000-0A00-000032000000}"/>
            </a:ext>
          </a:extLst>
        </xdr:cNvPr>
        <xdr:cNvSpPr/>
      </xdr:nvSpPr>
      <xdr:spPr>
        <a:xfrm>
          <a:off x="4381500" y="207392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51" name="Shape 186">
          <a:extLst>
            <a:ext uri="{FF2B5EF4-FFF2-40B4-BE49-F238E27FC236}">
              <a16:creationId xmlns:a16="http://schemas.microsoft.com/office/drawing/2014/main" id="{00000000-0008-0000-0A00-000033000000}"/>
            </a:ext>
          </a:extLst>
        </xdr:cNvPr>
        <xdr:cNvSpPr/>
      </xdr:nvSpPr>
      <xdr:spPr>
        <a:xfrm>
          <a:off x="4381500" y="2117852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52" name="Shape 191">
          <a:extLst>
            <a:ext uri="{FF2B5EF4-FFF2-40B4-BE49-F238E27FC236}">
              <a16:creationId xmlns:a16="http://schemas.microsoft.com/office/drawing/2014/main" id="{00000000-0008-0000-0A00-000034000000}"/>
            </a:ext>
          </a:extLst>
        </xdr:cNvPr>
        <xdr:cNvSpPr/>
      </xdr:nvSpPr>
      <xdr:spPr>
        <a:xfrm>
          <a:off x="4381500" y="21617813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323</xdr:row>
      <xdr:rowOff>0</xdr:rowOff>
    </xdr:from>
    <xdr:ext cx="5582285" cy="3175"/>
    <xdr:sp macro="" textlink="">
      <xdr:nvSpPr>
        <xdr:cNvPr id="54" name="Shape 56">
          <a:extLst>
            <a:ext uri="{FF2B5EF4-FFF2-40B4-BE49-F238E27FC236}">
              <a16:creationId xmlns:a16="http://schemas.microsoft.com/office/drawing/2014/main" id="{00000000-0008-0000-0A00-000036000000}"/>
            </a:ext>
          </a:extLst>
        </xdr:cNvPr>
        <xdr:cNvSpPr/>
      </xdr:nvSpPr>
      <xdr:spPr>
        <a:xfrm>
          <a:off x="4381500" y="7452169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55" name="Shape 58">
          <a:extLst>
            <a:ext uri="{FF2B5EF4-FFF2-40B4-BE49-F238E27FC236}">
              <a16:creationId xmlns:a16="http://schemas.microsoft.com/office/drawing/2014/main" id="{00000000-0008-0000-0A00-000037000000}"/>
            </a:ext>
          </a:extLst>
        </xdr:cNvPr>
        <xdr:cNvSpPr/>
      </xdr:nvSpPr>
      <xdr:spPr>
        <a:xfrm>
          <a:off x="4381500" y="7516050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56" name="Shape 61">
          <a:extLst>
            <a:ext uri="{FF2B5EF4-FFF2-40B4-BE49-F238E27FC236}">
              <a16:creationId xmlns:a16="http://schemas.microsoft.com/office/drawing/2014/main" id="{00000000-0008-0000-0A00-000038000000}"/>
            </a:ext>
          </a:extLst>
        </xdr:cNvPr>
        <xdr:cNvSpPr/>
      </xdr:nvSpPr>
      <xdr:spPr>
        <a:xfrm>
          <a:off x="4381500" y="7624762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7" name="Shape 63">
          <a:extLst>
            <a:ext uri="{FF2B5EF4-FFF2-40B4-BE49-F238E27FC236}">
              <a16:creationId xmlns:a16="http://schemas.microsoft.com/office/drawing/2014/main" id="{00000000-0008-0000-0A00-000039000000}"/>
            </a:ext>
          </a:extLst>
        </xdr:cNvPr>
        <xdr:cNvSpPr/>
      </xdr:nvSpPr>
      <xdr:spPr>
        <a:xfrm>
          <a:off x="4381500" y="7717218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58" name="Shape 70">
          <a:extLst>
            <a:ext uri="{FF2B5EF4-FFF2-40B4-BE49-F238E27FC236}">
              <a16:creationId xmlns:a16="http://schemas.microsoft.com/office/drawing/2014/main" id="{00000000-0008-0000-0A00-00003A000000}"/>
            </a:ext>
          </a:extLst>
        </xdr:cNvPr>
        <xdr:cNvSpPr/>
      </xdr:nvSpPr>
      <xdr:spPr>
        <a:xfrm>
          <a:off x="2425700" y="861148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59" name="Shape 73">
          <a:extLst>
            <a:ext uri="{FF2B5EF4-FFF2-40B4-BE49-F238E27FC236}">
              <a16:creationId xmlns:a16="http://schemas.microsoft.com/office/drawing/2014/main" id="{00000000-0008-0000-0A00-00003B000000}"/>
            </a:ext>
          </a:extLst>
        </xdr:cNvPr>
        <xdr:cNvSpPr/>
      </xdr:nvSpPr>
      <xdr:spPr>
        <a:xfrm>
          <a:off x="2425700" y="9063926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60" name="Shape 76">
          <a:extLst>
            <a:ext uri="{FF2B5EF4-FFF2-40B4-BE49-F238E27FC236}">
              <a16:creationId xmlns:a16="http://schemas.microsoft.com/office/drawing/2014/main" id="{00000000-0008-0000-0A00-00003C000000}"/>
            </a:ext>
          </a:extLst>
        </xdr:cNvPr>
        <xdr:cNvSpPr/>
      </xdr:nvSpPr>
      <xdr:spPr>
        <a:xfrm>
          <a:off x="2425700" y="9601961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61" name="Shape 77">
          <a:extLst>
            <a:ext uri="{FF2B5EF4-FFF2-40B4-BE49-F238E27FC236}">
              <a16:creationId xmlns:a16="http://schemas.microsoft.com/office/drawing/2014/main" id="{00000000-0008-0000-0A00-00003D000000}"/>
            </a:ext>
          </a:extLst>
        </xdr:cNvPr>
        <xdr:cNvSpPr/>
      </xdr:nvSpPr>
      <xdr:spPr>
        <a:xfrm>
          <a:off x="2425700" y="9754743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62" name="Shape 78">
          <a:extLst>
            <a:ext uri="{FF2B5EF4-FFF2-40B4-BE49-F238E27FC236}">
              <a16:creationId xmlns:a16="http://schemas.microsoft.com/office/drawing/2014/main" id="{00000000-0008-0000-0A00-00003E000000}"/>
            </a:ext>
          </a:extLst>
        </xdr:cNvPr>
        <xdr:cNvSpPr/>
      </xdr:nvSpPr>
      <xdr:spPr>
        <a:xfrm>
          <a:off x="2425700" y="990434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63" name="Shape 81">
          <a:extLst>
            <a:ext uri="{FF2B5EF4-FFF2-40B4-BE49-F238E27FC236}">
              <a16:creationId xmlns:a16="http://schemas.microsoft.com/office/drawing/2014/main" id="{00000000-0008-0000-0A00-00003F000000}"/>
            </a:ext>
          </a:extLst>
        </xdr:cNvPr>
        <xdr:cNvSpPr/>
      </xdr:nvSpPr>
      <xdr:spPr>
        <a:xfrm>
          <a:off x="2425700" y="10324591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64" name="Shape 82">
          <a:extLst>
            <a:ext uri="{FF2B5EF4-FFF2-40B4-BE49-F238E27FC236}">
              <a16:creationId xmlns:a16="http://schemas.microsoft.com/office/drawing/2014/main" id="{00000000-0008-0000-0A00-000040000000}"/>
            </a:ext>
          </a:extLst>
        </xdr:cNvPr>
        <xdr:cNvSpPr/>
      </xdr:nvSpPr>
      <xdr:spPr>
        <a:xfrm>
          <a:off x="2425700" y="10467847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596</xdr:row>
      <xdr:rowOff>0</xdr:rowOff>
    </xdr:from>
    <xdr:ext cx="9488805" cy="3175"/>
    <xdr:sp macro="" textlink="">
      <xdr:nvSpPr>
        <xdr:cNvPr id="65" name="Shape 84">
          <a:extLst>
            <a:ext uri="{FF2B5EF4-FFF2-40B4-BE49-F238E27FC236}">
              <a16:creationId xmlns:a16="http://schemas.microsoft.com/office/drawing/2014/main" id="{00000000-0008-0000-0A00-000041000000}"/>
            </a:ext>
          </a:extLst>
        </xdr:cNvPr>
        <xdr:cNvSpPr/>
      </xdr:nvSpPr>
      <xdr:spPr>
        <a:xfrm>
          <a:off x="2425700" y="10770235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749</xdr:row>
      <xdr:rowOff>0</xdr:rowOff>
    </xdr:from>
    <xdr:ext cx="5582285" cy="3175"/>
    <xdr:sp macro="" textlink="">
      <xdr:nvSpPr>
        <xdr:cNvPr id="66" name="Shape 97">
          <a:extLst>
            <a:ext uri="{FF2B5EF4-FFF2-40B4-BE49-F238E27FC236}">
              <a16:creationId xmlns:a16="http://schemas.microsoft.com/office/drawing/2014/main" id="{00000000-0008-0000-0A00-000042000000}"/>
            </a:ext>
          </a:extLst>
        </xdr:cNvPr>
        <xdr:cNvSpPr/>
      </xdr:nvSpPr>
      <xdr:spPr>
        <a:xfrm>
          <a:off x="4381500" y="12037314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1136</xdr:row>
      <xdr:rowOff>0</xdr:rowOff>
    </xdr:from>
    <xdr:ext cx="5582285" cy="3175"/>
    <xdr:sp macro="" textlink="">
      <xdr:nvSpPr>
        <xdr:cNvPr id="67" name="Shape 127">
          <a:extLst>
            <a:ext uri="{FF2B5EF4-FFF2-40B4-BE49-F238E27FC236}">
              <a16:creationId xmlns:a16="http://schemas.microsoft.com/office/drawing/2014/main" id="{00000000-0008-0000-0A00-000043000000}"/>
            </a:ext>
          </a:extLst>
        </xdr:cNvPr>
        <xdr:cNvSpPr/>
      </xdr:nvSpPr>
      <xdr:spPr>
        <a:xfrm>
          <a:off x="4381500" y="13998892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1208</xdr:row>
      <xdr:rowOff>0</xdr:rowOff>
    </xdr:from>
    <xdr:ext cx="5582285" cy="3175"/>
    <xdr:sp macro="" textlink="">
      <xdr:nvSpPr>
        <xdr:cNvPr id="68" name="Shape 135">
          <a:extLst>
            <a:ext uri="{FF2B5EF4-FFF2-40B4-BE49-F238E27FC236}">
              <a16:creationId xmlns:a16="http://schemas.microsoft.com/office/drawing/2014/main" id="{00000000-0008-0000-0A00-000044000000}"/>
            </a:ext>
          </a:extLst>
        </xdr:cNvPr>
        <xdr:cNvSpPr/>
      </xdr:nvSpPr>
      <xdr:spPr>
        <a:xfrm>
          <a:off x="4381500" y="14568677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1224</xdr:row>
      <xdr:rowOff>0</xdr:rowOff>
    </xdr:from>
    <xdr:ext cx="5582285" cy="3175"/>
    <xdr:sp macro="" textlink="">
      <xdr:nvSpPr>
        <xdr:cNvPr id="69" name="Shape 137">
          <a:extLst>
            <a:ext uri="{FF2B5EF4-FFF2-40B4-BE49-F238E27FC236}">
              <a16:creationId xmlns:a16="http://schemas.microsoft.com/office/drawing/2014/main" id="{00000000-0008-0000-0A00-000045000000}"/>
            </a:ext>
          </a:extLst>
        </xdr:cNvPr>
        <xdr:cNvSpPr/>
      </xdr:nvSpPr>
      <xdr:spPr>
        <a:xfrm>
          <a:off x="4381500" y="14696059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1246</xdr:row>
      <xdr:rowOff>0</xdr:rowOff>
    </xdr:from>
    <xdr:ext cx="5582285" cy="3175"/>
    <xdr:sp macro="" textlink="">
      <xdr:nvSpPr>
        <xdr:cNvPr id="70" name="Shape 139">
          <a:extLst>
            <a:ext uri="{FF2B5EF4-FFF2-40B4-BE49-F238E27FC236}">
              <a16:creationId xmlns:a16="http://schemas.microsoft.com/office/drawing/2014/main" id="{00000000-0008-0000-0A00-000046000000}"/>
            </a:ext>
          </a:extLst>
        </xdr:cNvPr>
        <xdr:cNvSpPr/>
      </xdr:nvSpPr>
      <xdr:spPr>
        <a:xfrm>
          <a:off x="4381500" y="1487423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1297</xdr:row>
      <xdr:rowOff>0</xdr:rowOff>
    </xdr:from>
    <xdr:ext cx="5582285" cy="3175"/>
    <xdr:sp macro="" textlink="">
      <xdr:nvSpPr>
        <xdr:cNvPr id="71" name="Shape 144">
          <a:extLst>
            <a:ext uri="{FF2B5EF4-FFF2-40B4-BE49-F238E27FC236}">
              <a16:creationId xmlns:a16="http://schemas.microsoft.com/office/drawing/2014/main" id="{00000000-0008-0000-0A00-000047000000}"/>
            </a:ext>
          </a:extLst>
        </xdr:cNvPr>
        <xdr:cNvSpPr/>
      </xdr:nvSpPr>
      <xdr:spPr>
        <a:xfrm>
          <a:off x="4381500" y="15297657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1311</xdr:row>
      <xdr:rowOff>0</xdr:rowOff>
    </xdr:from>
    <xdr:ext cx="5582285" cy="3175"/>
    <xdr:sp macro="" textlink="">
      <xdr:nvSpPr>
        <xdr:cNvPr id="72" name="Shape 146">
          <a:extLst>
            <a:ext uri="{FF2B5EF4-FFF2-40B4-BE49-F238E27FC236}">
              <a16:creationId xmlns:a16="http://schemas.microsoft.com/office/drawing/2014/main" id="{00000000-0008-0000-0A00-000048000000}"/>
            </a:ext>
          </a:extLst>
        </xdr:cNvPr>
        <xdr:cNvSpPr/>
      </xdr:nvSpPr>
      <xdr:spPr>
        <a:xfrm>
          <a:off x="4381500" y="1542503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1327</xdr:row>
      <xdr:rowOff>0</xdr:rowOff>
    </xdr:from>
    <xdr:ext cx="5582285" cy="3175"/>
    <xdr:sp macro="" textlink="">
      <xdr:nvSpPr>
        <xdr:cNvPr id="73" name="Shape 148">
          <a:extLst>
            <a:ext uri="{FF2B5EF4-FFF2-40B4-BE49-F238E27FC236}">
              <a16:creationId xmlns:a16="http://schemas.microsoft.com/office/drawing/2014/main" id="{00000000-0008-0000-0A00-000049000000}"/>
            </a:ext>
          </a:extLst>
        </xdr:cNvPr>
        <xdr:cNvSpPr/>
      </xdr:nvSpPr>
      <xdr:spPr>
        <a:xfrm>
          <a:off x="4381500" y="1556829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1344</xdr:row>
      <xdr:rowOff>0</xdr:rowOff>
    </xdr:from>
    <xdr:ext cx="5582285" cy="3175"/>
    <xdr:sp macro="" textlink="">
      <xdr:nvSpPr>
        <xdr:cNvPr id="74" name="Shape 150">
          <a:extLst>
            <a:ext uri="{FF2B5EF4-FFF2-40B4-BE49-F238E27FC236}">
              <a16:creationId xmlns:a16="http://schemas.microsoft.com/office/drawing/2014/main" id="{00000000-0008-0000-0A00-00004A000000}"/>
            </a:ext>
          </a:extLst>
        </xdr:cNvPr>
        <xdr:cNvSpPr/>
      </xdr:nvSpPr>
      <xdr:spPr>
        <a:xfrm>
          <a:off x="4381500" y="15705201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1360</xdr:row>
      <xdr:rowOff>0</xdr:rowOff>
    </xdr:from>
    <xdr:ext cx="5582285" cy="3175"/>
    <xdr:sp macro="" textlink="">
      <xdr:nvSpPr>
        <xdr:cNvPr id="75" name="Shape 152">
          <a:extLst>
            <a:ext uri="{FF2B5EF4-FFF2-40B4-BE49-F238E27FC236}">
              <a16:creationId xmlns:a16="http://schemas.microsoft.com/office/drawing/2014/main" id="{00000000-0008-0000-0A00-00004B000000}"/>
            </a:ext>
          </a:extLst>
        </xdr:cNvPr>
        <xdr:cNvSpPr/>
      </xdr:nvSpPr>
      <xdr:spPr>
        <a:xfrm>
          <a:off x="4381500" y="15845282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1394</xdr:row>
      <xdr:rowOff>0</xdr:rowOff>
    </xdr:from>
    <xdr:ext cx="5582285" cy="3175"/>
    <xdr:sp macro="" textlink="">
      <xdr:nvSpPr>
        <xdr:cNvPr id="76" name="Shape 155">
          <a:extLst>
            <a:ext uri="{FF2B5EF4-FFF2-40B4-BE49-F238E27FC236}">
              <a16:creationId xmlns:a16="http://schemas.microsoft.com/office/drawing/2014/main" id="{00000000-0008-0000-0A00-00004C000000}"/>
            </a:ext>
          </a:extLst>
        </xdr:cNvPr>
        <xdr:cNvSpPr/>
      </xdr:nvSpPr>
      <xdr:spPr>
        <a:xfrm>
          <a:off x="4381500" y="16128619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1425</xdr:row>
      <xdr:rowOff>0</xdr:rowOff>
    </xdr:from>
    <xdr:ext cx="5582285" cy="3175"/>
    <xdr:sp macro="" textlink="">
      <xdr:nvSpPr>
        <xdr:cNvPr id="77" name="Shape 158">
          <a:extLst>
            <a:ext uri="{FF2B5EF4-FFF2-40B4-BE49-F238E27FC236}">
              <a16:creationId xmlns:a16="http://schemas.microsoft.com/office/drawing/2014/main" id="{00000000-0008-0000-0A00-00004D000000}"/>
            </a:ext>
          </a:extLst>
        </xdr:cNvPr>
        <xdr:cNvSpPr/>
      </xdr:nvSpPr>
      <xdr:spPr>
        <a:xfrm>
          <a:off x="4381500" y="1639290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1442</xdr:row>
      <xdr:rowOff>0</xdr:rowOff>
    </xdr:from>
    <xdr:ext cx="5582285" cy="3175"/>
    <xdr:sp macro="" textlink="">
      <xdr:nvSpPr>
        <xdr:cNvPr id="78" name="Shape 160">
          <a:extLst>
            <a:ext uri="{FF2B5EF4-FFF2-40B4-BE49-F238E27FC236}">
              <a16:creationId xmlns:a16="http://schemas.microsoft.com/office/drawing/2014/main" id="{00000000-0008-0000-0A00-00004E000000}"/>
            </a:ext>
          </a:extLst>
        </xdr:cNvPr>
        <xdr:cNvSpPr/>
      </xdr:nvSpPr>
      <xdr:spPr>
        <a:xfrm>
          <a:off x="4381500" y="16532986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1457</xdr:row>
      <xdr:rowOff>0</xdr:rowOff>
    </xdr:from>
    <xdr:ext cx="5582285" cy="3175"/>
    <xdr:sp macro="" textlink="">
      <xdr:nvSpPr>
        <xdr:cNvPr id="79" name="Shape 162">
          <a:extLst>
            <a:ext uri="{FF2B5EF4-FFF2-40B4-BE49-F238E27FC236}">
              <a16:creationId xmlns:a16="http://schemas.microsoft.com/office/drawing/2014/main" id="{00000000-0008-0000-0A00-00004F000000}"/>
            </a:ext>
          </a:extLst>
        </xdr:cNvPr>
        <xdr:cNvSpPr/>
      </xdr:nvSpPr>
      <xdr:spPr>
        <a:xfrm>
          <a:off x="4381500" y="16669892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1472</xdr:row>
      <xdr:rowOff>0</xdr:rowOff>
    </xdr:from>
    <xdr:ext cx="5582285" cy="3175"/>
    <xdr:sp macro="" textlink="">
      <xdr:nvSpPr>
        <xdr:cNvPr id="80" name="Shape 164">
          <a:extLst>
            <a:ext uri="{FF2B5EF4-FFF2-40B4-BE49-F238E27FC236}">
              <a16:creationId xmlns:a16="http://schemas.microsoft.com/office/drawing/2014/main" id="{00000000-0008-0000-0A00-000050000000}"/>
            </a:ext>
          </a:extLst>
        </xdr:cNvPr>
        <xdr:cNvSpPr/>
      </xdr:nvSpPr>
      <xdr:spPr>
        <a:xfrm>
          <a:off x="4381500" y="1680044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1501</xdr:row>
      <xdr:rowOff>0</xdr:rowOff>
    </xdr:from>
    <xdr:ext cx="5582285" cy="3175"/>
    <xdr:sp macro="" textlink="">
      <xdr:nvSpPr>
        <xdr:cNvPr id="81" name="Shape 168">
          <a:extLst>
            <a:ext uri="{FF2B5EF4-FFF2-40B4-BE49-F238E27FC236}">
              <a16:creationId xmlns:a16="http://schemas.microsoft.com/office/drawing/2014/main" id="{00000000-0008-0000-0A00-000051000000}"/>
            </a:ext>
          </a:extLst>
        </xdr:cNvPr>
        <xdr:cNvSpPr/>
      </xdr:nvSpPr>
      <xdr:spPr>
        <a:xfrm>
          <a:off x="4381500" y="17067911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1515</xdr:row>
      <xdr:rowOff>0</xdr:rowOff>
    </xdr:from>
    <xdr:ext cx="5582285" cy="3175"/>
    <xdr:sp macro="" textlink="">
      <xdr:nvSpPr>
        <xdr:cNvPr id="82" name="Shape 170">
          <a:extLst>
            <a:ext uri="{FF2B5EF4-FFF2-40B4-BE49-F238E27FC236}">
              <a16:creationId xmlns:a16="http://schemas.microsoft.com/office/drawing/2014/main" id="{00000000-0008-0000-0A00-000052000000}"/>
            </a:ext>
          </a:extLst>
        </xdr:cNvPr>
        <xdr:cNvSpPr/>
      </xdr:nvSpPr>
      <xdr:spPr>
        <a:xfrm>
          <a:off x="4381500" y="17188942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xdr:row>
      <xdr:rowOff>0</xdr:rowOff>
    </xdr:from>
    <xdr:ext cx="5582285" cy="3175"/>
    <xdr:sp macro="" textlink="">
      <xdr:nvSpPr>
        <xdr:cNvPr id="83" name="Shape 174">
          <a:extLst>
            <a:ext uri="{FF2B5EF4-FFF2-40B4-BE49-F238E27FC236}">
              <a16:creationId xmlns:a16="http://schemas.microsoft.com/office/drawing/2014/main" id="{00000000-0008-0000-0A00-000053000000}"/>
            </a:ext>
          </a:extLst>
        </xdr:cNvPr>
        <xdr:cNvSpPr/>
      </xdr:nvSpPr>
      <xdr:spPr>
        <a:xfrm>
          <a:off x="4381500" y="1745640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84" name="Shape 43">
          <a:extLst>
            <a:ext uri="{FF2B5EF4-FFF2-40B4-BE49-F238E27FC236}">
              <a16:creationId xmlns:a16="http://schemas.microsoft.com/office/drawing/2014/main" id="{00000000-0008-0000-0A00-000054000000}"/>
            </a:ext>
          </a:extLst>
        </xdr:cNvPr>
        <xdr:cNvSpPr/>
      </xdr:nvSpPr>
      <xdr:spPr>
        <a:xfrm>
          <a:off x="2425700" y="4269803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85" name="Shape 44">
          <a:extLst>
            <a:ext uri="{FF2B5EF4-FFF2-40B4-BE49-F238E27FC236}">
              <a16:creationId xmlns:a16="http://schemas.microsoft.com/office/drawing/2014/main" id="{00000000-0008-0000-0A00-000055000000}"/>
            </a:ext>
          </a:extLst>
        </xdr:cNvPr>
        <xdr:cNvSpPr/>
      </xdr:nvSpPr>
      <xdr:spPr>
        <a:xfrm>
          <a:off x="2425700" y="43971848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86" name="Shape 45">
          <a:extLst>
            <a:ext uri="{FF2B5EF4-FFF2-40B4-BE49-F238E27FC236}">
              <a16:creationId xmlns:a16="http://schemas.microsoft.com/office/drawing/2014/main" id="{00000000-0008-0000-0A00-000056000000}"/>
            </a:ext>
          </a:extLst>
        </xdr:cNvPr>
        <xdr:cNvSpPr/>
      </xdr:nvSpPr>
      <xdr:spPr>
        <a:xfrm>
          <a:off x="2425700" y="4480115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87" name="Shape 180">
          <a:extLst>
            <a:ext uri="{FF2B5EF4-FFF2-40B4-BE49-F238E27FC236}">
              <a16:creationId xmlns:a16="http://schemas.microsoft.com/office/drawing/2014/main" id="{00000000-0008-0000-0A00-000057000000}"/>
            </a:ext>
          </a:extLst>
        </xdr:cNvPr>
        <xdr:cNvSpPr/>
      </xdr:nvSpPr>
      <xdr:spPr>
        <a:xfrm>
          <a:off x="2425700" y="20178903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88" name="Shape 181">
          <a:extLst>
            <a:ext uri="{FF2B5EF4-FFF2-40B4-BE49-F238E27FC236}">
              <a16:creationId xmlns:a16="http://schemas.microsoft.com/office/drawing/2014/main" id="{00000000-0008-0000-0A00-000058000000}"/>
            </a:ext>
          </a:extLst>
        </xdr:cNvPr>
        <xdr:cNvSpPr/>
      </xdr:nvSpPr>
      <xdr:spPr>
        <a:xfrm>
          <a:off x="2425700" y="203285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89" name="Shape 182">
          <a:extLst>
            <a:ext uri="{FF2B5EF4-FFF2-40B4-BE49-F238E27FC236}">
              <a16:creationId xmlns:a16="http://schemas.microsoft.com/office/drawing/2014/main" id="{00000000-0008-0000-0A00-000059000000}"/>
            </a:ext>
          </a:extLst>
        </xdr:cNvPr>
        <xdr:cNvSpPr/>
      </xdr:nvSpPr>
      <xdr:spPr>
        <a:xfrm>
          <a:off x="4381500" y="207392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90" name="Shape 186">
          <a:extLst>
            <a:ext uri="{FF2B5EF4-FFF2-40B4-BE49-F238E27FC236}">
              <a16:creationId xmlns:a16="http://schemas.microsoft.com/office/drawing/2014/main" id="{00000000-0008-0000-0A00-00005A000000}"/>
            </a:ext>
          </a:extLst>
        </xdr:cNvPr>
        <xdr:cNvSpPr/>
      </xdr:nvSpPr>
      <xdr:spPr>
        <a:xfrm>
          <a:off x="4381500" y="2117852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91" name="Shape 191">
          <a:extLst>
            <a:ext uri="{FF2B5EF4-FFF2-40B4-BE49-F238E27FC236}">
              <a16:creationId xmlns:a16="http://schemas.microsoft.com/office/drawing/2014/main" id="{00000000-0008-0000-0A00-00005B000000}"/>
            </a:ext>
          </a:extLst>
        </xdr:cNvPr>
        <xdr:cNvSpPr/>
      </xdr:nvSpPr>
      <xdr:spPr>
        <a:xfrm>
          <a:off x="4381500" y="21617813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29</xdr:row>
      <xdr:rowOff>0</xdr:rowOff>
    </xdr:from>
    <xdr:ext cx="9488805" cy="3175"/>
    <xdr:sp macro="" textlink="">
      <xdr:nvSpPr>
        <xdr:cNvPr id="92" name="Shape 50">
          <a:extLst>
            <a:ext uri="{FF2B5EF4-FFF2-40B4-BE49-F238E27FC236}">
              <a16:creationId xmlns:a16="http://schemas.microsoft.com/office/drawing/2014/main" id="{00000000-0008-0000-0A00-00005C000000}"/>
            </a:ext>
          </a:extLst>
        </xdr:cNvPr>
        <xdr:cNvSpPr/>
      </xdr:nvSpPr>
      <xdr:spPr>
        <a:xfrm>
          <a:off x="2425700" y="5921819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11.xml><?xml version="1.0" encoding="utf-8"?>
<xdr:wsDr xmlns:xdr="http://schemas.openxmlformats.org/drawingml/2006/spreadsheetDrawing" xmlns:a="http://schemas.openxmlformats.org/drawingml/2006/main">
  <xdr:oneCellAnchor>
    <xdr:from>
      <xdr:col>3</xdr:col>
      <xdr:colOff>0</xdr:colOff>
      <xdr:row>1118</xdr:row>
      <xdr:rowOff>0</xdr:rowOff>
    </xdr:from>
    <xdr:ext cx="5582285" cy="3175"/>
    <xdr:sp macro="" textlink="">
      <xdr:nvSpPr>
        <xdr:cNvPr id="2" name="Shape 56">
          <a:extLst>
            <a:ext uri="{FF2B5EF4-FFF2-40B4-BE49-F238E27FC236}">
              <a16:creationId xmlns:a16="http://schemas.microsoft.com/office/drawing/2014/main" id="{00000000-0008-0000-0B00-000002000000}"/>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1124</xdr:row>
      <xdr:rowOff>0</xdr:rowOff>
    </xdr:from>
    <xdr:ext cx="5582285" cy="3175"/>
    <xdr:sp macro="" textlink="">
      <xdr:nvSpPr>
        <xdr:cNvPr id="3" name="Shape 58">
          <a:extLst>
            <a:ext uri="{FF2B5EF4-FFF2-40B4-BE49-F238E27FC236}">
              <a16:creationId xmlns:a16="http://schemas.microsoft.com/office/drawing/2014/main" id="{00000000-0008-0000-0B00-000003000000}"/>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1134</xdr:row>
      <xdr:rowOff>0</xdr:rowOff>
    </xdr:from>
    <xdr:ext cx="5582285" cy="3175"/>
    <xdr:sp macro="" textlink="">
      <xdr:nvSpPr>
        <xdr:cNvPr id="4" name="Shape 61">
          <a:extLst>
            <a:ext uri="{FF2B5EF4-FFF2-40B4-BE49-F238E27FC236}">
              <a16:creationId xmlns:a16="http://schemas.microsoft.com/office/drawing/2014/main" id="{00000000-0008-0000-0B00-000004000000}"/>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1037</xdr:row>
      <xdr:rowOff>0</xdr:rowOff>
    </xdr:from>
    <xdr:ext cx="5582285" cy="3175"/>
    <xdr:sp macro="" textlink="">
      <xdr:nvSpPr>
        <xdr:cNvPr id="5" name="Shape 63">
          <a:extLst>
            <a:ext uri="{FF2B5EF4-FFF2-40B4-BE49-F238E27FC236}">
              <a16:creationId xmlns:a16="http://schemas.microsoft.com/office/drawing/2014/main" id="{00000000-0008-0000-0B00-000005000000}"/>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6" name="Shape 179">
          <a:extLst>
            <a:ext uri="{FF2B5EF4-FFF2-40B4-BE49-F238E27FC236}">
              <a16:creationId xmlns:a16="http://schemas.microsoft.com/office/drawing/2014/main" id="{00000000-0008-0000-0B00-000006000000}"/>
            </a:ext>
          </a:extLst>
        </xdr:cNvPr>
        <xdr:cNvSpPr/>
      </xdr:nvSpPr>
      <xdr:spPr>
        <a:xfrm>
          <a:off x="4851400" y="228177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7" name="Shape 180">
          <a:extLst>
            <a:ext uri="{FF2B5EF4-FFF2-40B4-BE49-F238E27FC236}">
              <a16:creationId xmlns:a16="http://schemas.microsoft.com/office/drawing/2014/main" id="{00000000-0008-0000-0B00-000007000000}"/>
            </a:ext>
          </a:extLst>
        </xdr:cNvPr>
        <xdr:cNvSpPr/>
      </xdr:nvSpPr>
      <xdr:spPr>
        <a:xfrm>
          <a:off x="4851400" y="22817709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8" name="Shape 182">
          <a:extLst>
            <a:ext uri="{FF2B5EF4-FFF2-40B4-BE49-F238E27FC236}">
              <a16:creationId xmlns:a16="http://schemas.microsoft.com/office/drawing/2014/main" id="{00000000-0008-0000-0B00-000008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9" name="Shape 186">
          <a:extLst>
            <a:ext uri="{FF2B5EF4-FFF2-40B4-BE49-F238E27FC236}">
              <a16:creationId xmlns:a16="http://schemas.microsoft.com/office/drawing/2014/main" id="{00000000-0008-0000-0B00-000009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10" name="Shape 191">
          <a:extLst>
            <a:ext uri="{FF2B5EF4-FFF2-40B4-BE49-F238E27FC236}">
              <a16:creationId xmlns:a16="http://schemas.microsoft.com/office/drawing/2014/main" id="{00000000-0008-0000-0B00-00000A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11" name="Shape 192">
          <a:extLst>
            <a:ext uri="{FF2B5EF4-FFF2-40B4-BE49-F238E27FC236}">
              <a16:creationId xmlns:a16="http://schemas.microsoft.com/office/drawing/2014/main" id="{00000000-0008-0000-0B00-00000B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245</xdr:row>
      <xdr:rowOff>0</xdr:rowOff>
    </xdr:from>
    <xdr:ext cx="9488805" cy="3175"/>
    <xdr:sp macro="" textlink="">
      <xdr:nvSpPr>
        <xdr:cNvPr id="12" name="Shape 201">
          <a:extLst>
            <a:ext uri="{FF2B5EF4-FFF2-40B4-BE49-F238E27FC236}">
              <a16:creationId xmlns:a16="http://schemas.microsoft.com/office/drawing/2014/main" id="{00000000-0008-0000-0B00-00000C000000}"/>
            </a:ext>
          </a:extLst>
        </xdr:cNvPr>
        <xdr:cNvSpPr/>
      </xdr:nvSpPr>
      <xdr:spPr>
        <a:xfrm>
          <a:off x="4851400" y="69881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742</xdr:row>
      <xdr:rowOff>0</xdr:rowOff>
    </xdr:from>
    <xdr:ext cx="9488805" cy="3175"/>
    <xdr:sp macro="" textlink="">
      <xdr:nvSpPr>
        <xdr:cNvPr id="13" name="Shape 201">
          <a:extLst>
            <a:ext uri="{FF2B5EF4-FFF2-40B4-BE49-F238E27FC236}">
              <a16:creationId xmlns:a16="http://schemas.microsoft.com/office/drawing/2014/main" id="{00000000-0008-0000-0B00-00000D000000}"/>
            </a:ext>
          </a:extLst>
        </xdr:cNvPr>
        <xdr:cNvSpPr/>
      </xdr:nvSpPr>
      <xdr:spPr>
        <a:xfrm>
          <a:off x="4851400" y="11753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771</xdr:row>
      <xdr:rowOff>0</xdr:rowOff>
    </xdr:from>
    <xdr:ext cx="9488805" cy="3175"/>
    <xdr:sp macro="" textlink="">
      <xdr:nvSpPr>
        <xdr:cNvPr id="14" name="Shape 206">
          <a:extLst>
            <a:ext uri="{FF2B5EF4-FFF2-40B4-BE49-F238E27FC236}">
              <a16:creationId xmlns:a16="http://schemas.microsoft.com/office/drawing/2014/main" id="{00000000-0008-0000-0B00-00000E000000}"/>
            </a:ext>
          </a:extLst>
        </xdr:cNvPr>
        <xdr:cNvSpPr/>
      </xdr:nvSpPr>
      <xdr:spPr>
        <a:xfrm>
          <a:off x="4851400" y="119507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553</xdr:row>
      <xdr:rowOff>0</xdr:rowOff>
    </xdr:from>
    <xdr:ext cx="2708910" cy="3175"/>
    <xdr:sp macro="" textlink="">
      <xdr:nvSpPr>
        <xdr:cNvPr id="15" name="Shape 210">
          <a:extLst>
            <a:ext uri="{FF2B5EF4-FFF2-40B4-BE49-F238E27FC236}">
              <a16:creationId xmlns:a16="http://schemas.microsoft.com/office/drawing/2014/main" id="{00000000-0008-0000-0B00-00000F000000}"/>
            </a:ext>
          </a:extLst>
        </xdr:cNvPr>
        <xdr:cNvSpPr/>
      </xdr:nvSpPr>
      <xdr:spPr>
        <a:xfrm>
          <a:off x="4851400" y="9629775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16" name="Shape 229">
          <a:extLst>
            <a:ext uri="{FF2B5EF4-FFF2-40B4-BE49-F238E27FC236}">
              <a16:creationId xmlns:a16="http://schemas.microsoft.com/office/drawing/2014/main" id="{00000000-0008-0000-0B00-000010000000}"/>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17" name="Shape 230">
          <a:extLst>
            <a:ext uri="{FF2B5EF4-FFF2-40B4-BE49-F238E27FC236}">
              <a16:creationId xmlns:a16="http://schemas.microsoft.com/office/drawing/2014/main" id="{00000000-0008-0000-0B00-000011000000}"/>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2247</xdr:row>
      <xdr:rowOff>0</xdr:rowOff>
    </xdr:from>
    <xdr:ext cx="9488805" cy="3175"/>
    <xdr:sp macro="" textlink="">
      <xdr:nvSpPr>
        <xdr:cNvPr id="18" name="Shape 70">
          <a:extLst>
            <a:ext uri="{FF2B5EF4-FFF2-40B4-BE49-F238E27FC236}">
              <a16:creationId xmlns:a16="http://schemas.microsoft.com/office/drawing/2014/main" id="{00000000-0008-0000-0B00-000012000000}"/>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1190</xdr:row>
      <xdr:rowOff>0</xdr:rowOff>
    </xdr:from>
    <xdr:ext cx="9488805" cy="3175"/>
    <xdr:sp macro="" textlink="">
      <xdr:nvSpPr>
        <xdr:cNvPr id="19" name="Shape 73">
          <a:extLst>
            <a:ext uri="{FF2B5EF4-FFF2-40B4-BE49-F238E27FC236}">
              <a16:creationId xmlns:a16="http://schemas.microsoft.com/office/drawing/2014/main" id="{00000000-0008-0000-0B00-00001300000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1252</xdr:row>
      <xdr:rowOff>0</xdr:rowOff>
    </xdr:from>
    <xdr:ext cx="9488805" cy="3175"/>
    <xdr:sp macro="" textlink="">
      <xdr:nvSpPr>
        <xdr:cNvPr id="20" name="Shape 76">
          <a:extLst>
            <a:ext uri="{FF2B5EF4-FFF2-40B4-BE49-F238E27FC236}">
              <a16:creationId xmlns:a16="http://schemas.microsoft.com/office/drawing/2014/main" id="{00000000-0008-0000-0B00-000014000000}"/>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1270</xdr:row>
      <xdr:rowOff>0</xdr:rowOff>
    </xdr:from>
    <xdr:ext cx="9488805" cy="3175"/>
    <xdr:sp macro="" textlink="">
      <xdr:nvSpPr>
        <xdr:cNvPr id="21" name="Shape 77">
          <a:extLst>
            <a:ext uri="{FF2B5EF4-FFF2-40B4-BE49-F238E27FC236}">
              <a16:creationId xmlns:a16="http://schemas.microsoft.com/office/drawing/2014/main" id="{00000000-0008-0000-0B00-000015000000}"/>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1288</xdr:row>
      <xdr:rowOff>0</xdr:rowOff>
    </xdr:from>
    <xdr:ext cx="9488805" cy="3175"/>
    <xdr:sp macro="" textlink="">
      <xdr:nvSpPr>
        <xdr:cNvPr id="22" name="Shape 78">
          <a:extLst>
            <a:ext uri="{FF2B5EF4-FFF2-40B4-BE49-F238E27FC236}">
              <a16:creationId xmlns:a16="http://schemas.microsoft.com/office/drawing/2014/main" id="{00000000-0008-0000-0B00-000016000000}"/>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1338</xdr:row>
      <xdr:rowOff>0</xdr:rowOff>
    </xdr:from>
    <xdr:ext cx="9488805" cy="3175"/>
    <xdr:sp macro="" textlink="">
      <xdr:nvSpPr>
        <xdr:cNvPr id="23" name="Shape 81">
          <a:extLst>
            <a:ext uri="{FF2B5EF4-FFF2-40B4-BE49-F238E27FC236}">
              <a16:creationId xmlns:a16="http://schemas.microsoft.com/office/drawing/2014/main" id="{00000000-0008-0000-0B00-000017000000}"/>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1355</xdr:row>
      <xdr:rowOff>0</xdr:rowOff>
    </xdr:from>
    <xdr:ext cx="9488805" cy="3175"/>
    <xdr:sp macro="" textlink="">
      <xdr:nvSpPr>
        <xdr:cNvPr id="24" name="Shape 82">
          <a:extLst>
            <a:ext uri="{FF2B5EF4-FFF2-40B4-BE49-F238E27FC236}">
              <a16:creationId xmlns:a16="http://schemas.microsoft.com/office/drawing/2014/main" id="{00000000-0008-0000-0B00-000018000000}"/>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1390</xdr:row>
      <xdr:rowOff>39</xdr:rowOff>
    </xdr:from>
    <xdr:ext cx="9488805" cy="3175"/>
    <xdr:sp macro="" textlink="">
      <xdr:nvSpPr>
        <xdr:cNvPr id="25" name="Shape 84">
          <a:extLst>
            <a:ext uri="{FF2B5EF4-FFF2-40B4-BE49-F238E27FC236}">
              <a16:creationId xmlns:a16="http://schemas.microsoft.com/office/drawing/2014/main" id="{00000000-0008-0000-0B00-000019000000}"/>
            </a:ext>
          </a:extLst>
        </xdr:cNvPr>
        <xdr:cNvSpPr/>
      </xdr:nvSpPr>
      <xdr:spPr>
        <a:xfrm>
          <a:off x="4851400" y="207010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1543</xdr:row>
      <xdr:rowOff>19</xdr:rowOff>
    </xdr:from>
    <xdr:ext cx="5582285" cy="3175"/>
    <xdr:sp macro="" textlink="">
      <xdr:nvSpPr>
        <xdr:cNvPr id="26" name="Shape 97">
          <a:extLst>
            <a:ext uri="{FF2B5EF4-FFF2-40B4-BE49-F238E27FC236}">
              <a16:creationId xmlns:a16="http://schemas.microsoft.com/office/drawing/2014/main" id="{00000000-0008-0000-0B00-00001A000000}"/>
            </a:ext>
          </a:extLst>
        </xdr:cNvPr>
        <xdr:cNvSpPr/>
      </xdr:nvSpPr>
      <xdr:spPr>
        <a:xfrm>
          <a:off x="6807200" y="2774950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1710</xdr:row>
      <xdr:rowOff>0</xdr:rowOff>
    </xdr:from>
    <xdr:ext cx="5582285" cy="3175"/>
    <xdr:sp macro="" textlink="">
      <xdr:nvSpPr>
        <xdr:cNvPr id="27" name="Shape 121">
          <a:extLst>
            <a:ext uri="{FF2B5EF4-FFF2-40B4-BE49-F238E27FC236}">
              <a16:creationId xmlns:a16="http://schemas.microsoft.com/office/drawing/2014/main" id="{00000000-0008-0000-0B00-00001B000000}"/>
            </a:ext>
          </a:extLst>
        </xdr:cNvPr>
        <xdr:cNvSpPr/>
      </xdr:nvSpPr>
      <xdr:spPr>
        <a:xfrm>
          <a:off x="6807200" y="34988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1826</xdr:row>
      <xdr:rowOff>0</xdr:rowOff>
    </xdr:from>
    <xdr:ext cx="5582285" cy="3175"/>
    <xdr:sp macro="" textlink="">
      <xdr:nvSpPr>
        <xdr:cNvPr id="28" name="Shape 127">
          <a:extLst>
            <a:ext uri="{FF2B5EF4-FFF2-40B4-BE49-F238E27FC236}">
              <a16:creationId xmlns:a16="http://schemas.microsoft.com/office/drawing/2014/main" id="{00000000-0008-0000-0B00-00001C000000}"/>
            </a:ext>
          </a:extLst>
        </xdr:cNvPr>
        <xdr:cNvSpPr/>
      </xdr:nvSpPr>
      <xdr:spPr>
        <a:xfrm>
          <a:off x="6807200" y="4314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1897</xdr:row>
      <xdr:rowOff>-19</xdr:rowOff>
    </xdr:from>
    <xdr:ext cx="5582285" cy="3175"/>
    <xdr:sp macro="" textlink="">
      <xdr:nvSpPr>
        <xdr:cNvPr id="29" name="Shape 135">
          <a:extLst>
            <a:ext uri="{FF2B5EF4-FFF2-40B4-BE49-F238E27FC236}">
              <a16:creationId xmlns:a16="http://schemas.microsoft.com/office/drawing/2014/main" id="{00000000-0008-0000-0B00-00001D000000}"/>
            </a:ext>
          </a:extLst>
        </xdr:cNvPr>
        <xdr:cNvSpPr/>
      </xdr:nvSpPr>
      <xdr:spPr>
        <a:xfrm>
          <a:off x="6807200" y="45846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1913</xdr:row>
      <xdr:rowOff>39</xdr:rowOff>
    </xdr:from>
    <xdr:ext cx="5582285" cy="3175"/>
    <xdr:sp macro="" textlink="">
      <xdr:nvSpPr>
        <xdr:cNvPr id="30" name="Shape 137">
          <a:extLst>
            <a:ext uri="{FF2B5EF4-FFF2-40B4-BE49-F238E27FC236}">
              <a16:creationId xmlns:a16="http://schemas.microsoft.com/office/drawing/2014/main" id="{00000000-0008-0000-0B00-00001E000000}"/>
            </a:ext>
          </a:extLst>
        </xdr:cNvPr>
        <xdr:cNvSpPr/>
      </xdr:nvSpPr>
      <xdr:spPr>
        <a:xfrm>
          <a:off x="6807200" y="46863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1935</xdr:row>
      <xdr:rowOff>-19</xdr:rowOff>
    </xdr:from>
    <xdr:ext cx="5582285" cy="3175"/>
    <xdr:sp macro="" textlink="">
      <xdr:nvSpPr>
        <xdr:cNvPr id="31" name="Shape 139">
          <a:extLst>
            <a:ext uri="{FF2B5EF4-FFF2-40B4-BE49-F238E27FC236}">
              <a16:creationId xmlns:a16="http://schemas.microsoft.com/office/drawing/2014/main" id="{00000000-0008-0000-0B00-00001F000000}"/>
            </a:ext>
          </a:extLst>
        </xdr:cNvPr>
        <xdr:cNvSpPr/>
      </xdr:nvSpPr>
      <xdr:spPr>
        <a:xfrm>
          <a:off x="6807200" y="48005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1986</xdr:row>
      <xdr:rowOff>-39</xdr:rowOff>
    </xdr:from>
    <xdr:ext cx="5582285" cy="3175"/>
    <xdr:sp macro="" textlink="">
      <xdr:nvSpPr>
        <xdr:cNvPr id="32" name="Shape 144">
          <a:extLst>
            <a:ext uri="{FF2B5EF4-FFF2-40B4-BE49-F238E27FC236}">
              <a16:creationId xmlns:a16="http://schemas.microsoft.com/office/drawing/2014/main" id="{00000000-0008-0000-0B00-000020000000}"/>
            </a:ext>
          </a:extLst>
        </xdr:cNvPr>
        <xdr:cNvSpPr/>
      </xdr:nvSpPr>
      <xdr:spPr>
        <a:xfrm>
          <a:off x="6807200" y="49625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2000</xdr:row>
      <xdr:rowOff>19</xdr:rowOff>
    </xdr:from>
    <xdr:ext cx="5582285" cy="3175"/>
    <xdr:sp macro="" textlink="">
      <xdr:nvSpPr>
        <xdr:cNvPr id="33" name="Shape 146">
          <a:extLst>
            <a:ext uri="{FF2B5EF4-FFF2-40B4-BE49-F238E27FC236}">
              <a16:creationId xmlns:a16="http://schemas.microsoft.com/office/drawing/2014/main" id="{00000000-0008-0000-0B00-000021000000}"/>
            </a:ext>
          </a:extLst>
        </xdr:cNvPr>
        <xdr:cNvSpPr/>
      </xdr:nvSpPr>
      <xdr:spPr>
        <a:xfrm>
          <a:off x="6807200" y="50069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2016</xdr:row>
      <xdr:rowOff>-19</xdr:rowOff>
    </xdr:from>
    <xdr:ext cx="5582285" cy="3175"/>
    <xdr:sp macro="" textlink="">
      <xdr:nvSpPr>
        <xdr:cNvPr id="34" name="Shape 148">
          <a:extLst>
            <a:ext uri="{FF2B5EF4-FFF2-40B4-BE49-F238E27FC236}">
              <a16:creationId xmlns:a16="http://schemas.microsoft.com/office/drawing/2014/main" id="{00000000-0008-0000-0B00-000022000000}"/>
            </a:ext>
          </a:extLst>
        </xdr:cNvPr>
        <xdr:cNvSpPr/>
      </xdr:nvSpPr>
      <xdr:spPr>
        <a:xfrm>
          <a:off x="6807200" y="507682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2033</xdr:row>
      <xdr:rowOff>19</xdr:rowOff>
    </xdr:from>
    <xdr:ext cx="5582285" cy="3175"/>
    <xdr:sp macro="" textlink="">
      <xdr:nvSpPr>
        <xdr:cNvPr id="35" name="Shape 150">
          <a:extLst>
            <a:ext uri="{FF2B5EF4-FFF2-40B4-BE49-F238E27FC236}">
              <a16:creationId xmlns:a16="http://schemas.microsoft.com/office/drawing/2014/main" id="{00000000-0008-0000-0B00-000023000000}"/>
            </a:ext>
          </a:extLst>
        </xdr:cNvPr>
        <xdr:cNvSpPr/>
      </xdr:nvSpPr>
      <xdr:spPr>
        <a:xfrm>
          <a:off x="6807200" y="519112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2049</xdr:row>
      <xdr:rowOff>39</xdr:rowOff>
    </xdr:from>
    <xdr:ext cx="5582285" cy="3175"/>
    <xdr:sp macro="" textlink="">
      <xdr:nvSpPr>
        <xdr:cNvPr id="36" name="Shape 152">
          <a:extLst>
            <a:ext uri="{FF2B5EF4-FFF2-40B4-BE49-F238E27FC236}">
              <a16:creationId xmlns:a16="http://schemas.microsoft.com/office/drawing/2014/main" id="{00000000-0008-0000-0B00-000024000000}"/>
            </a:ext>
          </a:extLst>
        </xdr:cNvPr>
        <xdr:cNvSpPr/>
      </xdr:nvSpPr>
      <xdr:spPr>
        <a:xfrm>
          <a:off x="6807200" y="529272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2083</xdr:row>
      <xdr:rowOff>39</xdr:rowOff>
    </xdr:from>
    <xdr:ext cx="5582285" cy="3175"/>
    <xdr:sp macro="" textlink="">
      <xdr:nvSpPr>
        <xdr:cNvPr id="37" name="Shape 155">
          <a:extLst>
            <a:ext uri="{FF2B5EF4-FFF2-40B4-BE49-F238E27FC236}">
              <a16:creationId xmlns:a16="http://schemas.microsoft.com/office/drawing/2014/main" id="{00000000-0008-0000-0B00-000025000000}"/>
            </a:ext>
          </a:extLst>
        </xdr:cNvPr>
        <xdr:cNvSpPr/>
      </xdr:nvSpPr>
      <xdr:spPr>
        <a:xfrm>
          <a:off x="6807200" y="55118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2114</xdr:row>
      <xdr:rowOff>39</xdr:rowOff>
    </xdr:from>
    <xdr:ext cx="5582285" cy="3175"/>
    <xdr:sp macro="" textlink="">
      <xdr:nvSpPr>
        <xdr:cNvPr id="38" name="Shape 158">
          <a:extLst>
            <a:ext uri="{FF2B5EF4-FFF2-40B4-BE49-F238E27FC236}">
              <a16:creationId xmlns:a16="http://schemas.microsoft.com/office/drawing/2014/main" id="{00000000-0008-0000-0B00-000026000000}"/>
            </a:ext>
          </a:extLst>
        </xdr:cNvPr>
        <xdr:cNvSpPr/>
      </xdr:nvSpPr>
      <xdr:spPr>
        <a:xfrm>
          <a:off x="6807200" y="569277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2131</xdr:row>
      <xdr:rowOff>-39</xdr:rowOff>
    </xdr:from>
    <xdr:ext cx="5582285" cy="3175"/>
    <xdr:sp macro="" textlink="">
      <xdr:nvSpPr>
        <xdr:cNvPr id="39" name="Shape 160">
          <a:extLst>
            <a:ext uri="{FF2B5EF4-FFF2-40B4-BE49-F238E27FC236}">
              <a16:creationId xmlns:a16="http://schemas.microsoft.com/office/drawing/2014/main" id="{00000000-0008-0000-0B00-000027000000}"/>
            </a:ext>
          </a:extLst>
        </xdr:cNvPr>
        <xdr:cNvSpPr/>
      </xdr:nvSpPr>
      <xdr:spPr>
        <a:xfrm>
          <a:off x="6807200" y="5746749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2146</xdr:row>
      <xdr:rowOff>-19</xdr:rowOff>
    </xdr:from>
    <xdr:ext cx="5582285" cy="3175"/>
    <xdr:sp macro="" textlink="">
      <xdr:nvSpPr>
        <xdr:cNvPr id="40" name="Shape 162">
          <a:extLst>
            <a:ext uri="{FF2B5EF4-FFF2-40B4-BE49-F238E27FC236}">
              <a16:creationId xmlns:a16="http://schemas.microsoft.com/office/drawing/2014/main" id="{00000000-0008-0000-0B00-000028000000}"/>
            </a:ext>
          </a:extLst>
        </xdr:cNvPr>
        <xdr:cNvSpPr/>
      </xdr:nvSpPr>
      <xdr:spPr>
        <a:xfrm>
          <a:off x="6807200" y="579437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2161</xdr:row>
      <xdr:rowOff>19</xdr:rowOff>
    </xdr:from>
    <xdr:ext cx="5582285" cy="3175"/>
    <xdr:sp macro="" textlink="">
      <xdr:nvSpPr>
        <xdr:cNvPr id="41" name="Shape 164">
          <a:extLst>
            <a:ext uri="{FF2B5EF4-FFF2-40B4-BE49-F238E27FC236}">
              <a16:creationId xmlns:a16="http://schemas.microsoft.com/office/drawing/2014/main" id="{00000000-0008-0000-0B00-000029000000}"/>
            </a:ext>
          </a:extLst>
        </xdr:cNvPr>
        <xdr:cNvSpPr/>
      </xdr:nvSpPr>
      <xdr:spPr>
        <a:xfrm>
          <a:off x="6807200" y="58832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2190</xdr:row>
      <xdr:rowOff>39</xdr:rowOff>
    </xdr:from>
    <xdr:ext cx="5582285" cy="3175"/>
    <xdr:sp macro="" textlink="">
      <xdr:nvSpPr>
        <xdr:cNvPr id="42" name="Shape 168">
          <a:extLst>
            <a:ext uri="{FF2B5EF4-FFF2-40B4-BE49-F238E27FC236}">
              <a16:creationId xmlns:a16="http://schemas.microsoft.com/office/drawing/2014/main" id="{00000000-0008-0000-0B00-00002A000000}"/>
            </a:ext>
          </a:extLst>
        </xdr:cNvPr>
        <xdr:cNvSpPr/>
      </xdr:nvSpPr>
      <xdr:spPr>
        <a:xfrm>
          <a:off x="6807200" y="60579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2204</xdr:row>
      <xdr:rowOff>39</xdr:rowOff>
    </xdr:from>
    <xdr:ext cx="5582285" cy="3175"/>
    <xdr:sp macro="" textlink="">
      <xdr:nvSpPr>
        <xdr:cNvPr id="43" name="Shape 170">
          <a:extLst>
            <a:ext uri="{FF2B5EF4-FFF2-40B4-BE49-F238E27FC236}">
              <a16:creationId xmlns:a16="http://schemas.microsoft.com/office/drawing/2014/main" id="{00000000-0008-0000-0B00-00002B000000}"/>
            </a:ext>
          </a:extLst>
        </xdr:cNvPr>
        <xdr:cNvSpPr/>
      </xdr:nvSpPr>
      <xdr:spPr>
        <a:xfrm>
          <a:off x="6807200" y="610235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998</xdr:row>
      <xdr:rowOff>0</xdr:rowOff>
    </xdr:from>
    <xdr:ext cx="5582285" cy="3175"/>
    <xdr:sp macro="" textlink="">
      <xdr:nvSpPr>
        <xdr:cNvPr id="44" name="Shape 174">
          <a:extLst>
            <a:ext uri="{FF2B5EF4-FFF2-40B4-BE49-F238E27FC236}">
              <a16:creationId xmlns:a16="http://schemas.microsoft.com/office/drawing/2014/main" id="{00000000-0008-0000-0B00-00002C000000}"/>
            </a:ext>
          </a:extLst>
        </xdr:cNvPr>
        <xdr:cNvSpPr/>
      </xdr:nvSpPr>
      <xdr:spPr>
        <a:xfrm>
          <a:off x="6807200" y="3873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2259</xdr:row>
      <xdr:rowOff>0</xdr:rowOff>
    </xdr:from>
    <xdr:ext cx="9488805" cy="3175"/>
    <xdr:sp macro="" textlink="">
      <xdr:nvSpPr>
        <xdr:cNvPr id="45" name="Shape 43">
          <a:extLst>
            <a:ext uri="{FF2B5EF4-FFF2-40B4-BE49-F238E27FC236}">
              <a16:creationId xmlns:a16="http://schemas.microsoft.com/office/drawing/2014/main" id="{00000000-0008-0000-0B00-00002D000000}"/>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1076</xdr:row>
      <xdr:rowOff>0</xdr:rowOff>
    </xdr:from>
    <xdr:ext cx="9488805" cy="3175"/>
    <xdr:sp macro="" textlink="">
      <xdr:nvSpPr>
        <xdr:cNvPr id="46" name="Shape 44">
          <a:extLst>
            <a:ext uri="{FF2B5EF4-FFF2-40B4-BE49-F238E27FC236}">
              <a16:creationId xmlns:a16="http://schemas.microsoft.com/office/drawing/2014/main" id="{00000000-0008-0000-0B00-00002E000000}"/>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1010</xdr:row>
      <xdr:rowOff>0</xdr:rowOff>
    </xdr:from>
    <xdr:ext cx="9488805" cy="3175"/>
    <xdr:sp macro="" textlink="">
      <xdr:nvSpPr>
        <xdr:cNvPr id="47" name="Shape 45">
          <a:extLst>
            <a:ext uri="{FF2B5EF4-FFF2-40B4-BE49-F238E27FC236}">
              <a16:creationId xmlns:a16="http://schemas.microsoft.com/office/drawing/2014/main" id="{00000000-0008-0000-0B00-00002F000000}"/>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255</xdr:row>
      <xdr:rowOff>0</xdr:rowOff>
    </xdr:from>
    <xdr:ext cx="9488805" cy="3175"/>
    <xdr:sp macro="" textlink="">
      <xdr:nvSpPr>
        <xdr:cNvPr id="48" name="Shape 180">
          <a:extLst>
            <a:ext uri="{FF2B5EF4-FFF2-40B4-BE49-F238E27FC236}">
              <a16:creationId xmlns:a16="http://schemas.microsoft.com/office/drawing/2014/main" id="{00000000-0008-0000-0B00-000030000000}"/>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278</xdr:row>
      <xdr:rowOff>0</xdr:rowOff>
    </xdr:from>
    <xdr:ext cx="9488805" cy="3175"/>
    <xdr:sp macro="" textlink="">
      <xdr:nvSpPr>
        <xdr:cNvPr id="49" name="Shape 181">
          <a:extLst>
            <a:ext uri="{FF2B5EF4-FFF2-40B4-BE49-F238E27FC236}">
              <a16:creationId xmlns:a16="http://schemas.microsoft.com/office/drawing/2014/main" id="{00000000-0008-0000-0B00-000031000000}"/>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346</xdr:row>
      <xdr:rowOff>0</xdr:rowOff>
    </xdr:from>
    <xdr:ext cx="5582285" cy="3175"/>
    <xdr:sp macro="" textlink="">
      <xdr:nvSpPr>
        <xdr:cNvPr id="50" name="Shape 182">
          <a:extLst>
            <a:ext uri="{FF2B5EF4-FFF2-40B4-BE49-F238E27FC236}">
              <a16:creationId xmlns:a16="http://schemas.microsoft.com/office/drawing/2014/main" id="{00000000-0008-0000-0B00-000032000000}"/>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410</xdr:row>
      <xdr:rowOff>0</xdr:rowOff>
    </xdr:from>
    <xdr:ext cx="5582285" cy="3175"/>
    <xdr:sp macro="" textlink="">
      <xdr:nvSpPr>
        <xdr:cNvPr id="51" name="Shape 186">
          <a:extLst>
            <a:ext uri="{FF2B5EF4-FFF2-40B4-BE49-F238E27FC236}">
              <a16:creationId xmlns:a16="http://schemas.microsoft.com/office/drawing/2014/main" id="{00000000-0008-0000-0B00-000033000000}"/>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479</xdr:row>
      <xdr:rowOff>0</xdr:rowOff>
    </xdr:from>
    <xdr:ext cx="5582285" cy="3175"/>
    <xdr:sp macro="" textlink="">
      <xdr:nvSpPr>
        <xdr:cNvPr id="52" name="Shape 191">
          <a:extLst>
            <a:ext uri="{FF2B5EF4-FFF2-40B4-BE49-F238E27FC236}">
              <a16:creationId xmlns:a16="http://schemas.microsoft.com/office/drawing/2014/main" id="{00000000-0008-0000-0B00-000034000000}"/>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1118</xdr:row>
      <xdr:rowOff>0</xdr:rowOff>
    </xdr:from>
    <xdr:ext cx="5582285" cy="3175"/>
    <xdr:sp macro="" textlink="">
      <xdr:nvSpPr>
        <xdr:cNvPr id="53" name="Shape 56">
          <a:extLst>
            <a:ext uri="{FF2B5EF4-FFF2-40B4-BE49-F238E27FC236}">
              <a16:creationId xmlns:a16="http://schemas.microsoft.com/office/drawing/2014/main" id="{00000000-0008-0000-0B00-000035000000}"/>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1124</xdr:row>
      <xdr:rowOff>0</xdr:rowOff>
    </xdr:from>
    <xdr:ext cx="5582285" cy="3175"/>
    <xdr:sp macro="" textlink="">
      <xdr:nvSpPr>
        <xdr:cNvPr id="54" name="Shape 58">
          <a:extLst>
            <a:ext uri="{FF2B5EF4-FFF2-40B4-BE49-F238E27FC236}">
              <a16:creationId xmlns:a16="http://schemas.microsoft.com/office/drawing/2014/main" id="{00000000-0008-0000-0B00-000036000000}"/>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1134</xdr:row>
      <xdr:rowOff>0</xdr:rowOff>
    </xdr:from>
    <xdr:ext cx="5582285" cy="3175"/>
    <xdr:sp macro="" textlink="">
      <xdr:nvSpPr>
        <xdr:cNvPr id="55" name="Shape 61">
          <a:extLst>
            <a:ext uri="{FF2B5EF4-FFF2-40B4-BE49-F238E27FC236}">
              <a16:creationId xmlns:a16="http://schemas.microsoft.com/office/drawing/2014/main" id="{00000000-0008-0000-0B00-000037000000}"/>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1037</xdr:row>
      <xdr:rowOff>0</xdr:rowOff>
    </xdr:from>
    <xdr:ext cx="5582285" cy="3175"/>
    <xdr:sp macro="" textlink="">
      <xdr:nvSpPr>
        <xdr:cNvPr id="56" name="Shape 63">
          <a:extLst>
            <a:ext uri="{FF2B5EF4-FFF2-40B4-BE49-F238E27FC236}">
              <a16:creationId xmlns:a16="http://schemas.microsoft.com/office/drawing/2014/main" id="{00000000-0008-0000-0B00-000038000000}"/>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2247</xdr:row>
      <xdr:rowOff>0</xdr:rowOff>
    </xdr:from>
    <xdr:ext cx="9488805" cy="3175"/>
    <xdr:sp macro="" textlink="">
      <xdr:nvSpPr>
        <xdr:cNvPr id="57" name="Shape 70">
          <a:extLst>
            <a:ext uri="{FF2B5EF4-FFF2-40B4-BE49-F238E27FC236}">
              <a16:creationId xmlns:a16="http://schemas.microsoft.com/office/drawing/2014/main" id="{00000000-0008-0000-0B00-000039000000}"/>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1190</xdr:row>
      <xdr:rowOff>0</xdr:rowOff>
    </xdr:from>
    <xdr:ext cx="9488805" cy="3175"/>
    <xdr:sp macro="" textlink="">
      <xdr:nvSpPr>
        <xdr:cNvPr id="58" name="Shape 73">
          <a:extLst>
            <a:ext uri="{FF2B5EF4-FFF2-40B4-BE49-F238E27FC236}">
              <a16:creationId xmlns:a16="http://schemas.microsoft.com/office/drawing/2014/main" id="{00000000-0008-0000-0B00-00003A00000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1252</xdr:row>
      <xdr:rowOff>0</xdr:rowOff>
    </xdr:from>
    <xdr:ext cx="9488805" cy="3175"/>
    <xdr:sp macro="" textlink="">
      <xdr:nvSpPr>
        <xdr:cNvPr id="59" name="Shape 76">
          <a:extLst>
            <a:ext uri="{FF2B5EF4-FFF2-40B4-BE49-F238E27FC236}">
              <a16:creationId xmlns:a16="http://schemas.microsoft.com/office/drawing/2014/main" id="{00000000-0008-0000-0B00-00003B000000}"/>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1270</xdr:row>
      <xdr:rowOff>0</xdr:rowOff>
    </xdr:from>
    <xdr:ext cx="9488805" cy="3175"/>
    <xdr:sp macro="" textlink="">
      <xdr:nvSpPr>
        <xdr:cNvPr id="60" name="Shape 77">
          <a:extLst>
            <a:ext uri="{FF2B5EF4-FFF2-40B4-BE49-F238E27FC236}">
              <a16:creationId xmlns:a16="http://schemas.microsoft.com/office/drawing/2014/main" id="{00000000-0008-0000-0B00-00003C000000}"/>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1288</xdr:row>
      <xdr:rowOff>0</xdr:rowOff>
    </xdr:from>
    <xdr:ext cx="9488805" cy="3175"/>
    <xdr:sp macro="" textlink="">
      <xdr:nvSpPr>
        <xdr:cNvPr id="61" name="Shape 78">
          <a:extLst>
            <a:ext uri="{FF2B5EF4-FFF2-40B4-BE49-F238E27FC236}">
              <a16:creationId xmlns:a16="http://schemas.microsoft.com/office/drawing/2014/main" id="{00000000-0008-0000-0B00-00003D000000}"/>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1338</xdr:row>
      <xdr:rowOff>0</xdr:rowOff>
    </xdr:from>
    <xdr:ext cx="9488805" cy="3175"/>
    <xdr:sp macro="" textlink="">
      <xdr:nvSpPr>
        <xdr:cNvPr id="62" name="Shape 81">
          <a:extLst>
            <a:ext uri="{FF2B5EF4-FFF2-40B4-BE49-F238E27FC236}">
              <a16:creationId xmlns:a16="http://schemas.microsoft.com/office/drawing/2014/main" id="{00000000-0008-0000-0B00-00003E000000}"/>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1355</xdr:row>
      <xdr:rowOff>0</xdr:rowOff>
    </xdr:from>
    <xdr:ext cx="9488805" cy="3175"/>
    <xdr:sp macro="" textlink="">
      <xdr:nvSpPr>
        <xdr:cNvPr id="63" name="Shape 82">
          <a:extLst>
            <a:ext uri="{FF2B5EF4-FFF2-40B4-BE49-F238E27FC236}">
              <a16:creationId xmlns:a16="http://schemas.microsoft.com/office/drawing/2014/main" id="{00000000-0008-0000-0B00-00003F000000}"/>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1391</xdr:row>
      <xdr:rowOff>0</xdr:rowOff>
    </xdr:from>
    <xdr:ext cx="9488805" cy="3175"/>
    <xdr:sp macro="" textlink="">
      <xdr:nvSpPr>
        <xdr:cNvPr id="64" name="Shape 84">
          <a:extLst>
            <a:ext uri="{FF2B5EF4-FFF2-40B4-BE49-F238E27FC236}">
              <a16:creationId xmlns:a16="http://schemas.microsoft.com/office/drawing/2014/main" id="{00000000-0008-0000-0B00-000040000000}"/>
            </a:ext>
          </a:extLst>
        </xdr:cNvPr>
        <xdr:cNvSpPr/>
      </xdr:nvSpPr>
      <xdr:spPr>
        <a:xfrm>
          <a:off x="4851400" y="20732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1544</xdr:row>
      <xdr:rowOff>0</xdr:rowOff>
    </xdr:from>
    <xdr:ext cx="5582285" cy="3175"/>
    <xdr:sp macro="" textlink="">
      <xdr:nvSpPr>
        <xdr:cNvPr id="65" name="Shape 97">
          <a:extLst>
            <a:ext uri="{FF2B5EF4-FFF2-40B4-BE49-F238E27FC236}">
              <a16:creationId xmlns:a16="http://schemas.microsoft.com/office/drawing/2014/main" id="{00000000-0008-0000-0B00-000041000000}"/>
            </a:ext>
          </a:extLst>
        </xdr:cNvPr>
        <xdr:cNvSpPr/>
      </xdr:nvSpPr>
      <xdr:spPr>
        <a:xfrm>
          <a:off x="6807200" y="27813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1827</xdr:row>
      <xdr:rowOff>0</xdr:rowOff>
    </xdr:from>
    <xdr:ext cx="5582285" cy="3175"/>
    <xdr:sp macro="" textlink="">
      <xdr:nvSpPr>
        <xdr:cNvPr id="66" name="Shape 127">
          <a:extLst>
            <a:ext uri="{FF2B5EF4-FFF2-40B4-BE49-F238E27FC236}">
              <a16:creationId xmlns:a16="http://schemas.microsoft.com/office/drawing/2014/main" id="{00000000-0008-0000-0B00-000042000000}"/>
            </a:ext>
          </a:extLst>
        </xdr:cNvPr>
        <xdr:cNvSpPr/>
      </xdr:nvSpPr>
      <xdr:spPr>
        <a:xfrm>
          <a:off x="6807200" y="4318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1899</xdr:row>
      <xdr:rowOff>0</xdr:rowOff>
    </xdr:from>
    <xdr:ext cx="5582285" cy="3175"/>
    <xdr:sp macro="" textlink="">
      <xdr:nvSpPr>
        <xdr:cNvPr id="67" name="Shape 135">
          <a:extLst>
            <a:ext uri="{FF2B5EF4-FFF2-40B4-BE49-F238E27FC236}">
              <a16:creationId xmlns:a16="http://schemas.microsoft.com/office/drawing/2014/main" id="{00000000-0008-0000-0B00-000043000000}"/>
            </a:ext>
          </a:extLst>
        </xdr:cNvPr>
        <xdr:cNvSpPr/>
      </xdr:nvSpPr>
      <xdr:spPr>
        <a:xfrm>
          <a:off x="6807200" y="4597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1915</xdr:row>
      <xdr:rowOff>0</xdr:rowOff>
    </xdr:from>
    <xdr:ext cx="5582285" cy="3175"/>
    <xdr:sp macro="" textlink="">
      <xdr:nvSpPr>
        <xdr:cNvPr id="68" name="Shape 137">
          <a:extLst>
            <a:ext uri="{FF2B5EF4-FFF2-40B4-BE49-F238E27FC236}">
              <a16:creationId xmlns:a16="http://schemas.microsoft.com/office/drawing/2014/main" id="{00000000-0008-0000-0B00-000044000000}"/>
            </a:ext>
          </a:extLst>
        </xdr:cNvPr>
        <xdr:cNvSpPr/>
      </xdr:nvSpPr>
      <xdr:spPr>
        <a:xfrm>
          <a:off x="6807200" y="4699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1937</xdr:row>
      <xdr:rowOff>0</xdr:rowOff>
    </xdr:from>
    <xdr:ext cx="5582285" cy="3175"/>
    <xdr:sp macro="" textlink="">
      <xdr:nvSpPr>
        <xdr:cNvPr id="69" name="Shape 139">
          <a:extLst>
            <a:ext uri="{FF2B5EF4-FFF2-40B4-BE49-F238E27FC236}">
              <a16:creationId xmlns:a16="http://schemas.microsoft.com/office/drawing/2014/main" id="{00000000-0008-0000-0B00-000045000000}"/>
            </a:ext>
          </a:extLst>
        </xdr:cNvPr>
        <xdr:cNvSpPr/>
      </xdr:nvSpPr>
      <xdr:spPr>
        <a:xfrm>
          <a:off x="6807200" y="48069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1988</xdr:row>
      <xdr:rowOff>0</xdr:rowOff>
    </xdr:from>
    <xdr:ext cx="5582285" cy="3175"/>
    <xdr:sp macro="" textlink="">
      <xdr:nvSpPr>
        <xdr:cNvPr id="70" name="Shape 144">
          <a:extLst>
            <a:ext uri="{FF2B5EF4-FFF2-40B4-BE49-F238E27FC236}">
              <a16:creationId xmlns:a16="http://schemas.microsoft.com/office/drawing/2014/main" id="{00000000-0008-0000-0B00-000046000000}"/>
            </a:ext>
          </a:extLst>
        </xdr:cNvPr>
        <xdr:cNvSpPr/>
      </xdr:nvSpPr>
      <xdr:spPr>
        <a:xfrm>
          <a:off x="6807200" y="49688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2002</xdr:row>
      <xdr:rowOff>0</xdr:rowOff>
    </xdr:from>
    <xdr:ext cx="5582285" cy="3175"/>
    <xdr:sp macro="" textlink="">
      <xdr:nvSpPr>
        <xdr:cNvPr id="71" name="Shape 146">
          <a:extLst>
            <a:ext uri="{FF2B5EF4-FFF2-40B4-BE49-F238E27FC236}">
              <a16:creationId xmlns:a16="http://schemas.microsoft.com/office/drawing/2014/main" id="{00000000-0008-0000-0B00-000047000000}"/>
            </a:ext>
          </a:extLst>
        </xdr:cNvPr>
        <xdr:cNvSpPr/>
      </xdr:nvSpPr>
      <xdr:spPr>
        <a:xfrm>
          <a:off x="6807200" y="50133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2018</xdr:row>
      <xdr:rowOff>0</xdr:rowOff>
    </xdr:from>
    <xdr:ext cx="5582285" cy="3175"/>
    <xdr:sp macro="" textlink="">
      <xdr:nvSpPr>
        <xdr:cNvPr id="72" name="Shape 148">
          <a:extLst>
            <a:ext uri="{FF2B5EF4-FFF2-40B4-BE49-F238E27FC236}">
              <a16:creationId xmlns:a16="http://schemas.microsoft.com/office/drawing/2014/main" id="{00000000-0008-0000-0B00-000048000000}"/>
            </a:ext>
          </a:extLst>
        </xdr:cNvPr>
        <xdr:cNvSpPr/>
      </xdr:nvSpPr>
      <xdr:spPr>
        <a:xfrm>
          <a:off x="6807200" y="5092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2035</xdr:row>
      <xdr:rowOff>0</xdr:rowOff>
    </xdr:from>
    <xdr:ext cx="5582285" cy="3175"/>
    <xdr:sp macro="" textlink="">
      <xdr:nvSpPr>
        <xdr:cNvPr id="73" name="Shape 150">
          <a:extLst>
            <a:ext uri="{FF2B5EF4-FFF2-40B4-BE49-F238E27FC236}">
              <a16:creationId xmlns:a16="http://schemas.microsoft.com/office/drawing/2014/main" id="{00000000-0008-0000-0B00-000049000000}"/>
            </a:ext>
          </a:extLst>
        </xdr:cNvPr>
        <xdr:cNvSpPr/>
      </xdr:nvSpPr>
      <xdr:spPr>
        <a:xfrm>
          <a:off x="6807200" y="5203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2051</xdr:row>
      <xdr:rowOff>0</xdr:rowOff>
    </xdr:from>
    <xdr:ext cx="5582285" cy="3175"/>
    <xdr:sp macro="" textlink="">
      <xdr:nvSpPr>
        <xdr:cNvPr id="74" name="Shape 152">
          <a:extLst>
            <a:ext uri="{FF2B5EF4-FFF2-40B4-BE49-F238E27FC236}">
              <a16:creationId xmlns:a16="http://schemas.microsoft.com/office/drawing/2014/main" id="{00000000-0008-0000-0B00-00004A000000}"/>
            </a:ext>
          </a:extLst>
        </xdr:cNvPr>
        <xdr:cNvSpPr/>
      </xdr:nvSpPr>
      <xdr:spPr>
        <a:xfrm>
          <a:off x="6807200" y="53054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2085</xdr:row>
      <xdr:rowOff>0</xdr:rowOff>
    </xdr:from>
    <xdr:ext cx="5582285" cy="3175"/>
    <xdr:sp macro="" textlink="">
      <xdr:nvSpPr>
        <xdr:cNvPr id="75" name="Shape 155">
          <a:extLst>
            <a:ext uri="{FF2B5EF4-FFF2-40B4-BE49-F238E27FC236}">
              <a16:creationId xmlns:a16="http://schemas.microsoft.com/office/drawing/2014/main" id="{00000000-0008-0000-0B00-00004B000000}"/>
            </a:ext>
          </a:extLst>
        </xdr:cNvPr>
        <xdr:cNvSpPr/>
      </xdr:nvSpPr>
      <xdr:spPr>
        <a:xfrm>
          <a:off x="6807200" y="55245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2116</xdr:row>
      <xdr:rowOff>0</xdr:rowOff>
    </xdr:from>
    <xdr:ext cx="5582285" cy="3175"/>
    <xdr:sp macro="" textlink="">
      <xdr:nvSpPr>
        <xdr:cNvPr id="76" name="Shape 158">
          <a:extLst>
            <a:ext uri="{FF2B5EF4-FFF2-40B4-BE49-F238E27FC236}">
              <a16:creationId xmlns:a16="http://schemas.microsoft.com/office/drawing/2014/main" id="{00000000-0008-0000-0B00-00004C000000}"/>
            </a:ext>
          </a:extLst>
        </xdr:cNvPr>
        <xdr:cNvSpPr/>
      </xdr:nvSpPr>
      <xdr:spPr>
        <a:xfrm>
          <a:off x="6807200" y="56991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2133</xdr:row>
      <xdr:rowOff>0</xdr:rowOff>
    </xdr:from>
    <xdr:ext cx="5582285" cy="3175"/>
    <xdr:sp macro="" textlink="">
      <xdr:nvSpPr>
        <xdr:cNvPr id="77" name="Shape 160">
          <a:extLst>
            <a:ext uri="{FF2B5EF4-FFF2-40B4-BE49-F238E27FC236}">
              <a16:creationId xmlns:a16="http://schemas.microsoft.com/office/drawing/2014/main" id="{00000000-0008-0000-0B00-00004D000000}"/>
            </a:ext>
          </a:extLst>
        </xdr:cNvPr>
        <xdr:cNvSpPr/>
      </xdr:nvSpPr>
      <xdr:spPr>
        <a:xfrm>
          <a:off x="6807200" y="57531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2148</xdr:row>
      <xdr:rowOff>0</xdr:rowOff>
    </xdr:from>
    <xdr:ext cx="5582285" cy="3175"/>
    <xdr:sp macro="" textlink="">
      <xdr:nvSpPr>
        <xdr:cNvPr id="78" name="Shape 162">
          <a:extLst>
            <a:ext uri="{FF2B5EF4-FFF2-40B4-BE49-F238E27FC236}">
              <a16:creationId xmlns:a16="http://schemas.microsoft.com/office/drawing/2014/main" id="{00000000-0008-0000-0B00-00004E000000}"/>
            </a:ext>
          </a:extLst>
        </xdr:cNvPr>
        <xdr:cNvSpPr/>
      </xdr:nvSpPr>
      <xdr:spPr>
        <a:xfrm>
          <a:off x="6807200" y="58070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2163</xdr:row>
      <xdr:rowOff>0</xdr:rowOff>
    </xdr:from>
    <xdr:ext cx="5582285" cy="3175"/>
    <xdr:sp macro="" textlink="">
      <xdr:nvSpPr>
        <xdr:cNvPr id="79" name="Shape 164">
          <a:extLst>
            <a:ext uri="{FF2B5EF4-FFF2-40B4-BE49-F238E27FC236}">
              <a16:creationId xmlns:a16="http://schemas.microsoft.com/office/drawing/2014/main" id="{00000000-0008-0000-0B00-00004F000000}"/>
            </a:ext>
          </a:extLst>
        </xdr:cNvPr>
        <xdr:cNvSpPr/>
      </xdr:nvSpPr>
      <xdr:spPr>
        <a:xfrm>
          <a:off x="6807200" y="5895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2192</xdr:row>
      <xdr:rowOff>0</xdr:rowOff>
    </xdr:from>
    <xdr:ext cx="5582285" cy="3175"/>
    <xdr:sp macro="" textlink="">
      <xdr:nvSpPr>
        <xdr:cNvPr id="80" name="Shape 168">
          <a:extLst>
            <a:ext uri="{FF2B5EF4-FFF2-40B4-BE49-F238E27FC236}">
              <a16:creationId xmlns:a16="http://schemas.microsoft.com/office/drawing/2014/main" id="{00000000-0008-0000-0B00-000050000000}"/>
            </a:ext>
          </a:extLst>
        </xdr:cNvPr>
        <xdr:cNvSpPr/>
      </xdr:nvSpPr>
      <xdr:spPr>
        <a:xfrm>
          <a:off x="6807200" y="6064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2206</xdr:row>
      <xdr:rowOff>0</xdr:rowOff>
    </xdr:from>
    <xdr:ext cx="5582285" cy="3175"/>
    <xdr:sp macro="" textlink="">
      <xdr:nvSpPr>
        <xdr:cNvPr id="81" name="Shape 170">
          <a:extLst>
            <a:ext uri="{FF2B5EF4-FFF2-40B4-BE49-F238E27FC236}">
              <a16:creationId xmlns:a16="http://schemas.microsoft.com/office/drawing/2014/main" id="{00000000-0008-0000-0B00-000051000000}"/>
            </a:ext>
          </a:extLst>
        </xdr:cNvPr>
        <xdr:cNvSpPr/>
      </xdr:nvSpPr>
      <xdr:spPr>
        <a:xfrm>
          <a:off x="6807200" y="6108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1000</xdr:row>
      <xdr:rowOff>0</xdr:rowOff>
    </xdr:from>
    <xdr:ext cx="5582285" cy="3175"/>
    <xdr:sp macro="" textlink="">
      <xdr:nvSpPr>
        <xdr:cNvPr id="82" name="Shape 174">
          <a:extLst>
            <a:ext uri="{FF2B5EF4-FFF2-40B4-BE49-F238E27FC236}">
              <a16:creationId xmlns:a16="http://schemas.microsoft.com/office/drawing/2014/main" id="{00000000-0008-0000-0B00-000052000000}"/>
            </a:ext>
          </a:extLst>
        </xdr:cNvPr>
        <xdr:cNvSpPr/>
      </xdr:nvSpPr>
      <xdr:spPr>
        <a:xfrm>
          <a:off x="6807200" y="393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2259</xdr:row>
      <xdr:rowOff>0</xdr:rowOff>
    </xdr:from>
    <xdr:ext cx="9488805" cy="3175"/>
    <xdr:sp macro="" textlink="">
      <xdr:nvSpPr>
        <xdr:cNvPr id="83" name="Shape 43">
          <a:extLst>
            <a:ext uri="{FF2B5EF4-FFF2-40B4-BE49-F238E27FC236}">
              <a16:creationId xmlns:a16="http://schemas.microsoft.com/office/drawing/2014/main" id="{00000000-0008-0000-0B00-000053000000}"/>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1076</xdr:row>
      <xdr:rowOff>0</xdr:rowOff>
    </xdr:from>
    <xdr:ext cx="9488805" cy="3175"/>
    <xdr:sp macro="" textlink="">
      <xdr:nvSpPr>
        <xdr:cNvPr id="84" name="Shape 44">
          <a:extLst>
            <a:ext uri="{FF2B5EF4-FFF2-40B4-BE49-F238E27FC236}">
              <a16:creationId xmlns:a16="http://schemas.microsoft.com/office/drawing/2014/main" id="{00000000-0008-0000-0B00-000054000000}"/>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1010</xdr:row>
      <xdr:rowOff>0</xdr:rowOff>
    </xdr:from>
    <xdr:ext cx="9488805" cy="3175"/>
    <xdr:sp macro="" textlink="">
      <xdr:nvSpPr>
        <xdr:cNvPr id="85" name="Shape 45">
          <a:extLst>
            <a:ext uri="{FF2B5EF4-FFF2-40B4-BE49-F238E27FC236}">
              <a16:creationId xmlns:a16="http://schemas.microsoft.com/office/drawing/2014/main" id="{00000000-0008-0000-0B00-000055000000}"/>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255</xdr:row>
      <xdr:rowOff>0</xdr:rowOff>
    </xdr:from>
    <xdr:ext cx="9488805" cy="3175"/>
    <xdr:sp macro="" textlink="">
      <xdr:nvSpPr>
        <xdr:cNvPr id="86" name="Shape 180">
          <a:extLst>
            <a:ext uri="{FF2B5EF4-FFF2-40B4-BE49-F238E27FC236}">
              <a16:creationId xmlns:a16="http://schemas.microsoft.com/office/drawing/2014/main" id="{00000000-0008-0000-0B00-000056000000}"/>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278</xdr:row>
      <xdr:rowOff>0</xdr:rowOff>
    </xdr:from>
    <xdr:ext cx="9488805" cy="3175"/>
    <xdr:sp macro="" textlink="">
      <xdr:nvSpPr>
        <xdr:cNvPr id="87" name="Shape 181">
          <a:extLst>
            <a:ext uri="{FF2B5EF4-FFF2-40B4-BE49-F238E27FC236}">
              <a16:creationId xmlns:a16="http://schemas.microsoft.com/office/drawing/2014/main" id="{00000000-0008-0000-0B00-000057000000}"/>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346</xdr:row>
      <xdr:rowOff>0</xdr:rowOff>
    </xdr:from>
    <xdr:ext cx="5582285" cy="3175"/>
    <xdr:sp macro="" textlink="">
      <xdr:nvSpPr>
        <xdr:cNvPr id="88" name="Shape 182">
          <a:extLst>
            <a:ext uri="{FF2B5EF4-FFF2-40B4-BE49-F238E27FC236}">
              <a16:creationId xmlns:a16="http://schemas.microsoft.com/office/drawing/2014/main" id="{00000000-0008-0000-0B00-000058000000}"/>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410</xdr:row>
      <xdr:rowOff>0</xdr:rowOff>
    </xdr:from>
    <xdr:ext cx="5582285" cy="3175"/>
    <xdr:sp macro="" textlink="">
      <xdr:nvSpPr>
        <xdr:cNvPr id="89" name="Shape 186">
          <a:extLst>
            <a:ext uri="{FF2B5EF4-FFF2-40B4-BE49-F238E27FC236}">
              <a16:creationId xmlns:a16="http://schemas.microsoft.com/office/drawing/2014/main" id="{00000000-0008-0000-0B00-000059000000}"/>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479</xdr:row>
      <xdr:rowOff>0</xdr:rowOff>
    </xdr:from>
    <xdr:ext cx="5582285" cy="3175"/>
    <xdr:sp macro="" textlink="">
      <xdr:nvSpPr>
        <xdr:cNvPr id="90" name="Shape 191">
          <a:extLst>
            <a:ext uri="{FF2B5EF4-FFF2-40B4-BE49-F238E27FC236}">
              <a16:creationId xmlns:a16="http://schemas.microsoft.com/office/drawing/2014/main" id="{00000000-0008-0000-0B00-00005A000000}"/>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940</xdr:row>
      <xdr:rowOff>0</xdr:rowOff>
    </xdr:from>
    <xdr:ext cx="9488805" cy="3175"/>
    <xdr:sp macro="" textlink="">
      <xdr:nvSpPr>
        <xdr:cNvPr id="91" name="Shape 50">
          <a:extLst>
            <a:ext uri="{FF2B5EF4-FFF2-40B4-BE49-F238E27FC236}">
              <a16:creationId xmlns:a16="http://schemas.microsoft.com/office/drawing/2014/main" id="{00000000-0008-0000-0B00-00005B000000}"/>
            </a:ext>
          </a:extLst>
        </xdr:cNvPr>
        <xdr:cNvSpPr/>
      </xdr:nvSpPr>
      <xdr:spPr>
        <a:xfrm>
          <a:off x="4851400" y="98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12.xml><?xml version="1.0" encoding="utf-8"?>
<xdr:wsDr xmlns:xdr="http://schemas.openxmlformats.org/drawingml/2006/spreadsheetDrawing" xmlns:a="http://schemas.openxmlformats.org/drawingml/2006/main">
  <xdr:oneCellAnchor>
    <xdr:from>
      <xdr:col>3</xdr:col>
      <xdr:colOff>0</xdr:colOff>
      <xdr:row>1462</xdr:row>
      <xdr:rowOff>0</xdr:rowOff>
    </xdr:from>
    <xdr:ext cx="5582285" cy="3175"/>
    <xdr:sp macro="" textlink="">
      <xdr:nvSpPr>
        <xdr:cNvPr id="2" name="Shape 56">
          <a:extLst>
            <a:ext uri="{FF2B5EF4-FFF2-40B4-BE49-F238E27FC236}">
              <a16:creationId xmlns:a16="http://schemas.microsoft.com/office/drawing/2014/main" id="{00000000-0008-0000-0C00-000002000000}"/>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 name="Shape 58">
          <a:extLst>
            <a:ext uri="{FF2B5EF4-FFF2-40B4-BE49-F238E27FC236}">
              <a16:creationId xmlns:a16="http://schemas.microsoft.com/office/drawing/2014/main" id="{00000000-0008-0000-0C00-000003000000}"/>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 name="Shape 61">
          <a:extLst>
            <a:ext uri="{FF2B5EF4-FFF2-40B4-BE49-F238E27FC236}">
              <a16:creationId xmlns:a16="http://schemas.microsoft.com/office/drawing/2014/main" id="{00000000-0008-0000-0C00-000004000000}"/>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 name="Shape 63">
          <a:extLst>
            <a:ext uri="{FF2B5EF4-FFF2-40B4-BE49-F238E27FC236}">
              <a16:creationId xmlns:a16="http://schemas.microsoft.com/office/drawing/2014/main" id="{00000000-0008-0000-0C00-000005000000}"/>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793</xdr:row>
      <xdr:rowOff>0</xdr:rowOff>
    </xdr:from>
    <xdr:ext cx="9488805" cy="3175"/>
    <xdr:sp macro="" textlink="">
      <xdr:nvSpPr>
        <xdr:cNvPr id="6" name="Shape 179">
          <a:extLst>
            <a:ext uri="{FF2B5EF4-FFF2-40B4-BE49-F238E27FC236}">
              <a16:creationId xmlns:a16="http://schemas.microsoft.com/office/drawing/2014/main" id="{00000000-0008-0000-0C00-000006000000}"/>
            </a:ext>
          </a:extLst>
        </xdr:cNvPr>
        <xdr:cNvSpPr/>
      </xdr:nvSpPr>
      <xdr:spPr>
        <a:xfrm>
          <a:off x="4851400" y="228177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793</xdr:row>
      <xdr:rowOff>0</xdr:rowOff>
    </xdr:from>
    <xdr:ext cx="9488805" cy="3175"/>
    <xdr:sp macro="" textlink="">
      <xdr:nvSpPr>
        <xdr:cNvPr id="7" name="Shape 180">
          <a:extLst>
            <a:ext uri="{FF2B5EF4-FFF2-40B4-BE49-F238E27FC236}">
              <a16:creationId xmlns:a16="http://schemas.microsoft.com/office/drawing/2014/main" id="{00000000-0008-0000-0C00-000007000000}"/>
            </a:ext>
          </a:extLst>
        </xdr:cNvPr>
        <xdr:cNvSpPr/>
      </xdr:nvSpPr>
      <xdr:spPr>
        <a:xfrm>
          <a:off x="4851400" y="22817709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8" name="Shape 182">
          <a:extLst>
            <a:ext uri="{FF2B5EF4-FFF2-40B4-BE49-F238E27FC236}">
              <a16:creationId xmlns:a16="http://schemas.microsoft.com/office/drawing/2014/main" id="{00000000-0008-0000-0C00-000008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9" name="Shape 186">
          <a:extLst>
            <a:ext uri="{FF2B5EF4-FFF2-40B4-BE49-F238E27FC236}">
              <a16:creationId xmlns:a16="http://schemas.microsoft.com/office/drawing/2014/main" id="{00000000-0008-0000-0C00-000009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10" name="Shape 191">
          <a:extLst>
            <a:ext uri="{FF2B5EF4-FFF2-40B4-BE49-F238E27FC236}">
              <a16:creationId xmlns:a16="http://schemas.microsoft.com/office/drawing/2014/main" id="{00000000-0008-0000-0C00-00000A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11" name="Shape 192">
          <a:extLst>
            <a:ext uri="{FF2B5EF4-FFF2-40B4-BE49-F238E27FC236}">
              <a16:creationId xmlns:a16="http://schemas.microsoft.com/office/drawing/2014/main" id="{00000000-0008-0000-0C00-00000B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2" name="Shape 201">
          <a:extLst>
            <a:ext uri="{FF2B5EF4-FFF2-40B4-BE49-F238E27FC236}">
              <a16:creationId xmlns:a16="http://schemas.microsoft.com/office/drawing/2014/main" id="{00000000-0008-0000-0C00-00000C000000}"/>
            </a:ext>
          </a:extLst>
        </xdr:cNvPr>
        <xdr:cNvSpPr/>
      </xdr:nvSpPr>
      <xdr:spPr>
        <a:xfrm>
          <a:off x="4851400" y="69881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3" name="Shape 201">
          <a:extLst>
            <a:ext uri="{FF2B5EF4-FFF2-40B4-BE49-F238E27FC236}">
              <a16:creationId xmlns:a16="http://schemas.microsoft.com/office/drawing/2014/main" id="{00000000-0008-0000-0C00-00000D000000}"/>
            </a:ext>
          </a:extLst>
        </xdr:cNvPr>
        <xdr:cNvSpPr/>
      </xdr:nvSpPr>
      <xdr:spPr>
        <a:xfrm>
          <a:off x="4851400" y="11753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4" name="Shape 206">
          <a:extLst>
            <a:ext uri="{FF2B5EF4-FFF2-40B4-BE49-F238E27FC236}">
              <a16:creationId xmlns:a16="http://schemas.microsoft.com/office/drawing/2014/main" id="{00000000-0008-0000-0C00-00000E000000}"/>
            </a:ext>
          </a:extLst>
        </xdr:cNvPr>
        <xdr:cNvSpPr/>
      </xdr:nvSpPr>
      <xdr:spPr>
        <a:xfrm>
          <a:off x="4851400" y="119507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2708910" cy="3175"/>
    <xdr:sp macro="" textlink="">
      <xdr:nvSpPr>
        <xdr:cNvPr id="15" name="Shape 210">
          <a:extLst>
            <a:ext uri="{FF2B5EF4-FFF2-40B4-BE49-F238E27FC236}">
              <a16:creationId xmlns:a16="http://schemas.microsoft.com/office/drawing/2014/main" id="{00000000-0008-0000-0C00-00000F000000}"/>
            </a:ext>
          </a:extLst>
        </xdr:cNvPr>
        <xdr:cNvSpPr/>
      </xdr:nvSpPr>
      <xdr:spPr>
        <a:xfrm>
          <a:off x="4851400" y="9629775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805</xdr:row>
      <xdr:rowOff>0</xdr:rowOff>
    </xdr:from>
    <xdr:ext cx="9488805" cy="3175"/>
    <xdr:sp macro="" textlink="">
      <xdr:nvSpPr>
        <xdr:cNvPr id="16" name="Shape 229">
          <a:extLst>
            <a:ext uri="{FF2B5EF4-FFF2-40B4-BE49-F238E27FC236}">
              <a16:creationId xmlns:a16="http://schemas.microsoft.com/office/drawing/2014/main" id="{00000000-0008-0000-0C00-000010000000}"/>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805</xdr:row>
      <xdr:rowOff>0</xdr:rowOff>
    </xdr:from>
    <xdr:ext cx="9488805" cy="3175"/>
    <xdr:sp macro="" textlink="">
      <xdr:nvSpPr>
        <xdr:cNvPr id="17" name="Shape 230">
          <a:extLst>
            <a:ext uri="{FF2B5EF4-FFF2-40B4-BE49-F238E27FC236}">
              <a16:creationId xmlns:a16="http://schemas.microsoft.com/office/drawing/2014/main" id="{00000000-0008-0000-0C00-000011000000}"/>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8" name="Shape 70">
          <a:extLst>
            <a:ext uri="{FF2B5EF4-FFF2-40B4-BE49-F238E27FC236}">
              <a16:creationId xmlns:a16="http://schemas.microsoft.com/office/drawing/2014/main" id="{00000000-0008-0000-0C00-000012000000}"/>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9" name="Shape 73">
          <a:extLst>
            <a:ext uri="{FF2B5EF4-FFF2-40B4-BE49-F238E27FC236}">
              <a16:creationId xmlns:a16="http://schemas.microsoft.com/office/drawing/2014/main" id="{00000000-0008-0000-0C00-00001300000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0" name="Shape 76">
          <a:extLst>
            <a:ext uri="{FF2B5EF4-FFF2-40B4-BE49-F238E27FC236}">
              <a16:creationId xmlns:a16="http://schemas.microsoft.com/office/drawing/2014/main" id="{00000000-0008-0000-0C00-000014000000}"/>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1" name="Shape 77">
          <a:extLst>
            <a:ext uri="{FF2B5EF4-FFF2-40B4-BE49-F238E27FC236}">
              <a16:creationId xmlns:a16="http://schemas.microsoft.com/office/drawing/2014/main" id="{00000000-0008-0000-0C00-000015000000}"/>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2" name="Shape 78">
          <a:extLst>
            <a:ext uri="{FF2B5EF4-FFF2-40B4-BE49-F238E27FC236}">
              <a16:creationId xmlns:a16="http://schemas.microsoft.com/office/drawing/2014/main" id="{00000000-0008-0000-0C00-000016000000}"/>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3" name="Shape 81">
          <a:extLst>
            <a:ext uri="{FF2B5EF4-FFF2-40B4-BE49-F238E27FC236}">
              <a16:creationId xmlns:a16="http://schemas.microsoft.com/office/drawing/2014/main" id="{00000000-0008-0000-0C00-000017000000}"/>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4" name="Shape 82">
          <a:extLst>
            <a:ext uri="{FF2B5EF4-FFF2-40B4-BE49-F238E27FC236}">
              <a16:creationId xmlns:a16="http://schemas.microsoft.com/office/drawing/2014/main" id="{00000000-0008-0000-0C00-000018000000}"/>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5" name="Shape 84">
          <a:extLst>
            <a:ext uri="{FF2B5EF4-FFF2-40B4-BE49-F238E27FC236}">
              <a16:creationId xmlns:a16="http://schemas.microsoft.com/office/drawing/2014/main" id="{00000000-0008-0000-0C00-000019000000}"/>
            </a:ext>
          </a:extLst>
        </xdr:cNvPr>
        <xdr:cNvSpPr/>
      </xdr:nvSpPr>
      <xdr:spPr>
        <a:xfrm>
          <a:off x="4851400" y="207010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6" name="Shape 97">
          <a:extLst>
            <a:ext uri="{FF2B5EF4-FFF2-40B4-BE49-F238E27FC236}">
              <a16:creationId xmlns:a16="http://schemas.microsoft.com/office/drawing/2014/main" id="{00000000-0008-0000-0C00-00001A000000}"/>
            </a:ext>
          </a:extLst>
        </xdr:cNvPr>
        <xdr:cNvSpPr/>
      </xdr:nvSpPr>
      <xdr:spPr>
        <a:xfrm>
          <a:off x="6807200" y="2774950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7" name="Shape 121">
          <a:extLst>
            <a:ext uri="{FF2B5EF4-FFF2-40B4-BE49-F238E27FC236}">
              <a16:creationId xmlns:a16="http://schemas.microsoft.com/office/drawing/2014/main" id="{00000000-0008-0000-0C00-00001B000000}"/>
            </a:ext>
          </a:extLst>
        </xdr:cNvPr>
        <xdr:cNvSpPr/>
      </xdr:nvSpPr>
      <xdr:spPr>
        <a:xfrm>
          <a:off x="6807200" y="34988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8" name="Shape 127">
          <a:extLst>
            <a:ext uri="{FF2B5EF4-FFF2-40B4-BE49-F238E27FC236}">
              <a16:creationId xmlns:a16="http://schemas.microsoft.com/office/drawing/2014/main" id="{00000000-0008-0000-0C00-00001C000000}"/>
            </a:ext>
          </a:extLst>
        </xdr:cNvPr>
        <xdr:cNvSpPr/>
      </xdr:nvSpPr>
      <xdr:spPr>
        <a:xfrm>
          <a:off x="6807200" y="4314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9" name="Shape 135">
          <a:extLst>
            <a:ext uri="{FF2B5EF4-FFF2-40B4-BE49-F238E27FC236}">
              <a16:creationId xmlns:a16="http://schemas.microsoft.com/office/drawing/2014/main" id="{00000000-0008-0000-0C00-00001D000000}"/>
            </a:ext>
          </a:extLst>
        </xdr:cNvPr>
        <xdr:cNvSpPr/>
      </xdr:nvSpPr>
      <xdr:spPr>
        <a:xfrm>
          <a:off x="6807200" y="45846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0" name="Shape 137">
          <a:extLst>
            <a:ext uri="{FF2B5EF4-FFF2-40B4-BE49-F238E27FC236}">
              <a16:creationId xmlns:a16="http://schemas.microsoft.com/office/drawing/2014/main" id="{00000000-0008-0000-0C00-00001E000000}"/>
            </a:ext>
          </a:extLst>
        </xdr:cNvPr>
        <xdr:cNvSpPr/>
      </xdr:nvSpPr>
      <xdr:spPr>
        <a:xfrm>
          <a:off x="6807200" y="46863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1" name="Shape 139">
          <a:extLst>
            <a:ext uri="{FF2B5EF4-FFF2-40B4-BE49-F238E27FC236}">
              <a16:creationId xmlns:a16="http://schemas.microsoft.com/office/drawing/2014/main" id="{00000000-0008-0000-0C00-00001F000000}"/>
            </a:ext>
          </a:extLst>
        </xdr:cNvPr>
        <xdr:cNvSpPr/>
      </xdr:nvSpPr>
      <xdr:spPr>
        <a:xfrm>
          <a:off x="6807200" y="48005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2" name="Shape 144">
          <a:extLst>
            <a:ext uri="{FF2B5EF4-FFF2-40B4-BE49-F238E27FC236}">
              <a16:creationId xmlns:a16="http://schemas.microsoft.com/office/drawing/2014/main" id="{00000000-0008-0000-0C00-000020000000}"/>
            </a:ext>
          </a:extLst>
        </xdr:cNvPr>
        <xdr:cNvSpPr/>
      </xdr:nvSpPr>
      <xdr:spPr>
        <a:xfrm>
          <a:off x="6807200" y="49625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3" name="Shape 146">
          <a:extLst>
            <a:ext uri="{FF2B5EF4-FFF2-40B4-BE49-F238E27FC236}">
              <a16:creationId xmlns:a16="http://schemas.microsoft.com/office/drawing/2014/main" id="{00000000-0008-0000-0C00-000021000000}"/>
            </a:ext>
          </a:extLst>
        </xdr:cNvPr>
        <xdr:cNvSpPr/>
      </xdr:nvSpPr>
      <xdr:spPr>
        <a:xfrm>
          <a:off x="6807200" y="50069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4" name="Shape 148">
          <a:extLst>
            <a:ext uri="{FF2B5EF4-FFF2-40B4-BE49-F238E27FC236}">
              <a16:creationId xmlns:a16="http://schemas.microsoft.com/office/drawing/2014/main" id="{00000000-0008-0000-0C00-000022000000}"/>
            </a:ext>
          </a:extLst>
        </xdr:cNvPr>
        <xdr:cNvSpPr/>
      </xdr:nvSpPr>
      <xdr:spPr>
        <a:xfrm>
          <a:off x="6807200" y="507682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5" name="Shape 150">
          <a:extLst>
            <a:ext uri="{FF2B5EF4-FFF2-40B4-BE49-F238E27FC236}">
              <a16:creationId xmlns:a16="http://schemas.microsoft.com/office/drawing/2014/main" id="{00000000-0008-0000-0C00-000023000000}"/>
            </a:ext>
          </a:extLst>
        </xdr:cNvPr>
        <xdr:cNvSpPr/>
      </xdr:nvSpPr>
      <xdr:spPr>
        <a:xfrm>
          <a:off x="6807200" y="519112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6" name="Shape 152">
          <a:extLst>
            <a:ext uri="{FF2B5EF4-FFF2-40B4-BE49-F238E27FC236}">
              <a16:creationId xmlns:a16="http://schemas.microsoft.com/office/drawing/2014/main" id="{00000000-0008-0000-0C00-000024000000}"/>
            </a:ext>
          </a:extLst>
        </xdr:cNvPr>
        <xdr:cNvSpPr/>
      </xdr:nvSpPr>
      <xdr:spPr>
        <a:xfrm>
          <a:off x="6807200" y="529272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7" name="Shape 155">
          <a:extLst>
            <a:ext uri="{FF2B5EF4-FFF2-40B4-BE49-F238E27FC236}">
              <a16:creationId xmlns:a16="http://schemas.microsoft.com/office/drawing/2014/main" id="{00000000-0008-0000-0C00-000025000000}"/>
            </a:ext>
          </a:extLst>
        </xdr:cNvPr>
        <xdr:cNvSpPr/>
      </xdr:nvSpPr>
      <xdr:spPr>
        <a:xfrm>
          <a:off x="6807200" y="55118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8" name="Shape 158">
          <a:extLst>
            <a:ext uri="{FF2B5EF4-FFF2-40B4-BE49-F238E27FC236}">
              <a16:creationId xmlns:a16="http://schemas.microsoft.com/office/drawing/2014/main" id="{00000000-0008-0000-0C00-000026000000}"/>
            </a:ext>
          </a:extLst>
        </xdr:cNvPr>
        <xdr:cNvSpPr/>
      </xdr:nvSpPr>
      <xdr:spPr>
        <a:xfrm>
          <a:off x="6807200" y="569277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9" name="Shape 160">
          <a:extLst>
            <a:ext uri="{FF2B5EF4-FFF2-40B4-BE49-F238E27FC236}">
              <a16:creationId xmlns:a16="http://schemas.microsoft.com/office/drawing/2014/main" id="{00000000-0008-0000-0C00-000027000000}"/>
            </a:ext>
          </a:extLst>
        </xdr:cNvPr>
        <xdr:cNvSpPr/>
      </xdr:nvSpPr>
      <xdr:spPr>
        <a:xfrm>
          <a:off x="6807200" y="5746749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0" name="Shape 162">
          <a:extLst>
            <a:ext uri="{FF2B5EF4-FFF2-40B4-BE49-F238E27FC236}">
              <a16:creationId xmlns:a16="http://schemas.microsoft.com/office/drawing/2014/main" id="{00000000-0008-0000-0C00-000028000000}"/>
            </a:ext>
          </a:extLst>
        </xdr:cNvPr>
        <xdr:cNvSpPr/>
      </xdr:nvSpPr>
      <xdr:spPr>
        <a:xfrm>
          <a:off x="6807200" y="579437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1" name="Shape 164">
          <a:extLst>
            <a:ext uri="{FF2B5EF4-FFF2-40B4-BE49-F238E27FC236}">
              <a16:creationId xmlns:a16="http://schemas.microsoft.com/office/drawing/2014/main" id="{00000000-0008-0000-0C00-000029000000}"/>
            </a:ext>
          </a:extLst>
        </xdr:cNvPr>
        <xdr:cNvSpPr/>
      </xdr:nvSpPr>
      <xdr:spPr>
        <a:xfrm>
          <a:off x="6807200" y="58832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2" name="Shape 168">
          <a:extLst>
            <a:ext uri="{FF2B5EF4-FFF2-40B4-BE49-F238E27FC236}">
              <a16:creationId xmlns:a16="http://schemas.microsoft.com/office/drawing/2014/main" id="{00000000-0008-0000-0C00-00002A000000}"/>
            </a:ext>
          </a:extLst>
        </xdr:cNvPr>
        <xdr:cNvSpPr/>
      </xdr:nvSpPr>
      <xdr:spPr>
        <a:xfrm>
          <a:off x="6807200" y="60579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3" name="Shape 170">
          <a:extLst>
            <a:ext uri="{FF2B5EF4-FFF2-40B4-BE49-F238E27FC236}">
              <a16:creationId xmlns:a16="http://schemas.microsoft.com/office/drawing/2014/main" id="{00000000-0008-0000-0C00-00002B000000}"/>
            </a:ext>
          </a:extLst>
        </xdr:cNvPr>
        <xdr:cNvSpPr/>
      </xdr:nvSpPr>
      <xdr:spPr>
        <a:xfrm>
          <a:off x="6807200" y="610235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4" name="Shape 174">
          <a:extLst>
            <a:ext uri="{FF2B5EF4-FFF2-40B4-BE49-F238E27FC236}">
              <a16:creationId xmlns:a16="http://schemas.microsoft.com/office/drawing/2014/main" id="{00000000-0008-0000-0C00-00002C000000}"/>
            </a:ext>
          </a:extLst>
        </xdr:cNvPr>
        <xdr:cNvSpPr/>
      </xdr:nvSpPr>
      <xdr:spPr>
        <a:xfrm>
          <a:off x="6807200" y="3873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5" name="Shape 43">
          <a:extLst>
            <a:ext uri="{FF2B5EF4-FFF2-40B4-BE49-F238E27FC236}">
              <a16:creationId xmlns:a16="http://schemas.microsoft.com/office/drawing/2014/main" id="{00000000-0008-0000-0C00-00002D000000}"/>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6" name="Shape 44">
          <a:extLst>
            <a:ext uri="{FF2B5EF4-FFF2-40B4-BE49-F238E27FC236}">
              <a16:creationId xmlns:a16="http://schemas.microsoft.com/office/drawing/2014/main" id="{00000000-0008-0000-0C00-00002E000000}"/>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7" name="Shape 45">
          <a:extLst>
            <a:ext uri="{FF2B5EF4-FFF2-40B4-BE49-F238E27FC236}">
              <a16:creationId xmlns:a16="http://schemas.microsoft.com/office/drawing/2014/main" id="{00000000-0008-0000-0C00-00002F000000}"/>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8" name="Shape 180">
          <a:extLst>
            <a:ext uri="{FF2B5EF4-FFF2-40B4-BE49-F238E27FC236}">
              <a16:creationId xmlns:a16="http://schemas.microsoft.com/office/drawing/2014/main" id="{00000000-0008-0000-0C00-000030000000}"/>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9" name="Shape 181">
          <a:extLst>
            <a:ext uri="{FF2B5EF4-FFF2-40B4-BE49-F238E27FC236}">
              <a16:creationId xmlns:a16="http://schemas.microsoft.com/office/drawing/2014/main" id="{00000000-0008-0000-0C00-000031000000}"/>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0" name="Shape 182">
          <a:extLst>
            <a:ext uri="{FF2B5EF4-FFF2-40B4-BE49-F238E27FC236}">
              <a16:creationId xmlns:a16="http://schemas.microsoft.com/office/drawing/2014/main" id="{00000000-0008-0000-0C00-000032000000}"/>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1" name="Shape 186">
          <a:extLst>
            <a:ext uri="{FF2B5EF4-FFF2-40B4-BE49-F238E27FC236}">
              <a16:creationId xmlns:a16="http://schemas.microsoft.com/office/drawing/2014/main" id="{00000000-0008-0000-0C00-000033000000}"/>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2" name="Shape 191">
          <a:extLst>
            <a:ext uri="{FF2B5EF4-FFF2-40B4-BE49-F238E27FC236}">
              <a16:creationId xmlns:a16="http://schemas.microsoft.com/office/drawing/2014/main" id="{00000000-0008-0000-0C00-000034000000}"/>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3" name="Shape 56">
          <a:extLst>
            <a:ext uri="{FF2B5EF4-FFF2-40B4-BE49-F238E27FC236}">
              <a16:creationId xmlns:a16="http://schemas.microsoft.com/office/drawing/2014/main" id="{00000000-0008-0000-0C00-000035000000}"/>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4" name="Shape 58">
          <a:extLst>
            <a:ext uri="{FF2B5EF4-FFF2-40B4-BE49-F238E27FC236}">
              <a16:creationId xmlns:a16="http://schemas.microsoft.com/office/drawing/2014/main" id="{00000000-0008-0000-0C00-000036000000}"/>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5" name="Shape 61">
          <a:extLst>
            <a:ext uri="{FF2B5EF4-FFF2-40B4-BE49-F238E27FC236}">
              <a16:creationId xmlns:a16="http://schemas.microsoft.com/office/drawing/2014/main" id="{00000000-0008-0000-0C00-000037000000}"/>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6" name="Shape 63">
          <a:extLst>
            <a:ext uri="{FF2B5EF4-FFF2-40B4-BE49-F238E27FC236}">
              <a16:creationId xmlns:a16="http://schemas.microsoft.com/office/drawing/2014/main" id="{00000000-0008-0000-0C00-000038000000}"/>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57" name="Shape 70">
          <a:extLst>
            <a:ext uri="{FF2B5EF4-FFF2-40B4-BE49-F238E27FC236}">
              <a16:creationId xmlns:a16="http://schemas.microsoft.com/office/drawing/2014/main" id="{00000000-0008-0000-0C00-000039000000}"/>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58" name="Shape 73">
          <a:extLst>
            <a:ext uri="{FF2B5EF4-FFF2-40B4-BE49-F238E27FC236}">
              <a16:creationId xmlns:a16="http://schemas.microsoft.com/office/drawing/2014/main" id="{00000000-0008-0000-0C00-00003A00000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59" name="Shape 76">
          <a:extLst>
            <a:ext uri="{FF2B5EF4-FFF2-40B4-BE49-F238E27FC236}">
              <a16:creationId xmlns:a16="http://schemas.microsoft.com/office/drawing/2014/main" id="{00000000-0008-0000-0C00-00003B000000}"/>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0" name="Shape 77">
          <a:extLst>
            <a:ext uri="{FF2B5EF4-FFF2-40B4-BE49-F238E27FC236}">
              <a16:creationId xmlns:a16="http://schemas.microsoft.com/office/drawing/2014/main" id="{00000000-0008-0000-0C00-00003C000000}"/>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1" name="Shape 78">
          <a:extLst>
            <a:ext uri="{FF2B5EF4-FFF2-40B4-BE49-F238E27FC236}">
              <a16:creationId xmlns:a16="http://schemas.microsoft.com/office/drawing/2014/main" id="{00000000-0008-0000-0C00-00003D000000}"/>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2" name="Shape 81">
          <a:extLst>
            <a:ext uri="{FF2B5EF4-FFF2-40B4-BE49-F238E27FC236}">
              <a16:creationId xmlns:a16="http://schemas.microsoft.com/office/drawing/2014/main" id="{00000000-0008-0000-0C00-00003E000000}"/>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3" name="Shape 82">
          <a:extLst>
            <a:ext uri="{FF2B5EF4-FFF2-40B4-BE49-F238E27FC236}">
              <a16:creationId xmlns:a16="http://schemas.microsoft.com/office/drawing/2014/main" id="{00000000-0008-0000-0C00-00003F000000}"/>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4" name="Shape 84">
          <a:extLst>
            <a:ext uri="{FF2B5EF4-FFF2-40B4-BE49-F238E27FC236}">
              <a16:creationId xmlns:a16="http://schemas.microsoft.com/office/drawing/2014/main" id="{00000000-0008-0000-0C00-000040000000}"/>
            </a:ext>
          </a:extLst>
        </xdr:cNvPr>
        <xdr:cNvSpPr/>
      </xdr:nvSpPr>
      <xdr:spPr>
        <a:xfrm>
          <a:off x="4851400" y="20732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5" name="Shape 97">
          <a:extLst>
            <a:ext uri="{FF2B5EF4-FFF2-40B4-BE49-F238E27FC236}">
              <a16:creationId xmlns:a16="http://schemas.microsoft.com/office/drawing/2014/main" id="{00000000-0008-0000-0C00-000041000000}"/>
            </a:ext>
          </a:extLst>
        </xdr:cNvPr>
        <xdr:cNvSpPr/>
      </xdr:nvSpPr>
      <xdr:spPr>
        <a:xfrm>
          <a:off x="6807200" y="27813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6" name="Shape 127">
          <a:extLst>
            <a:ext uri="{FF2B5EF4-FFF2-40B4-BE49-F238E27FC236}">
              <a16:creationId xmlns:a16="http://schemas.microsoft.com/office/drawing/2014/main" id="{00000000-0008-0000-0C00-000042000000}"/>
            </a:ext>
          </a:extLst>
        </xdr:cNvPr>
        <xdr:cNvSpPr/>
      </xdr:nvSpPr>
      <xdr:spPr>
        <a:xfrm>
          <a:off x="6807200" y="4318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7" name="Shape 135">
          <a:extLst>
            <a:ext uri="{FF2B5EF4-FFF2-40B4-BE49-F238E27FC236}">
              <a16:creationId xmlns:a16="http://schemas.microsoft.com/office/drawing/2014/main" id="{00000000-0008-0000-0C00-000043000000}"/>
            </a:ext>
          </a:extLst>
        </xdr:cNvPr>
        <xdr:cNvSpPr/>
      </xdr:nvSpPr>
      <xdr:spPr>
        <a:xfrm>
          <a:off x="6807200" y="4597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8" name="Shape 137">
          <a:extLst>
            <a:ext uri="{FF2B5EF4-FFF2-40B4-BE49-F238E27FC236}">
              <a16:creationId xmlns:a16="http://schemas.microsoft.com/office/drawing/2014/main" id="{00000000-0008-0000-0C00-000044000000}"/>
            </a:ext>
          </a:extLst>
        </xdr:cNvPr>
        <xdr:cNvSpPr/>
      </xdr:nvSpPr>
      <xdr:spPr>
        <a:xfrm>
          <a:off x="6807200" y="4699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9" name="Shape 139">
          <a:extLst>
            <a:ext uri="{FF2B5EF4-FFF2-40B4-BE49-F238E27FC236}">
              <a16:creationId xmlns:a16="http://schemas.microsoft.com/office/drawing/2014/main" id="{00000000-0008-0000-0C00-000045000000}"/>
            </a:ext>
          </a:extLst>
        </xdr:cNvPr>
        <xdr:cNvSpPr/>
      </xdr:nvSpPr>
      <xdr:spPr>
        <a:xfrm>
          <a:off x="6807200" y="48069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0" name="Shape 144">
          <a:extLst>
            <a:ext uri="{FF2B5EF4-FFF2-40B4-BE49-F238E27FC236}">
              <a16:creationId xmlns:a16="http://schemas.microsoft.com/office/drawing/2014/main" id="{00000000-0008-0000-0C00-000046000000}"/>
            </a:ext>
          </a:extLst>
        </xdr:cNvPr>
        <xdr:cNvSpPr/>
      </xdr:nvSpPr>
      <xdr:spPr>
        <a:xfrm>
          <a:off x="6807200" y="49688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1" name="Shape 146">
          <a:extLst>
            <a:ext uri="{FF2B5EF4-FFF2-40B4-BE49-F238E27FC236}">
              <a16:creationId xmlns:a16="http://schemas.microsoft.com/office/drawing/2014/main" id="{00000000-0008-0000-0C00-000047000000}"/>
            </a:ext>
          </a:extLst>
        </xdr:cNvPr>
        <xdr:cNvSpPr/>
      </xdr:nvSpPr>
      <xdr:spPr>
        <a:xfrm>
          <a:off x="6807200" y="50133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2" name="Shape 148">
          <a:extLst>
            <a:ext uri="{FF2B5EF4-FFF2-40B4-BE49-F238E27FC236}">
              <a16:creationId xmlns:a16="http://schemas.microsoft.com/office/drawing/2014/main" id="{00000000-0008-0000-0C00-000048000000}"/>
            </a:ext>
          </a:extLst>
        </xdr:cNvPr>
        <xdr:cNvSpPr/>
      </xdr:nvSpPr>
      <xdr:spPr>
        <a:xfrm>
          <a:off x="6807200" y="5092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3" name="Shape 150">
          <a:extLst>
            <a:ext uri="{FF2B5EF4-FFF2-40B4-BE49-F238E27FC236}">
              <a16:creationId xmlns:a16="http://schemas.microsoft.com/office/drawing/2014/main" id="{00000000-0008-0000-0C00-000049000000}"/>
            </a:ext>
          </a:extLst>
        </xdr:cNvPr>
        <xdr:cNvSpPr/>
      </xdr:nvSpPr>
      <xdr:spPr>
        <a:xfrm>
          <a:off x="6807200" y="5203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4" name="Shape 152">
          <a:extLst>
            <a:ext uri="{FF2B5EF4-FFF2-40B4-BE49-F238E27FC236}">
              <a16:creationId xmlns:a16="http://schemas.microsoft.com/office/drawing/2014/main" id="{00000000-0008-0000-0C00-00004A000000}"/>
            </a:ext>
          </a:extLst>
        </xdr:cNvPr>
        <xdr:cNvSpPr/>
      </xdr:nvSpPr>
      <xdr:spPr>
        <a:xfrm>
          <a:off x="6807200" y="53054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5" name="Shape 155">
          <a:extLst>
            <a:ext uri="{FF2B5EF4-FFF2-40B4-BE49-F238E27FC236}">
              <a16:creationId xmlns:a16="http://schemas.microsoft.com/office/drawing/2014/main" id="{00000000-0008-0000-0C00-00004B000000}"/>
            </a:ext>
          </a:extLst>
        </xdr:cNvPr>
        <xdr:cNvSpPr/>
      </xdr:nvSpPr>
      <xdr:spPr>
        <a:xfrm>
          <a:off x="6807200" y="55245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6" name="Shape 158">
          <a:extLst>
            <a:ext uri="{FF2B5EF4-FFF2-40B4-BE49-F238E27FC236}">
              <a16:creationId xmlns:a16="http://schemas.microsoft.com/office/drawing/2014/main" id="{00000000-0008-0000-0C00-00004C000000}"/>
            </a:ext>
          </a:extLst>
        </xdr:cNvPr>
        <xdr:cNvSpPr/>
      </xdr:nvSpPr>
      <xdr:spPr>
        <a:xfrm>
          <a:off x="6807200" y="56991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7" name="Shape 160">
          <a:extLst>
            <a:ext uri="{FF2B5EF4-FFF2-40B4-BE49-F238E27FC236}">
              <a16:creationId xmlns:a16="http://schemas.microsoft.com/office/drawing/2014/main" id="{00000000-0008-0000-0C00-00004D000000}"/>
            </a:ext>
          </a:extLst>
        </xdr:cNvPr>
        <xdr:cNvSpPr/>
      </xdr:nvSpPr>
      <xdr:spPr>
        <a:xfrm>
          <a:off x="6807200" y="57531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8" name="Shape 162">
          <a:extLst>
            <a:ext uri="{FF2B5EF4-FFF2-40B4-BE49-F238E27FC236}">
              <a16:creationId xmlns:a16="http://schemas.microsoft.com/office/drawing/2014/main" id="{00000000-0008-0000-0C00-00004E000000}"/>
            </a:ext>
          </a:extLst>
        </xdr:cNvPr>
        <xdr:cNvSpPr/>
      </xdr:nvSpPr>
      <xdr:spPr>
        <a:xfrm>
          <a:off x="6807200" y="58070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9" name="Shape 164">
          <a:extLst>
            <a:ext uri="{FF2B5EF4-FFF2-40B4-BE49-F238E27FC236}">
              <a16:creationId xmlns:a16="http://schemas.microsoft.com/office/drawing/2014/main" id="{00000000-0008-0000-0C00-00004F000000}"/>
            </a:ext>
          </a:extLst>
        </xdr:cNvPr>
        <xdr:cNvSpPr/>
      </xdr:nvSpPr>
      <xdr:spPr>
        <a:xfrm>
          <a:off x="6807200" y="5895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0" name="Shape 168">
          <a:extLst>
            <a:ext uri="{FF2B5EF4-FFF2-40B4-BE49-F238E27FC236}">
              <a16:creationId xmlns:a16="http://schemas.microsoft.com/office/drawing/2014/main" id="{00000000-0008-0000-0C00-000050000000}"/>
            </a:ext>
          </a:extLst>
        </xdr:cNvPr>
        <xdr:cNvSpPr/>
      </xdr:nvSpPr>
      <xdr:spPr>
        <a:xfrm>
          <a:off x="6807200" y="6064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1" name="Shape 170">
          <a:extLst>
            <a:ext uri="{FF2B5EF4-FFF2-40B4-BE49-F238E27FC236}">
              <a16:creationId xmlns:a16="http://schemas.microsoft.com/office/drawing/2014/main" id="{00000000-0008-0000-0C00-000051000000}"/>
            </a:ext>
          </a:extLst>
        </xdr:cNvPr>
        <xdr:cNvSpPr/>
      </xdr:nvSpPr>
      <xdr:spPr>
        <a:xfrm>
          <a:off x="6807200" y="6108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2" name="Shape 174">
          <a:extLst>
            <a:ext uri="{FF2B5EF4-FFF2-40B4-BE49-F238E27FC236}">
              <a16:creationId xmlns:a16="http://schemas.microsoft.com/office/drawing/2014/main" id="{00000000-0008-0000-0C00-000052000000}"/>
            </a:ext>
          </a:extLst>
        </xdr:cNvPr>
        <xdr:cNvSpPr/>
      </xdr:nvSpPr>
      <xdr:spPr>
        <a:xfrm>
          <a:off x="6807200" y="393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3" name="Shape 43">
          <a:extLst>
            <a:ext uri="{FF2B5EF4-FFF2-40B4-BE49-F238E27FC236}">
              <a16:creationId xmlns:a16="http://schemas.microsoft.com/office/drawing/2014/main" id="{00000000-0008-0000-0C00-000053000000}"/>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4" name="Shape 44">
          <a:extLst>
            <a:ext uri="{FF2B5EF4-FFF2-40B4-BE49-F238E27FC236}">
              <a16:creationId xmlns:a16="http://schemas.microsoft.com/office/drawing/2014/main" id="{00000000-0008-0000-0C00-000054000000}"/>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5" name="Shape 45">
          <a:extLst>
            <a:ext uri="{FF2B5EF4-FFF2-40B4-BE49-F238E27FC236}">
              <a16:creationId xmlns:a16="http://schemas.microsoft.com/office/drawing/2014/main" id="{00000000-0008-0000-0C00-000055000000}"/>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6" name="Shape 180">
          <a:extLst>
            <a:ext uri="{FF2B5EF4-FFF2-40B4-BE49-F238E27FC236}">
              <a16:creationId xmlns:a16="http://schemas.microsoft.com/office/drawing/2014/main" id="{00000000-0008-0000-0C00-000056000000}"/>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7" name="Shape 181">
          <a:extLst>
            <a:ext uri="{FF2B5EF4-FFF2-40B4-BE49-F238E27FC236}">
              <a16:creationId xmlns:a16="http://schemas.microsoft.com/office/drawing/2014/main" id="{00000000-0008-0000-0C00-000057000000}"/>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8" name="Shape 182">
          <a:extLst>
            <a:ext uri="{FF2B5EF4-FFF2-40B4-BE49-F238E27FC236}">
              <a16:creationId xmlns:a16="http://schemas.microsoft.com/office/drawing/2014/main" id="{00000000-0008-0000-0C00-000058000000}"/>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9" name="Shape 186">
          <a:extLst>
            <a:ext uri="{FF2B5EF4-FFF2-40B4-BE49-F238E27FC236}">
              <a16:creationId xmlns:a16="http://schemas.microsoft.com/office/drawing/2014/main" id="{00000000-0008-0000-0C00-000059000000}"/>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90" name="Shape 191">
          <a:extLst>
            <a:ext uri="{FF2B5EF4-FFF2-40B4-BE49-F238E27FC236}">
              <a16:creationId xmlns:a16="http://schemas.microsoft.com/office/drawing/2014/main" id="{00000000-0008-0000-0C00-00005A000000}"/>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91" name="Shape 50">
          <a:extLst>
            <a:ext uri="{FF2B5EF4-FFF2-40B4-BE49-F238E27FC236}">
              <a16:creationId xmlns:a16="http://schemas.microsoft.com/office/drawing/2014/main" id="{00000000-0008-0000-0C00-00005B000000}"/>
            </a:ext>
          </a:extLst>
        </xdr:cNvPr>
        <xdr:cNvSpPr/>
      </xdr:nvSpPr>
      <xdr:spPr>
        <a:xfrm>
          <a:off x="4851400" y="98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13.xml><?xml version="1.0" encoding="utf-8"?>
<xdr:wsDr xmlns:xdr="http://schemas.openxmlformats.org/drawingml/2006/spreadsheetDrawing" xmlns:a="http://schemas.openxmlformats.org/drawingml/2006/main">
  <xdr:oneCellAnchor>
    <xdr:from>
      <xdr:col>3</xdr:col>
      <xdr:colOff>0</xdr:colOff>
      <xdr:row>323</xdr:row>
      <xdr:rowOff>0</xdr:rowOff>
    </xdr:from>
    <xdr:ext cx="5582285" cy="3175"/>
    <xdr:sp macro="" textlink="">
      <xdr:nvSpPr>
        <xdr:cNvPr id="2" name="Shape 56">
          <a:extLst>
            <a:ext uri="{FF2B5EF4-FFF2-40B4-BE49-F238E27FC236}">
              <a16:creationId xmlns:a16="http://schemas.microsoft.com/office/drawing/2014/main" id="{00000000-0008-0000-0D00-000002000000}"/>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3" name="Shape 58">
          <a:extLst>
            <a:ext uri="{FF2B5EF4-FFF2-40B4-BE49-F238E27FC236}">
              <a16:creationId xmlns:a16="http://schemas.microsoft.com/office/drawing/2014/main" id="{00000000-0008-0000-0D00-000003000000}"/>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4" name="Shape 61">
          <a:extLst>
            <a:ext uri="{FF2B5EF4-FFF2-40B4-BE49-F238E27FC236}">
              <a16:creationId xmlns:a16="http://schemas.microsoft.com/office/drawing/2014/main" id="{00000000-0008-0000-0D00-000004000000}"/>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 name="Shape 63">
          <a:extLst>
            <a:ext uri="{FF2B5EF4-FFF2-40B4-BE49-F238E27FC236}">
              <a16:creationId xmlns:a16="http://schemas.microsoft.com/office/drawing/2014/main" id="{00000000-0008-0000-0D00-000005000000}"/>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6" name="Shape 179">
          <a:extLst>
            <a:ext uri="{FF2B5EF4-FFF2-40B4-BE49-F238E27FC236}">
              <a16:creationId xmlns:a16="http://schemas.microsoft.com/office/drawing/2014/main" id="{00000000-0008-0000-0D00-000006000000}"/>
            </a:ext>
          </a:extLst>
        </xdr:cNvPr>
        <xdr:cNvSpPr/>
      </xdr:nvSpPr>
      <xdr:spPr>
        <a:xfrm>
          <a:off x="4851400" y="228177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7" name="Shape 180">
          <a:extLst>
            <a:ext uri="{FF2B5EF4-FFF2-40B4-BE49-F238E27FC236}">
              <a16:creationId xmlns:a16="http://schemas.microsoft.com/office/drawing/2014/main" id="{00000000-0008-0000-0D00-000007000000}"/>
            </a:ext>
          </a:extLst>
        </xdr:cNvPr>
        <xdr:cNvSpPr/>
      </xdr:nvSpPr>
      <xdr:spPr>
        <a:xfrm>
          <a:off x="4851400" y="22817709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8" name="Shape 182">
          <a:extLst>
            <a:ext uri="{FF2B5EF4-FFF2-40B4-BE49-F238E27FC236}">
              <a16:creationId xmlns:a16="http://schemas.microsoft.com/office/drawing/2014/main" id="{00000000-0008-0000-0D00-000008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9" name="Shape 186">
          <a:extLst>
            <a:ext uri="{FF2B5EF4-FFF2-40B4-BE49-F238E27FC236}">
              <a16:creationId xmlns:a16="http://schemas.microsoft.com/office/drawing/2014/main" id="{00000000-0008-0000-0D00-000009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0" name="Shape 191">
          <a:extLst>
            <a:ext uri="{FF2B5EF4-FFF2-40B4-BE49-F238E27FC236}">
              <a16:creationId xmlns:a16="http://schemas.microsoft.com/office/drawing/2014/main" id="{00000000-0008-0000-0D00-00000A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1" name="Shape 192">
          <a:extLst>
            <a:ext uri="{FF2B5EF4-FFF2-40B4-BE49-F238E27FC236}">
              <a16:creationId xmlns:a16="http://schemas.microsoft.com/office/drawing/2014/main" id="{00000000-0008-0000-0D00-00000B000000}"/>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1646</xdr:row>
      <xdr:rowOff>0</xdr:rowOff>
    </xdr:from>
    <xdr:ext cx="9488805" cy="3175"/>
    <xdr:sp macro="" textlink="">
      <xdr:nvSpPr>
        <xdr:cNvPr id="12" name="Shape 201">
          <a:extLst>
            <a:ext uri="{FF2B5EF4-FFF2-40B4-BE49-F238E27FC236}">
              <a16:creationId xmlns:a16="http://schemas.microsoft.com/office/drawing/2014/main" id="{00000000-0008-0000-0D00-00000C000000}"/>
            </a:ext>
          </a:extLst>
        </xdr:cNvPr>
        <xdr:cNvSpPr/>
      </xdr:nvSpPr>
      <xdr:spPr>
        <a:xfrm>
          <a:off x="4851400" y="69881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2307</xdr:row>
      <xdr:rowOff>0</xdr:rowOff>
    </xdr:from>
    <xdr:ext cx="9488805" cy="3175"/>
    <xdr:sp macro="" textlink="">
      <xdr:nvSpPr>
        <xdr:cNvPr id="13" name="Shape 201">
          <a:extLst>
            <a:ext uri="{FF2B5EF4-FFF2-40B4-BE49-F238E27FC236}">
              <a16:creationId xmlns:a16="http://schemas.microsoft.com/office/drawing/2014/main" id="{00000000-0008-0000-0D00-00000D000000}"/>
            </a:ext>
          </a:extLst>
        </xdr:cNvPr>
        <xdr:cNvSpPr/>
      </xdr:nvSpPr>
      <xdr:spPr>
        <a:xfrm>
          <a:off x="4851400" y="11753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2336</xdr:row>
      <xdr:rowOff>0</xdr:rowOff>
    </xdr:from>
    <xdr:ext cx="9488805" cy="3175"/>
    <xdr:sp macro="" textlink="">
      <xdr:nvSpPr>
        <xdr:cNvPr id="14" name="Shape 206">
          <a:extLst>
            <a:ext uri="{FF2B5EF4-FFF2-40B4-BE49-F238E27FC236}">
              <a16:creationId xmlns:a16="http://schemas.microsoft.com/office/drawing/2014/main" id="{00000000-0008-0000-0D00-00000E000000}"/>
            </a:ext>
          </a:extLst>
        </xdr:cNvPr>
        <xdr:cNvSpPr/>
      </xdr:nvSpPr>
      <xdr:spPr>
        <a:xfrm>
          <a:off x="4851400" y="119507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2013</xdr:row>
      <xdr:rowOff>0</xdr:rowOff>
    </xdr:from>
    <xdr:ext cx="2708910" cy="3175"/>
    <xdr:sp macro="" textlink="">
      <xdr:nvSpPr>
        <xdr:cNvPr id="15" name="Shape 210">
          <a:extLst>
            <a:ext uri="{FF2B5EF4-FFF2-40B4-BE49-F238E27FC236}">
              <a16:creationId xmlns:a16="http://schemas.microsoft.com/office/drawing/2014/main" id="{00000000-0008-0000-0D00-00000F000000}"/>
            </a:ext>
          </a:extLst>
        </xdr:cNvPr>
        <xdr:cNvSpPr/>
      </xdr:nvSpPr>
      <xdr:spPr>
        <a:xfrm>
          <a:off x="4851400" y="9629775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6" name="Shape 229">
          <a:extLst>
            <a:ext uri="{FF2B5EF4-FFF2-40B4-BE49-F238E27FC236}">
              <a16:creationId xmlns:a16="http://schemas.microsoft.com/office/drawing/2014/main" id="{00000000-0008-0000-0D00-000010000000}"/>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7" name="Shape 230">
          <a:extLst>
            <a:ext uri="{FF2B5EF4-FFF2-40B4-BE49-F238E27FC236}">
              <a16:creationId xmlns:a16="http://schemas.microsoft.com/office/drawing/2014/main" id="{00000000-0008-0000-0D00-000011000000}"/>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18" name="Shape 70">
          <a:extLst>
            <a:ext uri="{FF2B5EF4-FFF2-40B4-BE49-F238E27FC236}">
              <a16:creationId xmlns:a16="http://schemas.microsoft.com/office/drawing/2014/main" id="{00000000-0008-0000-0D00-000012000000}"/>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19" name="Shape 73">
          <a:extLst>
            <a:ext uri="{FF2B5EF4-FFF2-40B4-BE49-F238E27FC236}">
              <a16:creationId xmlns:a16="http://schemas.microsoft.com/office/drawing/2014/main" id="{00000000-0008-0000-0D00-00001300000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20" name="Shape 76">
          <a:extLst>
            <a:ext uri="{FF2B5EF4-FFF2-40B4-BE49-F238E27FC236}">
              <a16:creationId xmlns:a16="http://schemas.microsoft.com/office/drawing/2014/main" id="{00000000-0008-0000-0D00-000014000000}"/>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21" name="Shape 77">
          <a:extLst>
            <a:ext uri="{FF2B5EF4-FFF2-40B4-BE49-F238E27FC236}">
              <a16:creationId xmlns:a16="http://schemas.microsoft.com/office/drawing/2014/main" id="{00000000-0008-0000-0D00-000015000000}"/>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22" name="Shape 78">
          <a:extLst>
            <a:ext uri="{FF2B5EF4-FFF2-40B4-BE49-F238E27FC236}">
              <a16:creationId xmlns:a16="http://schemas.microsoft.com/office/drawing/2014/main" id="{00000000-0008-0000-0D00-000016000000}"/>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23" name="Shape 81">
          <a:extLst>
            <a:ext uri="{FF2B5EF4-FFF2-40B4-BE49-F238E27FC236}">
              <a16:creationId xmlns:a16="http://schemas.microsoft.com/office/drawing/2014/main" id="{00000000-0008-0000-0D00-000017000000}"/>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24" name="Shape 82">
          <a:extLst>
            <a:ext uri="{FF2B5EF4-FFF2-40B4-BE49-F238E27FC236}">
              <a16:creationId xmlns:a16="http://schemas.microsoft.com/office/drawing/2014/main" id="{00000000-0008-0000-0D00-000018000000}"/>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595</xdr:row>
      <xdr:rowOff>39</xdr:rowOff>
    </xdr:from>
    <xdr:ext cx="9488805" cy="3175"/>
    <xdr:sp macro="" textlink="">
      <xdr:nvSpPr>
        <xdr:cNvPr id="25" name="Shape 84">
          <a:extLst>
            <a:ext uri="{FF2B5EF4-FFF2-40B4-BE49-F238E27FC236}">
              <a16:creationId xmlns:a16="http://schemas.microsoft.com/office/drawing/2014/main" id="{00000000-0008-0000-0D00-000019000000}"/>
            </a:ext>
          </a:extLst>
        </xdr:cNvPr>
        <xdr:cNvSpPr/>
      </xdr:nvSpPr>
      <xdr:spPr>
        <a:xfrm>
          <a:off x="4851400" y="207010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748</xdr:row>
      <xdr:rowOff>19</xdr:rowOff>
    </xdr:from>
    <xdr:ext cx="5582285" cy="3175"/>
    <xdr:sp macro="" textlink="">
      <xdr:nvSpPr>
        <xdr:cNvPr id="26" name="Shape 97">
          <a:extLst>
            <a:ext uri="{FF2B5EF4-FFF2-40B4-BE49-F238E27FC236}">
              <a16:creationId xmlns:a16="http://schemas.microsoft.com/office/drawing/2014/main" id="{00000000-0008-0000-0D00-00001A000000}"/>
            </a:ext>
          </a:extLst>
        </xdr:cNvPr>
        <xdr:cNvSpPr/>
      </xdr:nvSpPr>
      <xdr:spPr>
        <a:xfrm>
          <a:off x="6807200" y="2774950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915</xdr:row>
      <xdr:rowOff>0</xdr:rowOff>
    </xdr:from>
    <xdr:ext cx="5582285" cy="3175"/>
    <xdr:sp macro="" textlink="">
      <xdr:nvSpPr>
        <xdr:cNvPr id="27" name="Shape 121">
          <a:extLst>
            <a:ext uri="{FF2B5EF4-FFF2-40B4-BE49-F238E27FC236}">
              <a16:creationId xmlns:a16="http://schemas.microsoft.com/office/drawing/2014/main" id="{00000000-0008-0000-0D00-00001B000000}"/>
            </a:ext>
          </a:extLst>
        </xdr:cNvPr>
        <xdr:cNvSpPr/>
      </xdr:nvSpPr>
      <xdr:spPr>
        <a:xfrm>
          <a:off x="6807200" y="34988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1135</xdr:row>
      <xdr:rowOff>0</xdr:rowOff>
    </xdr:from>
    <xdr:ext cx="5582285" cy="3175"/>
    <xdr:sp macro="" textlink="">
      <xdr:nvSpPr>
        <xdr:cNvPr id="28" name="Shape 127">
          <a:extLst>
            <a:ext uri="{FF2B5EF4-FFF2-40B4-BE49-F238E27FC236}">
              <a16:creationId xmlns:a16="http://schemas.microsoft.com/office/drawing/2014/main" id="{00000000-0008-0000-0D00-00001C000000}"/>
            </a:ext>
          </a:extLst>
        </xdr:cNvPr>
        <xdr:cNvSpPr/>
      </xdr:nvSpPr>
      <xdr:spPr>
        <a:xfrm>
          <a:off x="6807200" y="4314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1206</xdr:row>
      <xdr:rowOff>-19</xdr:rowOff>
    </xdr:from>
    <xdr:ext cx="5582285" cy="3175"/>
    <xdr:sp macro="" textlink="">
      <xdr:nvSpPr>
        <xdr:cNvPr id="29" name="Shape 135">
          <a:extLst>
            <a:ext uri="{FF2B5EF4-FFF2-40B4-BE49-F238E27FC236}">
              <a16:creationId xmlns:a16="http://schemas.microsoft.com/office/drawing/2014/main" id="{00000000-0008-0000-0D00-00001D000000}"/>
            </a:ext>
          </a:extLst>
        </xdr:cNvPr>
        <xdr:cNvSpPr/>
      </xdr:nvSpPr>
      <xdr:spPr>
        <a:xfrm>
          <a:off x="6807200" y="45846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1222</xdr:row>
      <xdr:rowOff>39</xdr:rowOff>
    </xdr:from>
    <xdr:ext cx="5582285" cy="3175"/>
    <xdr:sp macro="" textlink="">
      <xdr:nvSpPr>
        <xdr:cNvPr id="30" name="Shape 137">
          <a:extLst>
            <a:ext uri="{FF2B5EF4-FFF2-40B4-BE49-F238E27FC236}">
              <a16:creationId xmlns:a16="http://schemas.microsoft.com/office/drawing/2014/main" id="{00000000-0008-0000-0D00-00001E000000}"/>
            </a:ext>
          </a:extLst>
        </xdr:cNvPr>
        <xdr:cNvSpPr/>
      </xdr:nvSpPr>
      <xdr:spPr>
        <a:xfrm>
          <a:off x="6807200" y="46863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1244</xdr:row>
      <xdr:rowOff>-19</xdr:rowOff>
    </xdr:from>
    <xdr:ext cx="5582285" cy="3175"/>
    <xdr:sp macro="" textlink="">
      <xdr:nvSpPr>
        <xdr:cNvPr id="31" name="Shape 139">
          <a:extLst>
            <a:ext uri="{FF2B5EF4-FFF2-40B4-BE49-F238E27FC236}">
              <a16:creationId xmlns:a16="http://schemas.microsoft.com/office/drawing/2014/main" id="{00000000-0008-0000-0D00-00001F000000}"/>
            </a:ext>
          </a:extLst>
        </xdr:cNvPr>
        <xdr:cNvSpPr/>
      </xdr:nvSpPr>
      <xdr:spPr>
        <a:xfrm>
          <a:off x="6807200" y="48005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1295</xdr:row>
      <xdr:rowOff>-39</xdr:rowOff>
    </xdr:from>
    <xdr:ext cx="5582285" cy="3175"/>
    <xdr:sp macro="" textlink="">
      <xdr:nvSpPr>
        <xdr:cNvPr id="32" name="Shape 144">
          <a:extLst>
            <a:ext uri="{FF2B5EF4-FFF2-40B4-BE49-F238E27FC236}">
              <a16:creationId xmlns:a16="http://schemas.microsoft.com/office/drawing/2014/main" id="{00000000-0008-0000-0D00-000020000000}"/>
            </a:ext>
          </a:extLst>
        </xdr:cNvPr>
        <xdr:cNvSpPr/>
      </xdr:nvSpPr>
      <xdr:spPr>
        <a:xfrm>
          <a:off x="6807200" y="49625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1309</xdr:row>
      <xdr:rowOff>19</xdr:rowOff>
    </xdr:from>
    <xdr:ext cx="5582285" cy="3175"/>
    <xdr:sp macro="" textlink="">
      <xdr:nvSpPr>
        <xdr:cNvPr id="33" name="Shape 146">
          <a:extLst>
            <a:ext uri="{FF2B5EF4-FFF2-40B4-BE49-F238E27FC236}">
              <a16:creationId xmlns:a16="http://schemas.microsoft.com/office/drawing/2014/main" id="{00000000-0008-0000-0D00-000021000000}"/>
            </a:ext>
          </a:extLst>
        </xdr:cNvPr>
        <xdr:cNvSpPr/>
      </xdr:nvSpPr>
      <xdr:spPr>
        <a:xfrm>
          <a:off x="6807200" y="50069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1325</xdr:row>
      <xdr:rowOff>-19</xdr:rowOff>
    </xdr:from>
    <xdr:ext cx="5582285" cy="3175"/>
    <xdr:sp macro="" textlink="">
      <xdr:nvSpPr>
        <xdr:cNvPr id="34" name="Shape 148">
          <a:extLst>
            <a:ext uri="{FF2B5EF4-FFF2-40B4-BE49-F238E27FC236}">
              <a16:creationId xmlns:a16="http://schemas.microsoft.com/office/drawing/2014/main" id="{00000000-0008-0000-0D00-000022000000}"/>
            </a:ext>
          </a:extLst>
        </xdr:cNvPr>
        <xdr:cNvSpPr/>
      </xdr:nvSpPr>
      <xdr:spPr>
        <a:xfrm>
          <a:off x="6807200" y="507682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1342</xdr:row>
      <xdr:rowOff>19</xdr:rowOff>
    </xdr:from>
    <xdr:ext cx="5582285" cy="3175"/>
    <xdr:sp macro="" textlink="">
      <xdr:nvSpPr>
        <xdr:cNvPr id="35" name="Shape 150">
          <a:extLst>
            <a:ext uri="{FF2B5EF4-FFF2-40B4-BE49-F238E27FC236}">
              <a16:creationId xmlns:a16="http://schemas.microsoft.com/office/drawing/2014/main" id="{00000000-0008-0000-0D00-000023000000}"/>
            </a:ext>
          </a:extLst>
        </xdr:cNvPr>
        <xdr:cNvSpPr/>
      </xdr:nvSpPr>
      <xdr:spPr>
        <a:xfrm>
          <a:off x="6807200" y="519112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1358</xdr:row>
      <xdr:rowOff>39</xdr:rowOff>
    </xdr:from>
    <xdr:ext cx="5582285" cy="3175"/>
    <xdr:sp macro="" textlink="">
      <xdr:nvSpPr>
        <xdr:cNvPr id="36" name="Shape 152">
          <a:extLst>
            <a:ext uri="{FF2B5EF4-FFF2-40B4-BE49-F238E27FC236}">
              <a16:creationId xmlns:a16="http://schemas.microsoft.com/office/drawing/2014/main" id="{00000000-0008-0000-0D00-000024000000}"/>
            </a:ext>
          </a:extLst>
        </xdr:cNvPr>
        <xdr:cNvSpPr/>
      </xdr:nvSpPr>
      <xdr:spPr>
        <a:xfrm>
          <a:off x="6807200" y="529272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1392</xdr:row>
      <xdr:rowOff>39</xdr:rowOff>
    </xdr:from>
    <xdr:ext cx="5582285" cy="3175"/>
    <xdr:sp macro="" textlink="">
      <xdr:nvSpPr>
        <xdr:cNvPr id="37" name="Shape 155">
          <a:extLst>
            <a:ext uri="{FF2B5EF4-FFF2-40B4-BE49-F238E27FC236}">
              <a16:creationId xmlns:a16="http://schemas.microsoft.com/office/drawing/2014/main" id="{00000000-0008-0000-0D00-000025000000}"/>
            </a:ext>
          </a:extLst>
        </xdr:cNvPr>
        <xdr:cNvSpPr/>
      </xdr:nvSpPr>
      <xdr:spPr>
        <a:xfrm>
          <a:off x="6807200" y="55118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1423</xdr:row>
      <xdr:rowOff>39</xdr:rowOff>
    </xdr:from>
    <xdr:ext cx="5582285" cy="3175"/>
    <xdr:sp macro="" textlink="">
      <xdr:nvSpPr>
        <xdr:cNvPr id="38" name="Shape 158">
          <a:extLst>
            <a:ext uri="{FF2B5EF4-FFF2-40B4-BE49-F238E27FC236}">
              <a16:creationId xmlns:a16="http://schemas.microsoft.com/office/drawing/2014/main" id="{00000000-0008-0000-0D00-000026000000}"/>
            </a:ext>
          </a:extLst>
        </xdr:cNvPr>
        <xdr:cNvSpPr/>
      </xdr:nvSpPr>
      <xdr:spPr>
        <a:xfrm>
          <a:off x="6807200" y="569277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1440</xdr:row>
      <xdr:rowOff>-39</xdr:rowOff>
    </xdr:from>
    <xdr:ext cx="5582285" cy="3175"/>
    <xdr:sp macro="" textlink="">
      <xdr:nvSpPr>
        <xdr:cNvPr id="39" name="Shape 160">
          <a:extLst>
            <a:ext uri="{FF2B5EF4-FFF2-40B4-BE49-F238E27FC236}">
              <a16:creationId xmlns:a16="http://schemas.microsoft.com/office/drawing/2014/main" id="{00000000-0008-0000-0D00-000027000000}"/>
            </a:ext>
          </a:extLst>
        </xdr:cNvPr>
        <xdr:cNvSpPr/>
      </xdr:nvSpPr>
      <xdr:spPr>
        <a:xfrm>
          <a:off x="6807200" y="5746749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1455</xdr:row>
      <xdr:rowOff>-19</xdr:rowOff>
    </xdr:from>
    <xdr:ext cx="5582285" cy="3175"/>
    <xdr:sp macro="" textlink="">
      <xdr:nvSpPr>
        <xdr:cNvPr id="40" name="Shape 162">
          <a:extLst>
            <a:ext uri="{FF2B5EF4-FFF2-40B4-BE49-F238E27FC236}">
              <a16:creationId xmlns:a16="http://schemas.microsoft.com/office/drawing/2014/main" id="{00000000-0008-0000-0D00-000028000000}"/>
            </a:ext>
          </a:extLst>
        </xdr:cNvPr>
        <xdr:cNvSpPr/>
      </xdr:nvSpPr>
      <xdr:spPr>
        <a:xfrm>
          <a:off x="6807200" y="579437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1470</xdr:row>
      <xdr:rowOff>19</xdr:rowOff>
    </xdr:from>
    <xdr:ext cx="5582285" cy="3175"/>
    <xdr:sp macro="" textlink="">
      <xdr:nvSpPr>
        <xdr:cNvPr id="41" name="Shape 164">
          <a:extLst>
            <a:ext uri="{FF2B5EF4-FFF2-40B4-BE49-F238E27FC236}">
              <a16:creationId xmlns:a16="http://schemas.microsoft.com/office/drawing/2014/main" id="{00000000-0008-0000-0D00-000029000000}"/>
            </a:ext>
          </a:extLst>
        </xdr:cNvPr>
        <xdr:cNvSpPr/>
      </xdr:nvSpPr>
      <xdr:spPr>
        <a:xfrm>
          <a:off x="6807200" y="58832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1499</xdr:row>
      <xdr:rowOff>39</xdr:rowOff>
    </xdr:from>
    <xdr:ext cx="5582285" cy="3175"/>
    <xdr:sp macro="" textlink="">
      <xdr:nvSpPr>
        <xdr:cNvPr id="42" name="Shape 168">
          <a:extLst>
            <a:ext uri="{FF2B5EF4-FFF2-40B4-BE49-F238E27FC236}">
              <a16:creationId xmlns:a16="http://schemas.microsoft.com/office/drawing/2014/main" id="{00000000-0008-0000-0D00-00002A000000}"/>
            </a:ext>
          </a:extLst>
        </xdr:cNvPr>
        <xdr:cNvSpPr/>
      </xdr:nvSpPr>
      <xdr:spPr>
        <a:xfrm>
          <a:off x="6807200" y="60579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1513</xdr:row>
      <xdr:rowOff>39</xdr:rowOff>
    </xdr:from>
    <xdr:ext cx="5582285" cy="3175"/>
    <xdr:sp macro="" textlink="">
      <xdr:nvSpPr>
        <xdr:cNvPr id="43" name="Shape 170">
          <a:extLst>
            <a:ext uri="{FF2B5EF4-FFF2-40B4-BE49-F238E27FC236}">
              <a16:creationId xmlns:a16="http://schemas.microsoft.com/office/drawing/2014/main" id="{00000000-0008-0000-0D00-00002B000000}"/>
            </a:ext>
          </a:extLst>
        </xdr:cNvPr>
        <xdr:cNvSpPr/>
      </xdr:nvSpPr>
      <xdr:spPr>
        <a:xfrm>
          <a:off x="6807200" y="610235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xdr:row>
      <xdr:rowOff>0</xdr:rowOff>
    </xdr:from>
    <xdr:ext cx="5582285" cy="3175"/>
    <xdr:sp macro="" textlink="">
      <xdr:nvSpPr>
        <xdr:cNvPr id="44" name="Shape 174">
          <a:extLst>
            <a:ext uri="{FF2B5EF4-FFF2-40B4-BE49-F238E27FC236}">
              <a16:creationId xmlns:a16="http://schemas.microsoft.com/office/drawing/2014/main" id="{00000000-0008-0000-0D00-00002C000000}"/>
            </a:ext>
          </a:extLst>
        </xdr:cNvPr>
        <xdr:cNvSpPr/>
      </xdr:nvSpPr>
      <xdr:spPr>
        <a:xfrm>
          <a:off x="6807200" y="3873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45" name="Shape 43">
          <a:extLst>
            <a:ext uri="{FF2B5EF4-FFF2-40B4-BE49-F238E27FC236}">
              <a16:creationId xmlns:a16="http://schemas.microsoft.com/office/drawing/2014/main" id="{00000000-0008-0000-0D00-00002D000000}"/>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46" name="Shape 44">
          <a:extLst>
            <a:ext uri="{FF2B5EF4-FFF2-40B4-BE49-F238E27FC236}">
              <a16:creationId xmlns:a16="http://schemas.microsoft.com/office/drawing/2014/main" id="{00000000-0008-0000-0D00-00002E000000}"/>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47" name="Shape 45">
          <a:extLst>
            <a:ext uri="{FF2B5EF4-FFF2-40B4-BE49-F238E27FC236}">
              <a16:creationId xmlns:a16="http://schemas.microsoft.com/office/drawing/2014/main" id="{00000000-0008-0000-0D00-00002F000000}"/>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48" name="Shape 180">
          <a:extLst>
            <a:ext uri="{FF2B5EF4-FFF2-40B4-BE49-F238E27FC236}">
              <a16:creationId xmlns:a16="http://schemas.microsoft.com/office/drawing/2014/main" id="{00000000-0008-0000-0D00-000030000000}"/>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49" name="Shape 181">
          <a:extLst>
            <a:ext uri="{FF2B5EF4-FFF2-40B4-BE49-F238E27FC236}">
              <a16:creationId xmlns:a16="http://schemas.microsoft.com/office/drawing/2014/main" id="{00000000-0008-0000-0D00-000031000000}"/>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50" name="Shape 182">
          <a:extLst>
            <a:ext uri="{FF2B5EF4-FFF2-40B4-BE49-F238E27FC236}">
              <a16:creationId xmlns:a16="http://schemas.microsoft.com/office/drawing/2014/main" id="{00000000-0008-0000-0D00-000032000000}"/>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51" name="Shape 186">
          <a:extLst>
            <a:ext uri="{FF2B5EF4-FFF2-40B4-BE49-F238E27FC236}">
              <a16:creationId xmlns:a16="http://schemas.microsoft.com/office/drawing/2014/main" id="{00000000-0008-0000-0D00-000033000000}"/>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52" name="Shape 191">
          <a:extLst>
            <a:ext uri="{FF2B5EF4-FFF2-40B4-BE49-F238E27FC236}">
              <a16:creationId xmlns:a16="http://schemas.microsoft.com/office/drawing/2014/main" id="{00000000-0008-0000-0D00-000034000000}"/>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323</xdr:row>
      <xdr:rowOff>0</xdr:rowOff>
    </xdr:from>
    <xdr:ext cx="5582285" cy="3175"/>
    <xdr:sp macro="" textlink="">
      <xdr:nvSpPr>
        <xdr:cNvPr id="53" name="Shape 56">
          <a:extLst>
            <a:ext uri="{FF2B5EF4-FFF2-40B4-BE49-F238E27FC236}">
              <a16:creationId xmlns:a16="http://schemas.microsoft.com/office/drawing/2014/main" id="{00000000-0008-0000-0D00-000035000000}"/>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54" name="Shape 58">
          <a:extLst>
            <a:ext uri="{FF2B5EF4-FFF2-40B4-BE49-F238E27FC236}">
              <a16:creationId xmlns:a16="http://schemas.microsoft.com/office/drawing/2014/main" id="{00000000-0008-0000-0D00-000036000000}"/>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55" name="Shape 61">
          <a:extLst>
            <a:ext uri="{FF2B5EF4-FFF2-40B4-BE49-F238E27FC236}">
              <a16:creationId xmlns:a16="http://schemas.microsoft.com/office/drawing/2014/main" id="{00000000-0008-0000-0D00-000037000000}"/>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6" name="Shape 63">
          <a:extLst>
            <a:ext uri="{FF2B5EF4-FFF2-40B4-BE49-F238E27FC236}">
              <a16:creationId xmlns:a16="http://schemas.microsoft.com/office/drawing/2014/main" id="{00000000-0008-0000-0D00-000038000000}"/>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57" name="Shape 70">
          <a:extLst>
            <a:ext uri="{FF2B5EF4-FFF2-40B4-BE49-F238E27FC236}">
              <a16:creationId xmlns:a16="http://schemas.microsoft.com/office/drawing/2014/main" id="{00000000-0008-0000-0D00-000039000000}"/>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58" name="Shape 73">
          <a:extLst>
            <a:ext uri="{FF2B5EF4-FFF2-40B4-BE49-F238E27FC236}">
              <a16:creationId xmlns:a16="http://schemas.microsoft.com/office/drawing/2014/main" id="{00000000-0008-0000-0D00-00003A00000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59" name="Shape 76">
          <a:extLst>
            <a:ext uri="{FF2B5EF4-FFF2-40B4-BE49-F238E27FC236}">
              <a16:creationId xmlns:a16="http://schemas.microsoft.com/office/drawing/2014/main" id="{00000000-0008-0000-0D00-00003B000000}"/>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60" name="Shape 77">
          <a:extLst>
            <a:ext uri="{FF2B5EF4-FFF2-40B4-BE49-F238E27FC236}">
              <a16:creationId xmlns:a16="http://schemas.microsoft.com/office/drawing/2014/main" id="{00000000-0008-0000-0D00-00003C000000}"/>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61" name="Shape 78">
          <a:extLst>
            <a:ext uri="{FF2B5EF4-FFF2-40B4-BE49-F238E27FC236}">
              <a16:creationId xmlns:a16="http://schemas.microsoft.com/office/drawing/2014/main" id="{00000000-0008-0000-0D00-00003D000000}"/>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62" name="Shape 81">
          <a:extLst>
            <a:ext uri="{FF2B5EF4-FFF2-40B4-BE49-F238E27FC236}">
              <a16:creationId xmlns:a16="http://schemas.microsoft.com/office/drawing/2014/main" id="{00000000-0008-0000-0D00-00003E000000}"/>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63" name="Shape 82">
          <a:extLst>
            <a:ext uri="{FF2B5EF4-FFF2-40B4-BE49-F238E27FC236}">
              <a16:creationId xmlns:a16="http://schemas.microsoft.com/office/drawing/2014/main" id="{00000000-0008-0000-0D00-00003F000000}"/>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596</xdr:row>
      <xdr:rowOff>0</xdr:rowOff>
    </xdr:from>
    <xdr:ext cx="9488805" cy="3175"/>
    <xdr:sp macro="" textlink="">
      <xdr:nvSpPr>
        <xdr:cNvPr id="64" name="Shape 84">
          <a:extLst>
            <a:ext uri="{FF2B5EF4-FFF2-40B4-BE49-F238E27FC236}">
              <a16:creationId xmlns:a16="http://schemas.microsoft.com/office/drawing/2014/main" id="{00000000-0008-0000-0D00-000040000000}"/>
            </a:ext>
          </a:extLst>
        </xdr:cNvPr>
        <xdr:cNvSpPr/>
      </xdr:nvSpPr>
      <xdr:spPr>
        <a:xfrm>
          <a:off x="4851400" y="20732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749</xdr:row>
      <xdr:rowOff>0</xdr:rowOff>
    </xdr:from>
    <xdr:ext cx="5582285" cy="3175"/>
    <xdr:sp macro="" textlink="">
      <xdr:nvSpPr>
        <xdr:cNvPr id="65" name="Shape 97">
          <a:extLst>
            <a:ext uri="{FF2B5EF4-FFF2-40B4-BE49-F238E27FC236}">
              <a16:creationId xmlns:a16="http://schemas.microsoft.com/office/drawing/2014/main" id="{00000000-0008-0000-0D00-000041000000}"/>
            </a:ext>
          </a:extLst>
        </xdr:cNvPr>
        <xdr:cNvSpPr/>
      </xdr:nvSpPr>
      <xdr:spPr>
        <a:xfrm>
          <a:off x="6807200" y="27813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1136</xdr:row>
      <xdr:rowOff>0</xdr:rowOff>
    </xdr:from>
    <xdr:ext cx="5582285" cy="3175"/>
    <xdr:sp macro="" textlink="">
      <xdr:nvSpPr>
        <xdr:cNvPr id="66" name="Shape 127">
          <a:extLst>
            <a:ext uri="{FF2B5EF4-FFF2-40B4-BE49-F238E27FC236}">
              <a16:creationId xmlns:a16="http://schemas.microsoft.com/office/drawing/2014/main" id="{00000000-0008-0000-0D00-000042000000}"/>
            </a:ext>
          </a:extLst>
        </xdr:cNvPr>
        <xdr:cNvSpPr/>
      </xdr:nvSpPr>
      <xdr:spPr>
        <a:xfrm>
          <a:off x="6807200" y="4318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1208</xdr:row>
      <xdr:rowOff>0</xdr:rowOff>
    </xdr:from>
    <xdr:ext cx="5582285" cy="3175"/>
    <xdr:sp macro="" textlink="">
      <xdr:nvSpPr>
        <xdr:cNvPr id="67" name="Shape 135">
          <a:extLst>
            <a:ext uri="{FF2B5EF4-FFF2-40B4-BE49-F238E27FC236}">
              <a16:creationId xmlns:a16="http://schemas.microsoft.com/office/drawing/2014/main" id="{00000000-0008-0000-0D00-000043000000}"/>
            </a:ext>
          </a:extLst>
        </xdr:cNvPr>
        <xdr:cNvSpPr/>
      </xdr:nvSpPr>
      <xdr:spPr>
        <a:xfrm>
          <a:off x="6807200" y="4597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1224</xdr:row>
      <xdr:rowOff>0</xdr:rowOff>
    </xdr:from>
    <xdr:ext cx="5582285" cy="3175"/>
    <xdr:sp macro="" textlink="">
      <xdr:nvSpPr>
        <xdr:cNvPr id="68" name="Shape 137">
          <a:extLst>
            <a:ext uri="{FF2B5EF4-FFF2-40B4-BE49-F238E27FC236}">
              <a16:creationId xmlns:a16="http://schemas.microsoft.com/office/drawing/2014/main" id="{00000000-0008-0000-0D00-000044000000}"/>
            </a:ext>
          </a:extLst>
        </xdr:cNvPr>
        <xdr:cNvSpPr/>
      </xdr:nvSpPr>
      <xdr:spPr>
        <a:xfrm>
          <a:off x="6807200" y="4699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1246</xdr:row>
      <xdr:rowOff>0</xdr:rowOff>
    </xdr:from>
    <xdr:ext cx="5582285" cy="3175"/>
    <xdr:sp macro="" textlink="">
      <xdr:nvSpPr>
        <xdr:cNvPr id="69" name="Shape 139">
          <a:extLst>
            <a:ext uri="{FF2B5EF4-FFF2-40B4-BE49-F238E27FC236}">
              <a16:creationId xmlns:a16="http://schemas.microsoft.com/office/drawing/2014/main" id="{00000000-0008-0000-0D00-000045000000}"/>
            </a:ext>
          </a:extLst>
        </xdr:cNvPr>
        <xdr:cNvSpPr/>
      </xdr:nvSpPr>
      <xdr:spPr>
        <a:xfrm>
          <a:off x="6807200" y="48069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1297</xdr:row>
      <xdr:rowOff>0</xdr:rowOff>
    </xdr:from>
    <xdr:ext cx="5582285" cy="3175"/>
    <xdr:sp macro="" textlink="">
      <xdr:nvSpPr>
        <xdr:cNvPr id="70" name="Shape 144">
          <a:extLst>
            <a:ext uri="{FF2B5EF4-FFF2-40B4-BE49-F238E27FC236}">
              <a16:creationId xmlns:a16="http://schemas.microsoft.com/office/drawing/2014/main" id="{00000000-0008-0000-0D00-000046000000}"/>
            </a:ext>
          </a:extLst>
        </xdr:cNvPr>
        <xdr:cNvSpPr/>
      </xdr:nvSpPr>
      <xdr:spPr>
        <a:xfrm>
          <a:off x="6807200" y="49688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1311</xdr:row>
      <xdr:rowOff>0</xdr:rowOff>
    </xdr:from>
    <xdr:ext cx="5582285" cy="3175"/>
    <xdr:sp macro="" textlink="">
      <xdr:nvSpPr>
        <xdr:cNvPr id="71" name="Shape 146">
          <a:extLst>
            <a:ext uri="{FF2B5EF4-FFF2-40B4-BE49-F238E27FC236}">
              <a16:creationId xmlns:a16="http://schemas.microsoft.com/office/drawing/2014/main" id="{00000000-0008-0000-0D00-000047000000}"/>
            </a:ext>
          </a:extLst>
        </xdr:cNvPr>
        <xdr:cNvSpPr/>
      </xdr:nvSpPr>
      <xdr:spPr>
        <a:xfrm>
          <a:off x="6807200" y="50133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1327</xdr:row>
      <xdr:rowOff>0</xdr:rowOff>
    </xdr:from>
    <xdr:ext cx="5582285" cy="3175"/>
    <xdr:sp macro="" textlink="">
      <xdr:nvSpPr>
        <xdr:cNvPr id="72" name="Shape 148">
          <a:extLst>
            <a:ext uri="{FF2B5EF4-FFF2-40B4-BE49-F238E27FC236}">
              <a16:creationId xmlns:a16="http://schemas.microsoft.com/office/drawing/2014/main" id="{00000000-0008-0000-0D00-000048000000}"/>
            </a:ext>
          </a:extLst>
        </xdr:cNvPr>
        <xdr:cNvSpPr/>
      </xdr:nvSpPr>
      <xdr:spPr>
        <a:xfrm>
          <a:off x="6807200" y="5092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1344</xdr:row>
      <xdr:rowOff>0</xdr:rowOff>
    </xdr:from>
    <xdr:ext cx="5582285" cy="3175"/>
    <xdr:sp macro="" textlink="">
      <xdr:nvSpPr>
        <xdr:cNvPr id="73" name="Shape 150">
          <a:extLst>
            <a:ext uri="{FF2B5EF4-FFF2-40B4-BE49-F238E27FC236}">
              <a16:creationId xmlns:a16="http://schemas.microsoft.com/office/drawing/2014/main" id="{00000000-0008-0000-0D00-000049000000}"/>
            </a:ext>
          </a:extLst>
        </xdr:cNvPr>
        <xdr:cNvSpPr/>
      </xdr:nvSpPr>
      <xdr:spPr>
        <a:xfrm>
          <a:off x="6807200" y="5203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1360</xdr:row>
      <xdr:rowOff>0</xdr:rowOff>
    </xdr:from>
    <xdr:ext cx="5582285" cy="3175"/>
    <xdr:sp macro="" textlink="">
      <xdr:nvSpPr>
        <xdr:cNvPr id="74" name="Shape 152">
          <a:extLst>
            <a:ext uri="{FF2B5EF4-FFF2-40B4-BE49-F238E27FC236}">
              <a16:creationId xmlns:a16="http://schemas.microsoft.com/office/drawing/2014/main" id="{00000000-0008-0000-0D00-00004A000000}"/>
            </a:ext>
          </a:extLst>
        </xdr:cNvPr>
        <xdr:cNvSpPr/>
      </xdr:nvSpPr>
      <xdr:spPr>
        <a:xfrm>
          <a:off x="6807200" y="53054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1394</xdr:row>
      <xdr:rowOff>0</xdr:rowOff>
    </xdr:from>
    <xdr:ext cx="5582285" cy="3175"/>
    <xdr:sp macro="" textlink="">
      <xdr:nvSpPr>
        <xdr:cNvPr id="75" name="Shape 155">
          <a:extLst>
            <a:ext uri="{FF2B5EF4-FFF2-40B4-BE49-F238E27FC236}">
              <a16:creationId xmlns:a16="http://schemas.microsoft.com/office/drawing/2014/main" id="{00000000-0008-0000-0D00-00004B000000}"/>
            </a:ext>
          </a:extLst>
        </xdr:cNvPr>
        <xdr:cNvSpPr/>
      </xdr:nvSpPr>
      <xdr:spPr>
        <a:xfrm>
          <a:off x="6807200" y="55245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1425</xdr:row>
      <xdr:rowOff>0</xdr:rowOff>
    </xdr:from>
    <xdr:ext cx="5582285" cy="3175"/>
    <xdr:sp macro="" textlink="">
      <xdr:nvSpPr>
        <xdr:cNvPr id="76" name="Shape 158">
          <a:extLst>
            <a:ext uri="{FF2B5EF4-FFF2-40B4-BE49-F238E27FC236}">
              <a16:creationId xmlns:a16="http://schemas.microsoft.com/office/drawing/2014/main" id="{00000000-0008-0000-0D00-00004C000000}"/>
            </a:ext>
          </a:extLst>
        </xdr:cNvPr>
        <xdr:cNvSpPr/>
      </xdr:nvSpPr>
      <xdr:spPr>
        <a:xfrm>
          <a:off x="6807200" y="56991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1442</xdr:row>
      <xdr:rowOff>0</xdr:rowOff>
    </xdr:from>
    <xdr:ext cx="5582285" cy="3175"/>
    <xdr:sp macro="" textlink="">
      <xdr:nvSpPr>
        <xdr:cNvPr id="77" name="Shape 160">
          <a:extLst>
            <a:ext uri="{FF2B5EF4-FFF2-40B4-BE49-F238E27FC236}">
              <a16:creationId xmlns:a16="http://schemas.microsoft.com/office/drawing/2014/main" id="{00000000-0008-0000-0D00-00004D000000}"/>
            </a:ext>
          </a:extLst>
        </xdr:cNvPr>
        <xdr:cNvSpPr/>
      </xdr:nvSpPr>
      <xdr:spPr>
        <a:xfrm>
          <a:off x="6807200" y="57531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1457</xdr:row>
      <xdr:rowOff>0</xdr:rowOff>
    </xdr:from>
    <xdr:ext cx="5582285" cy="3175"/>
    <xdr:sp macro="" textlink="">
      <xdr:nvSpPr>
        <xdr:cNvPr id="78" name="Shape 162">
          <a:extLst>
            <a:ext uri="{FF2B5EF4-FFF2-40B4-BE49-F238E27FC236}">
              <a16:creationId xmlns:a16="http://schemas.microsoft.com/office/drawing/2014/main" id="{00000000-0008-0000-0D00-00004E000000}"/>
            </a:ext>
          </a:extLst>
        </xdr:cNvPr>
        <xdr:cNvSpPr/>
      </xdr:nvSpPr>
      <xdr:spPr>
        <a:xfrm>
          <a:off x="6807200" y="58070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1472</xdr:row>
      <xdr:rowOff>0</xdr:rowOff>
    </xdr:from>
    <xdr:ext cx="5582285" cy="3175"/>
    <xdr:sp macro="" textlink="">
      <xdr:nvSpPr>
        <xdr:cNvPr id="79" name="Shape 164">
          <a:extLst>
            <a:ext uri="{FF2B5EF4-FFF2-40B4-BE49-F238E27FC236}">
              <a16:creationId xmlns:a16="http://schemas.microsoft.com/office/drawing/2014/main" id="{00000000-0008-0000-0D00-00004F000000}"/>
            </a:ext>
          </a:extLst>
        </xdr:cNvPr>
        <xdr:cNvSpPr/>
      </xdr:nvSpPr>
      <xdr:spPr>
        <a:xfrm>
          <a:off x="6807200" y="5895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1501</xdr:row>
      <xdr:rowOff>0</xdr:rowOff>
    </xdr:from>
    <xdr:ext cx="5582285" cy="3175"/>
    <xdr:sp macro="" textlink="">
      <xdr:nvSpPr>
        <xdr:cNvPr id="80" name="Shape 168">
          <a:extLst>
            <a:ext uri="{FF2B5EF4-FFF2-40B4-BE49-F238E27FC236}">
              <a16:creationId xmlns:a16="http://schemas.microsoft.com/office/drawing/2014/main" id="{00000000-0008-0000-0D00-000050000000}"/>
            </a:ext>
          </a:extLst>
        </xdr:cNvPr>
        <xdr:cNvSpPr/>
      </xdr:nvSpPr>
      <xdr:spPr>
        <a:xfrm>
          <a:off x="6807200" y="6064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1515</xdr:row>
      <xdr:rowOff>0</xdr:rowOff>
    </xdr:from>
    <xdr:ext cx="5582285" cy="3175"/>
    <xdr:sp macro="" textlink="">
      <xdr:nvSpPr>
        <xdr:cNvPr id="81" name="Shape 170">
          <a:extLst>
            <a:ext uri="{FF2B5EF4-FFF2-40B4-BE49-F238E27FC236}">
              <a16:creationId xmlns:a16="http://schemas.microsoft.com/office/drawing/2014/main" id="{00000000-0008-0000-0D00-000051000000}"/>
            </a:ext>
          </a:extLst>
        </xdr:cNvPr>
        <xdr:cNvSpPr/>
      </xdr:nvSpPr>
      <xdr:spPr>
        <a:xfrm>
          <a:off x="6807200" y="6108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xdr:row>
      <xdr:rowOff>0</xdr:rowOff>
    </xdr:from>
    <xdr:ext cx="5582285" cy="3175"/>
    <xdr:sp macro="" textlink="">
      <xdr:nvSpPr>
        <xdr:cNvPr id="82" name="Shape 174">
          <a:extLst>
            <a:ext uri="{FF2B5EF4-FFF2-40B4-BE49-F238E27FC236}">
              <a16:creationId xmlns:a16="http://schemas.microsoft.com/office/drawing/2014/main" id="{00000000-0008-0000-0D00-000052000000}"/>
            </a:ext>
          </a:extLst>
        </xdr:cNvPr>
        <xdr:cNvSpPr/>
      </xdr:nvSpPr>
      <xdr:spPr>
        <a:xfrm>
          <a:off x="6807200" y="393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83" name="Shape 43">
          <a:extLst>
            <a:ext uri="{FF2B5EF4-FFF2-40B4-BE49-F238E27FC236}">
              <a16:creationId xmlns:a16="http://schemas.microsoft.com/office/drawing/2014/main" id="{00000000-0008-0000-0D00-000053000000}"/>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84" name="Shape 44">
          <a:extLst>
            <a:ext uri="{FF2B5EF4-FFF2-40B4-BE49-F238E27FC236}">
              <a16:creationId xmlns:a16="http://schemas.microsoft.com/office/drawing/2014/main" id="{00000000-0008-0000-0D00-000054000000}"/>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85" name="Shape 45">
          <a:extLst>
            <a:ext uri="{FF2B5EF4-FFF2-40B4-BE49-F238E27FC236}">
              <a16:creationId xmlns:a16="http://schemas.microsoft.com/office/drawing/2014/main" id="{00000000-0008-0000-0D00-000055000000}"/>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86" name="Shape 180">
          <a:extLst>
            <a:ext uri="{FF2B5EF4-FFF2-40B4-BE49-F238E27FC236}">
              <a16:creationId xmlns:a16="http://schemas.microsoft.com/office/drawing/2014/main" id="{00000000-0008-0000-0D00-000056000000}"/>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87" name="Shape 181">
          <a:extLst>
            <a:ext uri="{FF2B5EF4-FFF2-40B4-BE49-F238E27FC236}">
              <a16:creationId xmlns:a16="http://schemas.microsoft.com/office/drawing/2014/main" id="{00000000-0008-0000-0D00-000057000000}"/>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88" name="Shape 182">
          <a:extLst>
            <a:ext uri="{FF2B5EF4-FFF2-40B4-BE49-F238E27FC236}">
              <a16:creationId xmlns:a16="http://schemas.microsoft.com/office/drawing/2014/main" id="{00000000-0008-0000-0D00-000058000000}"/>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89" name="Shape 186">
          <a:extLst>
            <a:ext uri="{FF2B5EF4-FFF2-40B4-BE49-F238E27FC236}">
              <a16:creationId xmlns:a16="http://schemas.microsoft.com/office/drawing/2014/main" id="{00000000-0008-0000-0D00-000059000000}"/>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90" name="Shape 191">
          <a:extLst>
            <a:ext uri="{FF2B5EF4-FFF2-40B4-BE49-F238E27FC236}">
              <a16:creationId xmlns:a16="http://schemas.microsoft.com/office/drawing/2014/main" id="{00000000-0008-0000-0D00-00005A000000}"/>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29</xdr:row>
      <xdr:rowOff>0</xdr:rowOff>
    </xdr:from>
    <xdr:ext cx="9488805" cy="3175"/>
    <xdr:sp macro="" textlink="">
      <xdr:nvSpPr>
        <xdr:cNvPr id="91" name="Shape 50">
          <a:extLst>
            <a:ext uri="{FF2B5EF4-FFF2-40B4-BE49-F238E27FC236}">
              <a16:creationId xmlns:a16="http://schemas.microsoft.com/office/drawing/2014/main" id="{00000000-0008-0000-0D00-00005B000000}"/>
            </a:ext>
          </a:extLst>
        </xdr:cNvPr>
        <xdr:cNvSpPr/>
      </xdr:nvSpPr>
      <xdr:spPr>
        <a:xfrm>
          <a:off x="4851400" y="98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E103"/>
  <sheetViews>
    <sheetView view="pageBreakPreview" zoomScale="50" zoomScaleSheetLayoutView="50" workbookViewId="0">
      <pane xSplit="3" ySplit="3" topLeftCell="D46" activePane="bottomRight" state="frozen"/>
      <selection pane="topRight" activeCell="D1" sqref="D1"/>
      <selection pane="bottomLeft" activeCell="A8" sqref="A8"/>
      <selection pane="bottomRight" activeCell="I55" sqref="I55"/>
    </sheetView>
  </sheetViews>
  <sheetFormatPr defaultColWidth="8.7109375" defaultRowHeight="26.25" x14ac:dyDescent="0.25"/>
  <cols>
    <col min="1" max="1" width="14.140625" style="183" customWidth="1"/>
    <col min="2" max="2" width="28.85546875" style="183" customWidth="1"/>
    <col min="3" max="3" width="129.85546875" style="183" customWidth="1"/>
    <col min="4" max="4" width="21.42578125" style="684" customWidth="1"/>
    <col min="5" max="5" width="36" customWidth="1"/>
    <col min="6" max="16384" width="8.7109375" style="183"/>
  </cols>
  <sheetData>
    <row r="1" spans="1:5" ht="29.1" customHeight="1" x14ac:dyDescent="0.25">
      <c r="A1" s="690" t="s">
        <v>0</v>
      </c>
      <c r="B1" s="691"/>
      <c r="C1" s="691"/>
      <c r="D1" s="692"/>
    </row>
    <row r="2" spans="1:5" ht="21.6" customHeight="1" x14ac:dyDescent="0.25">
      <c r="A2" s="690"/>
      <c r="B2" s="691"/>
      <c r="C2" s="691"/>
      <c r="D2" s="692"/>
    </row>
    <row r="3" spans="1:5" ht="29.45" customHeight="1" x14ac:dyDescent="0.4">
      <c r="A3" s="690" t="s">
        <v>3280</v>
      </c>
      <c r="B3" s="691"/>
      <c r="C3" s="691"/>
      <c r="D3" s="694"/>
    </row>
    <row r="4" spans="1:5" ht="29.45" customHeight="1" x14ac:dyDescent="0.4">
      <c r="A4" s="693" t="s">
        <v>3005</v>
      </c>
      <c r="B4" s="682" t="s">
        <v>3006</v>
      </c>
      <c r="C4" s="682" t="s">
        <v>3007</v>
      </c>
      <c r="D4" s="694" t="s">
        <v>3049</v>
      </c>
    </row>
    <row r="5" spans="1:5" s="390" customFormat="1" ht="39.6" customHeight="1" x14ac:dyDescent="0.35">
      <c r="A5" s="685">
        <v>1</v>
      </c>
      <c r="B5" s="686"/>
      <c r="C5" s="9" t="s">
        <v>3017</v>
      </c>
      <c r="D5" s="689" t="s">
        <v>3071</v>
      </c>
      <c r="E5" s="391"/>
    </row>
    <row r="6" spans="1:5" ht="39.6" customHeight="1" x14ac:dyDescent="0.35">
      <c r="A6" s="685">
        <v>2</v>
      </c>
      <c r="B6" s="686"/>
      <c r="C6" s="9" t="s">
        <v>3308</v>
      </c>
      <c r="D6" s="689" t="s">
        <v>3072</v>
      </c>
      <c r="E6" s="392"/>
    </row>
    <row r="7" spans="1:5" ht="39.6" customHeight="1" x14ac:dyDescent="0.35">
      <c r="A7" s="685">
        <v>3</v>
      </c>
      <c r="B7" s="686"/>
      <c r="C7" s="9" t="s">
        <v>3309</v>
      </c>
      <c r="D7" s="689" t="s">
        <v>3073</v>
      </c>
      <c r="E7" s="392"/>
    </row>
    <row r="8" spans="1:5" ht="39.6" customHeight="1" x14ac:dyDescent="0.35">
      <c r="A8" s="685">
        <v>4</v>
      </c>
      <c r="B8" s="686"/>
      <c r="C8" s="9" t="s">
        <v>3278</v>
      </c>
      <c r="D8" s="689" t="s">
        <v>3074</v>
      </c>
      <c r="E8" s="392"/>
    </row>
    <row r="9" spans="1:5" s="390" customFormat="1" ht="39.6" customHeight="1" x14ac:dyDescent="0.35">
      <c r="A9" s="685">
        <v>5</v>
      </c>
      <c r="B9" s="686"/>
      <c r="C9" s="9" t="s">
        <v>3310</v>
      </c>
      <c r="D9" s="689" t="s">
        <v>3075</v>
      </c>
      <c r="E9" s="391"/>
    </row>
    <row r="10" spans="1:5" s="390" customFormat="1" ht="39.6" customHeight="1" x14ac:dyDescent="0.35">
      <c r="A10" s="685">
        <v>6</v>
      </c>
      <c r="B10" s="686"/>
      <c r="C10" s="9" t="s">
        <v>3301</v>
      </c>
      <c r="D10" s="689" t="s">
        <v>3027</v>
      </c>
      <c r="E10" s="391"/>
    </row>
    <row r="11" spans="1:5" s="390" customFormat="1" ht="57" customHeight="1" x14ac:dyDescent="0.35">
      <c r="A11" s="685">
        <v>7</v>
      </c>
      <c r="B11" s="686"/>
      <c r="C11" s="9" t="s">
        <v>3008</v>
      </c>
      <c r="D11" s="689" t="s">
        <v>3028</v>
      </c>
      <c r="E11" s="391"/>
    </row>
    <row r="12" spans="1:5" s="390" customFormat="1" ht="32.450000000000003" customHeight="1" x14ac:dyDescent="0.35">
      <c r="A12" s="685">
        <v>1</v>
      </c>
      <c r="B12" s="686" t="s">
        <v>5</v>
      </c>
      <c r="C12" s="9" t="s">
        <v>6</v>
      </c>
      <c r="D12" s="689" t="s">
        <v>3015</v>
      </c>
      <c r="E12" s="391"/>
    </row>
    <row r="13" spans="1:5" s="390" customFormat="1" ht="32.450000000000003" customHeight="1" x14ac:dyDescent="0.35">
      <c r="A13" s="685">
        <v>2</v>
      </c>
      <c r="B13" s="686" t="s">
        <v>7</v>
      </c>
      <c r="C13" s="9" t="s">
        <v>8</v>
      </c>
      <c r="D13" s="687" t="s">
        <v>3016</v>
      </c>
      <c r="E13" s="391"/>
    </row>
    <row r="14" spans="1:5" s="390" customFormat="1" ht="32.450000000000003" customHeight="1" x14ac:dyDescent="0.35">
      <c r="A14" s="685">
        <v>3</v>
      </c>
      <c r="B14" s="686" t="s">
        <v>11</v>
      </c>
      <c r="C14" s="9" t="s">
        <v>12</v>
      </c>
      <c r="D14" s="689" t="s">
        <v>3019</v>
      </c>
      <c r="E14" s="391"/>
    </row>
    <row r="15" spans="1:5" ht="32.450000000000003" customHeight="1" x14ac:dyDescent="0.35">
      <c r="A15" s="685">
        <v>4</v>
      </c>
      <c r="B15" s="686" t="s">
        <v>47</v>
      </c>
      <c r="C15" s="9" t="s">
        <v>48</v>
      </c>
      <c r="D15" s="688" t="s">
        <v>3076</v>
      </c>
      <c r="E15" s="392"/>
    </row>
    <row r="16" spans="1:5" ht="32.450000000000003" customHeight="1" x14ac:dyDescent="0.35">
      <c r="A16" s="685">
        <v>5</v>
      </c>
      <c r="B16" s="686" t="s">
        <v>135</v>
      </c>
      <c r="C16" s="9" t="s">
        <v>136</v>
      </c>
      <c r="D16" s="688" t="s">
        <v>3077</v>
      </c>
      <c r="E16" s="392"/>
    </row>
    <row r="17" spans="1:5" s="390" customFormat="1" ht="32.450000000000003" customHeight="1" x14ac:dyDescent="0.35">
      <c r="A17" s="685">
        <v>6</v>
      </c>
      <c r="B17" s="686" t="s">
        <v>45</v>
      </c>
      <c r="C17" s="9" t="s">
        <v>46</v>
      </c>
      <c r="D17" s="688" t="s">
        <v>3078</v>
      </c>
      <c r="E17" s="391"/>
    </row>
    <row r="18" spans="1:5" ht="32.450000000000003" customHeight="1" x14ac:dyDescent="0.35">
      <c r="A18" s="685">
        <v>7</v>
      </c>
      <c r="B18" s="686" t="s">
        <v>9</v>
      </c>
      <c r="C18" s="9" t="s">
        <v>10</v>
      </c>
      <c r="D18" s="687" t="s">
        <v>3080</v>
      </c>
      <c r="E18" s="392"/>
    </row>
    <row r="19" spans="1:5" s="390" customFormat="1" ht="32.450000000000003" customHeight="1" x14ac:dyDescent="0.35">
      <c r="A19" s="685">
        <v>8</v>
      </c>
      <c r="B19" s="686" t="s">
        <v>30</v>
      </c>
      <c r="C19" s="9" t="s">
        <v>31</v>
      </c>
      <c r="D19" s="687" t="s">
        <v>3079</v>
      </c>
      <c r="E19" s="391"/>
    </row>
    <row r="20" spans="1:5" ht="32.450000000000003" customHeight="1" x14ac:dyDescent="0.35">
      <c r="A20" s="685">
        <v>9</v>
      </c>
      <c r="B20" s="686" t="s">
        <v>32</v>
      </c>
      <c r="C20" s="9" t="s">
        <v>33</v>
      </c>
      <c r="D20" s="687" t="s">
        <v>3081</v>
      </c>
      <c r="E20" s="392"/>
    </row>
    <row r="21" spans="1:5" s="390" customFormat="1" ht="32.450000000000003" customHeight="1" x14ac:dyDescent="0.35">
      <c r="A21" s="685">
        <v>10</v>
      </c>
      <c r="B21" s="686" t="s">
        <v>3124</v>
      </c>
      <c r="C21" s="9" t="s">
        <v>55</v>
      </c>
      <c r="D21" s="687" t="s">
        <v>3082</v>
      </c>
      <c r="E21" s="391"/>
    </row>
    <row r="22" spans="1:5" s="390" customFormat="1" ht="32.450000000000003" customHeight="1" x14ac:dyDescent="0.35">
      <c r="A22" s="685">
        <v>11</v>
      </c>
      <c r="B22" s="686" t="s">
        <v>3291</v>
      </c>
      <c r="C22" s="9" t="s">
        <v>3290</v>
      </c>
      <c r="D22" s="687" t="s">
        <v>3083</v>
      </c>
      <c r="E22" s="391"/>
    </row>
    <row r="23" spans="1:5" ht="32.450000000000003" customHeight="1" x14ac:dyDescent="0.35">
      <c r="A23" s="685">
        <v>12</v>
      </c>
      <c r="B23" s="686" t="s">
        <v>3125</v>
      </c>
      <c r="C23" s="9" t="s">
        <v>53</v>
      </c>
      <c r="D23" s="689" t="s">
        <v>3084</v>
      </c>
      <c r="E23" s="392"/>
    </row>
    <row r="24" spans="1:5" ht="32.450000000000003" customHeight="1" x14ac:dyDescent="0.35">
      <c r="A24" s="685">
        <v>13</v>
      </c>
      <c r="B24" s="686" t="s">
        <v>3126</v>
      </c>
      <c r="C24" s="9" t="s">
        <v>2505</v>
      </c>
      <c r="D24" s="688" t="s">
        <v>3085</v>
      </c>
      <c r="E24" s="392"/>
    </row>
    <row r="25" spans="1:5" ht="32.450000000000003" customHeight="1" x14ac:dyDescent="0.35">
      <c r="A25" s="685">
        <v>14</v>
      </c>
      <c r="B25" s="686" t="s">
        <v>21</v>
      </c>
      <c r="C25" s="9" t="s">
        <v>2936</v>
      </c>
      <c r="D25" s="688" t="s">
        <v>3086</v>
      </c>
      <c r="E25" s="392"/>
    </row>
    <row r="26" spans="1:5" ht="32.450000000000003" customHeight="1" x14ac:dyDescent="0.35">
      <c r="A26" s="685">
        <v>15</v>
      </c>
      <c r="B26" s="686" t="s">
        <v>3026</v>
      </c>
      <c r="C26" s="9" t="s">
        <v>2957</v>
      </c>
      <c r="D26" s="688" t="s">
        <v>3087</v>
      </c>
      <c r="E26" s="392"/>
    </row>
    <row r="27" spans="1:5" s="390" customFormat="1" ht="32.450000000000003" customHeight="1" x14ac:dyDescent="0.35">
      <c r="A27" s="685">
        <v>16</v>
      </c>
      <c r="B27" s="686" t="s">
        <v>24</v>
      </c>
      <c r="C27" s="9" t="s">
        <v>25</v>
      </c>
      <c r="D27" s="688" t="s">
        <v>3088</v>
      </c>
      <c r="E27" s="391"/>
    </row>
    <row r="28" spans="1:5" ht="32.450000000000003" customHeight="1" x14ac:dyDescent="0.35">
      <c r="A28" s="685">
        <v>17</v>
      </c>
      <c r="B28" s="686" t="s">
        <v>26</v>
      </c>
      <c r="C28" s="9" t="s">
        <v>27</v>
      </c>
      <c r="D28" s="688" t="s">
        <v>3089</v>
      </c>
      <c r="E28" s="392"/>
    </row>
    <row r="29" spans="1:5" ht="32.450000000000003" customHeight="1" x14ac:dyDescent="0.35">
      <c r="A29" s="685">
        <v>18</v>
      </c>
      <c r="B29" s="686" t="s">
        <v>22</v>
      </c>
      <c r="C29" s="9" t="s">
        <v>23</v>
      </c>
      <c r="D29" s="688" t="s">
        <v>3090</v>
      </c>
      <c r="E29" s="392"/>
    </row>
    <row r="30" spans="1:5" ht="32.450000000000003" customHeight="1" x14ac:dyDescent="0.35">
      <c r="A30" s="685">
        <v>19</v>
      </c>
      <c r="B30" s="686" t="s">
        <v>28</v>
      </c>
      <c r="C30" s="9" t="s">
        <v>29</v>
      </c>
      <c r="D30" s="688" t="s">
        <v>3091</v>
      </c>
      <c r="E30" s="392"/>
    </row>
    <row r="31" spans="1:5" ht="32.450000000000003" customHeight="1" x14ac:dyDescent="0.35">
      <c r="A31" s="685">
        <v>20</v>
      </c>
      <c r="B31" s="686" t="s">
        <v>13</v>
      </c>
      <c r="C31" s="9" t="s">
        <v>14</v>
      </c>
      <c r="D31" s="688" t="s">
        <v>3092</v>
      </c>
      <c r="E31" s="392"/>
    </row>
    <row r="32" spans="1:5" ht="32.450000000000003" customHeight="1" x14ac:dyDescent="0.35">
      <c r="A32" s="685">
        <v>21</v>
      </c>
      <c r="B32" s="686" t="s">
        <v>17</v>
      </c>
      <c r="C32" s="9" t="s">
        <v>18</v>
      </c>
      <c r="D32" s="688" t="s">
        <v>3093</v>
      </c>
      <c r="E32" s="392"/>
    </row>
    <row r="33" spans="1:5" ht="32.450000000000003" customHeight="1" x14ac:dyDescent="0.35">
      <c r="A33" s="685">
        <v>22</v>
      </c>
      <c r="B33" s="686" t="s">
        <v>2993</v>
      </c>
      <c r="C33" s="9" t="s">
        <v>19</v>
      </c>
      <c r="D33" s="688" t="s">
        <v>3094</v>
      </c>
      <c r="E33" s="392"/>
    </row>
    <row r="34" spans="1:5" ht="32.450000000000003" customHeight="1" x14ac:dyDescent="0.35">
      <c r="A34" s="685">
        <v>23</v>
      </c>
      <c r="B34" s="686" t="s">
        <v>15</v>
      </c>
      <c r="C34" s="9" t="s">
        <v>16</v>
      </c>
      <c r="D34" s="688" t="s">
        <v>3095</v>
      </c>
      <c r="E34" s="392"/>
    </row>
    <row r="35" spans="1:5" ht="32.450000000000003" customHeight="1" x14ac:dyDescent="0.35">
      <c r="A35" s="685">
        <v>24</v>
      </c>
      <c r="B35" s="686" t="s">
        <v>35</v>
      </c>
      <c r="C35" s="9" t="s">
        <v>37</v>
      </c>
      <c r="D35" s="688" t="s">
        <v>3096</v>
      </c>
      <c r="E35" s="392"/>
    </row>
    <row r="36" spans="1:5" s="390" customFormat="1" ht="32.450000000000003" customHeight="1" x14ac:dyDescent="0.35">
      <c r="A36" s="685">
        <v>25</v>
      </c>
      <c r="B36" s="686" t="s">
        <v>3127</v>
      </c>
      <c r="C36" s="9" t="s">
        <v>36</v>
      </c>
      <c r="D36" s="688" t="s">
        <v>3097</v>
      </c>
      <c r="E36" s="391"/>
    </row>
    <row r="37" spans="1:5" s="390" customFormat="1" ht="32.450000000000003" customHeight="1" x14ac:dyDescent="0.35">
      <c r="A37" s="685">
        <v>26</v>
      </c>
      <c r="B37" s="686" t="s">
        <v>51</v>
      </c>
      <c r="C37" s="9" t="s">
        <v>52</v>
      </c>
      <c r="D37" s="688" t="s">
        <v>3098</v>
      </c>
      <c r="E37" s="391"/>
    </row>
    <row r="38" spans="1:5" ht="32.450000000000003" customHeight="1" x14ac:dyDescent="0.35">
      <c r="A38" s="685">
        <v>27</v>
      </c>
      <c r="B38" s="686" t="s">
        <v>49</v>
      </c>
      <c r="C38" s="9" t="s">
        <v>50</v>
      </c>
      <c r="D38" s="688" t="s">
        <v>3099</v>
      </c>
      <c r="E38" s="392"/>
    </row>
    <row r="39" spans="1:5" s="390" customFormat="1" ht="32.450000000000003" customHeight="1" x14ac:dyDescent="0.35">
      <c r="A39" s="685">
        <v>28</v>
      </c>
      <c r="B39" s="686" t="s">
        <v>54</v>
      </c>
      <c r="C39" s="9" t="s">
        <v>34</v>
      </c>
      <c r="D39" s="688" t="s">
        <v>3100</v>
      </c>
      <c r="E39" s="391"/>
    </row>
    <row r="40" spans="1:5" s="390" customFormat="1" ht="32.450000000000003" customHeight="1" x14ac:dyDescent="0.35">
      <c r="A40" s="685">
        <v>29</v>
      </c>
      <c r="B40" s="686" t="s">
        <v>3292</v>
      </c>
      <c r="C40" s="9" t="s">
        <v>3293</v>
      </c>
      <c r="D40" s="688" t="s">
        <v>3101</v>
      </c>
      <c r="E40" s="391"/>
    </row>
    <row r="41" spans="1:5" s="390" customFormat="1" ht="32.450000000000003" customHeight="1" x14ac:dyDescent="0.35">
      <c r="A41" s="685">
        <v>30</v>
      </c>
      <c r="B41" s="686" t="s">
        <v>2984</v>
      </c>
      <c r="C41" s="9" t="s">
        <v>38</v>
      </c>
      <c r="D41" s="688" t="s">
        <v>3102</v>
      </c>
      <c r="E41" s="391"/>
    </row>
    <row r="42" spans="1:5" s="390" customFormat="1" ht="32.450000000000003" customHeight="1" x14ac:dyDescent="0.35">
      <c r="A42" s="685">
        <v>31</v>
      </c>
      <c r="B42" s="686" t="s">
        <v>3010</v>
      </c>
      <c r="C42" s="9" t="s">
        <v>39</v>
      </c>
      <c r="D42" s="688" t="s">
        <v>3103</v>
      </c>
      <c r="E42" s="391"/>
    </row>
    <row r="43" spans="1:5" s="390" customFormat="1" ht="32.450000000000003" customHeight="1" x14ac:dyDescent="0.35">
      <c r="A43" s="685">
        <v>32</v>
      </c>
      <c r="B43" s="686" t="s">
        <v>3011</v>
      </c>
      <c r="C43" s="9" t="s">
        <v>40</v>
      </c>
      <c r="D43" s="688" t="s">
        <v>3104</v>
      </c>
      <c r="E43" s="391"/>
    </row>
    <row r="44" spans="1:5" ht="32.450000000000003" customHeight="1" x14ac:dyDescent="0.35">
      <c r="A44" s="685">
        <v>33</v>
      </c>
      <c r="B44" s="686" t="s">
        <v>3012</v>
      </c>
      <c r="C44" s="9" t="s">
        <v>41</v>
      </c>
      <c r="D44" s="688" t="s">
        <v>3105</v>
      </c>
      <c r="E44" s="392"/>
    </row>
    <row r="45" spans="1:5" s="390" customFormat="1" ht="32.450000000000003" customHeight="1" x14ac:dyDescent="0.35">
      <c r="A45" s="685">
        <v>34</v>
      </c>
      <c r="B45" s="686" t="s">
        <v>3013</v>
      </c>
      <c r="C45" s="9" t="s">
        <v>42</v>
      </c>
      <c r="D45" s="688" t="s">
        <v>3106</v>
      </c>
      <c r="E45" s="391"/>
    </row>
    <row r="46" spans="1:5" s="390" customFormat="1" ht="32.450000000000003" customHeight="1" x14ac:dyDescent="0.35">
      <c r="A46" s="685">
        <v>35</v>
      </c>
      <c r="B46" s="686" t="s">
        <v>3014</v>
      </c>
      <c r="C46" s="9" t="s">
        <v>43</v>
      </c>
      <c r="D46" s="688" t="s">
        <v>3107</v>
      </c>
      <c r="E46" s="391"/>
    </row>
    <row r="47" spans="1:5" s="390" customFormat="1" ht="32.450000000000003" customHeight="1" x14ac:dyDescent="0.35">
      <c r="A47" s="685">
        <v>36</v>
      </c>
      <c r="B47" s="686" t="s">
        <v>3001</v>
      </c>
      <c r="C47" s="9" t="s">
        <v>44</v>
      </c>
      <c r="D47" s="688" t="s">
        <v>3108</v>
      </c>
      <c r="E47" s="391"/>
    </row>
    <row r="48" spans="1:5" ht="32.450000000000003" customHeight="1" x14ac:dyDescent="0.35">
      <c r="A48" s="685">
        <v>37</v>
      </c>
      <c r="B48" s="686" t="s">
        <v>56</v>
      </c>
      <c r="C48" s="9" t="s">
        <v>3300</v>
      </c>
      <c r="D48" s="688" t="s">
        <v>3109</v>
      </c>
      <c r="E48" s="392"/>
    </row>
    <row r="49" spans="1:5" ht="32.450000000000003" customHeight="1" x14ac:dyDescent="0.35">
      <c r="A49" s="685">
        <v>38</v>
      </c>
      <c r="B49" s="686" t="s">
        <v>59</v>
      </c>
      <c r="C49" s="9" t="s">
        <v>2506</v>
      </c>
      <c r="D49" s="688" t="s">
        <v>3110</v>
      </c>
      <c r="E49" s="392"/>
    </row>
    <row r="50" spans="1:5" ht="32.450000000000003" customHeight="1" x14ac:dyDescent="0.35">
      <c r="A50" s="685">
        <v>39</v>
      </c>
      <c r="B50" s="686" t="s">
        <v>57</v>
      </c>
      <c r="C50" s="9" t="s">
        <v>58</v>
      </c>
      <c r="D50" s="688" t="s">
        <v>3111</v>
      </c>
      <c r="E50" s="392"/>
    </row>
    <row r="51" spans="1:5" ht="32.450000000000003" customHeight="1" x14ac:dyDescent="0.35">
      <c r="A51" s="685">
        <v>40</v>
      </c>
      <c r="B51" s="686" t="s">
        <v>63</v>
      </c>
      <c r="C51" s="9" t="s">
        <v>64</v>
      </c>
      <c r="D51" s="688" t="s">
        <v>3112</v>
      </c>
      <c r="E51" s="392"/>
    </row>
    <row r="52" spans="1:5" ht="32.450000000000003" customHeight="1" x14ac:dyDescent="0.35">
      <c r="A52" s="685">
        <v>41</v>
      </c>
      <c r="B52" s="686" t="s">
        <v>65</v>
      </c>
      <c r="C52" s="9" t="s">
        <v>66</v>
      </c>
      <c r="D52" s="688" t="s">
        <v>3113</v>
      </c>
      <c r="E52" s="392"/>
    </row>
    <row r="53" spans="1:5" ht="32.450000000000003" customHeight="1" x14ac:dyDescent="0.35">
      <c r="A53" s="685">
        <v>42</v>
      </c>
      <c r="B53" s="686" t="s">
        <v>128</v>
      </c>
      <c r="C53" s="9" t="s">
        <v>129</v>
      </c>
      <c r="D53" s="688" t="s">
        <v>3114</v>
      </c>
      <c r="E53" s="392"/>
    </row>
    <row r="54" spans="1:5" s="390" customFormat="1" ht="32.450000000000003" customHeight="1" x14ac:dyDescent="0.35">
      <c r="A54" s="685">
        <v>43</v>
      </c>
      <c r="B54" s="686" t="s">
        <v>67</v>
      </c>
      <c r="C54" s="9" t="s">
        <v>68</v>
      </c>
      <c r="D54" s="688" t="s">
        <v>3115</v>
      </c>
      <c r="E54" s="391"/>
    </row>
    <row r="55" spans="1:5" ht="32.450000000000003" customHeight="1" x14ac:dyDescent="0.35">
      <c r="A55" s="685">
        <v>44</v>
      </c>
      <c r="B55" s="686" t="s">
        <v>60</v>
      </c>
      <c r="C55" s="9" t="s">
        <v>3281</v>
      </c>
      <c r="D55" s="688" t="s">
        <v>3116</v>
      </c>
      <c r="E55" s="392"/>
    </row>
    <row r="56" spans="1:5" ht="32.450000000000003" customHeight="1" x14ac:dyDescent="0.35">
      <c r="A56" s="685">
        <v>45</v>
      </c>
      <c r="B56" s="686" t="s">
        <v>127</v>
      </c>
      <c r="C56" s="9" t="s">
        <v>3282</v>
      </c>
      <c r="D56" s="688" t="s">
        <v>3117</v>
      </c>
      <c r="E56" s="392"/>
    </row>
    <row r="57" spans="1:5" s="390" customFormat="1" ht="32.450000000000003" customHeight="1" x14ac:dyDescent="0.35">
      <c r="A57" s="685">
        <v>46</v>
      </c>
      <c r="B57" s="686" t="s">
        <v>78</v>
      </c>
      <c r="C57" s="9" t="s">
        <v>79</v>
      </c>
      <c r="D57" s="688" t="s">
        <v>3118</v>
      </c>
      <c r="E57" s="391"/>
    </row>
    <row r="58" spans="1:5" ht="32.450000000000003" customHeight="1" x14ac:dyDescent="0.35">
      <c r="A58" s="685">
        <v>47</v>
      </c>
      <c r="B58" s="686" t="s">
        <v>3295</v>
      </c>
      <c r="C58" s="9" t="s">
        <v>3294</v>
      </c>
      <c r="D58" s="688" t="s">
        <v>3119</v>
      </c>
      <c r="E58" s="392"/>
    </row>
    <row r="59" spans="1:5" ht="32.450000000000003" customHeight="1" x14ac:dyDescent="0.35">
      <c r="A59" s="685">
        <v>48</v>
      </c>
      <c r="B59" s="686" t="s">
        <v>76</v>
      </c>
      <c r="C59" s="9" t="s">
        <v>3296</v>
      </c>
      <c r="D59" s="688" t="s">
        <v>3120</v>
      </c>
      <c r="E59" s="392"/>
    </row>
    <row r="60" spans="1:5" ht="32.450000000000003" customHeight="1" x14ac:dyDescent="0.35">
      <c r="A60" s="685">
        <v>49</v>
      </c>
      <c r="B60" s="686" t="s">
        <v>70</v>
      </c>
      <c r="C60" s="9" t="s">
        <v>2507</v>
      </c>
      <c r="D60" s="688" t="s">
        <v>3121</v>
      </c>
      <c r="E60" s="392"/>
    </row>
    <row r="61" spans="1:5" ht="32.450000000000003" customHeight="1" x14ac:dyDescent="0.35">
      <c r="A61" s="685">
        <v>50</v>
      </c>
      <c r="B61" s="686" t="s">
        <v>61</v>
      </c>
      <c r="C61" s="9" t="s">
        <v>62</v>
      </c>
      <c r="D61" s="688" t="s">
        <v>3122</v>
      </c>
      <c r="E61" s="392"/>
    </row>
    <row r="62" spans="1:5" ht="32.450000000000003" customHeight="1" x14ac:dyDescent="0.35">
      <c r="A62" s="685">
        <v>51</v>
      </c>
      <c r="B62" s="686" t="s">
        <v>69</v>
      </c>
      <c r="C62" s="9" t="s">
        <v>3283</v>
      </c>
      <c r="D62" s="688" t="s">
        <v>3123</v>
      </c>
      <c r="E62" s="392"/>
    </row>
    <row r="63" spans="1:5" ht="32.450000000000003" customHeight="1" x14ac:dyDescent="0.35">
      <c r="A63" s="685">
        <v>52</v>
      </c>
      <c r="B63" s="686" t="s">
        <v>3128</v>
      </c>
      <c r="C63" s="9" t="s">
        <v>3129</v>
      </c>
      <c r="D63" s="688"/>
      <c r="E63" s="392"/>
    </row>
    <row r="64" spans="1:5" ht="32.450000000000003" customHeight="1" x14ac:dyDescent="0.35">
      <c r="A64" s="685">
        <v>53</v>
      </c>
      <c r="B64" s="686" t="s">
        <v>133</v>
      </c>
      <c r="C64" s="9" t="s">
        <v>134</v>
      </c>
      <c r="D64" s="688"/>
      <c r="E64" s="392"/>
    </row>
    <row r="65" spans="1:5" ht="32.450000000000003" customHeight="1" x14ac:dyDescent="0.35">
      <c r="A65" s="685">
        <v>54</v>
      </c>
      <c r="B65" s="686" t="s">
        <v>71</v>
      </c>
      <c r="C65" s="9" t="s">
        <v>3286</v>
      </c>
      <c r="D65" s="688"/>
      <c r="E65" s="392"/>
    </row>
    <row r="66" spans="1:5" ht="32.450000000000003" customHeight="1" x14ac:dyDescent="0.35">
      <c r="A66" s="685">
        <v>55</v>
      </c>
      <c r="B66" s="686" t="s">
        <v>73</v>
      </c>
      <c r="C66" s="9" t="s">
        <v>74</v>
      </c>
      <c r="D66" s="688"/>
      <c r="E66" s="392"/>
    </row>
    <row r="67" spans="1:5" ht="32.450000000000003" customHeight="1" x14ac:dyDescent="0.35">
      <c r="A67" s="685">
        <v>56</v>
      </c>
      <c r="B67" s="686" t="s">
        <v>75</v>
      </c>
      <c r="C67" s="9" t="s">
        <v>304</v>
      </c>
      <c r="D67" s="688"/>
      <c r="E67" s="392"/>
    </row>
    <row r="68" spans="1:5" ht="32.450000000000003" customHeight="1" x14ac:dyDescent="0.35">
      <c r="A68" s="685">
        <v>57</v>
      </c>
      <c r="B68" s="686" t="s">
        <v>72</v>
      </c>
      <c r="C68" s="9" t="s">
        <v>2508</v>
      </c>
      <c r="D68" s="688"/>
      <c r="E68" s="392"/>
    </row>
    <row r="69" spans="1:5" ht="32.450000000000003" customHeight="1" x14ac:dyDescent="0.35">
      <c r="A69" s="685">
        <v>58</v>
      </c>
      <c r="B69" s="686" t="s">
        <v>3130</v>
      </c>
      <c r="C69" s="9" t="s">
        <v>3285</v>
      </c>
      <c r="D69" s="688"/>
      <c r="E69" s="392"/>
    </row>
    <row r="70" spans="1:5" ht="32.450000000000003" customHeight="1" x14ac:dyDescent="0.35">
      <c r="A70" s="685">
        <v>59</v>
      </c>
      <c r="B70" s="686" t="s">
        <v>3284</v>
      </c>
      <c r="C70" s="9" t="s">
        <v>77</v>
      </c>
      <c r="D70" s="688"/>
      <c r="E70" s="392"/>
    </row>
    <row r="71" spans="1:5" ht="32.450000000000003" customHeight="1" x14ac:dyDescent="0.35">
      <c r="A71" s="685">
        <v>60</v>
      </c>
      <c r="B71" s="686" t="s">
        <v>80</v>
      </c>
      <c r="C71" s="9" t="s">
        <v>2509</v>
      </c>
      <c r="D71" s="688"/>
      <c r="E71" s="392"/>
    </row>
    <row r="72" spans="1:5" ht="32.450000000000003" customHeight="1" x14ac:dyDescent="0.35">
      <c r="A72" s="685">
        <v>61</v>
      </c>
      <c r="B72" s="686" t="s">
        <v>82</v>
      </c>
      <c r="C72" s="9" t="s">
        <v>3048</v>
      </c>
      <c r="D72" s="688"/>
      <c r="E72" s="392"/>
    </row>
    <row r="73" spans="1:5" ht="32.450000000000003" customHeight="1" x14ac:dyDescent="0.35">
      <c r="A73" s="685">
        <v>62</v>
      </c>
      <c r="B73" s="686" t="s">
        <v>2959</v>
      </c>
      <c r="C73" s="9" t="s">
        <v>81</v>
      </c>
      <c r="D73" s="688"/>
      <c r="E73" s="392"/>
    </row>
    <row r="74" spans="1:5" ht="32.450000000000003" customHeight="1" x14ac:dyDescent="0.35">
      <c r="A74" s="685">
        <v>63</v>
      </c>
      <c r="B74" s="686" t="s">
        <v>2958</v>
      </c>
      <c r="C74" s="9" t="s">
        <v>83</v>
      </c>
      <c r="D74" s="688"/>
      <c r="E74" s="392"/>
    </row>
    <row r="75" spans="1:5" ht="32.450000000000003" customHeight="1" x14ac:dyDescent="0.35">
      <c r="A75" s="685">
        <v>64</v>
      </c>
      <c r="B75" s="686" t="s">
        <v>84</v>
      </c>
      <c r="C75" s="9" t="s">
        <v>3287</v>
      </c>
      <c r="D75" s="688"/>
      <c r="E75" s="392"/>
    </row>
    <row r="76" spans="1:5" ht="32.450000000000003" customHeight="1" x14ac:dyDescent="0.35">
      <c r="A76" s="685">
        <v>65</v>
      </c>
      <c r="B76" s="686" t="s">
        <v>85</v>
      </c>
      <c r="C76" s="9" t="s">
        <v>86</v>
      </c>
      <c r="D76" s="688"/>
      <c r="E76" s="392"/>
    </row>
    <row r="77" spans="1:5" ht="32.450000000000003" customHeight="1" x14ac:dyDescent="0.35">
      <c r="A77" s="685">
        <v>66</v>
      </c>
      <c r="B77" s="686" t="s">
        <v>121</v>
      </c>
      <c r="C77" s="9" t="s">
        <v>122</v>
      </c>
      <c r="D77" s="688"/>
      <c r="E77" s="392"/>
    </row>
    <row r="78" spans="1:5" ht="32.450000000000003" customHeight="1" x14ac:dyDescent="0.35">
      <c r="A78" s="685">
        <v>67</v>
      </c>
      <c r="B78" s="686" t="s">
        <v>3133</v>
      </c>
      <c r="C78" s="9" t="s">
        <v>123</v>
      </c>
      <c r="D78" s="688"/>
      <c r="E78" s="392"/>
    </row>
    <row r="79" spans="1:5" ht="32.450000000000003" customHeight="1" x14ac:dyDescent="0.35">
      <c r="A79" s="685">
        <v>68</v>
      </c>
      <c r="B79" s="686" t="s">
        <v>3134</v>
      </c>
      <c r="C79" s="9" t="s">
        <v>126</v>
      </c>
      <c r="D79" s="688"/>
      <c r="E79" s="392"/>
    </row>
    <row r="80" spans="1:5" ht="32.450000000000003" customHeight="1" x14ac:dyDescent="0.35">
      <c r="A80" s="685">
        <v>69</v>
      </c>
      <c r="B80" s="686" t="s">
        <v>87</v>
      </c>
      <c r="C80" s="9" t="s">
        <v>3288</v>
      </c>
      <c r="D80" s="688"/>
      <c r="E80" s="392"/>
    </row>
    <row r="81" spans="1:5" ht="32.450000000000003" customHeight="1" x14ac:dyDescent="0.35">
      <c r="A81" s="685">
        <v>70</v>
      </c>
      <c r="B81" s="686" t="s">
        <v>104</v>
      </c>
      <c r="C81" s="9" t="s">
        <v>105</v>
      </c>
      <c r="D81" s="688"/>
      <c r="E81" s="392"/>
    </row>
    <row r="82" spans="1:5" ht="32.450000000000003" customHeight="1" x14ac:dyDescent="0.35">
      <c r="A82" s="685">
        <v>71</v>
      </c>
      <c r="B82" s="686" t="s">
        <v>114</v>
      </c>
      <c r="C82" s="9" t="s">
        <v>115</v>
      </c>
      <c r="D82" s="688"/>
      <c r="E82" s="392"/>
    </row>
    <row r="83" spans="1:5" ht="32.450000000000003" customHeight="1" x14ac:dyDescent="0.35">
      <c r="A83" s="685">
        <v>72</v>
      </c>
      <c r="B83" s="686" t="s">
        <v>100</v>
      </c>
      <c r="C83" s="9" t="s">
        <v>101</v>
      </c>
      <c r="D83" s="688"/>
      <c r="E83" s="392"/>
    </row>
    <row r="84" spans="1:5" ht="32.450000000000003" customHeight="1" x14ac:dyDescent="0.35">
      <c r="A84" s="685">
        <v>73</v>
      </c>
      <c r="B84" s="686" t="s">
        <v>88</v>
      </c>
      <c r="C84" s="9" t="s">
        <v>89</v>
      </c>
      <c r="D84" s="688"/>
      <c r="E84" s="392"/>
    </row>
    <row r="85" spans="1:5" ht="32.450000000000003" customHeight="1" x14ac:dyDescent="0.35">
      <c r="A85" s="685">
        <v>74</v>
      </c>
      <c r="B85" s="686" t="s">
        <v>90</v>
      </c>
      <c r="C85" s="9" t="s">
        <v>91</v>
      </c>
      <c r="D85" s="688"/>
      <c r="E85" s="392"/>
    </row>
    <row r="86" spans="1:5" ht="32.450000000000003" customHeight="1" x14ac:dyDescent="0.35">
      <c r="A86" s="685">
        <v>75</v>
      </c>
      <c r="B86" s="686" t="s">
        <v>93</v>
      </c>
      <c r="C86" s="9" t="s">
        <v>94</v>
      </c>
      <c r="D86" s="688"/>
      <c r="E86" s="392"/>
    </row>
    <row r="87" spans="1:5" ht="32.450000000000003" customHeight="1" x14ac:dyDescent="0.35">
      <c r="A87" s="685">
        <v>76</v>
      </c>
      <c r="B87" s="686" t="s">
        <v>95</v>
      </c>
      <c r="C87" s="9" t="s">
        <v>96</v>
      </c>
      <c r="D87" s="688"/>
      <c r="E87" s="392"/>
    </row>
    <row r="88" spans="1:5" ht="32.450000000000003" customHeight="1" x14ac:dyDescent="0.35">
      <c r="A88" s="685">
        <v>77</v>
      </c>
      <c r="B88" s="686" t="s">
        <v>102</v>
      </c>
      <c r="C88" s="9" t="s">
        <v>103</v>
      </c>
      <c r="D88" s="688"/>
      <c r="E88" s="392"/>
    </row>
    <row r="89" spans="1:5" ht="32.450000000000003" customHeight="1" x14ac:dyDescent="0.35">
      <c r="A89" s="685">
        <v>78</v>
      </c>
      <c r="B89" s="686" t="s">
        <v>3131</v>
      </c>
      <c r="C89" s="9" t="s">
        <v>2511</v>
      </c>
      <c r="D89" s="688"/>
      <c r="E89" s="392"/>
    </row>
    <row r="90" spans="1:5" ht="32.450000000000003" customHeight="1" x14ac:dyDescent="0.35">
      <c r="A90" s="685">
        <v>79</v>
      </c>
      <c r="B90" s="686" t="s">
        <v>99</v>
      </c>
      <c r="C90" s="9" t="s">
        <v>3023</v>
      </c>
      <c r="D90" s="688"/>
      <c r="E90" s="392"/>
    </row>
    <row r="91" spans="1:5" ht="32.450000000000003" customHeight="1" x14ac:dyDescent="0.35">
      <c r="A91" s="685">
        <v>80</v>
      </c>
      <c r="B91" s="686" t="s">
        <v>124</v>
      </c>
      <c r="C91" s="9" t="s">
        <v>125</v>
      </c>
      <c r="D91" s="688"/>
      <c r="E91" s="392"/>
    </row>
    <row r="92" spans="1:5" ht="32.450000000000003" customHeight="1" x14ac:dyDescent="0.35">
      <c r="A92" s="685">
        <v>81</v>
      </c>
      <c r="B92" s="686" t="s">
        <v>97</v>
      </c>
      <c r="C92" s="9" t="s">
        <v>98</v>
      </c>
      <c r="D92" s="688"/>
      <c r="E92" s="392"/>
    </row>
    <row r="93" spans="1:5" ht="32.450000000000003" customHeight="1" x14ac:dyDescent="0.35">
      <c r="A93" s="685">
        <v>82</v>
      </c>
      <c r="B93" s="686" t="s">
        <v>92</v>
      </c>
      <c r="C93" s="9" t="s">
        <v>2510</v>
      </c>
      <c r="D93" s="688"/>
      <c r="E93" s="392"/>
    </row>
    <row r="94" spans="1:5" ht="32.450000000000003" customHeight="1" x14ac:dyDescent="0.35">
      <c r="A94" s="685">
        <v>83</v>
      </c>
      <c r="B94" s="686" t="s">
        <v>106</v>
      </c>
      <c r="C94" s="9" t="s">
        <v>107</v>
      </c>
      <c r="D94" s="688"/>
      <c r="E94" s="392"/>
    </row>
    <row r="95" spans="1:5" ht="32.450000000000003" customHeight="1" x14ac:dyDescent="0.35">
      <c r="A95" s="685">
        <v>84</v>
      </c>
      <c r="B95" s="686" t="s">
        <v>130</v>
      </c>
      <c r="C95" s="9" t="s">
        <v>131</v>
      </c>
      <c r="D95" s="688"/>
      <c r="E95" s="392"/>
    </row>
    <row r="96" spans="1:5" ht="32.450000000000003" customHeight="1" x14ac:dyDescent="0.35">
      <c r="A96" s="685">
        <v>85</v>
      </c>
      <c r="B96" s="686" t="s">
        <v>110</v>
      </c>
      <c r="C96" s="9" t="s">
        <v>111</v>
      </c>
      <c r="D96" s="688"/>
      <c r="E96" s="392"/>
    </row>
    <row r="97" spans="1:5" ht="32.450000000000003" customHeight="1" x14ac:dyDescent="0.35">
      <c r="A97" s="685">
        <v>86</v>
      </c>
      <c r="B97" s="686" t="s">
        <v>112</v>
      </c>
      <c r="C97" s="9" t="s">
        <v>113</v>
      </c>
      <c r="D97" s="688"/>
      <c r="E97" s="392"/>
    </row>
    <row r="98" spans="1:5" ht="32.450000000000003" customHeight="1" x14ac:dyDescent="0.35">
      <c r="A98" s="685">
        <v>87</v>
      </c>
      <c r="B98" s="686" t="s">
        <v>108</v>
      </c>
      <c r="C98" s="9" t="s">
        <v>109</v>
      </c>
      <c r="D98" s="688"/>
      <c r="E98" s="392"/>
    </row>
    <row r="99" spans="1:5" ht="32.450000000000003" customHeight="1" x14ac:dyDescent="0.35">
      <c r="A99" s="685">
        <v>88</v>
      </c>
      <c r="B99" s="686" t="s">
        <v>2938</v>
      </c>
      <c r="C99" s="9" t="s">
        <v>4604</v>
      </c>
      <c r="D99" s="688"/>
      <c r="E99" s="392"/>
    </row>
    <row r="100" spans="1:5" ht="32.450000000000003" customHeight="1" x14ac:dyDescent="0.35">
      <c r="A100" s="685">
        <v>89</v>
      </c>
      <c r="B100" s="686" t="s">
        <v>119</v>
      </c>
      <c r="C100" s="9" t="s">
        <v>120</v>
      </c>
      <c r="D100" s="688"/>
      <c r="E100" s="392"/>
    </row>
    <row r="101" spans="1:5" ht="32.450000000000003" customHeight="1" x14ac:dyDescent="0.35">
      <c r="A101" s="685">
        <v>90</v>
      </c>
      <c r="B101" s="686" t="s">
        <v>3132</v>
      </c>
      <c r="C101" s="9" t="s">
        <v>132</v>
      </c>
      <c r="D101" s="688"/>
      <c r="E101" s="392"/>
    </row>
    <row r="102" spans="1:5" ht="32.450000000000003" customHeight="1" x14ac:dyDescent="0.35">
      <c r="A102" s="685">
        <v>91</v>
      </c>
      <c r="B102" s="686" t="s">
        <v>3298</v>
      </c>
      <c r="C102" s="9" t="s">
        <v>3297</v>
      </c>
      <c r="D102" s="688"/>
      <c r="E102" s="392"/>
    </row>
    <row r="103" spans="1:5" ht="32.450000000000003" customHeight="1" x14ac:dyDescent="0.35">
      <c r="A103" s="685">
        <v>92</v>
      </c>
      <c r="B103" s="686" t="s">
        <v>116</v>
      </c>
      <c r="C103" s="9" t="s">
        <v>117</v>
      </c>
      <c r="D103" s="688"/>
      <c r="E103" s="392"/>
    </row>
  </sheetData>
  <printOptions horizontalCentered="1"/>
  <pageMargins left="0.7" right="0.7" top="0.75" bottom="0.75" header="0.3" footer="0.3"/>
  <pageSetup paperSize="9" scale="67" fitToHeight="0" orientation="landscape" r:id="rId1"/>
  <headerFooter>
    <oddFooter>&amp;L&amp;24© Benue State Budget and Economic Planning Commission, &amp;C&amp;24&amp;P</oddFooter>
  </headerFooter>
  <rowBreaks count="1" manualBreakCount="1">
    <brk id="48"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K106"/>
  <sheetViews>
    <sheetView view="pageBreakPreview" zoomScale="50" zoomScaleSheetLayoutView="50" workbookViewId="0">
      <pane xSplit="3" ySplit="7" topLeftCell="D83" activePane="bottomRight" state="frozen"/>
      <selection pane="topRight" activeCell="D1" sqref="D1"/>
      <selection pane="bottomLeft" activeCell="A8" sqref="A8"/>
      <selection pane="bottomRight" activeCell="F13" sqref="F13"/>
    </sheetView>
  </sheetViews>
  <sheetFormatPr defaultColWidth="8.7109375" defaultRowHeight="26.25" x14ac:dyDescent="0.25"/>
  <cols>
    <col min="1" max="1" width="9.85546875" style="704" bestFit="1" customWidth="1"/>
    <col min="2" max="2" width="27.140625" style="704" customWidth="1"/>
    <col min="3" max="3" width="104.85546875" style="704" customWidth="1"/>
    <col min="4" max="4" width="34.5703125" style="1145" customWidth="1"/>
    <col min="5" max="5" width="28.85546875" style="1146" customWidth="1"/>
    <col min="6" max="7" width="28.85546875" style="704" customWidth="1"/>
    <col min="8" max="8" width="33.42578125" style="704" customWidth="1"/>
    <col min="9" max="9" width="32.140625" style="1147" customWidth="1"/>
    <col min="10" max="10" width="37.5703125" style="704" hidden="1" customWidth="1"/>
    <col min="11" max="11" width="43.85546875" style="1138" customWidth="1"/>
    <col min="12" max="16384" width="8.7109375" style="704"/>
  </cols>
  <sheetData>
    <row r="1" spans="1:11" ht="29.1" customHeight="1" x14ac:dyDescent="0.25">
      <c r="A1" s="1491" t="s">
        <v>0</v>
      </c>
      <c r="B1" s="1492"/>
      <c r="C1" s="1493"/>
      <c r="D1" s="1493"/>
      <c r="E1" s="1494"/>
      <c r="F1" s="1494"/>
      <c r="G1" s="1494"/>
      <c r="H1" s="1493"/>
      <c r="I1" s="1493"/>
    </row>
    <row r="2" spans="1:11" ht="29.1" customHeight="1" x14ac:dyDescent="0.3">
      <c r="A2" s="1491"/>
      <c r="B2" s="1492"/>
      <c r="C2" s="1493"/>
      <c r="D2" s="1495"/>
      <c r="E2" s="1496"/>
      <c r="F2" s="1496"/>
      <c r="G2" s="1496"/>
      <c r="H2" s="1497"/>
      <c r="I2" s="1493"/>
    </row>
    <row r="3" spans="1:11" ht="29.45" customHeight="1" x14ac:dyDescent="0.3">
      <c r="A3" s="1491" t="s">
        <v>3280</v>
      </c>
      <c r="B3" s="1492"/>
      <c r="C3" s="1493"/>
      <c r="D3" s="1497"/>
      <c r="E3" s="1496"/>
      <c r="F3" s="1498"/>
      <c r="G3" s="1498"/>
      <c r="H3" s="1499"/>
      <c r="I3" s="1493"/>
    </row>
    <row r="4" spans="1:11" x14ac:dyDescent="0.3">
      <c r="A4" s="1500"/>
      <c r="B4" s="1500"/>
      <c r="C4" s="1501"/>
      <c r="D4" s="1497"/>
      <c r="E4" s="1502"/>
      <c r="F4" s="1503"/>
      <c r="G4" s="1503"/>
      <c r="H4" s="1503"/>
      <c r="I4" s="1504"/>
    </row>
    <row r="5" spans="1:11" s="1140" customFormat="1" ht="66" customHeight="1" thickBot="1" x14ac:dyDescent="0.3">
      <c r="A5" s="1488" t="s">
        <v>1</v>
      </c>
      <c r="B5" s="1489" t="s">
        <v>2499</v>
      </c>
      <c r="C5" s="1489" t="s">
        <v>2500</v>
      </c>
      <c r="D5" s="1490" t="s">
        <v>550</v>
      </c>
      <c r="E5" s="1490" t="s">
        <v>2501</v>
      </c>
      <c r="F5" s="1490" t="s">
        <v>2502</v>
      </c>
      <c r="G5" s="1490" t="s">
        <v>182</v>
      </c>
      <c r="H5" s="1490" t="s">
        <v>213</v>
      </c>
      <c r="I5" s="1490" t="s">
        <v>2503</v>
      </c>
      <c r="K5" s="1138"/>
    </row>
    <row r="6" spans="1:11" ht="32.450000000000003" customHeight="1" thickTop="1" thickBot="1" x14ac:dyDescent="0.3">
      <c r="A6" s="1141"/>
      <c r="B6" s="1141"/>
      <c r="C6" s="184" t="s">
        <v>2504</v>
      </c>
      <c r="D6" s="1485"/>
      <c r="E6" s="1486">
        <f>E7/I7*100%</f>
        <v>0.18165027898932826</v>
      </c>
      <c r="F6" s="1486">
        <f>F7/I7*100%</f>
        <v>0.23249556578553673</v>
      </c>
      <c r="G6" s="1486">
        <f>SUM(E6,F6)</f>
        <v>0.41414584477486499</v>
      </c>
      <c r="H6" s="1486">
        <f>H7/I7*100%</f>
        <v>0.58585415522513551</v>
      </c>
      <c r="I6" s="1487">
        <f>SUM(G6,H6)</f>
        <v>1.0000000000000004</v>
      </c>
    </row>
    <row r="7" spans="1:11" ht="32.450000000000003" customHeight="1" thickTop="1" thickBot="1" x14ac:dyDescent="0.45">
      <c r="A7" s="1139"/>
      <c r="B7" s="1139"/>
      <c r="C7" s="358" t="s">
        <v>4</v>
      </c>
      <c r="D7" s="1481">
        <f t="shared" ref="D7:I7" si="0">SUM(D8:D104)</f>
        <v>373020567318.59076</v>
      </c>
      <c r="E7" s="1482">
        <f t="shared" si="0"/>
        <v>67759290122.293068</v>
      </c>
      <c r="F7" s="1483">
        <f t="shared" si="0"/>
        <v>86725627848.522995</v>
      </c>
      <c r="G7" s="1483">
        <f t="shared" si="0"/>
        <v>154484917970.81616</v>
      </c>
      <c r="H7" s="1482">
        <f t="shared" si="0"/>
        <v>218535649348.39999</v>
      </c>
      <c r="I7" s="1484">
        <f t="shared" si="0"/>
        <v>373020567319.21588</v>
      </c>
      <c r="J7" s="1476"/>
      <c r="K7" s="1143">
        <f>I7-D7</f>
        <v>0.6251220703125</v>
      </c>
    </row>
    <row r="8" spans="1:11" s="1447" customFormat="1" ht="36" customHeight="1" x14ac:dyDescent="0.35">
      <c r="A8" s="1455">
        <v>1</v>
      </c>
      <c r="B8" s="1456" t="s">
        <v>5</v>
      </c>
      <c r="C8" s="1457" t="s">
        <v>6</v>
      </c>
      <c r="D8" s="1477"/>
      <c r="E8" s="1478">
        <f>'Detail RecExp. &amp; CapEx'!K45</f>
        <v>165200704.45999998</v>
      </c>
      <c r="F8" s="1479">
        <f>'Detail RecExp. &amp; CapEx'!K46</f>
        <v>4536586900</v>
      </c>
      <c r="G8" s="1444">
        <f t="shared" ref="G8:G41" si="1">SUM(E8,F8)</f>
        <v>4701787604.46</v>
      </c>
      <c r="H8" s="1480">
        <f>'Detail RecExp. &amp; CapEx'!K59</f>
        <v>646000000</v>
      </c>
      <c r="I8" s="1444">
        <f t="shared" ref="I8:I41" si="2">SUM(G8,H8)</f>
        <v>5347787604.46</v>
      </c>
      <c r="J8" s="1445"/>
      <c r="K8" s="1446"/>
    </row>
    <row r="9" spans="1:11" s="1447" customFormat="1" ht="36" customHeight="1" x14ac:dyDescent="0.35">
      <c r="A9" s="1455">
        <v>2</v>
      </c>
      <c r="B9" s="1456" t="s">
        <v>7</v>
      </c>
      <c r="C9" s="1457" t="s">
        <v>8</v>
      </c>
      <c r="D9" s="1458"/>
      <c r="E9" s="1459">
        <f>'Detail RecExp. &amp; CapEx'!K105</f>
        <v>6446411.6500000004</v>
      </c>
      <c r="F9" s="1460">
        <f>'Detail RecExp. &amp; CapEx'!K106</f>
        <v>1835469200</v>
      </c>
      <c r="G9" s="1461">
        <f t="shared" si="1"/>
        <v>1841915611.6500001</v>
      </c>
      <c r="H9" s="1462">
        <f>'Detail RecExp. &amp; CapEx'!K116</f>
        <v>51520000</v>
      </c>
      <c r="I9" s="1461">
        <f t="shared" si="2"/>
        <v>1893435611.6500001</v>
      </c>
      <c r="J9" s="1445"/>
      <c r="K9" s="1446"/>
    </row>
    <row r="10" spans="1:11" s="1447" customFormat="1" ht="51" customHeight="1" x14ac:dyDescent="0.35">
      <c r="A10" s="1455">
        <v>3</v>
      </c>
      <c r="B10" s="1456" t="s">
        <v>11</v>
      </c>
      <c r="C10" s="1457" t="s">
        <v>12</v>
      </c>
      <c r="D10" s="1463"/>
      <c r="E10" s="1464">
        <f>'Detail RecExp. &amp; CapEx'!K204</f>
        <v>0</v>
      </c>
      <c r="F10" s="1462">
        <f>'Detail RecExp. &amp; CapEx'!K205</f>
        <v>0</v>
      </c>
      <c r="G10" s="1461">
        <f t="shared" si="1"/>
        <v>0</v>
      </c>
      <c r="H10" s="1462">
        <f>'Detail RecExp. &amp; CapEx'!K223</f>
        <v>0</v>
      </c>
      <c r="I10" s="1461">
        <f t="shared" si="2"/>
        <v>0</v>
      </c>
      <c r="J10" s="1448"/>
      <c r="K10" s="1446"/>
    </row>
    <row r="11" spans="1:11" s="1447" customFormat="1" ht="36" customHeight="1" x14ac:dyDescent="0.35">
      <c r="A11" s="1455">
        <v>4</v>
      </c>
      <c r="B11" s="1456" t="s">
        <v>3291</v>
      </c>
      <c r="C11" s="1457" t="s">
        <v>3290</v>
      </c>
      <c r="D11" s="1463"/>
      <c r="E11" s="1459">
        <f>'Detail RecExp. &amp; CapEx'!K620</f>
        <v>42250000</v>
      </c>
      <c r="F11" s="1460">
        <f>'Detail RecExp. &amp; CapEx'!K621</f>
        <v>291722400</v>
      </c>
      <c r="G11" s="1461">
        <f t="shared" si="1"/>
        <v>333972400</v>
      </c>
      <c r="H11" s="1460">
        <f>'Detail RecExp. &amp; CapEx'!K632</f>
        <v>58000000</v>
      </c>
      <c r="I11" s="1465">
        <f t="shared" si="2"/>
        <v>391972400</v>
      </c>
      <c r="J11" s="1445"/>
      <c r="K11" s="1446"/>
    </row>
    <row r="12" spans="1:11" s="1447" customFormat="1" ht="33.950000000000003" customHeight="1" x14ac:dyDescent="0.35">
      <c r="A12" s="1455">
        <v>5</v>
      </c>
      <c r="B12" s="1456" t="s">
        <v>47</v>
      </c>
      <c r="C12" s="1457" t="s">
        <v>48</v>
      </c>
      <c r="D12" s="1461">
        <f>'DetailSup-Rec.Rev.,2024'!H125</f>
        <v>5591636743</v>
      </c>
      <c r="E12" s="1459">
        <f>'Detail RecExp. &amp; CapEx'!K299</f>
        <v>2038658.53</v>
      </c>
      <c r="F12" s="1460">
        <f>'Detail RecExp. &amp; CapEx'!K300</f>
        <v>9502424000</v>
      </c>
      <c r="G12" s="1461">
        <f t="shared" si="1"/>
        <v>9504462658.5300007</v>
      </c>
      <c r="H12" s="1462">
        <f>'Detail RecExp. &amp; CapEx'!K312</f>
        <v>1303000000</v>
      </c>
      <c r="I12" s="1461">
        <f t="shared" si="2"/>
        <v>10807462658.530001</v>
      </c>
      <c r="J12" s="1445"/>
      <c r="K12" s="1446"/>
    </row>
    <row r="13" spans="1:11" s="1447" customFormat="1" ht="30" customHeight="1" x14ac:dyDescent="0.35">
      <c r="A13" s="1455">
        <v>6</v>
      </c>
      <c r="B13" s="1456" t="s">
        <v>135</v>
      </c>
      <c r="C13" s="1457" t="s">
        <v>136</v>
      </c>
      <c r="D13" s="1463">
        <v>97400000</v>
      </c>
      <c r="E13" s="1464" t="s">
        <v>3289</v>
      </c>
      <c r="F13" s="1460">
        <f>'Detail RecExp. &amp; CapEx'!K354</f>
        <v>12000000</v>
      </c>
      <c r="G13" s="1461">
        <f t="shared" si="1"/>
        <v>12000000</v>
      </c>
      <c r="H13" s="1460">
        <f>'Detail RecExp. &amp; CapEx'!K367</f>
        <v>24977000</v>
      </c>
      <c r="I13" s="1461">
        <f t="shared" si="2"/>
        <v>36977000</v>
      </c>
      <c r="J13" s="1445"/>
      <c r="K13" s="1446"/>
    </row>
    <row r="14" spans="1:11" s="1447" customFormat="1" ht="30" customHeight="1" x14ac:dyDescent="0.35">
      <c r="A14" s="1455">
        <v>7</v>
      </c>
      <c r="B14" s="1456" t="s">
        <v>5103</v>
      </c>
      <c r="C14" s="1457" t="s">
        <v>5106</v>
      </c>
      <c r="D14" s="1463"/>
      <c r="E14" s="1464">
        <f>'Detail RecExp. &amp; CapEx'!K5575</f>
        <v>0</v>
      </c>
      <c r="F14" s="1460">
        <f>'Detail RecExp. &amp; CapEx'!K5576</f>
        <v>390130000</v>
      </c>
      <c r="G14" s="1461">
        <f t="shared" si="1"/>
        <v>390130000</v>
      </c>
      <c r="H14" s="1460">
        <f>'Detail RecExp. &amp; CapEx'!K5591</f>
        <v>1693522203.4100001</v>
      </c>
      <c r="I14" s="1461">
        <f t="shared" si="2"/>
        <v>2083652203.4100001</v>
      </c>
      <c r="J14" s="1445"/>
      <c r="K14" s="1446"/>
    </row>
    <row r="15" spans="1:11" s="1447" customFormat="1" ht="36" customHeight="1" x14ac:dyDescent="0.35">
      <c r="A15" s="1455">
        <v>8</v>
      </c>
      <c r="B15" s="1456" t="s">
        <v>45</v>
      </c>
      <c r="C15" s="1457" t="s">
        <v>46</v>
      </c>
      <c r="D15" s="1458"/>
      <c r="E15" s="1459">
        <f>'Detail RecExp. &amp; CapEx'!K402</f>
        <v>27856085.550000001</v>
      </c>
      <c r="F15" s="1460">
        <f>'Detail RecExp. &amp; CapEx'!K403</f>
        <v>7466999.9999999963</v>
      </c>
      <c r="G15" s="1461">
        <f t="shared" si="1"/>
        <v>35323085.549999997</v>
      </c>
      <c r="H15" s="1460">
        <f>'Detail RecExp. &amp; CapEx'!K411</f>
        <v>1830000</v>
      </c>
      <c r="I15" s="1461">
        <f t="shared" si="2"/>
        <v>37153085.549999997</v>
      </c>
      <c r="J15" s="1445"/>
      <c r="K15" s="1446"/>
    </row>
    <row r="16" spans="1:11" s="1447" customFormat="1" ht="36" customHeight="1" x14ac:dyDescent="0.35">
      <c r="A16" s="1455">
        <v>9</v>
      </c>
      <c r="B16" s="1456" t="s">
        <v>9</v>
      </c>
      <c r="C16" s="1457" t="s">
        <v>10</v>
      </c>
      <c r="D16" s="1463">
        <v>13500000</v>
      </c>
      <c r="E16" s="1459" t="s">
        <v>3289</v>
      </c>
      <c r="F16" s="1462">
        <f>'Detail RecExp. &amp; CapEx'!K450</f>
        <v>18080000</v>
      </c>
      <c r="G16" s="1461">
        <f t="shared" si="1"/>
        <v>18080000</v>
      </c>
      <c r="H16" s="1460" t="s">
        <v>3299</v>
      </c>
      <c r="I16" s="1461">
        <f t="shared" si="2"/>
        <v>18080000</v>
      </c>
      <c r="J16" s="1445"/>
      <c r="K16" s="1446"/>
    </row>
    <row r="17" spans="1:11" s="1447" customFormat="1" ht="36" customHeight="1" x14ac:dyDescent="0.35">
      <c r="A17" s="1455">
        <v>10</v>
      </c>
      <c r="B17" s="1456" t="s">
        <v>30</v>
      </c>
      <c r="C17" s="1457" t="s">
        <v>31</v>
      </c>
      <c r="D17" s="1461">
        <v>500000</v>
      </c>
      <c r="E17" s="1459">
        <f>'Detail RecExp. &amp; CapEx'!K476</f>
        <v>4176600.75</v>
      </c>
      <c r="F17" s="1460">
        <f>'Detail RecExp. &amp; CapEx'!K477</f>
        <v>4248000</v>
      </c>
      <c r="G17" s="1461">
        <f t="shared" si="1"/>
        <v>8424600.75</v>
      </c>
      <c r="H17" s="1460">
        <f>'Detail RecExp. &amp; CapEx'!K487</f>
        <v>87000000</v>
      </c>
      <c r="I17" s="1461">
        <f t="shared" si="2"/>
        <v>95424600.75</v>
      </c>
      <c r="J17" s="1445"/>
      <c r="K17" s="1446"/>
    </row>
    <row r="18" spans="1:11" s="1447" customFormat="1" ht="36" customHeight="1" x14ac:dyDescent="0.35">
      <c r="A18" s="1455">
        <v>11</v>
      </c>
      <c r="B18" s="1456" t="s">
        <v>32</v>
      </c>
      <c r="C18" s="1457" t="s">
        <v>33</v>
      </c>
      <c r="D18" s="1463">
        <v>600000</v>
      </c>
      <c r="E18" s="1464">
        <f>'Detail RecExp. &amp; CapEx'!K515</f>
        <v>4176600.75</v>
      </c>
      <c r="F18" s="1460">
        <f>'Detail RecExp. &amp; CapEx'!K516</f>
        <v>4248000</v>
      </c>
      <c r="G18" s="1461">
        <f t="shared" si="1"/>
        <v>8424600.75</v>
      </c>
      <c r="H18" s="1460">
        <f>'Detail RecExp. &amp; CapEx'!K524</f>
        <v>636300</v>
      </c>
      <c r="I18" s="1461">
        <f t="shared" si="2"/>
        <v>9060900.75</v>
      </c>
      <c r="J18" s="1445"/>
      <c r="K18" s="1446"/>
    </row>
    <row r="19" spans="1:11" s="1447" customFormat="1" ht="36" customHeight="1" x14ac:dyDescent="0.35">
      <c r="A19" s="1455">
        <v>12</v>
      </c>
      <c r="B19" s="1456" t="s">
        <v>3124</v>
      </c>
      <c r="C19" s="1457" t="s">
        <v>55</v>
      </c>
      <c r="D19" s="1461">
        <f>'DetailSup-Rec.Rev.,2024'!H82</f>
        <v>55000000</v>
      </c>
      <c r="E19" s="1459">
        <f>'Detail RecExp. &amp; CapEx'!K579</f>
        <v>17772814790.228001</v>
      </c>
      <c r="F19" s="1462">
        <f>'Detail RecExp. &amp; CapEx'!K580</f>
        <v>55020000</v>
      </c>
      <c r="G19" s="1461">
        <f t="shared" si="1"/>
        <v>17827834790.228001</v>
      </c>
      <c r="H19" s="1460" t="s">
        <v>3299</v>
      </c>
      <c r="I19" s="1461">
        <f t="shared" si="2"/>
        <v>17827834790.228001</v>
      </c>
      <c r="J19" s="1445"/>
      <c r="K19" s="1446"/>
    </row>
    <row r="20" spans="1:11" s="1447" customFormat="1" ht="36" customHeight="1" x14ac:dyDescent="0.35">
      <c r="A20" s="1455">
        <v>13</v>
      </c>
      <c r="B20" s="1456" t="s">
        <v>4724</v>
      </c>
      <c r="C20" s="1457" t="s">
        <v>4817</v>
      </c>
      <c r="D20" s="1463"/>
      <c r="E20" s="1459">
        <f>'Detail RecExp. &amp; CapEx'!K675</f>
        <v>9570000</v>
      </c>
      <c r="F20" s="1460">
        <f>'Detail RecExp. &amp; CapEx'!K676</f>
        <v>68109000</v>
      </c>
      <c r="G20" s="1461">
        <f t="shared" si="1"/>
        <v>77679000</v>
      </c>
      <c r="H20" s="1460">
        <f>'Detail RecExp. &amp; CapEx'!K691</f>
        <v>63599039632.301247</v>
      </c>
      <c r="I20" s="1465">
        <f t="shared" si="2"/>
        <v>63676718632.301247</v>
      </c>
      <c r="J20" s="1445"/>
      <c r="K20" s="1446"/>
    </row>
    <row r="21" spans="1:11" s="1447" customFormat="1" ht="36" customHeight="1" x14ac:dyDescent="0.35">
      <c r="A21" s="1455">
        <v>14</v>
      </c>
      <c r="B21" s="1456" t="s">
        <v>4818</v>
      </c>
      <c r="C21" s="1457" t="s">
        <v>4821</v>
      </c>
      <c r="D21" s="1463"/>
      <c r="E21" s="1459">
        <f>'Detail RecExp. &amp; CapEx'!K159</f>
        <v>0</v>
      </c>
      <c r="F21" s="1460">
        <f>'Detail RecExp. &amp; CapEx'!K160</f>
        <v>195400000</v>
      </c>
      <c r="G21" s="1461">
        <f t="shared" si="1"/>
        <v>195400000</v>
      </c>
      <c r="H21" s="1460">
        <f>'Detail RecExp. &amp; CapEx'!K169</f>
        <v>500000</v>
      </c>
      <c r="I21" s="1465">
        <f t="shared" si="2"/>
        <v>195900000</v>
      </c>
      <c r="J21" s="1445"/>
      <c r="K21" s="1446"/>
    </row>
    <row r="22" spans="1:11" s="1447" customFormat="1" ht="36" customHeight="1" x14ac:dyDescent="0.35">
      <c r="A22" s="1455">
        <v>15</v>
      </c>
      <c r="B22" s="1456" t="s">
        <v>3125</v>
      </c>
      <c r="C22" s="1457" t="s">
        <v>53</v>
      </c>
      <c r="D22" s="1463"/>
      <c r="E22" s="1459">
        <f>'Detail RecExp. &amp; CapEx'!K743</f>
        <v>553366542.48000002</v>
      </c>
      <c r="F22" s="1460">
        <f>'Detail RecExp. &amp; CapEx'!K744</f>
        <v>4461654989.5199986</v>
      </c>
      <c r="G22" s="1461">
        <f t="shared" si="1"/>
        <v>5015021531.9999981</v>
      </c>
      <c r="H22" s="1460">
        <f>'Detail RecExp. &amp; CapEx'!K774</f>
        <v>3468084506</v>
      </c>
      <c r="I22" s="1465">
        <f>SUM(G22,H22)</f>
        <v>8483106037.9999981</v>
      </c>
      <c r="J22" s="1445"/>
      <c r="K22" s="1446"/>
    </row>
    <row r="23" spans="1:11" s="1447" customFormat="1" ht="36" customHeight="1" x14ac:dyDescent="0.35">
      <c r="A23" s="1455">
        <v>16</v>
      </c>
      <c r="B23" s="1456" t="s">
        <v>3126</v>
      </c>
      <c r="C23" s="1457" t="s">
        <v>2505</v>
      </c>
      <c r="D23" s="1463"/>
      <c r="E23" s="1459">
        <f>'Detail RecExp. &amp; CapEx'!K817</f>
        <v>221477945</v>
      </c>
      <c r="F23" s="1460">
        <f>'Detail RecExp. &amp; CapEx'!K818</f>
        <v>758570001</v>
      </c>
      <c r="G23" s="1461">
        <f t="shared" si="1"/>
        <v>980047946</v>
      </c>
      <c r="H23" s="1460">
        <f>'Detail RecExp. &amp; CapEx'!K834</f>
        <v>755705000</v>
      </c>
      <c r="I23" s="1465">
        <f t="shared" si="2"/>
        <v>1735752946</v>
      </c>
      <c r="J23" s="1445"/>
      <c r="K23" s="1446"/>
    </row>
    <row r="24" spans="1:11" s="1447" customFormat="1" ht="36" customHeight="1" x14ac:dyDescent="0.35">
      <c r="A24" s="1455">
        <v>17</v>
      </c>
      <c r="B24" s="1456" t="s">
        <v>21</v>
      </c>
      <c r="C24" s="1457" t="s">
        <v>2936</v>
      </c>
      <c r="D24" s="1463">
        <v>38046451.799999997</v>
      </c>
      <c r="E24" s="1459">
        <f>'Detail RecExp. &amp; CapEx'!K872</f>
        <v>481267757.21000004</v>
      </c>
      <c r="F24" s="1460">
        <f>'Detail RecExp. &amp; CapEx'!K873</f>
        <v>48076451.800000012</v>
      </c>
      <c r="G24" s="1461">
        <f t="shared" si="1"/>
        <v>529344209.01000005</v>
      </c>
      <c r="H24" s="1466">
        <f>'Detail RecExp. &amp; CapEx'!K887</f>
        <v>188962830</v>
      </c>
      <c r="I24" s="1461">
        <f t="shared" si="2"/>
        <v>718307039.00999999</v>
      </c>
      <c r="J24" s="1445"/>
      <c r="K24" s="1446"/>
    </row>
    <row r="25" spans="1:11" s="1447" customFormat="1" ht="36" customHeight="1" x14ac:dyDescent="0.35">
      <c r="A25" s="1455">
        <v>18</v>
      </c>
      <c r="B25" s="1456" t="s">
        <v>3026</v>
      </c>
      <c r="C25" s="1457" t="s">
        <v>2957</v>
      </c>
      <c r="D25" s="1463">
        <v>10000000</v>
      </c>
      <c r="E25" s="1459">
        <f>'Detail RecExp. &amp; CapEx'!K940</f>
        <v>56676680.979999997</v>
      </c>
      <c r="F25" s="1460">
        <f>'Detail RecExp. &amp; CapEx'!K941</f>
        <v>87771435.280000001</v>
      </c>
      <c r="G25" s="1461">
        <f t="shared" si="1"/>
        <v>144448116.25999999</v>
      </c>
      <c r="H25" s="1460">
        <f>'Detail RecExp. &amp; CapEx'!K958</f>
        <v>32200000</v>
      </c>
      <c r="I25" s="1461">
        <f t="shared" si="2"/>
        <v>176648116.25999999</v>
      </c>
      <c r="J25" s="1445"/>
      <c r="K25" s="1446"/>
    </row>
    <row r="26" spans="1:11" s="1447" customFormat="1" ht="33" customHeight="1" x14ac:dyDescent="0.35">
      <c r="A26" s="1455">
        <v>19</v>
      </c>
      <c r="B26" s="1456" t="s">
        <v>24</v>
      </c>
      <c r="C26" s="1457" t="s">
        <v>25</v>
      </c>
      <c r="D26" s="1461">
        <v>15700000</v>
      </c>
      <c r="E26" s="1459">
        <f>'Detail RecExp. &amp; CapEx'!K998</f>
        <v>310723712.41000003</v>
      </c>
      <c r="F26" s="1460">
        <f>'Detail RecExp. &amp; CapEx'!K999</f>
        <v>49520000</v>
      </c>
      <c r="G26" s="1461">
        <f t="shared" si="1"/>
        <v>360243712.41000003</v>
      </c>
      <c r="H26" s="1462"/>
      <c r="I26" s="1461">
        <f t="shared" si="2"/>
        <v>360243712.41000003</v>
      </c>
      <c r="J26" s="1445"/>
      <c r="K26" s="1446"/>
    </row>
    <row r="27" spans="1:11" s="1447" customFormat="1" ht="36" customHeight="1" x14ac:dyDescent="0.35">
      <c r="A27" s="1455">
        <v>20</v>
      </c>
      <c r="B27" s="1456" t="s">
        <v>26</v>
      </c>
      <c r="C27" s="1457" t="s">
        <v>27</v>
      </c>
      <c r="D27" s="1461">
        <v>5800000</v>
      </c>
      <c r="E27" s="1459">
        <f>'Detail RecExp. &amp; CapEx'!K1032</f>
        <v>132317810.18000001</v>
      </c>
      <c r="F27" s="1460">
        <f>'Detail RecExp. &amp; CapEx'!K1033</f>
        <v>9185385</v>
      </c>
      <c r="G27" s="1461">
        <f t="shared" si="1"/>
        <v>141503195.18000001</v>
      </c>
      <c r="H27" s="1462"/>
      <c r="I27" s="1461">
        <f t="shared" si="2"/>
        <v>141503195.18000001</v>
      </c>
      <c r="J27" s="1445"/>
      <c r="K27" s="1446"/>
    </row>
    <row r="28" spans="1:11" s="1447" customFormat="1" ht="35.1" customHeight="1" x14ac:dyDescent="0.35">
      <c r="A28" s="1455">
        <v>21</v>
      </c>
      <c r="B28" s="1456" t="s">
        <v>22</v>
      </c>
      <c r="C28" s="1457" t="s">
        <v>23</v>
      </c>
      <c r="D28" s="1463">
        <v>800000</v>
      </c>
      <c r="E28" s="1459">
        <f>'Detail RecExp. &amp; CapEx'!K1067</f>
        <v>444248.48</v>
      </c>
      <c r="F28" s="1460">
        <f>'Detail RecExp. &amp; CapEx'!K1068</f>
        <v>7080000</v>
      </c>
      <c r="G28" s="1461">
        <f t="shared" si="1"/>
        <v>7524248.4800000004</v>
      </c>
      <c r="H28" s="1462"/>
      <c r="I28" s="1461">
        <f t="shared" si="2"/>
        <v>7524248.4800000004</v>
      </c>
      <c r="J28" s="1445"/>
      <c r="K28" s="1446"/>
    </row>
    <row r="29" spans="1:11" s="1447" customFormat="1" ht="36" customHeight="1" x14ac:dyDescent="0.35">
      <c r="A29" s="1455">
        <v>22</v>
      </c>
      <c r="B29" s="1456" t="s">
        <v>28</v>
      </c>
      <c r="C29" s="1457" t="s">
        <v>29</v>
      </c>
      <c r="D29" s="1463">
        <f>'DetailSup-Rec.Rev.,2024'!H94</f>
        <v>21800000</v>
      </c>
      <c r="E29" s="1459">
        <f>'Detail RecExp. &amp; CapEx'!K1105</f>
        <v>124500000</v>
      </c>
      <c r="F29" s="1460">
        <f>'Detail RecExp. &amp; CapEx'!K1106</f>
        <v>12833234631.600037</v>
      </c>
      <c r="G29" s="1461">
        <f t="shared" si="1"/>
        <v>12957734631.600037</v>
      </c>
      <c r="H29" s="1460"/>
      <c r="I29" s="1461">
        <f t="shared" si="2"/>
        <v>12957734631.600037</v>
      </c>
      <c r="J29" s="1445"/>
      <c r="K29" s="1446"/>
    </row>
    <row r="30" spans="1:11" s="1447" customFormat="1" ht="36" customHeight="1" x14ac:dyDescent="0.35">
      <c r="A30" s="1455">
        <v>23</v>
      </c>
      <c r="B30" s="1456" t="s">
        <v>13</v>
      </c>
      <c r="C30" s="1457" t="s">
        <v>14</v>
      </c>
      <c r="D30" s="1463"/>
      <c r="E30" s="1459">
        <f>'Detail RecExp. &amp; CapEx'!K1146</f>
        <v>574705759.29999995</v>
      </c>
      <c r="F30" s="1460">
        <f>'Detail RecExp. &amp; CapEx'!K1147</f>
        <v>46444800</v>
      </c>
      <c r="G30" s="1461">
        <f t="shared" si="1"/>
        <v>621150559.29999995</v>
      </c>
      <c r="H30" s="1462"/>
      <c r="I30" s="1461">
        <f t="shared" si="2"/>
        <v>621150559.29999995</v>
      </c>
      <c r="J30" s="1445"/>
      <c r="K30" s="1446"/>
    </row>
    <row r="31" spans="1:11" s="1447" customFormat="1" ht="36" customHeight="1" x14ac:dyDescent="0.35">
      <c r="A31" s="1455">
        <v>24</v>
      </c>
      <c r="B31" s="1456" t="s">
        <v>17</v>
      </c>
      <c r="C31" s="1457" t="s">
        <v>18</v>
      </c>
      <c r="D31" s="1463"/>
      <c r="E31" s="1459">
        <f>'Detail RecExp. &amp; CapEx'!K1178</f>
        <v>317633506.64999998</v>
      </c>
      <c r="F31" s="1460">
        <f>'Detail RecExp. &amp; CapEx'!K1179</f>
        <v>67896000</v>
      </c>
      <c r="G31" s="1461">
        <f t="shared" si="1"/>
        <v>385529506.64999998</v>
      </c>
      <c r="H31" s="1460"/>
      <c r="I31" s="1461">
        <f t="shared" si="2"/>
        <v>385529506.64999998</v>
      </c>
      <c r="J31" s="1445"/>
      <c r="K31" s="1446"/>
    </row>
    <row r="32" spans="1:11" s="1447" customFormat="1" ht="36" customHeight="1" x14ac:dyDescent="0.35">
      <c r="A32" s="1455">
        <v>25</v>
      </c>
      <c r="B32" s="1456" t="s">
        <v>2993</v>
      </c>
      <c r="C32" s="1457" t="s">
        <v>19</v>
      </c>
      <c r="D32" s="1463">
        <v>40909841</v>
      </c>
      <c r="E32" s="1462">
        <f>'Detail RecExp. &amp; CapEx'!K1214</f>
        <v>0</v>
      </c>
      <c r="F32" s="1460">
        <f>'Detail RecExp. &amp; CapEx'!K1215</f>
        <v>180668000</v>
      </c>
      <c r="G32" s="1461">
        <f t="shared" si="1"/>
        <v>180668000</v>
      </c>
      <c r="H32" s="1460">
        <f>'Detail RecExp. &amp; CapEx'!K1227</f>
        <v>104000000</v>
      </c>
      <c r="I32" s="1461">
        <f t="shared" si="2"/>
        <v>284668000</v>
      </c>
      <c r="J32" s="1445"/>
      <c r="K32" s="1446"/>
    </row>
    <row r="33" spans="1:11" s="1447" customFormat="1" ht="36" customHeight="1" x14ac:dyDescent="0.35">
      <c r="A33" s="1455">
        <v>26</v>
      </c>
      <c r="B33" s="1456" t="s">
        <v>15</v>
      </c>
      <c r="C33" s="1457" t="s">
        <v>16</v>
      </c>
      <c r="D33" s="1463">
        <v>5500000</v>
      </c>
      <c r="E33" s="1460">
        <f>'Detail RecExp. &amp; CapEx'!K1254</f>
        <v>11674199.960000001</v>
      </c>
      <c r="F33" s="1460">
        <f>'Detail RecExp. &amp; CapEx'!K1255</f>
        <v>11228000</v>
      </c>
      <c r="G33" s="1461">
        <f t="shared" si="1"/>
        <v>22902199.960000001</v>
      </c>
      <c r="H33" s="1460"/>
      <c r="I33" s="1461">
        <f t="shared" si="2"/>
        <v>22902199.960000001</v>
      </c>
      <c r="J33" s="1445"/>
      <c r="K33" s="1446"/>
    </row>
    <row r="34" spans="1:11" s="1447" customFormat="1" ht="36" customHeight="1" x14ac:dyDescent="0.35">
      <c r="A34" s="1455"/>
      <c r="B34" s="1456" t="s">
        <v>5125</v>
      </c>
      <c r="C34" s="1457" t="s">
        <v>5144</v>
      </c>
      <c r="D34" s="1463"/>
      <c r="E34" s="1460"/>
      <c r="F34" s="1460">
        <f>'Detail RecExp. &amp; CapEx'!K5629</f>
        <v>33600000</v>
      </c>
      <c r="G34" s="1461">
        <f t="shared" si="1"/>
        <v>33600000</v>
      </c>
      <c r="H34" s="1460">
        <f>'Detail RecExp. &amp; CapEx'!K5644</f>
        <v>90000000</v>
      </c>
      <c r="I34" s="1461">
        <f t="shared" si="2"/>
        <v>123600000</v>
      </c>
      <c r="J34" s="1445"/>
      <c r="K34" s="1446"/>
    </row>
    <row r="35" spans="1:11" s="1447" customFormat="1" ht="36" customHeight="1" x14ac:dyDescent="0.35">
      <c r="A35" s="1455">
        <v>27</v>
      </c>
      <c r="B35" s="1456" t="s">
        <v>35</v>
      </c>
      <c r="C35" s="1457" t="s">
        <v>37</v>
      </c>
      <c r="D35" s="1463">
        <v>450000</v>
      </c>
      <c r="E35" s="1460">
        <f>'Detail RecExp. &amp; CapEx'!K1295</f>
        <v>141918357.56</v>
      </c>
      <c r="F35" s="1460">
        <f>'Detail RecExp. &amp; CapEx'!K1296</f>
        <v>14160000</v>
      </c>
      <c r="G35" s="1461">
        <f t="shared" si="1"/>
        <v>156078357.56</v>
      </c>
      <c r="H35" s="1460">
        <f>'Detail RecExp. &amp; CapEx'!K1304</f>
        <v>200000000</v>
      </c>
      <c r="I35" s="1461">
        <f t="shared" si="2"/>
        <v>356078357.56</v>
      </c>
      <c r="J35" s="1445"/>
      <c r="K35" s="1446"/>
    </row>
    <row r="36" spans="1:11" s="1447" customFormat="1" ht="36" customHeight="1" x14ac:dyDescent="0.35">
      <c r="A36" s="1455">
        <v>28</v>
      </c>
      <c r="B36" s="1456" t="s">
        <v>3127</v>
      </c>
      <c r="C36" s="1457" t="s">
        <v>36</v>
      </c>
      <c r="D36" s="1463">
        <v>440000</v>
      </c>
      <c r="E36" s="1460">
        <f>'Detail RecExp. &amp; CapEx'!K1325</f>
        <v>68522494.700000003</v>
      </c>
      <c r="F36" s="1460">
        <f>'Detail RecExp. &amp; CapEx'!K1326</f>
        <v>7080000</v>
      </c>
      <c r="G36" s="1461">
        <f t="shared" si="1"/>
        <v>75602494.700000003</v>
      </c>
      <c r="H36" s="1460"/>
      <c r="I36" s="1461">
        <f t="shared" si="2"/>
        <v>75602494.700000003</v>
      </c>
      <c r="J36" s="1445"/>
      <c r="K36" s="1446"/>
    </row>
    <row r="37" spans="1:11" s="1447" customFormat="1" ht="36" customHeight="1" x14ac:dyDescent="0.35">
      <c r="A37" s="1455">
        <v>29</v>
      </c>
      <c r="B37" s="1456" t="s">
        <v>51</v>
      </c>
      <c r="C37" s="1457" t="s">
        <v>52</v>
      </c>
      <c r="D37" s="1463"/>
      <c r="E37" s="1467">
        <f>'Detail RecExp. &amp; CapEx'!K1361</f>
        <v>5200830.08</v>
      </c>
      <c r="F37" s="1460">
        <f>'Detail RecExp. &amp; CapEx'!K1362</f>
        <v>21240000</v>
      </c>
      <c r="G37" s="1461">
        <f t="shared" si="1"/>
        <v>26440830.079999998</v>
      </c>
      <c r="H37" s="1460">
        <f>'Detail RecExp. &amp; CapEx'!K1370</f>
        <v>70000000</v>
      </c>
      <c r="I37" s="1461">
        <f t="shared" si="2"/>
        <v>96440830.079999998</v>
      </c>
      <c r="J37" s="1445"/>
      <c r="K37" s="1446"/>
    </row>
    <row r="38" spans="1:11" s="1447" customFormat="1" ht="36" customHeight="1" x14ac:dyDescent="0.35">
      <c r="A38" s="1455">
        <v>30</v>
      </c>
      <c r="B38" s="1456" t="s">
        <v>49</v>
      </c>
      <c r="C38" s="1457" t="s">
        <v>50</v>
      </c>
      <c r="D38" s="1463">
        <f>'DetailSup-Rec.Rev.,2024'!H238</f>
        <v>6803478900</v>
      </c>
      <c r="E38" s="1467">
        <f>'Detail RecExp. &amp; CapEx'!K1416</f>
        <v>724699574.99000001</v>
      </c>
      <c r="F38" s="1460">
        <f>'Detail RecExp. &amp; CapEx'!K1417</f>
        <v>4898646340</v>
      </c>
      <c r="G38" s="1461">
        <f t="shared" si="1"/>
        <v>5623345914.9899998</v>
      </c>
      <c r="H38" s="1460">
        <f>'Detail RecExp. &amp; CapEx'!K1432</f>
        <v>3367556000</v>
      </c>
      <c r="I38" s="1461">
        <f t="shared" si="2"/>
        <v>8990901914.9899998</v>
      </c>
      <c r="J38" s="1445"/>
      <c r="K38" s="1446"/>
    </row>
    <row r="39" spans="1:11" s="1447" customFormat="1" ht="36" customHeight="1" x14ac:dyDescent="0.35">
      <c r="A39" s="1455">
        <v>31</v>
      </c>
      <c r="B39" s="1456" t="s">
        <v>54</v>
      </c>
      <c r="C39" s="1457" t="s">
        <v>34</v>
      </c>
      <c r="D39" s="1463">
        <v>120000000</v>
      </c>
      <c r="E39" s="1467">
        <f>'Detail RecExp. &amp; CapEx'!K1453</f>
        <v>25300564.359999999</v>
      </c>
      <c r="F39" s="1460">
        <f>'Detail RecExp. &amp; CapEx'!K1454</f>
        <v>127080000.00000001</v>
      </c>
      <c r="G39" s="1461">
        <f t="shared" si="1"/>
        <v>152380564.36000001</v>
      </c>
      <c r="H39" s="1462">
        <f>'Detail RecExp. &amp; CapEx'!K1462</f>
        <v>25139540</v>
      </c>
      <c r="I39" s="1461">
        <f t="shared" si="2"/>
        <v>177520104.36000001</v>
      </c>
      <c r="J39" s="1445"/>
      <c r="K39" s="1446"/>
    </row>
    <row r="40" spans="1:11" s="1447" customFormat="1" ht="38.1" customHeight="1" x14ac:dyDescent="0.35">
      <c r="A40" s="1455">
        <v>32</v>
      </c>
      <c r="B40" s="1456" t="s">
        <v>3292</v>
      </c>
      <c r="C40" s="1457" t="s">
        <v>3293</v>
      </c>
      <c r="D40" s="1468">
        <f>'DetailSup-Rec.Rev.,2024'!H142</f>
        <v>250000000</v>
      </c>
      <c r="E40" s="1459">
        <f>'Detail RecExp. &amp; CapEx'!K1516</f>
        <v>92822090</v>
      </c>
      <c r="F40" s="1460">
        <f>'Detail RecExp. &amp; CapEx'!K1517</f>
        <v>1091316900</v>
      </c>
      <c r="G40" s="1461">
        <f t="shared" si="1"/>
        <v>1184138990</v>
      </c>
      <c r="H40" s="1460">
        <f>'Detail RecExp. &amp; CapEx'!K1535</f>
        <v>691979297</v>
      </c>
      <c r="I40" s="1461">
        <f t="shared" si="2"/>
        <v>1876118287</v>
      </c>
      <c r="J40" s="1445"/>
      <c r="K40" s="1446"/>
    </row>
    <row r="41" spans="1:11" s="1447" customFormat="1" ht="38.1" customHeight="1" x14ac:dyDescent="0.35">
      <c r="A41" s="1455">
        <v>33</v>
      </c>
      <c r="B41" s="1456" t="s">
        <v>2984</v>
      </c>
      <c r="C41" s="1457" t="s">
        <v>38</v>
      </c>
      <c r="D41" s="1469"/>
      <c r="E41" s="1459">
        <f>'Detail RecExp. &amp; CapEx'!K1571</f>
        <v>2880893805.3699999</v>
      </c>
      <c r="F41" s="1460">
        <f>'Detail RecExp. &amp; CapEx'!K1572</f>
        <v>2223522000</v>
      </c>
      <c r="G41" s="1461">
        <f t="shared" si="1"/>
        <v>5104415805.3699999</v>
      </c>
      <c r="H41" s="1460">
        <f>'Detail RecExp. &amp; CapEx'!K1591</f>
        <v>506243900</v>
      </c>
      <c r="I41" s="1461">
        <f t="shared" si="2"/>
        <v>5610659705.3699999</v>
      </c>
      <c r="J41" s="1445"/>
      <c r="K41" s="1446"/>
    </row>
    <row r="42" spans="1:11" s="1447" customFormat="1" ht="38.1" customHeight="1" x14ac:dyDescent="0.35">
      <c r="A42" s="1455">
        <v>34</v>
      </c>
      <c r="B42" s="1456" t="s">
        <v>3010</v>
      </c>
      <c r="C42" s="1457" t="s">
        <v>39</v>
      </c>
      <c r="D42" s="1469"/>
      <c r="E42" s="1459"/>
      <c r="F42" s="1460">
        <f>'Detail RecExp. &amp; CapEx'!K1614</f>
        <v>12782000</v>
      </c>
      <c r="G42" s="1461">
        <f t="shared" ref="G42:G72" si="3">SUM(E42,F42)</f>
        <v>12782000</v>
      </c>
      <c r="H42" s="1460" t="s">
        <v>3299</v>
      </c>
      <c r="I42" s="1461">
        <f t="shared" ref="I42:I72" si="4">SUM(G42,H42)</f>
        <v>12782000</v>
      </c>
      <c r="J42" s="1445"/>
      <c r="K42" s="1446"/>
    </row>
    <row r="43" spans="1:11" s="1447" customFormat="1" ht="38.1" customHeight="1" x14ac:dyDescent="0.35">
      <c r="A43" s="1455">
        <v>35</v>
      </c>
      <c r="B43" s="1456" t="s">
        <v>3011</v>
      </c>
      <c r="C43" s="1457" t="s">
        <v>40</v>
      </c>
      <c r="D43" s="1463"/>
      <c r="E43" s="1459"/>
      <c r="F43" s="1460">
        <f>'Detail RecExp. &amp; CapEx'!K1629</f>
        <v>15650000</v>
      </c>
      <c r="G43" s="1461">
        <f t="shared" si="3"/>
        <v>15650000</v>
      </c>
      <c r="H43" s="1460">
        <f>'Detail RecExp. &amp; CapEx'!K1637</f>
        <v>5000000</v>
      </c>
      <c r="I43" s="1461">
        <f t="shared" si="4"/>
        <v>20650000</v>
      </c>
      <c r="J43" s="1445"/>
      <c r="K43" s="1446"/>
    </row>
    <row r="44" spans="1:11" s="1447" customFormat="1" ht="38.1" customHeight="1" x14ac:dyDescent="0.35">
      <c r="A44" s="1455">
        <v>36</v>
      </c>
      <c r="B44" s="1456" t="s">
        <v>3012</v>
      </c>
      <c r="C44" s="1457" t="s">
        <v>41</v>
      </c>
      <c r="D44" s="1469"/>
      <c r="E44" s="1459"/>
      <c r="F44" s="1460">
        <f>'Detail RecExp. &amp; CapEx'!K1655</f>
        <v>22797600</v>
      </c>
      <c r="G44" s="1461">
        <f t="shared" si="3"/>
        <v>22797600</v>
      </c>
      <c r="H44" s="1460" t="s">
        <v>3299</v>
      </c>
      <c r="I44" s="1461">
        <f t="shared" si="4"/>
        <v>22797600</v>
      </c>
      <c r="J44" s="1445"/>
      <c r="K44" s="1446"/>
    </row>
    <row r="45" spans="1:11" s="1447" customFormat="1" ht="36" customHeight="1" x14ac:dyDescent="0.35">
      <c r="A45" s="1455">
        <v>37</v>
      </c>
      <c r="B45" s="1456" t="s">
        <v>3013</v>
      </c>
      <c r="C45" s="1457" t="s">
        <v>42</v>
      </c>
      <c r="D45" s="1463">
        <v>900000</v>
      </c>
      <c r="E45" s="1459"/>
      <c r="F45" s="1460">
        <f>'Detail RecExp. &amp; CapEx'!K1690</f>
        <v>21240000</v>
      </c>
      <c r="G45" s="1461">
        <f t="shared" si="3"/>
        <v>21240000</v>
      </c>
      <c r="H45" s="1460" t="s">
        <v>3299</v>
      </c>
      <c r="I45" s="1461">
        <f t="shared" si="4"/>
        <v>21240000</v>
      </c>
      <c r="J45" s="1445"/>
      <c r="K45" s="1446"/>
    </row>
    <row r="46" spans="1:11" s="1447" customFormat="1" ht="36" customHeight="1" x14ac:dyDescent="0.35">
      <c r="A46" s="1455">
        <v>38</v>
      </c>
      <c r="B46" s="1456" t="s">
        <v>3014</v>
      </c>
      <c r="C46" s="1457" t="s">
        <v>43</v>
      </c>
      <c r="D46" s="1463">
        <v>450000</v>
      </c>
      <c r="E46" s="1459"/>
      <c r="F46" s="1460">
        <f>'Detail RecExp. &amp; CapEx'!K1722</f>
        <v>14160000</v>
      </c>
      <c r="G46" s="1461">
        <f t="shared" si="3"/>
        <v>14160000</v>
      </c>
      <c r="H46" s="1460">
        <f>'Detail RecExp. &amp; CapEx'!K1730</f>
        <v>7000000</v>
      </c>
      <c r="I46" s="1461">
        <f t="shared" si="4"/>
        <v>21160000</v>
      </c>
      <c r="J46" s="1445"/>
      <c r="K46" s="1446"/>
    </row>
    <row r="47" spans="1:11" s="1447" customFormat="1" ht="36" customHeight="1" x14ac:dyDescent="0.35">
      <c r="A47" s="1455">
        <v>39</v>
      </c>
      <c r="B47" s="1456" t="s">
        <v>3001</v>
      </c>
      <c r="C47" s="1457" t="s">
        <v>44</v>
      </c>
      <c r="D47" s="1463">
        <v>600000</v>
      </c>
      <c r="E47" s="1459"/>
      <c r="F47" s="1460">
        <f>'Detail RecExp. &amp; CapEx'!K1762</f>
        <v>56640000</v>
      </c>
      <c r="G47" s="1461">
        <f t="shared" si="3"/>
        <v>56640000</v>
      </c>
      <c r="H47" s="1460"/>
      <c r="I47" s="1461">
        <f t="shared" si="4"/>
        <v>56640000</v>
      </c>
      <c r="J47" s="1445"/>
      <c r="K47" s="1446"/>
    </row>
    <row r="48" spans="1:11" s="1447" customFormat="1" ht="36" customHeight="1" x14ac:dyDescent="0.35">
      <c r="A48" s="1455">
        <v>40</v>
      </c>
      <c r="B48" s="1456" t="s">
        <v>56</v>
      </c>
      <c r="C48" s="1457" t="s">
        <v>5080</v>
      </c>
      <c r="D48" s="1463"/>
      <c r="E48" s="1459">
        <f>'Detail RecExp. &amp; CapEx'!K1810</f>
        <v>550636649.32000005</v>
      </c>
      <c r="F48" s="1460">
        <f>'Detail RecExp. &amp; CapEx'!K1811</f>
        <v>31982279.599999905</v>
      </c>
      <c r="G48" s="1461">
        <f t="shared" si="3"/>
        <v>582618928.91999996</v>
      </c>
      <c r="H48" s="1460">
        <f>'Detail RecExp. &amp; CapEx'!K1866</f>
        <v>2901145118</v>
      </c>
      <c r="I48" s="1465">
        <f t="shared" si="4"/>
        <v>3483764046.9200001</v>
      </c>
      <c r="J48" s="1445"/>
      <c r="K48" s="1446"/>
    </row>
    <row r="49" spans="1:11" s="1447" customFormat="1" ht="32.1" customHeight="1" x14ac:dyDescent="0.35">
      <c r="A49" s="1455">
        <v>41</v>
      </c>
      <c r="B49" s="1456" t="s">
        <v>59</v>
      </c>
      <c r="C49" s="1457" t="s">
        <v>2506</v>
      </c>
      <c r="D49" s="1463">
        <v>2366361880</v>
      </c>
      <c r="E49" s="1459">
        <f>'Detail RecExp. &amp; CapEx'!K1926</f>
        <v>1165977970</v>
      </c>
      <c r="F49" s="1460">
        <f>'Detail RecExp. &amp; CapEx'!K1927</f>
        <v>406575440.20000005</v>
      </c>
      <c r="G49" s="1461">
        <f t="shared" si="3"/>
        <v>1572553410.2</v>
      </c>
      <c r="H49" s="1460">
        <f>'Detail RecExp. &amp; CapEx'!K1982</f>
        <v>1227497379.5</v>
      </c>
      <c r="I49" s="1461">
        <f t="shared" si="4"/>
        <v>2800050789.6999998</v>
      </c>
      <c r="J49" s="1445"/>
      <c r="K49" s="1446"/>
    </row>
    <row r="50" spans="1:11" s="1447" customFormat="1" ht="69" customHeight="1" x14ac:dyDescent="0.35">
      <c r="A50" s="1455">
        <v>42</v>
      </c>
      <c r="B50" s="1456" t="s">
        <v>57</v>
      </c>
      <c r="C50" s="1457" t="s">
        <v>5200</v>
      </c>
      <c r="D50" s="1463">
        <v>800000000</v>
      </c>
      <c r="E50" s="1459">
        <f>'Detail RecExp. &amp; CapEx'!K2005</f>
        <v>770000000</v>
      </c>
      <c r="F50" s="1460">
        <f>'Detail RecExp. &amp; CapEx'!K2006</f>
        <v>199500000</v>
      </c>
      <c r="G50" s="1461">
        <f t="shared" si="3"/>
        <v>969500000</v>
      </c>
      <c r="H50" s="1460">
        <f>'Detail RecExp. &amp; CapEx'!K2078</f>
        <v>15100904537.900757</v>
      </c>
      <c r="I50" s="1461">
        <f>SUM(G50,H50)</f>
        <v>16070404537.900757</v>
      </c>
      <c r="J50" s="1445"/>
      <c r="K50" s="1446"/>
    </row>
    <row r="51" spans="1:11" s="1447" customFormat="1" ht="33" customHeight="1" x14ac:dyDescent="0.35">
      <c r="A51" s="1455">
        <v>43</v>
      </c>
      <c r="B51" s="1456" t="s">
        <v>63</v>
      </c>
      <c r="C51" s="1457" t="s">
        <v>64</v>
      </c>
      <c r="D51" s="1463"/>
      <c r="E51" s="1459">
        <f>'Detail RecExp. &amp; CapEx'!K2133</f>
        <v>115000000</v>
      </c>
      <c r="F51" s="1460">
        <f>'Detail RecExp. &amp; CapEx'!K2134</f>
        <v>13785774482</v>
      </c>
      <c r="G51" s="1461">
        <f t="shared" si="3"/>
        <v>13900774482</v>
      </c>
      <c r="H51" s="1460">
        <f>'Detail RecExp. &amp; CapEx'!K2155</f>
        <v>18131127775.540001</v>
      </c>
      <c r="I51" s="1461">
        <f t="shared" si="4"/>
        <v>32031902257.540001</v>
      </c>
      <c r="J51" s="1445"/>
      <c r="K51" s="1446"/>
    </row>
    <row r="52" spans="1:11" s="1451" customFormat="1" ht="33" customHeight="1" x14ac:dyDescent="0.35">
      <c r="A52" s="1455">
        <v>44</v>
      </c>
      <c r="B52" s="1470" t="s">
        <v>65</v>
      </c>
      <c r="C52" s="1471" t="s">
        <v>66</v>
      </c>
      <c r="D52" s="1472">
        <f>'DetailSup-Rec.Rev.,2024'!H184</f>
        <v>274431670548.5</v>
      </c>
      <c r="E52" s="1473">
        <f>'Detail RecExp. &amp; CapEx'!K2194</f>
        <v>338526514.69999999</v>
      </c>
      <c r="F52" s="1474">
        <f>'Detail RecExp. &amp; CapEx'!K2195</f>
        <v>281589942.89999992</v>
      </c>
      <c r="G52" s="1465">
        <f t="shared" si="3"/>
        <v>620116457.5999999</v>
      </c>
      <c r="H52" s="1474">
        <f>'Detail RecExp. &amp; CapEx'!K2206</f>
        <v>40313000</v>
      </c>
      <c r="I52" s="1465">
        <f t="shared" si="4"/>
        <v>660429457.5999999</v>
      </c>
      <c r="J52" s="1449"/>
      <c r="K52" s="1450"/>
    </row>
    <row r="53" spans="1:11" s="1447" customFormat="1" ht="33" customHeight="1" x14ac:dyDescent="0.35">
      <c r="A53" s="1455">
        <v>45</v>
      </c>
      <c r="B53" s="1456" t="s">
        <v>128</v>
      </c>
      <c r="C53" s="1457" t="s">
        <v>129</v>
      </c>
      <c r="D53" s="1463">
        <v>20000000000</v>
      </c>
      <c r="E53" s="1459">
        <f>'Detail RecExp. &amp; CapEx'!K2241</f>
        <v>9514908</v>
      </c>
      <c r="F53" s="1460">
        <f>'Detail RecExp. &amp; CapEx'!K2242</f>
        <v>8450156677.3900013</v>
      </c>
      <c r="G53" s="1461">
        <f t="shared" si="3"/>
        <v>8459671585.3900013</v>
      </c>
      <c r="H53" s="1460">
        <f>'Detail RecExp. &amp; CapEx'!K2250</f>
        <v>8666666666.666666</v>
      </c>
      <c r="I53" s="1461">
        <f t="shared" si="4"/>
        <v>17126338252.056667</v>
      </c>
      <c r="J53" s="1445"/>
      <c r="K53" s="1446"/>
    </row>
    <row r="54" spans="1:11" s="1447" customFormat="1" ht="33" customHeight="1" x14ac:dyDescent="0.35">
      <c r="A54" s="1455">
        <v>46</v>
      </c>
      <c r="B54" s="1456" t="s">
        <v>67</v>
      </c>
      <c r="C54" s="1457" t="s">
        <v>68</v>
      </c>
      <c r="D54" s="1463">
        <f>'DetailSup-Rec.Rev.,2024'!H206</f>
        <v>24359913756.400002</v>
      </c>
      <c r="E54" s="1459">
        <f>'Detail RecExp. &amp; CapEx'!K2304</f>
        <v>772666811</v>
      </c>
      <c r="F54" s="1460">
        <f>'Detail RecExp. &amp; CapEx'!K2305</f>
        <v>1456351502.8600001</v>
      </c>
      <c r="G54" s="1461">
        <f t="shared" si="3"/>
        <v>2229018313.8600001</v>
      </c>
      <c r="H54" s="1460">
        <f>'Detail RecExp. &amp; CapEx'!K2325</f>
        <v>204476080</v>
      </c>
      <c r="I54" s="1461">
        <f t="shared" si="4"/>
        <v>2433494393.8600001</v>
      </c>
      <c r="J54" s="1445"/>
      <c r="K54" s="1446"/>
    </row>
    <row r="55" spans="1:11" s="1447" customFormat="1" ht="36" customHeight="1" x14ac:dyDescent="0.35">
      <c r="A55" s="1455">
        <v>47</v>
      </c>
      <c r="B55" s="1456" t="s">
        <v>60</v>
      </c>
      <c r="C55" s="1457" t="s">
        <v>3281</v>
      </c>
      <c r="D55" s="1463">
        <f>'DetailSup-Rec.Rev.,2024'!H28</f>
        <v>3722514847.0000029</v>
      </c>
      <c r="E55" s="1464">
        <f>'Detail RecExp. &amp; CapEx'!K2384</f>
        <v>216689858.88</v>
      </c>
      <c r="F55" s="1460">
        <f>'Detail RecExp. &amp; CapEx'!K2385</f>
        <v>175721285</v>
      </c>
      <c r="G55" s="1461">
        <f t="shared" si="3"/>
        <v>392411143.88</v>
      </c>
      <c r="H55" s="1460">
        <f>'Detail RecExp. &amp; CapEx'!K2412</f>
        <v>3894780000</v>
      </c>
      <c r="I55" s="1461">
        <f t="shared" si="4"/>
        <v>4287191143.8800001</v>
      </c>
      <c r="J55" s="1445"/>
      <c r="K55" s="1446"/>
    </row>
    <row r="56" spans="1:11" s="1447" customFormat="1" ht="33" customHeight="1" x14ac:dyDescent="0.35">
      <c r="A56" s="1455">
        <v>48</v>
      </c>
      <c r="B56" s="1456">
        <v>22700600100</v>
      </c>
      <c r="C56" s="1457" t="s">
        <v>4820</v>
      </c>
      <c r="D56" s="1463">
        <v>2700000000</v>
      </c>
      <c r="E56" s="1459">
        <f>'Detail RecExp. &amp; CapEx'!K264</f>
        <v>3240000</v>
      </c>
      <c r="F56" s="1460">
        <f>'Detail RecExp. &amp; CapEx'!K265</f>
        <v>844183525</v>
      </c>
      <c r="G56" s="1461">
        <f t="shared" si="3"/>
        <v>847423525</v>
      </c>
      <c r="H56" s="1460">
        <f>'Detail RecExp. &amp; CapEx'!K278</f>
        <v>108386000</v>
      </c>
      <c r="I56" s="1461">
        <f t="shared" si="4"/>
        <v>955809525</v>
      </c>
      <c r="J56" s="1445"/>
      <c r="K56" s="1446"/>
    </row>
    <row r="57" spans="1:11" s="1447" customFormat="1" ht="33" customHeight="1" x14ac:dyDescent="0.35">
      <c r="A57" s="1455">
        <v>49</v>
      </c>
      <c r="B57" s="1456" t="s">
        <v>127</v>
      </c>
      <c r="C57" s="1457" t="s">
        <v>3282</v>
      </c>
      <c r="D57" s="1463">
        <v>203378697</v>
      </c>
      <c r="E57" s="1459">
        <f>'Detail RecExp. &amp; CapEx'!K2459</f>
        <v>77730948.019999996</v>
      </c>
      <c r="F57" s="1460">
        <f>'Detail RecExp. &amp; CapEx'!K2460</f>
        <v>71100814.999999985</v>
      </c>
      <c r="G57" s="1461">
        <f t="shared" si="3"/>
        <v>148831763.01999998</v>
      </c>
      <c r="H57" s="1460">
        <f>'Detail RecExp. &amp; CapEx'!K2506</f>
        <v>1808078869.7762499</v>
      </c>
      <c r="I57" s="1461">
        <f t="shared" si="4"/>
        <v>1956910632.7962499</v>
      </c>
      <c r="J57" s="1445"/>
      <c r="K57" s="1446"/>
    </row>
    <row r="58" spans="1:11" s="1447" customFormat="1" ht="32.1" customHeight="1" x14ac:dyDescent="0.35">
      <c r="A58" s="1455">
        <v>50</v>
      </c>
      <c r="B58" s="1456" t="s">
        <v>78</v>
      </c>
      <c r="C58" s="1457" t="s">
        <v>79</v>
      </c>
      <c r="D58" s="1463">
        <v>2914000</v>
      </c>
      <c r="E58" s="1459"/>
      <c r="F58" s="1460">
        <f>'Detail RecExp. &amp; CapEx'!K2539</f>
        <v>2798053</v>
      </c>
      <c r="G58" s="1461">
        <f t="shared" si="3"/>
        <v>2798053</v>
      </c>
      <c r="H58" s="1460"/>
      <c r="I58" s="1465">
        <f t="shared" si="4"/>
        <v>2798053</v>
      </c>
      <c r="J58" s="1445"/>
      <c r="K58" s="1446"/>
    </row>
    <row r="59" spans="1:11" s="1447" customFormat="1" ht="32.1" customHeight="1" x14ac:dyDescent="0.35">
      <c r="A59" s="1455">
        <v>51</v>
      </c>
      <c r="B59" s="1456" t="s">
        <v>3295</v>
      </c>
      <c r="C59" s="1457" t="s">
        <v>3294</v>
      </c>
      <c r="D59" s="1463"/>
      <c r="E59" s="1459">
        <f>'Detail RecExp. &amp; CapEx'!K2595</f>
        <v>100000000</v>
      </c>
      <c r="F59" s="1460">
        <f>'Detail RecExp. &amp; CapEx'!K2596</f>
        <v>43810250</v>
      </c>
      <c r="G59" s="1461">
        <f t="shared" si="3"/>
        <v>143810250</v>
      </c>
      <c r="H59" s="1460">
        <f>'Detail RecExp. &amp; CapEx'!K2627</f>
        <v>10971757871.5</v>
      </c>
      <c r="I59" s="1465">
        <f t="shared" si="4"/>
        <v>11115568121.5</v>
      </c>
      <c r="J59" s="1445"/>
      <c r="K59" s="1446"/>
    </row>
    <row r="60" spans="1:11" s="1447" customFormat="1" ht="32.1" customHeight="1" x14ac:dyDescent="0.35">
      <c r="A60" s="1455">
        <v>52</v>
      </c>
      <c r="B60" s="1456" t="s">
        <v>76</v>
      </c>
      <c r="C60" s="1457" t="s">
        <v>3296</v>
      </c>
      <c r="D60" s="1463"/>
      <c r="E60" s="1459">
        <f>'Detail RecExp. &amp; CapEx'!K2681</f>
        <v>118960856.77</v>
      </c>
      <c r="F60" s="1460">
        <f>'Detail RecExp. &amp; CapEx'!K2682</f>
        <v>122414023.22999997</v>
      </c>
      <c r="G60" s="1461">
        <f t="shared" si="3"/>
        <v>241374879.99999997</v>
      </c>
      <c r="H60" s="1460">
        <f>'Detail RecExp. &amp; CapEx'!K2704</f>
        <v>33865933333.333302</v>
      </c>
      <c r="I60" s="1465">
        <f t="shared" si="4"/>
        <v>34107308213.333302</v>
      </c>
      <c r="J60" s="1445"/>
      <c r="K60" s="1446"/>
    </row>
    <row r="61" spans="1:11" s="1447" customFormat="1" ht="32.1" customHeight="1" x14ac:dyDescent="0.35">
      <c r="A61" s="1455">
        <v>53</v>
      </c>
      <c r="B61" s="1456" t="s">
        <v>70</v>
      </c>
      <c r="C61" s="1457" t="s">
        <v>2507</v>
      </c>
      <c r="D61" s="1463">
        <v>5000000</v>
      </c>
      <c r="E61" s="1459">
        <f>'Detail RecExp. &amp; CapEx'!K2741</f>
        <v>118506012.51000001</v>
      </c>
      <c r="F61" s="1460">
        <f>'Detail RecExp. &amp; CapEx'!K2742</f>
        <v>64948589.999999985</v>
      </c>
      <c r="G61" s="1461">
        <f t="shared" si="3"/>
        <v>183454602.50999999</v>
      </c>
      <c r="H61" s="1460"/>
      <c r="I61" s="1461">
        <f t="shared" si="4"/>
        <v>183454602.50999999</v>
      </c>
      <c r="J61" s="1445"/>
      <c r="K61" s="1446"/>
    </row>
    <row r="62" spans="1:11" s="1447" customFormat="1" ht="32.1" customHeight="1" x14ac:dyDescent="0.35">
      <c r="A62" s="1455">
        <v>54</v>
      </c>
      <c r="B62" s="1456" t="s">
        <v>69</v>
      </c>
      <c r="C62" s="1457" t="s">
        <v>3283</v>
      </c>
      <c r="D62" s="1463">
        <f>'DetailSup-Rec.Rev.,2024'!H221</f>
        <v>5718289231.2300005</v>
      </c>
      <c r="E62" s="1459">
        <f>'Detail RecExp. &amp; CapEx'!K2785</f>
        <v>72799242.469999999</v>
      </c>
      <c r="F62" s="1460">
        <f>'Detail RecExp. &amp; CapEx'!K2786</f>
        <v>388270318.5</v>
      </c>
      <c r="G62" s="1461">
        <f t="shared" si="3"/>
        <v>461069560.97000003</v>
      </c>
      <c r="H62" s="1460">
        <f>'Detail RecExp. &amp; CapEx'!K2810</f>
        <v>9591336447.2049999</v>
      </c>
      <c r="I62" s="1461">
        <f t="shared" si="4"/>
        <v>10052406008.174999</v>
      </c>
      <c r="J62" s="1445"/>
      <c r="K62" s="1446"/>
    </row>
    <row r="63" spans="1:11" s="1447" customFormat="1" ht="32.1" customHeight="1" x14ac:dyDescent="0.35">
      <c r="A63" s="1455">
        <v>55</v>
      </c>
      <c r="B63" s="1456" t="s">
        <v>3128</v>
      </c>
      <c r="C63" s="1457" t="s">
        <v>3129</v>
      </c>
      <c r="D63" s="1463"/>
      <c r="E63" s="1459">
        <f>'Detail RecExp. &amp; CapEx'!K2850</f>
        <v>36000000</v>
      </c>
      <c r="F63" s="1460">
        <f>'Detail RecExp. &amp; CapEx'!K2851</f>
        <v>27810000</v>
      </c>
      <c r="G63" s="1461">
        <f t="shared" si="3"/>
        <v>63810000</v>
      </c>
      <c r="H63" s="1460">
        <f>'Detail RecExp. &amp; CapEx'!K2860</f>
        <v>7500000</v>
      </c>
      <c r="I63" s="1461">
        <f t="shared" si="4"/>
        <v>71310000</v>
      </c>
      <c r="J63" s="1445"/>
      <c r="K63" s="1446"/>
    </row>
    <row r="64" spans="1:11" s="1447" customFormat="1" ht="30.95" customHeight="1" x14ac:dyDescent="0.35">
      <c r="A64" s="1455">
        <v>56</v>
      </c>
      <c r="B64" s="1456" t="s">
        <v>133</v>
      </c>
      <c r="C64" s="1457" t="s">
        <v>134</v>
      </c>
      <c r="D64" s="1463"/>
      <c r="E64" s="1459">
        <f>'Detail RecExp. &amp; CapEx'!K2907</f>
        <v>62680340</v>
      </c>
      <c r="F64" s="1460">
        <f>'Detail RecExp. &amp; CapEx'!K2908</f>
        <v>30261000</v>
      </c>
      <c r="G64" s="1461">
        <f t="shared" si="3"/>
        <v>92941340</v>
      </c>
      <c r="H64" s="1460">
        <f>'Detail RecExp. &amp; CapEx'!K2917</f>
        <v>3850000</v>
      </c>
      <c r="I64" s="1461">
        <f t="shared" si="4"/>
        <v>96791340</v>
      </c>
      <c r="J64" s="1445"/>
      <c r="K64" s="1446"/>
    </row>
    <row r="65" spans="1:11" s="1447" customFormat="1" ht="51.95" customHeight="1" x14ac:dyDescent="0.35">
      <c r="A65" s="1455">
        <v>57</v>
      </c>
      <c r="B65" s="1456" t="s">
        <v>71</v>
      </c>
      <c r="C65" s="1457" t="s">
        <v>3286</v>
      </c>
      <c r="D65" s="1463">
        <f>'DetailSup-Rec.Rev.,2024'!H46</f>
        <v>122772000</v>
      </c>
      <c r="E65" s="1459">
        <f>'Detail RecExp. &amp; CapEx'!K2961</f>
        <v>97793042.75</v>
      </c>
      <c r="F65" s="1460">
        <f>'Detail RecExp. &amp; CapEx'!K2962</f>
        <v>602262500</v>
      </c>
      <c r="G65" s="1461">
        <f t="shared" si="3"/>
        <v>700055542.75</v>
      </c>
      <c r="H65" s="1460">
        <f>'Detail RecExp. &amp; CapEx'!K2985</f>
        <v>1939157423.9367981</v>
      </c>
      <c r="I65" s="1461">
        <f t="shared" si="4"/>
        <v>2639212966.6867981</v>
      </c>
      <c r="J65" s="1445"/>
      <c r="K65" s="1446"/>
    </row>
    <row r="66" spans="1:11" s="1447" customFormat="1" ht="33" customHeight="1" x14ac:dyDescent="0.35">
      <c r="A66" s="1455">
        <v>58</v>
      </c>
      <c r="B66" s="1456" t="s">
        <v>73</v>
      </c>
      <c r="C66" s="1457" t="s">
        <v>74</v>
      </c>
      <c r="D66" s="1463">
        <v>62000000</v>
      </c>
      <c r="E66" s="1459">
        <f>'Detail RecExp. &amp; CapEx'!K3022</f>
        <v>141403890</v>
      </c>
      <c r="F66" s="1460">
        <f>'Detail RecExp. &amp; CapEx'!K3023</f>
        <v>17259517</v>
      </c>
      <c r="G66" s="1461">
        <f t="shared" si="3"/>
        <v>158663407</v>
      </c>
      <c r="H66" s="1462" t="s">
        <v>3299</v>
      </c>
      <c r="I66" s="1461">
        <f t="shared" si="4"/>
        <v>158663407</v>
      </c>
      <c r="J66" s="1445"/>
      <c r="K66" s="1446"/>
    </row>
    <row r="67" spans="1:11" s="1447" customFormat="1" ht="53.1" customHeight="1" x14ac:dyDescent="0.35">
      <c r="A67" s="1455">
        <v>59</v>
      </c>
      <c r="B67" s="1456" t="s">
        <v>75</v>
      </c>
      <c r="C67" s="1457" t="s">
        <v>304</v>
      </c>
      <c r="D67" s="1463">
        <v>1667027402.4000001</v>
      </c>
      <c r="E67" s="1459">
        <f>'Detail RecExp. &amp; CapEx'!K3059</f>
        <v>36271156.759999998</v>
      </c>
      <c r="F67" s="1460">
        <f>'Detail RecExp. &amp; CapEx'!K3060</f>
        <v>21289317</v>
      </c>
      <c r="G67" s="1461">
        <f t="shared" si="3"/>
        <v>57560473.759999998</v>
      </c>
      <c r="H67" s="1460">
        <f>'Detail RecExp. &amp; CapEx'!K3074</f>
        <v>1062906421.4</v>
      </c>
      <c r="I67" s="1461">
        <f t="shared" si="4"/>
        <v>1120466895.1600001</v>
      </c>
      <c r="J67" s="1445"/>
      <c r="K67" s="1446"/>
    </row>
    <row r="68" spans="1:11" s="1447" customFormat="1" ht="33" customHeight="1" x14ac:dyDescent="0.35">
      <c r="A68" s="1455">
        <v>60</v>
      </c>
      <c r="B68" s="1456" t="s">
        <v>72</v>
      </c>
      <c r="C68" s="1457" t="s">
        <v>2508</v>
      </c>
      <c r="D68" s="1463">
        <v>20000000</v>
      </c>
      <c r="E68" s="1459">
        <f>'Detail RecExp. &amp; CapEx'!K3109</f>
        <v>110534892.84</v>
      </c>
      <c r="F68" s="1460">
        <f>'Detail RecExp. &amp; CapEx'!K3110</f>
        <v>119465000</v>
      </c>
      <c r="G68" s="1461">
        <f t="shared" si="3"/>
        <v>229999892.84</v>
      </c>
      <c r="H68" s="1462">
        <f>'Detail RecExp. &amp; CapEx'!K3119</f>
        <v>0</v>
      </c>
      <c r="I68" s="1461">
        <f t="shared" si="4"/>
        <v>229999892.84</v>
      </c>
      <c r="J68" s="1445"/>
      <c r="K68" s="1446"/>
    </row>
    <row r="69" spans="1:11" s="1447" customFormat="1" ht="33" customHeight="1" x14ac:dyDescent="0.35">
      <c r="A69" s="1455">
        <v>61</v>
      </c>
      <c r="B69" s="1456" t="s">
        <v>3130</v>
      </c>
      <c r="C69" s="1457" t="s">
        <v>3285</v>
      </c>
      <c r="D69" s="1463">
        <f>'DetailSup-Rec.Rev.,2024'!H169</f>
        <v>200748180</v>
      </c>
      <c r="E69" s="1459">
        <f>'Detail RecExp. &amp; CapEx'!K3150</f>
        <v>107256252</v>
      </c>
      <c r="F69" s="1460">
        <f>'Detail RecExp. &amp; CapEx'!K3151</f>
        <v>16602775</v>
      </c>
      <c r="G69" s="1461">
        <f t="shared" si="3"/>
        <v>123859027</v>
      </c>
      <c r="H69" s="1460">
        <f>'Detail RecExp. &amp; CapEx'!K3174</f>
        <v>2852911068.9200001</v>
      </c>
      <c r="I69" s="1461">
        <f t="shared" si="4"/>
        <v>2976770095.9200001</v>
      </c>
      <c r="J69" s="1445"/>
      <c r="K69" s="1446"/>
    </row>
    <row r="70" spans="1:11" s="1447" customFormat="1" ht="33" customHeight="1" x14ac:dyDescent="0.35">
      <c r="A70" s="1455">
        <v>62</v>
      </c>
      <c r="B70" s="1456" t="s">
        <v>3284</v>
      </c>
      <c r="C70" s="1457" t="s">
        <v>77</v>
      </c>
      <c r="D70" s="1463">
        <v>84000000</v>
      </c>
      <c r="E70" s="1459">
        <f>'Detail RecExp. &amp; CapEx'!K3212</f>
        <v>38569252.969999999</v>
      </c>
      <c r="F70" s="1460">
        <f>'Detail RecExp. &amp; CapEx'!K3213</f>
        <v>34304999</v>
      </c>
      <c r="G70" s="1461">
        <f t="shared" si="3"/>
        <v>72874251.969999999</v>
      </c>
      <c r="H70" s="1460">
        <f>'Detail RecExp. &amp; CapEx'!K3226</f>
        <v>15250000</v>
      </c>
      <c r="I70" s="1461">
        <f t="shared" si="4"/>
        <v>88124251.969999999</v>
      </c>
      <c r="J70" s="1445"/>
      <c r="K70" s="1446"/>
    </row>
    <row r="71" spans="1:11" s="1447" customFormat="1" ht="36" customHeight="1" x14ac:dyDescent="0.35">
      <c r="A71" s="1455">
        <v>63</v>
      </c>
      <c r="B71" s="1456" t="s">
        <v>80</v>
      </c>
      <c r="C71" s="1457" t="s">
        <v>2509</v>
      </c>
      <c r="D71" s="1463">
        <v>117086650</v>
      </c>
      <c r="E71" s="1459">
        <f>'Detail RecExp. &amp; CapEx'!K3252</f>
        <v>121599194.13</v>
      </c>
      <c r="F71" s="1460">
        <f>'Detail RecExp. &amp; CapEx'!K3253</f>
        <v>30478000</v>
      </c>
      <c r="G71" s="1461">
        <f t="shared" si="3"/>
        <v>152077194.13</v>
      </c>
      <c r="H71" s="1460">
        <f>'Detail RecExp. &amp; CapEx'!K3268</f>
        <v>520100400</v>
      </c>
      <c r="I71" s="1461">
        <f t="shared" si="4"/>
        <v>672177594.13</v>
      </c>
      <c r="J71" s="1445"/>
      <c r="K71" s="1446"/>
    </row>
    <row r="72" spans="1:11" s="1447" customFormat="1" ht="36" customHeight="1" x14ac:dyDescent="0.35">
      <c r="A72" s="1455">
        <v>64</v>
      </c>
      <c r="B72" s="1456" t="s">
        <v>82</v>
      </c>
      <c r="C72" s="1457" t="s">
        <v>3048</v>
      </c>
      <c r="D72" s="1463"/>
      <c r="E72" s="1459">
        <f>'Detail RecExp. &amp; CapEx'!K3303</f>
        <v>328064973.16000003</v>
      </c>
      <c r="F72" s="1460">
        <f>'Detail RecExp. &amp; CapEx'!K3304</f>
        <v>76216130</v>
      </c>
      <c r="G72" s="1461">
        <f t="shared" si="3"/>
        <v>404281103.16000003</v>
      </c>
      <c r="H72" s="1460">
        <f>'Detail RecExp. &amp; CapEx'!K3317</f>
        <v>197060000</v>
      </c>
      <c r="I72" s="1461">
        <f t="shared" si="4"/>
        <v>601341103.16000009</v>
      </c>
      <c r="J72" s="1445"/>
      <c r="K72" s="1446"/>
    </row>
    <row r="73" spans="1:11" s="1447" customFormat="1" ht="36" customHeight="1" x14ac:dyDescent="0.35">
      <c r="A73" s="1455">
        <v>65</v>
      </c>
      <c r="B73" s="1456" t="s">
        <v>2959</v>
      </c>
      <c r="C73" s="1457" t="s">
        <v>81</v>
      </c>
      <c r="D73" s="1463">
        <v>135000000</v>
      </c>
      <c r="E73" s="1459">
        <f>'Detail RecExp. &amp; CapEx'!K3385</f>
        <v>3456278763.1899996</v>
      </c>
      <c r="F73" s="1460">
        <f>'Detail RecExp. &amp; CapEx'!K3386</f>
        <v>1359475755.8000002</v>
      </c>
      <c r="G73" s="1461">
        <f t="shared" ref="G73:G85" si="5">SUM(E73,F73)</f>
        <v>4815754518.9899998</v>
      </c>
      <c r="H73" s="1460">
        <f>'Detail RecExp. &amp; CapEx'!K3402</f>
        <v>5104000000</v>
      </c>
      <c r="I73" s="1461">
        <f t="shared" ref="I73:I85" si="6">SUM(G73,H73)</f>
        <v>9919754518.9899998</v>
      </c>
      <c r="J73" s="1445"/>
      <c r="K73" s="1446"/>
    </row>
    <row r="74" spans="1:11" s="1447" customFormat="1" ht="36" customHeight="1" x14ac:dyDescent="0.35">
      <c r="A74" s="1455">
        <v>66</v>
      </c>
      <c r="B74" s="1456" t="s">
        <v>2958</v>
      </c>
      <c r="C74" s="1457" t="s">
        <v>83</v>
      </c>
      <c r="D74" s="1463">
        <v>8065999</v>
      </c>
      <c r="E74" s="1460">
        <f>'Detail RecExp. &amp; CapEx'!K3454</f>
        <v>439901253.06999999</v>
      </c>
      <c r="F74" s="1460">
        <f>'Detail RecExp. &amp; CapEx'!K3455</f>
        <v>945504946.93000007</v>
      </c>
      <c r="G74" s="1461">
        <f t="shared" si="5"/>
        <v>1385406200</v>
      </c>
      <c r="H74" s="1460">
        <f>'Detail RecExp. &amp; CapEx'!K3476</f>
        <v>2301981211</v>
      </c>
      <c r="I74" s="1461">
        <f t="shared" si="6"/>
        <v>3687387411</v>
      </c>
      <c r="J74" s="1445"/>
      <c r="K74" s="1446"/>
    </row>
    <row r="75" spans="1:11" s="1447" customFormat="1" ht="36" customHeight="1" x14ac:dyDescent="0.35">
      <c r="A75" s="1455">
        <v>67</v>
      </c>
      <c r="B75" s="1456" t="s">
        <v>84</v>
      </c>
      <c r="C75" s="1457" t="s">
        <v>3287</v>
      </c>
      <c r="D75" s="1463">
        <v>7100000</v>
      </c>
      <c r="E75" s="1459">
        <f>'Detail RecExp. &amp; CapEx'!K3514</f>
        <v>280349063.26999998</v>
      </c>
      <c r="F75" s="1460">
        <f>'Detail RecExp. &amp; CapEx'!K3515</f>
        <v>3094931790</v>
      </c>
      <c r="G75" s="1461">
        <f t="shared" si="5"/>
        <v>3375280853.27</v>
      </c>
      <c r="H75" s="1460">
        <f>'Detail RecExp. &amp; CapEx'!K3523</f>
        <v>965000000</v>
      </c>
      <c r="I75" s="1461">
        <f t="shared" si="6"/>
        <v>4340280853.2700005</v>
      </c>
      <c r="J75" s="1445"/>
      <c r="K75" s="1446"/>
    </row>
    <row r="76" spans="1:11" s="1447" customFormat="1" ht="36" customHeight="1" x14ac:dyDescent="0.35">
      <c r="A76" s="1455">
        <v>68</v>
      </c>
      <c r="B76" s="1456" t="s">
        <v>85</v>
      </c>
      <c r="C76" s="1457" t="s">
        <v>86</v>
      </c>
      <c r="D76" s="1463"/>
      <c r="E76" s="1459"/>
      <c r="F76" s="1460">
        <f>'Detail RecExp. &amp; CapEx'!K3548</f>
        <v>5050000</v>
      </c>
      <c r="G76" s="1461">
        <f t="shared" si="5"/>
        <v>5050000</v>
      </c>
      <c r="H76" s="1460"/>
      <c r="I76" s="1465">
        <f t="shared" si="6"/>
        <v>5050000</v>
      </c>
      <c r="J76" s="1445"/>
      <c r="K76" s="1446"/>
    </row>
    <row r="77" spans="1:11" s="1447" customFormat="1" ht="36" customHeight="1" x14ac:dyDescent="0.35">
      <c r="A77" s="1455">
        <v>69</v>
      </c>
      <c r="B77" s="1456" t="s">
        <v>121</v>
      </c>
      <c r="C77" s="1457" t="s">
        <v>122</v>
      </c>
      <c r="D77" s="1463">
        <v>12000000</v>
      </c>
      <c r="E77" s="1459">
        <f>'Detail RecExp. &amp; CapEx'!K3591</f>
        <v>242474308.72</v>
      </c>
      <c r="F77" s="1460">
        <f>'Detail RecExp. &amp; CapEx'!K3592</f>
        <v>400595330</v>
      </c>
      <c r="G77" s="1461">
        <f t="shared" si="5"/>
        <v>643069638.72000003</v>
      </c>
      <c r="H77" s="1460">
        <f>'Detail RecExp. &amp; CapEx'!K3610</f>
        <v>461500000</v>
      </c>
      <c r="I77" s="1461">
        <f t="shared" si="6"/>
        <v>1104569638.72</v>
      </c>
      <c r="J77" s="1445"/>
      <c r="K77" s="1446"/>
    </row>
    <row r="78" spans="1:11" s="1447" customFormat="1" ht="36" customHeight="1" x14ac:dyDescent="0.35">
      <c r="A78" s="1455">
        <v>70</v>
      </c>
      <c r="B78" s="1456" t="s">
        <v>3133</v>
      </c>
      <c r="C78" s="1457" t="s">
        <v>123</v>
      </c>
      <c r="D78" s="1463"/>
      <c r="E78" s="1459">
        <f>'Detail RecExp. &amp; CapEx'!K3650</f>
        <v>12052929.271199999</v>
      </c>
      <c r="F78" s="1460">
        <f>'Detail RecExp. &amp; CapEx'!K3651</f>
        <v>29266933</v>
      </c>
      <c r="G78" s="1461">
        <f t="shared" si="5"/>
        <v>41319862.271200001</v>
      </c>
      <c r="H78" s="1460" t="s">
        <v>3299</v>
      </c>
      <c r="I78" s="1465">
        <f t="shared" si="6"/>
        <v>41319862.271200001</v>
      </c>
      <c r="J78" s="1445"/>
      <c r="K78" s="1446"/>
    </row>
    <row r="79" spans="1:11" s="1447" customFormat="1" ht="36" customHeight="1" x14ac:dyDescent="0.35">
      <c r="A79" s="1455">
        <v>71</v>
      </c>
      <c r="B79" s="1456" t="s">
        <v>3134</v>
      </c>
      <c r="C79" s="1457" t="s">
        <v>126</v>
      </c>
      <c r="D79" s="1463">
        <f>'DetailSup-Rec.Rev.,2024'!H133</f>
        <v>1531859075</v>
      </c>
      <c r="E79" s="1459">
        <f>'Detail RecExp. &amp; CapEx'!K3703</f>
        <v>277430522.75</v>
      </c>
      <c r="F79" s="1460">
        <f>'Detail RecExp. &amp; CapEx'!K3704</f>
        <v>1440053740.4300001</v>
      </c>
      <c r="G79" s="1461">
        <f t="shared" si="5"/>
        <v>1717484263.1800001</v>
      </c>
      <c r="H79" s="1460">
        <f>'Detail RecExp. &amp; CapEx'!K3717</f>
        <v>1300000000</v>
      </c>
      <c r="I79" s="1461">
        <f t="shared" si="6"/>
        <v>3017484263.1800003</v>
      </c>
      <c r="J79" s="1445"/>
      <c r="K79" s="1446"/>
    </row>
    <row r="80" spans="1:11" s="1447" customFormat="1" ht="36" customHeight="1" x14ac:dyDescent="0.35">
      <c r="A80" s="1455">
        <v>72</v>
      </c>
      <c r="B80" s="1456" t="s">
        <v>87</v>
      </c>
      <c r="C80" s="1457" t="s">
        <v>3288</v>
      </c>
      <c r="D80" s="1463">
        <f>'DetailSup-Rec.Rev.,2024'!H160</f>
        <v>611821637.90075684</v>
      </c>
      <c r="E80" s="1459">
        <f>'Detail RecExp. &amp; CapEx'!K3755</f>
        <v>221747007.64560002</v>
      </c>
      <c r="F80" s="1460">
        <f>'Detail RecExp. &amp; CapEx'!K3756</f>
        <v>118936441.89999998</v>
      </c>
      <c r="G80" s="1461">
        <f t="shared" si="5"/>
        <v>340683449.5456</v>
      </c>
      <c r="H80" s="1460">
        <f>'Detail RecExp. &amp; CapEx'!K3782</f>
        <v>2939899999</v>
      </c>
      <c r="I80" s="1461">
        <f t="shared" si="6"/>
        <v>3280583448.5455999</v>
      </c>
      <c r="J80" s="1445"/>
      <c r="K80" s="1446"/>
    </row>
    <row r="81" spans="1:11" s="1447" customFormat="1" ht="36" customHeight="1" x14ac:dyDescent="0.35">
      <c r="A81" s="1455">
        <v>73</v>
      </c>
      <c r="B81" s="1456" t="s">
        <v>104</v>
      </c>
      <c r="C81" s="1457" t="s">
        <v>105</v>
      </c>
      <c r="D81" s="1463">
        <v>2597684360</v>
      </c>
      <c r="E81" s="1459">
        <f>'Detail RecExp. &amp; CapEx'!K3827</f>
        <v>546985585.12247992</v>
      </c>
      <c r="F81" s="1460">
        <f>'Detail RecExp. &amp; CapEx'!K3828</f>
        <v>158070414.39999998</v>
      </c>
      <c r="G81" s="1461">
        <f t="shared" si="5"/>
        <v>705055999.52247989</v>
      </c>
      <c r="H81" s="1460">
        <f>'Detail RecExp. &amp; CapEx'!K3963</f>
        <v>1800000000</v>
      </c>
      <c r="I81" s="1461">
        <f t="shared" si="6"/>
        <v>2505055999.52248</v>
      </c>
      <c r="J81" s="1445"/>
      <c r="K81" s="1446"/>
    </row>
    <row r="82" spans="1:11" s="1447" customFormat="1" ht="36" customHeight="1" x14ac:dyDescent="0.35">
      <c r="A82" s="1455">
        <v>74</v>
      </c>
      <c r="B82" s="1456" t="s">
        <v>114</v>
      </c>
      <c r="C82" s="1457" t="s">
        <v>115</v>
      </c>
      <c r="D82" s="1463">
        <v>800500</v>
      </c>
      <c r="E82" s="1459">
        <f>'Detail RecExp. &amp; CapEx'!K4001</f>
        <v>17487175.199999999</v>
      </c>
      <c r="F82" s="1460">
        <f>'Detail RecExp. &amp; CapEx'!K4002</f>
        <v>7090768</v>
      </c>
      <c r="G82" s="1461">
        <f t="shared" si="5"/>
        <v>24577943.199999999</v>
      </c>
      <c r="H82" s="1462" t="s">
        <v>3299</v>
      </c>
      <c r="I82" s="1461">
        <f t="shared" si="6"/>
        <v>24577943.199999999</v>
      </c>
      <c r="J82" s="1445"/>
      <c r="K82" s="1446"/>
    </row>
    <row r="83" spans="1:11" s="1447" customFormat="1" ht="36" customHeight="1" x14ac:dyDescent="0.35">
      <c r="A83" s="1455">
        <v>75</v>
      </c>
      <c r="B83" s="1456" t="s">
        <v>100</v>
      </c>
      <c r="C83" s="1457" t="s">
        <v>101</v>
      </c>
      <c r="D83" s="1463">
        <v>501015000</v>
      </c>
      <c r="E83" s="1459">
        <f>'Detail RecExp. &amp; CapEx'!K4047</f>
        <v>80643237.065600008</v>
      </c>
      <c r="F83" s="1460">
        <f>'Detail RecExp. &amp; CapEx'!K4048</f>
        <v>391593250.63999999</v>
      </c>
      <c r="G83" s="1461">
        <f t="shared" si="5"/>
        <v>472236487.70560002</v>
      </c>
      <c r="H83" s="1462">
        <f>'Detail RecExp. &amp; CapEx'!K4057</f>
        <v>75747620</v>
      </c>
      <c r="I83" s="1461">
        <f t="shared" si="6"/>
        <v>547984107.70560002</v>
      </c>
      <c r="J83" s="1445"/>
      <c r="K83" s="1446"/>
    </row>
    <row r="84" spans="1:11" s="1447" customFormat="1" ht="36" customHeight="1" x14ac:dyDescent="0.35">
      <c r="A84" s="1455">
        <v>76</v>
      </c>
      <c r="B84" s="1456" t="s">
        <v>88</v>
      </c>
      <c r="C84" s="1457" t="s">
        <v>89</v>
      </c>
      <c r="D84" s="1463">
        <f>'DetailSup-Rec.Rev.,2024'!H73</f>
        <v>676000</v>
      </c>
      <c r="E84" s="1459">
        <f>'Detail RecExp. &amp; CapEx'!K4142</f>
        <v>261485633.88</v>
      </c>
      <c r="F84" s="1460">
        <f>'Detail RecExp. &amp; CapEx'!K4143</f>
        <v>37167400</v>
      </c>
      <c r="G84" s="1461">
        <f t="shared" si="5"/>
        <v>298653033.88</v>
      </c>
      <c r="H84" s="1462" t="s">
        <v>3299</v>
      </c>
      <c r="I84" s="1461">
        <f>SUM(G84,H84)</f>
        <v>298653033.88</v>
      </c>
      <c r="J84" s="1445"/>
      <c r="K84" s="1446"/>
    </row>
    <row r="85" spans="1:11" s="1447" customFormat="1" ht="36" customHeight="1" x14ac:dyDescent="0.35">
      <c r="A85" s="1455">
        <v>77</v>
      </c>
      <c r="B85" s="1456">
        <v>51701200100</v>
      </c>
      <c r="C85" s="1457" t="s">
        <v>5160</v>
      </c>
      <c r="D85" s="1463">
        <f>'DetailSup-Rec.Rev.,2024'!H258</f>
        <v>277046134</v>
      </c>
      <c r="E85" s="1459">
        <f>'Detail RecExp. &amp; CapEx'!K4095</f>
        <v>110000000</v>
      </c>
      <c r="F85" s="1460">
        <f>'Detail RecExp. &amp; CapEx'!K4096</f>
        <v>930626890</v>
      </c>
      <c r="G85" s="1461">
        <f t="shared" si="5"/>
        <v>1040626890</v>
      </c>
      <c r="H85" s="1460">
        <f>'Detail RecExp. &amp; CapEx'!K4114</f>
        <v>326000000</v>
      </c>
      <c r="I85" s="1461">
        <f t="shared" si="6"/>
        <v>1366626890</v>
      </c>
      <c r="J85" s="1445"/>
      <c r="K85" s="1446"/>
    </row>
    <row r="86" spans="1:11" s="1447" customFormat="1" ht="36" customHeight="1" x14ac:dyDescent="0.35">
      <c r="A86" s="1455">
        <v>78</v>
      </c>
      <c r="B86" s="1456" t="s">
        <v>90</v>
      </c>
      <c r="C86" s="1457" t="s">
        <v>91</v>
      </c>
      <c r="D86" s="1463">
        <v>923131970</v>
      </c>
      <c r="E86" s="1459">
        <f>'Detail RecExp. &amp; CapEx'!K4200</f>
        <v>1299538864.1896</v>
      </c>
      <c r="F86" s="1460">
        <f>'Detail RecExp. &amp; CapEx'!K4201</f>
        <v>365780542</v>
      </c>
      <c r="G86" s="1461">
        <f t="shared" ref="G86:G104" si="7">SUM(E86,F86)</f>
        <v>1665319406.1896</v>
      </c>
      <c r="H86" s="1460">
        <f>'Detail RecExp. &amp; CapEx'!K4227</f>
        <v>1051570000</v>
      </c>
      <c r="I86" s="1461">
        <f t="shared" ref="I86:I104" si="8">SUM(G86,H86)</f>
        <v>2716889406.1896</v>
      </c>
      <c r="J86" s="1445"/>
      <c r="K86" s="1446"/>
    </row>
    <row r="87" spans="1:11" s="1447" customFormat="1" ht="32.1" customHeight="1" x14ac:dyDescent="0.35">
      <c r="A87" s="1455">
        <v>79</v>
      </c>
      <c r="B87" s="1456" t="s">
        <v>93</v>
      </c>
      <c r="C87" s="1457" t="s">
        <v>94</v>
      </c>
      <c r="D87" s="1463">
        <v>1865274520</v>
      </c>
      <c r="E87" s="1459">
        <f>'Detail RecExp. &amp; CapEx'!K4295</f>
        <v>1737525434.5711999</v>
      </c>
      <c r="F87" s="1460">
        <f>'Detail RecExp. &amp; CapEx'!K4296</f>
        <v>111921997</v>
      </c>
      <c r="G87" s="1461">
        <f t="shared" si="7"/>
        <v>1849447431.5711999</v>
      </c>
      <c r="H87" s="1460">
        <f>'Detail RecExp. &amp; CapEx'!K4329</f>
        <v>118302000</v>
      </c>
      <c r="I87" s="1461">
        <f t="shared" si="8"/>
        <v>1967749431.5711999</v>
      </c>
      <c r="J87" s="1445"/>
      <c r="K87" s="1446"/>
    </row>
    <row r="88" spans="1:11" s="1447" customFormat="1" ht="36" customHeight="1" x14ac:dyDescent="0.35">
      <c r="A88" s="1455">
        <v>80</v>
      </c>
      <c r="B88" s="1456" t="s">
        <v>95</v>
      </c>
      <c r="C88" s="1457" t="s">
        <v>96</v>
      </c>
      <c r="D88" s="1463">
        <v>1465750000</v>
      </c>
      <c r="E88" s="1459">
        <f>'Detail RecExp. &amp; CapEx'!K4381</f>
        <v>1493294755.0811999</v>
      </c>
      <c r="F88" s="1460">
        <f>'Detail RecExp. &amp; CapEx'!K4382</f>
        <v>75415000</v>
      </c>
      <c r="G88" s="1461">
        <f t="shared" si="7"/>
        <v>1568709755.0811999</v>
      </c>
      <c r="H88" s="1460">
        <f>'Detail RecExp. &amp; CapEx'!K4413</f>
        <v>320391680</v>
      </c>
      <c r="I88" s="1461">
        <f t="shared" si="8"/>
        <v>1889101435.0811999</v>
      </c>
      <c r="J88" s="1445"/>
      <c r="K88" s="1446"/>
    </row>
    <row r="89" spans="1:11" s="1447" customFormat="1" ht="36" customHeight="1" x14ac:dyDescent="0.35">
      <c r="A89" s="1455">
        <v>81</v>
      </c>
      <c r="B89" s="1456" t="s">
        <v>102</v>
      </c>
      <c r="C89" s="1457" t="s">
        <v>103</v>
      </c>
      <c r="D89" s="1463">
        <f>'DetailSup-Rec.Rev.,2024'!H109</f>
        <v>307631433.36000001</v>
      </c>
      <c r="E89" s="1459">
        <f>'Detail RecExp. &amp; CapEx'!K4475</f>
        <v>1806334880.3099999</v>
      </c>
      <c r="F89" s="1460">
        <f>'Detail RecExp. &amp; CapEx'!K4476</f>
        <v>306583876</v>
      </c>
      <c r="G89" s="1461">
        <f t="shared" si="7"/>
        <v>2112918756.3099999</v>
      </c>
      <c r="H89" s="1460">
        <f>'Detail RecExp. &amp; CapEx'!K4499</f>
        <v>217551570</v>
      </c>
      <c r="I89" s="1461">
        <f t="shared" si="8"/>
        <v>2330470326.3099999</v>
      </c>
      <c r="J89" s="1445"/>
      <c r="K89" s="1446"/>
    </row>
    <row r="90" spans="1:11" s="1447" customFormat="1" ht="36" customHeight="1" x14ac:dyDescent="0.35">
      <c r="A90" s="1455">
        <v>82</v>
      </c>
      <c r="B90" s="1456" t="s">
        <v>3131</v>
      </c>
      <c r="C90" s="1457" t="s">
        <v>2511</v>
      </c>
      <c r="D90" s="1463">
        <v>3269940098</v>
      </c>
      <c r="E90" s="1459">
        <f>'Detail RecExp. &amp; CapEx'!K4566</f>
        <v>5377486791.8240004</v>
      </c>
      <c r="F90" s="1460">
        <f>'Detail RecExp. &amp; CapEx'!K4567</f>
        <v>2379925075.5600004</v>
      </c>
      <c r="G90" s="1461">
        <f t="shared" si="7"/>
        <v>7757411867.3840008</v>
      </c>
      <c r="H90" s="1460">
        <f>'Detail RecExp. &amp; CapEx'!K4588</f>
        <v>367769100</v>
      </c>
      <c r="I90" s="1461">
        <f t="shared" si="8"/>
        <v>8125180967.3840008</v>
      </c>
      <c r="J90" s="1445"/>
      <c r="K90" s="1446"/>
    </row>
    <row r="91" spans="1:11" s="1447" customFormat="1" ht="36" customHeight="1" x14ac:dyDescent="0.35">
      <c r="A91" s="1455">
        <v>83</v>
      </c>
      <c r="B91" s="1456" t="s">
        <v>99</v>
      </c>
      <c r="C91" s="1457" t="s">
        <v>3023</v>
      </c>
      <c r="D91" s="1463">
        <v>225990000</v>
      </c>
      <c r="E91" s="1459">
        <f>'Detail RecExp. &amp; CapEx'!K4630</f>
        <v>6205031179.6224003</v>
      </c>
      <c r="F91" s="1460">
        <f>'Detail RecExp. &amp; CapEx'!K4631</f>
        <v>113010539.98300076</v>
      </c>
      <c r="G91" s="1461">
        <f t="shared" si="7"/>
        <v>6318041719.605401</v>
      </c>
      <c r="H91" s="1460">
        <f>'Detail RecExp. &amp; CapEx'!K4644</f>
        <v>65018446.549999997</v>
      </c>
      <c r="I91" s="1461">
        <f t="shared" si="8"/>
        <v>6383060166.1554012</v>
      </c>
      <c r="J91" s="1445"/>
      <c r="K91" s="1446"/>
    </row>
    <row r="92" spans="1:11" s="1447" customFormat="1" ht="36" customHeight="1" x14ac:dyDescent="0.35">
      <c r="A92" s="1455">
        <v>84</v>
      </c>
      <c r="B92" s="1456" t="s">
        <v>124</v>
      </c>
      <c r="C92" s="1457" t="s">
        <v>125</v>
      </c>
      <c r="D92" s="1463">
        <v>1555500</v>
      </c>
      <c r="E92" s="1459">
        <f>'Detail RecExp. &amp; CapEx'!K4685</f>
        <v>508234186.81999993</v>
      </c>
      <c r="F92" s="1460">
        <f>'Detail RecExp. &amp; CapEx'!K4686</f>
        <v>48264844</v>
      </c>
      <c r="G92" s="1461">
        <f t="shared" si="7"/>
        <v>556499030.81999993</v>
      </c>
      <c r="H92" s="1460">
        <f>'Detail RecExp. &amp; CapEx'!K4697</f>
        <v>134000000</v>
      </c>
      <c r="I92" s="1461">
        <f t="shared" si="8"/>
        <v>690499030.81999993</v>
      </c>
      <c r="J92" s="1445"/>
      <c r="K92" s="1446"/>
    </row>
    <row r="93" spans="1:11" s="1447" customFormat="1" ht="36" customHeight="1" x14ac:dyDescent="0.35">
      <c r="A93" s="1455">
        <v>85</v>
      </c>
      <c r="B93" s="1456" t="s">
        <v>97</v>
      </c>
      <c r="C93" s="1457" t="s">
        <v>98</v>
      </c>
      <c r="D93" s="1463">
        <v>8000000</v>
      </c>
      <c r="E93" s="1459">
        <f>'Detail RecExp. &amp; CapEx'!K4733</f>
        <v>8648978.9759999998</v>
      </c>
      <c r="F93" s="1460">
        <f>'Detail RecExp. &amp; CapEx'!K4734</f>
        <v>157692360</v>
      </c>
      <c r="G93" s="1461">
        <f t="shared" si="7"/>
        <v>166341338.97600001</v>
      </c>
      <c r="H93" s="1462" t="s">
        <v>3299</v>
      </c>
      <c r="I93" s="1461">
        <f t="shared" si="8"/>
        <v>166341338.97600001</v>
      </c>
      <c r="J93" s="1445"/>
      <c r="K93" s="1446"/>
    </row>
    <row r="94" spans="1:11" s="1447" customFormat="1" ht="36" customHeight="1" x14ac:dyDescent="0.35">
      <c r="A94" s="1455">
        <v>86</v>
      </c>
      <c r="B94" s="1456" t="s">
        <v>92</v>
      </c>
      <c r="C94" s="1457" t="s">
        <v>2510</v>
      </c>
      <c r="D94" s="1463">
        <v>466940000</v>
      </c>
      <c r="E94" s="1459">
        <f>'Detail RecExp. &amp; CapEx'!K4780</f>
        <v>936876289.29280007</v>
      </c>
      <c r="F94" s="1460">
        <f>'Detail RecExp. &amp; CapEx'!K4781</f>
        <v>15811350</v>
      </c>
      <c r="G94" s="1461">
        <f t="shared" si="7"/>
        <v>952687639.29280007</v>
      </c>
      <c r="H94" s="1460">
        <f>'Detail RecExp. &amp; CapEx'!K4863</f>
        <v>600062030</v>
      </c>
      <c r="I94" s="1461">
        <f t="shared" si="8"/>
        <v>1552749669.2927999</v>
      </c>
      <c r="J94" s="1445"/>
      <c r="K94" s="1446"/>
    </row>
    <row r="95" spans="1:11" s="1447" customFormat="1" ht="36" customHeight="1" x14ac:dyDescent="0.35">
      <c r="A95" s="1455">
        <v>87</v>
      </c>
      <c r="B95" s="1456" t="s">
        <v>106</v>
      </c>
      <c r="C95" s="1457" t="s">
        <v>107</v>
      </c>
      <c r="D95" s="1463">
        <v>1227500000</v>
      </c>
      <c r="E95" s="1459">
        <f>'Detail RecExp. &amp; CapEx'!K4902</f>
        <v>557599599.35000002</v>
      </c>
      <c r="F95" s="1460">
        <f>'Detail RecExp. &amp; CapEx'!K4903</f>
        <v>388305000</v>
      </c>
      <c r="G95" s="1461">
        <f t="shared" si="7"/>
        <v>945904599.35000002</v>
      </c>
      <c r="H95" s="1460">
        <f>'Detail RecExp. &amp; CapEx'!K4927</f>
        <v>1872000000</v>
      </c>
      <c r="I95" s="1461">
        <f t="shared" si="8"/>
        <v>2817904599.3499999</v>
      </c>
      <c r="J95" s="1445"/>
      <c r="K95" s="1446"/>
    </row>
    <row r="96" spans="1:11" s="1447" customFormat="1" ht="36" customHeight="1" x14ac:dyDescent="0.35">
      <c r="A96" s="1455">
        <v>88</v>
      </c>
      <c r="B96" s="1456" t="s">
        <v>130</v>
      </c>
      <c r="C96" s="1457" t="s">
        <v>131</v>
      </c>
      <c r="D96" s="1463">
        <v>1697500000</v>
      </c>
      <c r="E96" s="1459">
        <f>'Detail RecExp. &amp; CapEx'!K4972</f>
        <v>1836000000</v>
      </c>
      <c r="F96" s="1460">
        <f>'Detail RecExp. &amp; CapEx'!K4973</f>
        <v>148265000</v>
      </c>
      <c r="G96" s="1461">
        <f t="shared" si="7"/>
        <v>1984265000</v>
      </c>
      <c r="H96" s="1460">
        <f>'Detail RecExp. &amp; CapEx'!K4987</f>
        <v>61000000</v>
      </c>
      <c r="I96" s="1461">
        <f t="shared" si="8"/>
        <v>2045265000</v>
      </c>
      <c r="J96" s="1445"/>
      <c r="K96" s="1446"/>
    </row>
    <row r="97" spans="1:11" s="1447" customFormat="1" ht="36" customHeight="1" x14ac:dyDescent="0.35">
      <c r="A97" s="1455">
        <v>89</v>
      </c>
      <c r="B97" s="1456" t="s">
        <v>110</v>
      </c>
      <c r="C97" s="1457" t="s">
        <v>111</v>
      </c>
      <c r="D97" s="1463">
        <v>3036319332</v>
      </c>
      <c r="E97" s="1459">
        <f>'Detail RecExp. &amp; CapEx'!K5058</f>
        <v>6647076701.5629997</v>
      </c>
      <c r="F97" s="1460">
        <f>'Detail RecExp. &amp; CapEx'!K5059</f>
        <v>1401549950</v>
      </c>
      <c r="G97" s="1461">
        <f t="shared" si="7"/>
        <v>8048626651.5629997</v>
      </c>
      <c r="H97" s="1460">
        <f>'Detail RecExp. &amp; CapEx'!K5082</f>
        <v>5832770930</v>
      </c>
      <c r="I97" s="1461">
        <f t="shared" si="8"/>
        <v>13881397581.563</v>
      </c>
      <c r="J97" s="1445"/>
      <c r="K97" s="1446"/>
    </row>
    <row r="98" spans="1:11" s="1447" customFormat="1" ht="36" customHeight="1" x14ac:dyDescent="0.35">
      <c r="A98" s="1455">
        <v>90</v>
      </c>
      <c r="B98" s="1456" t="s">
        <v>112</v>
      </c>
      <c r="C98" s="1457" t="s">
        <v>113</v>
      </c>
      <c r="D98" s="1463">
        <f>'DetailSup-Rec.Rev.,2024'!H64</f>
        <v>2105327454</v>
      </c>
      <c r="E98" s="1459">
        <f>'Detail RecExp. &amp; CapEx'!K5141</f>
        <v>2728897.42</v>
      </c>
      <c r="F98" s="1460">
        <f>'Detail RecExp. &amp; CapEx'!K5142</f>
        <v>20300000</v>
      </c>
      <c r="G98" s="1461">
        <f t="shared" si="7"/>
        <v>23028897.420000002</v>
      </c>
      <c r="H98" s="1460">
        <f>'Detail RecExp. &amp; CapEx'!K5158</f>
        <v>40300000</v>
      </c>
      <c r="I98" s="1461">
        <f t="shared" si="8"/>
        <v>63328897.420000002</v>
      </c>
      <c r="J98" s="1445"/>
      <c r="K98" s="1446"/>
    </row>
    <row r="99" spans="1:11" s="1447" customFormat="1" ht="36" customHeight="1" x14ac:dyDescent="0.35">
      <c r="A99" s="1455">
        <v>91</v>
      </c>
      <c r="B99" s="1456" t="s">
        <v>108</v>
      </c>
      <c r="C99" s="1457" t="s">
        <v>109</v>
      </c>
      <c r="D99" s="1463">
        <v>337985000</v>
      </c>
      <c r="E99" s="1459">
        <f>'Detail RecExp. &amp; CapEx'!K5203</f>
        <v>2536656073.4699998</v>
      </c>
      <c r="F99" s="1460">
        <f>'Detail RecExp. &amp; CapEx'!K5204</f>
        <v>40003000</v>
      </c>
      <c r="G99" s="1461">
        <f t="shared" si="7"/>
        <v>2576659073.4699998</v>
      </c>
      <c r="H99" s="1460">
        <f>'Detail RecExp. &amp; CapEx'!K5213</f>
        <v>3500000</v>
      </c>
      <c r="I99" s="1461">
        <f t="shared" si="8"/>
        <v>2580159073.4699998</v>
      </c>
      <c r="J99" s="1445"/>
      <c r="K99" s="1446"/>
    </row>
    <row r="100" spans="1:11" s="1447" customFormat="1" ht="36" customHeight="1" x14ac:dyDescent="0.35">
      <c r="A100" s="1455">
        <v>92</v>
      </c>
      <c r="B100" s="1456" t="s">
        <v>2938</v>
      </c>
      <c r="C100" s="1457" t="s">
        <v>118</v>
      </c>
      <c r="D100" s="1463">
        <v>62164000</v>
      </c>
      <c r="E100" s="1459">
        <f>'Detail RecExp. &amp; CapEx'!K5260</f>
        <v>69508800</v>
      </c>
      <c r="F100" s="1460">
        <f>'Detail RecExp. &amp; CapEx'!K5261</f>
        <v>164917360</v>
      </c>
      <c r="G100" s="1461">
        <f t="shared" si="7"/>
        <v>234426160</v>
      </c>
      <c r="H100" s="1460">
        <f>'Detail RecExp. &amp; CapEx'!K5275</f>
        <v>2272257535</v>
      </c>
      <c r="I100" s="1461">
        <f t="shared" si="8"/>
        <v>2506683695</v>
      </c>
      <c r="J100" s="1445"/>
      <c r="K100" s="1446"/>
    </row>
    <row r="101" spans="1:11" s="1447" customFormat="1" ht="36" customHeight="1" x14ac:dyDescent="0.35">
      <c r="A101" s="1455">
        <v>93</v>
      </c>
      <c r="B101" s="1456" t="s">
        <v>119</v>
      </c>
      <c r="C101" s="1457" t="s">
        <v>120</v>
      </c>
      <c r="D101" s="1463">
        <v>464477</v>
      </c>
      <c r="E101" s="1459">
        <f>'Detail RecExp. &amp; CapEx'!K5307</f>
        <v>134889637.16999999</v>
      </c>
      <c r="F101" s="1460">
        <f>'Detail RecExp. &amp; CapEx'!K5308</f>
        <v>101228586.00000003</v>
      </c>
      <c r="G101" s="1461">
        <f t="shared" si="7"/>
        <v>236118223.17000002</v>
      </c>
      <c r="H101" s="1462" t="s">
        <v>3299</v>
      </c>
      <c r="I101" s="1461">
        <f t="shared" si="8"/>
        <v>236118223.17000002</v>
      </c>
      <c r="J101" s="1445"/>
      <c r="K101" s="1446"/>
    </row>
    <row r="102" spans="1:11" s="1447" customFormat="1" ht="36" customHeight="1" x14ac:dyDescent="0.35">
      <c r="A102" s="1455">
        <v>94</v>
      </c>
      <c r="B102" s="1456" t="s">
        <v>3132</v>
      </c>
      <c r="C102" s="1457" t="s">
        <v>132</v>
      </c>
      <c r="D102" s="1463">
        <v>70000000</v>
      </c>
      <c r="E102" s="1459">
        <f>'Detail RecExp. &amp; CapEx'!K5356</f>
        <v>18500000</v>
      </c>
      <c r="F102" s="1460">
        <f>'Detail RecExp. &amp; CapEx'!K5357</f>
        <v>5948750</v>
      </c>
      <c r="G102" s="1461">
        <f t="shared" si="7"/>
        <v>24448750</v>
      </c>
      <c r="H102" s="1460">
        <f>'Detail RecExp. &amp; CapEx'!K5377</f>
        <v>19082000</v>
      </c>
      <c r="I102" s="1461">
        <f t="shared" si="8"/>
        <v>43530750</v>
      </c>
      <c r="J102" s="1445"/>
      <c r="K102" s="1446"/>
    </row>
    <row r="103" spans="1:11" s="1447" customFormat="1" ht="36" customHeight="1" x14ac:dyDescent="0.35">
      <c r="A103" s="1455">
        <v>95</v>
      </c>
      <c r="B103" s="1456" t="s">
        <v>3298</v>
      </c>
      <c r="C103" s="1457" t="s">
        <v>3297</v>
      </c>
      <c r="D103" s="1475">
        <v>0</v>
      </c>
      <c r="E103" s="1459">
        <f>'Detail RecExp. &amp; CapEx'!K5436</f>
        <v>200000000</v>
      </c>
      <c r="F103" s="1460">
        <f>'Detail RecExp. &amp; CapEx'!K5437</f>
        <v>240312500</v>
      </c>
      <c r="G103" s="1461">
        <f t="shared" si="7"/>
        <v>440312500</v>
      </c>
      <c r="H103" s="1460">
        <f>'Detail RecExp. &amp; CapEx'!K5461</f>
        <v>153000000</v>
      </c>
      <c r="I103" s="1461">
        <f t="shared" si="8"/>
        <v>593312500</v>
      </c>
      <c r="J103" s="1445"/>
      <c r="K103" s="1446"/>
    </row>
    <row r="104" spans="1:11" s="1447" customFormat="1" ht="36" customHeight="1" x14ac:dyDescent="0.35">
      <c r="A104" s="1455">
        <v>96</v>
      </c>
      <c r="B104" s="1456" t="s">
        <v>116</v>
      </c>
      <c r="C104" s="1457" t="s">
        <v>117</v>
      </c>
      <c r="D104" s="1463">
        <v>608835700</v>
      </c>
      <c r="E104" s="1459">
        <f>'Detail RecExp. &amp; CapEx'!K5508</f>
        <v>167425075.53999999</v>
      </c>
      <c r="F104" s="1460">
        <f>'Detail RecExp. &amp; CapEx'!K5509</f>
        <v>378753000</v>
      </c>
      <c r="G104" s="1461">
        <f t="shared" si="7"/>
        <v>546178075.53999996</v>
      </c>
      <c r="H104" s="1460">
        <f>'Detail RecExp. &amp; CapEx'!K5527</f>
        <v>43910624.460000038</v>
      </c>
      <c r="I104" s="1461">
        <f t="shared" si="8"/>
        <v>590088700</v>
      </c>
      <c r="J104" s="1445"/>
      <c r="K104" s="1446"/>
    </row>
    <row r="106" spans="1:11" ht="15.95" customHeight="1" x14ac:dyDescent="0.25"/>
  </sheetData>
  <sortState ref="A8:K104">
    <sortCondition ref="B8:B104"/>
  </sortState>
  <printOptions horizontalCentered="1"/>
  <pageMargins left="0.25" right="0.25" top="0.75" bottom="0.75" header="0.3" footer="0.3"/>
  <pageSetup paperSize="9" scale="43" fitToHeight="0" orientation="landscape" r:id="rId1"/>
  <headerFooter>
    <oddFooter>&amp;L&amp;24© Benue State Budget &amp; Economic Planning Commission, &amp;C&amp;24&amp;P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K110"/>
  <sheetViews>
    <sheetView view="pageBreakPreview" topLeftCell="A66" zoomScale="50" zoomScaleSheetLayoutView="50" workbookViewId="0">
      <selection activeCell="C26" sqref="C26"/>
    </sheetView>
  </sheetViews>
  <sheetFormatPr defaultColWidth="8.7109375" defaultRowHeight="26.25" x14ac:dyDescent="0.25"/>
  <cols>
    <col min="1" max="1" width="11.7109375" style="183" customWidth="1"/>
    <col min="2" max="2" width="26.85546875" style="822" customWidth="1"/>
    <col min="3" max="3" width="97.85546875" style="183" customWidth="1"/>
    <col min="4" max="4" width="29.85546875" style="1021" customWidth="1"/>
    <col min="5" max="6" width="28.7109375" style="183" customWidth="1"/>
    <col min="7" max="7" width="28" style="183" customWidth="1"/>
    <col min="8" max="8" width="27.5703125" style="183" customWidth="1"/>
    <col min="9" max="9" width="31.140625" style="346" customWidth="1"/>
    <col min="10" max="10" width="34.85546875" style="386" customWidth="1"/>
    <col min="11" max="11" width="31.28515625" style="183" bestFit="1" customWidth="1"/>
    <col min="12" max="12" width="57.85546875" style="183" customWidth="1"/>
    <col min="13" max="16384" width="8.7109375" style="183"/>
  </cols>
  <sheetData>
    <row r="1" spans="1:11" s="357" customFormat="1" ht="36" customHeight="1" x14ac:dyDescent="0.25">
      <c r="A1" s="683" t="s">
        <v>0</v>
      </c>
      <c r="B1" s="819"/>
      <c r="C1" s="681"/>
      <c r="D1" s="681"/>
      <c r="E1" s="681"/>
      <c r="F1" s="681"/>
      <c r="G1" s="681"/>
      <c r="H1" s="844"/>
      <c r="I1" s="681"/>
      <c r="J1" s="1022"/>
    </row>
    <row r="2" spans="1:11" s="357" customFormat="1" ht="14.45" customHeight="1" x14ac:dyDescent="0.25">
      <c r="B2" s="819"/>
      <c r="C2" s="681"/>
      <c r="D2" s="681"/>
      <c r="E2" s="681"/>
      <c r="F2" s="681"/>
      <c r="G2" s="681"/>
      <c r="H2" s="681"/>
      <c r="I2" s="681"/>
      <c r="J2" s="1022"/>
    </row>
    <row r="3" spans="1:11" s="357" customFormat="1" ht="36.75" thickBot="1" x14ac:dyDescent="0.3">
      <c r="A3" s="710" t="s">
        <v>3301</v>
      </c>
      <c r="B3" s="184"/>
      <c r="C3" s="682"/>
      <c r="D3" s="682"/>
      <c r="E3" s="844"/>
      <c r="F3" s="844"/>
      <c r="G3" s="845"/>
      <c r="H3" s="845"/>
      <c r="J3" s="1022"/>
    </row>
    <row r="4" spans="1:11" s="74" customFormat="1" ht="60" customHeight="1" thickBot="1" x14ac:dyDescent="0.3">
      <c r="A4" s="354" t="s">
        <v>1</v>
      </c>
      <c r="B4" s="355" t="s">
        <v>2499</v>
      </c>
      <c r="C4" s="356" t="s">
        <v>2500</v>
      </c>
      <c r="D4" s="355" t="s">
        <v>550</v>
      </c>
      <c r="E4" s="356" t="s">
        <v>2501</v>
      </c>
      <c r="F4" s="355" t="s">
        <v>2502</v>
      </c>
      <c r="G4" s="356" t="s">
        <v>182</v>
      </c>
      <c r="H4" s="355" t="s">
        <v>213</v>
      </c>
      <c r="I4" s="387" t="s">
        <v>2503</v>
      </c>
      <c r="J4" s="1023"/>
    </row>
    <row r="5" spans="1:11" x14ac:dyDescent="0.25">
      <c r="A5" s="274"/>
      <c r="B5" s="820"/>
      <c r="C5" s="358" t="s">
        <v>4</v>
      </c>
      <c r="D5" s="359">
        <f t="shared" ref="D5:I5" si="0">SUM(D7,D49,D75,D82)</f>
        <v>373020567318.59076</v>
      </c>
      <c r="E5" s="359">
        <f t="shared" si="0"/>
        <v>67759290122.293083</v>
      </c>
      <c r="F5" s="359">
        <f t="shared" si="0"/>
        <v>86725627848.523041</v>
      </c>
      <c r="G5" s="359">
        <f t="shared" si="0"/>
        <v>154484917970.81613</v>
      </c>
      <c r="H5" s="359">
        <f t="shared" si="0"/>
        <v>218535649348.40002</v>
      </c>
      <c r="I5" s="388">
        <f t="shared" si="0"/>
        <v>373020567319.21613</v>
      </c>
      <c r="J5" s="386">
        <f>D5-I5</f>
        <v>-0.6253662109375</v>
      </c>
    </row>
    <row r="6" spans="1:11" ht="27" thickBot="1" x14ac:dyDescent="0.3">
      <c r="A6" s="30"/>
      <c r="B6" s="821"/>
      <c r="C6" s="30"/>
      <c r="D6" s="1015"/>
      <c r="E6" s="30"/>
      <c r="F6" s="30"/>
      <c r="G6" s="30"/>
      <c r="H6" s="30"/>
      <c r="I6" s="389"/>
    </row>
    <row r="7" spans="1:11" ht="27.75" thickTop="1" thickBot="1" x14ac:dyDescent="0.3">
      <c r="A7" s="30"/>
      <c r="B7" s="1127"/>
      <c r="C7" s="1128" t="s">
        <v>2847</v>
      </c>
      <c r="D7" s="1125">
        <f>SUM(D8:D47)</f>
        <v>13073511935.799999</v>
      </c>
      <c r="E7" s="1125">
        <f>SUM(E8:E45)</f>
        <v>24758675731.628002</v>
      </c>
      <c r="F7" s="1125">
        <f>SUM(F8:F47)</f>
        <v>44042149034.200027</v>
      </c>
      <c r="G7" s="1125">
        <f>SUM(G8:G47)</f>
        <v>68800824765.828049</v>
      </c>
      <c r="H7" s="1125">
        <f>SUM(H8:H47)</f>
        <v>76977896208.711243</v>
      </c>
      <c r="I7" s="1126">
        <f>SUM(I8:I47)</f>
        <v>145778720974.53925</v>
      </c>
    </row>
    <row r="8" spans="1:11" ht="30" customHeight="1" thickTop="1" x14ac:dyDescent="0.25">
      <c r="A8" s="23">
        <v>1</v>
      </c>
      <c r="B8" s="363" t="s">
        <v>5</v>
      </c>
      <c r="C8" s="19" t="s">
        <v>6</v>
      </c>
      <c r="D8" s="1016"/>
      <c r="E8" s="644">
        <f>'BudgetSize,2024'!E8</f>
        <v>165200704.45999998</v>
      </c>
      <c r="F8" s="644">
        <f>'BudgetSize,2024'!F8</f>
        <v>4536586900</v>
      </c>
      <c r="G8" s="645">
        <f>SUM(E8,F8)</f>
        <v>4701787604.46</v>
      </c>
      <c r="H8" s="644">
        <f>'BudgetSize,2024'!H8</f>
        <v>646000000</v>
      </c>
      <c r="I8" s="645">
        <f>SUM(G8,H8)</f>
        <v>5347787604.46</v>
      </c>
      <c r="K8" s="386"/>
    </row>
    <row r="9" spans="1:11" ht="30" customHeight="1" x14ac:dyDescent="0.25">
      <c r="A9" s="23">
        <v>2</v>
      </c>
      <c r="B9" s="360" t="s">
        <v>7</v>
      </c>
      <c r="C9" s="9" t="s">
        <v>8</v>
      </c>
      <c r="D9" s="1017"/>
      <c r="E9" s="644">
        <f>'BudgetSize,2024'!E9</f>
        <v>6446411.6500000004</v>
      </c>
      <c r="F9" s="644">
        <f>'BudgetSize,2024'!F9</f>
        <v>1835469200</v>
      </c>
      <c r="G9" s="645">
        <f t="shared" ref="G9:G16" si="1">SUM(E9,F9)</f>
        <v>1841915611.6500001</v>
      </c>
      <c r="H9" s="644">
        <f>'BudgetSize,2024'!H9</f>
        <v>51520000</v>
      </c>
      <c r="I9" s="645">
        <f t="shared" ref="I9:I16" si="2">SUM(G9,H9)</f>
        <v>1893435611.6500001</v>
      </c>
      <c r="K9" s="386"/>
    </row>
    <row r="10" spans="1:11" ht="48.95" hidden="1" customHeight="1" x14ac:dyDescent="0.25">
      <c r="A10" s="23">
        <v>3</v>
      </c>
      <c r="B10" s="360" t="s">
        <v>11</v>
      </c>
      <c r="C10" s="9" t="s">
        <v>12</v>
      </c>
      <c r="D10" s="361">
        <f>'BudgetSize,2024'!D10</f>
        <v>0</v>
      </c>
      <c r="E10" s="644">
        <f>'BudgetSize,2024'!E10</f>
        <v>0</v>
      </c>
      <c r="F10" s="644">
        <f>'BudgetSize,2024'!F10</f>
        <v>0</v>
      </c>
      <c r="G10" s="645">
        <f t="shared" si="1"/>
        <v>0</v>
      </c>
      <c r="H10" s="644">
        <f>'BudgetSize,2024'!H10</f>
        <v>0</v>
      </c>
      <c r="I10" s="645">
        <f t="shared" si="2"/>
        <v>0</v>
      </c>
      <c r="K10" s="386"/>
    </row>
    <row r="11" spans="1:11" ht="30" customHeight="1" x14ac:dyDescent="0.25">
      <c r="A11" s="23">
        <v>4</v>
      </c>
      <c r="B11" s="360" t="s">
        <v>3291</v>
      </c>
      <c r="C11" s="9" t="s">
        <v>3290</v>
      </c>
      <c r="D11" s="362"/>
      <c r="E11" s="644">
        <f>'BudgetSize,2024'!E11</f>
        <v>42250000</v>
      </c>
      <c r="F11" s="644">
        <f>'BudgetSize,2024'!F11</f>
        <v>291722400</v>
      </c>
      <c r="G11" s="645">
        <f t="shared" si="1"/>
        <v>333972400</v>
      </c>
      <c r="H11" s="644">
        <f>'BudgetSize,2024'!H11</f>
        <v>58000000</v>
      </c>
      <c r="I11" s="645">
        <f t="shared" si="2"/>
        <v>391972400</v>
      </c>
      <c r="K11" s="386"/>
    </row>
    <row r="12" spans="1:11" ht="30" customHeight="1" x14ac:dyDescent="0.25">
      <c r="A12" s="23">
        <v>5</v>
      </c>
      <c r="B12" s="360" t="s">
        <v>47</v>
      </c>
      <c r="C12" s="9" t="s">
        <v>48</v>
      </c>
      <c r="D12" s="361">
        <f>'BudgetSize,2024'!D12</f>
        <v>5591636743</v>
      </c>
      <c r="E12" s="644">
        <f>'BudgetSize,2024'!E12</f>
        <v>2038658.53</v>
      </c>
      <c r="F12" s="644">
        <f>'BudgetSize,2024'!F12</f>
        <v>9502424000</v>
      </c>
      <c r="G12" s="645">
        <f>SUM(E12,F12)</f>
        <v>9504462658.5300007</v>
      </c>
      <c r="H12" s="644">
        <f>'BudgetSize,2024'!H12</f>
        <v>1303000000</v>
      </c>
      <c r="I12" s="645">
        <f>SUM(G12,H12)</f>
        <v>10807462658.530001</v>
      </c>
      <c r="K12" s="386"/>
    </row>
    <row r="13" spans="1:11" ht="30" customHeight="1" x14ac:dyDescent="0.25">
      <c r="A13" s="23">
        <v>6</v>
      </c>
      <c r="B13" s="360" t="s">
        <v>135</v>
      </c>
      <c r="C13" s="9" t="s">
        <v>136</v>
      </c>
      <c r="D13" s="1017">
        <f>'BudgetSize,2024'!D13</f>
        <v>97400000</v>
      </c>
      <c r="E13" s="644" t="str">
        <f>'BudgetSize,2024'!E13</f>
        <v xml:space="preserve">                                -   </v>
      </c>
      <c r="F13" s="644">
        <f>'BudgetSize,2024'!F13</f>
        <v>12000000</v>
      </c>
      <c r="G13" s="645">
        <f t="shared" si="1"/>
        <v>12000000</v>
      </c>
      <c r="H13" s="644">
        <f>'BudgetSize,2024'!H13</f>
        <v>24977000</v>
      </c>
      <c r="I13" s="645">
        <f t="shared" si="2"/>
        <v>36977000</v>
      </c>
      <c r="K13" s="386"/>
    </row>
    <row r="14" spans="1:11" ht="30" customHeight="1" x14ac:dyDescent="0.25">
      <c r="A14" s="23">
        <v>7</v>
      </c>
      <c r="B14" s="360" t="s">
        <v>5103</v>
      </c>
      <c r="C14" s="9" t="s">
        <v>5106</v>
      </c>
      <c r="D14" s="1017"/>
      <c r="E14" s="644">
        <f>'BudgetSize,2024'!E14</f>
        <v>0</v>
      </c>
      <c r="F14" s="644">
        <f>'BudgetSize,2024'!F14</f>
        <v>390130000</v>
      </c>
      <c r="G14" s="645">
        <f t="shared" si="1"/>
        <v>390130000</v>
      </c>
      <c r="H14" s="644">
        <f>'BudgetSize,2024'!H14</f>
        <v>1693522203.4100001</v>
      </c>
      <c r="I14" s="645">
        <f t="shared" si="2"/>
        <v>2083652203.4100001</v>
      </c>
      <c r="K14" s="386"/>
    </row>
    <row r="15" spans="1:11" ht="30" customHeight="1" x14ac:dyDescent="0.25">
      <c r="A15" s="23">
        <v>8</v>
      </c>
      <c r="B15" s="360" t="s">
        <v>45</v>
      </c>
      <c r="C15" s="9" t="s">
        <v>46</v>
      </c>
      <c r="D15" s="361"/>
      <c r="E15" s="644">
        <f>'BudgetSize,2024'!E15</f>
        <v>27856085.550000001</v>
      </c>
      <c r="F15" s="644">
        <f>'BudgetSize,2024'!F15</f>
        <v>7466999.9999999963</v>
      </c>
      <c r="G15" s="645">
        <f t="shared" si="1"/>
        <v>35323085.549999997</v>
      </c>
      <c r="H15" s="644">
        <f>'BudgetSize,2024'!H15</f>
        <v>1830000</v>
      </c>
      <c r="I15" s="645">
        <f t="shared" si="2"/>
        <v>37153085.549999997</v>
      </c>
      <c r="K15" s="386"/>
    </row>
    <row r="16" spans="1:11" ht="30" customHeight="1" x14ac:dyDescent="0.25">
      <c r="A16" s="23">
        <v>9</v>
      </c>
      <c r="B16" s="360" t="s">
        <v>9</v>
      </c>
      <c r="C16" s="9" t="s">
        <v>10</v>
      </c>
      <c r="D16" s="1017">
        <f>'BudgetSize,2024'!D16</f>
        <v>13500000</v>
      </c>
      <c r="E16" s="644" t="str">
        <f>'BudgetSize,2024'!E16</f>
        <v xml:space="preserve">                                -   </v>
      </c>
      <c r="F16" s="644">
        <f>'BudgetSize,2024'!F16</f>
        <v>18080000</v>
      </c>
      <c r="G16" s="645">
        <f t="shared" si="1"/>
        <v>18080000</v>
      </c>
      <c r="H16" s="644" t="str">
        <f>'BudgetSize,2024'!H16</f>
        <v xml:space="preserve">                                  -   </v>
      </c>
      <c r="I16" s="645">
        <f t="shared" si="2"/>
        <v>18080000</v>
      </c>
      <c r="K16" s="386"/>
    </row>
    <row r="17" spans="1:11" ht="30" customHeight="1" x14ac:dyDescent="0.25">
      <c r="A17" s="23">
        <v>10</v>
      </c>
      <c r="B17" s="360" t="s">
        <v>30</v>
      </c>
      <c r="C17" s="9" t="s">
        <v>31</v>
      </c>
      <c r="D17" s="361">
        <f>'BudgetSize,2024'!D17</f>
        <v>500000</v>
      </c>
      <c r="E17" s="644">
        <f>'BudgetSize,2024'!E17</f>
        <v>4176600.75</v>
      </c>
      <c r="F17" s="644">
        <f>'BudgetSize,2024'!F17</f>
        <v>4248000</v>
      </c>
      <c r="G17" s="645">
        <f t="shared" ref="G17:G43" si="3">SUM(E17,F17)</f>
        <v>8424600.75</v>
      </c>
      <c r="H17" s="644">
        <f>'BudgetSize,2024'!H17</f>
        <v>87000000</v>
      </c>
      <c r="I17" s="645">
        <f t="shared" ref="I17:I43" si="4">SUM(G17,H17)</f>
        <v>95424600.75</v>
      </c>
      <c r="K17" s="386"/>
    </row>
    <row r="18" spans="1:11" ht="30" customHeight="1" x14ac:dyDescent="0.25">
      <c r="A18" s="23">
        <v>11</v>
      </c>
      <c r="B18" s="360" t="s">
        <v>32</v>
      </c>
      <c r="C18" s="9" t="s">
        <v>33</v>
      </c>
      <c r="D18" s="361">
        <f>'BudgetSize,2024'!D18</f>
        <v>600000</v>
      </c>
      <c r="E18" s="644">
        <f>'BudgetSize,2024'!E18</f>
        <v>4176600.75</v>
      </c>
      <c r="F18" s="644">
        <f>'BudgetSize,2024'!F18</f>
        <v>4248000</v>
      </c>
      <c r="G18" s="645">
        <f t="shared" si="3"/>
        <v>8424600.75</v>
      </c>
      <c r="H18" s="644">
        <f>'BudgetSize,2024'!H18</f>
        <v>636300</v>
      </c>
      <c r="I18" s="645">
        <f t="shared" si="4"/>
        <v>9060900.75</v>
      </c>
      <c r="K18" s="386"/>
    </row>
    <row r="19" spans="1:11" ht="30" customHeight="1" x14ac:dyDescent="0.25">
      <c r="A19" s="23">
        <v>12</v>
      </c>
      <c r="B19" s="360" t="s">
        <v>3124</v>
      </c>
      <c r="C19" s="9" t="s">
        <v>55</v>
      </c>
      <c r="D19" s="361">
        <f>'BudgetSize,2024'!D19</f>
        <v>55000000</v>
      </c>
      <c r="E19" s="644">
        <f>'BudgetSize,2024'!E19</f>
        <v>17772814790.228001</v>
      </c>
      <c r="F19" s="644">
        <f>'BudgetSize,2024'!F19</f>
        <v>55020000</v>
      </c>
      <c r="G19" s="645">
        <f t="shared" si="3"/>
        <v>17827834790.228001</v>
      </c>
      <c r="H19" s="644" t="str">
        <f>'BudgetSize,2024'!H19</f>
        <v xml:space="preserve">                                  -   </v>
      </c>
      <c r="I19" s="645">
        <f t="shared" si="4"/>
        <v>17827834790.228001</v>
      </c>
      <c r="K19" s="386"/>
    </row>
    <row r="20" spans="1:11" ht="30" customHeight="1" x14ac:dyDescent="0.25">
      <c r="A20" s="23">
        <v>13</v>
      </c>
      <c r="B20" s="360" t="s">
        <v>4724</v>
      </c>
      <c r="C20" s="9" t="s">
        <v>4817</v>
      </c>
      <c r="D20" s="361"/>
      <c r="E20" s="644">
        <f>'BudgetSize,2024'!E20</f>
        <v>9570000</v>
      </c>
      <c r="F20" s="644">
        <f>'BudgetSize,2024'!F20</f>
        <v>68109000</v>
      </c>
      <c r="G20" s="645">
        <f t="shared" si="3"/>
        <v>77679000</v>
      </c>
      <c r="H20" s="644">
        <f>'BudgetSize,2024'!H20</f>
        <v>63599039632.301247</v>
      </c>
      <c r="I20" s="645">
        <f t="shared" si="4"/>
        <v>63676718632.301247</v>
      </c>
      <c r="K20" s="386"/>
    </row>
    <row r="21" spans="1:11" ht="30" customHeight="1" x14ac:dyDescent="0.25">
      <c r="A21" s="23">
        <v>14</v>
      </c>
      <c r="B21" s="360" t="s">
        <v>4818</v>
      </c>
      <c r="C21" s="9" t="s">
        <v>4821</v>
      </c>
      <c r="D21" s="361"/>
      <c r="E21" s="644">
        <f>'BudgetSize,2024'!E21</f>
        <v>0</v>
      </c>
      <c r="F21" s="644">
        <f>'BudgetSize,2024'!F21</f>
        <v>195400000</v>
      </c>
      <c r="G21" s="645">
        <f t="shared" si="3"/>
        <v>195400000</v>
      </c>
      <c r="H21" s="644">
        <f>'BudgetSize,2024'!H21</f>
        <v>500000</v>
      </c>
      <c r="I21" s="645">
        <f t="shared" si="4"/>
        <v>195900000</v>
      </c>
      <c r="K21" s="386"/>
    </row>
    <row r="22" spans="1:11" ht="30" customHeight="1" x14ac:dyDescent="0.25">
      <c r="A22" s="23">
        <v>15</v>
      </c>
      <c r="B22" s="360" t="s">
        <v>3125</v>
      </c>
      <c r="C22" s="9" t="s">
        <v>53</v>
      </c>
      <c r="D22" s="361"/>
      <c r="E22" s="644">
        <f>'BudgetSize,2024'!E22</f>
        <v>553366542.48000002</v>
      </c>
      <c r="F22" s="644">
        <f>'BudgetSize,2024'!F22</f>
        <v>4461654989.5199986</v>
      </c>
      <c r="G22" s="645">
        <f t="shared" si="3"/>
        <v>5015021531.9999981</v>
      </c>
      <c r="H22" s="644">
        <f>'BudgetSize,2024'!H22</f>
        <v>3468084506</v>
      </c>
      <c r="I22" s="645">
        <f t="shared" si="4"/>
        <v>8483106037.9999981</v>
      </c>
      <c r="K22" s="386"/>
    </row>
    <row r="23" spans="1:11" ht="30" customHeight="1" x14ac:dyDescent="0.25">
      <c r="A23" s="23">
        <v>16</v>
      </c>
      <c r="B23" s="360" t="s">
        <v>3126</v>
      </c>
      <c r="C23" s="9" t="s">
        <v>2505</v>
      </c>
      <c r="D23" s="361"/>
      <c r="E23" s="644">
        <f>'BudgetSize,2024'!E23</f>
        <v>221477945</v>
      </c>
      <c r="F23" s="644">
        <f>'BudgetSize,2024'!F23</f>
        <v>758570001</v>
      </c>
      <c r="G23" s="645">
        <f t="shared" si="3"/>
        <v>980047946</v>
      </c>
      <c r="H23" s="644">
        <f>'BudgetSize,2024'!H23</f>
        <v>755705000</v>
      </c>
      <c r="I23" s="645">
        <f t="shared" si="4"/>
        <v>1735752946</v>
      </c>
      <c r="K23" s="386"/>
    </row>
    <row r="24" spans="1:11" ht="30" customHeight="1" x14ac:dyDescent="0.25">
      <c r="A24" s="23">
        <v>17</v>
      </c>
      <c r="B24" s="360" t="s">
        <v>21</v>
      </c>
      <c r="C24" s="9" t="s">
        <v>2936</v>
      </c>
      <c r="D24" s="1017">
        <f>'BudgetSize,2024'!D24</f>
        <v>38046451.799999997</v>
      </c>
      <c r="E24" s="644">
        <f>'BudgetSize,2024'!E24</f>
        <v>481267757.21000004</v>
      </c>
      <c r="F24" s="644">
        <f>'BudgetSize,2024'!F24</f>
        <v>48076451.800000012</v>
      </c>
      <c r="G24" s="645">
        <f t="shared" si="3"/>
        <v>529344209.01000005</v>
      </c>
      <c r="H24" s="644">
        <f>'BudgetSize,2024'!H24</f>
        <v>188962830</v>
      </c>
      <c r="I24" s="645">
        <f t="shared" si="4"/>
        <v>718307039.00999999</v>
      </c>
      <c r="K24" s="386"/>
    </row>
    <row r="25" spans="1:11" ht="30" customHeight="1" x14ac:dyDescent="0.25">
      <c r="A25" s="23">
        <v>18</v>
      </c>
      <c r="B25" s="360" t="s">
        <v>3026</v>
      </c>
      <c r="C25" s="9" t="s">
        <v>2957</v>
      </c>
      <c r="D25" s="361">
        <f>'BudgetSize,2024'!D25</f>
        <v>10000000</v>
      </c>
      <c r="E25" s="644">
        <f>'BudgetSize,2024'!E25</f>
        <v>56676680.979999997</v>
      </c>
      <c r="F25" s="644">
        <f>'BudgetSize,2024'!F25</f>
        <v>87771435.280000001</v>
      </c>
      <c r="G25" s="645">
        <f t="shared" si="3"/>
        <v>144448116.25999999</v>
      </c>
      <c r="H25" s="644">
        <f>'BudgetSize,2024'!H25</f>
        <v>32200000</v>
      </c>
      <c r="I25" s="645">
        <f t="shared" si="4"/>
        <v>176648116.25999999</v>
      </c>
      <c r="K25" s="386"/>
    </row>
    <row r="26" spans="1:11" ht="30" customHeight="1" x14ac:dyDescent="0.25">
      <c r="A26" s="23">
        <v>19</v>
      </c>
      <c r="B26" s="360" t="s">
        <v>24</v>
      </c>
      <c r="C26" s="9" t="s">
        <v>25</v>
      </c>
      <c r="D26" s="708">
        <f>'BudgetSize,2024'!D26</f>
        <v>15700000</v>
      </c>
      <c r="E26" s="644">
        <f>'BudgetSize,2024'!E26</f>
        <v>310723712.41000003</v>
      </c>
      <c r="F26" s="644">
        <f>'BudgetSize,2024'!F26</f>
        <v>49520000</v>
      </c>
      <c r="G26" s="709">
        <f t="shared" si="3"/>
        <v>360243712.41000003</v>
      </c>
      <c r="H26" s="644"/>
      <c r="I26" s="709">
        <f t="shared" si="4"/>
        <v>360243712.41000003</v>
      </c>
      <c r="K26" s="386"/>
    </row>
    <row r="27" spans="1:11" ht="30" customHeight="1" x14ac:dyDescent="0.25">
      <c r="A27" s="23">
        <v>20</v>
      </c>
      <c r="B27" s="360" t="s">
        <v>26</v>
      </c>
      <c r="C27" s="9" t="s">
        <v>27</v>
      </c>
      <c r="D27" s="361">
        <f>'BudgetSize,2024'!D27</f>
        <v>5800000</v>
      </c>
      <c r="E27" s="644">
        <f>'BudgetSize,2024'!E27</f>
        <v>132317810.18000001</v>
      </c>
      <c r="F27" s="644">
        <f>'BudgetSize,2024'!F27</f>
        <v>9185385</v>
      </c>
      <c r="G27" s="645">
        <f t="shared" si="3"/>
        <v>141503195.18000001</v>
      </c>
      <c r="H27" s="644"/>
      <c r="I27" s="645">
        <f t="shared" si="4"/>
        <v>141503195.18000001</v>
      </c>
      <c r="K27" s="386"/>
    </row>
    <row r="28" spans="1:11" ht="30" customHeight="1" x14ac:dyDescent="0.25">
      <c r="A28" s="23">
        <v>21</v>
      </c>
      <c r="B28" s="360" t="s">
        <v>22</v>
      </c>
      <c r="C28" s="9" t="s">
        <v>23</v>
      </c>
      <c r="D28" s="361">
        <f>'BudgetSize,2024'!D28</f>
        <v>800000</v>
      </c>
      <c r="E28" s="644">
        <f>'BudgetSize,2024'!E28</f>
        <v>444248.48</v>
      </c>
      <c r="F28" s="644">
        <f>'BudgetSize,2024'!F28</f>
        <v>7080000</v>
      </c>
      <c r="G28" s="645">
        <f t="shared" si="3"/>
        <v>7524248.4800000004</v>
      </c>
      <c r="H28" s="644"/>
      <c r="I28" s="645">
        <f t="shared" si="4"/>
        <v>7524248.4800000004</v>
      </c>
      <c r="K28" s="386"/>
    </row>
    <row r="29" spans="1:11" ht="30" customHeight="1" x14ac:dyDescent="0.25">
      <c r="A29" s="23">
        <v>22</v>
      </c>
      <c r="B29" s="360" t="s">
        <v>28</v>
      </c>
      <c r="C29" s="9" t="s">
        <v>29</v>
      </c>
      <c r="D29" s="1017">
        <f>'BudgetSize,2024'!D29</f>
        <v>21800000</v>
      </c>
      <c r="E29" s="644">
        <f>'BudgetSize,2024'!E29</f>
        <v>124500000</v>
      </c>
      <c r="F29" s="644">
        <f>'BudgetSize,2024'!F29</f>
        <v>12833234631.600037</v>
      </c>
      <c r="G29" s="645">
        <f t="shared" si="3"/>
        <v>12957734631.600037</v>
      </c>
      <c r="H29" s="644"/>
      <c r="I29" s="645">
        <f t="shared" si="4"/>
        <v>12957734631.600037</v>
      </c>
      <c r="K29" s="386"/>
    </row>
    <row r="30" spans="1:11" ht="30" customHeight="1" x14ac:dyDescent="0.25">
      <c r="A30" s="23">
        <v>23</v>
      </c>
      <c r="B30" s="360" t="s">
        <v>13</v>
      </c>
      <c r="C30" s="9" t="s">
        <v>14</v>
      </c>
      <c r="D30" s="1017"/>
      <c r="E30" s="644">
        <f>'BudgetSize,2024'!E30</f>
        <v>574705759.29999995</v>
      </c>
      <c r="F30" s="644">
        <f>'BudgetSize,2024'!F30</f>
        <v>46444800</v>
      </c>
      <c r="G30" s="645">
        <f t="shared" si="3"/>
        <v>621150559.29999995</v>
      </c>
      <c r="H30" s="644"/>
      <c r="I30" s="645">
        <f t="shared" si="4"/>
        <v>621150559.29999995</v>
      </c>
      <c r="K30" s="386"/>
    </row>
    <row r="31" spans="1:11" ht="30" customHeight="1" x14ac:dyDescent="0.25">
      <c r="A31" s="23">
        <v>24</v>
      </c>
      <c r="B31" s="360" t="s">
        <v>17</v>
      </c>
      <c r="C31" s="9" t="s">
        <v>18</v>
      </c>
      <c r="D31" s="1017"/>
      <c r="E31" s="644">
        <f>'BudgetSize,2024'!E31</f>
        <v>317633506.64999998</v>
      </c>
      <c r="F31" s="644">
        <f>'BudgetSize,2024'!F31</f>
        <v>67896000</v>
      </c>
      <c r="G31" s="645">
        <f t="shared" si="3"/>
        <v>385529506.64999998</v>
      </c>
      <c r="H31" s="644"/>
      <c r="I31" s="645">
        <f t="shared" si="4"/>
        <v>385529506.64999998</v>
      </c>
      <c r="K31" s="386"/>
    </row>
    <row r="32" spans="1:11" ht="30" customHeight="1" x14ac:dyDescent="0.25">
      <c r="A32" s="23">
        <v>25</v>
      </c>
      <c r="B32" s="360" t="s">
        <v>2993</v>
      </c>
      <c r="C32" s="9" t="s">
        <v>19</v>
      </c>
      <c r="D32" s="1017">
        <f>'BudgetSize,2024'!D32</f>
        <v>40909841</v>
      </c>
      <c r="E32" s="644">
        <f>'BudgetSize,2024'!E32</f>
        <v>0</v>
      </c>
      <c r="F32" s="644">
        <f>'BudgetSize,2024'!F32</f>
        <v>180668000</v>
      </c>
      <c r="G32" s="645">
        <f t="shared" si="3"/>
        <v>180668000</v>
      </c>
      <c r="H32" s="644">
        <f>'BudgetSize,2024'!H32</f>
        <v>104000000</v>
      </c>
      <c r="I32" s="645">
        <f t="shared" si="4"/>
        <v>284668000</v>
      </c>
      <c r="K32" s="386"/>
    </row>
    <row r="33" spans="1:11" ht="30" customHeight="1" x14ac:dyDescent="0.25">
      <c r="A33" s="23">
        <v>26</v>
      </c>
      <c r="B33" s="360" t="s">
        <v>15</v>
      </c>
      <c r="C33" s="9" t="s">
        <v>16</v>
      </c>
      <c r="D33" s="361">
        <f>'BudgetSize,2024'!D33</f>
        <v>5500000</v>
      </c>
      <c r="E33" s="644">
        <f>'BudgetSize,2024'!E33</f>
        <v>11674199.960000001</v>
      </c>
      <c r="F33" s="644">
        <f>'BudgetSize,2024'!F33</f>
        <v>11228000</v>
      </c>
      <c r="G33" s="645">
        <f t="shared" si="3"/>
        <v>22902199.960000001</v>
      </c>
      <c r="H33" s="644"/>
      <c r="I33" s="645">
        <f t="shared" si="4"/>
        <v>22902199.960000001</v>
      </c>
      <c r="K33" s="386"/>
    </row>
    <row r="34" spans="1:11" ht="30" customHeight="1" x14ac:dyDescent="0.25">
      <c r="A34" s="23"/>
      <c r="B34" s="360" t="s">
        <v>5125</v>
      </c>
      <c r="C34" s="9" t="s">
        <v>5144</v>
      </c>
      <c r="D34" s="361"/>
      <c r="E34" s="644"/>
      <c r="F34" s="644">
        <f>'Detail RecExp. &amp; CapEx'!K5629</f>
        <v>33600000</v>
      </c>
      <c r="G34" s="645">
        <f t="shared" si="3"/>
        <v>33600000</v>
      </c>
      <c r="H34" s="644">
        <f>'Detail RecExp. &amp; CapEx'!K5644</f>
        <v>90000000</v>
      </c>
      <c r="I34" s="645">
        <f t="shared" si="4"/>
        <v>123600000</v>
      </c>
      <c r="K34" s="386"/>
    </row>
    <row r="35" spans="1:11" ht="30" customHeight="1" x14ac:dyDescent="0.25">
      <c r="A35" s="23">
        <v>27</v>
      </c>
      <c r="B35" s="360" t="s">
        <v>35</v>
      </c>
      <c r="C35" s="9" t="s">
        <v>37</v>
      </c>
      <c r="D35" s="361">
        <f>'BudgetSize,2024'!D35</f>
        <v>450000</v>
      </c>
      <c r="E35" s="644">
        <f>'BudgetSize,2024'!E35</f>
        <v>141918357.56</v>
      </c>
      <c r="F35" s="644">
        <f>'BudgetSize,2024'!F35</f>
        <v>14160000</v>
      </c>
      <c r="G35" s="645">
        <f t="shared" si="3"/>
        <v>156078357.56</v>
      </c>
      <c r="H35" s="644">
        <f>'BudgetSize,2024'!H35</f>
        <v>200000000</v>
      </c>
      <c r="I35" s="645">
        <f t="shared" si="4"/>
        <v>356078357.56</v>
      </c>
      <c r="K35" s="386"/>
    </row>
    <row r="36" spans="1:11" ht="30" customHeight="1" x14ac:dyDescent="0.25">
      <c r="A36" s="23">
        <v>28</v>
      </c>
      <c r="B36" s="360" t="s">
        <v>3127</v>
      </c>
      <c r="C36" s="9" t="s">
        <v>36</v>
      </c>
      <c r="D36" s="361">
        <f>'BudgetSize,2024'!D36</f>
        <v>440000</v>
      </c>
      <c r="E36" s="644">
        <f>'BudgetSize,2024'!E36</f>
        <v>68522494.700000003</v>
      </c>
      <c r="F36" s="644">
        <f>'BudgetSize,2024'!F36</f>
        <v>7080000</v>
      </c>
      <c r="G36" s="645">
        <f t="shared" si="3"/>
        <v>75602494.700000003</v>
      </c>
      <c r="H36" s="644"/>
      <c r="I36" s="645">
        <f t="shared" si="4"/>
        <v>75602494.700000003</v>
      </c>
      <c r="K36" s="386"/>
    </row>
    <row r="37" spans="1:11" ht="30" customHeight="1" x14ac:dyDescent="0.25">
      <c r="A37" s="23">
        <v>29</v>
      </c>
      <c r="B37" s="360" t="s">
        <v>51</v>
      </c>
      <c r="C37" s="9" t="s">
        <v>52</v>
      </c>
      <c r="D37" s="1017"/>
      <c r="E37" s="644">
        <f>'BudgetSize,2024'!E37</f>
        <v>5200830.08</v>
      </c>
      <c r="F37" s="644">
        <f>'BudgetSize,2024'!F37</f>
        <v>21240000</v>
      </c>
      <c r="G37" s="645">
        <f t="shared" si="3"/>
        <v>26440830.079999998</v>
      </c>
      <c r="H37" s="644">
        <f>'BudgetSize,2024'!H37</f>
        <v>70000000</v>
      </c>
      <c r="I37" s="645">
        <f t="shared" si="4"/>
        <v>96440830.079999998</v>
      </c>
      <c r="K37" s="386"/>
    </row>
    <row r="38" spans="1:11" ht="30" customHeight="1" x14ac:dyDescent="0.25">
      <c r="A38" s="23">
        <v>30</v>
      </c>
      <c r="B38" s="360" t="s">
        <v>49</v>
      </c>
      <c r="C38" s="9" t="s">
        <v>50</v>
      </c>
      <c r="D38" s="1017">
        <f>'BudgetSize,2024'!D38</f>
        <v>6803478900</v>
      </c>
      <c r="E38" s="644">
        <f>'BudgetSize,2024'!E38</f>
        <v>724699574.99000001</v>
      </c>
      <c r="F38" s="644">
        <f>'BudgetSize,2024'!F38</f>
        <v>4898646340</v>
      </c>
      <c r="G38" s="645">
        <f t="shared" si="3"/>
        <v>5623345914.9899998</v>
      </c>
      <c r="H38" s="644">
        <f>'BudgetSize,2024'!H38</f>
        <v>3367556000</v>
      </c>
      <c r="I38" s="645">
        <f t="shared" si="4"/>
        <v>8990901914.9899998</v>
      </c>
      <c r="K38" s="386"/>
    </row>
    <row r="39" spans="1:11" ht="30" customHeight="1" x14ac:dyDescent="0.25">
      <c r="A39" s="23">
        <v>31</v>
      </c>
      <c r="B39" s="360" t="s">
        <v>54</v>
      </c>
      <c r="C39" s="9" t="s">
        <v>34</v>
      </c>
      <c r="D39" s="361">
        <f>'BudgetSize,2024'!D39</f>
        <v>120000000</v>
      </c>
      <c r="E39" s="644">
        <f>'BudgetSize,2024'!E39</f>
        <v>25300564.359999999</v>
      </c>
      <c r="F39" s="644">
        <f>'BudgetSize,2024'!F39</f>
        <v>127080000.00000001</v>
      </c>
      <c r="G39" s="645">
        <f t="shared" si="3"/>
        <v>152380564.36000001</v>
      </c>
      <c r="H39" s="644">
        <f>'BudgetSize,2024'!H39</f>
        <v>25139540</v>
      </c>
      <c r="I39" s="645">
        <f t="shared" si="4"/>
        <v>177520104.36000001</v>
      </c>
      <c r="K39" s="386"/>
    </row>
    <row r="40" spans="1:11" ht="30" customHeight="1" x14ac:dyDescent="0.25">
      <c r="A40" s="23">
        <v>32</v>
      </c>
      <c r="B40" s="360" t="s">
        <v>3292</v>
      </c>
      <c r="C40" s="9" t="s">
        <v>3293</v>
      </c>
      <c r="D40" s="1017">
        <f>'BudgetSize,2024'!D40</f>
        <v>250000000</v>
      </c>
      <c r="E40" s="644">
        <f>'BudgetSize,2024'!E40</f>
        <v>92822090</v>
      </c>
      <c r="F40" s="644">
        <f>'BudgetSize,2024'!F40</f>
        <v>1091316900</v>
      </c>
      <c r="G40" s="645">
        <f t="shared" si="3"/>
        <v>1184138990</v>
      </c>
      <c r="H40" s="644">
        <f>'BudgetSize,2024'!H40</f>
        <v>691979297</v>
      </c>
      <c r="I40" s="645">
        <f t="shared" si="4"/>
        <v>1876118287</v>
      </c>
      <c r="K40" s="386"/>
    </row>
    <row r="41" spans="1:11" ht="30" customHeight="1" x14ac:dyDescent="0.25">
      <c r="A41" s="23">
        <v>33</v>
      </c>
      <c r="B41" s="360" t="s">
        <v>2984</v>
      </c>
      <c r="C41" s="9" t="s">
        <v>38</v>
      </c>
      <c r="D41" s="1017"/>
      <c r="E41" s="644">
        <f>'BudgetSize,2024'!E41</f>
        <v>2880893805.3699999</v>
      </c>
      <c r="F41" s="644">
        <f>'BudgetSize,2024'!F41</f>
        <v>2223522000</v>
      </c>
      <c r="G41" s="645">
        <f t="shared" si="3"/>
        <v>5104415805.3699999</v>
      </c>
      <c r="H41" s="644">
        <f>'BudgetSize,2024'!H41</f>
        <v>506243900</v>
      </c>
      <c r="I41" s="645">
        <f t="shared" si="4"/>
        <v>5610659705.3699999</v>
      </c>
      <c r="K41" s="386"/>
    </row>
    <row r="42" spans="1:11" ht="30" customHeight="1" x14ac:dyDescent="0.25">
      <c r="A42" s="23">
        <v>34</v>
      </c>
      <c r="B42" s="360" t="s">
        <v>3010</v>
      </c>
      <c r="C42" s="9" t="s">
        <v>39</v>
      </c>
      <c r="D42" s="1017"/>
      <c r="E42" s="644"/>
      <c r="F42" s="644">
        <f>'BudgetSize,2024'!F42</f>
        <v>12782000</v>
      </c>
      <c r="G42" s="645">
        <f t="shared" si="3"/>
        <v>12782000</v>
      </c>
      <c r="H42" s="644"/>
      <c r="I42" s="645">
        <f t="shared" si="4"/>
        <v>12782000</v>
      </c>
      <c r="K42" s="386"/>
    </row>
    <row r="43" spans="1:11" ht="30" customHeight="1" x14ac:dyDescent="0.25">
      <c r="A43" s="23">
        <v>35</v>
      </c>
      <c r="B43" s="360" t="s">
        <v>3011</v>
      </c>
      <c r="C43" s="9" t="s">
        <v>40</v>
      </c>
      <c r="D43" s="1018"/>
      <c r="E43" s="644"/>
      <c r="F43" s="644">
        <f>'BudgetSize,2024'!F43</f>
        <v>15650000</v>
      </c>
      <c r="G43" s="709">
        <f t="shared" si="3"/>
        <v>15650000</v>
      </c>
      <c r="H43" s="644">
        <f>'BudgetSize,2024'!H43</f>
        <v>5000000</v>
      </c>
      <c r="I43" s="709">
        <f t="shared" si="4"/>
        <v>20650000</v>
      </c>
      <c r="K43" s="386"/>
    </row>
    <row r="44" spans="1:11" ht="30" customHeight="1" x14ac:dyDescent="0.25">
      <c r="A44" s="23">
        <v>36</v>
      </c>
      <c r="B44" s="360" t="s">
        <v>3012</v>
      </c>
      <c r="C44" s="9" t="s">
        <v>41</v>
      </c>
      <c r="D44" s="1018"/>
      <c r="E44" s="644"/>
      <c r="F44" s="644">
        <f>'BudgetSize,2024'!F44</f>
        <v>22797600</v>
      </c>
      <c r="G44" s="709">
        <f>SUM(E44,F44)</f>
        <v>22797600</v>
      </c>
      <c r="H44" s="644"/>
      <c r="I44" s="709">
        <f>SUM(G44,H44)</f>
        <v>22797600</v>
      </c>
      <c r="K44" s="386"/>
    </row>
    <row r="45" spans="1:11" ht="30" customHeight="1" x14ac:dyDescent="0.25">
      <c r="A45" s="23">
        <v>37</v>
      </c>
      <c r="B45" s="360" t="s">
        <v>3013</v>
      </c>
      <c r="C45" s="9" t="s">
        <v>42</v>
      </c>
      <c r="D45" s="1018">
        <f>'BudgetSize,2024'!D45</f>
        <v>900000</v>
      </c>
      <c r="E45" s="644"/>
      <c r="F45" s="644">
        <f>'BudgetSize,2024'!F45</f>
        <v>21240000</v>
      </c>
      <c r="G45" s="709">
        <f t="shared" ref="G45:G47" si="5">SUM(E45,F45)</f>
        <v>21240000</v>
      </c>
      <c r="H45" s="644"/>
      <c r="I45" s="709">
        <f t="shared" ref="I45:I47" si="6">SUM(G45,H45)</f>
        <v>21240000</v>
      </c>
      <c r="K45" s="386"/>
    </row>
    <row r="46" spans="1:11" ht="30" customHeight="1" x14ac:dyDescent="0.25">
      <c r="A46" s="23">
        <v>38</v>
      </c>
      <c r="B46" s="360" t="s">
        <v>3014</v>
      </c>
      <c r="C46" s="9" t="s">
        <v>43</v>
      </c>
      <c r="D46" s="1018">
        <f>'BudgetSize,2024'!D46</f>
        <v>450000</v>
      </c>
      <c r="E46" s="644"/>
      <c r="F46" s="644">
        <f>'BudgetSize,2024'!F46</f>
        <v>14160000</v>
      </c>
      <c r="G46" s="709">
        <f t="shared" si="5"/>
        <v>14160000</v>
      </c>
      <c r="H46" s="644">
        <f>'BudgetSize,2024'!H46</f>
        <v>7000000</v>
      </c>
      <c r="I46" s="709">
        <f t="shared" si="6"/>
        <v>21160000</v>
      </c>
      <c r="K46" s="386"/>
    </row>
    <row r="47" spans="1:11" ht="30" customHeight="1" x14ac:dyDescent="0.25">
      <c r="A47" s="23">
        <v>39</v>
      </c>
      <c r="B47" s="360" t="s">
        <v>3001</v>
      </c>
      <c r="C47" s="9" t="s">
        <v>44</v>
      </c>
      <c r="D47" s="1018">
        <f>'BudgetSize,2024'!D47</f>
        <v>600000</v>
      </c>
      <c r="E47" s="644"/>
      <c r="F47" s="644">
        <f>'BudgetSize,2024'!F47</f>
        <v>56640000</v>
      </c>
      <c r="G47" s="709">
        <f t="shared" si="5"/>
        <v>56640000</v>
      </c>
      <c r="H47" s="644"/>
      <c r="I47" s="709">
        <f t="shared" si="6"/>
        <v>56640000</v>
      </c>
      <c r="K47" s="386"/>
    </row>
    <row r="48" spans="1:11" ht="30" customHeight="1" thickBot="1" x14ac:dyDescent="0.3">
      <c r="A48" s="815"/>
      <c r="B48" s="816"/>
      <c r="C48" s="769"/>
      <c r="D48" s="1019"/>
      <c r="E48" s="817"/>
      <c r="F48" s="817"/>
      <c r="G48" s="818"/>
      <c r="H48" s="817"/>
      <c r="I48" s="818"/>
      <c r="K48" s="386"/>
    </row>
    <row r="49" spans="1:11" ht="41.45" customHeight="1" thickTop="1" thickBot="1" x14ac:dyDescent="0.3">
      <c r="A49" s="30"/>
      <c r="B49" s="1127"/>
      <c r="C49" s="1128" t="s">
        <v>2848</v>
      </c>
      <c r="D49" s="1123">
        <f t="shared" ref="D49:I49" si="7">SUM(D50:D73)</f>
        <v>336583677192.53003</v>
      </c>
      <c r="E49" s="1123">
        <f t="shared" si="7"/>
        <v>5182357793.1200008</v>
      </c>
      <c r="F49" s="1123">
        <f t="shared" si="7"/>
        <v>27224910292.68</v>
      </c>
      <c r="G49" s="1123">
        <f t="shared" si="7"/>
        <v>32407268085.800003</v>
      </c>
      <c r="H49" s="1123">
        <f t="shared" si="7"/>
        <v>112914078393.67877</v>
      </c>
      <c r="I49" s="1123">
        <f t="shared" si="7"/>
        <v>145321346479.47879</v>
      </c>
      <c r="K49" s="386"/>
    </row>
    <row r="50" spans="1:11" ht="30" customHeight="1" thickTop="1" x14ac:dyDescent="0.25">
      <c r="A50" s="23">
        <v>40</v>
      </c>
      <c r="B50" s="363" t="s">
        <v>56</v>
      </c>
      <c r="C50" s="19" t="s">
        <v>3300</v>
      </c>
      <c r="D50" s="185"/>
      <c r="E50" s="644">
        <f>'BudgetSize,2024'!E48</f>
        <v>550636649.32000005</v>
      </c>
      <c r="F50" s="644">
        <f>'BudgetSize,2024'!F48</f>
        <v>31982279.599999905</v>
      </c>
      <c r="G50" s="645">
        <f t="shared" ref="G50:G56" si="8">SUM(E50,F50)</f>
        <v>582618928.91999996</v>
      </c>
      <c r="H50" s="644">
        <f>'BudgetSize,2024'!H48</f>
        <v>2901145118</v>
      </c>
      <c r="I50" s="645">
        <f t="shared" ref="I50:I55" si="9">SUM(G50,H50)</f>
        <v>3483764046.9200001</v>
      </c>
      <c r="K50" s="386"/>
    </row>
    <row r="51" spans="1:11" ht="33" customHeight="1" x14ac:dyDescent="0.25">
      <c r="A51" s="23">
        <v>41</v>
      </c>
      <c r="B51" s="360" t="s">
        <v>59</v>
      </c>
      <c r="C51" s="9" t="s">
        <v>2506</v>
      </c>
      <c r="D51" s="361">
        <f>'BudgetSize,2024'!D49</f>
        <v>2366361880</v>
      </c>
      <c r="E51" s="644">
        <f>'BudgetSize,2024'!E49</f>
        <v>1165977970</v>
      </c>
      <c r="F51" s="644">
        <f>'BudgetSize,2024'!F49</f>
        <v>406575440.20000005</v>
      </c>
      <c r="G51" s="647">
        <f t="shared" si="8"/>
        <v>1572553410.2</v>
      </c>
      <c r="H51" s="644">
        <f>'BudgetSize,2024'!H49</f>
        <v>1227497379.5</v>
      </c>
      <c r="I51" s="647">
        <f t="shared" si="9"/>
        <v>2800050789.6999998</v>
      </c>
      <c r="K51" s="386"/>
    </row>
    <row r="52" spans="1:11" ht="48.95" customHeight="1" x14ac:dyDescent="0.25">
      <c r="A52" s="23">
        <v>42</v>
      </c>
      <c r="B52" s="360" t="s">
        <v>57</v>
      </c>
      <c r="C52" s="9" t="s">
        <v>5120</v>
      </c>
      <c r="D52" s="361">
        <f>'BudgetSize,2024'!D50</f>
        <v>800000000</v>
      </c>
      <c r="E52" s="644">
        <f>'BudgetSize,2024'!E50</f>
        <v>770000000</v>
      </c>
      <c r="F52" s="644">
        <f>'BudgetSize,2024'!F50</f>
        <v>199500000</v>
      </c>
      <c r="G52" s="647">
        <f t="shared" si="8"/>
        <v>969500000</v>
      </c>
      <c r="H52" s="644">
        <f>'BudgetSize,2024'!H50</f>
        <v>15100904537.900757</v>
      </c>
      <c r="I52" s="647">
        <f t="shared" si="9"/>
        <v>16070404537.900757</v>
      </c>
      <c r="K52" s="386"/>
    </row>
    <row r="53" spans="1:11" ht="30" customHeight="1" x14ac:dyDescent="0.25">
      <c r="A53" s="23">
        <v>43</v>
      </c>
      <c r="B53" s="360" t="s">
        <v>63</v>
      </c>
      <c r="C53" s="9" t="s">
        <v>64</v>
      </c>
      <c r="D53" s="361"/>
      <c r="E53" s="644">
        <f>'BudgetSize,2024'!E51</f>
        <v>115000000</v>
      </c>
      <c r="F53" s="644">
        <f>'BudgetSize,2024'!F51</f>
        <v>13785774482</v>
      </c>
      <c r="G53" s="647">
        <f t="shared" si="8"/>
        <v>13900774482</v>
      </c>
      <c r="H53" s="644">
        <f>'BudgetSize,2024'!H51</f>
        <v>18131127775.540001</v>
      </c>
      <c r="I53" s="647">
        <f t="shared" si="9"/>
        <v>32031902257.540001</v>
      </c>
      <c r="K53" s="386"/>
    </row>
    <row r="54" spans="1:11" ht="30" customHeight="1" x14ac:dyDescent="0.25">
      <c r="A54" s="23">
        <v>44</v>
      </c>
      <c r="B54" s="360" t="s">
        <v>65</v>
      </c>
      <c r="C54" s="9" t="s">
        <v>66</v>
      </c>
      <c r="D54" s="361">
        <f>'BudgetSize,2024'!D52</f>
        <v>274431670548.5</v>
      </c>
      <c r="E54" s="644">
        <f>'BudgetSize,2024'!E52</f>
        <v>338526514.69999999</v>
      </c>
      <c r="F54" s="644">
        <f>'BudgetSize,2024'!F52</f>
        <v>281589942.89999992</v>
      </c>
      <c r="G54" s="647">
        <f t="shared" si="8"/>
        <v>620116457.5999999</v>
      </c>
      <c r="H54" s="644">
        <f>'BudgetSize,2024'!H52</f>
        <v>40313000</v>
      </c>
      <c r="I54" s="647">
        <f t="shared" si="9"/>
        <v>660429457.5999999</v>
      </c>
      <c r="K54" s="386"/>
    </row>
    <row r="55" spans="1:11" ht="30" customHeight="1" x14ac:dyDescent="0.25">
      <c r="A55" s="23">
        <v>45</v>
      </c>
      <c r="B55" s="360" t="s">
        <v>128</v>
      </c>
      <c r="C55" s="9" t="s">
        <v>129</v>
      </c>
      <c r="D55" s="1017">
        <f>'BudgetSize,2024'!D53</f>
        <v>20000000000</v>
      </c>
      <c r="E55" s="644">
        <f>'BudgetSize,2024'!E53</f>
        <v>9514908</v>
      </c>
      <c r="F55" s="644">
        <f>'BudgetSize,2024'!F53</f>
        <v>8450156677.3900013</v>
      </c>
      <c r="G55" s="647">
        <f t="shared" si="8"/>
        <v>8459671585.3900013</v>
      </c>
      <c r="H55" s="644">
        <f>'BudgetSize,2024'!H53</f>
        <v>8666666666.666666</v>
      </c>
      <c r="I55" s="647">
        <f t="shared" si="9"/>
        <v>17126338252.056667</v>
      </c>
      <c r="K55" s="386"/>
    </row>
    <row r="56" spans="1:11" ht="30" customHeight="1" x14ac:dyDescent="0.25">
      <c r="A56" s="23">
        <v>46</v>
      </c>
      <c r="B56" s="360" t="s">
        <v>67</v>
      </c>
      <c r="C56" s="9" t="s">
        <v>68</v>
      </c>
      <c r="D56" s="361">
        <f>'BudgetSize,2024'!D54</f>
        <v>24359913756.400002</v>
      </c>
      <c r="E56" s="644">
        <f>'BudgetSize,2024'!E54</f>
        <v>772666811</v>
      </c>
      <c r="F56" s="644">
        <f>'BudgetSize,2024'!F54</f>
        <v>1456351502.8600001</v>
      </c>
      <c r="G56" s="647">
        <f t="shared" si="8"/>
        <v>2229018313.8600001</v>
      </c>
      <c r="H56" s="644">
        <f>'BudgetSize,2024'!H54</f>
        <v>204476080</v>
      </c>
      <c r="I56" s="647">
        <f t="shared" ref="I56:I73" si="10">SUM(G56,H56)</f>
        <v>2433494393.8600001</v>
      </c>
      <c r="K56" s="386"/>
    </row>
    <row r="57" spans="1:11" ht="30" customHeight="1" x14ac:dyDescent="0.25">
      <c r="A57" s="23">
        <v>47</v>
      </c>
      <c r="B57" s="360" t="s">
        <v>60</v>
      </c>
      <c r="C57" s="9" t="s">
        <v>3281</v>
      </c>
      <c r="D57" s="361">
        <f>'BudgetSize,2024'!D55</f>
        <v>3722514847.0000029</v>
      </c>
      <c r="E57" s="644">
        <f>'BudgetSize,2024'!E55</f>
        <v>216689858.88</v>
      </c>
      <c r="F57" s="644">
        <f>'BudgetSize,2024'!F55</f>
        <v>175721285</v>
      </c>
      <c r="G57" s="647">
        <f t="shared" ref="G57:G73" si="11">SUM(E57,F57)</f>
        <v>392411143.88</v>
      </c>
      <c r="H57" s="644">
        <f>'BudgetSize,2024'!H55</f>
        <v>3894780000</v>
      </c>
      <c r="I57" s="647">
        <f t="shared" si="10"/>
        <v>4287191143.8800001</v>
      </c>
      <c r="K57" s="386"/>
    </row>
    <row r="58" spans="1:11" ht="30" customHeight="1" x14ac:dyDescent="0.25">
      <c r="A58" s="23">
        <v>48</v>
      </c>
      <c r="B58" s="360">
        <v>22700600100</v>
      </c>
      <c r="C58" s="9" t="s">
        <v>4820</v>
      </c>
      <c r="D58" s="361">
        <v>2700000000</v>
      </c>
      <c r="E58" s="644">
        <f>'BudgetSize,2024'!E56</f>
        <v>3240000</v>
      </c>
      <c r="F58" s="644">
        <f>'BudgetSize,2024'!F56</f>
        <v>844183525</v>
      </c>
      <c r="G58" s="647">
        <f t="shared" si="11"/>
        <v>847423525</v>
      </c>
      <c r="H58" s="644">
        <f>'BudgetSize,2024'!H56</f>
        <v>108386000</v>
      </c>
      <c r="I58" s="647">
        <f t="shared" si="10"/>
        <v>955809525</v>
      </c>
      <c r="K58" s="386"/>
    </row>
    <row r="59" spans="1:11" ht="30" customHeight="1" x14ac:dyDescent="0.25">
      <c r="A59" s="23">
        <v>49</v>
      </c>
      <c r="B59" s="360" t="s">
        <v>127</v>
      </c>
      <c r="C59" s="9" t="s">
        <v>3282</v>
      </c>
      <c r="D59" s="361">
        <f>'BudgetSize,2024'!D57</f>
        <v>203378697</v>
      </c>
      <c r="E59" s="644">
        <f>'BudgetSize,2024'!E57</f>
        <v>77730948.019999996</v>
      </c>
      <c r="F59" s="644">
        <f>'BudgetSize,2024'!F57</f>
        <v>71100814.999999985</v>
      </c>
      <c r="G59" s="647">
        <f t="shared" si="11"/>
        <v>148831763.01999998</v>
      </c>
      <c r="H59" s="644">
        <f>'BudgetSize,2024'!H57</f>
        <v>1808078869.7762499</v>
      </c>
      <c r="I59" s="647">
        <f t="shared" si="10"/>
        <v>1956910632.7962499</v>
      </c>
      <c r="K59" s="386"/>
    </row>
    <row r="60" spans="1:11" ht="30" customHeight="1" x14ac:dyDescent="0.25">
      <c r="A60" s="23">
        <v>50</v>
      </c>
      <c r="B60" s="360" t="s">
        <v>78</v>
      </c>
      <c r="C60" s="9" t="s">
        <v>79</v>
      </c>
      <c r="D60" s="361">
        <f>'BudgetSize,2024'!D58</f>
        <v>2914000</v>
      </c>
      <c r="E60" s="644"/>
      <c r="F60" s="644">
        <f>'BudgetSize,2024'!F58</f>
        <v>2798053</v>
      </c>
      <c r="G60" s="647">
        <f t="shared" si="11"/>
        <v>2798053</v>
      </c>
      <c r="H60" s="644"/>
      <c r="I60" s="647">
        <f t="shared" si="10"/>
        <v>2798053</v>
      </c>
      <c r="K60" s="386"/>
    </row>
    <row r="61" spans="1:11" ht="30" customHeight="1" x14ac:dyDescent="0.25">
      <c r="A61" s="23">
        <v>51</v>
      </c>
      <c r="B61" s="360" t="s">
        <v>3295</v>
      </c>
      <c r="C61" s="9" t="s">
        <v>3294</v>
      </c>
      <c r="D61" s="361"/>
      <c r="E61" s="644">
        <f>'BudgetSize,2024'!E59</f>
        <v>100000000</v>
      </c>
      <c r="F61" s="644">
        <f>'BudgetSize,2024'!F59</f>
        <v>43810250</v>
      </c>
      <c r="G61" s="647">
        <f t="shared" si="11"/>
        <v>143810250</v>
      </c>
      <c r="H61" s="644">
        <f>'BudgetSize,2024'!H59</f>
        <v>10971757871.5</v>
      </c>
      <c r="I61" s="647">
        <f t="shared" si="10"/>
        <v>11115568121.5</v>
      </c>
      <c r="K61" s="386"/>
    </row>
    <row r="62" spans="1:11" ht="30" customHeight="1" x14ac:dyDescent="0.25">
      <c r="A62" s="23">
        <v>52</v>
      </c>
      <c r="B62" s="360" t="s">
        <v>76</v>
      </c>
      <c r="C62" s="9" t="s">
        <v>3296</v>
      </c>
      <c r="D62" s="361"/>
      <c r="E62" s="644">
        <f>'BudgetSize,2024'!E60</f>
        <v>118960856.77</v>
      </c>
      <c r="F62" s="644">
        <f>'BudgetSize,2024'!F60</f>
        <v>122414023.22999997</v>
      </c>
      <c r="G62" s="647">
        <f t="shared" si="11"/>
        <v>241374879.99999997</v>
      </c>
      <c r="H62" s="644">
        <f>'BudgetSize,2024'!H60</f>
        <v>33865933333.333302</v>
      </c>
      <c r="I62" s="647">
        <f t="shared" si="10"/>
        <v>34107308213.333302</v>
      </c>
      <c r="K62" s="386"/>
    </row>
    <row r="63" spans="1:11" ht="30" customHeight="1" x14ac:dyDescent="0.25">
      <c r="A63" s="23">
        <v>53</v>
      </c>
      <c r="B63" s="360" t="s">
        <v>70</v>
      </c>
      <c r="C63" s="9" t="s">
        <v>2507</v>
      </c>
      <c r="D63" s="361">
        <f>'BudgetSize,2024'!D61</f>
        <v>5000000</v>
      </c>
      <c r="E63" s="644">
        <f>'BudgetSize,2024'!E61</f>
        <v>118506012.51000001</v>
      </c>
      <c r="F63" s="644">
        <f>'BudgetSize,2024'!F61</f>
        <v>64948589.999999985</v>
      </c>
      <c r="G63" s="647">
        <f t="shared" si="11"/>
        <v>183454602.50999999</v>
      </c>
      <c r="H63" s="644"/>
      <c r="I63" s="647">
        <f t="shared" si="10"/>
        <v>183454602.50999999</v>
      </c>
      <c r="K63" s="386"/>
    </row>
    <row r="64" spans="1:11" ht="30" customHeight="1" x14ac:dyDescent="0.25">
      <c r="A64" s="23">
        <v>55</v>
      </c>
      <c r="B64" s="360" t="s">
        <v>69</v>
      </c>
      <c r="C64" s="9" t="s">
        <v>3283</v>
      </c>
      <c r="D64" s="361">
        <f>'BudgetSize,2024'!D62</f>
        <v>5718289231.2300005</v>
      </c>
      <c r="E64" s="644">
        <f>'BudgetSize,2024'!E62</f>
        <v>72799242.469999999</v>
      </c>
      <c r="F64" s="644">
        <f>'BudgetSize,2024'!F62</f>
        <v>388270318.5</v>
      </c>
      <c r="G64" s="647">
        <f t="shared" si="11"/>
        <v>461069560.97000003</v>
      </c>
      <c r="H64" s="644">
        <f>'BudgetSize,2024'!H62</f>
        <v>9591336447.2049999</v>
      </c>
      <c r="I64" s="647">
        <f t="shared" si="10"/>
        <v>10052406008.174999</v>
      </c>
      <c r="K64" s="386"/>
    </row>
    <row r="65" spans="1:11" ht="30" customHeight="1" x14ac:dyDescent="0.25">
      <c r="A65" s="23">
        <v>56</v>
      </c>
      <c r="B65" s="360" t="s">
        <v>3128</v>
      </c>
      <c r="C65" s="9" t="s">
        <v>3129</v>
      </c>
      <c r="D65" s="361"/>
      <c r="E65" s="644">
        <f>'BudgetSize,2024'!E63</f>
        <v>36000000</v>
      </c>
      <c r="F65" s="644">
        <f>'BudgetSize,2024'!F63</f>
        <v>27810000</v>
      </c>
      <c r="G65" s="647">
        <f t="shared" si="11"/>
        <v>63810000</v>
      </c>
      <c r="H65" s="644">
        <f>'BudgetSize,2024'!H63</f>
        <v>7500000</v>
      </c>
      <c r="I65" s="647">
        <f t="shared" si="10"/>
        <v>71310000</v>
      </c>
      <c r="K65" s="386"/>
    </row>
    <row r="66" spans="1:11" ht="30" customHeight="1" x14ac:dyDescent="0.25">
      <c r="A66" s="23">
        <v>57</v>
      </c>
      <c r="B66" s="360" t="s">
        <v>133</v>
      </c>
      <c r="C66" s="9" t="s">
        <v>134</v>
      </c>
      <c r="D66" s="1017"/>
      <c r="E66" s="644">
        <f>'BudgetSize,2024'!E64</f>
        <v>62680340</v>
      </c>
      <c r="F66" s="644">
        <f>'BudgetSize,2024'!F64</f>
        <v>30261000</v>
      </c>
      <c r="G66" s="647">
        <f t="shared" si="11"/>
        <v>92941340</v>
      </c>
      <c r="H66" s="644">
        <f>'BudgetSize,2024'!H64</f>
        <v>3850000</v>
      </c>
      <c r="I66" s="647">
        <f t="shared" si="10"/>
        <v>96791340</v>
      </c>
      <c r="K66" s="386"/>
    </row>
    <row r="67" spans="1:11" ht="48" customHeight="1" x14ac:dyDescent="0.25">
      <c r="A67" s="23">
        <v>58</v>
      </c>
      <c r="B67" s="360" t="s">
        <v>71</v>
      </c>
      <c r="C67" s="9" t="s">
        <v>3286</v>
      </c>
      <c r="D67" s="361">
        <f>'BudgetSize,2024'!D65</f>
        <v>122772000</v>
      </c>
      <c r="E67" s="644">
        <f>'BudgetSize,2024'!E65</f>
        <v>97793042.75</v>
      </c>
      <c r="F67" s="644">
        <f>'BudgetSize,2024'!F65</f>
        <v>602262500</v>
      </c>
      <c r="G67" s="647">
        <f t="shared" si="11"/>
        <v>700055542.75</v>
      </c>
      <c r="H67" s="644">
        <f>'BudgetSize,2024'!H65</f>
        <v>1939157423.9367981</v>
      </c>
      <c r="I67" s="647">
        <f t="shared" si="10"/>
        <v>2639212966.6867981</v>
      </c>
      <c r="K67" s="386"/>
    </row>
    <row r="68" spans="1:11" ht="33.950000000000003" customHeight="1" x14ac:dyDescent="0.25">
      <c r="A68" s="23">
        <v>59</v>
      </c>
      <c r="B68" s="360" t="s">
        <v>73</v>
      </c>
      <c r="C68" s="9" t="s">
        <v>74</v>
      </c>
      <c r="D68" s="361">
        <f>'BudgetSize,2024'!D66</f>
        <v>62000000</v>
      </c>
      <c r="E68" s="644">
        <f>'BudgetSize,2024'!E66</f>
        <v>141403890</v>
      </c>
      <c r="F68" s="644">
        <f>'BudgetSize,2024'!F66</f>
        <v>17259517</v>
      </c>
      <c r="G68" s="647">
        <f t="shared" si="11"/>
        <v>158663407</v>
      </c>
      <c r="H68" s="644"/>
      <c r="I68" s="647">
        <f t="shared" si="10"/>
        <v>158663407</v>
      </c>
      <c r="K68" s="386"/>
    </row>
    <row r="69" spans="1:11" ht="48" customHeight="1" x14ac:dyDescent="0.25">
      <c r="A69" s="23">
        <v>60</v>
      </c>
      <c r="B69" s="360" t="s">
        <v>75</v>
      </c>
      <c r="C69" s="9" t="s">
        <v>304</v>
      </c>
      <c r="D69" s="361">
        <f>'BudgetSize,2024'!D67</f>
        <v>1667027402.4000001</v>
      </c>
      <c r="E69" s="644">
        <f>'BudgetSize,2024'!E67</f>
        <v>36271156.759999998</v>
      </c>
      <c r="F69" s="644">
        <f>'BudgetSize,2024'!F67</f>
        <v>21289317</v>
      </c>
      <c r="G69" s="647">
        <f t="shared" si="11"/>
        <v>57560473.759999998</v>
      </c>
      <c r="H69" s="644">
        <f>'BudgetSize,2024'!H67</f>
        <v>1062906421.4</v>
      </c>
      <c r="I69" s="647">
        <f t="shared" si="10"/>
        <v>1120466895.1600001</v>
      </c>
      <c r="K69" s="386"/>
    </row>
    <row r="70" spans="1:11" ht="30" customHeight="1" x14ac:dyDescent="0.25">
      <c r="A70" s="23">
        <v>61</v>
      </c>
      <c r="B70" s="360" t="s">
        <v>72</v>
      </c>
      <c r="C70" s="9" t="s">
        <v>2508</v>
      </c>
      <c r="D70" s="361">
        <f>'BudgetSize,2024'!D68</f>
        <v>20000000</v>
      </c>
      <c r="E70" s="644">
        <f>'BudgetSize,2024'!E68</f>
        <v>110534892.84</v>
      </c>
      <c r="F70" s="644">
        <f>'BudgetSize,2024'!F68</f>
        <v>119465000</v>
      </c>
      <c r="G70" s="647">
        <f t="shared" si="11"/>
        <v>229999892.84</v>
      </c>
      <c r="H70" s="644">
        <f>'BudgetSize,2024'!H68</f>
        <v>0</v>
      </c>
      <c r="I70" s="647">
        <f t="shared" si="10"/>
        <v>229999892.84</v>
      </c>
      <c r="K70" s="386"/>
    </row>
    <row r="71" spans="1:11" ht="30" customHeight="1" x14ac:dyDescent="0.25">
      <c r="A71" s="23">
        <v>62</v>
      </c>
      <c r="B71" s="360" t="s">
        <v>3130</v>
      </c>
      <c r="C71" s="9" t="s">
        <v>3285</v>
      </c>
      <c r="D71" s="361">
        <f>'BudgetSize,2024'!D69</f>
        <v>200748180</v>
      </c>
      <c r="E71" s="644">
        <f>'BudgetSize,2024'!E69</f>
        <v>107256252</v>
      </c>
      <c r="F71" s="644">
        <f>'BudgetSize,2024'!F69</f>
        <v>16602775</v>
      </c>
      <c r="G71" s="647">
        <f t="shared" si="11"/>
        <v>123859027</v>
      </c>
      <c r="H71" s="644">
        <f>'BudgetSize,2024'!H69</f>
        <v>2852911068.9200001</v>
      </c>
      <c r="I71" s="647">
        <f t="shared" si="10"/>
        <v>2976770095.9200001</v>
      </c>
      <c r="K71" s="386"/>
    </row>
    <row r="72" spans="1:11" ht="30" customHeight="1" x14ac:dyDescent="0.25">
      <c r="A72" s="23">
        <v>63</v>
      </c>
      <c r="B72" s="360" t="s">
        <v>3284</v>
      </c>
      <c r="C72" s="9" t="s">
        <v>77</v>
      </c>
      <c r="D72" s="361">
        <f>'BudgetSize,2024'!D70</f>
        <v>84000000</v>
      </c>
      <c r="E72" s="644">
        <f>'BudgetSize,2024'!E70</f>
        <v>38569252.969999999</v>
      </c>
      <c r="F72" s="644">
        <f>'BudgetSize,2024'!F70</f>
        <v>34304999</v>
      </c>
      <c r="G72" s="647">
        <f t="shared" si="11"/>
        <v>72874251.969999999</v>
      </c>
      <c r="H72" s="644">
        <f>'BudgetSize,2024'!H70</f>
        <v>15250000</v>
      </c>
      <c r="I72" s="647">
        <f t="shared" si="10"/>
        <v>88124251.969999999</v>
      </c>
      <c r="K72" s="386"/>
    </row>
    <row r="73" spans="1:11" ht="30" customHeight="1" x14ac:dyDescent="0.25">
      <c r="A73" s="23">
        <v>64</v>
      </c>
      <c r="B73" s="360" t="s">
        <v>80</v>
      </c>
      <c r="C73" s="9" t="s">
        <v>2509</v>
      </c>
      <c r="D73" s="1017">
        <f>'BudgetSize,2024'!D71</f>
        <v>117086650</v>
      </c>
      <c r="E73" s="644">
        <f>'BudgetSize,2024'!E71</f>
        <v>121599194.13</v>
      </c>
      <c r="F73" s="644">
        <f>'BudgetSize,2024'!F71</f>
        <v>30478000</v>
      </c>
      <c r="G73" s="647">
        <f t="shared" si="11"/>
        <v>152077194.13</v>
      </c>
      <c r="H73" s="644">
        <f>'BudgetSize,2024'!H71</f>
        <v>520100400</v>
      </c>
      <c r="I73" s="647">
        <f t="shared" si="10"/>
        <v>672177594.13</v>
      </c>
      <c r="K73" s="386"/>
    </row>
    <row r="74" spans="1:11" ht="27" thickBot="1" x14ac:dyDescent="0.3">
      <c r="A74" s="30"/>
      <c r="B74" s="821"/>
      <c r="C74" s="30"/>
      <c r="D74" s="1020"/>
      <c r="E74" s="646"/>
      <c r="F74" s="646"/>
      <c r="G74" s="646"/>
      <c r="H74" s="646"/>
      <c r="I74" s="646"/>
      <c r="K74" s="386"/>
    </row>
    <row r="75" spans="1:11" ht="27.75" thickTop="1" thickBot="1" x14ac:dyDescent="0.3">
      <c r="A75" s="30"/>
      <c r="B75" s="1127"/>
      <c r="C75" s="1128" t="s">
        <v>2849</v>
      </c>
      <c r="D75" s="1123">
        <f t="shared" ref="D75:I75" si="12">SUM(D76:D80)</f>
        <v>150165999</v>
      </c>
      <c r="E75" s="1124">
        <f t="shared" si="12"/>
        <v>4504594052.6899996</v>
      </c>
      <c r="F75" s="1124">
        <f t="shared" si="12"/>
        <v>5481178622.7300005</v>
      </c>
      <c r="G75" s="1124">
        <f t="shared" si="12"/>
        <v>9985772675.4200001</v>
      </c>
      <c r="H75" s="1124">
        <f t="shared" si="12"/>
        <v>8568041211</v>
      </c>
      <c r="I75" s="1124">
        <f t="shared" si="12"/>
        <v>18553813886.419998</v>
      </c>
      <c r="K75" s="386"/>
    </row>
    <row r="76" spans="1:11" ht="30" customHeight="1" thickTop="1" x14ac:dyDescent="0.25">
      <c r="A76" s="23">
        <v>65</v>
      </c>
      <c r="B76" s="364" t="s">
        <v>82</v>
      </c>
      <c r="C76" s="365" t="s">
        <v>3048</v>
      </c>
      <c r="D76" s="185"/>
      <c r="E76" s="644">
        <f>'BudgetSize,2024'!E72</f>
        <v>328064973.16000003</v>
      </c>
      <c r="F76" s="644">
        <f>'BudgetSize,2024'!F72</f>
        <v>76216130</v>
      </c>
      <c r="G76" s="645">
        <f>SUM(E76,F76)</f>
        <v>404281103.16000003</v>
      </c>
      <c r="H76" s="644">
        <f>'BudgetSize,2024'!H72</f>
        <v>197060000</v>
      </c>
      <c r="I76" s="645">
        <f>SUM(G76,H76)</f>
        <v>601341103.16000009</v>
      </c>
      <c r="K76" s="386"/>
    </row>
    <row r="77" spans="1:11" ht="30" customHeight="1" x14ac:dyDescent="0.25">
      <c r="A77" s="23">
        <v>66</v>
      </c>
      <c r="B77" s="360" t="s">
        <v>2959</v>
      </c>
      <c r="C77" s="366" t="s">
        <v>81</v>
      </c>
      <c r="D77" s="361">
        <f>'BudgetSize,2024'!D73</f>
        <v>135000000</v>
      </c>
      <c r="E77" s="644">
        <f>'BudgetSize,2024'!E73</f>
        <v>3456278763.1899996</v>
      </c>
      <c r="F77" s="644">
        <f>'BudgetSize,2024'!F73</f>
        <v>1359475755.8000002</v>
      </c>
      <c r="G77" s="645">
        <f>SUM(E77,F77)</f>
        <v>4815754518.9899998</v>
      </c>
      <c r="H77" s="644">
        <f>'BudgetSize,2024'!H73</f>
        <v>5104000000</v>
      </c>
      <c r="I77" s="645">
        <f>SUM(G77,H77)</f>
        <v>9919754518.9899998</v>
      </c>
      <c r="K77" s="386"/>
    </row>
    <row r="78" spans="1:11" ht="30" customHeight="1" x14ac:dyDescent="0.25">
      <c r="A78" s="23">
        <v>67</v>
      </c>
      <c r="B78" s="360" t="s">
        <v>2958</v>
      </c>
      <c r="C78" s="366" t="s">
        <v>83</v>
      </c>
      <c r="D78" s="361">
        <f>'BudgetSize,2024'!D74</f>
        <v>8065999</v>
      </c>
      <c r="E78" s="644">
        <f>'BudgetSize,2024'!E74</f>
        <v>439901253.06999999</v>
      </c>
      <c r="F78" s="644">
        <f>'BudgetSize,2024'!F74</f>
        <v>945504946.93000007</v>
      </c>
      <c r="G78" s="645">
        <f>SUM(E78,F78)</f>
        <v>1385406200</v>
      </c>
      <c r="H78" s="644">
        <f>'BudgetSize,2024'!H74</f>
        <v>2301981211</v>
      </c>
      <c r="I78" s="645">
        <f>SUM(G78,H78)</f>
        <v>3687387411</v>
      </c>
      <c r="K78" s="386"/>
    </row>
    <row r="79" spans="1:11" ht="30" customHeight="1" x14ac:dyDescent="0.25">
      <c r="A79" s="23">
        <v>68</v>
      </c>
      <c r="B79" s="360" t="s">
        <v>84</v>
      </c>
      <c r="C79" s="366" t="s">
        <v>3287</v>
      </c>
      <c r="D79" s="362">
        <f>'BudgetSize,2024'!D75</f>
        <v>7100000</v>
      </c>
      <c r="E79" s="644">
        <f>'BudgetSize,2024'!E75</f>
        <v>280349063.26999998</v>
      </c>
      <c r="F79" s="644">
        <f>'BudgetSize,2024'!F75</f>
        <v>3094931790</v>
      </c>
      <c r="G79" s="645">
        <f>SUM(E79,F79)</f>
        <v>3375280853.27</v>
      </c>
      <c r="H79" s="644">
        <f>'BudgetSize,2024'!H75</f>
        <v>965000000</v>
      </c>
      <c r="I79" s="645">
        <f>SUM(G79,H79)</f>
        <v>4340280853.2700005</v>
      </c>
      <c r="K79" s="386"/>
    </row>
    <row r="80" spans="1:11" ht="30" customHeight="1" x14ac:dyDescent="0.25">
      <c r="A80" s="23">
        <v>69</v>
      </c>
      <c r="B80" s="360" t="s">
        <v>85</v>
      </c>
      <c r="C80" s="366" t="s">
        <v>86</v>
      </c>
      <c r="D80" s="362"/>
      <c r="E80" s="644"/>
      <c r="F80" s="644">
        <f>'BudgetSize,2024'!F76</f>
        <v>5050000</v>
      </c>
      <c r="G80" s="645">
        <f>SUM(E80,F80)</f>
        <v>5050000</v>
      </c>
      <c r="H80" s="644"/>
      <c r="I80" s="645">
        <f>SUM(G80,H80)</f>
        <v>5050000</v>
      </c>
      <c r="K80" s="386"/>
    </row>
    <row r="81" spans="1:11" ht="27" thickBot="1" x14ac:dyDescent="0.3">
      <c r="A81" s="30"/>
      <c r="B81" s="821"/>
      <c r="C81" s="30"/>
      <c r="D81" s="1020"/>
      <c r="E81" s="646"/>
      <c r="F81" s="646"/>
      <c r="G81" s="646"/>
      <c r="H81" s="646"/>
      <c r="I81" s="646"/>
      <c r="K81" s="386"/>
    </row>
    <row r="82" spans="1:11" ht="27.95" customHeight="1" thickTop="1" thickBot="1" x14ac:dyDescent="0.3">
      <c r="A82" s="30"/>
      <c r="B82" s="1127"/>
      <c r="C82" s="1128" t="s">
        <v>2850</v>
      </c>
      <c r="D82" s="1123">
        <f t="shared" ref="D82:I82" si="13">SUM(D83:D110)</f>
        <v>23213212191.260757</v>
      </c>
      <c r="E82" s="1124">
        <f t="shared" si="13"/>
        <v>33313662544.85508</v>
      </c>
      <c r="F82" s="1124">
        <f t="shared" si="13"/>
        <v>9977389898.913002</v>
      </c>
      <c r="G82" s="1124">
        <f t="shared" si="13"/>
        <v>43291052443.768074</v>
      </c>
      <c r="H82" s="1124">
        <f t="shared" si="13"/>
        <v>20075633535.009998</v>
      </c>
      <c r="I82" s="1124">
        <f t="shared" si="13"/>
        <v>63366685978.778076</v>
      </c>
      <c r="K82" s="386"/>
    </row>
    <row r="83" spans="1:11" ht="27.6" customHeight="1" thickTop="1" x14ac:dyDescent="0.25">
      <c r="A83" s="23">
        <v>70</v>
      </c>
      <c r="B83" s="363" t="s">
        <v>121</v>
      </c>
      <c r="C83" s="19" t="s">
        <v>122</v>
      </c>
      <c r="D83" s="185">
        <f>'BudgetSize,2024'!D77</f>
        <v>12000000</v>
      </c>
      <c r="E83" s="644">
        <f>'BudgetSize,2024'!E77</f>
        <v>242474308.72</v>
      </c>
      <c r="F83" s="644">
        <f>'BudgetSize,2024'!F77</f>
        <v>400595330</v>
      </c>
      <c r="G83" s="645">
        <f>SUM(E83,F83)</f>
        <v>643069638.72000003</v>
      </c>
      <c r="H83" s="644">
        <f>'BudgetSize,2024'!H77</f>
        <v>461500000</v>
      </c>
      <c r="I83" s="645">
        <f>SUM(G83,H83)</f>
        <v>1104569638.72</v>
      </c>
      <c r="K83" s="386"/>
    </row>
    <row r="84" spans="1:11" ht="27.6" customHeight="1" x14ac:dyDescent="0.25">
      <c r="A84" s="23">
        <v>71</v>
      </c>
      <c r="B84" s="360" t="s">
        <v>3133</v>
      </c>
      <c r="C84" s="9" t="s">
        <v>123</v>
      </c>
      <c r="D84" s="362"/>
      <c r="E84" s="644">
        <f>'BudgetSize,2024'!E78</f>
        <v>12052929.271199999</v>
      </c>
      <c r="F84" s="644">
        <f>'BudgetSize,2024'!F78</f>
        <v>29266933</v>
      </c>
      <c r="G84" s="645">
        <f t="shared" ref="G84:G109" si="14">SUM(E84,F84)</f>
        <v>41319862.271200001</v>
      </c>
      <c r="H84" s="644"/>
      <c r="I84" s="645">
        <f t="shared" ref="I84:I109" si="15">SUM(G84,H84)</f>
        <v>41319862.271200001</v>
      </c>
      <c r="K84" s="386"/>
    </row>
    <row r="85" spans="1:11" ht="27.6" customHeight="1" x14ac:dyDescent="0.25">
      <c r="A85" s="23">
        <v>72</v>
      </c>
      <c r="B85" s="360" t="s">
        <v>3134</v>
      </c>
      <c r="C85" s="9" t="s">
        <v>126</v>
      </c>
      <c r="D85" s="361">
        <f>'BudgetSize,2024'!D79</f>
        <v>1531859075</v>
      </c>
      <c r="E85" s="644">
        <f>'BudgetSize,2024'!E79</f>
        <v>277430522.75</v>
      </c>
      <c r="F85" s="644">
        <f>'BudgetSize,2024'!F79</f>
        <v>1440053740.4300001</v>
      </c>
      <c r="G85" s="645">
        <f t="shared" si="14"/>
        <v>1717484263.1800001</v>
      </c>
      <c r="H85" s="644">
        <f>'BudgetSize,2024'!H79</f>
        <v>1300000000</v>
      </c>
      <c r="I85" s="645">
        <f t="shared" si="15"/>
        <v>3017484263.1800003</v>
      </c>
      <c r="K85" s="386"/>
    </row>
    <row r="86" spans="1:11" ht="27.6" customHeight="1" x14ac:dyDescent="0.25">
      <c r="A86" s="23">
        <v>73</v>
      </c>
      <c r="B86" s="360" t="s">
        <v>87</v>
      </c>
      <c r="C86" s="9" t="s">
        <v>3288</v>
      </c>
      <c r="D86" s="361">
        <f>'BudgetSize,2024'!D80</f>
        <v>611821637.90075684</v>
      </c>
      <c r="E86" s="644">
        <f>'BudgetSize,2024'!E80</f>
        <v>221747007.64560002</v>
      </c>
      <c r="F86" s="644">
        <f>'BudgetSize,2024'!F80</f>
        <v>118936441.89999998</v>
      </c>
      <c r="G86" s="645">
        <f t="shared" si="14"/>
        <v>340683449.5456</v>
      </c>
      <c r="H86" s="644">
        <f>'BudgetSize,2024'!H80</f>
        <v>2939899999</v>
      </c>
      <c r="I86" s="645">
        <f t="shared" si="15"/>
        <v>3280583448.5455999</v>
      </c>
      <c r="K86" s="386"/>
    </row>
    <row r="87" spans="1:11" ht="27.6" customHeight="1" x14ac:dyDescent="0.25">
      <c r="A87" s="23">
        <v>74</v>
      </c>
      <c r="B87" s="360" t="s">
        <v>104</v>
      </c>
      <c r="C87" s="9" t="s">
        <v>105</v>
      </c>
      <c r="D87" s="361">
        <f>'BudgetSize,2024'!D81</f>
        <v>2597684360</v>
      </c>
      <c r="E87" s="644">
        <f>'BudgetSize,2024'!E81</f>
        <v>546985585.12247992</v>
      </c>
      <c r="F87" s="644">
        <f>'BudgetSize,2024'!F81</f>
        <v>158070414.39999998</v>
      </c>
      <c r="G87" s="645">
        <f t="shared" si="14"/>
        <v>705055999.52247989</v>
      </c>
      <c r="H87" s="644">
        <f>'BudgetSize,2024'!H81</f>
        <v>1800000000</v>
      </c>
      <c r="I87" s="645">
        <f t="shared" si="15"/>
        <v>2505055999.52248</v>
      </c>
      <c r="K87" s="386"/>
    </row>
    <row r="88" spans="1:11" ht="27.6" customHeight="1" x14ac:dyDescent="0.25">
      <c r="A88" s="23">
        <v>75</v>
      </c>
      <c r="B88" s="360" t="s">
        <v>114</v>
      </c>
      <c r="C88" s="9" t="s">
        <v>115</v>
      </c>
      <c r="D88" s="361">
        <f>'BudgetSize,2024'!D82</f>
        <v>800500</v>
      </c>
      <c r="E88" s="644">
        <f>'BudgetSize,2024'!E82</f>
        <v>17487175.199999999</v>
      </c>
      <c r="F88" s="644">
        <f>'BudgetSize,2024'!F82</f>
        <v>7090768</v>
      </c>
      <c r="G88" s="645">
        <f t="shared" si="14"/>
        <v>24577943.199999999</v>
      </c>
      <c r="H88" s="644"/>
      <c r="I88" s="645">
        <f t="shared" si="15"/>
        <v>24577943.199999999</v>
      </c>
      <c r="K88" s="386"/>
    </row>
    <row r="89" spans="1:11" ht="27.6" customHeight="1" x14ac:dyDescent="0.25">
      <c r="A89" s="23">
        <v>76</v>
      </c>
      <c r="B89" s="360" t="s">
        <v>100</v>
      </c>
      <c r="C89" s="9" t="s">
        <v>101</v>
      </c>
      <c r="D89" s="361">
        <f>'BudgetSize,2024'!D83</f>
        <v>501015000</v>
      </c>
      <c r="E89" s="644">
        <f>'BudgetSize,2024'!E83</f>
        <v>80643237.065600008</v>
      </c>
      <c r="F89" s="644">
        <f>'BudgetSize,2024'!F83</f>
        <v>391593250.63999999</v>
      </c>
      <c r="G89" s="645">
        <f t="shared" si="14"/>
        <v>472236487.70560002</v>
      </c>
      <c r="H89" s="644">
        <f>'BudgetSize,2024'!H83</f>
        <v>75747620</v>
      </c>
      <c r="I89" s="645">
        <f t="shared" si="15"/>
        <v>547984107.70560002</v>
      </c>
      <c r="K89" s="386"/>
    </row>
    <row r="90" spans="1:11" ht="27.6" customHeight="1" x14ac:dyDescent="0.25">
      <c r="A90" s="23">
        <v>77</v>
      </c>
      <c r="B90" s="360" t="s">
        <v>88</v>
      </c>
      <c r="C90" s="9" t="s">
        <v>89</v>
      </c>
      <c r="D90" s="361">
        <f>'BudgetSize,2024'!D84</f>
        <v>676000</v>
      </c>
      <c r="E90" s="644">
        <f>'BudgetSize,2024'!E84</f>
        <v>261485633.88</v>
      </c>
      <c r="F90" s="644">
        <f>'BudgetSize,2024'!F84</f>
        <v>37167400</v>
      </c>
      <c r="G90" s="645">
        <f t="shared" si="14"/>
        <v>298653033.88</v>
      </c>
      <c r="H90" s="644"/>
      <c r="I90" s="645">
        <f t="shared" si="15"/>
        <v>298653033.88</v>
      </c>
      <c r="K90" s="386"/>
    </row>
    <row r="91" spans="1:11" ht="27.6" customHeight="1" x14ac:dyDescent="0.25">
      <c r="A91" s="23">
        <v>78</v>
      </c>
      <c r="B91" s="360">
        <v>51701200100</v>
      </c>
      <c r="C91" s="9" t="s">
        <v>5159</v>
      </c>
      <c r="D91" s="361">
        <f>'BudgetSize,2024'!D85</f>
        <v>277046134</v>
      </c>
      <c r="E91" s="644">
        <f>'BudgetSize,2024'!E85</f>
        <v>110000000</v>
      </c>
      <c r="F91" s="644">
        <f>'BudgetSize,2024'!F85</f>
        <v>930626890</v>
      </c>
      <c r="G91" s="645">
        <f t="shared" ref="G91" si="16">SUM(E91,F91)</f>
        <v>1040626890</v>
      </c>
      <c r="H91" s="644">
        <f>'BudgetSize,2024'!H85</f>
        <v>326000000</v>
      </c>
      <c r="I91" s="645">
        <f t="shared" ref="I91" si="17">SUM(G91,H91)</f>
        <v>1366626890</v>
      </c>
      <c r="K91" s="386"/>
    </row>
    <row r="92" spans="1:11" ht="27.6" customHeight="1" x14ac:dyDescent="0.25">
      <c r="A92" s="23">
        <v>79</v>
      </c>
      <c r="B92" s="360" t="s">
        <v>90</v>
      </c>
      <c r="C92" s="9" t="s">
        <v>91</v>
      </c>
      <c r="D92" s="361">
        <f>'BudgetSize,2024'!D86</f>
        <v>923131970</v>
      </c>
      <c r="E92" s="644">
        <f>'BudgetSize,2024'!E86</f>
        <v>1299538864.1896</v>
      </c>
      <c r="F92" s="644">
        <f>'BudgetSize,2024'!F86</f>
        <v>365780542</v>
      </c>
      <c r="G92" s="645">
        <f t="shared" si="14"/>
        <v>1665319406.1896</v>
      </c>
      <c r="H92" s="644">
        <f>'BudgetSize,2024'!H86</f>
        <v>1051570000</v>
      </c>
      <c r="I92" s="645">
        <f t="shared" si="15"/>
        <v>2716889406.1896</v>
      </c>
      <c r="K92" s="386"/>
    </row>
    <row r="93" spans="1:11" ht="27.6" customHeight="1" x14ac:dyDescent="0.25">
      <c r="A93" s="23">
        <v>80</v>
      </c>
      <c r="B93" s="360" t="s">
        <v>93</v>
      </c>
      <c r="C93" s="9" t="s">
        <v>94</v>
      </c>
      <c r="D93" s="361">
        <f>'BudgetSize,2024'!D87</f>
        <v>1865274520</v>
      </c>
      <c r="E93" s="644">
        <f>'BudgetSize,2024'!E87</f>
        <v>1737525434.5711999</v>
      </c>
      <c r="F93" s="644">
        <f>'BudgetSize,2024'!F87</f>
        <v>111921997</v>
      </c>
      <c r="G93" s="645">
        <f t="shared" si="14"/>
        <v>1849447431.5711999</v>
      </c>
      <c r="H93" s="644">
        <f>'BudgetSize,2024'!H87</f>
        <v>118302000</v>
      </c>
      <c r="I93" s="645">
        <f t="shared" si="15"/>
        <v>1967749431.5711999</v>
      </c>
      <c r="K93" s="386"/>
    </row>
    <row r="94" spans="1:11" ht="27.6" customHeight="1" x14ac:dyDescent="0.25">
      <c r="A94" s="23">
        <v>81</v>
      </c>
      <c r="B94" s="360" t="s">
        <v>95</v>
      </c>
      <c r="C94" s="9" t="s">
        <v>96</v>
      </c>
      <c r="D94" s="361">
        <f>'BudgetSize,2024'!D88</f>
        <v>1465750000</v>
      </c>
      <c r="E94" s="644">
        <f>'BudgetSize,2024'!E88</f>
        <v>1493294755.0811999</v>
      </c>
      <c r="F94" s="644">
        <f>'BudgetSize,2024'!F88</f>
        <v>75415000</v>
      </c>
      <c r="G94" s="645">
        <f t="shared" si="14"/>
        <v>1568709755.0811999</v>
      </c>
      <c r="H94" s="644">
        <f>'BudgetSize,2024'!H88</f>
        <v>320391680</v>
      </c>
      <c r="I94" s="645">
        <f t="shared" si="15"/>
        <v>1889101435.0811999</v>
      </c>
      <c r="K94" s="386"/>
    </row>
    <row r="95" spans="1:11" ht="27.6" customHeight="1" x14ac:dyDescent="0.25">
      <c r="A95" s="23">
        <v>82</v>
      </c>
      <c r="B95" s="360" t="s">
        <v>102</v>
      </c>
      <c r="C95" s="9" t="s">
        <v>103</v>
      </c>
      <c r="D95" s="361">
        <f>'BudgetSize,2024'!D89</f>
        <v>307631433.36000001</v>
      </c>
      <c r="E95" s="644">
        <f>'BudgetSize,2024'!E89</f>
        <v>1806334880.3099999</v>
      </c>
      <c r="F95" s="644">
        <f>'BudgetSize,2024'!F89</f>
        <v>306583876</v>
      </c>
      <c r="G95" s="645">
        <f t="shared" si="14"/>
        <v>2112918756.3099999</v>
      </c>
      <c r="H95" s="644">
        <f>'BudgetSize,2024'!H89</f>
        <v>217551570</v>
      </c>
      <c r="I95" s="645">
        <f t="shared" si="15"/>
        <v>2330470326.3099999</v>
      </c>
      <c r="K95" s="386"/>
    </row>
    <row r="96" spans="1:11" ht="27.6" customHeight="1" x14ac:dyDescent="0.25">
      <c r="A96" s="23">
        <v>83</v>
      </c>
      <c r="B96" s="360" t="s">
        <v>3131</v>
      </c>
      <c r="C96" s="9" t="s">
        <v>2511</v>
      </c>
      <c r="D96" s="361">
        <f>'BudgetSize,2024'!D90</f>
        <v>3269940098</v>
      </c>
      <c r="E96" s="644">
        <f>'BudgetSize,2024'!E90</f>
        <v>5377486791.8240004</v>
      </c>
      <c r="F96" s="644">
        <f>'BudgetSize,2024'!F90</f>
        <v>2379925075.5600004</v>
      </c>
      <c r="G96" s="645">
        <f t="shared" si="14"/>
        <v>7757411867.3840008</v>
      </c>
      <c r="H96" s="644">
        <f>'BudgetSize,2024'!H90</f>
        <v>367769100</v>
      </c>
      <c r="I96" s="645">
        <f t="shared" si="15"/>
        <v>8125180967.3840008</v>
      </c>
      <c r="K96" s="386"/>
    </row>
    <row r="97" spans="1:11" ht="27.6" customHeight="1" x14ac:dyDescent="0.25">
      <c r="A97" s="23">
        <v>84</v>
      </c>
      <c r="B97" s="360" t="s">
        <v>99</v>
      </c>
      <c r="C97" s="9" t="s">
        <v>3023</v>
      </c>
      <c r="D97" s="361">
        <f>'BudgetSize,2024'!D91</f>
        <v>225990000</v>
      </c>
      <c r="E97" s="644">
        <f>'BudgetSize,2024'!E91</f>
        <v>6205031179.6224003</v>
      </c>
      <c r="F97" s="644">
        <f>'BudgetSize,2024'!F91</f>
        <v>113010539.98300076</v>
      </c>
      <c r="G97" s="645">
        <f t="shared" si="14"/>
        <v>6318041719.605401</v>
      </c>
      <c r="H97" s="644">
        <f>'BudgetSize,2024'!H91</f>
        <v>65018446.549999997</v>
      </c>
      <c r="I97" s="645">
        <f t="shared" si="15"/>
        <v>6383060166.1554012</v>
      </c>
      <c r="K97" s="386"/>
    </row>
    <row r="98" spans="1:11" ht="27.6" customHeight="1" x14ac:dyDescent="0.25">
      <c r="A98" s="23">
        <v>85</v>
      </c>
      <c r="B98" s="360" t="s">
        <v>124</v>
      </c>
      <c r="C98" s="9" t="s">
        <v>125</v>
      </c>
      <c r="D98" s="361">
        <f>'BudgetSize,2024'!D92</f>
        <v>1555500</v>
      </c>
      <c r="E98" s="644">
        <f>'BudgetSize,2024'!E92</f>
        <v>508234186.81999993</v>
      </c>
      <c r="F98" s="644">
        <f>'BudgetSize,2024'!F92</f>
        <v>48264844</v>
      </c>
      <c r="G98" s="645">
        <f t="shared" si="14"/>
        <v>556499030.81999993</v>
      </c>
      <c r="H98" s="644">
        <f>'BudgetSize,2024'!H92</f>
        <v>134000000</v>
      </c>
      <c r="I98" s="645">
        <f t="shared" si="15"/>
        <v>690499030.81999993</v>
      </c>
      <c r="K98" s="386"/>
    </row>
    <row r="99" spans="1:11" ht="27.6" customHeight="1" x14ac:dyDescent="0.25">
      <c r="A99" s="23">
        <v>86</v>
      </c>
      <c r="B99" s="360" t="s">
        <v>97</v>
      </c>
      <c r="C99" s="9" t="s">
        <v>98</v>
      </c>
      <c r="D99" s="361">
        <f>'BudgetSize,2024'!D93</f>
        <v>8000000</v>
      </c>
      <c r="E99" s="644">
        <f>'BudgetSize,2024'!E93</f>
        <v>8648978.9759999998</v>
      </c>
      <c r="F99" s="644">
        <f>'BudgetSize,2024'!F93</f>
        <v>157692360</v>
      </c>
      <c r="G99" s="645">
        <f t="shared" si="14"/>
        <v>166341338.97600001</v>
      </c>
      <c r="H99" s="644" t="str">
        <f>'BudgetSize,2024'!H93</f>
        <v xml:space="preserve">                                  -   </v>
      </c>
      <c r="I99" s="645">
        <f t="shared" si="15"/>
        <v>166341338.97600001</v>
      </c>
      <c r="K99" s="386"/>
    </row>
    <row r="100" spans="1:11" ht="27.6" customHeight="1" x14ac:dyDescent="0.25">
      <c r="A100" s="23">
        <v>87</v>
      </c>
      <c r="B100" s="360" t="s">
        <v>92</v>
      </c>
      <c r="C100" s="9" t="s">
        <v>2510</v>
      </c>
      <c r="D100" s="361">
        <f>'BudgetSize,2024'!D94</f>
        <v>466940000</v>
      </c>
      <c r="E100" s="644">
        <f>'BudgetSize,2024'!E94</f>
        <v>936876289.29280007</v>
      </c>
      <c r="F100" s="644">
        <f>'BudgetSize,2024'!F94</f>
        <v>15811350</v>
      </c>
      <c r="G100" s="645">
        <f t="shared" si="14"/>
        <v>952687639.29280007</v>
      </c>
      <c r="H100" s="644">
        <f>'BudgetSize,2024'!H94</f>
        <v>600062030</v>
      </c>
      <c r="I100" s="645">
        <f t="shared" si="15"/>
        <v>1552749669.2927999</v>
      </c>
      <c r="K100" s="386"/>
    </row>
    <row r="101" spans="1:11" ht="27.6" customHeight="1" x14ac:dyDescent="0.25">
      <c r="A101" s="23">
        <v>88</v>
      </c>
      <c r="B101" s="360" t="s">
        <v>106</v>
      </c>
      <c r="C101" s="9" t="s">
        <v>107</v>
      </c>
      <c r="D101" s="361">
        <f>'BudgetSize,2024'!D95</f>
        <v>1227500000</v>
      </c>
      <c r="E101" s="644">
        <f>'BudgetSize,2024'!E95</f>
        <v>557599599.35000002</v>
      </c>
      <c r="F101" s="644">
        <f>'BudgetSize,2024'!F95</f>
        <v>388305000</v>
      </c>
      <c r="G101" s="645">
        <f t="shared" si="14"/>
        <v>945904599.35000002</v>
      </c>
      <c r="H101" s="644">
        <f>'BudgetSize,2024'!H95</f>
        <v>1872000000</v>
      </c>
      <c r="I101" s="645">
        <f t="shared" si="15"/>
        <v>2817904599.3499999</v>
      </c>
      <c r="K101" s="386"/>
    </row>
    <row r="102" spans="1:11" ht="27.6" customHeight="1" x14ac:dyDescent="0.25">
      <c r="A102" s="23">
        <v>89</v>
      </c>
      <c r="B102" s="360" t="s">
        <v>130</v>
      </c>
      <c r="C102" s="9" t="s">
        <v>131</v>
      </c>
      <c r="D102" s="361">
        <f>'BudgetSize,2024'!D96</f>
        <v>1697500000</v>
      </c>
      <c r="E102" s="644">
        <f>'BudgetSize,2024'!E96</f>
        <v>1836000000</v>
      </c>
      <c r="F102" s="644">
        <f>'BudgetSize,2024'!F96</f>
        <v>148265000</v>
      </c>
      <c r="G102" s="645">
        <f t="shared" si="14"/>
        <v>1984265000</v>
      </c>
      <c r="H102" s="644">
        <f>'BudgetSize,2024'!H96</f>
        <v>61000000</v>
      </c>
      <c r="I102" s="645">
        <f t="shared" si="15"/>
        <v>2045265000</v>
      </c>
      <c r="K102" s="386"/>
    </row>
    <row r="103" spans="1:11" ht="27.6" customHeight="1" x14ac:dyDescent="0.25">
      <c r="A103" s="23">
        <v>90</v>
      </c>
      <c r="B103" s="360" t="s">
        <v>110</v>
      </c>
      <c r="C103" s="9" t="s">
        <v>111</v>
      </c>
      <c r="D103" s="361">
        <f>'BudgetSize,2024'!D97</f>
        <v>3036319332</v>
      </c>
      <c r="E103" s="644">
        <f>'BudgetSize,2024'!E97</f>
        <v>6647076701.5629997</v>
      </c>
      <c r="F103" s="644">
        <f>'BudgetSize,2024'!F97</f>
        <v>1401549950</v>
      </c>
      <c r="G103" s="645">
        <f t="shared" si="14"/>
        <v>8048626651.5629997</v>
      </c>
      <c r="H103" s="644">
        <f>'BudgetSize,2024'!H97</f>
        <v>5832770930</v>
      </c>
      <c r="I103" s="645">
        <f t="shared" si="15"/>
        <v>13881397581.563</v>
      </c>
      <c r="K103" s="386"/>
    </row>
    <row r="104" spans="1:11" ht="27.6" customHeight="1" x14ac:dyDescent="0.25">
      <c r="A104" s="23">
        <v>91</v>
      </c>
      <c r="B104" s="360" t="s">
        <v>112</v>
      </c>
      <c r="C104" s="9" t="s">
        <v>113</v>
      </c>
      <c r="D104" s="361">
        <f>'BudgetSize,2024'!D98</f>
        <v>2105327454</v>
      </c>
      <c r="E104" s="644">
        <f>'BudgetSize,2024'!E98</f>
        <v>2728897.42</v>
      </c>
      <c r="F104" s="644">
        <f>'BudgetSize,2024'!F98</f>
        <v>20300000</v>
      </c>
      <c r="G104" s="645">
        <f t="shared" si="14"/>
        <v>23028897.420000002</v>
      </c>
      <c r="H104" s="644">
        <f>'BudgetSize,2024'!H98</f>
        <v>40300000</v>
      </c>
      <c r="I104" s="645">
        <f t="shared" si="15"/>
        <v>63328897.420000002</v>
      </c>
      <c r="K104" s="386"/>
    </row>
    <row r="105" spans="1:11" ht="27.6" customHeight="1" x14ac:dyDescent="0.25">
      <c r="A105" s="23">
        <v>92</v>
      </c>
      <c r="B105" s="360" t="s">
        <v>108</v>
      </c>
      <c r="C105" s="9" t="s">
        <v>109</v>
      </c>
      <c r="D105" s="1017">
        <f>'BudgetSize,2024'!D99</f>
        <v>337985000</v>
      </c>
      <c r="E105" s="644">
        <f>'BudgetSize,2024'!E99</f>
        <v>2536656073.4699998</v>
      </c>
      <c r="F105" s="644">
        <f>'BudgetSize,2024'!F99</f>
        <v>40003000</v>
      </c>
      <c r="G105" s="645">
        <f t="shared" si="14"/>
        <v>2576659073.4699998</v>
      </c>
      <c r="H105" s="644">
        <f>'BudgetSize,2024'!H99</f>
        <v>3500000</v>
      </c>
      <c r="I105" s="645">
        <f t="shared" si="15"/>
        <v>2580159073.4699998</v>
      </c>
      <c r="K105" s="386"/>
    </row>
    <row r="106" spans="1:11" ht="27.6" customHeight="1" x14ac:dyDescent="0.25">
      <c r="A106" s="23">
        <v>93</v>
      </c>
      <c r="B106" s="360" t="s">
        <v>2938</v>
      </c>
      <c r="C106" s="9" t="s">
        <v>118</v>
      </c>
      <c r="D106" s="1017">
        <f>'BudgetSize,2024'!D100</f>
        <v>62164000</v>
      </c>
      <c r="E106" s="644">
        <f>'BudgetSize,2024'!E100</f>
        <v>69508800</v>
      </c>
      <c r="F106" s="644">
        <f>'BudgetSize,2024'!F100</f>
        <v>164917360</v>
      </c>
      <c r="G106" s="645">
        <f t="shared" si="14"/>
        <v>234426160</v>
      </c>
      <c r="H106" s="644">
        <f>'BudgetSize,2024'!H100</f>
        <v>2272257535</v>
      </c>
      <c r="I106" s="645">
        <f t="shared" si="15"/>
        <v>2506683695</v>
      </c>
      <c r="K106" s="386"/>
    </row>
    <row r="107" spans="1:11" ht="27.6" customHeight="1" x14ac:dyDescent="0.25">
      <c r="A107" s="23">
        <v>94</v>
      </c>
      <c r="B107" s="360" t="s">
        <v>119</v>
      </c>
      <c r="C107" s="9" t="s">
        <v>120</v>
      </c>
      <c r="D107" s="361">
        <f>'BudgetSize,2024'!D101</f>
        <v>464477</v>
      </c>
      <c r="E107" s="644">
        <f>'BudgetSize,2024'!E101</f>
        <v>134889637.16999999</v>
      </c>
      <c r="F107" s="644">
        <f>'BudgetSize,2024'!F101</f>
        <v>101228586.00000003</v>
      </c>
      <c r="G107" s="645">
        <f t="shared" si="14"/>
        <v>236118223.17000002</v>
      </c>
      <c r="H107" s="644"/>
      <c r="I107" s="645">
        <f t="shared" si="15"/>
        <v>236118223.17000002</v>
      </c>
      <c r="K107" s="386"/>
    </row>
    <row r="108" spans="1:11" ht="27.6" customHeight="1" x14ac:dyDescent="0.25">
      <c r="A108" s="23">
        <v>95</v>
      </c>
      <c r="B108" s="360" t="s">
        <v>3132</v>
      </c>
      <c r="C108" s="9" t="s">
        <v>132</v>
      </c>
      <c r="D108" s="362">
        <f>'BudgetSize,2024'!D102</f>
        <v>70000000</v>
      </c>
      <c r="E108" s="644">
        <f>'BudgetSize,2024'!E102</f>
        <v>18500000</v>
      </c>
      <c r="F108" s="644">
        <f>'BudgetSize,2024'!F102</f>
        <v>5948750</v>
      </c>
      <c r="G108" s="645">
        <f t="shared" si="14"/>
        <v>24448750</v>
      </c>
      <c r="H108" s="644">
        <f>'BudgetSize,2024'!H102</f>
        <v>19082000</v>
      </c>
      <c r="I108" s="645">
        <f>SUM(G108,H108)</f>
        <v>43530750</v>
      </c>
      <c r="K108" s="386"/>
    </row>
    <row r="109" spans="1:11" ht="27.6" customHeight="1" x14ac:dyDescent="0.25">
      <c r="A109" s="23">
        <v>96</v>
      </c>
      <c r="B109" s="360" t="s">
        <v>3298</v>
      </c>
      <c r="C109" s="9" t="s">
        <v>3297</v>
      </c>
      <c r="D109" s="361">
        <f>'BudgetSize,2024'!D103</f>
        <v>0</v>
      </c>
      <c r="E109" s="644">
        <f>'BudgetSize,2024'!E103</f>
        <v>200000000</v>
      </c>
      <c r="F109" s="644">
        <f>'BudgetSize,2024'!F103</f>
        <v>240312500</v>
      </c>
      <c r="G109" s="645">
        <f t="shared" si="14"/>
        <v>440312500</v>
      </c>
      <c r="H109" s="644">
        <f>'BudgetSize,2024'!H103</f>
        <v>153000000</v>
      </c>
      <c r="I109" s="645">
        <f t="shared" si="15"/>
        <v>593312500</v>
      </c>
      <c r="K109" s="386"/>
    </row>
    <row r="110" spans="1:11" ht="27.6" customHeight="1" x14ac:dyDescent="0.25">
      <c r="A110" s="23">
        <v>97</v>
      </c>
      <c r="B110" s="360" t="s">
        <v>116</v>
      </c>
      <c r="C110" s="9" t="s">
        <v>117</v>
      </c>
      <c r="D110" s="361">
        <f>'BudgetSize,2024'!D104</f>
        <v>608835700</v>
      </c>
      <c r="E110" s="644">
        <f>'BudgetSize,2024'!E104</f>
        <v>167425075.53999999</v>
      </c>
      <c r="F110" s="644">
        <f>'BudgetSize,2024'!F104</f>
        <v>378753000</v>
      </c>
      <c r="G110" s="645">
        <f>SUM(E110,F110)</f>
        <v>546178075.53999996</v>
      </c>
      <c r="H110" s="644">
        <f>'BudgetSize,2024'!H104</f>
        <v>43910624.460000038</v>
      </c>
      <c r="I110" s="645">
        <f>SUM(G110,H110)</f>
        <v>590088700</v>
      </c>
      <c r="K110" s="386"/>
    </row>
  </sheetData>
  <printOptions horizontalCentered="1"/>
  <pageMargins left="0.35" right="0.25" top="0.5" bottom="0.5" header="0.3" footer="0.3"/>
  <pageSetup paperSize="9" scale="45" fitToHeight="0" orientation="landscape" r:id="rId1"/>
  <headerFooter>
    <oddFooter>&amp;L&amp;20© Benue State Budget &amp; Economic Planning Commission, &amp;C&amp;24&amp;P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49"/>
  <sheetViews>
    <sheetView view="pageBreakPreview" topLeftCell="A34" zoomScaleSheetLayoutView="100" workbookViewId="0">
      <selection activeCell="F24" sqref="F24"/>
    </sheetView>
  </sheetViews>
  <sheetFormatPr defaultRowHeight="15" x14ac:dyDescent="0.25"/>
  <cols>
    <col min="1" max="1" width="7.42578125" customWidth="1"/>
    <col min="2" max="2" width="14.28515625" customWidth="1"/>
    <col min="3" max="3" width="47.85546875" customWidth="1"/>
    <col min="4" max="4" width="22.42578125" customWidth="1"/>
    <col min="5" max="5" width="20.140625" style="962" customWidth="1"/>
    <col min="6" max="7" width="18.140625" style="962" bestFit="1" customWidth="1"/>
    <col min="8" max="8" width="17.28515625" style="962" bestFit="1" customWidth="1"/>
    <col min="9" max="9" width="16.140625" style="962" bestFit="1" customWidth="1"/>
    <col min="10" max="10" width="14.7109375" style="962" bestFit="1" customWidth="1"/>
    <col min="11" max="11" width="14.5703125" style="962" bestFit="1" customWidth="1"/>
    <col min="12" max="12" width="13.42578125" style="962" bestFit="1" customWidth="1"/>
    <col min="13" max="13" width="17.140625" bestFit="1" customWidth="1"/>
  </cols>
  <sheetData>
    <row r="1" spans="1:12" ht="31.5" customHeight="1" x14ac:dyDescent="0.25">
      <c r="A1" s="1552" t="s">
        <v>2851</v>
      </c>
      <c r="B1" s="1552"/>
      <c r="C1" s="1552"/>
      <c r="D1" s="1553"/>
    </row>
    <row r="2" spans="1:12" ht="30.6" customHeight="1" x14ac:dyDescent="0.25">
      <c r="A2" s="1552" t="s">
        <v>3307</v>
      </c>
      <c r="B2" s="1552"/>
      <c r="C2" s="1552"/>
      <c r="D2" s="1553"/>
    </row>
    <row r="3" spans="1:12" s="368" customFormat="1" ht="46.5" customHeight="1" x14ac:dyDescent="0.25">
      <c r="A3" s="367" t="s">
        <v>2852</v>
      </c>
      <c r="B3" s="367" t="s">
        <v>137</v>
      </c>
      <c r="C3" s="367" t="s">
        <v>2853</v>
      </c>
      <c r="D3" s="367" t="s">
        <v>3269</v>
      </c>
      <c r="E3" s="1035"/>
      <c r="F3" s="1035"/>
      <c r="G3" s="1035"/>
      <c r="H3" s="1035"/>
      <c r="I3" s="1035"/>
      <c r="J3" s="1035"/>
      <c r="K3" s="1035"/>
      <c r="L3" s="1035"/>
    </row>
    <row r="4" spans="1:12" ht="15.6" customHeight="1" x14ac:dyDescent="0.25">
      <c r="A4" s="369">
        <v>1</v>
      </c>
      <c r="B4" s="1052"/>
      <c r="C4" s="1043" t="s">
        <v>2854</v>
      </c>
      <c r="D4" s="1053"/>
    </row>
    <row r="5" spans="1:12" ht="15.6" customHeight="1" x14ac:dyDescent="0.25">
      <c r="A5" s="370"/>
      <c r="B5" s="1051">
        <v>11</v>
      </c>
      <c r="C5" s="1041" t="s">
        <v>2855</v>
      </c>
      <c r="D5" s="370"/>
    </row>
    <row r="6" spans="1:12" ht="15.6" customHeight="1" x14ac:dyDescent="0.25">
      <c r="A6" s="373">
        <v>2</v>
      </c>
      <c r="B6" s="1050">
        <v>11010101</v>
      </c>
      <c r="C6" s="1043" t="s">
        <v>2856</v>
      </c>
      <c r="D6" s="1039">
        <v>109012216496</v>
      </c>
    </row>
    <row r="7" spans="1:12" ht="15.6" customHeight="1" x14ac:dyDescent="0.25">
      <c r="A7" s="373">
        <v>3</v>
      </c>
      <c r="B7" s="1050">
        <v>11010201</v>
      </c>
      <c r="C7" s="1043" t="s">
        <v>2858</v>
      </c>
      <c r="D7" s="1039">
        <v>58835945909.5</v>
      </c>
    </row>
    <row r="8" spans="1:12" ht="15.6" customHeight="1" x14ac:dyDescent="0.25">
      <c r="A8" s="373">
        <v>4</v>
      </c>
      <c r="B8" s="1050">
        <v>11010301</v>
      </c>
      <c r="C8" s="1043" t="s">
        <v>2968</v>
      </c>
      <c r="D8" s="1039">
        <v>50040883980.631058</v>
      </c>
    </row>
    <row r="9" spans="1:12" ht="15.6" customHeight="1" x14ac:dyDescent="0.25">
      <c r="A9" s="373">
        <v>5</v>
      </c>
      <c r="B9" s="1050">
        <v>11010302</v>
      </c>
      <c r="C9" s="1043" t="s">
        <v>2857</v>
      </c>
      <c r="D9" s="1039">
        <v>46940300000</v>
      </c>
    </row>
    <row r="10" spans="1:12" ht="15.6" customHeight="1" x14ac:dyDescent="0.25">
      <c r="A10" s="375"/>
      <c r="B10" s="384"/>
      <c r="C10" s="1047" t="s">
        <v>2859</v>
      </c>
      <c r="D10" s="1042">
        <f>SUM(D6:D9)</f>
        <v>264829346386.13104</v>
      </c>
    </row>
    <row r="11" spans="1:12" ht="15.6" customHeight="1" x14ac:dyDescent="0.25">
      <c r="A11" s="370"/>
      <c r="B11" s="377">
        <v>12</v>
      </c>
      <c r="C11" s="378" t="s">
        <v>2860</v>
      </c>
      <c r="D11" s="372"/>
    </row>
    <row r="12" spans="1:12" ht="15.6" customHeight="1" x14ac:dyDescent="0.25">
      <c r="A12" s="375"/>
      <c r="B12" s="379">
        <v>1201</v>
      </c>
      <c r="C12" s="380" t="s">
        <v>2861</v>
      </c>
      <c r="D12" s="375"/>
    </row>
    <row r="13" spans="1:12" ht="15.6" customHeight="1" x14ac:dyDescent="0.25">
      <c r="A13" s="375"/>
      <c r="B13" s="379">
        <v>120101</v>
      </c>
      <c r="C13" s="380" t="s">
        <v>2862</v>
      </c>
      <c r="D13" s="375"/>
    </row>
    <row r="14" spans="1:12" ht="15.6" customHeight="1" x14ac:dyDescent="0.25">
      <c r="A14" s="373">
        <v>6</v>
      </c>
      <c r="B14" s="1050">
        <v>12010101</v>
      </c>
      <c r="C14" s="1043" t="s">
        <v>2863</v>
      </c>
      <c r="D14" s="1039">
        <v>19385062017</v>
      </c>
    </row>
    <row r="15" spans="1:12" ht="15.6" customHeight="1" x14ac:dyDescent="0.25">
      <c r="A15" s="373">
        <v>7</v>
      </c>
      <c r="B15" s="1050">
        <v>12010301</v>
      </c>
      <c r="C15" s="1043" t="s">
        <v>2864</v>
      </c>
      <c r="D15" s="1039">
        <v>30300000</v>
      </c>
    </row>
    <row r="16" spans="1:12" ht="15.6" customHeight="1" x14ac:dyDescent="0.25">
      <c r="A16" s="373">
        <v>8</v>
      </c>
      <c r="B16" s="1050">
        <v>12010302</v>
      </c>
      <c r="C16" s="1043" t="s">
        <v>2865</v>
      </c>
      <c r="D16" s="1039">
        <v>62735000</v>
      </c>
    </row>
    <row r="17" spans="1:4" ht="15.6" customHeight="1" x14ac:dyDescent="0.25">
      <c r="A17" s="373">
        <v>9</v>
      </c>
      <c r="B17" s="1050">
        <v>12010303</v>
      </c>
      <c r="C17" s="1043" t="s">
        <v>2866</v>
      </c>
      <c r="D17" s="1039">
        <v>5882287.5</v>
      </c>
    </row>
    <row r="18" spans="1:4" ht="15.6" customHeight="1" x14ac:dyDescent="0.25">
      <c r="A18" s="373">
        <v>10</v>
      </c>
      <c r="B18" s="1050">
        <v>12010305</v>
      </c>
      <c r="C18" s="1043" t="s">
        <v>3270</v>
      </c>
      <c r="D18" s="1039">
        <v>4700000000</v>
      </c>
    </row>
    <row r="19" spans="1:4" ht="15.6" customHeight="1" x14ac:dyDescent="0.25">
      <c r="A19" s="373">
        <v>11</v>
      </c>
      <c r="B19" s="1050">
        <v>12010306</v>
      </c>
      <c r="C19" s="1043" t="s">
        <v>3271</v>
      </c>
      <c r="D19" s="1039">
        <v>95025234</v>
      </c>
    </row>
    <row r="20" spans="1:4" ht="15.6" customHeight="1" x14ac:dyDescent="0.25">
      <c r="A20" s="375"/>
      <c r="B20" s="384"/>
      <c r="C20" s="1047" t="s">
        <v>2867</v>
      </c>
      <c r="D20" s="1042">
        <f>SUM(D14:D19)</f>
        <v>24279004538.5</v>
      </c>
    </row>
    <row r="21" spans="1:4" ht="15.6" customHeight="1" x14ac:dyDescent="0.25">
      <c r="A21" s="375"/>
      <c r="B21" s="375"/>
      <c r="C21" s="380"/>
      <c r="D21" s="1037"/>
    </row>
    <row r="22" spans="1:4" ht="15.6" customHeight="1" x14ac:dyDescent="0.25">
      <c r="A22" s="375"/>
      <c r="B22" s="1058">
        <v>1202</v>
      </c>
      <c r="C22" s="1056" t="s">
        <v>2868</v>
      </c>
      <c r="D22" s="1056"/>
    </row>
    <row r="23" spans="1:4" ht="15.6" customHeight="1" x14ac:dyDescent="0.25">
      <c r="A23" s="383">
        <v>12</v>
      </c>
      <c r="B23" s="1050">
        <v>120201</v>
      </c>
      <c r="C23" s="1043" t="s">
        <v>2869</v>
      </c>
      <c r="D23" s="1039">
        <v>574001917</v>
      </c>
    </row>
    <row r="24" spans="1:4" ht="15.6" customHeight="1" x14ac:dyDescent="0.25">
      <c r="A24" s="383">
        <v>13</v>
      </c>
      <c r="B24" s="1050">
        <v>120204</v>
      </c>
      <c r="C24" s="1043" t="s">
        <v>2870</v>
      </c>
      <c r="D24" s="1039">
        <v>5667256452.0707302</v>
      </c>
    </row>
    <row r="25" spans="1:4" ht="15.6" customHeight="1" x14ac:dyDescent="0.25">
      <c r="A25" s="383">
        <v>14</v>
      </c>
      <c r="B25" s="1050">
        <v>120205</v>
      </c>
      <c r="C25" s="1043" t="s">
        <v>2871</v>
      </c>
      <c r="D25" s="1039">
        <v>55359500</v>
      </c>
    </row>
    <row r="26" spans="1:4" ht="15.6" customHeight="1" x14ac:dyDescent="0.25">
      <c r="A26" s="383">
        <v>15</v>
      </c>
      <c r="B26" s="1050">
        <v>120206</v>
      </c>
      <c r="C26" s="1043" t="s">
        <v>2872</v>
      </c>
      <c r="D26" s="1039">
        <v>1898961510.0092678</v>
      </c>
    </row>
    <row r="27" spans="1:4" ht="15.6" customHeight="1" x14ac:dyDescent="0.25">
      <c r="A27" s="383">
        <v>16</v>
      </c>
      <c r="B27" s="1050">
        <v>120207</v>
      </c>
      <c r="C27" s="1043" t="s">
        <v>2873</v>
      </c>
      <c r="D27" s="1039">
        <v>1357908227.4200001</v>
      </c>
    </row>
    <row r="28" spans="1:4" ht="15.6" customHeight="1" x14ac:dyDescent="0.25">
      <c r="A28" s="383">
        <v>17</v>
      </c>
      <c r="B28" s="1050">
        <v>120208</v>
      </c>
      <c r="C28" s="1043" t="s">
        <v>2874</v>
      </c>
      <c r="D28" s="1039">
        <v>70141801</v>
      </c>
    </row>
    <row r="29" spans="1:4" ht="15.6" customHeight="1" x14ac:dyDescent="0.25">
      <c r="A29" s="383">
        <v>18</v>
      </c>
      <c r="B29" s="1050">
        <v>120209</v>
      </c>
      <c r="C29" s="1043" t="s">
        <v>2875</v>
      </c>
      <c r="D29" s="1039">
        <v>203550000</v>
      </c>
    </row>
    <row r="30" spans="1:4" ht="15.6" customHeight="1" x14ac:dyDescent="0.25">
      <c r="A30" s="383">
        <v>19</v>
      </c>
      <c r="B30" s="1050">
        <v>120212</v>
      </c>
      <c r="C30" s="1043" t="s">
        <v>3275</v>
      </c>
      <c r="D30" s="1039">
        <v>30451216</v>
      </c>
    </row>
    <row r="31" spans="1:4" ht="15.6" customHeight="1" x14ac:dyDescent="0.25">
      <c r="A31" s="375"/>
      <c r="B31" s="375"/>
      <c r="C31" s="1045" t="s">
        <v>2876</v>
      </c>
      <c r="D31" s="1057">
        <f>SUM(D23:D30)</f>
        <v>9857630623.4999981</v>
      </c>
    </row>
    <row r="32" spans="1:4" ht="15.6" customHeight="1" x14ac:dyDescent="0.25">
      <c r="A32" s="370"/>
      <c r="B32" s="1049">
        <v>120211</v>
      </c>
      <c r="C32" s="1055" t="s">
        <v>2877</v>
      </c>
      <c r="D32" s="1038"/>
    </row>
    <row r="33" spans="1:13" ht="15.6" customHeight="1" x14ac:dyDescent="0.25">
      <c r="A33" s="383">
        <v>20</v>
      </c>
      <c r="B33" s="1050">
        <v>12021103</v>
      </c>
      <c r="C33" s="1043" t="s">
        <v>2878</v>
      </c>
      <c r="D33" s="1039">
        <v>305000000</v>
      </c>
    </row>
    <row r="34" spans="1:13" ht="15.6" customHeight="1" x14ac:dyDescent="0.25">
      <c r="A34" s="375"/>
      <c r="B34" s="375"/>
      <c r="C34" s="1045" t="s">
        <v>2879</v>
      </c>
      <c r="D34" s="1046">
        <f>D33</f>
        <v>305000000</v>
      </c>
    </row>
    <row r="35" spans="1:13" ht="15.6" customHeight="1" x14ac:dyDescent="0.25">
      <c r="A35" s="375"/>
      <c r="B35" s="375"/>
      <c r="C35" s="380"/>
      <c r="D35" s="385"/>
    </row>
    <row r="36" spans="1:13" ht="15.6" customHeight="1" x14ac:dyDescent="0.25">
      <c r="A36" s="370"/>
      <c r="B36" s="1049">
        <v>13</v>
      </c>
      <c r="C36" s="1055" t="s">
        <v>2880</v>
      </c>
      <c r="D36" s="1044"/>
    </row>
    <row r="37" spans="1:13" ht="15.6" customHeight="1" x14ac:dyDescent="0.25">
      <c r="A37" s="383">
        <v>21</v>
      </c>
      <c r="B37" s="1050">
        <v>130101</v>
      </c>
      <c r="C37" s="1043" t="s">
        <v>2881</v>
      </c>
      <c r="D37" s="1044">
        <v>600000000</v>
      </c>
    </row>
    <row r="38" spans="1:13" ht="15.6" customHeight="1" x14ac:dyDescent="0.25">
      <c r="A38" s="383">
        <v>22</v>
      </c>
      <c r="B38" s="1050">
        <v>130102</v>
      </c>
      <c r="C38" s="1043" t="s">
        <v>2882</v>
      </c>
      <c r="D38" s="1039">
        <v>413865509.38</v>
      </c>
    </row>
    <row r="39" spans="1:13" ht="15.6" customHeight="1" x14ac:dyDescent="0.25">
      <c r="A39" s="383">
        <v>23</v>
      </c>
      <c r="B39" s="1050">
        <v>130201</v>
      </c>
      <c r="C39" s="1043" t="s">
        <v>3040</v>
      </c>
      <c r="D39" s="1039">
        <v>33117962380</v>
      </c>
      <c r="M39" s="1036"/>
    </row>
    <row r="40" spans="1:13" ht="15.6" customHeight="1" x14ac:dyDescent="0.25">
      <c r="A40" s="383">
        <v>24</v>
      </c>
      <c r="B40" s="1050">
        <v>130202</v>
      </c>
      <c r="C40" s="1043" t="s">
        <v>2883</v>
      </c>
      <c r="D40" s="1039">
        <v>8099589017.6200008</v>
      </c>
    </row>
    <row r="41" spans="1:13" ht="15.6" customHeight="1" x14ac:dyDescent="0.25">
      <c r="A41" s="375"/>
      <c r="B41" s="1053"/>
      <c r="C41" s="1056" t="s">
        <v>2884</v>
      </c>
      <c r="D41" s="1040">
        <f>SUM(D37:D40)</f>
        <v>42231416907</v>
      </c>
    </row>
    <row r="42" spans="1:13" ht="9.6" customHeight="1" x14ac:dyDescent="0.25">
      <c r="A42" s="375"/>
      <c r="B42" s="1054"/>
      <c r="C42" s="381"/>
      <c r="D42" s="1037"/>
    </row>
    <row r="43" spans="1:13" ht="15.6" customHeight="1" x14ac:dyDescent="0.25">
      <c r="A43" s="370"/>
      <c r="B43" s="1049">
        <v>14</v>
      </c>
      <c r="C43" s="371" t="s">
        <v>3274</v>
      </c>
      <c r="D43" s="1038"/>
    </row>
    <row r="44" spans="1:13" ht="15.6" customHeight="1" x14ac:dyDescent="0.25">
      <c r="A44" s="383">
        <v>25</v>
      </c>
      <c r="B44" s="1050">
        <v>140201</v>
      </c>
      <c r="C44" s="374" t="s">
        <v>3272</v>
      </c>
      <c r="D44" s="1039">
        <v>827168864</v>
      </c>
    </row>
    <row r="45" spans="1:13" ht="15.6" customHeight="1" x14ac:dyDescent="0.25">
      <c r="A45" s="383">
        <v>26</v>
      </c>
      <c r="B45" s="1050">
        <v>140301</v>
      </c>
      <c r="C45" s="374" t="s">
        <v>2885</v>
      </c>
      <c r="D45" s="1039">
        <v>23798000000</v>
      </c>
    </row>
    <row r="46" spans="1:13" ht="15.6" customHeight="1" x14ac:dyDescent="0.25">
      <c r="A46" s="383">
        <v>27</v>
      </c>
      <c r="B46" s="1050">
        <v>140302</v>
      </c>
      <c r="C46" s="374" t="s">
        <v>3273</v>
      </c>
      <c r="D46" s="1039">
        <v>6893000000</v>
      </c>
    </row>
    <row r="47" spans="1:13" ht="15.6" customHeight="1" x14ac:dyDescent="0.25">
      <c r="A47" s="375"/>
      <c r="B47" s="1048"/>
      <c r="C47" s="382" t="s">
        <v>2886</v>
      </c>
      <c r="D47" s="1040">
        <f>SUM(D44:D46)</f>
        <v>31518168864</v>
      </c>
    </row>
    <row r="48" spans="1:13" ht="15.6" customHeight="1" x14ac:dyDescent="0.25">
      <c r="A48" s="375"/>
      <c r="B48" s="825"/>
      <c r="C48" s="382"/>
      <c r="D48" s="1037"/>
    </row>
    <row r="49" spans="1:4" ht="15.6" customHeight="1" x14ac:dyDescent="0.25">
      <c r="A49" s="384"/>
      <c r="B49" s="382"/>
      <c r="C49" s="382" t="s">
        <v>2887</v>
      </c>
      <c r="D49" s="376">
        <f>SUM(D10,D20,D31,D34,D41,D47)</f>
        <v>373020567319.13104</v>
      </c>
    </row>
  </sheetData>
  <mergeCells count="3">
    <mergeCell ref="A1:C1"/>
    <mergeCell ref="D1:D2"/>
    <mergeCell ref="A2:C2"/>
  </mergeCells>
  <printOptions horizontalCentered="1"/>
  <pageMargins left="0.7" right="0.7" top="1" bottom="0.5" header="0.3" footer="0.3"/>
  <pageSetup paperSize="9" scale="90" orientation="landscape" r:id="rId1"/>
  <headerFooter>
    <oddFooter>&amp;L&amp;16© Benue State Budget &amp; Economic Planning Commission, &amp;C&amp;16&amp;P</oddFooter>
  </headerFooter>
  <rowBreaks count="1" manualBreakCount="1">
    <brk id="21"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O259"/>
  <sheetViews>
    <sheetView view="pageBreakPreview" topLeftCell="B51" zoomScale="56" zoomScaleNormal="50" zoomScaleSheetLayoutView="69" workbookViewId="0">
      <selection activeCell="B60" sqref="B60:B61"/>
    </sheetView>
  </sheetViews>
  <sheetFormatPr defaultColWidth="8.7109375" defaultRowHeight="25.5" x14ac:dyDescent="0.35"/>
  <cols>
    <col min="1" max="1" width="2.140625" style="127" customWidth="1"/>
    <col min="2" max="2" width="25" style="42" customWidth="1"/>
    <col min="3" max="3" width="25.85546875" style="42" customWidth="1"/>
    <col min="4" max="4" width="106.5703125" style="42" customWidth="1"/>
    <col min="5" max="5" width="33.85546875" style="392" customWidth="1"/>
    <col min="6" max="6" width="40.140625" style="42" customWidth="1"/>
    <col min="7" max="7" width="34.140625" style="851" customWidth="1"/>
    <col min="8" max="8" width="29.7109375" style="42" customWidth="1"/>
    <col min="9" max="9" width="1.85546875" style="127" customWidth="1"/>
    <col min="10" max="10" width="36.28515625" style="392" bestFit="1" customWidth="1"/>
    <col min="11" max="11" width="41.5703125" style="1014" customWidth="1"/>
    <col min="12" max="12" width="32.5703125" style="392" customWidth="1"/>
    <col min="13" max="14" width="8.7109375" style="42"/>
    <col min="15" max="15" width="27.42578125" style="392" customWidth="1"/>
    <col min="16" max="16384" width="8.7109375" style="42"/>
  </cols>
  <sheetData>
    <row r="1" spans="1:15" s="1031" customFormat="1" ht="15" customHeight="1" x14ac:dyDescent="0.35">
      <c r="A1" s="127"/>
      <c r="E1" s="1032"/>
      <c r="G1" s="1033"/>
      <c r="I1" s="127"/>
      <c r="J1" s="1032"/>
      <c r="K1" s="1034"/>
      <c r="L1" s="1032"/>
      <c r="O1" s="1032"/>
    </row>
    <row r="2" spans="1:15" ht="98.1" customHeight="1" x14ac:dyDescent="0.35">
      <c r="B2" s="1566"/>
      <c r="C2" s="1566"/>
      <c r="D2" s="1566"/>
      <c r="E2" s="1566"/>
      <c r="F2" s="1566"/>
      <c r="G2" s="1566"/>
      <c r="H2" s="1566"/>
    </row>
    <row r="3" spans="1:15" ht="31.5" customHeight="1" x14ac:dyDescent="0.35">
      <c r="B3" s="1567" t="s">
        <v>0</v>
      </c>
      <c r="C3" s="1567"/>
      <c r="D3" s="1567"/>
      <c r="E3" s="1567"/>
      <c r="F3" s="1567"/>
      <c r="G3" s="1567"/>
      <c r="H3" s="22"/>
    </row>
    <row r="4" spans="1:15" ht="33.950000000000003" customHeight="1" x14ac:dyDescent="0.35">
      <c r="B4" s="1568" t="s">
        <v>3276</v>
      </c>
      <c r="C4" s="1568"/>
      <c r="D4" s="1568"/>
      <c r="E4" s="1568"/>
      <c r="F4" s="1568"/>
      <c r="G4" s="1568"/>
      <c r="H4" s="813"/>
    </row>
    <row r="5" spans="1:15" ht="26.25" x14ac:dyDescent="0.35">
      <c r="B5" s="13"/>
      <c r="C5" s="13"/>
      <c r="D5" s="1568" t="s">
        <v>3277</v>
      </c>
      <c r="E5" s="1568"/>
      <c r="F5" s="1568"/>
      <c r="G5" s="1003"/>
      <c r="H5" s="13"/>
    </row>
    <row r="6" spans="1:15" ht="21.95" customHeight="1" x14ac:dyDescent="0.35"/>
    <row r="7" spans="1:15" ht="26.25" x14ac:dyDescent="0.35">
      <c r="B7" s="95">
        <v>11100500100</v>
      </c>
      <c r="C7" s="1554" t="s">
        <v>3065</v>
      </c>
      <c r="D7" s="1554"/>
      <c r="E7" s="1001"/>
      <c r="F7" s="947"/>
      <c r="G7" s="1004"/>
      <c r="H7" s="947"/>
    </row>
    <row r="8" spans="1:15" ht="27" thickBot="1" x14ac:dyDescent="0.4">
      <c r="B8" s="1555" t="s">
        <v>550</v>
      </c>
      <c r="C8" s="1556"/>
      <c r="D8" s="948"/>
      <c r="E8" s="1002"/>
      <c r="F8" s="948"/>
      <c r="G8" s="66"/>
      <c r="H8" s="948"/>
    </row>
    <row r="9" spans="1:15" ht="132.75" thickTop="1" thickBot="1" x14ac:dyDescent="0.4">
      <c r="B9" s="20" t="s">
        <v>137</v>
      </c>
      <c r="C9" s="20" t="s">
        <v>551</v>
      </c>
      <c r="D9" s="20" t="s">
        <v>552</v>
      </c>
      <c r="E9" s="717" t="s">
        <v>3311</v>
      </c>
      <c r="F9" s="696" t="s">
        <v>3313</v>
      </c>
      <c r="G9" s="33" t="s">
        <v>3312</v>
      </c>
      <c r="H9" s="20" t="s">
        <v>5152</v>
      </c>
    </row>
    <row r="10" spans="1:15" ht="26.25" thickTop="1" x14ac:dyDescent="0.35">
      <c r="B10" s="6">
        <v>13020101</v>
      </c>
      <c r="C10" s="8" t="s">
        <v>5204</v>
      </c>
      <c r="D10" s="9" t="s">
        <v>3055</v>
      </c>
      <c r="E10" s="718">
        <v>298000000</v>
      </c>
      <c r="F10" s="96"/>
      <c r="G10" s="1005">
        <f>H10-E10</f>
        <v>-298000000</v>
      </c>
      <c r="H10" s="96"/>
    </row>
    <row r="11" spans="1:15" ht="26.25" thickBot="1" x14ac:dyDescent="0.4">
      <c r="B11" s="6">
        <v>13020202</v>
      </c>
      <c r="C11" s="8" t="s">
        <v>5204</v>
      </c>
      <c r="D11" s="9" t="s">
        <v>3066</v>
      </c>
      <c r="E11" s="718">
        <v>4246000000</v>
      </c>
      <c r="F11" s="96"/>
      <c r="G11" s="1005">
        <f>H11-E11</f>
        <v>-4246000000</v>
      </c>
      <c r="H11" s="96"/>
    </row>
    <row r="12" spans="1:15" ht="27.75" thickTop="1" thickBot="1" x14ac:dyDescent="0.4">
      <c r="B12" s="15"/>
      <c r="C12" s="15"/>
      <c r="D12" s="51" t="s">
        <v>553</v>
      </c>
      <c r="E12" s="730">
        <f>SUM(E10:E11)</f>
        <v>4544000000</v>
      </c>
      <c r="F12" s="730">
        <f>SUM(F10:F11)</f>
        <v>0</v>
      </c>
      <c r="G12" s="349">
        <f>SUM(G10:G11)</f>
        <v>-4544000000</v>
      </c>
      <c r="H12" s="143">
        <f>SUM(H10:H11)</f>
        <v>0</v>
      </c>
    </row>
    <row r="13" spans="1:15" ht="14.45" customHeight="1" thickTop="1" thickBot="1" x14ac:dyDescent="0.4">
      <c r="B13" s="15"/>
      <c r="C13" s="15"/>
      <c r="D13" s="15"/>
      <c r="E13" s="721"/>
      <c r="F13" s="13"/>
      <c r="G13" s="43"/>
      <c r="H13" s="949"/>
    </row>
    <row r="14" spans="1:15" ht="32.1" customHeight="1" thickTop="1" thickBot="1" x14ac:dyDescent="0.4">
      <c r="B14" s="15"/>
      <c r="C14" s="15"/>
      <c r="D14" s="15"/>
      <c r="E14" s="721"/>
      <c r="F14" s="13"/>
      <c r="G14" s="741" t="s">
        <v>554</v>
      </c>
      <c r="H14" s="144">
        <f>H12</f>
        <v>0</v>
      </c>
    </row>
    <row r="15" spans="1:15" ht="32.1" customHeight="1" thickTop="1" x14ac:dyDescent="0.35">
      <c r="B15" s="15"/>
      <c r="C15" s="15"/>
      <c r="D15" s="15"/>
      <c r="E15" s="721"/>
      <c r="F15" s="13"/>
      <c r="G15" s="1006"/>
      <c r="H15" s="814"/>
    </row>
    <row r="16" spans="1:15" ht="26.25" x14ac:dyDescent="0.35">
      <c r="B16" s="95" t="s">
        <v>3044</v>
      </c>
      <c r="C16" s="1554" t="s">
        <v>5229</v>
      </c>
      <c r="D16" s="1554"/>
      <c r="E16" s="1001"/>
      <c r="F16" s="947"/>
      <c r="G16" s="1004"/>
      <c r="H16" s="947"/>
    </row>
    <row r="17" spans="2:11" ht="27" thickBot="1" x14ac:dyDescent="0.4">
      <c r="B17" s="1555" t="s">
        <v>550</v>
      </c>
      <c r="C17" s="1556"/>
      <c r="D17" s="948"/>
      <c r="E17" s="1002"/>
      <c r="F17" s="948"/>
      <c r="G17" s="66"/>
      <c r="H17" s="948"/>
    </row>
    <row r="18" spans="2:11" ht="132.75" thickTop="1" thickBot="1" x14ac:dyDescent="0.4">
      <c r="B18" s="20" t="s">
        <v>137</v>
      </c>
      <c r="C18" s="20" t="s">
        <v>551</v>
      </c>
      <c r="D18" s="20" t="s">
        <v>552</v>
      </c>
      <c r="E18" s="717" t="s">
        <v>3311</v>
      </c>
      <c r="F18" s="696" t="s">
        <v>3313</v>
      </c>
      <c r="G18" s="33" t="s">
        <v>3312</v>
      </c>
      <c r="H18" s="20" t="s">
        <v>5152</v>
      </c>
    </row>
    <row r="19" spans="2:11" ht="26.25" thickTop="1" x14ac:dyDescent="0.35">
      <c r="B19" s="6">
        <v>12020442</v>
      </c>
      <c r="C19" s="8">
        <v>2101</v>
      </c>
      <c r="D19" s="9" t="s">
        <v>5069</v>
      </c>
      <c r="E19" s="718">
        <v>69016014.9099731</v>
      </c>
      <c r="F19" s="96"/>
      <c r="G19" s="1005"/>
      <c r="H19" s="96">
        <f>E19+G19</f>
        <v>69016014.9099731</v>
      </c>
    </row>
    <row r="20" spans="2:11" x14ac:dyDescent="0.35">
      <c r="B20" s="6">
        <v>12020449</v>
      </c>
      <c r="C20" s="8">
        <v>2101</v>
      </c>
      <c r="D20" s="9" t="s">
        <v>5070</v>
      </c>
      <c r="E20" s="718">
        <v>12000000</v>
      </c>
      <c r="F20" s="96"/>
      <c r="G20" s="1005"/>
      <c r="H20" s="96">
        <f t="shared" ref="H20:H25" si="0">E20+G20</f>
        <v>12000000</v>
      </c>
    </row>
    <row r="21" spans="2:11" x14ac:dyDescent="0.35">
      <c r="B21" s="6">
        <v>12020620</v>
      </c>
      <c r="C21" s="8">
        <v>2101</v>
      </c>
      <c r="D21" s="9" t="s">
        <v>3045</v>
      </c>
      <c r="E21" s="718">
        <v>1000000000</v>
      </c>
      <c r="F21" s="96"/>
      <c r="G21" s="1005">
        <v>395673211.80791998</v>
      </c>
      <c r="H21" s="96">
        <f t="shared" si="0"/>
        <v>1395673211.80792</v>
      </c>
    </row>
    <row r="22" spans="2:11" x14ac:dyDescent="0.35">
      <c r="B22" s="6">
        <v>12020711</v>
      </c>
      <c r="C22" s="8">
        <v>2101</v>
      </c>
      <c r="D22" s="9" t="s">
        <v>3046</v>
      </c>
      <c r="E22" s="718">
        <v>209720960</v>
      </c>
      <c r="F22" s="96"/>
      <c r="G22" s="1005">
        <v>100208444</v>
      </c>
      <c r="H22" s="96">
        <f t="shared" si="0"/>
        <v>309929404</v>
      </c>
    </row>
    <row r="23" spans="2:11" x14ac:dyDescent="0.35">
      <c r="B23" s="6">
        <v>12020906</v>
      </c>
      <c r="C23" s="8">
        <v>2101</v>
      </c>
      <c r="D23" s="9" t="s">
        <v>5071</v>
      </c>
      <c r="E23" s="718">
        <v>50000000</v>
      </c>
      <c r="F23" s="96"/>
      <c r="G23" s="1005"/>
      <c r="H23" s="96">
        <f t="shared" si="0"/>
        <v>50000000</v>
      </c>
    </row>
    <row r="24" spans="2:11" ht="51" x14ac:dyDescent="0.35">
      <c r="B24" s="6">
        <v>12021208</v>
      </c>
      <c r="C24" s="8" t="s">
        <v>5205</v>
      </c>
      <c r="D24" s="9" t="s">
        <v>3047</v>
      </c>
      <c r="E24" s="718">
        <v>1691860</v>
      </c>
      <c r="F24" s="96"/>
      <c r="G24" s="1005">
        <v>11204356</v>
      </c>
      <c r="H24" s="96">
        <f t="shared" si="0"/>
        <v>12896216</v>
      </c>
    </row>
    <row r="25" spans="2:11" ht="45.95" customHeight="1" thickBot="1" x14ac:dyDescent="0.4">
      <c r="B25" s="6">
        <v>14030201</v>
      </c>
      <c r="C25" s="8" t="s">
        <v>5205</v>
      </c>
      <c r="D25" s="9" t="s">
        <v>5008</v>
      </c>
      <c r="E25" s="718">
        <v>3873000000</v>
      </c>
      <c r="F25" s="96"/>
      <c r="G25" s="1005">
        <v>-1999999999.71789</v>
      </c>
      <c r="H25" s="96">
        <f t="shared" si="0"/>
        <v>1873000000.28211</v>
      </c>
    </row>
    <row r="26" spans="2:11" ht="27.75" thickTop="1" thickBot="1" x14ac:dyDescent="0.4">
      <c r="B26" s="15"/>
      <c r="C26" s="15"/>
      <c r="D26" s="51" t="s">
        <v>553</v>
      </c>
      <c r="E26" s="730">
        <f>SUM(E19:E25)</f>
        <v>5215428834.9099731</v>
      </c>
      <c r="F26" s="730">
        <f>SUM(F19:F25)</f>
        <v>0</v>
      </c>
      <c r="G26" s="349">
        <f>SUM(G19:G25)</f>
        <v>-1492913987.90997</v>
      </c>
      <c r="H26" s="143">
        <f>SUM(H19:H25)</f>
        <v>3722514847.0000029</v>
      </c>
      <c r="K26" s="1452"/>
    </row>
    <row r="27" spans="2:11" ht="27" thickTop="1" thickBot="1" x14ac:dyDescent="0.4">
      <c r="B27" s="15"/>
      <c r="C27" s="15"/>
      <c r="D27" s="15"/>
      <c r="E27" s="721"/>
      <c r="F27" s="13"/>
      <c r="G27" s="43"/>
      <c r="H27" s="949"/>
    </row>
    <row r="28" spans="2:11" ht="32.1" customHeight="1" thickTop="1" thickBot="1" x14ac:dyDescent="0.4">
      <c r="B28" s="15"/>
      <c r="C28" s="15"/>
      <c r="D28" s="15"/>
      <c r="E28" s="721"/>
      <c r="F28" s="13"/>
      <c r="G28" s="741" t="s">
        <v>554</v>
      </c>
      <c r="H28" s="144">
        <f>H26</f>
        <v>3722514847.0000029</v>
      </c>
    </row>
    <row r="29" spans="2:11" ht="26.25" thickTop="1" x14ac:dyDescent="0.35"/>
    <row r="31" spans="2:11" ht="26.25" x14ac:dyDescent="0.35">
      <c r="B31" s="95">
        <v>25200100100</v>
      </c>
      <c r="C31" s="1554" t="s">
        <v>294</v>
      </c>
      <c r="D31" s="1554"/>
      <c r="E31" s="1001"/>
      <c r="F31" s="947"/>
      <c r="G31" s="1004"/>
      <c r="H31" s="947"/>
    </row>
    <row r="32" spans="2:11" ht="23.45" customHeight="1" thickBot="1" x14ac:dyDescent="0.4">
      <c r="B32" s="1555" t="s">
        <v>550</v>
      </c>
      <c r="C32" s="1556"/>
      <c r="D32" s="112"/>
      <c r="E32" s="1002"/>
      <c r="F32" s="948"/>
      <c r="G32" s="66"/>
      <c r="H32" s="948"/>
    </row>
    <row r="33" spans="2:8" ht="132.75" thickTop="1" thickBot="1" x14ac:dyDescent="0.4">
      <c r="B33" s="20" t="s">
        <v>137</v>
      </c>
      <c r="C33" s="20" t="s">
        <v>551</v>
      </c>
      <c r="D33" s="20" t="s">
        <v>552</v>
      </c>
      <c r="E33" s="717" t="s">
        <v>3311</v>
      </c>
      <c r="F33" s="696" t="s">
        <v>3313</v>
      </c>
      <c r="G33" s="33" t="s">
        <v>3312</v>
      </c>
      <c r="H33" s="20" t="s">
        <v>5152</v>
      </c>
    </row>
    <row r="34" spans="2:8" ht="27" customHeight="1" thickTop="1" x14ac:dyDescent="0.35">
      <c r="B34" s="6">
        <v>12020114</v>
      </c>
      <c r="C34" s="8">
        <v>2101</v>
      </c>
      <c r="D34" s="9" t="s">
        <v>3056</v>
      </c>
      <c r="E34" s="718">
        <v>250000</v>
      </c>
      <c r="F34" s="96"/>
      <c r="G34" s="1005"/>
      <c r="H34" s="96">
        <f t="shared" ref="H34:H43" si="1">SUM(E34,G34)</f>
        <v>250000</v>
      </c>
    </row>
    <row r="35" spans="2:8" ht="27" customHeight="1" x14ac:dyDescent="0.35">
      <c r="B35" s="6">
        <v>12020121</v>
      </c>
      <c r="C35" s="8">
        <v>2101</v>
      </c>
      <c r="D35" s="9" t="s">
        <v>3057</v>
      </c>
      <c r="E35" s="718">
        <v>250000</v>
      </c>
      <c r="F35" s="96"/>
      <c r="G35" s="1005"/>
      <c r="H35" s="96">
        <f t="shared" si="1"/>
        <v>250000</v>
      </c>
    </row>
    <row r="36" spans="2:8" ht="27" customHeight="1" x14ac:dyDescent="0.35">
      <c r="B36" s="6">
        <v>12020127</v>
      </c>
      <c r="C36" s="8">
        <v>2101</v>
      </c>
      <c r="D36" s="9" t="s">
        <v>3058</v>
      </c>
      <c r="E36" s="718">
        <v>50000000</v>
      </c>
      <c r="F36" s="96"/>
      <c r="G36" s="1005"/>
      <c r="H36" s="96">
        <f t="shared" si="1"/>
        <v>50000000</v>
      </c>
    </row>
    <row r="37" spans="2:8" ht="27" customHeight="1" x14ac:dyDescent="0.35">
      <c r="B37" s="6">
        <v>12020424</v>
      </c>
      <c r="C37" s="8">
        <v>2101</v>
      </c>
      <c r="D37" s="9" t="s">
        <v>3059</v>
      </c>
      <c r="E37" s="718">
        <v>5000000</v>
      </c>
      <c r="F37" s="96"/>
      <c r="G37" s="1005"/>
      <c r="H37" s="96">
        <f t="shared" si="1"/>
        <v>5000000</v>
      </c>
    </row>
    <row r="38" spans="2:8" ht="27" customHeight="1" x14ac:dyDescent="0.35">
      <c r="B38" s="6">
        <v>12020430</v>
      </c>
      <c r="C38" s="8">
        <v>2101</v>
      </c>
      <c r="D38" s="9" t="s">
        <v>3060</v>
      </c>
      <c r="E38" s="718">
        <v>22000000</v>
      </c>
      <c r="F38" s="96"/>
      <c r="G38" s="1005"/>
      <c r="H38" s="96">
        <f t="shared" si="1"/>
        <v>22000000</v>
      </c>
    </row>
    <row r="39" spans="2:8" ht="27" customHeight="1" x14ac:dyDescent="0.35">
      <c r="B39" s="6">
        <v>12020431</v>
      </c>
      <c r="C39" s="8">
        <v>2101</v>
      </c>
      <c r="D39" s="9" t="s">
        <v>3061</v>
      </c>
      <c r="E39" s="718">
        <v>10000000</v>
      </c>
      <c r="F39" s="96"/>
      <c r="G39" s="1005"/>
      <c r="H39" s="96">
        <f t="shared" si="1"/>
        <v>10000000</v>
      </c>
    </row>
    <row r="40" spans="2:8" ht="27" customHeight="1" x14ac:dyDescent="0.35">
      <c r="B40" s="6">
        <v>12020436</v>
      </c>
      <c r="C40" s="8">
        <v>2101</v>
      </c>
      <c r="D40" s="9" t="s">
        <v>3062</v>
      </c>
      <c r="E40" s="718"/>
      <c r="F40" s="96"/>
      <c r="G40" s="1005">
        <v>2400000</v>
      </c>
      <c r="H40" s="96">
        <f t="shared" si="1"/>
        <v>2400000</v>
      </c>
    </row>
    <row r="41" spans="2:8" ht="27" customHeight="1" x14ac:dyDescent="0.35">
      <c r="B41" s="6">
        <v>12020451</v>
      </c>
      <c r="C41" s="8">
        <v>2101</v>
      </c>
      <c r="D41" s="9" t="s">
        <v>3063</v>
      </c>
      <c r="E41" s="718">
        <v>30000000</v>
      </c>
      <c r="F41" s="96"/>
      <c r="G41" s="1005"/>
      <c r="H41" s="96">
        <f t="shared" si="1"/>
        <v>30000000</v>
      </c>
    </row>
    <row r="42" spans="2:8" ht="27" customHeight="1" x14ac:dyDescent="0.35">
      <c r="B42" s="6">
        <v>12020711</v>
      </c>
      <c r="C42" s="8">
        <v>2101</v>
      </c>
      <c r="D42" s="9" t="s">
        <v>3046</v>
      </c>
      <c r="E42" s="718">
        <v>1472000</v>
      </c>
      <c r="F42" s="96"/>
      <c r="G42" s="1005"/>
      <c r="H42" s="96">
        <f t="shared" si="1"/>
        <v>1472000</v>
      </c>
    </row>
    <row r="43" spans="2:8" ht="27" customHeight="1" thickBot="1" x14ac:dyDescent="0.4">
      <c r="B43" s="6">
        <v>12020803</v>
      </c>
      <c r="C43" s="8">
        <v>2101</v>
      </c>
      <c r="D43" s="9" t="s">
        <v>3064</v>
      </c>
      <c r="E43" s="718">
        <v>1400000</v>
      </c>
      <c r="F43" s="96"/>
      <c r="G43" s="1005"/>
      <c r="H43" s="96">
        <f t="shared" si="1"/>
        <v>1400000</v>
      </c>
    </row>
    <row r="44" spans="2:8" ht="27.75" thickTop="1" thickBot="1" x14ac:dyDescent="0.4">
      <c r="B44" s="15"/>
      <c r="C44" s="15"/>
      <c r="D44" s="51" t="s">
        <v>553</v>
      </c>
      <c r="E44" s="730">
        <f>SUM(E34:E43)</f>
        <v>120372000</v>
      </c>
      <c r="F44" s="730">
        <f>SUM(F34:F43)</f>
        <v>0</v>
      </c>
      <c r="G44" s="349">
        <f>SUM(G34:G43)</f>
        <v>2400000</v>
      </c>
      <c r="H44" s="143">
        <f>SUM(H34:H43)</f>
        <v>122772000</v>
      </c>
    </row>
    <row r="45" spans="2:8" ht="17.100000000000001" customHeight="1" thickTop="1" thickBot="1" x14ac:dyDescent="0.4">
      <c r="B45" s="15"/>
      <c r="C45" s="15"/>
      <c r="D45" s="15"/>
      <c r="E45" s="721"/>
      <c r="F45" s="13"/>
      <c r="G45" s="43"/>
      <c r="H45" s="949"/>
    </row>
    <row r="46" spans="2:8" ht="32.1" customHeight="1" thickTop="1" thickBot="1" x14ac:dyDescent="0.4">
      <c r="B46" s="15"/>
      <c r="C46" s="15"/>
      <c r="D46" s="15"/>
      <c r="E46" s="721"/>
      <c r="F46" s="13"/>
      <c r="G46" s="741" t="s">
        <v>554</v>
      </c>
      <c r="H46" s="144">
        <f>H44</f>
        <v>122772000</v>
      </c>
    </row>
    <row r="47" spans="2:8" ht="26.25" thickTop="1" x14ac:dyDescent="0.35"/>
    <row r="49" spans="2:11" ht="26.25" x14ac:dyDescent="0.35">
      <c r="B49" s="95" t="s">
        <v>112</v>
      </c>
      <c r="C49" s="1554" t="s">
        <v>971</v>
      </c>
      <c r="D49" s="1554"/>
      <c r="E49" s="1001"/>
      <c r="F49" s="947"/>
      <c r="G49" s="1004"/>
      <c r="H49" s="947"/>
    </row>
    <row r="50" spans="2:11" ht="33.950000000000003" customHeight="1" thickBot="1" x14ac:dyDescent="0.4">
      <c r="B50" s="1555" t="s">
        <v>550</v>
      </c>
      <c r="C50" s="1559"/>
      <c r="D50" s="112"/>
      <c r="E50" s="1002"/>
      <c r="F50" s="948"/>
      <c r="G50" s="66"/>
      <c r="H50" s="948"/>
    </row>
    <row r="51" spans="2:11" ht="132.75" thickTop="1" thickBot="1" x14ac:dyDescent="0.4">
      <c r="B51" s="20" t="s">
        <v>137</v>
      </c>
      <c r="C51" s="20" t="s">
        <v>551</v>
      </c>
      <c r="D51" s="20" t="s">
        <v>552</v>
      </c>
      <c r="E51" s="717" t="s">
        <v>3311</v>
      </c>
      <c r="F51" s="696" t="s">
        <v>3313</v>
      </c>
      <c r="G51" s="33" t="s">
        <v>3312</v>
      </c>
      <c r="H51" s="20" t="s">
        <v>5152</v>
      </c>
    </row>
    <row r="52" spans="2:11" ht="27" customHeight="1" thickTop="1" x14ac:dyDescent="0.35">
      <c r="B52" s="6">
        <v>12020612</v>
      </c>
      <c r="C52" s="8">
        <v>2101</v>
      </c>
      <c r="D52" s="9" t="s">
        <v>3067</v>
      </c>
      <c r="E52" s="718">
        <v>28991271</v>
      </c>
      <c r="F52" s="96"/>
      <c r="G52" s="1005">
        <v>0</v>
      </c>
      <c r="H52" s="96">
        <v>28991271</v>
      </c>
    </row>
    <row r="53" spans="2:11" ht="27" customHeight="1" x14ac:dyDescent="0.35">
      <c r="B53" s="6">
        <v>12020707</v>
      </c>
      <c r="C53" s="8">
        <v>2101</v>
      </c>
      <c r="D53" s="9" t="s">
        <v>3068</v>
      </c>
      <c r="E53" s="718"/>
      <c r="F53" s="96"/>
      <c r="G53" s="1005">
        <v>15000000</v>
      </c>
      <c r="H53" s="96">
        <v>15000000</v>
      </c>
    </row>
    <row r="54" spans="2:11" ht="27" customHeight="1" x14ac:dyDescent="0.35">
      <c r="B54" s="6">
        <v>13010102</v>
      </c>
      <c r="C54" s="8" t="s">
        <v>5207</v>
      </c>
      <c r="D54" s="9" t="s">
        <v>3054</v>
      </c>
      <c r="E54" s="718"/>
      <c r="F54" s="96"/>
      <c r="G54" s="1005">
        <v>600000000</v>
      </c>
      <c r="H54" s="96">
        <v>600000000</v>
      </c>
    </row>
    <row r="55" spans="2:11" ht="53.1" customHeight="1" x14ac:dyDescent="0.35">
      <c r="B55" s="6">
        <v>13020202</v>
      </c>
      <c r="C55" s="8" t="s">
        <v>5210</v>
      </c>
      <c r="D55" s="9" t="s">
        <v>5211</v>
      </c>
      <c r="E55" s="718">
        <v>10000000</v>
      </c>
      <c r="F55" s="96"/>
      <c r="G55" s="1005">
        <v>220000000</v>
      </c>
      <c r="H55" s="96">
        <v>230000000</v>
      </c>
    </row>
    <row r="56" spans="2:11" ht="42" customHeight="1" x14ac:dyDescent="0.35">
      <c r="B56" s="6">
        <v>13020103</v>
      </c>
      <c r="C56" s="8" t="s">
        <v>5207</v>
      </c>
      <c r="D56" s="9" t="s">
        <v>5212</v>
      </c>
      <c r="E56" s="718">
        <v>14200000</v>
      </c>
      <c r="F56" s="96"/>
      <c r="G56" s="1005">
        <v>800000</v>
      </c>
      <c r="H56" s="96">
        <v>15000000</v>
      </c>
    </row>
    <row r="57" spans="2:11" ht="57.6" customHeight="1" x14ac:dyDescent="0.35">
      <c r="B57" s="6">
        <v>13020106</v>
      </c>
      <c r="C57" s="8" t="s">
        <v>5209</v>
      </c>
      <c r="D57" s="9" t="s">
        <v>5213</v>
      </c>
      <c r="E57" s="718">
        <v>5000000</v>
      </c>
      <c r="F57" s="96"/>
      <c r="G57" s="1005">
        <v>-5000000</v>
      </c>
      <c r="H57" s="96"/>
    </row>
    <row r="58" spans="2:11" ht="51.95" customHeight="1" x14ac:dyDescent="0.35">
      <c r="B58" s="6">
        <v>13020202</v>
      </c>
      <c r="C58" s="8" t="s">
        <v>5206</v>
      </c>
      <c r="D58" s="9" t="s">
        <v>5214</v>
      </c>
      <c r="E58" s="718">
        <v>120972890</v>
      </c>
      <c r="F58" s="96"/>
      <c r="G58" s="1005">
        <v>-120972689</v>
      </c>
      <c r="H58" s="96"/>
    </row>
    <row r="59" spans="2:11" ht="46.5" customHeight="1" x14ac:dyDescent="0.35">
      <c r="B59" s="6">
        <v>13010202</v>
      </c>
      <c r="C59" s="8" t="s">
        <v>5208</v>
      </c>
      <c r="D59" s="9" t="s">
        <v>5215</v>
      </c>
      <c r="E59" s="718">
        <v>10000000</v>
      </c>
      <c r="F59" s="96"/>
      <c r="G59" s="1005">
        <v>-10000000</v>
      </c>
      <c r="H59" s="96"/>
    </row>
    <row r="60" spans="2:11" ht="27" customHeight="1" x14ac:dyDescent="0.35">
      <c r="B60" s="6">
        <v>13020106</v>
      </c>
      <c r="C60" s="8" t="s">
        <v>5208</v>
      </c>
      <c r="D60" s="9" t="s">
        <v>3069</v>
      </c>
      <c r="E60" s="718"/>
      <c r="F60" s="96"/>
      <c r="G60" s="1005">
        <v>488667319.19999999</v>
      </c>
      <c r="H60" s="96">
        <v>488667319.19999999</v>
      </c>
      <c r="K60" s="1452"/>
    </row>
    <row r="61" spans="2:11" ht="27" customHeight="1" thickBot="1" x14ac:dyDescent="0.4">
      <c r="B61" s="6">
        <v>14020101</v>
      </c>
      <c r="C61" s="8" t="s">
        <v>5210</v>
      </c>
      <c r="D61" s="9" t="s">
        <v>3070</v>
      </c>
      <c r="E61" s="718"/>
      <c r="F61" s="96"/>
      <c r="G61" s="1005">
        <v>727668864</v>
      </c>
      <c r="H61" s="96">
        <v>727668863.79999995</v>
      </c>
    </row>
    <row r="62" spans="2:11" ht="27.75" thickTop="1" thickBot="1" x14ac:dyDescent="0.4">
      <c r="B62" s="15"/>
      <c r="C62" s="15"/>
      <c r="D62" s="51" t="s">
        <v>553</v>
      </c>
      <c r="E62" s="730">
        <f>SUM(E52:E61)</f>
        <v>189164161</v>
      </c>
      <c r="F62" s="730">
        <f>SUM(F52:F61)</f>
        <v>0</v>
      </c>
      <c r="G62" s="349">
        <f>SUM(G52:G61)</f>
        <v>1916163494.2</v>
      </c>
      <c r="H62" s="143">
        <f>SUM(H52:H61)</f>
        <v>2105327454</v>
      </c>
      <c r="K62" s="1452"/>
    </row>
    <row r="63" spans="2:11" ht="17.100000000000001" customHeight="1" thickTop="1" thickBot="1" x14ac:dyDescent="0.4">
      <c r="B63" s="15"/>
      <c r="C63" s="15"/>
      <c r="D63" s="15"/>
      <c r="E63" s="721"/>
      <c r="F63" s="13"/>
      <c r="G63" s="43"/>
      <c r="H63" s="949"/>
    </row>
    <row r="64" spans="2:11" ht="32.1" customHeight="1" thickTop="1" thickBot="1" x14ac:dyDescent="0.4">
      <c r="B64" s="15"/>
      <c r="C64" s="15"/>
      <c r="D64" s="15"/>
      <c r="E64" s="721"/>
      <c r="F64" s="13"/>
      <c r="G64" s="741" t="s">
        <v>554</v>
      </c>
      <c r="H64" s="143">
        <f>H62</f>
        <v>2105327454</v>
      </c>
    </row>
    <row r="65" spans="2:8" ht="26.25" thickTop="1" x14ac:dyDescent="0.35"/>
    <row r="67" spans="2:8" ht="26.25" x14ac:dyDescent="0.35">
      <c r="B67" s="95">
        <v>51701000100</v>
      </c>
      <c r="C67" s="1554" t="s">
        <v>4659</v>
      </c>
      <c r="D67" s="1554"/>
      <c r="E67" s="1001"/>
      <c r="F67" s="947"/>
      <c r="G67" s="1004"/>
      <c r="H67" s="947"/>
    </row>
    <row r="68" spans="2:8" ht="27" thickBot="1" x14ac:dyDescent="0.4">
      <c r="B68" s="1555" t="s">
        <v>550</v>
      </c>
      <c r="C68" s="1559"/>
      <c r="D68" s="112"/>
      <c r="E68" s="1002"/>
      <c r="F68" s="948"/>
      <c r="G68" s="66"/>
      <c r="H68" s="948"/>
    </row>
    <row r="69" spans="2:8" ht="132.75" thickTop="1" thickBot="1" x14ac:dyDescent="0.4">
      <c r="B69" s="20" t="s">
        <v>137</v>
      </c>
      <c r="C69" s="20" t="s">
        <v>551</v>
      </c>
      <c r="D69" s="20" t="s">
        <v>552</v>
      </c>
      <c r="E69" s="717" t="s">
        <v>3311</v>
      </c>
      <c r="F69" s="696" t="s">
        <v>3313</v>
      </c>
      <c r="G69" s="33" t="s">
        <v>3312</v>
      </c>
      <c r="H69" s="20" t="s">
        <v>5152</v>
      </c>
    </row>
    <row r="70" spans="2:8" ht="52.5" thickTop="1" thickBot="1" x14ac:dyDescent="0.4">
      <c r="B70" s="6">
        <v>12020452</v>
      </c>
      <c r="C70" s="8">
        <v>2101</v>
      </c>
      <c r="D70" s="9" t="s">
        <v>3067</v>
      </c>
      <c r="E70" s="718">
        <v>500000</v>
      </c>
      <c r="F70" s="96">
        <v>296000</v>
      </c>
      <c r="G70" s="1005">
        <v>176000</v>
      </c>
      <c r="H70" s="96">
        <f>G70+E70</f>
        <v>676000</v>
      </c>
    </row>
    <row r="71" spans="2:8" ht="27.75" thickTop="1" thickBot="1" x14ac:dyDescent="0.4">
      <c r="B71" s="15"/>
      <c r="C71" s="15"/>
      <c r="D71" s="51" t="s">
        <v>553</v>
      </c>
      <c r="E71" s="730">
        <f>SUM(E70:E70)</f>
        <v>500000</v>
      </c>
      <c r="F71" s="730">
        <f>SUM(F70:F70)</f>
        <v>296000</v>
      </c>
      <c r="G71" s="349">
        <f>SUM(G70:G70)</f>
        <v>176000</v>
      </c>
      <c r="H71" s="143">
        <f>SUM(H70:H70)</f>
        <v>676000</v>
      </c>
    </row>
    <row r="72" spans="2:8" ht="27" thickTop="1" thickBot="1" x14ac:dyDescent="0.4">
      <c r="B72" s="15"/>
      <c r="C72" s="15"/>
      <c r="D72" s="15"/>
      <c r="E72" s="721"/>
      <c r="F72" s="13"/>
      <c r="G72" s="43"/>
      <c r="H72" s="949"/>
    </row>
    <row r="73" spans="2:8" ht="54" thickTop="1" thickBot="1" x14ac:dyDescent="0.4">
      <c r="B73" s="15"/>
      <c r="C73" s="15"/>
      <c r="D73" s="15"/>
      <c r="E73" s="721"/>
      <c r="F73" s="13"/>
      <c r="G73" s="741" t="s">
        <v>554</v>
      </c>
      <c r="H73" s="143">
        <f>H71</f>
        <v>676000</v>
      </c>
    </row>
    <row r="74" spans="2:8" ht="26.25" thickTop="1" x14ac:dyDescent="0.35"/>
    <row r="76" spans="2:8" ht="26.25" x14ac:dyDescent="0.35">
      <c r="B76" s="95">
        <v>11104500100</v>
      </c>
      <c r="C76" s="1554" t="s">
        <v>3140</v>
      </c>
      <c r="D76" s="1554"/>
      <c r="E76" s="1001"/>
      <c r="F76" s="947"/>
      <c r="G76" s="1004"/>
      <c r="H76" s="947"/>
    </row>
    <row r="77" spans="2:8" ht="27" thickBot="1" x14ac:dyDescent="0.4">
      <c r="B77" s="1555" t="s">
        <v>550</v>
      </c>
      <c r="C77" s="1559"/>
      <c r="D77" s="112"/>
      <c r="E77" s="1002"/>
      <c r="F77" s="948"/>
      <c r="G77" s="66"/>
      <c r="H77" s="948"/>
    </row>
    <row r="78" spans="2:8" ht="132.75" thickTop="1" thickBot="1" x14ac:dyDescent="0.4">
      <c r="B78" s="20" t="s">
        <v>137</v>
      </c>
      <c r="C78" s="20" t="s">
        <v>551</v>
      </c>
      <c r="D78" s="20" t="s">
        <v>552</v>
      </c>
      <c r="E78" s="717" t="s">
        <v>3311</v>
      </c>
      <c r="F78" s="696" t="s">
        <v>3313</v>
      </c>
      <c r="G78" s="33" t="s">
        <v>3312</v>
      </c>
      <c r="H78" s="20" t="s">
        <v>5152</v>
      </c>
    </row>
    <row r="79" spans="2:8" ht="27" thickTop="1" thickBot="1" x14ac:dyDescent="0.4">
      <c r="B79" s="6">
        <v>12021103</v>
      </c>
      <c r="C79" s="8">
        <v>2101</v>
      </c>
      <c r="D79" s="9" t="s">
        <v>4710</v>
      </c>
      <c r="E79" s="718">
        <v>10000000</v>
      </c>
      <c r="F79" s="96">
        <v>41975664.020000003</v>
      </c>
      <c r="G79" s="1005">
        <v>45000000</v>
      </c>
      <c r="H79" s="96">
        <f>G79+E79</f>
        <v>55000000</v>
      </c>
    </row>
    <row r="80" spans="2:8" ht="27.75" thickTop="1" thickBot="1" x14ac:dyDescent="0.4">
      <c r="B80" s="15"/>
      <c r="C80" s="15"/>
      <c r="D80" s="51" t="s">
        <v>553</v>
      </c>
      <c r="E80" s="730">
        <f>SUM(E79:E79)</f>
        <v>10000000</v>
      </c>
      <c r="F80" s="730">
        <f>SUM(F79:F79)</f>
        <v>41975664.020000003</v>
      </c>
      <c r="G80" s="349">
        <f>SUM(G79:G79)</f>
        <v>45000000</v>
      </c>
      <c r="H80" s="143">
        <f>SUM(H79:H79)</f>
        <v>55000000</v>
      </c>
    </row>
    <row r="81" spans="2:8" ht="27" thickTop="1" thickBot="1" x14ac:dyDescent="0.4">
      <c r="B81" s="15"/>
      <c r="C81" s="15"/>
      <c r="D81" s="15"/>
      <c r="E81" s="721"/>
      <c r="F81" s="13"/>
      <c r="G81" s="43"/>
      <c r="H81" s="949"/>
    </row>
    <row r="82" spans="2:8" ht="54" thickTop="1" thickBot="1" x14ac:dyDescent="0.4">
      <c r="B82" s="15"/>
      <c r="C82" s="15"/>
      <c r="D82" s="15"/>
      <c r="E82" s="721"/>
      <c r="F82" s="13"/>
      <c r="G82" s="741" t="s">
        <v>554</v>
      </c>
      <c r="H82" s="143">
        <f>H80</f>
        <v>55000000</v>
      </c>
    </row>
    <row r="83" spans="2:8" ht="26.25" thickTop="1" x14ac:dyDescent="0.35"/>
    <row r="85" spans="2:8" ht="26.25" x14ac:dyDescent="0.35">
      <c r="B85" s="95">
        <v>12400100100</v>
      </c>
      <c r="C85" s="1554" t="s">
        <v>4660</v>
      </c>
      <c r="D85" s="1554"/>
      <c r="E85" s="1001"/>
      <c r="F85" s="947"/>
      <c r="G85" s="1004"/>
      <c r="H85" s="947"/>
    </row>
    <row r="86" spans="2:8" ht="27" thickBot="1" x14ac:dyDescent="0.4">
      <c r="B86" s="1555" t="s">
        <v>550</v>
      </c>
      <c r="C86" s="1559"/>
      <c r="D86" s="112"/>
      <c r="E86" s="1002"/>
      <c r="F86" s="948"/>
      <c r="G86" s="66"/>
      <c r="H86" s="948"/>
    </row>
    <row r="87" spans="2:8" ht="132.75" thickTop="1" thickBot="1" x14ac:dyDescent="0.4">
      <c r="B87" s="20" t="s">
        <v>137</v>
      </c>
      <c r="C87" s="20" t="s">
        <v>551</v>
      </c>
      <c r="D87" s="20" t="s">
        <v>552</v>
      </c>
      <c r="E87" s="717" t="s">
        <v>3311</v>
      </c>
      <c r="F87" s="696" t="s">
        <v>3313</v>
      </c>
      <c r="G87" s="33" t="s">
        <v>3312</v>
      </c>
      <c r="H87" s="20" t="s">
        <v>5152</v>
      </c>
    </row>
    <row r="88" spans="2:8" ht="26.25" thickTop="1" x14ac:dyDescent="0.35">
      <c r="B88" s="6">
        <v>12020428</v>
      </c>
      <c r="C88" s="8">
        <v>2101</v>
      </c>
      <c r="D88" s="9" t="s">
        <v>4661</v>
      </c>
      <c r="E88" s="718">
        <v>20000000</v>
      </c>
      <c r="F88" s="96"/>
      <c r="G88" s="1005"/>
      <c r="H88" s="96">
        <f>E88+G88</f>
        <v>20000000</v>
      </c>
    </row>
    <row r="89" spans="2:8" ht="51" x14ac:dyDescent="0.35">
      <c r="B89" s="6">
        <v>12020453</v>
      </c>
      <c r="C89" s="8">
        <v>2101</v>
      </c>
      <c r="D89" s="9" t="s">
        <v>4662</v>
      </c>
      <c r="E89" s="718">
        <v>1500000</v>
      </c>
      <c r="F89" s="96">
        <v>889700</v>
      </c>
      <c r="G89" s="1005"/>
      <c r="H89" s="96">
        <f>E89+G89</f>
        <v>1500000</v>
      </c>
    </row>
    <row r="90" spans="2:8" ht="51" x14ac:dyDescent="0.35">
      <c r="B90" s="6">
        <v>12020711</v>
      </c>
      <c r="C90" s="8">
        <v>2101</v>
      </c>
      <c r="D90" s="9" t="s">
        <v>4663</v>
      </c>
      <c r="E90" s="718">
        <v>200000</v>
      </c>
      <c r="F90" s="96">
        <v>241150</v>
      </c>
      <c r="G90" s="1005">
        <v>100000</v>
      </c>
      <c r="H90" s="96">
        <f>E90+G90</f>
        <v>300000</v>
      </c>
    </row>
    <row r="91" spans="2:8" ht="26.25" thickBot="1" x14ac:dyDescent="0.4">
      <c r="B91" s="6">
        <v>14070102</v>
      </c>
      <c r="C91" s="8">
        <v>2101</v>
      </c>
      <c r="D91" s="9" t="s">
        <v>4664</v>
      </c>
      <c r="E91" s="718"/>
      <c r="F91" s="96">
        <v>15000</v>
      </c>
      <c r="G91" s="1005"/>
      <c r="H91" s="96"/>
    </row>
    <row r="92" spans="2:8" ht="27.75" thickTop="1" thickBot="1" x14ac:dyDescent="0.4">
      <c r="B92" s="15"/>
      <c r="C92" s="15"/>
      <c r="D92" s="51" t="s">
        <v>553</v>
      </c>
      <c r="E92" s="730">
        <f>SUM(E88:E91)</f>
        <v>21700000</v>
      </c>
      <c r="F92" s="730">
        <f>SUM(F88:F91)</f>
        <v>1145850</v>
      </c>
      <c r="G92" s="349">
        <f>SUM(G88:G91)</f>
        <v>100000</v>
      </c>
      <c r="H92" s="143">
        <f>SUM(H88:H91)</f>
        <v>21800000</v>
      </c>
    </row>
    <row r="93" spans="2:8" ht="27" thickTop="1" thickBot="1" x14ac:dyDescent="0.4">
      <c r="B93" s="15"/>
      <c r="C93" s="15"/>
      <c r="D93" s="15"/>
      <c r="E93" s="721"/>
      <c r="F93" s="13"/>
      <c r="G93" s="43"/>
      <c r="H93" s="949"/>
    </row>
    <row r="94" spans="2:8" ht="54" thickTop="1" thickBot="1" x14ac:dyDescent="0.4">
      <c r="B94" s="15"/>
      <c r="C94" s="15"/>
      <c r="D94" s="15"/>
      <c r="E94" s="721"/>
      <c r="F94" s="13"/>
      <c r="G94" s="741" t="s">
        <v>554</v>
      </c>
      <c r="H94" s="143">
        <f>H92</f>
        <v>21800000</v>
      </c>
    </row>
    <row r="95" spans="2:8" ht="26.25" thickTop="1" x14ac:dyDescent="0.35"/>
    <row r="97" spans="2:8" ht="24.95" customHeight="1" x14ac:dyDescent="0.35">
      <c r="B97" s="95" t="s">
        <v>102</v>
      </c>
      <c r="C97" s="1565" t="s">
        <v>4746</v>
      </c>
      <c r="D97" s="1565"/>
      <c r="E97" s="1001"/>
      <c r="F97" s="947"/>
      <c r="G97" s="1004"/>
      <c r="H97" s="947"/>
    </row>
    <row r="98" spans="2:8" ht="27" thickBot="1" x14ac:dyDescent="0.4">
      <c r="B98" s="1555" t="s">
        <v>550</v>
      </c>
      <c r="C98" s="1559"/>
      <c r="D98" s="112"/>
      <c r="E98" s="1002"/>
      <c r="F98" s="948"/>
      <c r="G98" s="66"/>
      <c r="H98" s="948"/>
    </row>
    <row r="99" spans="2:8" ht="132.75" thickTop="1" thickBot="1" x14ac:dyDescent="0.4">
      <c r="B99" s="20" t="s">
        <v>137</v>
      </c>
      <c r="C99" s="20" t="s">
        <v>551</v>
      </c>
      <c r="D99" s="20" t="s">
        <v>552</v>
      </c>
      <c r="E99" s="717" t="s">
        <v>3311</v>
      </c>
      <c r="F99" s="696" t="s">
        <v>3313</v>
      </c>
      <c r="G99" s="33" t="s">
        <v>3312</v>
      </c>
      <c r="H99" s="20" t="s">
        <v>5152</v>
      </c>
    </row>
    <row r="100" spans="2:8" ht="26.25" thickTop="1" x14ac:dyDescent="0.35">
      <c r="B100" s="6">
        <v>12020417</v>
      </c>
      <c r="C100" s="8">
        <v>2101</v>
      </c>
      <c r="D100" s="9" t="s">
        <v>4665</v>
      </c>
      <c r="E100" s="718">
        <v>60000</v>
      </c>
      <c r="F100" s="96">
        <v>40000</v>
      </c>
      <c r="G100" s="1005">
        <f>H100-E100</f>
        <v>40000</v>
      </c>
      <c r="H100" s="96">
        <v>100000</v>
      </c>
    </row>
    <row r="101" spans="2:8" x14ac:dyDescent="0.35">
      <c r="B101" s="6">
        <v>12020427</v>
      </c>
      <c r="C101" s="8">
        <v>2101</v>
      </c>
      <c r="D101" s="9" t="s">
        <v>4666</v>
      </c>
      <c r="E101" s="718">
        <v>50000</v>
      </c>
      <c r="F101" s="96">
        <v>0</v>
      </c>
      <c r="G101" s="1005">
        <f t="shared" ref="G101:G106" si="2">H101-E101</f>
        <v>0</v>
      </c>
      <c r="H101" s="96">
        <v>50000</v>
      </c>
    </row>
    <row r="102" spans="2:8" x14ac:dyDescent="0.35">
      <c r="B102" s="6">
        <v>12020452</v>
      </c>
      <c r="C102" s="8">
        <v>2101</v>
      </c>
      <c r="D102" s="9" t="s">
        <v>4667</v>
      </c>
      <c r="E102" s="718">
        <v>273682800</v>
      </c>
      <c r="F102" s="96">
        <v>119133430.79000001</v>
      </c>
      <c r="G102" s="1005">
        <f t="shared" si="2"/>
        <v>0</v>
      </c>
      <c r="H102" s="96">
        <v>273682800</v>
      </c>
    </row>
    <row r="103" spans="2:8" x14ac:dyDescent="0.35">
      <c r="B103" s="6">
        <v>12020453</v>
      </c>
      <c r="C103" s="8">
        <v>2101</v>
      </c>
      <c r="D103" s="9" t="s">
        <v>4668</v>
      </c>
      <c r="E103" s="718">
        <v>31440633.359999999</v>
      </c>
      <c r="F103" s="96">
        <v>5584400</v>
      </c>
      <c r="G103" s="1005">
        <f t="shared" si="2"/>
        <v>0</v>
      </c>
      <c r="H103" s="96">
        <v>31440633.359999999</v>
      </c>
    </row>
    <row r="104" spans="2:8" x14ac:dyDescent="0.35">
      <c r="B104" s="6">
        <v>12020501</v>
      </c>
      <c r="C104" s="8">
        <v>2101</v>
      </c>
      <c r="D104" s="9" t="s">
        <v>4669</v>
      </c>
      <c r="E104" s="718">
        <v>79000</v>
      </c>
      <c r="F104" s="96">
        <v>10000</v>
      </c>
      <c r="G104" s="1005">
        <f t="shared" si="2"/>
        <v>0</v>
      </c>
      <c r="H104" s="96">
        <v>79000</v>
      </c>
    </row>
    <row r="105" spans="2:8" x14ac:dyDescent="0.35">
      <c r="B105" s="6">
        <v>12020601</v>
      </c>
      <c r="C105" s="8">
        <v>2101</v>
      </c>
      <c r="D105" s="9" t="s">
        <v>4670</v>
      </c>
      <c r="E105" s="718">
        <v>679000</v>
      </c>
      <c r="F105" s="96">
        <v>139000</v>
      </c>
      <c r="G105" s="1005">
        <f t="shared" si="2"/>
        <v>0</v>
      </c>
      <c r="H105" s="96">
        <v>679000</v>
      </c>
    </row>
    <row r="106" spans="2:8" ht="26.25" thickBot="1" x14ac:dyDescent="0.4">
      <c r="B106" s="6">
        <v>12020604</v>
      </c>
      <c r="C106" s="8">
        <v>2101</v>
      </c>
      <c r="D106" s="9" t="s">
        <v>4671</v>
      </c>
      <c r="E106" s="718">
        <v>40000</v>
      </c>
      <c r="F106" s="96">
        <v>780000</v>
      </c>
      <c r="G106" s="1005">
        <f t="shared" si="2"/>
        <v>1560000</v>
      </c>
      <c r="H106" s="96">
        <v>1600000</v>
      </c>
    </row>
    <row r="107" spans="2:8" ht="27.75" thickTop="1" thickBot="1" x14ac:dyDescent="0.4">
      <c r="B107" s="15"/>
      <c r="C107" s="15"/>
      <c r="D107" s="51" t="s">
        <v>553</v>
      </c>
      <c r="E107" s="730">
        <f>SUM(E100:E106)</f>
        <v>306031433.36000001</v>
      </c>
      <c r="F107" s="730">
        <f>SUM(F100:F106)</f>
        <v>125686830.79000001</v>
      </c>
      <c r="G107" s="349">
        <f>SUM(G100:G106)</f>
        <v>1600000</v>
      </c>
      <c r="H107" s="143">
        <f>SUM(H100:H106)</f>
        <v>307631433.36000001</v>
      </c>
    </row>
    <row r="108" spans="2:8" ht="27" thickTop="1" thickBot="1" x14ac:dyDescent="0.4">
      <c r="B108" s="15"/>
      <c r="C108" s="15"/>
      <c r="D108" s="15"/>
      <c r="E108" s="721"/>
      <c r="F108" s="13"/>
      <c r="G108" s="43"/>
      <c r="H108" s="949"/>
    </row>
    <row r="109" spans="2:8" ht="54" thickTop="1" thickBot="1" x14ac:dyDescent="0.4">
      <c r="B109" s="15"/>
      <c r="C109" s="15"/>
      <c r="D109" s="15"/>
      <c r="E109" s="721"/>
      <c r="F109" s="13"/>
      <c r="G109" s="741" t="s">
        <v>554</v>
      </c>
      <c r="H109" s="143">
        <f>H107</f>
        <v>307631433.36000001</v>
      </c>
    </row>
    <row r="110" spans="2:8" ht="26.25" thickTop="1" x14ac:dyDescent="0.35"/>
    <row r="112" spans="2:8" ht="24.95" customHeight="1" x14ac:dyDescent="0.35">
      <c r="B112" s="95">
        <v>11100800100</v>
      </c>
      <c r="C112" s="1554" t="s">
        <v>3136</v>
      </c>
      <c r="D112" s="1554"/>
      <c r="E112" s="1001"/>
      <c r="F112" s="947"/>
      <c r="G112" s="1004"/>
      <c r="H112" s="947"/>
    </row>
    <row r="113" spans="2:11" ht="25.5" customHeight="1" thickBot="1" x14ac:dyDescent="0.4">
      <c r="B113" s="1555" t="s">
        <v>550</v>
      </c>
      <c r="C113" s="1559"/>
      <c r="D113" s="112"/>
      <c r="E113" s="1002"/>
      <c r="F113" s="948"/>
      <c r="G113" s="66"/>
      <c r="H113" s="948"/>
    </row>
    <row r="114" spans="2:11" ht="106.5" thickTop="1" thickBot="1" x14ac:dyDescent="0.4">
      <c r="B114" s="20" t="s">
        <v>137</v>
      </c>
      <c r="C114" s="20" t="s">
        <v>551</v>
      </c>
      <c r="D114" s="20" t="s">
        <v>552</v>
      </c>
      <c r="E114" s="717" t="s">
        <v>3311</v>
      </c>
      <c r="F114" s="696" t="s">
        <v>5194</v>
      </c>
      <c r="G114" s="33" t="s">
        <v>5195</v>
      </c>
      <c r="H114" s="20" t="s">
        <v>3314</v>
      </c>
    </row>
    <row r="115" spans="2:11" ht="26.25" thickTop="1" x14ac:dyDescent="0.35">
      <c r="B115" s="6">
        <v>13020103</v>
      </c>
      <c r="C115" s="8" t="s">
        <v>5207</v>
      </c>
      <c r="D115" s="9" t="s">
        <v>4682</v>
      </c>
      <c r="E115" s="718">
        <v>1500000000</v>
      </c>
      <c r="F115" s="96">
        <v>1321999999.5299997</v>
      </c>
      <c r="G115" s="1005">
        <v>527999999.99999976</v>
      </c>
      <c r="H115" s="96">
        <f>E115+G115</f>
        <v>2027999999.9999998</v>
      </c>
    </row>
    <row r="116" spans="2:11" ht="51" x14ac:dyDescent="0.35">
      <c r="B116" s="6">
        <v>13020105</v>
      </c>
      <c r="C116" s="8" t="s">
        <v>5216</v>
      </c>
      <c r="D116" s="9" t="s">
        <v>5196</v>
      </c>
      <c r="E116" s="718"/>
      <c r="F116" s="96"/>
      <c r="G116" s="1005">
        <v>5000000</v>
      </c>
      <c r="H116" s="96">
        <f t="shared" ref="H116:H122" si="3">E116+G116</f>
        <v>5000000</v>
      </c>
      <c r="K116" s="1452">
        <f>G115-K123</f>
        <v>527999999.99999976</v>
      </c>
    </row>
    <row r="117" spans="2:11" ht="51" x14ac:dyDescent="0.35">
      <c r="B117" s="6">
        <v>13020201</v>
      </c>
      <c r="C117" s="8" t="s">
        <v>5210</v>
      </c>
      <c r="D117" s="9" t="s">
        <v>5197</v>
      </c>
      <c r="E117" s="718">
        <v>1500000000</v>
      </c>
      <c r="F117" s="96">
        <v>170844100</v>
      </c>
      <c r="G117" s="1005">
        <v>500000000</v>
      </c>
      <c r="H117" s="96">
        <f t="shared" si="3"/>
        <v>2000000000</v>
      </c>
    </row>
    <row r="118" spans="2:11" x14ac:dyDescent="0.35">
      <c r="B118" s="6">
        <v>13020202</v>
      </c>
      <c r="C118" s="8" t="s">
        <v>5210</v>
      </c>
      <c r="D118" s="9" t="s">
        <v>3066</v>
      </c>
      <c r="E118" s="718"/>
      <c r="F118" s="96"/>
      <c r="G118" s="1005">
        <v>11578750</v>
      </c>
      <c r="H118" s="96">
        <f t="shared" si="3"/>
        <v>11578750</v>
      </c>
    </row>
    <row r="119" spans="2:11" x14ac:dyDescent="0.35">
      <c r="B119" s="6">
        <v>13020201</v>
      </c>
      <c r="C119" s="8" t="s">
        <v>5210</v>
      </c>
      <c r="D119" s="9" t="s">
        <v>5198</v>
      </c>
      <c r="E119" s="718"/>
      <c r="F119" s="96">
        <v>1314957365.7100005</v>
      </c>
      <c r="G119" s="1005">
        <v>500000000</v>
      </c>
      <c r="H119" s="96">
        <f t="shared" si="3"/>
        <v>500000000</v>
      </c>
    </row>
    <row r="120" spans="2:11" x14ac:dyDescent="0.35">
      <c r="B120" s="6">
        <v>13020201</v>
      </c>
      <c r="C120" s="8" t="s">
        <v>5210</v>
      </c>
      <c r="D120" s="9" t="s">
        <v>5199</v>
      </c>
      <c r="E120" s="718"/>
      <c r="F120" s="96"/>
      <c r="G120" s="1005">
        <v>47057993</v>
      </c>
      <c r="H120" s="96">
        <f t="shared" si="3"/>
        <v>47057993</v>
      </c>
    </row>
    <row r="121" spans="2:11" x14ac:dyDescent="0.35">
      <c r="B121" s="6">
        <v>13020101</v>
      </c>
      <c r="C121" s="8" t="s">
        <v>5204</v>
      </c>
      <c r="D121" s="9" t="s">
        <v>5078</v>
      </c>
      <c r="E121" s="718">
        <v>40000000</v>
      </c>
      <c r="F121" s="96">
        <v>1378341500</v>
      </c>
      <c r="G121" s="1005">
        <v>460000000</v>
      </c>
      <c r="H121" s="96">
        <f t="shared" si="3"/>
        <v>500000000</v>
      </c>
    </row>
    <row r="122" spans="2:11" ht="26.25" thickBot="1" x14ac:dyDescent="0.4">
      <c r="B122" s="6">
        <v>13020102</v>
      </c>
      <c r="C122" s="8" t="s">
        <v>5204</v>
      </c>
      <c r="D122" s="9" t="s">
        <v>4683</v>
      </c>
      <c r="E122" s="718"/>
      <c r="F122" s="96"/>
      <c r="G122" s="1005">
        <v>500000000</v>
      </c>
      <c r="H122" s="96">
        <f t="shared" si="3"/>
        <v>500000000</v>
      </c>
    </row>
    <row r="123" spans="2:11" ht="27.75" thickTop="1" thickBot="1" x14ac:dyDescent="0.4">
      <c r="B123" s="15"/>
      <c r="C123" s="15"/>
      <c r="D123" s="51" t="s">
        <v>553</v>
      </c>
      <c r="E123" s="730">
        <f>SUM(E115:E122)</f>
        <v>3040000000</v>
      </c>
      <c r="F123" s="730">
        <f>SUM(F115:F122)</f>
        <v>4186142965.2400002</v>
      </c>
      <c r="G123" s="349">
        <f>SUM(G115:G122)</f>
        <v>2551636743</v>
      </c>
      <c r="H123" s="143">
        <f>SUM(H115:H122)</f>
        <v>5591636743</v>
      </c>
      <c r="J123" s="392">
        <v>5591636743</v>
      </c>
      <c r="K123" s="1452">
        <f>H123-J123</f>
        <v>0</v>
      </c>
    </row>
    <row r="124" spans="2:11" ht="27" thickTop="1" thickBot="1" x14ac:dyDescent="0.4">
      <c r="B124" s="15"/>
      <c r="C124" s="15"/>
      <c r="D124" s="15"/>
      <c r="E124" s="721"/>
      <c r="F124" s="13"/>
      <c r="G124" s="43"/>
      <c r="H124" s="949"/>
    </row>
    <row r="125" spans="2:11" ht="54" thickTop="1" thickBot="1" x14ac:dyDescent="0.4">
      <c r="B125" s="15"/>
      <c r="C125" s="15"/>
      <c r="D125" s="15"/>
      <c r="E125" s="721"/>
      <c r="F125" s="13"/>
      <c r="G125" s="1011" t="s">
        <v>554</v>
      </c>
      <c r="H125" s="143">
        <f>H123</f>
        <v>5591636743</v>
      </c>
    </row>
    <row r="126" spans="2:11" ht="26.25" thickTop="1" x14ac:dyDescent="0.35"/>
    <row r="127" spans="2:11" ht="26.25" x14ac:dyDescent="0.35">
      <c r="B127" s="95">
        <v>51405200100</v>
      </c>
      <c r="C127" s="1554" t="s">
        <v>4709</v>
      </c>
      <c r="D127" s="1554"/>
      <c r="E127" s="1001"/>
      <c r="F127" s="947"/>
      <c r="G127" s="1004"/>
      <c r="H127" s="947"/>
    </row>
    <row r="128" spans="2:11" ht="27" thickBot="1" x14ac:dyDescent="0.4">
      <c r="B128" s="1555" t="s">
        <v>550</v>
      </c>
      <c r="C128" s="1559"/>
      <c r="D128" s="112"/>
      <c r="E128" s="1002"/>
      <c r="F128" s="948"/>
      <c r="G128" s="66"/>
      <c r="H128" s="948"/>
    </row>
    <row r="129" spans="2:11" ht="132.75" thickTop="1" thickBot="1" x14ac:dyDescent="0.4">
      <c r="B129" s="20" t="s">
        <v>137</v>
      </c>
      <c r="C129" s="20" t="s">
        <v>551</v>
      </c>
      <c r="D129" s="20" t="s">
        <v>552</v>
      </c>
      <c r="E129" s="717" t="s">
        <v>3311</v>
      </c>
      <c r="F129" s="696" t="s">
        <v>3313</v>
      </c>
      <c r="G129" s="33" t="s">
        <v>3312</v>
      </c>
      <c r="H129" s="20" t="s">
        <v>5152</v>
      </c>
    </row>
    <row r="130" spans="2:11" ht="52.5" thickTop="1" thickBot="1" x14ac:dyDescent="0.4">
      <c r="B130" s="6">
        <v>13020103</v>
      </c>
      <c r="C130" s="8" t="s">
        <v>5205</v>
      </c>
      <c r="D130" s="9" t="s">
        <v>5218</v>
      </c>
      <c r="E130" s="718">
        <v>1047199000</v>
      </c>
      <c r="F130" s="96"/>
      <c r="G130" s="1005">
        <v>484660075</v>
      </c>
      <c r="H130" s="96">
        <f>E130+G130</f>
        <v>1531859075</v>
      </c>
    </row>
    <row r="131" spans="2:11" ht="27.75" thickTop="1" thickBot="1" x14ac:dyDescent="0.4">
      <c r="B131" s="15"/>
      <c r="C131" s="15"/>
      <c r="D131" s="51" t="s">
        <v>553</v>
      </c>
      <c r="E131" s="730">
        <f>SUM(E130:E130)</f>
        <v>1047199000</v>
      </c>
      <c r="F131" s="730">
        <f>SUM(F130:F130)</f>
        <v>0</v>
      </c>
      <c r="G131" s="349">
        <f>SUM(G130:G130)</f>
        <v>484660075</v>
      </c>
      <c r="H131" s="143">
        <f>SUM(H130:H130)</f>
        <v>1531859075</v>
      </c>
    </row>
    <row r="132" spans="2:11" ht="27" thickTop="1" thickBot="1" x14ac:dyDescent="0.4">
      <c r="B132" s="15"/>
      <c r="C132" s="15"/>
      <c r="D132" s="15"/>
      <c r="E132" s="721"/>
      <c r="F132" s="13"/>
      <c r="G132" s="43"/>
      <c r="H132" s="949"/>
    </row>
    <row r="133" spans="2:11" ht="54" thickTop="1" thickBot="1" x14ac:dyDescent="0.4">
      <c r="B133" s="15"/>
      <c r="C133" s="15"/>
      <c r="D133" s="15"/>
      <c r="E133" s="721"/>
      <c r="F133" s="13"/>
      <c r="G133" s="741" t="s">
        <v>554</v>
      </c>
      <c r="H133" s="143">
        <f>H131</f>
        <v>1531859075</v>
      </c>
      <c r="K133" s="1452"/>
    </row>
    <row r="134" spans="2:11" ht="27" thickTop="1" x14ac:dyDescent="0.35">
      <c r="B134" s="15"/>
      <c r="C134" s="15"/>
      <c r="D134" s="15"/>
      <c r="E134" s="721"/>
      <c r="F134" s="13"/>
      <c r="G134" s="823"/>
      <c r="H134" s="1030"/>
    </row>
    <row r="136" spans="2:11" ht="26.25" x14ac:dyDescent="0.35">
      <c r="B136" s="95" t="s">
        <v>3292</v>
      </c>
      <c r="C136" s="1554" t="s">
        <v>3456</v>
      </c>
      <c r="D136" s="1554"/>
      <c r="E136" s="1001"/>
      <c r="F136" s="947"/>
      <c r="G136" s="1004"/>
      <c r="H136" s="947"/>
    </row>
    <row r="137" spans="2:11" ht="27" thickBot="1" x14ac:dyDescent="0.4">
      <c r="B137" s="1555" t="s">
        <v>550</v>
      </c>
      <c r="C137" s="1559"/>
      <c r="D137" s="112"/>
      <c r="E137" s="1002"/>
      <c r="F137" s="948"/>
      <c r="G137" s="66"/>
      <c r="H137" s="948"/>
    </row>
    <row r="138" spans="2:11" ht="132.75" thickTop="1" thickBot="1" x14ac:dyDescent="0.4">
      <c r="B138" s="20" t="s">
        <v>137</v>
      </c>
      <c r="C138" s="20" t="s">
        <v>551</v>
      </c>
      <c r="D138" s="20" t="s">
        <v>552</v>
      </c>
      <c r="E138" s="717" t="s">
        <v>3311</v>
      </c>
      <c r="F138" s="696" t="s">
        <v>3313</v>
      </c>
      <c r="G138" s="33" t="s">
        <v>3312</v>
      </c>
      <c r="H138" s="20" t="s">
        <v>5152</v>
      </c>
    </row>
    <row r="139" spans="2:11" ht="27" thickTop="1" thickBot="1" x14ac:dyDescent="0.4">
      <c r="B139" s="6">
        <v>12021103</v>
      </c>
      <c r="C139" s="8">
        <v>2204</v>
      </c>
      <c r="D139" s="9" t="s">
        <v>4710</v>
      </c>
      <c r="E139" s="718"/>
      <c r="F139" s="96"/>
      <c r="G139" s="1005">
        <v>250000000</v>
      </c>
      <c r="H139" s="96">
        <v>250000000</v>
      </c>
    </row>
    <row r="140" spans="2:11" ht="27.75" thickTop="1" thickBot="1" x14ac:dyDescent="0.4">
      <c r="B140" s="15"/>
      <c r="C140" s="15"/>
      <c r="D140" s="51" t="s">
        <v>553</v>
      </c>
      <c r="E140" s="730">
        <f>SUM(E139:E139)</f>
        <v>0</v>
      </c>
      <c r="F140" s="730">
        <f>SUM(F139:F139)</f>
        <v>0</v>
      </c>
      <c r="G140" s="349">
        <f>SUM(G139:G139)</f>
        <v>250000000</v>
      </c>
      <c r="H140" s="143">
        <f>SUM(H139:H139)</f>
        <v>250000000</v>
      </c>
    </row>
    <row r="141" spans="2:11" ht="27" thickTop="1" thickBot="1" x14ac:dyDescent="0.4">
      <c r="B141" s="15"/>
      <c r="C141" s="15"/>
      <c r="D141" s="15"/>
      <c r="E141" s="721"/>
      <c r="F141" s="13"/>
      <c r="G141" s="43"/>
      <c r="H141" s="949"/>
    </row>
    <row r="142" spans="2:11" ht="54" thickTop="1" thickBot="1" x14ac:dyDescent="0.4">
      <c r="B142" s="15"/>
      <c r="C142" s="15"/>
      <c r="D142" s="15"/>
      <c r="E142" s="721"/>
      <c r="F142" s="13"/>
      <c r="G142" s="741" t="s">
        <v>554</v>
      </c>
      <c r="H142" s="143">
        <f>H140</f>
        <v>250000000</v>
      </c>
    </row>
    <row r="143" spans="2:11" ht="26.25" thickTop="1" x14ac:dyDescent="0.35"/>
    <row r="145" spans="2:8" ht="52.5" x14ac:dyDescent="0.35">
      <c r="B145" s="1505" t="s">
        <v>87</v>
      </c>
      <c r="C145" s="1563" t="s">
        <v>4046</v>
      </c>
      <c r="D145" s="1564"/>
      <c r="E145" s="941"/>
      <c r="F145" s="940"/>
      <c r="G145" s="1007"/>
      <c r="H145" s="940"/>
    </row>
    <row r="146" spans="2:8" ht="26.25" x14ac:dyDescent="0.35">
      <c r="B146" s="1560" t="s">
        <v>4838</v>
      </c>
      <c r="C146" s="1560"/>
      <c r="D146" s="1560"/>
      <c r="E146" s="943"/>
      <c r="F146" s="942"/>
      <c r="G146" s="1008"/>
      <c r="H146" s="942"/>
    </row>
    <row r="147" spans="2:8" ht="27" thickBot="1" x14ac:dyDescent="0.4">
      <c r="B147" s="1561" t="s">
        <v>550</v>
      </c>
      <c r="C147" s="1562"/>
      <c r="D147" s="944"/>
      <c r="E147" s="1013"/>
      <c r="F147" s="945"/>
      <c r="G147" s="1009"/>
      <c r="H147" s="946"/>
    </row>
    <row r="148" spans="2:8" ht="132.75" thickTop="1" thickBot="1" x14ac:dyDescent="0.4">
      <c r="B148" s="20" t="s">
        <v>137</v>
      </c>
      <c r="C148" s="20" t="s">
        <v>551</v>
      </c>
      <c r="D148" s="20" t="s">
        <v>552</v>
      </c>
      <c r="E148" s="717" t="s">
        <v>3311</v>
      </c>
      <c r="F148" s="696" t="s">
        <v>3313</v>
      </c>
      <c r="G148" s="33" t="s">
        <v>3312</v>
      </c>
      <c r="H148" s="20" t="s">
        <v>5152</v>
      </c>
    </row>
    <row r="149" spans="2:8" ht="26.25" thickTop="1" x14ac:dyDescent="0.35">
      <c r="B149" s="950">
        <v>12010306</v>
      </c>
      <c r="C149" s="950" t="s">
        <v>193</v>
      </c>
      <c r="D149" s="862" t="s">
        <v>4691</v>
      </c>
      <c r="E149" s="951">
        <v>28100268</v>
      </c>
      <c r="F149" s="951"/>
      <c r="G149" s="1010">
        <f>H149-E149</f>
        <v>10424832</v>
      </c>
      <c r="H149" s="952">
        <v>38525100</v>
      </c>
    </row>
    <row r="150" spans="2:8" x14ac:dyDescent="0.35">
      <c r="B150" s="950">
        <v>12020134</v>
      </c>
      <c r="C150" s="950" t="s">
        <v>193</v>
      </c>
      <c r="D150" s="862" t="s">
        <v>4687</v>
      </c>
      <c r="E150" s="951">
        <v>168490000</v>
      </c>
      <c r="F150" s="951">
        <v>1810000</v>
      </c>
      <c r="G150" s="1010"/>
      <c r="H150" s="952">
        <f>G150+E150</f>
        <v>168490000</v>
      </c>
    </row>
    <row r="151" spans="2:8" x14ac:dyDescent="0.35">
      <c r="B151" s="950">
        <v>12020450</v>
      </c>
      <c r="C151" s="950" t="s">
        <v>193</v>
      </c>
      <c r="D151" s="862" t="s">
        <v>4688</v>
      </c>
      <c r="E151" s="951">
        <v>9840000</v>
      </c>
      <c r="F151" s="951">
        <v>24464170</v>
      </c>
      <c r="G151" s="1010">
        <v>20000000</v>
      </c>
      <c r="H151" s="952">
        <f t="shared" ref="H151:H157" si="4">G151+E151</f>
        <v>29840000</v>
      </c>
    </row>
    <row r="152" spans="2:8" x14ac:dyDescent="0.35">
      <c r="B152" s="950">
        <v>12020452</v>
      </c>
      <c r="C152" s="950" t="s">
        <v>193</v>
      </c>
      <c r="D152" s="862" t="s">
        <v>4667</v>
      </c>
      <c r="E152" s="951">
        <v>90642000</v>
      </c>
      <c r="F152" s="951">
        <v>28981213</v>
      </c>
      <c r="G152" s="1010">
        <v>112304537.90075684</v>
      </c>
      <c r="H152" s="952">
        <f t="shared" si="4"/>
        <v>202946537.90075684</v>
      </c>
    </row>
    <row r="153" spans="2:8" x14ac:dyDescent="0.35">
      <c r="B153" s="950">
        <v>12020453</v>
      </c>
      <c r="C153" s="950" t="s">
        <v>193</v>
      </c>
      <c r="D153" s="862" t="s">
        <v>4668</v>
      </c>
      <c r="E153" s="951">
        <v>24000000</v>
      </c>
      <c r="F153" s="951">
        <v>3400000</v>
      </c>
      <c r="G153" s="1010"/>
      <c r="H153" s="952">
        <f t="shared" si="4"/>
        <v>24000000</v>
      </c>
    </row>
    <row r="154" spans="2:8" x14ac:dyDescent="0.35">
      <c r="B154" s="950">
        <v>12020465</v>
      </c>
      <c r="C154" s="950" t="s">
        <v>193</v>
      </c>
      <c r="D154" s="862" t="s">
        <v>4689</v>
      </c>
      <c r="E154" s="951">
        <v>15000000</v>
      </c>
      <c r="F154" s="951">
        <v>6580000</v>
      </c>
      <c r="G154" s="1010">
        <v>5000000</v>
      </c>
      <c r="H154" s="952">
        <f t="shared" si="4"/>
        <v>20000000</v>
      </c>
    </row>
    <row r="155" spans="2:8" x14ac:dyDescent="0.35">
      <c r="B155" s="950">
        <v>12020478</v>
      </c>
      <c r="C155" s="950" t="s">
        <v>193</v>
      </c>
      <c r="D155" s="862" t="s">
        <v>4690</v>
      </c>
      <c r="E155" s="951">
        <v>73020000</v>
      </c>
      <c r="F155" s="951"/>
      <c r="G155" s="1010"/>
      <c r="H155" s="952">
        <f t="shared" si="4"/>
        <v>73020000</v>
      </c>
    </row>
    <row r="156" spans="2:8" x14ac:dyDescent="0.35">
      <c r="B156" s="950">
        <v>12020711</v>
      </c>
      <c r="C156" s="950" t="s">
        <v>193</v>
      </c>
      <c r="D156" s="862" t="s">
        <v>3046</v>
      </c>
      <c r="E156" s="951">
        <v>5000000</v>
      </c>
      <c r="F156" s="951"/>
      <c r="G156" s="1010"/>
      <c r="H156" s="952">
        <f t="shared" si="4"/>
        <v>5000000</v>
      </c>
    </row>
    <row r="157" spans="2:8" ht="77.25" thickBot="1" x14ac:dyDescent="0.4">
      <c r="B157" s="950">
        <v>13020105</v>
      </c>
      <c r="C157" s="950" t="s">
        <v>5209</v>
      </c>
      <c r="D157" s="953" t="s">
        <v>5217</v>
      </c>
      <c r="E157" s="954">
        <v>50000000</v>
      </c>
      <c r="F157" s="954"/>
      <c r="G157" s="1010"/>
      <c r="H157" s="952">
        <f t="shared" si="4"/>
        <v>50000000</v>
      </c>
    </row>
    <row r="158" spans="2:8" ht="27.75" thickTop="1" thickBot="1" x14ac:dyDescent="0.4">
      <c r="B158" s="281"/>
      <c r="C158" s="281"/>
      <c r="D158" s="955" t="s">
        <v>554</v>
      </c>
      <c r="E158" s="957">
        <f>SUM(E149:E157)</f>
        <v>464092268</v>
      </c>
      <c r="F158" s="956">
        <f>SUM(F149:F157)</f>
        <v>65235383</v>
      </c>
      <c r="G158" s="1011">
        <f>SUM(G149:G157)</f>
        <v>147729369.90075684</v>
      </c>
      <c r="H158" s="957">
        <f>SUM(H149:H157)</f>
        <v>611821637.90075684</v>
      </c>
    </row>
    <row r="159" spans="2:8" ht="27" thickTop="1" thickBot="1" x14ac:dyDescent="0.4">
      <c r="B159" s="281"/>
      <c r="C159" s="281"/>
      <c r="D159" s="867"/>
      <c r="E159" s="724"/>
      <c r="F159" s="724"/>
      <c r="G159" s="343"/>
      <c r="H159" s="959"/>
    </row>
    <row r="160" spans="2:8" ht="53.25" thickBot="1" x14ac:dyDescent="0.4">
      <c r="B160" s="281"/>
      <c r="C160" s="281"/>
      <c r="D160" s="867"/>
      <c r="E160" s="724"/>
      <c r="F160" s="724"/>
      <c r="G160" s="1012" t="s">
        <v>554</v>
      </c>
      <c r="H160" s="958">
        <f>H158</f>
        <v>611821637.90075684</v>
      </c>
    </row>
    <row r="163" spans="2:11" ht="26.25" x14ac:dyDescent="0.35">
      <c r="B163" s="95" t="s">
        <v>3292</v>
      </c>
      <c r="C163" s="1554" t="s">
        <v>5219</v>
      </c>
      <c r="D163" s="1554"/>
      <c r="E163" s="1001"/>
      <c r="F163" s="947"/>
      <c r="G163" s="1004"/>
      <c r="H163" s="947"/>
    </row>
    <row r="164" spans="2:11" ht="27" thickBot="1" x14ac:dyDescent="0.4">
      <c r="B164" s="1555" t="s">
        <v>550</v>
      </c>
      <c r="C164" s="1559"/>
      <c r="D164" s="112"/>
      <c r="E164" s="1002"/>
      <c r="F164" s="948"/>
      <c r="G164" s="66"/>
      <c r="H164" s="948"/>
    </row>
    <row r="165" spans="2:11" ht="132.75" thickTop="1" thickBot="1" x14ac:dyDescent="0.4">
      <c r="B165" s="20" t="s">
        <v>137</v>
      </c>
      <c r="C165" s="20" t="s">
        <v>551</v>
      </c>
      <c r="D165" s="20" t="s">
        <v>552</v>
      </c>
      <c r="E165" s="717" t="s">
        <v>3311</v>
      </c>
      <c r="F165" s="696" t="s">
        <v>3313</v>
      </c>
      <c r="G165" s="33" t="s">
        <v>3312</v>
      </c>
      <c r="H165" s="20" t="s">
        <v>5152</v>
      </c>
    </row>
    <row r="166" spans="2:11" ht="27" thickTop="1" thickBot="1" x14ac:dyDescent="0.4">
      <c r="B166" s="6">
        <v>13020202</v>
      </c>
      <c r="C166" s="8">
        <v>8106</v>
      </c>
      <c r="D166" s="9" t="s">
        <v>3066</v>
      </c>
      <c r="E166" s="718">
        <v>748180</v>
      </c>
      <c r="F166" s="96"/>
      <c r="G166" s="1005">
        <v>200000000</v>
      </c>
      <c r="H166" s="96">
        <f>G166+E166</f>
        <v>200748180</v>
      </c>
    </row>
    <row r="167" spans="2:11" ht="27.75" thickTop="1" thickBot="1" x14ac:dyDescent="0.4">
      <c r="B167" s="15"/>
      <c r="C167" s="15"/>
      <c r="D167" s="51" t="s">
        <v>553</v>
      </c>
      <c r="E167" s="730">
        <f>SUM(E166:E166)</f>
        <v>748180</v>
      </c>
      <c r="F167" s="730">
        <f>SUM(F166:F166)</f>
        <v>0</v>
      </c>
      <c r="G167" s="349">
        <f>SUM(G166:G166)</f>
        <v>200000000</v>
      </c>
      <c r="H167" s="143">
        <f>SUM(H166:H166)</f>
        <v>200748180</v>
      </c>
    </row>
    <row r="168" spans="2:11" ht="27" thickTop="1" thickBot="1" x14ac:dyDescent="0.4">
      <c r="B168" s="15"/>
      <c r="C168" s="15"/>
      <c r="D168" s="15"/>
      <c r="E168" s="721"/>
      <c r="F168" s="13"/>
      <c r="G168" s="43"/>
      <c r="H168" s="949"/>
    </row>
    <row r="169" spans="2:11" ht="54" thickTop="1" thickBot="1" x14ac:dyDescent="0.4">
      <c r="B169" s="15"/>
      <c r="C169" s="15"/>
      <c r="D169" s="15"/>
      <c r="E169" s="721"/>
      <c r="F169" s="13"/>
      <c r="G169" s="741" t="s">
        <v>554</v>
      </c>
      <c r="H169" s="143">
        <f>H167</f>
        <v>200748180</v>
      </c>
    </row>
    <row r="170" spans="2:11" ht="26.25" thickTop="1" x14ac:dyDescent="0.35"/>
    <row r="172" spans="2:11" ht="26.25" x14ac:dyDescent="0.35">
      <c r="B172" s="45" t="s">
        <v>65</v>
      </c>
      <c r="C172" s="1554" t="s">
        <v>5056</v>
      </c>
      <c r="D172" s="1554"/>
      <c r="E172" s="1001"/>
      <c r="F172" s="947"/>
      <c r="G172" s="1004"/>
      <c r="H172" s="947"/>
    </row>
    <row r="173" spans="2:11" ht="27" thickBot="1" x14ac:dyDescent="0.4">
      <c r="B173" s="1555" t="s">
        <v>550</v>
      </c>
      <c r="C173" s="1556"/>
      <c r="D173" s="112"/>
      <c r="E173" s="1002"/>
      <c r="F173" s="948"/>
      <c r="G173" s="66"/>
      <c r="H173" s="948"/>
    </row>
    <row r="174" spans="2:11" ht="132.75" thickTop="1" thickBot="1" x14ac:dyDescent="0.4">
      <c r="B174" s="20" t="s">
        <v>137</v>
      </c>
      <c r="C174" s="20" t="s">
        <v>551</v>
      </c>
      <c r="D174" s="20" t="s">
        <v>552</v>
      </c>
      <c r="E174" s="717" t="s">
        <v>3311</v>
      </c>
      <c r="F174" s="696" t="s">
        <v>3313</v>
      </c>
      <c r="G174" s="33" t="s">
        <v>3312</v>
      </c>
      <c r="H174" s="20" t="s">
        <v>5152</v>
      </c>
    </row>
    <row r="175" spans="2:11" ht="26.25" thickTop="1" x14ac:dyDescent="0.35">
      <c r="B175" s="6">
        <v>11010101</v>
      </c>
      <c r="C175" s="8">
        <v>1101</v>
      </c>
      <c r="D175" s="9" t="s">
        <v>3050</v>
      </c>
      <c r="E175" s="1255">
        <v>97767212882.360001</v>
      </c>
      <c r="F175" s="1256"/>
      <c r="G175" s="1005">
        <v>11245003613.639992</v>
      </c>
      <c r="H175" s="1256">
        <f>E175+G175</f>
        <v>109012216496</v>
      </c>
      <c r="K175" s="1452"/>
    </row>
    <row r="176" spans="2:11" x14ac:dyDescent="0.35">
      <c r="B176" s="6">
        <v>11010201</v>
      </c>
      <c r="C176" s="8">
        <v>1101</v>
      </c>
      <c r="D176" s="9" t="s">
        <v>3051</v>
      </c>
      <c r="E176" s="1255">
        <v>26004000000</v>
      </c>
      <c r="F176" s="1256"/>
      <c r="G176" s="1005">
        <v>32831945909.5</v>
      </c>
      <c r="H176" s="1256">
        <f t="shared" ref="H176:H180" si="5">E176+G176</f>
        <v>58835945909.5</v>
      </c>
    </row>
    <row r="177" spans="2:11" x14ac:dyDescent="0.35">
      <c r="B177" s="6">
        <v>11010301</v>
      </c>
      <c r="C177" s="8">
        <v>1101</v>
      </c>
      <c r="D177" s="9" t="s">
        <v>3052</v>
      </c>
      <c r="E177" s="1255">
        <v>3000000000</v>
      </c>
      <c r="F177" s="1256"/>
      <c r="G177" s="1005">
        <v>43845208143</v>
      </c>
      <c r="H177" s="1256">
        <f t="shared" si="5"/>
        <v>46845208143</v>
      </c>
      <c r="K177" s="1453"/>
    </row>
    <row r="178" spans="2:11" x14ac:dyDescent="0.35">
      <c r="B178" s="6">
        <v>11010302</v>
      </c>
      <c r="C178" s="8">
        <v>1101</v>
      </c>
      <c r="D178" s="9" t="s">
        <v>3053</v>
      </c>
      <c r="E178" s="1255">
        <v>7940300000</v>
      </c>
      <c r="F178" s="1256"/>
      <c r="G178" s="1005">
        <v>39000000000</v>
      </c>
      <c r="H178" s="1256">
        <f t="shared" si="5"/>
        <v>46940300000</v>
      </c>
    </row>
    <row r="179" spans="2:11" ht="51" x14ac:dyDescent="0.35">
      <c r="B179" s="6">
        <v>13020105</v>
      </c>
      <c r="C179" s="8" t="s">
        <v>5203</v>
      </c>
      <c r="D179" s="9" t="s">
        <v>5222</v>
      </c>
      <c r="E179" s="1255">
        <v>2000000000</v>
      </c>
      <c r="F179" s="1256"/>
      <c r="G179" s="1005"/>
      <c r="H179" s="1256">
        <f t="shared" si="5"/>
        <v>2000000000</v>
      </c>
      <c r="K179" s="1452"/>
    </row>
    <row r="180" spans="2:11" x14ac:dyDescent="0.35">
      <c r="B180" s="6">
        <v>14030102</v>
      </c>
      <c r="C180" s="8" t="s">
        <v>5202</v>
      </c>
      <c r="D180" s="9" t="s">
        <v>5220</v>
      </c>
      <c r="E180" s="1255">
        <v>7798000000</v>
      </c>
      <c r="F180" s="1256"/>
      <c r="G180" s="1005"/>
      <c r="H180" s="1256">
        <f t="shared" si="5"/>
        <v>7798000000</v>
      </c>
      <c r="K180" s="1452"/>
    </row>
    <row r="181" spans="2:11" ht="26.25" thickBot="1" x14ac:dyDescent="0.4">
      <c r="B181" s="6">
        <v>14030201</v>
      </c>
      <c r="C181" s="8" t="s">
        <v>5201</v>
      </c>
      <c r="D181" s="9" t="s">
        <v>5221</v>
      </c>
      <c r="E181" s="1255">
        <v>3000000000</v>
      </c>
      <c r="F181" s="1256"/>
      <c r="G181" s="1005"/>
      <c r="H181" s="1256">
        <f>E181+G181</f>
        <v>3000000000</v>
      </c>
    </row>
    <row r="182" spans="2:11" ht="27.75" thickTop="1" thickBot="1" x14ac:dyDescent="0.4">
      <c r="B182" s="15"/>
      <c r="C182" s="15"/>
      <c r="D182" s="51" t="s">
        <v>553</v>
      </c>
      <c r="E182" s="730">
        <f>SUM(E175:E181)</f>
        <v>147509512882.35999</v>
      </c>
      <c r="F182" s="349">
        <f>SUM(F175:F181)</f>
        <v>0</v>
      </c>
      <c r="G182" s="349">
        <f>SUM(G175:G181)</f>
        <v>126922157666.13998</v>
      </c>
      <c r="H182" s="143">
        <f>SUM(H175:H181)</f>
        <v>274431670548.5</v>
      </c>
      <c r="K182" s="1452"/>
    </row>
    <row r="183" spans="2:11" ht="27" thickTop="1" thickBot="1" x14ac:dyDescent="0.4">
      <c r="B183" s="15"/>
      <c r="C183" s="15"/>
      <c r="D183" s="15"/>
      <c r="E183" s="721"/>
      <c r="F183" s="13"/>
      <c r="G183" s="43"/>
      <c r="H183" s="949"/>
      <c r="K183" s="1454"/>
    </row>
    <row r="184" spans="2:11" ht="54" thickTop="1" thickBot="1" x14ac:dyDescent="0.4">
      <c r="B184" s="15"/>
      <c r="C184" s="15"/>
      <c r="D184" s="15"/>
      <c r="E184" s="721"/>
      <c r="F184" s="13"/>
      <c r="G184" s="741" t="s">
        <v>554</v>
      </c>
      <c r="H184" s="144">
        <f>H182</f>
        <v>274431670548.5</v>
      </c>
    </row>
    <row r="185" spans="2:11" ht="26.25" thickTop="1" x14ac:dyDescent="0.35"/>
    <row r="186" spans="2:11" ht="26.25" x14ac:dyDescent="0.35">
      <c r="B186" s="45" t="s">
        <v>67</v>
      </c>
      <c r="C186" s="1554" t="s">
        <v>3161</v>
      </c>
      <c r="D186" s="1554"/>
      <c r="E186" s="1001"/>
      <c r="F186" s="947"/>
      <c r="G186" s="1004"/>
      <c r="H186" s="947"/>
    </row>
    <row r="187" spans="2:11" ht="27" thickBot="1" x14ac:dyDescent="0.4">
      <c r="B187" s="1555" t="s">
        <v>550</v>
      </c>
      <c r="C187" s="1556"/>
      <c r="D187" s="112"/>
      <c r="E187" s="1002"/>
      <c r="F187" s="948"/>
      <c r="G187" s="66"/>
      <c r="H187" s="948"/>
    </row>
    <row r="188" spans="2:11" ht="132.75" thickTop="1" thickBot="1" x14ac:dyDescent="0.4">
      <c r="B188" s="20" t="s">
        <v>137</v>
      </c>
      <c r="C188" s="20" t="s">
        <v>551</v>
      </c>
      <c r="D188" s="20" t="s">
        <v>552</v>
      </c>
      <c r="E188" s="717" t="s">
        <v>3311</v>
      </c>
      <c r="F188" s="696" t="s">
        <v>3313</v>
      </c>
      <c r="G188" s="33" t="s">
        <v>3312</v>
      </c>
      <c r="H188" s="20" t="s">
        <v>5152</v>
      </c>
    </row>
    <row r="189" spans="2:11" ht="26.25" thickTop="1" x14ac:dyDescent="0.35">
      <c r="B189" s="6">
        <v>12010101</v>
      </c>
      <c r="C189" s="8">
        <v>2101</v>
      </c>
      <c r="D189" s="9" t="s">
        <v>5057</v>
      </c>
      <c r="E189" s="1255">
        <v>12000000000</v>
      </c>
      <c r="F189" s="1256"/>
      <c r="G189" s="1005">
        <v>7000000000</v>
      </c>
      <c r="H189" s="1256">
        <f>E189+G189</f>
        <v>19000000000</v>
      </c>
    </row>
    <row r="190" spans="2:11" x14ac:dyDescent="0.35">
      <c r="B190" s="6">
        <v>12010301</v>
      </c>
      <c r="C190" s="8">
        <v>2101</v>
      </c>
      <c r="D190" s="9" t="s">
        <v>5058</v>
      </c>
      <c r="E190" s="1255">
        <v>20000000</v>
      </c>
      <c r="F190" s="1256"/>
      <c r="G190" s="1005">
        <v>10000000</v>
      </c>
      <c r="H190" s="1256">
        <f t="shared" ref="H190:H203" si="6">E190+G190</f>
        <v>30000000</v>
      </c>
    </row>
    <row r="191" spans="2:11" x14ac:dyDescent="0.35">
      <c r="B191" s="6">
        <v>12010302</v>
      </c>
      <c r="C191" s="8">
        <v>2101</v>
      </c>
      <c r="D191" s="9" t="s">
        <v>5059</v>
      </c>
      <c r="E191" s="1255">
        <v>40000000</v>
      </c>
      <c r="F191" s="1256"/>
      <c r="G191" s="1005">
        <v>20000000</v>
      </c>
      <c r="H191" s="1256">
        <f t="shared" si="6"/>
        <v>60000000</v>
      </c>
    </row>
    <row r="192" spans="2:11" x14ac:dyDescent="0.35">
      <c r="B192" s="6">
        <v>12010303</v>
      </c>
      <c r="C192" s="8">
        <v>2101</v>
      </c>
      <c r="D192" s="9" t="s">
        <v>5060</v>
      </c>
      <c r="E192" s="1255">
        <v>3921525</v>
      </c>
      <c r="F192" s="1256"/>
      <c r="G192" s="1005">
        <v>1960762.5</v>
      </c>
      <c r="H192" s="1256">
        <f t="shared" si="6"/>
        <v>5882287.5</v>
      </c>
    </row>
    <row r="193" spans="2:8" x14ac:dyDescent="0.35">
      <c r="B193" s="6">
        <v>12010305</v>
      </c>
      <c r="C193" s="8">
        <v>2101</v>
      </c>
      <c r="D193" s="9" t="s">
        <v>5061</v>
      </c>
      <c r="E193" s="1255">
        <v>2500000000</v>
      </c>
      <c r="F193" s="1256"/>
      <c r="G193" s="1005">
        <v>2000000000</v>
      </c>
      <c r="H193" s="1256">
        <f t="shared" si="6"/>
        <v>4500000000</v>
      </c>
    </row>
    <row r="194" spans="2:8" x14ac:dyDescent="0.35">
      <c r="B194" s="6">
        <v>12020113</v>
      </c>
      <c r="C194" s="8">
        <v>2101</v>
      </c>
      <c r="D194" s="9" t="s">
        <v>5062</v>
      </c>
      <c r="E194" s="1255">
        <v>5000000</v>
      </c>
      <c r="F194" s="1256"/>
      <c r="G194" s="1005">
        <v>2500000</v>
      </c>
      <c r="H194" s="1256">
        <f t="shared" si="6"/>
        <v>7500000</v>
      </c>
    </row>
    <row r="195" spans="2:8" x14ac:dyDescent="0.35">
      <c r="B195" s="6">
        <v>12020128</v>
      </c>
      <c r="C195" s="8">
        <v>2101</v>
      </c>
      <c r="D195" s="9" t="s">
        <v>5063</v>
      </c>
      <c r="E195" s="1255">
        <v>3000000</v>
      </c>
      <c r="F195" s="1256"/>
      <c r="G195" s="1005">
        <v>1500000</v>
      </c>
      <c r="H195" s="1256">
        <f t="shared" si="6"/>
        <v>4500000</v>
      </c>
    </row>
    <row r="196" spans="2:8" x14ac:dyDescent="0.35">
      <c r="B196" s="6">
        <v>12020131</v>
      </c>
      <c r="C196" s="8">
        <v>2101</v>
      </c>
      <c r="D196" s="9" t="s">
        <v>5064</v>
      </c>
      <c r="E196" s="1255">
        <v>80000000</v>
      </c>
      <c r="F196" s="1256"/>
      <c r="G196" s="1005">
        <v>40000000</v>
      </c>
      <c r="H196" s="1256">
        <f t="shared" si="6"/>
        <v>120000000</v>
      </c>
    </row>
    <row r="197" spans="2:8" x14ac:dyDescent="0.35">
      <c r="B197" s="6">
        <v>12020132</v>
      </c>
      <c r="C197" s="8">
        <v>2101</v>
      </c>
      <c r="D197" s="9" t="s">
        <v>5065</v>
      </c>
      <c r="E197" s="1255">
        <v>30000000</v>
      </c>
      <c r="F197" s="1256"/>
      <c r="G197" s="1005">
        <v>15000000</v>
      </c>
      <c r="H197" s="1256">
        <f t="shared" si="6"/>
        <v>45000000</v>
      </c>
    </row>
    <row r="198" spans="2:8" x14ac:dyDescent="0.35">
      <c r="B198" s="6">
        <v>12020439</v>
      </c>
      <c r="C198" s="8">
        <v>2101</v>
      </c>
      <c r="D198" s="9" t="s">
        <v>5066</v>
      </c>
      <c r="E198" s="1255">
        <v>5000000</v>
      </c>
      <c r="F198" s="1256"/>
      <c r="G198" s="1005">
        <v>2500000</v>
      </c>
      <c r="H198" s="1256">
        <f t="shared" si="6"/>
        <v>7500000</v>
      </c>
    </row>
    <row r="199" spans="2:8" x14ac:dyDescent="0.35">
      <c r="B199" s="6">
        <v>12020445</v>
      </c>
      <c r="C199" s="8">
        <v>2101</v>
      </c>
      <c r="D199" s="9" t="s">
        <v>5067</v>
      </c>
      <c r="E199" s="1255">
        <v>14354312.6</v>
      </c>
      <c r="F199" s="1256"/>
      <c r="G199" s="1005">
        <v>7177156.2999999998</v>
      </c>
      <c r="H199" s="1256">
        <f t="shared" si="6"/>
        <v>21531468.899999999</v>
      </c>
    </row>
    <row r="200" spans="2:8" x14ac:dyDescent="0.35">
      <c r="B200" s="6">
        <v>12020501</v>
      </c>
      <c r="C200" s="8">
        <v>2101</v>
      </c>
      <c r="D200" s="9" t="s">
        <v>4669</v>
      </c>
      <c r="E200" s="1255">
        <v>5000000</v>
      </c>
      <c r="F200" s="1256"/>
      <c r="G200" s="1005">
        <v>2500000</v>
      </c>
      <c r="H200" s="1256">
        <f t="shared" si="6"/>
        <v>7500000</v>
      </c>
    </row>
    <row r="201" spans="2:8" x14ac:dyDescent="0.35">
      <c r="B201" s="6">
        <v>12020601</v>
      </c>
      <c r="C201" s="8">
        <v>2101</v>
      </c>
      <c r="D201" s="9" t="s">
        <v>4670</v>
      </c>
      <c r="E201" s="1255">
        <v>5000000</v>
      </c>
      <c r="F201" s="1256"/>
      <c r="G201" s="1005">
        <v>2500000</v>
      </c>
      <c r="H201" s="1256">
        <f t="shared" si="6"/>
        <v>7500000</v>
      </c>
    </row>
    <row r="202" spans="2:8" x14ac:dyDescent="0.35">
      <c r="B202" s="6">
        <v>12020711</v>
      </c>
      <c r="C202" s="8">
        <v>2101</v>
      </c>
      <c r="D202" s="9" t="s">
        <v>3046</v>
      </c>
      <c r="E202" s="1255">
        <v>357000000</v>
      </c>
      <c r="F202" s="1256"/>
      <c r="G202" s="1005">
        <v>178500000</v>
      </c>
      <c r="H202" s="1256">
        <f t="shared" si="6"/>
        <v>535500000</v>
      </c>
    </row>
    <row r="203" spans="2:8" ht="26.25" thickBot="1" x14ac:dyDescent="0.4">
      <c r="B203" s="6">
        <v>12021212</v>
      </c>
      <c r="C203" s="8">
        <v>2101</v>
      </c>
      <c r="D203" s="9" t="s">
        <v>5068</v>
      </c>
      <c r="E203" s="1255">
        <v>5000000</v>
      </c>
      <c r="F203" s="1256"/>
      <c r="G203" s="1005">
        <v>2500000</v>
      </c>
      <c r="H203" s="1256">
        <f t="shared" si="6"/>
        <v>7500000</v>
      </c>
    </row>
    <row r="204" spans="2:8" ht="27.75" thickTop="1" thickBot="1" x14ac:dyDescent="0.4">
      <c r="B204" s="15"/>
      <c r="C204" s="15"/>
      <c r="D204" s="51" t="s">
        <v>553</v>
      </c>
      <c r="E204" s="143">
        <f t="shared" ref="E204:G204" si="7">SUM(E189:E203)</f>
        <v>15073275837.6</v>
      </c>
      <c r="F204" s="730">
        <f t="shared" si="7"/>
        <v>0</v>
      </c>
      <c r="G204" s="730">
        <f t="shared" si="7"/>
        <v>9286637918.7999992</v>
      </c>
      <c r="H204" s="143">
        <f>SUM(H189:H203)</f>
        <v>24359913756.400002</v>
      </c>
    </row>
    <row r="205" spans="2:8" ht="27" thickTop="1" thickBot="1" x14ac:dyDescent="0.4">
      <c r="B205" s="15"/>
      <c r="C205" s="15"/>
      <c r="D205" s="15"/>
      <c r="E205" s="721"/>
      <c r="F205" s="13"/>
      <c r="G205" s="43"/>
      <c r="H205" s="949"/>
    </row>
    <row r="206" spans="2:8" ht="54" thickTop="1" thickBot="1" x14ac:dyDescent="0.4">
      <c r="B206" s="15"/>
      <c r="C206" s="15"/>
      <c r="D206" s="15"/>
      <c r="E206" s="721"/>
      <c r="F206" s="13"/>
      <c r="G206" s="741" t="s">
        <v>554</v>
      </c>
      <c r="H206" s="144">
        <f>H204</f>
        <v>24359913756.400002</v>
      </c>
    </row>
    <row r="207" spans="2:8" ht="27" thickTop="1" x14ac:dyDescent="0.35">
      <c r="B207" s="15"/>
      <c r="C207" s="15"/>
      <c r="D207" s="15"/>
      <c r="E207" s="721"/>
      <c r="F207" s="13"/>
      <c r="G207" s="823"/>
      <c r="H207" s="814"/>
    </row>
    <row r="209" spans="2:11" ht="26.25" x14ac:dyDescent="0.35">
      <c r="B209" s="45" t="s">
        <v>69</v>
      </c>
      <c r="C209" s="1554" t="s">
        <v>3867</v>
      </c>
      <c r="D209" s="1554"/>
      <c r="E209" s="1001"/>
      <c r="F209" s="947"/>
      <c r="G209" s="1004"/>
      <c r="H209" s="947"/>
    </row>
    <row r="210" spans="2:11" ht="27" thickBot="1" x14ac:dyDescent="0.4">
      <c r="B210" s="1555" t="s">
        <v>550</v>
      </c>
      <c r="C210" s="1556"/>
      <c r="D210" s="112"/>
      <c r="E210" s="1002"/>
      <c r="F210" s="948"/>
      <c r="G210" s="66"/>
      <c r="H210" s="948"/>
    </row>
    <row r="211" spans="2:11" ht="132.75" thickTop="1" thickBot="1" x14ac:dyDescent="0.4">
      <c r="B211" s="20" t="s">
        <v>137</v>
      </c>
      <c r="C211" s="20" t="s">
        <v>551</v>
      </c>
      <c r="D211" s="20" t="s">
        <v>552</v>
      </c>
      <c r="E211" s="717" t="s">
        <v>3311</v>
      </c>
      <c r="F211" s="696" t="s">
        <v>3313</v>
      </c>
      <c r="G211" s="33" t="s">
        <v>3312</v>
      </c>
      <c r="H211" s="20" t="s">
        <v>5152</v>
      </c>
    </row>
    <row r="212" spans="2:11" ht="26.25" thickTop="1" x14ac:dyDescent="0.35">
      <c r="B212" s="6">
        <v>12020804</v>
      </c>
      <c r="C212" s="8">
        <v>2101</v>
      </c>
      <c r="D212" s="9" t="s">
        <v>5076</v>
      </c>
      <c r="E212" s="1255">
        <v>62500</v>
      </c>
      <c r="F212" s="1256"/>
      <c r="G212" s="1005"/>
      <c r="H212" s="1256">
        <f>E212+G212</f>
        <v>62500</v>
      </c>
    </row>
    <row r="213" spans="2:11" x14ac:dyDescent="0.35">
      <c r="B213" s="6">
        <v>13010202</v>
      </c>
      <c r="C213" s="8">
        <v>2101</v>
      </c>
      <c r="D213" s="9" t="s">
        <v>5077</v>
      </c>
      <c r="E213" s="1255">
        <v>183865509.38</v>
      </c>
      <c r="F213" s="1256"/>
      <c r="G213" s="1005"/>
      <c r="H213" s="1256">
        <f t="shared" ref="H213:H218" si="8">E213+G213</f>
        <v>183865509.38</v>
      </c>
    </row>
    <row r="214" spans="2:11" ht="51" x14ac:dyDescent="0.35">
      <c r="B214" s="6">
        <v>13020101</v>
      </c>
      <c r="C214" s="8" t="s">
        <v>5204</v>
      </c>
      <c r="D214" s="9" t="s">
        <v>5224</v>
      </c>
      <c r="E214" s="1255">
        <v>10000000</v>
      </c>
      <c r="F214" s="1256"/>
      <c r="G214" s="1005">
        <v>4900000000</v>
      </c>
      <c r="H214" s="1256">
        <f t="shared" si="8"/>
        <v>4910000000</v>
      </c>
      <c r="J214" s="392">
        <v>1865961100.0810547</v>
      </c>
      <c r="K214" s="1452">
        <f>J214+G214</f>
        <v>6765961100.0810547</v>
      </c>
    </row>
    <row r="215" spans="2:11" ht="51" x14ac:dyDescent="0.35">
      <c r="B215" s="6">
        <v>13020104</v>
      </c>
      <c r="C215" s="8" t="s">
        <v>5207</v>
      </c>
      <c r="D215" s="9" t="s">
        <v>5226</v>
      </c>
      <c r="E215" s="1255">
        <v>34500000</v>
      </c>
      <c r="F215" s="1256"/>
      <c r="G215" s="1005"/>
      <c r="H215" s="1256">
        <f t="shared" si="8"/>
        <v>34500000</v>
      </c>
    </row>
    <row r="216" spans="2:11" x14ac:dyDescent="0.35">
      <c r="B216" s="6">
        <v>13020201</v>
      </c>
      <c r="C216" s="8" t="s">
        <v>5203</v>
      </c>
      <c r="D216" s="9" t="s">
        <v>4681</v>
      </c>
      <c r="E216" s="1255">
        <v>64258712.850000001</v>
      </c>
      <c r="F216" s="1256"/>
      <c r="G216" s="1005"/>
      <c r="H216" s="1256">
        <f t="shared" si="8"/>
        <v>64258712.850000001</v>
      </c>
    </row>
    <row r="217" spans="2:11" x14ac:dyDescent="0.35">
      <c r="B217" s="6">
        <v>13020202</v>
      </c>
      <c r="C217" s="8" t="s">
        <v>5205</v>
      </c>
      <c r="D217" s="9" t="s">
        <v>3066</v>
      </c>
      <c r="E217" s="1255">
        <v>505602509</v>
      </c>
      <c r="F217" s="1256"/>
      <c r="G217" s="1005"/>
      <c r="H217" s="1256">
        <f t="shared" si="8"/>
        <v>505602509</v>
      </c>
      <c r="J217" s="392" t="s">
        <v>5225</v>
      </c>
    </row>
    <row r="218" spans="2:11" ht="77.25" thickBot="1" x14ac:dyDescent="0.4">
      <c r="B218" s="6">
        <v>14030204</v>
      </c>
      <c r="C218" s="8" t="s">
        <v>5205</v>
      </c>
      <c r="D218" s="9" t="s">
        <v>5225</v>
      </c>
      <c r="E218" s="1255">
        <v>20000000</v>
      </c>
      <c r="F218" s="1256"/>
      <c r="G218" s="1005"/>
      <c r="H218" s="1256">
        <f t="shared" si="8"/>
        <v>20000000</v>
      </c>
      <c r="J218" s="392" t="s">
        <v>5223</v>
      </c>
    </row>
    <row r="219" spans="2:11" ht="27.75" thickTop="1" thickBot="1" x14ac:dyDescent="0.4">
      <c r="B219" s="15"/>
      <c r="C219" s="15"/>
      <c r="D219" s="51" t="s">
        <v>553</v>
      </c>
      <c r="E219" s="143">
        <f>SUM(E212:E218)</f>
        <v>818289231.23000002</v>
      </c>
      <c r="F219" s="730">
        <f>SUM(F212:F218)</f>
        <v>0</v>
      </c>
      <c r="G219" s="730">
        <f>SUM(G212:G218)</f>
        <v>4900000000</v>
      </c>
      <c r="H219" s="143">
        <f>SUM(H212:H218)</f>
        <v>5718289231.2300005</v>
      </c>
    </row>
    <row r="220" spans="2:11" ht="27" thickTop="1" thickBot="1" x14ac:dyDescent="0.4">
      <c r="B220" s="15"/>
      <c r="C220" s="15"/>
      <c r="D220" s="15"/>
      <c r="E220" s="721"/>
      <c r="F220" s="13"/>
      <c r="G220" s="43"/>
      <c r="H220" s="949"/>
    </row>
    <row r="221" spans="2:11" ht="54" thickTop="1" thickBot="1" x14ac:dyDescent="0.4">
      <c r="B221" s="15"/>
      <c r="C221" s="15"/>
      <c r="D221" s="15"/>
      <c r="E221" s="721"/>
      <c r="F221" s="13"/>
      <c r="G221" s="741" t="s">
        <v>554</v>
      </c>
      <c r="H221" s="144">
        <f>H219</f>
        <v>5718289231.2300005</v>
      </c>
    </row>
    <row r="222" spans="2:11" ht="26.25" thickTop="1" x14ac:dyDescent="0.35"/>
    <row r="223" spans="2:11" ht="26.25" x14ac:dyDescent="0.35">
      <c r="B223" s="95">
        <v>22000700500</v>
      </c>
      <c r="C223" s="1554" t="s">
        <v>1024</v>
      </c>
      <c r="D223" s="1554"/>
      <c r="E223" s="1001"/>
      <c r="F223" s="947"/>
      <c r="G223" s="1004"/>
      <c r="H223" s="947"/>
    </row>
    <row r="224" spans="2:11" ht="27" thickBot="1" x14ac:dyDescent="0.4">
      <c r="B224" s="1555" t="s">
        <v>550</v>
      </c>
      <c r="C224" s="1559"/>
      <c r="D224" s="112"/>
      <c r="E224" s="1002"/>
      <c r="F224" s="948"/>
      <c r="G224" s="66"/>
      <c r="H224" s="948"/>
    </row>
    <row r="225" spans="2:8" ht="132.75" thickTop="1" thickBot="1" x14ac:dyDescent="0.4">
      <c r="B225" s="20" t="s">
        <v>137</v>
      </c>
      <c r="C225" s="20" t="s">
        <v>551</v>
      </c>
      <c r="D225" s="20" t="s">
        <v>552</v>
      </c>
      <c r="E225" s="717" t="s">
        <v>3311</v>
      </c>
      <c r="F225" s="696" t="s">
        <v>3313</v>
      </c>
      <c r="G225" s="33" t="s">
        <v>3312</v>
      </c>
      <c r="H225" s="20" t="s">
        <v>5152</v>
      </c>
    </row>
    <row r="226" spans="2:8" ht="52.5" thickTop="1" thickBot="1" x14ac:dyDescent="0.4">
      <c r="B226" s="6">
        <v>14030101</v>
      </c>
      <c r="C226" s="8" t="s">
        <v>5227</v>
      </c>
      <c r="D226" s="9" t="s">
        <v>5079</v>
      </c>
      <c r="E226" s="1255">
        <v>20000000000</v>
      </c>
      <c r="F226" s="1256"/>
      <c r="G226" s="1005"/>
      <c r="H226" s="1256">
        <v>20000000000</v>
      </c>
    </row>
    <row r="227" spans="2:8" ht="27.75" thickTop="1" thickBot="1" x14ac:dyDescent="0.4">
      <c r="B227" s="15"/>
      <c r="C227" s="15"/>
      <c r="D227" s="51" t="s">
        <v>553</v>
      </c>
      <c r="E227" s="730">
        <f>SUM(E226:E226)</f>
        <v>20000000000</v>
      </c>
      <c r="F227" s="730">
        <f>SUM(F226:F226)</f>
        <v>0</v>
      </c>
      <c r="G227" s="349">
        <f>SUM(G226:G226)</f>
        <v>0</v>
      </c>
      <c r="H227" s="143">
        <f>SUM(H226:H226)</f>
        <v>20000000000</v>
      </c>
    </row>
    <row r="228" spans="2:8" ht="27" thickTop="1" thickBot="1" x14ac:dyDescent="0.4">
      <c r="B228" s="15"/>
      <c r="C228" s="15"/>
      <c r="D228" s="15"/>
      <c r="E228" s="721"/>
      <c r="F228" s="13"/>
      <c r="G228" s="43"/>
      <c r="H228" s="949"/>
    </row>
    <row r="229" spans="2:8" ht="54" thickTop="1" thickBot="1" x14ac:dyDescent="0.4">
      <c r="B229" s="15"/>
      <c r="C229" s="15"/>
      <c r="D229" s="15"/>
      <c r="E229" s="721"/>
      <c r="F229" s="13"/>
      <c r="G229" s="741" t="s">
        <v>554</v>
      </c>
      <c r="H229" s="143">
        <f>H227</f>
        <v>20000000000</v>
      </c>
    </row>
    <row r="230" spans="2:8" ht="26.25" thickTop="1" x14ac:dyDescent="0.35"/>
    <row r="231" spans="2:8" ht="26.25" x14ac:dyDescent="0.35">
      <c r="B231" s="95" t="s">
        <v>49</v>
      </c>
      <c r="C231" s="1554" t="s">
        <v>5150</v>
      </c>
      <c r="D231" s="1554"/>
      <c r="E231" s="1001"/>
      <c r="F231" s="947"/>
      <c r="G231" s="1004"/>
      <c r="H231" s="947"/>
    </row>
    <row r="232" spans="2:8" ht="27" thickBot="1" x14ac:dyDescent="0.4">
      <c r="B232" s="1555" t="s">
        <v>550</v>
      </c>
      <c r="C232" s="1559"/>
      <c r="D232" s="112"/>
      <c r="E232" s="1002"/>
      <c r="F232" s="948"/>
      <c r="G232" s="66"/>
      <c r="H232" s="948"/>
    </row>
    <row r="233" spans="2:8" ht="132.75" thickTop="1" thickBot="1" x14ac:dyDescent="0.4">
      <c r="B233" s="20" t="s">
        <v>137</v>
      </c>
      <c r="C233" s="20" t="s">
        <v>551</v>
      </c>
      <c r="D233" s="20" t="s">
        <v>552</v>
      </c>
      <c r="E233" s="717" t="s">
        <v>3311</v>
      </c>
      <c r="F233" s="696" t="s">
        <v>3313</v>
      </c>
      <c r="G233" s="33" t="s">
        <v>3312</v>
      </c>
      <c r="H233" s="20" t="s">
        <v>5152</v>
      </c>
    </row>
    <row r="234" spans="2:8" ht="26.25" thickTop="1" x14ac:dyDescent="0.35">
      <c r="B234" s="6">
        <v>12020616</v>
      </c>
      <c r="C234" s="8">
        <v>2101</v>
      </c>
      <c r="D234" s="9" t="s">
        <v>5151</v>
      </c>
      <c r="E234" s="1255">
        <v>158700000</v>
      </c>
      <c r="F234" s="1256"/>
      <c r="G234" s="1005"/>
      <c r="H234" s="1256">
        <v>158700000</v>
      </c>
    </row>
    <row r="235" spans="2:8" ht="26.25" thickBot="1" x14ac:dyDescent="0.4">
      <c r="B235" s="6">
        <v>13020103</v>
      </c>
      <c r="C235" s="8" t="s">
        <v>5207</v>
      </c>
      <c r="D235" s="9" t="s">
        <v>4682</v>
      </c>
      <c r="E235" s="1255"/>
      <c r="F235" s="1256"/>
      <c r="G235" s="1005">
        <v>6644778900</v>
      </c>
      <c r="H235" s="1256">
        <f>E235+G235</f>
        <v>6644778900</v>
      </c>
    </row>
    <row r="236" spans="2:8" ht="27.75" thickTop="1" thickBot="1" x14ac:dyDescent="0.4">
      <c r="B236" s="15"/>
      <c r="C236" s="15"/>
      <c r="D236" s="51" t="s">
        <v>553</v>
      </c>
      <c r="E236" s="730">
        <f>SUM(E234:E235)</f>
        <v>158700000</v>
      </c>
      <c r="F236" s="730">
        <f>SUM(F234:F234)</f>
        <v>0</v>
      </c>
      <c r="G236" s="349">
        <f>SUM(G234:G235)</f>
        <v>6644778900</v>
      </c>
      <c r="H236" s="143">
        <f>SUM(H234:H235)</f>
        <v>6803478900</v>
      </c>
    </row>
    <row r="237" spans="2:8" ht="27" thickTop="1" thickBot="1" x14ac:dyDescent="0.4">
      <c r="B237" s="15"/>
      <c r="C237" s="15"/>
      <c r="D237" s="15"/>
      <c r="E237" s="721"/>
      <c r="F237" s="13"/>
      <c r="G237" s="43"/>
      <c r="H237" s="949"/>
    </row>
    <row r="238" spans="2:8" ht="54" thickTop="1" thickBot="1" x14ac:dyDescent="0.4">
      <c r="B238" s="15"/>
      <c r="C238" s="15"/>
      <c r="D238" s="15"/>
      <c r="E238" s="721"/>
      <c r="F238" s="13"/>
      <c r="G238" s="741" t="s">
        <v>554</v>
      </c>
      <c r="H238" s="143">
        <f>H236</f>
        <v>6803478900</v>
      </c>
    </row>
    <row r="239" spans="2:8" ht="26.25" thickTop="1" x14ac:dyDescent="0.35"/>
    <row r="240" spans="2:8" ht="26.25" thickBot="1" x14ac:dyDescent="0.4"/>
    <row r="241" spans="2:8" ht="36" customHeight="1" thickTop="1" x14ac:dyDescent="0.35">
      <c r="B241" s="1276" t="s">
        <v>4686</v>
      </c>
      <c r="C241" s="1276" t="s">
        <v>5166</v>
      </c>
      <c r="D241" s="1277"/>
      <c r="E241" s="1278"/>
      <c r="F241" s="1278"/>
      <c r="G241" s="1278"/>
      <c r="H241" s="1279"/>
    </row>
    <row r="242" spans="2:8" ht="26.25" thickBot="1" x14ac:dyDescent="0.4">
      <c r="B242" s="1557" t="s">
        <v>550</v>
      </c>
      <c r="C242" s="1558"/>
      <c r="D242" s="1280"/>
      <c r="E242" s="1280"/>
      <c r="F242" s="1280"/>
      <c r="G242" s="1280"/>
      <c r="H242" s="1281"/>
    </row>
    <row r="243" spans="2:8" ht="132.75" thickTop="1" thickBot="1" x14ac:dyDescent="0.4">
      <c r="B243" s="20" t="s">
        <v>137</v>
      </c>
      <c r="C243" s="20" t="s">
        <v>551</v>
      </c>
      <c r="D243" s="20" t="s">
        <v>552</v>
      </c>
      <c r="E243" s="1282" t="s">
        <v>3311</v>
      </c>
      <c r="F243" s="696" t="s">
        <v>3313</v>
      </c>
      <c r="G243" s="1283" t="s">
        <v>3312</v>
      </c>
      <c r="H243" s="20" t="s">
        <v>5152</v>
      </c>
    </row>
    <row r="244" spans="2:8" ht="26.25" thickTop="1" x14ac:dyDescent="0.35">
      <c r="B244" s="17">
        <v>12020134</v>
      </c>
      <c r="C244" s="18">
        <v>2101</v>
      </c>
      <c r="D244" s="19" t="s">
        <v>5167</v>
      </c>
      <c r="E244" s="19"/>
      <c r="F244" s="19"/>
      <c r="G244" s="1284">
        <v>84245000</v>
      </c>
      <c r="H244" s="1285">
        <f>G244+E244</f>
        <v>84245000</v>
      </c>
    </row>
    <row r="245" spans="2:8" x14ac:dyDescent="0.35">
      <c r="B245" s="6">
        <v>12020450</v>
      </c>
      <c r="C245" s="8">
        <v>2101</v>
      </c>
      <c r="D245" s="9" t="s">
        <v>5168</v>
      </c>
      <c r="E245" s="9"/>
      <c r="F245" s="9"/>
      <c r="G245" s="1286">
        <v>4920000</v>
      </c>
      <c r="H245" s="1285">
        <f t="shared" ref="H245:H255" si="9">G245+E245</f>
        <v>4920000</v>
      </c>
    </row>
    <row r="246" spans="2:8" x14ac:dyDescent="0.35">
      <c r="B246" s="6">
        <v>12020450</v>
      </c>
      <c r="C246" s="8">
        <v>2101</v>
      </c>
      <c r="D246" s="9" t="s">
        <v>5169</v>
      </c>
      <c r="E246" s="9"/>
      <c r="F246" s="9"/>
      <c r="G246" s="1286">
        <v>4321000</v>
      </c>
      <c r="H246" s="1285">
        <f t="shared" si="9"/>
        <v>4321000</v>
      </c>
    </row>
    <row r="247" spans="2:8" x14ac:dyDescent="0.35">
      <c r="B247" s="6">
        <v>12020453</v>
      </c>
      <c r="C247" s="8">
        <v>2101</v>
      </c>
      <c r="D247" s="9" t="s">
        <v>5170</v>
      </c>
      <c r="E247" s="9"/>
      <c r="F247" s="9"/>
      <c r="G247" s="1286">
        <v>16000000</v>
      </c>
      <c r="H247" s="1285">
        <f t="shared" si="9"/>
        <v>16000000</v>
      </c>
    </row>
    <row r="248" spans="2:8" x14ac:dyDescent="0.35">
      <c r="B248" s="6">
        <v>12020453</v>
      </c>
      <c r="C248" s="8">
        <v>2101</v>
      </c>
      <c r="D248" s="9" t="s">
        <v>5171</v>
      </c>
      <c r="E248" s="9"/>
      <c r="F248" s="9"/>
      <c r="G248" s="1286">
        <v>26000000</v>
      </c>
      <c r="H248" s="1285">
        <f t="shared" si="9"/>
        <v>26000000</v>
      </c>
    </row>
    <row r="249" spans="2:8" x14ac:dyDescent="0.35">
      <c r="B249" s="6">
        <v>12020465</v>
      </c>
      <c r="C249" s="8">
        <v>2101</v>
      </c>
      <c r="D249" s="9" t="s">
        <v>4689</v>
      </c>
      <c r="E249" s="9"/>
      <c r="F249" s="9"/>
      <c r="G249" s="1286">
        <v>17500000</v>
      </c>
      <c r="H249" s="1285">
        <f t="shared" si="9"/>
        <v>17500000</v>
      </c>
    </row>
    <row r="250" spans="2:8" x14ac:dyDescent="0.35">
      <c r="B250" s="6">
        <v>12020478</v>
      </c>
      <c r="C250" s="8">
        <v>2101</v>
      </c>
      <c r="D250" s="9" t="s">
        <v>4690</v>
      </c>
      <c r="E250" s="9"/>
      <c r="F250" s="9"/>
      <c r="G250" s="1286">
        <v>36510000</v>
      </c>
      <c r="H250" s="1285">
        <f t="shared" si="9"/>
        <v>36510000</v>
      </c>
    </row>
    <row r="251" spans="2:8" x14ac:dyDescent="0.35">
      <c r="B251" s="6">
        <v>12010306</v>
      </c>
      <c r="C251" s="8">
        <v>2101</v>
      </c>
      <c r="D251" s="9" t="s">
        <v>5172</v>
      </c>
      <c r="E251" s="9"/>
      <c r="F251" s="9"/>
      <c r="G251" s="1286">
        <v>34050134</v>
      </c>
      <c r="H251" s="1285">
        <f t="shared" si="9"/>
        <v>34050134</v>
      </c>
    </row>
    <row r="252" spans="2:8" x14ac:dyDescent="0.35">
      <c r="B252" s="6">
        <v>12020424</v>
      </c>
      <c r="C252" s="8">
        <v>2101</v>
      </c>
      <c r="D252" s="9" t="s">
        <v>5173</v>
      </c>
      <c r="E252" s="9"/>
      <c r="F252" s="9"/>
      <c r="G252" s="1286">
        <v>3000000</v>
      </c>
      <c r="H252" s="1285">
        <f t="shared" si="9"/>
        <v>3000000</v>
      </c>
    </row>
    <row r="253" spans="2:8" ht="51" x14ac:dyDescent="0.35">
      <c r="B253" s="1287">
        <v>12020711</v>
      </c>
      <c r="C253" s="8">
        <v>2101</v>
      </c>
      <c r="D253" s="9" t="s">
        <v>5174</v>
      </c>
      <c r="E253" s="9"/>
      <c r="F253" s="9"/>
      <c r="G253" s="1286">
        <v>3000000</v>
      </c>
      <c r="H253" s="1285">
        <f t="shared" si="9"/>
        <v>3000000</v>
      </c>
    </row>
    <row r="254" spans="2:8" ht="51" x14ac:dyDescent="0.35">
      <c r="B254" s="1287">
        <v>12020711</v>
      </c>
      <c r="C254" s="8">
        <v>2101</v>
      </c>
      <c r="D254" s="9" t="s">
        <v>5175</v>
      </c>
      <c r="E254" s="9"/>
      <c r="F254" s="9"/>
      <c r="G254" s="1286">
        <v>2500000</v>
      </c>
      <c r="H254" s="1285">
        <f t="shared" si="9"/>
        <v>2500000</v>
      </c>
    </row>
    <row r="255" spans="2:8" ht="26.25" thickBot="1" x14ac:dyDescent="0.4">
      <c r="B255" s="6">
        <v>12020424</v>
      </c>
      <c r="C255" s="8">
        <v>2101</v>
      </c>
      <c r="D255" s="9" t="s">
        <v>5176</v>
      </c>
      <c r="E255" s="9"/>
      <c r="F255" s="9"/>
      <c r="G255" s="1286">
        <v>45000000</v>
      </c>
      <c r="H255" s="1285">
        <f t="shared" si="9"/>
        <v>45000000</v>
      </c>
    </row>
    <row r="256" spans="2:8" ht="27.75" thickTop="1" thickBot="1" x14ac:dyDescent="0.4">
      <c r="B256" s="1288"/>
      <c r="C256" s="1288"/>
      <c r="D256" s="51" t="s">
        <v>553</v>
      </c>
      <c r="E256" s="1289">
        <f>SUM(E244:E255)</f>
        <v>0</v>
      </c>
      <c r="F256" s="1289">
        <f>SUM(F244:F255)</f>
        <v>0</v>
      </c>
      <c r="G256" s="1290">
        <f>SUM(G244:G255)</f>
        <v>277046134</v>
      </c>
      <c r="H256" s="143">
        <f>SUM(H244:H255)</f>
        <v>277046134</v>
      </c>
    </row>
    <row r="257" spans="2:8" ht="27" thickTop="1" thickBot="1" x14ac:dyDescent="0.4">
      <c r="B257" s="1288"/>
      <c r="C257" s="1288"/>
      <c r="D257" s="15"/>
      <c r="E257" s="1291"/>
      <c r="F257" s="13"/>
      <c r="G257" s="1292"/>
      <c r="H257" s="949"/>
    </row>
    <row r="258" spans="2:8" ht="54" thickTop="1" thickBot="1" x14ac:dyDescent="0.4">
      <c r="B258" s="1293"/>
      <c r="C258" s="1293"/>
      <c r="D258" s="15"/>
      <c r="E258" s="1291"/>
      <c r="F258" s="13"/>
      <c r="G258" s="1194" t="s">
        <v>554</v>
      </c>
      <c r="H258" s="143">
        <f>H256</f>
        <v>277046134</v>
      </c>
    </row>
    <row r="259" spans="2:8" ht="26.25" thickTop="1" x14ac:dyDescent="0.35">
      <c r="B259" s="1293"/>
      <c r="C259" s="1293"/>
      <c r="D259" s="1293"/>
      <c r="E259" s="1293"/>
      <c r="F259" s="1293"/>
      <c r="G259" s="1293"/>
      <c r="H259" s="1293"/>
    </row>
  </sheetData>
  <mergeCells count="42">
    <mergeCell ref="B137:C137"/>
    <mergeCell ref="B2:H2"/>
    <mergeCell ref="B3:G3"/>
    <mergeCell ref="C76:D76"/>
    <mergeCell ref="B77:C77"/>
    <mergeCell ref="C85:D85"/>
    <mergeCell ref="B4:G4"/>
    <mergeCell ref="D5:F5"/>
    <mergeCell ref="C67:D67"/>
    <mergeCell ref="B68:C68"/>
    <mergeCell ref="C49:D49"/>
    <mergeCell ref="C31:D31"/>
    <mergeCell ref="B32:C32"/>
    <mergeCell ref="C16:D16"/>
    <mergeCell ref="C7:D7"/>
    <mergeCell ref="B8:C8"/>
    <mergeCell ref="B17:C17"/>
    <mergeCell ref="C127:D127"/>
    <mergeCell ref="B128:C128"/>
    <mergeCell ref="C136:D136"/>
    <mergeCell ref="B86:C86"/>
    <mergeCell ref="B50:C50"/>
    <mergeCell ref="C97:D97"/>
    <mergeCell ref="C112:D112"/>
    <mergeCell ref="B98:C98"/>
    <mergeCell ref="B113:C113"/>
    <mergeCell ref="C163:D163"/>
    <mergeCell ref="B164:C164"/>
    <mergeCell ref="B146:D146"/>
    <mergeCell ref="B147:C147"/>
    <mergeCell ref="C145:D145"/>
    <mergeCell ref="C172:D172"/>
    <mergeCell ref="B173:C173"/>
    <mergeCell ref="B242:C242"/>
    <mergeCell ref="C231:D231"/>
    <mergeCell ref="B232:C232"/>
    <mergeCell ref="C223:D223"/>
    <mergeCell ref="B224:C224"/>
    <mergeCell ref="B210:C210"/>
    <mergeCell ref="C209:D209"/>
    <mergeCell ref="C186:D186"/>
    <mergeCell ref="B187:C187"/>
  </mergeCells>
  <printOptions horizontalCentered="1"/>
  <pageMargins left="0.45" right="0.45" top="0.75" bottom="0.75" header="0.3" footer="0.3"/>
  <pageSetup paperSize="9" scale="45" fitToHeight="0" orientation="landscape" r:id="rId1"/>
  <headerFooter>
    <oddFooter>&amp;L&amp;24© Benue State Budget &amp; Economic Planning Commission, Makurdi&amp;C&amp;24&amp;P</oddFooter>
  </headerFooter>
  <rowBreaks count="9" manualBreakCount="9">
    <brk id="29" max="8" man="1"/>
    <brk id="47" max="8" man="1"/>
    <brk id="74" max="8" man="1"/>
    <brk id="95" max="8" man="1"/>
    <brk id="128" max="8" man="1"/>
    <brk id="144" max="8" man="1"/>
    <brk id="170" max="8" man="1"/>
    <brk id="208" max="8" man="1"/>
    <brk id="230"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J51"/>
  <sheetViews>
    <sheetView view="pageBreakPreview" topLeftCell="A28" zoomScale="70" zoomScaleSheetLayoutView="70" workbookViewId="0">
      <selection activeCell="G39" sqref="G39"/>
    </sheetView>
  </sheetViews>
  <sheetFormatPr defaultColWidth="8.7109375" defaultRowHeight="26.25" x14ac:dyDescent="0.4"/>
  <cols>
    <col min="1" max="1" width="1.85546875" style="1059" customWidth="1"/>
    <col min="2" max="2" width="11.140625" style="74" customWidth="1"/>
    <col min="3" max="3" width="89.5703125" style="181" customWidth="1"/>
    <col min="4" max="4" width="37.42578125" style="181" customWidth="1"/>
    <col min="5" max="5" width="44.7109375" style="181" hidden="1" customWidth="1"/>
    <col min="6" max="6" width="1.5703125" style="1059" customWidth="1"/>
    <col min="7" max="7" width="31.28515625" style="181" bestFit="1" customWidth="1"/>
    <col min="8" max="8" width="33.140625" style="181" customWidth="1"/>
    <col min="9" max="9" width="37.140625" style="181" customWidth="1"/>
    <col min="10" max="10" width="23.140625" style="181" customWidth="1"/>
    <col min="11" max="16384" width="8.7109375" style="181"/>
  </cols>
  <sheetData>
    <row r="1" spans="1:6" s="1059" customFormat="1" ht="12.95" customHeight="1" x14ac:dyDescent="0.4">
      <c r="B1" s="1060"/>
    </row>
    <row r="2" spans="1:6" x14ac:dyDescent="0.4">
      <c r="B2" s="1569" t="s">
        <v>0</v>
      </c>
      <c r="C2" s="1569"/>
      <c r="D2" s="186"/>
      <c r="E2" s="186"/>
    </row>
    <row r="3" spans="1:6" ht="34.5" customHeight="1" x14ac:dyDescent="0.4">
      <c r="B3" s="643"/>
      <c r="C3" s="643"/>
      <c r="D3" s="187"/>
      <c r="E3" s="187"/>
    </row>
    <row r="4" spans="1:6" x14ac:dyDescent="0.4">
      <c r="B4" s="1570" t="s">
        <v>3278</v>
      </c>
      <c r="C4" s="1570"/>
      <c r="D4" s="187"/>
      <c r="E4" s="187"/>
    </row>
    <row r="5" spans="1:6" s="183" customFormat="1" ht="79.5" thickBot="1" x14ac:dyDescent="0.3">
      <c r="A5" s="1061"/>
      <c r="B5" s="188" t="s">
        <v>2512</v>
      </c>
      <c r="C5" s="656" t="s">
        <v>552</v>
      </c>
      <c r="D5" s="656" t="s">
        <v>3279</v>
      </c>
      <c r="E5" s="167" t="s">
        <v>2970</v>
      </c>
      <c r="F5" s="1061"/>
    </row>
    <row r="6" spans="1:6" x14ac:dyDescent="0.4">
      <c r="B6" s="676">
        <v>1</v>
      </c>
      <c r="C6" s="657" t="s">
        <v>2513</v>
      </c>
      <c r="D6" s="658"/>
      <c r="E6" s="190"/>
    </row>
    <row r="7" spans="1:6" x14ac:dyDescent="0.4">
      <c r="B7" s="677"/>
      <c r="C7" s="659" t="s">
        <v>2544</v>
      </c>
      <c r="D7" s="660"/>
      <c r="E7" s="30"/>
    </row>
    <row r="8" spans="1:6" x14ac:dyDescent="0.4">
      <c r="B8" s="678">
        <v>2</v>
      </c>
      <c r="C8" s="661" t="s">
        <v>2514</v>
      </c>
      <c r="D8" s="662">
        <f>'Revenue Brief,2024'!D6</f>
        <v>109012216496</v>
      </c>
      <c r="E8" s="190"/>
    </row>
    <row r="9" spans="1:6" x14ac:dyDescent="0.4">
      <c r="B9" s="678">
        <v>3</v>
      </c>
      <c r="C9" s="661" t="s">
        <v>2515</v>
      </c>
      <c r="D9" s="662">
        <f>'Revenue Brief,2024'!D9</f>
        <v>46940300000</v>
      </c>
      <c r="E9" s="190"/>
    </row>
    <row r="10" spans="1:6" x14ac:dyDescent="0.4">
      <c r="B10" s="678">
        <v>4</v>
      </c>
      <c r="C10" s="661" t="s">
        <v>2516</v>
      </c>
      <c r="D10" s="662">
        <f>'Revenue Brief,2024'!D7</f>
        <v>58835945909.5</v>
      </c>
      <c r="E10" s="190"/>
    </row>
    <row r="11" spans="1:6" ht="27" thickBot="1" x14ac:dyDescent="0.45">
      <c r="B11" s="678">
        <v>5</v>
      </c>
      <c r="C11" s="663" t="s">
        <v>2968</v>
      </c>
      <c r="D11" s="662">
        <f>'Revenue Brief,2024'!D8</f>
        <v>50040883980.631058</v>
      </c>
      <c r="E11" s="190"/>
    </row>
    <row r="12" spans="1:6" ht="27" thickBot="1" x14ac:dyDescent="0.45">
      <c r="B12" s="677"/>
      <c r="C12" s="664"/>
      <c r="D12" s="191">
        <f>SUM(D8:D11)</f>
        <v>264829346386.13104</v>
      </c>
      <c r="E12" s="190"/>
    </row>
    <row r="13" spans="1:6" x14ac:dyDescent="0.4">
      <c r="B13" s="677"/>
      <c r="C13" s="665" t="s">
        <v>2545</v>
      </c>
      <c r="D13" s="810"/>
      <c r="E13" s="190"/>
    </row>
    <row r="14" spans="1:6" x14ac:dyDescent="0.4">
      <c r="B14" s="678">
        <v>6</v>
      </c>
      <c r="C14" s="661" t="s">
        <v>2517</v>
      </c>
      <c r="D14" s="670">
        <f>'Revenue Brief,2024'!D20</f>
        <v>24279004538.5</v>
      </c>
      <c r="E14" s="190"/>
    </row>
    <row r="15" spans="1:6" ht="27" thickBot="1" x14ac:dyDescent="0.45">
      <c r="B15" s="678">
        <v>7</v>
      </c>
      <c r="C15" s="663" t="s">
        <v>2518</v>
      </c>
      <c r="D15" s="670">
        <f>'Revenue Brief,2024'!D31</f>
        <v>9857630623.4999981</v>
      </c>
      <c r="E15" s="190"/>
    </row>
    <row r="16" spans="1:6" ht="27" thickBot="1" x14ac:dyDescent="0.45">
      <c r="B16" s="677"/>
      <c r="C16" s="664"/>
      <c r="D16" s="811">
        <f>SUM(D14:D15)</f>
        <v>34136635162</v>
      </c>
      <c r="E16" s="190"/>
    </row>
    <row r="17" spans="2:10" ht="27" thickBot="1" x14ac:dyDescent="0.45">
      <c r="B17" s="677"/>
      <c r="C17" s="667"/>
      <c r="D17" s="812"/>
      <c r="E17" s="30"/>
    </row>
    <row r="18" spans="2:10" ht="27" thickBot="1" x14ac:dyDescent="0.45">
      <c r="B18" s="677"/>
      <c r="C18" s="665" t="s">
        <v>2519</v>
      </c>
      <c r="D18" s="811">
        <f>SUM(D12,D16)</f>
        <v>298965981548.13104</v>
      </c>
      <c r="E18" s="190"/>
    </row>
    <row r="19" spans="2:10" x14ac:dyDescent="0.4">
      <c r="B19" s="677"/>
      <c r="C19" s="669" t="s">
        <v>2546</v>
      </c>
      <c r="D19" s="812"/>
      <c r="E19" s="30"/>
    </row>
    <row r="20" spans="2:10" x14ac:dyDescent="0.4">
      <c r="B20" s="678">
        <v>8</v>
      </c>
      <c r="C20" s="661" t="s">
        <v>2520</v>
      </c>
      <c r="D20" s="843">
        <f>'Revenue Brief,2024'!D37</f>
        <v>600000000</v>
      </c>
      <c r="E20" s="350"/>
      <c r="H20" s="352"/>
    </row>
    <row r="21" spans="2:10" x14ac:dyDescent="0.4">
      <c r="B21" s="678">
        <v>9</v>
      </c>
      <c r="C21" s="661" t="s">
        <v>2521</v>
      </c>
      <c r="D21" s="670">
        <f>'Revenue Brief,2024'!D39</f>
        <v>33117962380</v>
      </c>
      <c r="E21" s="190"/>
      <c r="G21" s="348"/>
    </row>
    <row r="22" spans="2:10" x14ac:dyDescent="0.4">
      <c r="B22" s="678">
        <v>10</v>
      </c>
      <c r="C22" s="661" t="s">
        <v>2522</v>
      </c>
      <c r="D22" s="670">
        <f>'Revenue Brief,2024'!D38</f>
        <v>413865509.38</v>
      </c>
      <c r="E22" s="190"/>
    </row>
    <row r="23" spans="2:10" x14ac:dyDescent="0.4">
      <c r="B23" s="678">
        <v>11</v>
      </c>
      <c r="C23" s="661" t="s">
        <v>2523</v>
      </c>
      <c r="D23" s="670">
        <f>'Revenue Brief,2024'!D40</f>
        <v>8099589017.6200008</v>
      </c>
      <c r="E23" s="190"/>
      <c r="G23" s="348"/>
    </row>
    <row r="24" spans="2:10" x14ac:dyDescent="0.4">
      <c r="B24" s="678">
        <v>12</v>
      </c>
      <c r="C24" s="661" t="s">
        <v>2524</v>
      </c>
      <c r="D24" s="670">
        <f>'Revenue Brief,2024'!D44</f>
        <v>827168864</v>
      </c>
      <c r="E24" s="190"/>
    </row>
    <row r="25" spans="2:10" ht="27" thickBot="1" x14ac:dyDescent="0.45">
      <c r="B25" s="678"/>
      <c r="C25" s="661" t="s">
        <v>5081</v>
      </c>
      <c r="D25" s="670">
        <f>'Revenue Brief,2024'!D33</f>
        <v>305000000</v>
      </c>
      <c r="E25" s="190"/>
    </row>
    <row r="26" spans="2:10" ht="27" thickBot="1" x14ac:dyDescent="0.45">
      <c r="B26" s="677"/>
      <c r="C26" s="664"/>
      <c r="D26" s="811">
        <f>SUM(D20:D25)</f>
        <v>43363585771</v>
      </c>
      <c r="E26" s="190"/>
    </row>
    <row r="27" spans="2:10" x14ac:dyDescent="0.4">
      <c r="B27" s="677"/>
      <c r="C27" s="669" t="s">
        <v>2547</v>
      </c>
      <c r="D27" s="812"/>
      <c r="E27" s="30"/>
    </row>
    <row r="28" spans="2:10" ht="27" thickBot="1" x14ac:dyDescent="0.45">
      <c r="B28" s="678">
        <v>13</v>
      </c>
      <c r="C28" s="663" t="s">
        <v>2526</v>
      </c>
      <c r="D28" s="670">
        <f>'Revenue Brief,2024'!D46+'Revenue Brief,2024'!D45</f>
        <v>30691000000</v>
      </c>
      <c r="E28" s="350"/>
      <c r="H28" s="348"/>
    </row>
    <row r="29" spans="2:10" ht="27" thickBot="1" x14ac:dyDescent="0.45">
      <c r="B29" s="677"/>
      <c r="C29" s="664"/>
      <c r="D29" s="811">
        <f>D28</f>
        <v>30691000000</v>
      </c>
      <c r="E29" s="190"/>
      <c r="G29" s="353"/>
    </row>
    <row r="30" spans="2:10" x14ac:dyDescent="0.4">
      <c r="B30" s="677"/>
      <c r="C30" s="669" t="s">
        <v>2548</v>
      </c>
      <c r="D30" s="812"/>
      <c r="E30" s="30"/>
    </row>
    <row r="31" spans="2:10" x14ac:dyDescent="0.4">
      <c r="B31" s="678">
        <v>14</v>
      </c>
      <c r="C31" s="661" t="s">
        <v>2527</v>
      </c>
      <c r="D31" s="670">
        <v>7142972368.5700016</v>
      </c>
      <c r="E31" s="190"/>
      <c r="G31" s="353"/>
      <c r="H31" s="351"/>
      <c r="J31" s="409"/>
    </row>
    <row r="32" spans="2:10" x14ac:dyDescent="0.4">
      <c r="B32" s="678">
        <v>15</v>
      </c>
      <c r="C32" s="661" t="s">
        <v>2528</v>
      </c>
      <c r="D32" s="670">
        <v>1280314308.8200002</v>
      </c>
      <c r="E32" s="190"/>
      <c r="G32" s="353"/>
      <c r="H32" s="351"/>
      <c r="J32" s="409"/>
    </row>
    <row r="33" spans="1:9" x14ac:dyDescent="0.4">
      <c r="B33" s="678">
        <v>16</v>
      </c>
      <c r="C33" s="661" t="s">
        <v>2529</v>
      </c>
      <c r="D33" s="670">
        <v>12383235057</v>
      </c>
      <c r="E33" s="190"/>
      <c r="G33" s="353"/>
    </row>
    <row r="34" spans="1:9" x14ac:dyDescent="0.4">
      <c r="B34" s="678">
        <v>17</v>
      </c>
      <c r="C34" s="661" t="s">
        <v>2530</v>
      </c>
      <c r="D34" s="670">
        <v>2341525372</v>
      </c>
      <c r="E34" s="654"/>
      <c r="G34" s="353"/>
      <c r="H34" s="409"/>
      <c r="I34" s="409"/>
    </row>
    <row r="35" spans="1:9" x14ac:dyDescent="0.4">
      <c r="B35" s="678">
        <v>18</v>
      </c>
      <c r="C35" s="661" t="s">
        <v>2531</v>
      </c>
      <c r="D35" s="670">
        <v>112904644.88999987</v>
      </c>
      <c r="E35" s="408"/>
      <c r="G35" s="353"/>
      <c r="H35" s="351"/>
      <c r="I35" s="348"/>
    </row>
    <row r="36" spans="1:9" x14ac:dyDescent="0.4">
      <c r="B36" s="678">
        <v>19</v>
      </c>
      <c r="C36" s="661" t="s">
        <v>2532</v>
      </c>
      <c r="D36" s="670">
        <v>1738239922.51</v>
      </c>
      <c r="E36" s="190"/>
      <c r="G36" s="353"/>
      <c r="H36" s="351"/>
      <c r="I36" s="352"/>
    </row>
    <row r="37" spans="1:9" x14ac:dyDescent="0.4">
      <c r="B37" s="678">
        <v>20</v>
      </c>
      <c r="C37" s="661" t="s">
        <v>2533</v>
      </c>
      <c r="D37" s="670">
        <v>2118501254.1650002</v>
      </c>
      <c r="E37" s="190"/>
      <c r="G37" s="353"/>
      <c r="H37" s="351"/>
      <c r="I37" s="351"/>
    </row>
    <row r="38" spans="1:9" x14ac:dyDescent="0.4">
      <c r="B38" s="678">
        <v>21</v>
      </c>
      <c r="C38" s="661" t="s">
        <v>5082</v>
      </c>
      <c r="D38" s="670">
        <v>1070000000</v>
      </c>
      <c r="E38" s="190"/>
      <c r="G38" s="353"/>
      <c r="H38" s="351"/>
    </row>
    <row r="39" spans="1:9" x14ac:dyDescent="0.4">
      <c r="B39" s="678">
        <v>22</v>
      </c>
      <c r="C39" s="661" t="s">
        <v>5083</v>
      </c>
      <c r="D39" s="670">
        <v>1576776140.6960001</v>
      </c>
      <c r="E39" s="190"/>
      <c r="G39" s="353"/>
      <c r="H39" s="351"/>
    </row>
    <row r="40" spans="1:9" x14ac:dyDescent="0.4">
      <c r="B40" s="678">
        <v>23</v>
      </c>
      <c r="C40" s="661" t="s">
        <v>2534</v>
      </c>
      <c r="D40" s="670">
        <v>46618107731.032074</v>
      </c>
      <c r="E40" s="189"/>
      <c r="G40" s="353"/>
      <c r="H40" s="351"/>
      <c r="I40" s="351"/>
    </row>
    <row r="41" spans="1:9" x14ac:dyDescent="0.4">
      <c r="B41" s="678">
        <v>24</v>
      </c>
      <c r="C41" s="661" t="s">
        <v>2535</v>
      </c>
      <c r="D41" s="670">
        <v>78102341171.047943</v>
      </c>
      <c r="E41" s="189"/>
      <c r="G41" s="353"/>
      <c r="H41" s="351"/>
      <c r="I41" s="351"/>
    </row>
    <row r="42" spans="1:9" s="1068" customFormat="1" x14ac:dyDescent="0.4">
      <c r="A42" s="1063"/>
      <c r="B42" s="1064"/>
      <c r="C42" s="671" t="s">
        <v>2536</v>
      </c>
      <c r="D42" s="1065"/>
      <c r="E42" s="1066"/>
      <c r="F42" s="1063"/>
      <c r="G42" s="1067"/>
    </row>
    <row r="43" spans="1:9" x14ac:dyDescent="0.4">
      <c r="B43" s="678">
        <v>23</v>
      </c>
      <c r="C43" s="661" t="s">
        <v>2537</v>
      </c>
      <c r="D43" s="662">
        <f>'BudgetSect,2024'!H7</f>
        <v>76977896208.711243</v>
      </c>
      <c r="E43" s="189"/>
      <c r="G43" s="353"/>
    </row>
    <row r="44" spans="1:9" x14ac:dyDescent="0.4">
      <c r="B44" s="678">
        <v>24</v>
      </c>
      <c r="C44" s="661" t="s">
        <v>2538</v>
      </c>
      <c r="D44" s="662">
        <f>'BudgetSect,2024'!H49</f>
        <v>112914078393.67877</v>
      </c>
      <c r="E44" s="189"/>
      <c r="G44" s="353"/>
      <c r="H44" s="348"/>
    </row>
    <row r="45" spans="1:9" x14ac:dyDescent="0.4">
      <c r="B45" s="678">
        <v>25</v>
      </c>
      <c r="C45" s="661" t="s">
        <v>2539</v>
      </c>
      <c r="D45" s="662">
        <f>'BudgetSect,2024'!H75</f>
        <v>8568041211</v>
      </c>
      <c r="E45" s="190"/>
      <c r="G45" s="353"/>
    </row>
    <row r="46" spans="1:9" ht="27" thickBot="1" x14ac:dyDescent="0.45">
      <c r="B46" s="678">
        <v>26</v>
      </c>
      <c r="C46" s="661" t="s">
        <v>2540</v>
      </c>
      <c r="D46" s="662">
        <f>'BudgetSect,2024'!H82</f>
        <v>20075633535.009998</v>
      </c>
      <c r="E46" s="189"/>
      <c r="G46" s="353"/>
    </row>
    <row r="47" spans="1:9" ht="27" thickBot="1" x14ac:dyDescent="0.45">
      <c r="B47" s="677"/>
      <c r="C47" s="192" t="s">
        <v>2541</v>
      </c>
      <c r="D47" s="191">
        <f>SUM(D31:D46)</f>
        <v>373020567319.13104</v>
      </c>
      <c r="E47" s="655">
        <f>SUM(E31:E46)</f>
        <v>0</v>
      </c>
    </row>
    <row r="48" spans="1:9" ht="27" thickBot="1" x14ac:dyDescent="0.45">
      <c r="B48" s="677"/>
      <c r="C48" s="672"/>
      <c r="D48" s="673"/>
      <c r="E48" s="190"/>
      <c r="H48" s="348"/>
    </row>
    <row r="49" spans="2:5" ht="27" thickBot="1" x14ac:dyDescent="0.45">
      <c r="B49" s="677"/>
      <c r="C49" s="674" t="s">
        <v>2542</v>
      </c>
      <c r="D49" s="191">
        <f>SUM(D18,D26,D29)</f>
        <v>373020567319.13104</v>
      </c>
      <c r="E49" s="654"/>
    </row>
    <row r="50" spans="2:5" ht="27" thickBot="1" x14ac:dyDescent="0.45">
      <c r="B50" s="679"/>
      <c r="C50" s="675" t="s">
        <v>2543</v>
      </c>
      <c r="D50" s="1149">
        <f>D47-D49</f>
        <v>0</v>
      </c>
      <c r="E50" s="30"/>
    </row>
    <row r="51" spans="2:5" s="1059" customFormat="1" ht="11.45" customHeight="1" x14ac:dyDescent="0.4">
      <c r="B51" s="1060"/>
      <c r="D51" s="1062"/>
    </row>
  </sheetData>
  <mergeCells count="2">
    <mergeCell ref="B2:C2"/>
    <mergeCell ref="B4:C4"/>
  </mergeCells>
  <printOptions horizontalCentered="1"/>
  <pageMargins left="0.7" right="0.7" top="0.5" bottom="0.5" header="0.3" footer="0.3"/>
  <pageSetup paperSize="9" scale="56" orientation="landscape" r:id="rId1"/>
  <headerFooter>
    <oddFooter>&amp;L&amp;20© Benue State Budget &amp; Economic Planning Commission, &amp;C&amp;24&amp;P</oddFooter>
  </headerFooter>
  <rowBreaks count="1" manualBreakCount="1">
    <brk id="29" max="5" man="1"/>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P5645"/>
  <sheetViews>
    <sheetView tabSelected="1" view="pageBreakPreview" topLeftCell="I2585" zoomScaleSheetLayoutView="100" workbookViewId="0">
      <selection activeCell="M2695" sqref="M2695"/>
    </sheetView>
  </sheetViews>
  <sheetFormatPr defaultColWidth="8.7109375" defaultRowHeight="25.5" x14ac:dyDescent="0.35"/>
  <cols>
    <col min="1" max="1" width="2.42578125" style="1027" customWidth="1"/>
    <col min="2" max="2" width="25.42578125" style="760" customWidth="1"/>
    <col min="3" max="3" width="24.140625" style="760" customWidth="1"/>
    <col min="4" max="4" width="35.85546875" style="760" customWidth="1"/>
    <col min="5" max="5" width="23.42578125" style="760" customWidth="1"/>
    <col min="6" max="6" width="24" style="760" customWidth="1"/>
    <col min="7" max="7" width="130.85546875" style="760" customWidth="1"/>
    <col min="8" max="8" width="33.7109375" style="850" customWidth="1"/>
    <col min="9" max="9" width="33.42578125" style="754" customWidth="1"/>
    <col min="10" max="10" width="40.42578125" style="768" customWidth="1"/>
    <col min="11" max="11" width="38.140625" style="760" customWidth="1"/>
    <col min="12" max="12" width="2.28515625" style="1027" customWidth="1"/>
    <col min="13" max="13" width="42.85546875" style="1154" customWidth="1"/>
    <col min="14" max="14" width="37.7109375" style="705" customWidth="1"/>
    <col min="15" max="15" width="34.140625" style="705" bestFit="1" customWidth="1"/>
    <col min="16" max="16" width="27.7109375" style="760" customWidth="1"/>
    <col min="17" max="16384" width="8.7109375" style="760"/>
  </cols>
  <sheetData>
    <row r="1" spans="2:11" ht="26.25" x14ac:dyDescent="0.35">
      <c r="B1" s="338" t="s">
        <v>0</v>
      </c>
      <c r="C1" s="732"/>
      <c r="D1" s="715"/>
      <c r="E1" s="715"/>
      <c r="F1" s="732"/>
      <c r="G1" s="732"/>
      <c r="H1" s="846"/>
      <c r="I1" s="973"/>
      <c r="J1" s="733"/>
      <c r="K1" s="733"/>
    </row>
    <row r="2" spans="2:11" ht="26.25" x14ac:dyDescent="0.35">
      <c r="B2" s="734" t="s">
        <v>3276</v>
      </c>
      <c r="C2" s="733"/>
      <c r="D2" s="733"/>
      <c r="E2" s="733"/>
      <c r="F2" s="713"/>
      <c r="G2" s="714"/>
      <c r="H2" s="847"/>
      <c r="I2" s="974"/>
      <c r="J2" s="714"/>
      <c r="K2" s="714"/>
    </row>
    <row r="3" spans="2:11" ht="27" thickBot="1" x14ac:dyDescent="0.4">
      <c r="B3" s="732"/>
      <c r="C3" s="732"/>
      <c r="D3" s="732"/>
      <c r="E3" s="732"/>
      <c r="F3" s="732"/>
      <c r="G3" s="732"/>
      <c r="H3" s="848"/>
      <c r="I3" s="975"/>
      <c r="J3" s="732"/>
      <c r="K3" s="732"/>
    </row>
    <row r="4" spans="2:11" ht="27.75" thickTop="1" thickBot="1" x14ac:dyDescent="0.4">
      <c r="B4" s="1106" t="s">
        <v>5</v>
      </c>
      <c r="C4" s="1096" t="s">
        <v>181</v>
      </c>
      <c r="D4" s="1097"/>
      <c r="E4" s="1097"/>
      <c r="F4" s="1097"/>
      <c r="G4" s="1097"/>
      <c r="H4" s="1150"/>
      <c r="I4" s="1098"/>
      <c r="J4" s="1151"/>
      <c r="K4" s="1152"/>
    </row>
    <row r="5" spans="2:11" ht="27.75" thickTop="1" thickBot="1" x14ac:dyDescent="0.4">
      <c r="B5" s="1576" t="s">
        <v>182</v>
      </c>
      <c r="C5" s="1576"/>
      <c r="D5" s="1576"/>
      <c r="E5" s="1576"/>
      <c r="F5" s="1576"/>
      <c r="G5" s="711"/>
      <c r="H5" s="849"/>
      <c r="I5" s="749"/>
      <c r="J5" s="716"/>
      <c r="K5" s="712"/>
    </row>
    <row r="6" spans="2:11" ht="106.5" thickTop="1" thickBot="1" x14ac:dyDescent="0.4">
      <c r="B6" s="20" t="s">
        <v>137</v>
      </c>
      <c r="C6" s="20" t="s">
        <v>138</v>
      </c>
      <c r="D6" s="20" t="s">
        <v>139</v>
      </c>
      <c r="E6" s="20" t="s">
        <v>140</v>
      </c>
      <c r="F6" s="20" t="s">
        <v>141</v>
      </c>
      <c r="G6" s="20" t="s">
        <v>142</v>
      </c>
      <c r="H6" s="33" t="s">
        <v>3311</v>
      </c>
      <c r="I6" s="750" t="s">
        <v>3316</v>
      </c>
      <c r="J6" s="717" t="s">
        <v>3315</v>
      </c>
      <c r="K6" s="21" t="s">
        <v>5154</v>
      </c>
    </row>
    <row r="7" spans="2:11" ht="26.25" thickTop="1" x14ac:dyDescent="0.35">
      <c r="B7" s="685">
        <v>21010103</v>
      </c>
      <c r="C7" s="887">
        <v>70111</v>
      </c>
      <c r="D7" s="879" t="s">
        <v>4684</v>
      </c>
      <c r="E7" s="880">
        <v>2204</v>
      </c>
      <c r="F7" s="685">
        <v>10721300</v>
      </c>
      <c r="G7" s="9" t="s">
        <v>3135</v>
      </c>
      <c r="H7" s="859">
        <v>115200704.45999999</v>
      </c>
      <c r="I7" s="751">
        <v>56897053.439999998</v>
      </c>
      <c r="J7" s="795">
        <v>0</v>
      </c>
      <c r="K7" s="1153">
        <f t="shared" ref="K7:K42" si="0">SUM(H7,J7)</f>
        <v>115200704.45999999</v>
      </c>
    </row>
    <row r="8" spans="2:11" x14ac:dyDescent="0.35">
      <c r="B8" s="685">
        <v>21020101</v>
      </c>
      <c r="C8" s="887">
        <v>70111</v>
      </c>
      <c r="D8" s="879" t="s">
        <v>4684</v>
      </c>
      <c r="E8" s="880">
        <v>2101</v>
      </c>
      <c r="F8" s="685">
        <v>10742400</v>
      </c>
      <c r="G8" s="9" t="s">
        <v>144</v>
      </c>
      <c r="H8" s="859">
        <v>50000000</v>
      </c>
      <c r="I8" s="751">
        <v>452200</v>
      </c>
      <c r="J8" s="795">
        <v>0</v>
      </c>
      <c r="K8" s="1153">
        <f t="shared" si="0"/>
        <v>50000000</v>
      </c>
    </row>
    <row r="9" spans="2:11" x14ac:dyDescent="0.35">
      <c r="B9" s="685">
        <v>22020101</v>
      </c>
      <c r="C9" s="887">
        <v>70111</v>
      </c>
      <c r="D9" s="879" t="s">
        <v>4684</v>
      </c>
      <c r="E9" s="880">
        <v>2101</v>
      </c>
      <c r="F9" s="685">
        <v>10742400</v>
      </c>
      <c r="G9" s="9" t="s">
        <v>145</v>
      </c>
      <c r="H9" s="859">
        <v>862400</v>
      </c>
      <c r="I9" s="751">
        <v>500000</v>
      </c>
      <c r="J9" s="795">
        <v>3137600</v>
      </c>
      <c r="K9" s="1153">
        <f t="shared" si="0"/>
        <v>4000000</v>
      </c>
    </row>
    <row r="10" spans="2:11" x14ac:dyDescent="0.35">
      <c r="B10" s="685">
        <v>22020102</v>
      </c>
      <c r="C10" s="887">
        <v>70111</v>
      </c>
      <c r="D10" s="879" t="s">
        <v>4684</v>
      </c>
      <c r="E10" s="880">
        <v>2101</v>
      </c>
      <c r="F10" s="685">
        <v>10742400</v>
      </c>
      <c r="G10" s="9" t="s">
        <v>146</v>
      </c>
      <c r="H10" s="859">
        <v>280000000</v>
      </c>
      <c r="I10" s="751">
        <v>34553900</v>
      </c>
      <c r="J10" s="795">
        <v>1500000</v>
      </c>
      <c r="K10" s="1153">
        <f t="shared" si="0"/>
        <v>281500000</v>
      </c>
    </row>
    <row r="11" spans="2:11" x14ac:dyDescent="0.35">
      <c r="B11" s="685">
        <v>22020201</v>
      </c>
      <c r="C11" s="887">
        <v>70111</v>
      </c>
      <c r="D11" s="879" t="s">
        <v>4684</v>
      </c>
      <c r="E11" s="880">
        <v>2101</v>
      </c>
      <c r="F11" s="685">
        <v>10742400</v>
      </c>
      <c r="G11" s="9" t="s">
        <v>147</v>
      </c>
      <c r="H11" s="859">
        <v>26515566</v>
      </c>
      <c r="I11" s="751">
        <v>18751368</v>
      </c>
      <c r="J11" s="795">
        <v>60484434</v>
      </c>
      <c r="K11" s="1153">
        <f t="shared" si="0"/>
        <v>87000000</v>
      </c>
    </row>
    <row r="12" spans="2:11" x14ac:dyDescent="0.35">
      <c r="B12" s="685">
        <v>22020203</v>
      </c>
      <c r="C12" s="887">
        <v>70111</v>
      </c>
      <c r="D12" s="879" t="s">
        <v>4684</v>
      </c>
      <c r="E12" s="880">
        <v>2101</v>
      </c>
      <c r="F12" s="685">
        <v>10742400</v>
      </c>
      <c r="G12" s="9" t="s">
        <v>148</v>
      </c>
      <c r="H12" s="859">
        <v>5600000</v>
      </c>
      <c r="I12" s="751">
        <v>1694200</v>
      </c>
      <c r="J12" s="795">
        <v>0</v>
      </c>
      <c r="K12" s="1153">
        <f t="shared" si="0"/>
        <v>5600000</v>
      </c>
    </row>
    <row r="13" spans="2:11" x14ac:dyDescent="0.35">
      <c r="B13" s="685">
        <v>22020204</v>
      </c>
      <c r="C13" s="887">
        <v>70111</v>
      </c>
      <c r="D13" s="879" t="s">
        <v>4684</v>
      </c>
      <c r="E13" s="880">
        <v>2101</v>
      </c>
      <c r="F13" s="685">
        <v>10742400</v>
      </c>
      <c r="G13" s="9" t="s">
        <v>149</v>
      </c>
      <c r="H13" s="859">
        <v>64000000</v>
      </c>
      <c r="I13" s="751">
        <v>1595000</v>
      </c>
      <c r="J13" s="795">
        <v>0</v>
      </c>
      <c r="K13" s="1153">
        <f t="shared" si="0"/>
        <v>64000000</v>
      </c>
    </row>
    <row r="14" spans="2:11" x14ac:dyDescent="0.35">
      <c r="B14" s="685">
        <v>22020206</v>
      </c>
      <c r="C14" s="887">
        <v>70111</v>
      </c>
      <c r="D14" s="879" t="s">
        <v>4684</v>
      </c>
      <c r="E14" s="880">
        <v>2101</v>
      </c>
      <c r="F14" s="685">
        <v>10742400</v>
      </c>
      <c r="G14" s="9" t="s">
        <v>234</v>
      </c>
      <c r="H14" s="859">
        <v>840000</v>
      </c>
      <c r="I14" s="751">
        <v>0</v>
      </c>
      <c r="J14" s="795">
        <v>1500000</v>
      </c>
      <c r="K14" s="1153">
        <f t="shared" si="0"/>
        <v>2340000</v>
      </c>
    </row>
    <row r="15" spans="2:11" x14ac:dyDescent="0.35">
      <c r="B15" s="685">
        <v>22020301</v>
      </c>
      <c r="C15" s="887">
        <v>70111</v>
      </c>
      <c r="D15" s="879" t="s">
        <v>4684</v>
      </c>
      <c r="E15" s="880">
        <v>2101</v>
      </c>
      <c r="F15" s="685">
        <v>10742400</v>
      </c>
      <c r="G15" s="9" t="s">
        <v>195</v>
      </c>
      <c r="H15" s="859">
        <v>5600000</v>
      </c>
      <c r="I15" s="751">
        <v>5442700</v>
      </c>
      <c r="J15" s="795">
        <v>6580000</v>
      </c>
      <c r="K15" s="1153">
        <f t="shared" si="0"/>
        <v>12180000</v>
      </c>
    </row>
    <row r="16" spans="2:11" x14ac:dyDescent="0.35">
      <c r="B16" s="685">
        <v>22020303</v>
      </c>
      <c r="C16" s="887">
        <v>70111</v>
      </c>
      <c r="D16" s="879" t="s">
        <v>4684</v>
      </c>
      <c r="E16" s="880">
        <v>2101</v>
      </c>
      <c r="F16" s="685">
        <v>10742400</v>
      </c>
      <c r="G16" s="9" t="s">
        <v>152</v>
      </c>
      <c r="H16" s="859">
        <v>2680000</v>
      </c>
      <c r="I16" s="751">
        <v>179500</v>
      </c>
      <c r="J16" s="795">
        <v>2000000</v>
      </c>
      <c r="K16" s="1153">
        <f t="shared" si="0"/>
        <v>4680000</v>
      </c>
    </row>
    <row r="17" spans="2:11" x14ac:dyDescent="0.35">
      <c r="B17" s="685">
        <v>22020305</v>
      </c>
      <c r="C17" s="887">
        <v>70111</v>
      </c>
      <c r="D17" s="879" t="s">
        <v>4684</v>
      </c>
      <c r="E17" s="880">
        <v>2101</v>
      </c>
      <c r="F17" s="685">
        <v>10742400</v>
      </c>
      <c r="G17" s="9" t="s">
        <v>153</v>
      </c>
      <c r="H17" s="859">
        <v>2800000</v>
      </c>
      <c r="I17" s="751">
        <v>500000</v>
      </c>
      <c r="J17" s="795">
        <v>3000000</v>
      </c>
      <c r="K17" s="1153">
        <f t="shared" si="0"/>
        <v>5800000</v>
      </c>
    </row>
    <row r="18" spans="2:11" x14ac:dyDescent="0.35">
      <c r="B18" s="685">
        <v>22020306</v>
      </c>
      <c r="C18" s="887">
        <v>70111</v>
      </c>
      <c r="D18" s="879" t="s">
        <v>4684</v>
      </c>
      <c r="E18" s="880">
        <v>2101</v>
      </c>
      <c r="F18" s="685">
        <v>10742400</v>
      </c>
      <c r="G18" s="9" t="s">
        <v>154</v>
      </c>
      <c r="H18" s="859">
        <v>1750000</v>
      </c>
      <c r="I18" s="751">
        <v>1675000</v>
      </c>
      <c r="J18" s="795">
        <v>0</v>
      </c>
      <c r="K18" s="1153">
        <f t="shared" si="0"/>
        <v>1750000</v>
      </c>
    </row>
    <row r="19" spans="2:11" x14ac:dyDescent="0.35">
      <c r="B19" s="685">
        <v>22020307</v>
      </c>
      <c r="C19" s="887">
        <v>70111</v>
      </c>
      <c r="D19" s="879" t="s">
        <v>4684</v>
      </c>
      <c r="E19" s="880">
        <v>2101</v>
      </c>
      <c r="F19" s="685">
        <v>10742400</v>
      </c>
      <c r="G19" s="9" t="s">
        <v>155</v>
      </c>
      <c r="H19" s="859">
        <v>5800000</v>
      </c>
      <c r="I19" s="751">
        <v>1400000</v>
      </c>
      <c r="J19" s="795">
        <v>2500000</v>
      </c>
      <c r="K19" s="1153">
        <f t="shared" si="0"/>
        <v>8300000</v>
      </c>
    </row>
    <row r="20" spans="2:11" x14ac:dyDescent="0.35">
      <c r="B20" s="685">
        <v>22020309</v>
      </c>
      <c r="C20" s="887">
        <v>70111</v>
      </c>
      <c r="D20" s="879" t="s">
        <v>4684</v>
      </c>
      <c r="E20" s="880">
        <v>2101</v>
      </c>
      <c r="F20" s="685">
        <v>10742400</v>
      </c>
      <c r="G20" s="9" t="s">
        <v>156</v>
      </c>
      <c r="H20" s="859">
        <v>7800000</v>
      </c>
      <c r="I20" s="751">
        <v>6190000</v>
      </c>
      <c r="J20" s="795">
        <v>3800000</v>
      </c>
      <c r="K20" s="1153">
        <f t="shared" si="0"/>
        <v>11600000</v>
      </c>
    </row>
    <row r="21" spans="2:11" x14ac:dyDescent="0.35">
      <c r="B21" s="685">
        <v>22020311</v>
      </c>
      <c r="C21" s="887">
        <v>70111</v>
      </c>
      <c r="D21" s="879" t="s">
        <v>4684</v>
      </c>
      <c r="E21" s="880">
        <v>2101</v>
      </c>
      <c r="F21" s="685">
        <v>10742400</v>
      </c>
      <c r="G21" s="9" t="s">
        <v>157</v>
      </c>
      <c r="H21" s="859">
        <v>250000000</v>
      </c>
      <c r="I21" s="751">
        <v>56000000</v>
      </c>
      <c r="J21" s="795">
        <v>0</v>
      </c>
      <c r="K21" s="1153">
        <f t="shared" si="0"/>
        <v>250000000</v>
      </c>
    </row>
    <row r="22" spans="2:11" x14ac:dyDescent="0.35">
      <c r="B22" s="685">
        <v>22020401</v>
      </c>
      <c r="C22" s="887">
        <v>70111</v>
      </c>
      <c r="D22" s="879" t="s">
        <v>4684</v>
      </c>
      <c r="E22" s="880">
        <v>2101</v>
      </c>
      <c r="F22" s="685">
        <v>10742400</v>
      </c>
      <c r="G22" s="9" t="s">
        <v>196</v>
      </c>
      <c r="H22" s="859">
        <v>196000000</v>
      </c>
      <c r="I22" s="751">
        <v>77136514.200000003</v>
      </c>
      <c r="J22" s="795">
        <v>4500000</v>
      </c>
      <c r="K22" s="1153">
        <f t="shared" si="0"/>
        <v>200500000</v>
      </c>
    </row>
    <row r="23" spans="2:11" x14ac:dyDescent="0.35">
      <c r="B23" s="685">
        <v>22020402</v>
      </c>
      <c r="C23" s="887">
        <v>70111</v>
      </c>
      <c r="D23" s="879" t="s">
        <v>4684</v>
      </c>
      <c r="E23" s="880">
        <v>2101</v>
      </c>
      <c r="F23" s="685">
        <v>10742400</v>
      </c>
      <c r="G23" s="9" t="s">
        <v>197</v>
      </c>
      <c r="H23" s="859">
        <v>5600000</v>
      </c>
      <c r="I23" s="751">
        <v>254200</v>
      </c>
      <c r="J23" s="795">
        <v>0</v>
      </c>
      <c r="K23" s="1153">
        <f t="shared" si="0"/>
        <v>5600000</v>
      </c>
    </row>
    <row r="24" spans="2:11" x14ac:dyDescent="0.35">
      <c r="B24" s="685">
        <v>22020403</v>
      </c>
      <c r="C24" s="887">
        <v>70111</v>
      </c>
      <c r="D24" s="879" t="s">
        <v>4684</v>
      </c>
      <c r="E24" s="880">
        <v>2101</v>
      </c>
      <c r="F24" s="685">
        <v>10742400</v>
      </c>
      <c r="G24" s="9" t="s">
        <v>160</v>
      </c>
      <c r="H24" s="859">
        <v>70000000</v>
      </c>
      <c r="I24" s="751">
        <v>25486100</v>
      </c>
      <c r="J24" s="795">
        <v>5000000</v>
      </c>
      <c r="K24" s="1153">
        <f t="shared" si="0"/>
        <v>75000000</v>
      </c>
    </row>
    <row r="25" spans="2:11" x14ac:dyDescent="0.35">
      <c r="B25" s="685">
        <v>22020404</v>
      </c>
      <c r="C25" s="887">
        <v>70111</v>
      </c>
      <c r="D25" s="879" t="s">
        <v>4684</v>
      </c>
      <c r="E25" s="880">
        <v>2101</v>
      </c>
      <c r="F25" s="685">
        <v>10742400</v>
      </c>
      <c r="G25" s="9" t="s">
        <v>161</v>
      </c>
      <c r="H25" s="859">
        <v>36480000</v>
      </c>
      <c r="I25" s="751">
        <v>8782800</v>
      </c>
      <c r="J25" s="795">
        <v>0</v>
      </c>
      <c r="K25" s="1153">
        <f t="shared" si="0"/>
        <v>36480000</v>
      </c>
    </row>
    <row r="26" spans="2:11" x14ac:dyDescent="0.35">
      <c r="B26" s="685">
        <v>22020405</v>
      </c>
      <c r="C26" s="887">
        <v>70111</v>
      </c>
      <c r="D26" s="879" t="s">
        <v>4684</v>
      </c>
      <c r="E26" s="880">
        <v>2101</v>
      </c>
      <c r="F26" s="685">
        <v>10742400</v>
      </c>
      <c r="G26" s="9" t="s">
        <v>162</v>
      </c>
      <c r="H26" s="859">
        <v>56920500</v>
      </c>
      <c r="I26" s="751">
        <v>0</v>
      </c>
      <c r="J26" s="795">
        <v>0</v>
      </c>
      <c r="K26" s="1153">
        <f t="shared" si="0"/>
        <v>56920500</v>
      </c>
    </row>
    <row r="27" spans="2:11" x14ac:dyDescent="0.35">
      <c r="B27" s="685">
        <v>22020406</v>
      </c>
      <c r="C27" s="887">
        <v>70111</v>
      </c>
      <c r="D27" s="879" t="s">
        <v>4684</v>
      </c>
      <c r="E27" s="880">
        <v>2101</v>
      </c>
      <c r="F27" s="685">
        <v>10742400</v>
      </c>
      <c r="G27" s="9" t="s">
        <v>163</v>
      </c>
      <c r="H27" s="859">
        <v>26800000</v>
      </c>
      <c r="I27" s="751">
        <v>16603850</v>
      </c>
      <c r="J27" s="795">
        <v>5500000</v>
      </c>
      <c r="K27" s="1153">
        <f t="shared" si="0"/>
        <v>32300000</v>
      </c>
    </row>
    <row r="28" spans="2:11" x14ac:dyDescent="0.35">
      <c r="B28" s="685">
        <v>22020411</v>
      </c>
      <c r="C28" s="887">
        <v>70111</v>
      </c>
      <c r="D28" s="879" t="s">
        <v>4684</v>
      </c>
      <c r="E28" s="880">
        <v>2101</v>
      </c>
      <c r="F28" s="685">
        <v>10742400</v>
      </c>
      <c r="G28" s="9" t="s">
        <v>227</v>
      </c>
      <c r="H28" s="859">
        <v>1680000</v>
      </c>
      <c r="I28" s="751">
        <v>555000</v>
      </c>
      <c r="J28" s="795">
        <v>850000</v>
      </c>
      <c r="K28" s="1153">
        <f t="shared" si="0"/>
        <v>2530000</v>
      </c>
    </row>
    <row r="29" spans="2:11" x14ac:dyDescent="0.35">
      <c r="B29" s="685">
        <v>22020501</v>
      </c>
      <c r="C29" s="887">
        <v>70111</v>
      </c>
      <c r="D29" s="879" t="s">
        <v>4684</v>
      </c>
      <c r="E29" s="880">
        <v>2101</v>
      </c>
      <c r="F29" s="685">
        <v>10742400</v>
      </c>
      <c r="G29" s="9" t="s">
        <v>198</v>
      </c>
      <c r="H29" s="859">
        <v>646800</v>
      </c>
      <c r="I29" s="751">
        <v>0</v>
      </c>
      <c r="J29" s="795">
        <v>1800000</v>
      </c>
      <c r="K29" s="1153">
        <f t="shared" si="0"/>
        <v>2446800</v>
      </c>
    </row>
    <row r="30" spans="2:11" x14ac:dyDescent="0.35">
      <c r="B30" s="685">
        <v>22020601</v>
      </c>
      <c r="C30" s="887">
        <v>70111</v>
      </c>
      <c r="D30" s="879" t="s">
        <v>4684</v>
      </c>
      <c r="E30" s="880">
        <v>2101</v>
      </c>
      <c r="F30" s="685">
        <v>10742400</v>
      </c>
      <c r="G30" s="9" t="s">
        <v>166</v>
      </c>
      <c r="H30" s="859">
        <v>35000000</v>
      </c>
      <c r="I30" s="751">
        <v>0</v>
      </c>
      <c r="J30" s="795">
        <v>0</v>
      </c>
      <c r="K30" s="1153">
        <f t="shared" si="0"/>
        <v>35000000</v>
      </c>
    </row>
    <row r="31" spans="2:11" x14ac:dyDescent="0.35">
      <c r="B31" s="685">
        <v>22020605</v>
      </c>
      <c r="C31" s="887">
        <v>70111</v>
      </c>
      <c r="D31" s="879" t="s">
        <v>4684</v>
      </c>
      <c r="E31" s="880">
        <v>2101</v>
      </c>
      <c r="F31" s="685">
        <v>10742400</v>
      </c>
      <c r="G31" s="9" t="s">
        <v>167</v>
      </c>
      <c r="H31" s="859">
        <v>11360000</v>
      </c>
      <c r="I31" s="751">
        <v>3817500</v>
      </c>
      <c r="J31" s="795">
        <v>3500000</v>
      </c>
      <c r="K31" s="1153">
        <f t="shared" si="0"/>
        <v>14860000</v>
      </c>
    </row>
    <row r="32" spans="2:11" x14ac:dyDescent="0.35">
      <c r="B32" s="685">
        <v>22020701</v>
      </c>
      <c r="C32" s="887">
        <v>70111</v>
      </c>
      <c r="D32" s="879" t="s">
        <v>4684</v>
      </c>
      <c r="E32" s="880">
        <v>2101</v>
      </c>
      <c r="F32" s="685">
        <v>10742400</v>
      </c>
      <c r="G32" s="9" t="s">
        <v>199</v>
      </c>
      <c r="H32" s="859">
        <v>2800000</v>
      </c>
      <c r="I32" s="751">
        <v>0</v>
      </c>
      <c r="J32" s="795">
        <v>0</v>
      </c>
      <c r="K32" s="1153">
        <f t="shared" si="0"/>
        <v>2800000</v>
      </c>
    </row>
    <row r="33" spans="2:15" x14ac:dyDescent="0.35">
      <c r="B33" s="685">
        <v>22020801</v>
      </c>
      <c r="C33" s="887">
        <v>70111</v>
      </c>
      <c r="D33" s="879" t="s">
        <v>4684</v>
      </c>
      <c r="E33" s="880">
        <v>2101</v>
      </c>
      <c r="F33" s="685">
        <v>10742400</v>
      </c>
      <c r="G33" s="9" t="s">
        <v>168</v>
      </c>
      <c r="H33" s="859">
        <v>140000000</v>
      </c>
      <c r="I33" s="751">
        <v>139810499.57999998</v>
      </c>
      <c r="J33" s="795">
        <v>5500000</v>
      </c>
      <c r="K33" s="1153">
        <f t="shared" si="0"/>
        <v>145500000</v>
      </c>
    </row>
    <row r="34" spans="2:15" x14ac:dyDescent="0.35">
      <c r="B34" s="685">
        <v>22020803</v>
      </c>
      <c r="C34" s="887">
        <v>70111</v>
      </c>
      <c r="D34" s="879" t="s">
        <v>4684</v>
      </c>
      <c r="E34" s="880">
        <v>2101</v>
      </c>
      <c r="F34" s="685">
        <v>10742400</v>
      </c>
      <c r="G34" s="9" t="s">
        <v>169</v>
      </c>
      <c r="H34" s="859">
        <v>207900000</v>
      </c>
      <c r="I34" s="751">
        <v>82881419</v>
      </c>
      <c r="J34" s="795">
        <v>0</v>
      </c>
      <c r="K34" s="1153">
        <f t="shared" si="0"/>
        <v>207900000</v>
      </c>
    </row>
    <row r="35" spans="2:15" x14ac:dyDescent="0.35">
      <c r="B35" s="685">
        <v>22020806</v>
      </c>
      <c r="C35" s="887">
        <v>70111</v>
      </c>
      <c r="D35" s="879" t="s">
        <v>4684</v>
      </c>
      <c r="E35" s="880">
        <v>2101</v>
      </c>
      <c r="F35" s="685">
        <v>10742400</v>
      </c>
      <c r="G35" s="9" t="s">
        <v>170</v>
      </c>
      <c r="H35" s="859">
        <v>11200000</v>
      </c>
      <c r="I35" s="751">
        <v>6850000</v>
      </c>
      <c r="J35" s="795">
        <v>0</v>
      </c>
      <c r="K35" s="1153">
        <f t="shared" si="0"/>
        <v>11200000</v>
      </c>
    </row>
    <row r="36" spans="2:15" x14ac:dyDescent="0.35">
      <c r="B36" s="685">
        <v>22020901</v>
      </c>
      <c r="C36" s="887">
        <v>70111</v>
      </c>
      <c r="D36" s="879" t="s">
        <v>4684</v>
      </c>
      <c r="E36" s="880">
        <v>2101</v>
      </c>
      <c r="F36" s="685">
        <v>10742400</v>
      </c>
      <c r="G36" s="9" t="s">
        <v>171</v>
      </c>
      <c r="H36" s="859">
        <v>800000</v>
      </c>
      <c r="I36" s="751">
        <v>18579.37</v>
      </c>
      <c r="J36" s="795">
        <v>0</v>
      </c>
      <c r="K36" s="1153">
        <f t="shared" si="0"/>
        <v>800000</v>
      </c>
    </row>
    <row r="37" spans="2:15" x14ac:dyDescent="0.35">
      <c r="B37" s="685">
        <v>22021001</v>
      </c>
      <c r="C37" s="887">
        <v>70111</v>
      </c>
      <c r="D37" s="879" t="s">
        <v>4684</v>
      </c>
      <c r="E37" s="880">
        <v>2101</v>
      </c>
      <c r="F37" s="685">
        <v>10742400</v>
      </c>
      <c r="G37" s="9" t="s">
        <v>172</v>
      </c>
      <c r="H37" s="859">
        <v>137000000</v>
      </c>
      <c r="I37" s="751">
        <v>34259300</v>
      </c>
      <c r="J37" s="795">
        <v>5500000</v>
      </c>
      <c r="K37" s="1153">
        <f t="shared" si="0"/>
        <v>142500000</v>
      </c>
    </row>
    <row r="38" spans="2:15" x14ac:dyDescent="0.35">
      <c r="B38" s="685">
        <v>22021003</v>
      </c>
      <c r="C38" s="887">
        <v>70111</v>
      </c>
      <c r="D38" s="879" t="s">
        <v>4684</v>
      </c>
      <c r="E38" s="880">
        <v>2101</v>
      </c>
      <c r="F38" s="685">
        <v>10742400</v>
      </c>
      <c r="G38" s="9" t="s">
        <v>173</v>
      </c>
      <c r="H38" s="859">
        <v>175000000</v>
      </c>
      <c r="I38" s="751">
        <v>60127803.640000001</v>
      </c>
      <c r="J38" s="795">
        <v>2500000</v>
      </c>
      <c r="K38" s="1153">
        <f t="shared" si="0"/>
        <v>177500000</v>
      </c>
    </row>
    <row r="39" spans="2:15" x14ac:dyDescent="0.35">
      <c r="B39" s="685">
        <v>22021004</v>
      </c>
      <c r="C39" s="887">
        <v>70111</v>
      </c>
      <c r="D39" s="879" t="s">
        <v>4684</v>
      </c>
      <c r="E39" s="880">
        <v>2101</v>
      </c>
      <c r="F39" s="685">
        <v>10742400</v>
      </c>
      <c r="G39" s="9" t="s">
        <v>174</v>
      </c>
      <c r="H39" s="859">
        <v>2520000</v>
      </c>
      <c r="I39" s="751">
        <v>0</v>
      </c>
      <c r="J39" s="795">
        <v>2800000</v>
      </c>
      <c r="K39" s="1153">
        <f t="shared" si="0"/>
        <v>5320000</v>
      </c>
    </row>
    <row r="40" spans="2:15" x14ac:dyDescent="0.35">
      <c r="B40" s="685">
        <v>22021007</v>
      </c>
      <c r="C40" s="887">
        <v>70111</v>
      </c>
      <c r="D40" s="879" t="s">
        <v>4684</v>
      </c>
      <c r="E40" s="880">
        <v>2101</v>
      </c>
      <c r="F40" s="685">
        <v>10742400</v>
      </c>
      <c r="G40" s="9" t="s">
        <v>175</v>
      </c>
      <c r="H40" s="859">
        <v>175000000</v>
      </c>
      <c r="I40" s="751">
        <v>9165710</v>
      </c>
      <c r="J40" s="795">
        <v>0</v>
      </c>
      <c r="K40" s="1153">
        <f t="shared" si="0"/>
        <v>175000000</v>
      </c>
    </row>
    <row r="41" spans="2:15" x14ac:dyDescent="0.35">
      <c r="B41" s="685">
        <v>22021009</v>
      </c>
      <c r="C41" s="887">
        <v>70111</v>
      </c>
      <c r="D41" s="879" t="s">
        <v>4684</v>
      </c>
      <c r="E41" s="880">
        <v>2101</v>
      </c>
      <c r="F41" s="685">
        <v>10742400</v>
      </c>
      <c r="G41" s="9" t="s">
        <v>176</v>
      </c>
      <c r="H41" s="859">
        <v>1293600</v>
      </c>
      <c r="I41" s="751">
        <v>0</v>
      </c>
      <c r="J41" s="795">
        <v>500000</v>
      </c>
      <c r="K41" s="1153">
        <f t="shared" si="0"/>
        <v>1793600</v>
      </c>
    </row>
    <row r="42" spans="2:15" ht="26.25" thickBot="1" x14ac:dyDescent="0.4">
      <c r="B42" s="685">
        <v>22040109</v>
      </c>
      <c r="C42" s="887">
        <v>70111</v>
      </c>
      <c r="D42" s="879" t="s">
        <v>4684</v>
      </c>
      <c r="E42" s="880">
        <v>2101</v>
      </c>
      <c r="F42" s="685">
        <v>10742400</v>
      </c>
      <c r="G42" s="9" t="s">
        <v>178</v>
      </c>
      <c r="H42" s="859">
        <v>2457386000</v>
      </c>
      <c r="I42" s="751">
        <v>638685980</v>
      </c>
      <c r="J42" s="795">
        <v>8500000</v>
      </c>
      <c r="K42" s="1153">
        <f t="shared" si="0"/>
        <v>2465886000</v>
      </c>
    </row>
    <row r="43" spans="2:15" ht="27.75" thickTop="1" thickBot="1" x14ac:dyDescent="0.4">
      <c r="B43" s="767"/>
      <c r="C43" s="767"/>
      <c r="D43" s="767"/>
      <c r="E43" s="767"/>
      <c r="F43" s="767"/>
      <c r="G43" s="16" t="s">
        <v>1039</v>
      </c>
      <c r="H43" s="766">
        <f>SUM(H7:H42)</f>
        <v>4570835570.46</v>
      </c>
      <c r="I43" s="747">
        <f>SUM(I7:I42)</f>
        <v>1290266177.23</v>
      </c>
      <c r="J43" s="765">
        <f>SUM(J7:J42)</f>
        <v>130952034</v>
      </c>
      <c r="K43" s="789">
        <f>SUM(K7:K42)</f>
        <v>4701787604.46</v>
      </c>
    </row>
    <row r="44" spans="2:15" ht="27" thickTop="1" thickBot="1" x14ac:dyDescent="0.4">
      <c r="B44" s="767"/>
      <c r="C44" s="767"/>
      <c r="D44" s="767"/>
      <c r="E44" s="767"/>
      <c r="F44" s="767"/>
      <c r="G44" s="769"/>
      <c r="H44" s="1155"/>
      <c r="I44" s="752"/>
      <c r="J44" s="1156"/>
      <c r="K44" s="935"/>
    </row>
    <row r="45" spans="2:15" ht="27.75" thickTop="1" thickBot="1" x14ac:dyDescent="0.4">
      <c r="B45" s="767"/>
      <c r="C45" s="767"/>
      <c r="D45" s="767"/>
      <c r="E45" s="767"/>
      <c r="F45" s="767"/>
      <c r="G45" s="769"/>
      <c r="H45" s="787"/>
      <c r="I45" s="728"/>
      <c r="J45" s="719" t="s">
        <v>179</v>
      </c>
      <c r="K45" s="789">
        <f>K7+K8</f>
        <v>165200704.45999998</v>
      </c>
    </row>
    <row r="46" spans="2:15" ht="27.75" thickTop="1" thickBot="1" x14ac:dyDescent="0.4">
      <c r="B46" s="767"/>
      <c r="C46" s="767"/>
      <c r="D46" s="767"/>
      <c r="E46" s="767"/>
      <c r="F46" s="767"/>
      <c r="G46" s="769"/>
      <c r="H46" s="787"/>
      <c r="I46" s="728"/>
      <c r="J46" s="719" t="s">
        <v>180</v>
      </c>
      <c r="K46" s="789">
        <f>K43-K45</f>
        <v>4536586900</v>
      </c>
    </row>
    <row r="47" spans="2:15" s="1027" customFormat="1" ht="27.75" thickTop="1" thickBot="1" x14ac:dyDescent="0.4">
      <c r="B47" s="907"/>
      <c r="C47" s="907"/>
      <c r="D47" s="907"/>
      <c r="E47" s="907"/>
      <c r="F47" s="907"/>
      <c r="G47" s="1157"/>
      <c r="H47" s="1158"/>
      <c r="I47" s="1079"/>
      <c r="J47" s="1080"/>
      <c r="K47" s="1159"/>
      <c r="M47" s="1154"/>
      <c r="N47" s="1029"/>
      <c r="O47" s="1029"/>
    </row>
    <row r="48" spans="2:15" ht="27.75" thickTop="1" thickBot="1" x14ac:dyDescent="0.4">
      <c r="B48" s="1106" t="s">
        <v>5</v>
      </c>
      <c r="C48" s="1096" t="s">
        <v>181</v>
      </c>
      <c r="D48" s="1096"/>
      <c r="E48" s="1096"/>
      <c r="F48" s="1096"/>
      <c r="G48" s="1096"/>
      <c r="H48" s="1150"/>
      <c r="I48" s="1098"/>
      <c r="J48" s="1151"/>
      <c r="K48" s="1150"/>
    </row>
    <row r="49" spans="1:15" ht="27.75" thickTop="1" thickBot="1" x14ac:dyDescent="0.4">
      <c r="B49" s="1570" t="s">
        <v>213</v>
      </c>
      <c r="C49" s="1570"/>
      <c r="D49" s="1570"/>
      <c r="E49" s="1570"/>
      <c r="F49" s="1570"/>
      <c r="G49" s="643"/>
      <c r="H49" s="823"/>
      <c r="I49" s="1084"/>
      <c r="J49" s="720"/>
      <c r="K49" s="823"/>
    </row>
    <row r="50" spans="1:15" ht="80.25" thickTop="1" thickBot="1" x14ac:dyDescent="0.4">
      <c r="B50" s="20" t="s">
        <v>137</v>
      </c>
      <c r="C50" s="20" t="s">
        <v>138</v>
      </c>
      <c r="D50" s="20" t="s">
        <v>139</v>
      </c>
      <c r="E50" s="20" t="s">
        <v>140</v>
      </c>
      <c r="F50" s="20" t="s">
        <v>141</v>
      </c>
      <c r="G50" s="20" t="s">
        <v>142</v>
      </c>
      <c r="H50" s="33" t="s">
        <v>3311</v>
      </c>
      <c r="I50" s="750" t="s">
        <v>3317</v>
      </c>
      <c r="J50" s="717" t="s">
        <v>3318</v>
      </c>
      <c r="K50" s="33" t="s">
        <v>5153</v>
      </c>
    </row>
    <row r="51" spans="1:15" ht="51.75" thickTop="1" x14ac:dyDescent="0.35">
      <c r="B51" s="782">
        <v>23010112</v>
      </c>
      <c r="C51" s="887">
        <v>70111</v>
      </c>
      <c r="D51" s="790" t="s">
        <v>3325</v>
      </c>
      <c r="E51" s="784">
        <v>3101</v>
      </c>
      <c r="F51" s="782">
        <v>10742400</v>
      </c>
      <c r="G51" s="37" t="s">
        <v>3320</v>
      </c>
      <c r="H51" s="785">
        <v>15000000</v>
      </c>
      <c r="I51" s="751"/>
      <c r="J51" s="738">
        <v>5500000</v>
      </c>
      <c r="K51" s="965">
        <f t="shared" ref="K51:K56" si="1">SUM(H51,J51)</f>
        <v>20500000</v>
      </c>
    </row>
    <row r="52" spans="1:15" s="151" customFormat="1" x14ac:dyDescent="0.35">
      <c r="A52" s="166"/>
      <c r="B52" s="145">
        <v>23010113</v>
      </c>
      <c r="C52" s="1429">
        <v>70111</v>
      </c>
      <c r="D52" s="1260" t="s">
        <v>3326</v>
      </c>
      <c r="E52" s="147">
        <v>3101</v>
      </c>
      <c r="F52" s="1259">
        <v>10742400</v>
      </c>
      <c r="G52" s="148" t="s">
        <v>3321</v>
      </c>
      <c r="H52" s="149">
        <v>2000000</v>
      </c>
      <c r="I52" s="872">
        <v>750000</v>
      </c>
      <c r="J52" s="1275"/>
      <c r="K52" s="1252">
        <f t="shared" si="1"/>
        <v>2000000</v>
      </c>
      <c r="L52" s="166"/>
      <c r="M52" s="1268"/>
      <c r="N52" s="874"/>
      <c r="O52" s="874"/>
    </row>
    <row r="53" spans="1:15" x14ac:dyDescent="0.35">
      <c r="B53" s="698">
        <v>23010115</v>
      </c>
      <c r="C53" s="887">
        <v>70111</v>
      </c>
      <c r="D53" s="790" t="s">
        <v>3327</v>
      </c>
      <c r="E53" s="700">
        <v>3101</v>
      </c>
      <c r="F53" s="782">
        <v>10742400</v>
      </c>
      <c r="G53" s="26" t="s">
        <v>3322</v>
      </c>
      <c r="H53" s="791">
        <v>5000000</v>
      </c>
      <c r="I53" s="751"/>
      <c r="J53" s="648">
        <v>-5000000</v>
      </c>
      <c r="K53" s="859">
        <f t="shared" si="1"/>
        <v>0</v>
      </c>
    </row>
    <row r="54" spans="1:15" ht="51" x14ac:dyDescent="0.35">
      <c r="B54" s="698">
        <v>23010115</v>
      </c>
      <c r="C54" s="887">
        <v>70111</v>
      </c>
      <c r="D54" s="790" t="s">
        <v>3328</v>
      </c>
      <c r="E54" s="700">
        <v>3101</v>
      </c>
      <c r="F54" s="782">
        <v>10742400</v>
      </c>
      <c r="G54" s="26" t="s">
        <v>3323</v>
      </c>
      <c r="H54" s="791">
        <v>5000000</v>
      </c>
      <c r="I54" s="751">
        <v>538000</v>
      </c>
      <c r="J54" s="648">
        <v>500000</v>
      </c>
      <c r="K54" s="859">
        <f t="shared" si="1"/>
        <v>5500000</v>
      </c>
    </row>
    <row r="55" spans="1:15" ht="51" x14ac:dyDescent="0.35">
      <c r="B55" s="698">
        <v>23010119</v>
      </c>
      <c r="C55" s="887">
        <v>70111</v>
      </c>
      <c r="D55" s="790" t="s">
        <v>3329</v>
      </c>
      <c r="E55" s="700">
        <v>3101</v>
      </c>
      <c r="F55" s="782">
        <v>10742400</v>
      </c>
      <c r="G55" s="26" t="s">
        <v>3324</v>
      </c>
      <c r="H55" s="791">
        <v>95000000</v>
      </c>
      <c r="I55" s="751"/>
      <c r="J55" s="648">
        <v>0</v>
      </c>
      <c r="K55" s="859">
        <f t="shared" si="1"/>
        <v>95000000</v>
      </c>
    </row>
    <row r="56" spans="1:15" s="151" customFormat="1" ht="77.25" thickBot="1" x14ac:dyDescent="0.4">
      <c r="A56" s="166"/>
      <c r="B56" s="145">
        <v>23010112</v>
      </c>
      <c r="C56" s="1429">
        <v>70111</v>
      </c>
      <c r="D56" s="1260" t="s">
        <v>3330</v>
      </c>
      <c r="E56" s="147">
        <v>3101</v>
      </c>
      <c r="F56" s="1259">
        <v>10742400</v>
      </c>
      <c r="G56" s="148" t="s">
        <v>3331</v>
      </c>
      <c r="H56" s="149">
        <v>512500000</v>
      </c>
      <c r="I56" s="872">
        <v>103242000</v>
      </c>
      <c r="J56" s="1275">
        <v>10500000</v>
      </c>
      <c r="K56" s="1538">
        <f t="shared" si="1"/>
        <v>523000000</v>
      </c>
      <c r="L56" s="166"/>
      <c r="M56" s="1268"/>
      <c r="N56" s="874"/>
      <c r="O56" s="874"/>
    </row>
    <row r="57" spans="1:15" ht="27.75" thickTop="1" thickBot="1" x14ac:dyDescent="0.4">
      <c r="B57" s="764"/>
      <c r="C57" s="764"/>
      <c r="D57" s="764"/>
      <c r="E57" s="764"/>
      <c r="F57" s="764"/>
      <c r="G57" s="16" t="s">
        <v>1038</v>
      </c>
      <c r="H57" s="766">
        <f>SUM(H51:H56)</f>
        <v>634500000</v>
      </c>
      <c r="I57" s="747">
        <f>SUM(I51:I56)</f>
        <v>104530000</v>
      </c>
      <c r="J57" s="765">
        <f>SUM(J51:J56)</f>
        <v>11500000</v>
      </c>
      <c r="K57" s="766">
        <f>SUM(K51:K56)</f>
        <v>646000000</v>
      </c>
    </row>
    <row r="58" spans="1:15" ht="27" thickTop="1" thickBot="1" x14ac:dyDescent="0.4">
      <c r="B58" s="767"/>
      <c r="C58" s="767"/>
      <c r="D58" s="767"/>
      <c r="E58" s="767"/>
      <c r="F58" s="767"/>
      <c r="G58" s="769"/>
      <c r="H58" s="787"/>
      <c r="I58" s="728"/>
      <c r="J58" s="770"/>
      <c r="K58" s="934"/>
    </row>
    <row r="59" spans="1:15" ht="27.75" thickTop="1" thickBot="1" x14ac:dyDescent="0.4">
      <c r="B59" s="767"/>
      <c r="C59" s="767"/>
      <c r="D59" s="767"/>
      <c r="E59" s="767"/>
      <c r="F59" s="767"/>
      <c r="G59" s="769"/>
      <c r="H59" s="787"/>
      <c r="I59" s="728"/>
      <c r="J59" s="719" t="s">
        <v>215</v>
      </c>
      <c r="K59" s="766">
        <f>K57</f>
        <v>646000000</v>
      </c>
    </row>
    <row r="60" spans="1:15" ht="27.75" thickTop="1" thickBot="1" x14ac:dyDescent="0.4">
      <c r="B60" s="767"/>
      <c r="C60" s="767"/>
      <c r="D60" s="767"/>
      <c r="E60" s="767"/>
      <c r="F60" s="767"/>
      <c r="G60" s="769"/>
      <c r="H60" s="787"/>
      <c r="I60" s="728"/>
      <c r="J60" s="720"/>
      <c r="K60" s="827"/>
    </row>
    <row r="61" spans="1:15" ht="27.75" thickTop="1" thickBot="1" x14ac:dyDescent="0.4">
      <c r="B61" s="1106">
        <v>11100100200</v>
      </c>
      <c r="C61" s="1578" t="s">
        <v>3039</v>
      </c>
      <c r="D61" s="1578"/>
      <c r="E61" s="1578"/>
      <c r="F61" s="1578"/>
      <c r="G61" s="1578"/>
      <c r="H61" s="1150"/>
      <c r="I61" s="1099"/>
      <c r="J61" s="1150"/>
      <c r="K61" s="1150"/>
    </row>
    <row r="62" spans="1:15" ht="27.75" thickTop="1" thickBot="1" x14ac:dyDescent="0.4">
      <c r="B62" s="1576" t="s">
        <v>182</v>
      </c>
      <c r="C62" s="1576"/>
      <c r="D62" s="1576"/>
      <c r="E62" s="1576"/>
      <c r="F62" s="1576"/>
      <c r="G62" s="711"/>
      <c r="H62" s="849"/>
      <c r="I62" s="1085"/>
      <c r="J62" s="849"/>
      <c r="K62" s="849"/>
    </row>
    <row r="63" spans="1:15" ht="106.5" thickTop="1" thickBot="1" x14ac:dyDescent="0.4">
      <c r="B63" s="20" t="s">
        <v>137</v>
      </c>
      <c r="C63" s="20" t="s">
        <v>138</v>
      </c>
      <c r="D63" s="20" t="s">
        <v>139</v>
      </c>
      <c r="E63" s="20" t="s">
        <v>140</v>
      </c>
      <c r="F63" s="20" t="s">
        <v>141</v>
      </c>
      <c r="G63" s="20" t="s">
        <v>142</v>
      </c>
      <c r="H63" s="33" t="s">
        <v>3311</v>
      </c>
      <c r="I63" s="750" t="s">
        <v>3319</v>
      </c>
      <c r="J63" s="717" t="s">
        <v>3315</v>
      </c>
      <c r="K63" s="21" t="s">
        <v>5154</v>
      </c>
    </row>
    <row r="64" spans="1:15" ht="26.25" thickTop="1" x14ac:dyDescent="0.35">
      <c r="B64" s="698">
        <v>21010103</v>
      </c>
      <c r="C64" s="698">
        <v>70111</v>
      </c>
      <c r="D64" s="761" t="s">
        <v>4684</v>
      </c>
      <c r="E64" s="700">
        <v>2204</v>
      </c>
      <c r="F64" s="698">
        <v>10721300</v>
      </c>
      <c r="G64" s="26" t="s">
        <v>3135</v>
      </c>
      <c r="H64" s="791">
        <v>6446411.6500000004</v>
      </c>
      <c r="I64" s="751">
        <v>4118716.14</v>
      </c>
      <c r="J64" s="791"/>
      <c r="K64" s="965">
        <f t="shared" ref="K64:K102" si="2">SUM(H64,J64)</f>
        <v>6446411.6500000004</v>
      </c>
    </row>
    <row r="65" spans="2:11" x14ac:dyDescent="0.35">
      <c r="B65" s="698">
        <v>22020101</v>
      </c>
      <c r="C65" s="698">
        <v>70111</v>
      </c>
      <c r="D65" s="761" t="s">
        <v>4684</v>
      </c>
      <c r="E65" s="700">
        <v>2101</v>
      </c>
      <c r="F65" s="698">
        <v>10742400</v>
      </c>
      <c r="G65" s="26" t="s">
        <v>145</v>
      </c>
      <c r="H65" s="791">
        <v>1600000</v>
      </c>
      <c r="I65" s="751">
        <v>0</v>
      </c>
      <c r="J65" s="39"/>
      <c r="K65" s="859">
        <f t="shared" si="2"/>
        <v>1600000</v>
      </c>
    </row>
    <row r="66" spans="2:11" x14ac:dyDescent="0.35">
      <c r="B66" s="698">
        <v>22020102</v>
      </c>
      <c r="C66" s="698">
        <v>70111</v>
      </c>
      <c r="D66" s="761" t="s">
        <v>4684</v>
      </c>
      <c r="E66" s="700">
        <v>2101</v>
      </c>
      <c r="F66" s="698">
        <v>10742400</v>
      </c>
      <c r="G66" s="26" t="s">
        <v>146</v>
      </c>
      <c r="H66" s="791">
        <v>120000000</v>
      </c>
      <c r="I66" s="751">
        <v>15241000</v>
      </c>
      <c r="J66" s="791"/>
      <c r="K66" s="859">
        <f t="shared" si="2"/>
        <v>120000000</v>
      </c>
    </row>
    <row r="67" spans="2:11" x14ac:dyDescent="0.35">
      <c r="B67" s="698">
        <v>22020201</v>
      </c>
      <c r="C67" s="698">
        <v>70111</v>
      </c>
      <c r="D67" s="761" t="s">
        <v>4684</v>
      </c>
      <c r="E67" s="700">
        <v>2101</v>
      </c>
      <c r="F67" s="698">
        <v>10742400</v>
      </c>
      <c r="G67" s="26" t="s">
        <v>147</v>
      </c>
      <c r="H67" s="791">
        <v>8000000</v>
      </c>
      <c r="I67" s="751">
        <v>0</v>
      </c>
      <c r="J67" s="791"/>
      <c r="K67" s="859">
        <f t="shared" si="2"/>
        <v>8000000</v>
      </c>
    </row>
    <row r="68" spans="2:11" x14ac:dyDescent="0.35">
      <c r="B68" s="698">
        <v>22020202</v>
      </c>
      <c r="C68" s="698">
        <v>70111</v>
      </c>
      <c r="D68" s="761" t="s">
        <v>4684</v>
      </c>
      <c r="E68" s="700">
        <v>2101</v>
      </c>
      <c r="F68" s="698">
        <v>10742400</v>
      </c>
      <c r="G68" s="26" t="s">
        <v>184</v>
      </c>
      <c r="H68" s="791">
        <v>3000000</v>
      </c>
      <c r="I68" s="751">
        <v>575000</v>
      </c>
      <c r="J68" s="791"/>
      <c r="K68" s="859">
        <f t="shared" si="2"/>
        <v>3000000</v>
      </c>
    </row>
    <row r="69" spans="2:11" x14ac:dyDescent="0.35">
      <c r="B69" s="698">
        <v>22020203</v>
      </c>
      <c r="C69" s="698">
        <v>70111</v>
      </c>
      <c r="D69" s="761" t="s">
        <v>4684</v>
      </c>
      <c r="E69" s="700">
        <v>2101</v>
      </c>
      <c r="F69" s="698">
        <v>10742400</v>
      </c>
      <c r="G69" s="26" t="s">
        <v>148</v>
      </c>
      <c r="H69" s="791">
        <v>2000000</v>
      </c>
      <c r="I69" s="751">
        <v>0</v>
      </c>
      <c r="J69" s="791"/>
      <c r="K69" s="859">
        <f t="shared" si="2"/>
        <v>2000000</v>
      </c>
    </row>
    <row r="70" spans="2:11" x14ac:dyDescent="0.35">
      <c r="B70" s="698">
        <v>22020204</v>
      </c>
      <c r="C70" s="698">
        <v>70111</v>
      </c>
      <c r="D70" s="761" t="s">
        <v>4684</v>
      </c>
      <c r="E70" s="700">
        <v>2101</v>
      </c>
      <c r="F70" s="698">
        <v>10742400</v>
      </c>
      <c r="G70" s="26" t="s">
        <v>149</v>
      </c>
      <c r="H70" s="791">
        <v>1000000</v>
      </c>
      <c r="I70" s="751">
        <v>0</v>
      </c>
      <c r="J70" s="791"/>
      <c r="K70" s="859">
        <f t="shared" si="2"/>
        <v>1000000</v>
      </c>
    </row>
    <row r="71" spans="2:11" x14ac:dyDescent="0.35">
      <c r="B71" s="698">
        <v>22020205</v>
      </c>
      <c r="C71" s="698">
        <v>70111</v>
      </c>
      <c r="D71" s="761" t="s">
        <v>4684</v>
      </c>
      <c r="E71" s="700">
        <v>2101</v>
      </c>
      <c r="F71" s="698">
        <v>10742400</v>
      </c>
      <c r="G71" s="26" t="s">
        <v>185</v>
      </c>
      <c r="H71" s="791">
        <v>400000</v>
      </c>
      <c r="I71" s="751">
        <v>0</v>
      </c>
      <c r="J71" s="39"/>
      <c r="K71" s="859">
        <f t="shared" si="2"/>
        <v>400000</v>
      </c>
    </row>
    <row r="72" spans="2:11" x14ac:dyDescent="0.35">
      <c r="B72" s="698">
        <v>22020206</v>
      </c>
      <c r="C72" s="698">
        <v>70111</v>
      </c>
      <c r="D72" s="761" t="s">
        <v>4684</v>
      </c>
      <c r="E72" s="700">
        <v>2101</v>
      </c>
      <c r="F72" s="698">
        <v>10742400</v>
      </c>
      <c r="G72" s="26" t="s">
        <v>234</v>
      </c>
      <c r="H72" s="791">
        <v>400000</v>
      </c>
      <c r="I72" s="751">
        <v>0</v>
      </c>
      <c r="J72" s="791"/>
      <c r="K72" s="859">
        <f t="shared" si="2"/>
        <v>400000</v>
      </c>
    </row>
    <row r="73" spans="2:11" x14ac:dyDescent="0.35">
      <c r="B73" s="698">
        <v>22020207</v>
      </c>
      <c r="C73" s="698">
        <v>70111</v>
      </c>
      <c r="D73" s="761" t="s">
        <v>4684</v>
      </c>
      <c r="E73" s="700">
        <v>2101</v>
      </c>
      <c r="F73" s="698">
        <v>10742400</v>
      </c>
      <c r="G73" s="26" t="s">
        <v>186</v>
      </c>
      <c r="H73" s="791">
        <v>560000</v>
      </c>
      <c r="I73" s="751">
        <v>0</v>
      </c>
      <c r="J73" s="39"/>
      <c r="K73" s="859">
        <f t="shared" si="2"/>
        <v>560000</v>
      </c>
    </row>
    <row r="74" spans="2:11" x14ac:dyDescent="0.35">
      <c r="B74" s="698">
        <v>22020301</v>
      </c>
      <c r="C74" s="698">
        <v>70111</v>
      </c>
      <c r="D74" s="761" t="s">
        <v>4684</v>
      </c>
      <c r="E74" s="700">
        <v>2101</v>
      </c>
      <c r="F74" s="698">
        <v>10742400</v>
      </c>
      <c r="G74" s="26" t="s">
        <v>195</v>
      </c>
      <c r="H74" s="791">
        <v>10000000</v>
      </c>
      <c r="I74" s="751">
        <v>4618600</v>
      </c>
      <c r="J74" s="791"/>
      <c r="K74" s="859">
        <f t="shared" si="2"/>
        <v>10000000</v>
      </c>
    </row>
    <row r="75" spans="2:11" x14ac:dyDescent="0.35">
      <c r="B75" s="698">
        <v>22020303</v>
      </c>
      <c r="C75" s="698">
        <v>70111</v>
      </c>
      <c r="D75" s="761" t="s">
        <v>4684</v>
      </c>
      <c r="E75" s="700">
        <v>2101</v>
      </c>
      <c r="F75" s="698">
        <v>10742400</v>
      </c>
      <c r="G75" s="26" t="s">
        <v>152</v>
      </c>
      <c r="H75" s="791">
        <v>640000</v>
      </c>
      <c r="I75" s="751">
        <v>50000</v>
      </c>
      <c r="J75" s="791"/>
      <c r="K75" s="859">
        <f t="shared" si="2"/>
        <v>640000</v>
      </c>
    </row>
    <row r="76" spans="2:11" x14ac:dyDescent="0.35">
      <c r="B76" s="698">
        <v>22020304</v>
      </c>
      <c r="C76" s="698">
        <v>70111</v>
      </c>
      <c r="D76" s="761" t="s">
        <v>4684</v>
      </c>
      <c r="E76" s="700">
        <v>2101</v>
      </c>
      <c r="F76" s="698">
        <v>10742400</v>
      </c>
      <c r="G76" s="26" t="s">
        <v>187</v>
      </c>
      <c r="H76" s="791">
        <v>240000</v>
      </c>
      <c r="I76" s="751">
        <v>0</v>
      </c>
      <c r="J76" s="39"/>
      <c r="K76" s="859">
        <f t="shared" si="2"/>
        <v>240000</v>
      </c>
    </row>
    <row r="77" spans="2:11" x14ac:dyDescent="0.35">
      <c r="B77" s="698">
        <v>22020305</v>
      </c>
      <c r="C77" s="698">
        <v>70111</v>
      </c>
      <c r="D77" s="761" t="s">
        <v>4684</v>
      </c>
      <c r="E77" s="700">
        <v>2101</v>
      </c>
      <c r="F77" s="698">
        <v>10742400</v>
      </c>
      <c r="G77" s="26" t="s">
        <v>153</v>
      </c>
      <c r="H77" s="791">
        <v>1120000</v>
      </c>
      <c r="I77" s="751">
        <v>0</v>
      </c>
      <c r="J77" s="39"/>
      <c r="K77" s="859">
        <f t="shared" si="2"/>
        <v>1120000</v>
      </c>
    </row>
    <row r="78" spans="2:11" x14ac:dyDescent="0.35">
      <c r="B78" s="698">
        <v>22020309</v>
      </c>
      <c r="C78" s="698">
        <v>70111</v>
      </c>
      <c r="D78" s="761" t="s">
        <v>4684</v>
      </c>
      <c r="E78" s="700">
        <v>2101</v>
      </c>
      <c r="F78" s="698">
        <v>10742400</v>
      </c>
      <c r="G78" s="26" t="s">
        <v>156</v>
      </c>
      <c r="H78" s="791">
        <v>949200</v>
      </c>
      <c r="I78" s="751">
        <v>0</v>
      </c>
      <c r="J78" s="39"/>
      <c r="K78" s="859">
        <f t="shared" si="2"/>
        <v>949200</v>
      </c>
    </row>
    <row r="79" spans="2:11" x14ac:dyDescent="0.35">
      <c r="B79" s="698">
        <v>22020311</v>
      </c>
      <c r="C79" s="698">
        <v>70111</v>
      </c>
      <c r="D79" s="761" t="s">
        <v>4684</v>
      </c>
      <c r="E79" s="700">
        <v>2101</v>
      </c>
      <c r="F79" s="698">
        <v>10742400</v>
      </c>
      <c r="G79" s="26" t="s">
        <v>157</v>
      </c>
      <c r="H79" s="791">
        <v>20000000</v>
      </c>
      <c r="I79" s="751">
        <v>2000000</v>
      </c>
      <c r="J79" s="791"/>
      <c r="K79" s="859">
        <f t="shared" si="2"/>
        <v>20000000</v>
      </c>
    </row>
    <row r="80" spans="2:11" x14ac:dyDescent="0.35">
      <c r="B80" s="698">
        <v>22020401</v>
      </c>
      <c r="C80" s="698">
        <v>70111</v>
      </c>
      <c r="D80" s="761" t="s">
        <v>4684</v>
      </c>
      <c r="E80" s="700">
        <v>2101</v>
      </c>
      <c r="F80" s="698">
        <v>10742400</v>
      </c>
      <c r="G80" s="26" t="s">
        <v>196</v>
      </c>
      <c r="H80" s="791">
        <v>84000000</v>
      </c>
      <c r="I80" s="751">
        <v>7031100</v>
      </c>
      <c r="J80" s="791"/>
      <c r="K80" s="859">
        <f t="shared" si="2"/>
        <v>84000000</v>
      </c>
    </row>
    <row r="81" spans="2:11" x14ac:dyDescent="0.35">
      <c r="B81" s="698">
        <v>22020402</v>
      </c>
      <c r="C81" s="698">
        <v>70111</v>
      </c>
      <c r="D81" s="761" t="s">
        <v>4684</v>
      </c>
      <c r="E81" s="700">
        <v>2101</v>
      </c>
      <c r="F81" s="698">
        <v>10742400</v>
      </c>
      <c r="G81" s="26" t="s">
        <v>197</v>
      </c>
      <c r="H81" s="791">
        <v>1540000</v>
      </c>
      <c r="I81" s="751">
        <v>472700</v>
      </c>
      <c r="J81" s="791"/>
      <c r="K81" s="859">
        <f t="shared" si="2"/>
        <v>1540000</v>
      </c>
    </row>
    <row r="82" spans="2:11" x14ac:dyDescent="0.35">
      <c r="B82" s="698">
        <v>22020403</v>
      </c>
      <c r="C82" s="698">
        <v>70111</v>
      </c>
      <c r="D82" s="761" t="s">
        <v>4684</v>
      </c>
      <c r="E82" s="700">
        <v>2101</v>
      </c>
      <c r="F82" s="698">
        <v>10742400</v>
      </c>
      <c r="G82" s="26" t="s">
        <v>160</v>
      </c>
      <c r="H82" s="791">
        <v>8000000</v>
      </c>
      <c r="I82" s="751">
        <v>56000</v>
      </c>
      <c r="J82" s="791"/>
      <c r="K82" s="859">
        <f t="shared" si="2"/>
        <v>8000000</v>
      </c>
    </row>
    <row r="83" spans="2:11" x14ac:dyDescent="0.35">
      <c r="B83" s="698">
        <v>22020404</v>
      </c>
      <c r="C83" s="698">
        <v>70111</v>
      </c>
      <c r="D83" s="761" t="s">
        <v>4684</v>
      </c>
      <c r="E83" s="700">
        <v>2101</v>
      </c>
      <c r="F83" s="698">
        <v>10742400</v>
      </c>
      <c r="G83" s="26" t="s">
        <v>161</v>
      </c>
      <c r="H83" s="791">
        <v>1800000</v>
      </c>
      <c r="I83" s="751">
        <v>189400</v>
      </c>
      <c r="J83" s="791"/>
      <c r="K83" s="859">
        <f t="shared" si="2"/>
        <v>1800000</v>
      </c>
    </row>
    <row r="84" spans="2:11" x14ac:dyDescent="0.35">
      <c r="B84" s="698">
        <v>22020405</v>
      </c>
      <c r="C84" s="698">
        <v>70111</v>
      </c>
      <c r="D84" s="761" t="s">
        <v>4684</v>
      </c>
      <c r="E84" s="700">
        <v>2101</v>
      </c>
      <c r="F84" s="698">
        <v>10742400</v>
      </c>
      <c r="G84" s="26" t="s">
        <v>162</v>
      </c>
      <c r="H84" s="791">
        <v>15000000</v>
      </c>
      <c r="I84" s="751">
        <v>0</v>
      </c>
      <c r="J84" s="791"/>
      <c r="K84" s="859">
        <f t="shared" si="2"/>
        <v>15000000</v>
      </c>
    </row>
    <row r="85" spans="2:11" x14ac:dyDescent="0.35">
      <c r="B85" s="698">
        <v>22020406</v>
      </c>
      <c r="C85" s="698">
        <v>70111</v>
      </c>
      <c r="D85" s="761" t="s">
        <v>4684</v>
      </c>
      <c r="E85" s="700">
        <v>2101</v>
      </c>
      <c r="F85" s="698">
        <v>10742400</v>
      </c>
      <c r="G85" s="26" t="s">
        <v>163</v>
      </c>
      <c r="H85" s="791">
        <v>4400000</v>
      </c>
      <c r="I85" s="751">
        <v>193000</v>
      </c>
      <c r="J85" s="791"/>
      <c r="K85" s="859">
        <f t="shared" si="2"/>
        <v>4400000</v>
      </c>
    </row>
    <row r="86" spans="2:11" x14ac:dyDescent="0.35">
      <c r="B86" s="698">
        <v>22020411</v>
      </c>
      <c r="C86" s="698">
        <v>70111</v>
      </c>
      <c r="D86" s="761" t="s">
        <v>4684</v>
      </c>
      <c r="E86" s="700">
        <v>2101</v>
      </c>
      <c r="F86" s="698">
        <v>10742400</v>
      </c>
      <c r="G86" s="26" t="s">
        <v>227</v>
      </c>
      <c r="H86" s="791">
        <v>3000000</v>
      </c>
      <c r="I86" s="751">
        <v>10400</v>
      </c>
      <c r="J86" s="791"/>
      <c r="K86" s="859">
        <f t="shared" si="2"/>
        <v>3000000</v>
      </c>
    </row>
    <row r="87" spans="2:11" x14ac:dyDescent="0.35">
      <c r="B87" s="698">
        <v>22020501</v>
      </c>
      <c r="C87" s="698">
        <v>70111</v>
      </c>
      <c r="D87" s="761" t="s">
        <v>4684</v>
      </c>
      <c r="E87" s="700">
        <v>2101</v>
      </c>
      <c r="F87" s="698">
        <v>10742400</v>
      </c>
      <c r="G87" s="26" t="s">
        <v>198</v>
      </c>
      <c r="H87" s="791">
        <v>4000000</v>
      </c>
      <c r="I87" s="751">
        <v>0</v>
      </c>
      <c r="J87" s="39"/>
      <c r="K87" s="859">
        <f t="shared" si="2"/>
        <v>4000000</v>
      </c>
    </row>
    <row r="88" spans="2:11" x14ac:dyDescent="0.35">
      <c r="B88" s="698">
        <v>22020601</v>
      </c>
      <c r="C88" s="698">
        <v>70111</v>
      </c>
      <c r="D88" s="761" t="s">
        <v>4684</v>
      </c>
      <c r="E88" s="700">
        <v>2101</v>
      </c>
      <c r="F88" s="698">
        <v>10742400</v>
      </c>
      <c r="G88" s="26" t="s">
        <v>166</v>
      </c>
      <c r="H88" s="791">
        <v>6500000</v>
      </c>
      <c r="I88" s="751">
        <v>1220000</v>
      </c>
      <c r="J88" s="791"/>
      <c r="K88" s="859">
        <f t="shared" si="2"/>
        <v>6500000</v>
      </c>
    </row>
    <row r="89" spans="2:11" x14ac:dyDescent="0.35">
      <c r="B89" s="698">
        <v>22020605</v>
      </c>
      <c r="C89" s="698">
        <v>70111</v>
      </c>
      <c r="D89" s="761" t="s">
        <v>4684</v>
      </c>
      <c r="E89" s="700">
        <v>2101</v>
      </c>
      <c r="F89" s="698">
        <v>10742400</v>
      </c>
      <c r="G89" s="26" t="s">
        <v>167</v>
      </c>
      <c r="H89" s="791">
        <v>8000000</v>
      </c>
      <c r="I89" s="751">
        <v>4725000</v>
      </c>
      <c r="J89" s="791"/>
      <c r="K89" s="859">
        <f t="shared" si="2"/>
        <v>8000000</v>
      </c>
    </row>
    <row r="90" spans="2:11" x14ac:dyDescent="0.35">
      <c r="B90" s="698">
        <v>22020801</v>
      </c>
      <c r="C90" s="698">
        <v>70111</v>
      </c>
      <c r="D90" s="761" t="s">
        <v>4684</v>
      </c>
      <c r="E90" s="700">
        <v>2101</v>
      </c>
      <c r="F90" s="698">
        <v>10742400</v>
      </c>
      <c r="G90" s="26" t="s">
        <v>168</v>
      </c>
      <c r="H90" s="791">
        <v>70000000</v>
      </c>
      <c r="I90" s="751">
        <v>10913400</v>
      </c>
      <c r="J90" s="791"/>
      <c r="K90" s="859">
        <f t="shared" si="2"/>
        <v>70000000</v>
      </c>
    </row>
    <row r="91" spans="2:11" x14ac:dyDescent="0.35">
      <c r="B91" s="698">
        <v>22020802</v>
      </c>
      <c r="C91" s="698">
        <v>70111</v>
      </c>
      <c r="D91" s="761" t="s">
        <v>4684</v>
      </c>
      <c r="E91" s="700">
        <v>2101</v>
      </c>
      <c r="F91" s="698">
        <v>10742400</v>
      </c>
      <c r="G91" s="26" t="s">
        <v>188</v>
      </c>
      <c r="H91" s="791">
        <v>1600000</v>
      </c>
      <c r="I91" s="751">
        <v>0</v>
      </c>
      <c r="J91" s="39"/>
      <c r="K91" s="859">
        <f t="shared" si="2"/>
        <v>1600000</v>
      </c>
    </row>
    <row r="92" spans="2:11" x14ac:dyDescent="0.35">
      <c r="B92" s="698">
        <v>22020803</v>
      </c>
      <c r="C92" s="698">
        <v>70111</v>
      </c>
      <c r="D92" s="761" t="s">
        <v>4684</v>
      </c>
      <c r="E92" s="700">
        <v>2101</v>
      </c>
      <c r="F92" s="698">
        <v>10742400</v>
      </c>
      <c r="G92" s="26" t="s">
        <v>169</v>
      </c>
      <c r="H92" s="791">
        <v>20000000</v>
      </c>
      <c r="I92" s="751">
        <v>5855000</v>
      </c>
      <c r="J92" s="791"/>
      <c r="K92" s="859">
        <f t="shared" si="2"/>
        <v>20000000</v>
      </c>
    </row>
    <row r="93" spans="2:11" x14ac:dyDescent="0.35">
      <c r="B93" s="698">
        <v>22020806</v>
      </c>
      <c r="C93" s="698">
        <v>70111</v>
      </c>
      <c r="D93" s="761" t="s">
        <v>4684</v>
      </c>
      <c r="E93" s="700">
        <v>2101</v>
      </c>
      <c r="F93" s="698">
        <v>10742400</v>
      </c>
      <c r="G93" s="26" t="s">
        <v>170</v>
      </c>
      <c r="H93" s="791">
        <v>4000000</v>
      </c>
      <c r="I93" s="751">
        <v>0</v>
      </c>
      <c r="J93" s="791"/>
      <c r="K93" s="859">
        <f t="shared" si="2"/>
        <v>4000000</v>
      </c>
    </row>
    <row r="94" spans="2:11" x14ac:dyDescent="0.35">
      <c r="B94" s="698">
        <v>22020901</v>
      </c>
      <c r="C94" s="698">
        <v>70111</v>
      </c>
      <c r="D94" s="761" t="s">
        <v>4684</v>
      </c>
      <c r="E94" s="700">
        <v>2101</v>
      </c>
      <c r="F94" s="698">
        <v>10742400</v>
      </c>
      <c r="G94" s="26" t="s">
        <v>171</v>
      </c>
      <c r="H94" s="791">
        <v>240000</v>
      </c>
      <c r="I94" s="751">
        <v>5164</v>
      </c>
      <c r="J94" s="791"/>
      <c r="K94" s="859">
        <f t="shared" si="2"/>
        <v>240000</v>
      </c>
    </row>
    <row r="95" spans="2:11" x14ac:dyDescent="0.35">
      <c r="B95" s="698">
        <v>22021001</v>
      </c>
      <c r="C95" s="698">
        <v>70111</v>
      </c>
      <c r="D95" s="761" t="s">
        <v>4684</v>
      </c>
      <c r="E95" s="700">
        <v>2101</v>
      </c>
      <c r="F95" s="698">
        <v>10742400</v>
      </c>
      <c r="G95" s="26" t="s">
        <v>172</v>
      </c>
      <c r="H95" s="791">
        <v>50000000</v>
      </c>
      <c r="I95" s="751">
        <v>550000</v>
      </c>
      <c r="J95" s="791"/>
      <c r="K95" s="859">
        <f t="shared" si="2"/>
        <v>50000000</v>
      </c>
    </row>
    <row r="96" spans="2:11" x14ac:dyDescent="0.35">
      <c r="B96" s="698">
        <v>22021002</v>
      </c>
      <c r="C96" s="698">
        <v>70111</v>
      </c>
      <c r="D96" s="761" t="s">
        <v>4684</v>
      </c>
      <c r="E96" s="700">
        <v>2101</v>
      </c>
      <c r="F96" s="698">
        <v>10742400</v>
      </c>
      <c r="G96" s="26" t="s">
        <v>189</v>
      </c>
      <c r="H96" s="791">
        <v>7000000</v>
      </c>
      <c r="I96" s="751">
        <v>132000</v>
      </c>
      <c r="J96" s="791"/>
      <c r="K96" s="859">
        <f t="shared" si="2"/>
        <v>7000000</v>
      </c>
    </row>
    <row r="97" spans="2:11" x14ac:dyDescent="0.35">
      <c r="B97" s="698">
        <v>22021003</v>
      </c>
      <c r="C97" s="698">
        <v>70111</v>
      </c>
      <c r="D97" s="761" t="s">
        <v>4684</v>
      </c>
      <c r="E97" s="700">
        <v>2101</v>
      </c>
      <c r="F97" s="698">
        <v>10742400</v>
      </c>
      <c r="G97" s="26" t="s">
        <v>173</v>
      </c>
      <c r="H97" s="791">
        <v>1000000</v>
      </c>
      <c r="I97" s="751">
        <v>0</v>
      </c>
      <c r="J97" s="39"/>
      <c r="K97" s="859">
        <f t="shared" si="2"/>
        <v>1000000</v>
      </c>
    </row>
    <row r="98" spans="2:11" x14ac:dyDescent="0.35">
      <c r="B98" s="698">
        <v>22021004</v>
      </c>
      <c r="C98" s="698">
        <v>70111</v>
      </c>
      <c r="D98" s="761" t="s">
        <v>4684</v>
      </c>
      <c r="E98" s="700">
        <v>2101</v>
      </c>
      <c r="F98" s="698">
        <v>10742400</v>
      </c>
      <c r="G98" s="26" t="s">
        <v>174</v>
      </c>
      <c r="H98" s="791">
        <v>15000000</v>
      </c>
      <c r="I98" s="751">
        <v>100000</v>
      </c>
      <c r="J98" s="791"/>
      <c r="K98" s="859">
        <f t="shared" si="2"/>
        <v>15000000</v>
      </c>
    </row>
    <row r="99" spans="2:11" x14ac:dyDescent="0.35">
      <c r="B99" s="698">
        <v>22021006</v>
      </c>
      <c r="C99" s="698">
        <v>70111</v>
      </c>
      <c r="D99" s="761" t="s">
        <v>4684</v>
      </c>
      <c r="E99" s="700">
        <v>2101</v>
      </c>
      <c r="F99" s="698">
        <v>10742400</v>
      </c>
      <c r="G99" s="26" t="s">
        <v>190</v>
      </c>
      <c r="H99" s="791">
        <v>240000</v>
      </c>
      <c r="I99" s="751">
        <v>0</v>
      </c>
      <c r="J99" s="791"/>
      <c r="K99" s="859">
        <f t="shared" si="2"/>
        <v>240000</v>
      </c>
    </row>
    <row r="100" spans="2:11" x14ac:dyDescent="0.35">
      <c r="B100" s="698">
        <v>22021007</v>
      </c>
      <c r="C100" s="698">
        <v>70111</v>
      </c>
      <c r="D100" s="761" t="s">
        <v>4684</v>
      </c>
      <c r="E100" s="700">
        <v>2101</v>
      </c>
      <c r="F100" s="698">
        <v>10742400</v>
      </c>
      <c r="G100" s="26" t="s">
        <v>175</v>
      </c>
      <c r="H100" s="791">
        <v>60000000</v>
      </c>
      <c r="I100" s="751">
        <v>5250000</v>
      </c>
      <c r="J100" s="791"/>
      <c r="K100" s="859">
        <f t="shared" si="2"/>
        <v>60000000</v>
      </c>
    </row>
    <row r="101" spans="2:11" x14ac:dyDescent="0.35">
      <c r="B101" s="698">
        <v>22021008</v>
      </c>
      <c r="C101" s="698">
        <v>70111</v>
      </c>
      <c r="D101" s="761" t="s">
        <v>4684</v>
      </c>
      <c r="E101" s="700">
        <v>2101</v>
      </c>
      <c r="F101" s="698">
        <v>10742400</v>
      </c>
      <c r="G101" s="26" t="s">
        <v>191</v>
      </c>
      <c r="H101" s="791">
        <v>240000</v>
      </c>
      <c r="I101" s="751">
        <v>0</v>
      </c>
      <c r="J101" s="39"/>
      <c r="K101" s="859">
        <f t="shared" si="2"/>
        <v>240000</v>
      </c>
    </row>
    <row r="102" spans="2:11" ht="26.25" thickBot="1" x14ac:dyDescent="0.4">
      <c r="B102" s="698">
        <v>22021009</v>
      </c>
      <c r="C102" s="698">
        <v>70111</v>
      </c>
      <c r="D102" s="761" t="s">
        <v>4684</v>
      </c>
      <c r="E102" s="700">
        <v>2101</v>
      </c>
      <c r="F102" s="698">
        <v>10742400</v>
      </c>
      <c r="G102" s="28" t="s">
        <v>176</v>
      </c>
      <c r="H102" s="857">
        <v>1300000000</v>
      </c>
      <c r="I102" s="751">
        <v>348000000</v>
      </c>
      <c r="J102" s="39"/>
      <c r="K102" s="966">
        <f t="shared" si="2"/>
        <v>1300000000</v>
      </c>
    </row>
    <row r="103" spans="2:11" ht="27.75" thickTop="1" thickBot="1" x14ac:dyDescent="0.4">
      <c r="B103" s="764"/>
      <c r="C103" s="764"/>
      <c r="D103" s="764"/>
      <c r="E103" s="764"/>
      <c r="F103" s="764"/>
      <c r="G103" s="16" t="s">
        <v>1039</v>
      </c>
      <c r="H103" s="766">
        <f>SUM(H64:H102)</f>
        <v>1841915611.6500001</v>
      </c>
      <c r="I103" s="976">
        <f>SUM(I64:I102)</f>
        <v>411306480.13999999</v>
      </c>
      <c r="J103" s="766">
        <f>SUM(J64:J102)</f>
        <v>0</v>
      </c>
      <c r="K103" s="766">
        <f>SUM(K64:K102)</f>
        <v>1841915611.6500001</v>
      </c>
    </row>
    <row r="104" spans="2:11" ht="27" thickTop="1" thickBot="1" x14ac:dyDescent="0.4">
      <c r="B104" s="767"/>
      <c r="C104" s="767"/>
      <c r="D104" s="767"/>
      <c r="E104" s="767"/>
      <c r="F104" s="767"/>
      <c r="G104" s="769"/>
      <c r="H104" s="787"/>
      <c r="I104" s="803"/>
      <c r="J104" s="787"/>
      <c r="K104" s="934"/>
    </row>
    <row r="105" spans="2:11" ht="27.75" thickTop="1" thickBot="1" x14ac:dyDescent="0.4">
      <c r="B105" s="767"/>
      <c r="C105" s="767"/>
      <c r="D105" s="767"/>
      <c r="E105" s="767"/>
      <c r="F105" s="767"/>
      <c r="G105" s="769"/>
      <c r="H105" s="787"/>
      <c r="I105" s="803"/>
      <c r="J105" s="741" t="s">
        <v>179</v>
      </c>
      <c r="K105" s="766">
        <f>SUM(K64)</f>
        <v>6446411.6500000004</v>
      </c>
    </row>
    <row r="106" spans="2:11" ht="27.75" thickTop="1" thickBot="1" x14ac:dyDescent="0.4">
      <c r="B106" s="767"/>
      <c r="C106" s="767"/>
      <c r="D106" s="767"/>
      <c r="E106" s="767"/>
      <c r="F106" s="767"/>
      <c r="G106" s="769"/>
      <c r="H106" s="787"/>
      <c r="I106" s="803"/>
      <c r="J106" s="741" t="s">
        <v>180</v>
      </c>
      <c r="K106" s="766">
        <f>K103-K105</f>
        <v>1835469200</v>
      </c>
    </row>
    <row r="107" spans="2:11" ht="27.75" thickTop="1" thickBot="1" x14ac:dyDescent="0.4">
      <c r="B107" s="767"/>
      <c r="C107" s="767"/>
      <c r="D107" s="767"/>
      <c r="E107" s="767"/>
      <c r="F107" s="767"/>
      <c r="G107" s="769"/>
      <c r="H107" s="787"/>
      <c r="I107" s="803"/>
      <c r="J107" s="823"/>
      <c r="K107" s="794"/>
    </row>
    <row r="108" spans="2:11" ht="27.75" thickTop="1" thickBot="1" x14ac:dyDescent="0.4">
      <c r="B108" s="1106" t="s">
        <v>7</v>
      </c>
      <c r="C108" s="1096" t="s">
        <v>3039</v>
      </c>
      <c r="D108" s="1096"/>
      <c r="E108" s="1096"/>
      <c r="F108" s="1096"/>
      <c r="G108" s="1096"/>
      <c r="H108" s="1150"/>
      <c r="I108" s="1098"/>
      <c r="J108" s="1151"/>
      <c r="K108" s="1150"/>
    </row>
    <row r="109" spans="2:11" ht="27.75" thickTop="1" thickBot="1" x14ac:dyDescent="0.4">
      <c r="B109" s="1570" t="s">
        <v>213</v>
      </c>
      <c r="C109" s="1570"/>
      <c r="D109" s="1570"/>
      <c r="E109" s="1570"/>
      <c r="F109" s="1570"/>
      <c r="G109" s="643"/>
      <c r="H109" s="823"/>
      <c r="I109" s="1084"/>
      <c r="J109" s="720"/>
      <c r="K109" s="823"/>
    </row>
    <row r="110" spans="2:11" ht="80.25" thickTop="1" thickBot="1" x14ac:dyDescent="0.4">
      <c r="B110" s="20" t="s">
        <v>137</v>
      </c>
      <c r="C110" s="20" t="s">
        <v>138</v>
      </c>
      <c r="D110" s="20" t="s">
        <v>139</v>
      </c>
      <c r="E110" s="20" t="s">
        <v>140</v>
      </c>
      <c r="F110" s="20" t="s">
        <v>141</v>
      </c>
      <c r="G110" s="20" t="s">
        <v>142</v>
      </c>
      <c r="H110" s="33" t="s">
        <v>3311</v>
      </c>
      <c r="I110" s="750" t="s">
        <v>3317</v>
      </c>
      <c r="J110" s="717" t="s">
        <v>3318</v>
      </c>
      <c r="K110" s="33" t="s">
        <v>5153</v>
      </c>
    </row>
    <row r="111" spans="2:11" ht="77.25" thickTop="1" x14ac:dyDescent="0.35">
      <c r="B111" s="782">
        <v>23010112</v>
      </c>
      <c r="C111" s="887">
        <v>70111</v>
      </c>
      <c r="D111" s="790" t="s">
        <v>3335</v>
      </c>
      <c r="E111" s="784">
        <v>3101</v>
      </c>
      <c r="F111" s="698">
        <v>10742400</v>
      </c>
      <c r="G111" s="37" t="s">
        <v>3332</v>
      </c>
      <c r="H111" s="785">
        <v>34020000</v>
      </c>
      <c r="I111" s="751"/>
      <c r="J111" s="738"/>
      <c r="K111" s="965">
        <f>SUM(H111,J111)</f>
        <v>34020000</v>
      </c>
    </row>
    <row r="112" spans="2:11" ht="51" x14ac:dyDescent="0.35">
      <c r="B112" s="698">
        <v>23010119</v>
      </c>
      <c r="C112" s="887">
        <v>70111</v>
      </c>
      <c r="D112" s="790" t="s">
        <v>3336</v>
      </c>
      <c r="E112" s="700">
        <v>3101</v>
      </c>
      <c r="F112" s="698">
        <v>10742400</v>
      </c>
      <c r="G112" s="26" t="s">
        <v>3333</v>
      </c>
      <c r="H112" s="791">
        <v>3500000</v>
      </c>
      <c r="I112" s="751"/>
      <c r="J112" s="648"/>
      <c r="K112" s="859">
        <f>SUM(H112,J112)</f>
        <v>3500000</v>
      </c>
    </row>
    <row r="113" spans="2:11" ht="26.25" thickBot="1" x14ac:dyDescent="0.4">
      <c r="B113" s="698">
        <v>23020101</v>
      </c>
      <c r="C113" s="887">
        <v>70111</v>
      </c>
      <c r="D113" s="790" t="s">
        <v>3337</v>
      </c>
      <c r="E113" s="700">
        <v>3101</v>
      </c>
      <c r="F113" s="698">
        <v>10742400</v>
      </c>
      <c r="G113" s="26" t="s">
        <v>3334</v>
      </c>
      <c r="H113" s="791">
        <v>14000000</v>
      </c>
      <c r="I113" s="751"/>
      <c r="J113" s="648"/>
      <c r="K113" s="966">
        <f>SUM(H113,J113)</f>
        <v>14000000</v>
      </c>
    </row>
    <row r="114" spans="2:11" ht="27.75" thickTop="1" thickBot="1" x14ac:dyDescent="0.4">
      <c r="B114" s="764"/>
      <c r="C114" s="764"/>
      <c r="D114" s="764"/>
      <c r="E114" s="764"/>
      <c r="F114" s="764"/>
      <c r="G114" s="16" t="s">
        <v>1038</v>
      </c>
      <c r="H114" s="766">
        <f>SUM(H111:H113)</f>
        <v>51520000</v>
      </c>
      <c r="I114" s="747">
        <f>SUM(I111:I113)</f>
        <v>0</v>
      </c>
      <c r="J114" s="765">
        <f>SUM(J111:J113)</f>
        <v>0</v>
      </c>
      <c r="K114" s="766">
        <f>SUM(K111:K113)</f>
        <v>51520000</v>
      </c>
    </row>
    <row r="115" spans="2:11" ht="27" thickTop="1" thickBot="1" x14ac:dyDescent="0.4">
      <c r="B115" s="767"/>
      <c r="C115" s="767"/>
      <c r="D115" s="767"/>
      <c r="E115" s="767"/>
      <c r="F115" s="767"/>
      <c r="G115" s="769"/>
      <c r="H115" s="787"/>
      <c r="I115" s="728"/>
      <c r="J115" s="770"/>
      <c r="K115" s="934"/>
    </row>
    <row r="116" spans="2:11" ht="27.75" thickTop="1" thickBot="1" x14ac:dyDescent="0.4">
      <c r="B116" s="767"/>
      <c r="C116" s="767"/>
      <c r="D116" s="767"/>
      <c r="E116" s="767"/>
      <c r="F116" s="767"/>
      <c r="G116" s="769"/>
      <c r="H116" s="787"/>
      <c r="I116" s="728"/>
      <c r="J116" s="719" t="s">
        <v>215</v>
      </c>
      <c r="K116" s="766">
        <f>K114</f>
        <v>51520000</v>
      </c>
    </row>
    <row r="117" spans="2:11" ht="27.75" thickTop="1" thickBot="1" x14ac:dyDescent="0.4">
      <c r="B117" s="767"/>
      <c r="C117" s="767"/>
      <c r="D117" s="767"/>
      <c r="E117" s="767"/>
      <c r="F117" s="767"/>
      <c r="G117" s="769"/>
      <c r="H117" s="787"/>
      <c r="I117" s="728"/>
      <c r="J117" s="720"/>
      <c r="K117" s="794"/>
    </row>
    <row r="118" spans="2:11" ht="27.75" thickTop="1" thickBot="1" x14ac:dyDescent="0.4">
      <c r="B118" s="1106">
        <v>11113200100</v>
      </c>
      <c r="C118" s="1089" t="s">
        <v>4646</v>
      </c>
      <c r="D118" s="1100"/>
      <c r="E118" s="1100"/>
      <c r="F118" s="1100"/>
      <c r="G118" s="1100"/>
      <c r="H118" s="1112"/>
      <c r="I118" s="1101"/>
      <c r="J118" s="1112"/>
      <c r="K118" s="1122"/>
    </row>
    <row r="119" spans="2:11" ht="27.75" thickTop="1" thickBot="1" x14ac:dyDescent="0.4">
      <c r="B119" s="1579" t="s">
        <v>296</v>
      </c>
      <c r="C119" s="1579"/>
      <c r="D119" s="1579"/>
      <c r="E119" s="1579"/>
      <c r="F119" s="1579"/>
      <c r="G119" s="643"/>
      <c r="H119" s="720"/>
      <c r="I119" s="1084"/>
      <c r="J119" s="720"/>
      <c r="K119" s="1086"/>
    </row>
    <row r="120" spans="2:11" ht="106.5" thickTop="1" thickBot="1" x14ac:dyDescent="0.4">
      <c r="B120" s="20" t="s">
        <v>137</v>
      </c>
      <c r="C120" s="20" t="s">
        <v>138</v>
      </c>
      <c r="D120" s="20" t="s">
        <v>139</v>
      </c>
      <c r="E120" s="20" t="s">
        <v>140</v>
      </c>
      <c r="F120" s="20" t="s">
        <v>141</v>
      </c>
      <c r="G120" s="20" t="s">
        <v>142</v>
      </c>
      <c r="H120" s="717" t="s">
        <v>3311</v>
      </c>
      <c r="I120" s="750" t="s">
        <v>3316</v>
      </c>
      <c r="J120" s="717" t="s">
        <v>3315</v>
      </c>
      <c r="K120" s="21" t="s">
        <v>5154</v>
      </c>
    </row>
    <row r="121" spans="2:11" ht="26.25" thickTop="1" x14ac:dyDescent="0.35">
      <c r="B121" s="698">
        <v>22020101</v>
      </c>
      <c r="C121" s="782">
        <v>70111</v>
      </c>
      <c r="D121" s="761" t="s">
        <v>4684</v>
      </c>
      <c r="E121" s="700">
        <v>2101</v>
      </c>
      <c r="F121" s="698">
        <v>10742400</v>
      </c>
      <c r="G121" s="26" t="s">
        <v>145</v>
      </c>
      <c r="H121" s="648"/>
      <c r="I121" s="745"/>
      <c r="J121" s="726">
        <v>15000000</v>
      </c>
      <c r="K121" s="1160">
        <f t="shared" ref="K121:K145" si="3">SUM(H121,J121)</f>
        <v>15000000</v>
      </c>
    </row>
    <row r="122" spans="2:11" x14ac:dyDescent="0.35">
      <c r="B122" s="698">
        <v>22020102</v>
      </c>
      <c r="C122" s="782">
        <v>70111</v>
      </c>
      <c r="D122" s="761" t="s">
        <v>4684</v>
      </c>
      <c r="E122" s="700">
        <v>2101</v>
      </c>
      <c r="F122" s="698">
        <v>10742400</v>
      </c>
      <c r="G122" s="26" t="s">
        <v>146</v>
      </c>
      <c r="H122" s="648"/>
      <c r="I122" s="745"/>
      <c r="J122" s="648">
        <v>15000000</v>
      </c>
      <c r="K122" s="1161">
        <f t="shared" si="3"/>
        <v>15000000</v>
      </c>
    </row>
    <row r="123" spans="2:11" x14ac:dyDescent="0.35">
      <c r="B123" s="698">
        <v>22020103</v>
      </c>
      <c r="C123" s="782">
        <v>70111</v>
      </c>
      <c r="D123" s="761" t="s">
        <v>4684</v>
      </c>
      <c r="E123" s="700">
        <v>2101</v>
      </c>
      <c r="F123" s="698">
        <v>10742400</v>
      </c>
      <c r="G123" s="26" t="s">
        <v>282</v>
      </c>
      <c r="H123" s="648"/>
      <c r="I123" s="745"/>
      <c r="J123" s="726">
        <v>40000000</v>
      </c>
      <c r="K123" s="1161">
        <f t="shared" si="3"/>
        <v>40000000</v>
      </c>
    </row>
    <row r="124" spans="2:11" x14ac:dyDescent="0.35">
      <c r="B124" s="698">
        <v>22020104</v>
      </c>
      <c r="C124" s="782">
        <v>70111</v>
      </c>
      <c r="D124" s="761" t="s">
        <v>4684</v>
      </c>
      <c r="E124" s="700">
        <v>2101</v>
      </c>
      <c r="F124" s="698">
        <v>10742400</v>
      </c>
      <c r="G124" s="26" t="s">
        <v>283</v>
      </c>
      <c r="H124" s="648"/>
      <c r="I124" s="745"/>
      <c r="J124" s="648">
        <v>30000000</v>
      </c>
      <c r="K124" s="1161">
        <f t="shared" si="3"/>
        <v>30000000</v>
      </c>
    </row>
    <row r="125" spans="2:11" x14ac:dyDescent="0.35">
      <c r="B125" s="698">
        <v>22020201</v>
      </c>
      <c r="C125" s="782">
        <v>70111</v>
      </c>
      <c r="D125" s="761" t="s">
        <v>4684</v>
      </c>
      <c r="E125" s="700">
        <v>2101</v>
      </c>
      <c r="F125" s="698">
        <v>10742400</v>
      </c>
      <c r="G125" s="26" t="s">
        <v>147</v>
      </c>
      <c r="H125" s="648"/>
      <c r="I125" s="745"/>
      <c r="J125" s="648">
        <v>3000000</v>
      </c>
      <c r="K125" s="1161">
        <f t="shared" si="3"/>
        <v>3000000</v>
      </c>
    </row>
    <row r="126" spans="2:11" x14ac:dyDescent="0.35">
      <c r="B126" s="698">
        <v>22020202</v>
      </c>
      <c r="C126" s="782">
        <v>70111</v>
      </c>
      <c r="D126" s="761" t="s">
        <v>4684</v>
      </c>
      <c r="E126" s="700">
        <v>2101</v>
      </c>
      <c r="F126" s="698">
        <v>10742400</v>
      </c>
      <c r="G126" s="26" t="s">
        <v>184</v>
      </c>
      <c r="H126" s="648"/>
      <c r="I126" s="745"/>
      <c r="J126" s="648">
        <v>1000000</v>
      </c>
      <c r="K126" s="1161">
        <f t="shared" si="3"/>
        <v>1000000</v>
      </c>
    </row>
    <row r="127" spans="2:11" x14ac:dyDescent="0.35">
      <c r="B127" s="698">
        <v>22020203</v>
      </c>
      <c r="C127" s="782">
        <v>70111</v>
      </c>
      <c r="D127" s="761" t="s">
        <v>4684</v>
      </c>
      <c r="E127" s="700">
        <v>2101</v>
      </c>
      <c r="F127" s="698">
        <v>10742400</v>
      </c>
      <c r="G127" s="26" t="s">
        <v>148</v>
      </c>
      <c r="H127" s="648"/>
      <c r="I127" s="745"/>
      <c r="J127" s="648">
        <v>1200000</v>
      </c>
      <c r="K127" s="1161">
        <f t="shared" si="3"/>
        <v>1200000</v>
      </c>
    </row>
    <row r="128" spans="2:11" x14ac:dyDescent="0.35">
      <c r="B128" s="698">
        <v>22020205</v>
      </c>
      <c r="C128" s="782">
        <v>70111</v>
      </c>
      <c r="D128" s="761" t="s">
        <v>4684</v>
      </c>
      <c r="E128" s="700">
        <v>2101</v>
      </c>
      <c r="F128" s="698">
        <v>10742400</v>
      </c>
      <c r="G128" s="26" t="s">
        <v>185</v>
      </c>
      <c r="H128" s="648"/>
      <c r="I128" s="745"/>
      <c r="J128" s="648">
        <v>300000</v>
      </c>
      <c r="K128" s="1161">
        <f t="shared" si="3"/>
        <v>300000</v>
      </c>
    </row>
    <row r="129" spans="2:11" x14ac:dyDescent="0.35">
      <c r="B129" s="698">
        <v>22020208</v>
      </c>
      <c r="C129" s="782">
        <v>70111</v>
      </c>
      <c r="D129" s="761" t="s">
        <v>4684</v>
      </c>
      <c r="E129" s="700">
        <v>2101</v>
      </c>
      <c r="F129" s="698">
        <v>10742400</v>
      </c>
      <c r="G129" s="26" t="s">
        <v>2896</v>
      </c>
      <c r="H129" s="648"/>
      <c r="I129" s="745"/>
      <c r="J129" s="726">
        <v>10000000</v>
      </c>
      <c r="K129" s="1161">
        <f t="shared" si="3"/>
        <v>10000000</v>
      </c>
    </row>
    <row r="130" spans="2:11" x14ac:dyDescent="0.35">
      <c r="B130" s="698">
        <v>22020301</v>
      </c>
      <c r="C130" s="782">
        <v>70111</v>
      </c>
      <c r="D130" s="761" t="s">
        <v>4684</v>
      </c>
      <c r="E130" s="700">
        <v>2101</v>
      </c>
      <c r="F130" s="698">
        <v>10742400</v>
      </c>
      <c r="G130" s="26" t="s">
        <v>195</v>
      </c>
      <c r="H130" s="648"/>
      <c r="I130" s="745"/>
      <c r="J130" s="726">
        <v>4000000</v>
      </c>
      <c r="K130" s="1161">
        <f t="shared" si="3"/>
        <v>4000000</v>
      </c>
    </row>
    <row r="131" spans="2:11" x14ac:dyDescent="0.35">
      <c r="B131" s="698">
        <v>22020303</v>
      </c>
      <c r="C131" s="782">
        <v>70111</v>
      </c>
      <c r="D131" s="761" t="s">
        <v>4684</v>
      </c>
      <c r="E131" s="700">
        <v>2101</v>
      </c>
      <c r="F131" s="698">
        <v>10742400</v>
      </c>
      <c r="G131" s="26" t="s">
        <v>152</v>
      </c>
      <c r="H131" s="648"/>
      <c r="I131" s="745"/>
      <c r="J131" s="648">
        <v>500000</v>
      </c>
      <c r="K131" s="1161">
        <f t="shared" si="3"/>
        <v>500000</v>
      </c>
    </row>
    <row r="132" spans="2:11" x14ac:dyDescent="0.35">
      <c r="B132" s="698">
        <v>22020305</v>
      </c>
      <c r="C132" s="782">
        <v>70111</v>
      </c>
      <c r="D132" s="761" t="s">
        <v>4684</v>
      </c>
      <c r="E132" s="700">
        <v>2101</v>
      </c>
      <c r="F132" s="698">
        <v>10742400</v>
      </c>
      <c r="G132" s="26" t="s">
        <v>153</v>
      </c>
      <c r="H132" s="648"/>
      <c r="I132" s="745"/>
      <c r="J132" s="648">
        <v>1500000</v>
      </c>
      <c r="K132" s="1161">
        <f t="shared" si="3"/>
        <v>1500000</v>
      </c>
    </row>
    <row r="133" spans="2:11" x14ac:dyDescent="0.35">
      <c r="B133" s="698">
        <v>22020306</v>
      </c>
      <c r="C133" s="782">
        <v>70111</v>
      </c>
      <c r="D133" s="761" t="s">
        <v>4684</v>
      </c>
      <c r="E133" s="700">
        <v>2101</v>
      </c>
      <c r="F133" s="698">
        <v>10742400</v>
      </c>
      <c r="G133" s="26" t="s">
        <v>154</v>
      </c>
      <c r="H133" s="648"/>
      <c r="I133" s="745"/>
      <c r="J133" s="648">
        <v>1000000</v>
      </c>
      <c r="K133" s="1161">
        <f t="shared" si="3"/>
        <v>1000000</v>
      </c>
    </row>
    <row r="134" spans="2:11" x14ac:dyDescent="0.35">
      <c r="B134" s="698">
        <v>22020310</v>
      </c>
      <c r="C134" s="782">
        <v>70111</v>
      </c>
      <c r="D134" s="761" t="s">
        <v>4684</v>
      </c>
      <c r="E134" s="700">
        <v>2101</v>
      </c>
      <c r="F134" s="698">
        <v>10742400</v>
      </c>
      <c r="G134" s="26" t="s">
        <v>209</v>
      </c>
      <c r="H134" s="648"/>
      <c r="I134" s="745"/>
      <c r="J134" s="648">
        <v>1500000</v>
      </c>
      <c r="K134" s="1161">
        <f t="shared" si="3"/>
        <v>1500000</v>
      </c>
    </row>
    <row r="135" spans="2:11" ht="51" x14ac:dyDescent="0.35">
      <c r="B135" s="698">
        <v>22020313</v>
      </c>
      <c r="C135" s="782">
        <v>70111</v>
      </c>
      <c r="D135" s="761" t="s">
        <v>4684</v>
      </c>
      <c r="E135" s="700">
        <v>2101</v>
      </c>
      <c r="F135" s="698">
        <v>10742400</v>
      </c>
      <c r="G135" s="26" t="s">
        <v>203</v>
      </c>
      <c r="H135" s="648"/>
      <c r="I135" s="745"/>
      <c r="J135" s="648">
        <v>500000</v>
      </c>
      <c r="K135" s="1161">
        <f t="shared" si="3"/>
        <v>500000</v>
      </c>
    </row>
    <row r="136" spans="2:11" x14ac:dyDescent="0.35">
      <c r="B136" s="698">
        <v>22020401</v>
      </c>
      <c r="C136" s="782">
        <v>70111</v>
      </c>
      <c r="D136" s="761" t="s">
        <v>4684</v>
      </c>
      <c r="E136" s="700">
        <v>2101</v>
      </c>
      <c r="F136" s="698">
        <v>10742400</v>
      </c>
      <c r="G136" s="26" t="s">
        <v>196</v>
      </c>
      <c r="H136" s="648"/>
      <c r="I136" s="745"/>
      <c r="J136" s="726">
        <v>2000000</v>
      </c>
      <c r="K136" s="1161">
        <f t="shared" si="3"/>
        <v>2000000</v>
      </c>
    </row>
    <row r="137" spans="2:11" x14ac:dyDescent="0.35">
      <c r="B137" s="698">
        <v>22020402</v>
      </c>
      <c r="C137" s="782">
        <v>70111</v>
      </c>
      <c r="D137" s="761" t="s">
        <v>4684</v>
      </c>
      <c r="E137" s="700">
        <v>2101</v>
      </c>
      <c r="F137" s="698">
        <v>10742400</v>
      </c>
      <c r="G137" s="26" t="s">
        <v>197</v>
      </c>
      <c r="H137" s="648"/>
      <c r="I137" s="745"/>
      <c r="J137" s="648">
        <v>600000</v>
      </c>
      <c r="K137" s="1161">
        <f t="shared" si="3"/>
        <v>600000</v>
      </c>
    </row>
    <row r="138" spans="2:11" x14ac:dyDescent="0.35">
      <c r="B138" s="698">
        <v>22020403</v>
      </c>
      <c r="C138" s="782">
        <v>70111</v>
      </c>
      <c r="D138" s="761" t="s">
        <v>4684</v>
      </c>
      <c r="E138" s="700">
        <v>2101</v>
      </c>
      <c r="F138" s="698">
        <v>10742400</v>
      </c>
      <c r="G138" s="26" t="s">
        <v>160</v>
      </c>
      <c r="H138" s="648"/>
      <c r="I138" s="745"/>
      <c r="J138" s="707">
        <v>500000</v>
      </c>
      <c r="K138" s="1161">
        <f t="shared" si="3"/>
        <v>500000</v>
      </c>
    </row>
    <row r="139" spans="2:11" x14ac:dyDescent="0.35">
      <c r="B139" s="698">
        <v>22020404</v>
      </c>
      <c r="C139" s="782">
        <v>70111</v>
      </c>
      <c r="D139" s="761" t="s">
        <v>4684</v>
      </c>
      <c r="E139" s="700">
        <v>2101</v>
      </c>
      <c r="F139" s="698">
        <v>10742400</v>
      </c>
      <c r="G139" s="26" t="s">
        <v>161</v>
      </c>
      <c r="H139" s="648"/>
      <c r="I139" s="745"/>
      <c r="J139" s="726">
        <v>500000</v>
      </c>
      <c r="K139" s="1161">
        <f t="shared" si="3"/>
        <v>500000</v>
      </c>
    </row>
    <row r="140" spans="2:11" x14ac:dyDescent="0.35">
      <c r="B140" s="698">
        <v>22020405</v>
      </c>
      <c r="C140" s="782">
        <v>70111</v>
      </c>
      <c r="D140" s="761" t="s">
        <v>4684</v>
      </c>
      <c r="E140" s="700">
        <v>2101</v>
      </c>
      <c r="F140" s="698">
        <v>10742400</v>
      </c>
      <c r="G140" s="26" t="s">
        <v>162</v>
      </c>
      <c r="H140" s="648"/>
      <c r="I140" s="745"/>
      <c r="J140" s="648">
        <v>600000</v>
      </c>
      <c r="K140" s="1161">
        <f t="shared" si="3"/>
        <v>600000</v>
      </c>
    </row>
    <row r="141" spans="2:11" x14ac:dyDescent="0.35">
      <c r="B141" s="782">
        <v>22020406</v>
      </c>
      <c r="C141" s="782">
        <v>70111</v>
      </c>
      <c r="D141" s="783" t="s">
        <v>4684</v>
      </c>
      <c r="E141" s="784">
        <v>2101</v>
      </c>
      <c r="F141" s="782">
        <v>10742400</v>
      </c>
      <c r="G141" s="37" t="s">
        <v>163</v>
      </c>
      <c r="H141" s="738"/>
      <c r="I141" s="744"/>
      <c r="J141" s="738">
        <v>500000</v>
      </c>
      <c r="K141" s="1161">
        <f t="shared" si="3"/>
        <v>500000</v>
      </c>
    </row>
    <row r="142" spans="2:11" x14ac:dyDescent="0.35">
      <c r="B142" s="698">
        <v>22020501</v>
      </c>
      <c r="C142" s="782">
        <v>70111</v>
      </c>
      <c r="D142" s="761" t="s">
        <v>4684</v>
      </c>
      <c r="E142" s="700">
        <v>2101</v>
      </c>
      <c r="F142" s="698">
        <v>10742400</v>
      </c>
      <c r="G142" s="26" t="s">
        <v>198</v>
      </c>
      <c r="H142" s="648"/>
      <c r="I142" s="745"/>
      <c r="J142" s="648">
        <v>5000000</v>
      </c>
      <c r="K142" s="1161">
        <f t="shared" si="3"/>
        <v>5000000</v>
      </c>
    </row>
    <row r="143" spans="2:11" x14ac:dyDescent="0.35">
      <c r="B143" s="698">
        <v>22020502</v>
      </c>
      <c r="C143" s="782">
        <v>70111</v>
      </c>
      <c r="D143" s="761" t="s">
        <v>4684</v>
      </c>
      <c r="E143" s="700">
        <v>2101</v>
      </c>
      <c r="F143" s="698">
        <v>10742400</v>
      </c>
      <c r="G143" s="26" t="s">
        <v>457</v>
      </c>
      <c r="H143" s="648"/>
      <c r="I143" s="745"/>
      <c r="J143" s="648">
        <v>40000000</v>
      </c>
      <c r="K143" s="1161">
        <f t="shared" si="3"/>
        <v>40000000</v>
      </c>
    </row>
    <row r="144" spans="2:11" x14ac:dyDescent="0.35">
      <c r="B144" s="698">
        <v>22020601</v>
      </c>
      <c r="C144" s="782">
        <v>70111</v>
      </c>
      <c r="D144" s="761" t="s">
        <v>4684</v>
      </c>
      <c r="E144" s="700">
        <v>2101</v>
      </c>
      <c r="F144" s="698">
        <v>10742400</v>
      </c>
      <c r="G144" s="26" t="s">
        <v>166</v>
      </c>
      <c r="H144" s="648"/>
      <c r="I144" s="745"/>
      <c r="J144" s="648">
        <v>1500000</v>
      </c>
      <c r="K144" s="1161">
        <f t="shared" si="3"/>
        <v>1500000</v>
      </c>
    </row>
    <row r="145" spans="2:11" x14ac:dyDescent="0.35">
      <c r="B145" s="698">
        <v>22020605</v>
      </c>
      <c r="C145" s="782">
        <v>70111</v>
      </c>
      <c r="D145" s="761" t="s">
        <v>4684</v>
      </c>
      <c r="E145" s="700">
        <v>2101</v>
      </c>
      <c r="F145" s="698">
        <v>10742400</v>
      </c>
      <c r="G145" s="26" t="s">
        <v>167</v>
      </c>
      <c r="H145" s="648"/>
      <c r="I145" s="745"/>
      <c r="J145" s="648">
        <v>300000</v>
      </c>
      <c r="K145" s="1161">
        <f t="shared" si="3"/>
        <v>300000</v>
      </c>
    </row>
    <row r="146" spans="2:11" x14ac:dyDescent="0.35">
      <c r="B146" s="698">
        <v>22020703</v>
      </c>
      <c r="C146" s="782">
        <v>70111</v>
      </c>
      <c r="D146" s="761" t="s">
        <v>4684</v>
      </c>
      <c r="E146" s="700">
        <v>2101</v>
      </c>
      <c r="F146" s="698">
        <v>10742400</v>
      </c>
      <c r="G146" s="26" t="s">
        <v>208</v>
      </c>
      <c r="H146" s="648"/>
      <c r="I146" s="745"/>
      <c r="J146" s="648">
        <v>1000000</v>
      </c>
      <c r="K146" s="795">
        <v>1000000</v>
      </c>
    </row>
    <row r="147" spans="2:11" x14ac:dyDescent="0.35">
      <c r="B147" s="698">
        <v>22020801</v>
      </c>
      <c r="C147" s="782">
        <v>70111</v>
      </c>
      <c r="D147" s="761" t="s">
        <v>4684</v>
      </c>
      <c r="E147" s="700">
        <v>2101</v>
      </c>
      <c r="F147" s="698">
        <v>10742400</v>
      </c>
      <c r="G147" s="26" t="s">
        <v>168</v>
      </c>
      <c r="H147" s="648"/>
      <c r="I147" s="745"/>
      <c r="J147" s="648">
        <v>3000000</v>
      </c>
      <c r="K147" s="795">
        <v>3000000</v>
      </c>
    </row>
    <row r="148" spans="2:11" x14ac:dyDescent="0.35">
      <c r="B148" s="698">
        <v>22020803</v>
      </c>
      <c r="C148" s="782">
        <v>70111</v>
      </c>
      <c r="D148" s="761" t="s">
        <v>4684</v>
      </c>
      <c r="E148" s="700">
        <v>2101</v>
      </c>
      <c r="F148" s="698">
        <v>10742400</v>
      </c>
      <c r="G148" s="26" t="s">
        <v>169</v>
      </c>
      <c r="H148" s="648"/>
      <c r="I148" s="745"/>
      <c r="J148" s="648">
        <v>4000000</v>
      </c>
      <c r="K148" s="795">
        <v>4000000</v>
      </c>
    </row>
    <row r="149" spans="2:11" x14ac:dyDescent="0.35">
      <c r="B149" s="698">
        <v>22020901</v>
      </c>
      <c r="C149" s="782">
        <v>70111</v>
      </c>
      <c r="D149" s="761" t="s">
        <v>4684</v>
      </c>
      <c r="E149" s="700">
        <v>2101</v>
      </c>
      <c r="F149" s="698">
        <v>10742400</v>
      </c>
      <c r="G149" s="26" t="s">
        <v>171</v>
      </c>
      <c r="H149" s="648"/>
      <c r="I149" s="745"/>
      <c r="J149" s="648">
        <v>600000</v>
      </c>
      <c r="K149" s="795">
        <v>600000</v>
      </c>
    </row>
    <row r="150" spans="2:11" x14ac:dyDescent="0.35">
      <c r="B150" s="698">
        <v>22020902</v>
      </c>
      <c r="C150" s="782">
        <v>70111</v>
      </c>
      <c r="D150" s="761" t="s">
        <v>4684</v>
      </c>
      <c r="E150" s="700">
        <v>2101</v>
      </c>
      <c r="F150" s="698">
        <v>10742400</v>
      </c>
      <c r="G150" s="26" t="s">
        <v>226</v>
      </c>
      <c r="H150" s="648"/>
      <c r="I150" s="745"/>
      <c r="J150" s="648">
        <v>1000000</v>
      </c>
      <c r="K150" s="795">
        <v>1000000</v>
      </c>
    </row>
    <row r="151" spans="2:11" x14ac:dyDescent="0.35">
      <c r="B151" s="698">
        <v>22021001</v>
      </c>
      <c r="C151" s="782">
        <v>70111</v>
      </c>
      <c r="D151" s="761" t="s">
        <v>4684</v>
      </c>
      <c r="E151" s="700">
        <v>2101</v>
      </c>
      <c r="F151" s="698">
        <v>10742400</v>
      </c>
      <c r="G151" s="26" t="s">
        <v>172</v>
      </c>
      <c r="H151" s="648"/>
      <c r="I151" s="745"/>
      <c r="J151" s="648">
        <v>5000000</v>
      </c>
      <c r="K151" s="795">
        <v>5000000</v>
      </c>
    </row>
    <row r="152" spans="2:11" x14ac:dyDescent="0.35">
      <c r="B152" s="698">
        <v>22021003</v>
      </c>
      <c r="C152" s="782">
        <v>70111</v>
      </c>
      <c r="D152" s="761" t="s">
        <v>4684</v>
      </c>
      <c r="E152" s="700">
        <v>2101</v>
      </c>
      <c r="F152" s="698">
        <v>10742400</v>
      </c>
      <c r="G152" s="26" t="s">
        <v>173</v>
      </c>
      <c r="H152" s="648"/>
      <c r="I152" s="745"/>
      <c r="J152" s="648">
        <v>800000</v>
      </c>
      <c r="K152" s="795">
        <v>800000</v>
      </c>
    </row>
    <row r="153" spans="2:11" x14ac:dyDescent="0.35">
      <c r="B153" s="698">
        <v>22021006</v>
      </c>
      <c r="C153" s="782">
        <v>70111</v>
      </c>
      <c r="D153" s="761" t="s">
        <v>4684</v>
      </c>
      <c r="E153" s="700">
        <v>2101</v>
      </c>
      <c r="F153" s="698">
        <v>10742400</v>
      </c>
      <c r="G153" s="26" t="s">
        <v>190</v>
      </c>
      <c r="H153" s="648"/>
      <c r="I153" s="745"/>
      <c r="J153" s="648">
        <v>500000</v>
      </c>
      <c r="K153" s="795">
        <v>500000</v>
      </c>
    </row>
    <row r="154" spans="2:11" x14ac:dyDescent="0.35">
      <c r="B154" s="698">
        <v>22021007</v>
      </c>
      <c r="C154" s="782">
        <v>70111</v>
      </c>
      <c r="D154" s="761" t="s">
        <v>4684</v>
      </c>
      <c r="E154" s="700">
        <v>2101</v>
      </c>
      <c r="F154" s="698">
        <v>10742400</v>
      </c>
      <c r="G154" s="26" t="s">
        <v>175</v>
      </c>
      <c r="H154" s="648"/>
      <c r="I154" s="745"/>
      <c r="J154" s="648">
        <v>2000000</v>
      </c>
      <c r="K154" s="795">
        <v>2000000</v>
      </c>
    </row>
    <row r="155" spans="2:11" x14ac:dyDescent="0.35">
      <c r="B155" s="698">
        <v>22021008</v>
      </c>
      <c r="C155" s="782">
        <v>70111</v>
      </c>
      <c r="D155" s="761" t="s">
        <v>4684</v>
      </c>
      <c r="E155" s="700">
        <v>2101</v>
      </c>
      <c r="F155" s="698">
        <v>10742400</v>
      </c>
      <c r="G155" s="26" t="s">
        <v>191</v>
      </c>
      <c r="H155" s="648"/>
      <c r="I155" s="745"/>
      <c r="J155" s="648">
        <v>1000000</v>
      </c>
      <c r="K155" s="795">
        <v>1000000</v>
      </c>
    </row>
    <row r="156" spans="2:11" ht="26.25" thickBot="1" x14ac:dyDescent="0.4">
      <c r="B156" s="698">
        <v>22021014</v>
      </c>
      <c r="C156" s="782">
        <v>70111</v>
      </c>
      <c r="D156" s="761" t="s">
        <v>4684</v>
      </c>
      <c r="E156" s="700">
        <v>2101</v>
      </c>
      <c r="F156" s="698">
        <v>10742400</v>
      </c>
      <c r="G156" s="26" t="s">
        <v>206</v>
      </c>
      <c r="H156" s="648"/>
      <c r="I156" s="745"/>
      <c r="J156" s="648">
        <v>500000</v>
      </c>
      <c r="K156" s="994">
        <v>500000</v>
      </c>
    </row>
    <row r="157" spans="2:11" ht="27.75" thickTop="1" thickBot="1" x14ac:dyDescent="0.4">
      <c r="B157" s="764"/>
      <c r="C157" s="764"/>
      <c r="D157" s="764"/>
      <c r="E157" s="764"/>
      <c r="F157" s="764"/>
      <c r="G157" s="16" t="s">
        <v>1039</v>
      </c>
      <c r="H157" s="1162">
        <f>SUM(H121:H156)</f>
        <v>0</v>
      </c>
      <c r="I157" s="759">
        <f>SUM(I121:I156)</f>
        <v>0</v>
      </c>
      <c r="J157" s="1162">
        <f>SUM(J121:J156)</f>
        <v>195400000</v>
      </c>
      <c r="K157" s="1163">
        <f>SUM(K121:K156)</f>
        <v>195400000</v>
      </c>
    </row>
    <row r="158" spans="2:11" ht="27.75" thickTop="1" thickBot="1" x14ac:dyDescent="0.4">
      <c r="B158" s="767"/>
      <c r="C158" s="767"/>
      <c r="D158" s="767"/>
      <c r="E158" s="767"/>
      <c r="F158" s="767"/>
      <c r="G158" s="184"/>
      <c r="H158" s="1164"/>
      <c r="I158" s="808"/>
      <c r="J158" s="1164"/>
      <c r="K158" s="1165"/>
    </row>
    <row r="159" spans="2:11" ht="27.75" thickTop="1" thickBot="1" x14ac:dyDescent="0.4">
      <c r="B159" s="767"/>
      <c r="C159" s="767"/>
      <c r="D159" s="767"/>
      <c r="E159" s="767"/>
      <c r="F159" s="767"/>
      <c r="G159" s="769"/>
      <c r="H159" s="787"/>
      <c r="I159" s="728"/>
      <c r="J159" s="719" t="s">
        <v>179</v>
      </c>
      <c r="K159" s="766">
        <v>0</v>
      </c>
    </row>
    <row r="160" spans="2:11" ht="27.75" thickTop="1" thickBot="1" x14ac:dyDescent="0.4">
      <c r="B160" s="767"/>
      <c r="C160" s="767"/>
      <c r="D160" s="767"/>
      <c r="E160" s="767"/>
      <c r="F160" s="767"/>
      <c r="G160" s="769"/>
      <c r="H160" s="787"/>
      <c r="I160" s="728"/>
      <c r="J160" s="719" t="s">
        <v>180</v>
      </c>
      <c r="K160" s="766">
        <f>K157</f>
        <v>195400000</v>
      </c>
    </row>
    <row r="161" spans="2:11" ht="27.75" thickTop="1" thickBot="1" x14ac:dyDescent="0.4">
      <c r="B161" s="767"/>
      <c r="C161" s="767"/>
      <c r="D161" s="767"/>
      <c r="E161" s="767"/>
      <c r="F161" s="767"/>
      <c r="G161" s="769"/>
      <c r="H161" s="787"/>
      <c r="I161" s="728"/>
      <c r="J161" s="720"/>
      <c r="K161" s="794"/>
    </row>
    <row r="162" spans="2:11" ht="27.75" thickTop="1" thickBot="1" x14ac:dyDescent="0.4">
      <c r="B162" s="1106">
        <v>11113200100</v>
      </c>
      <c r="C162" s="1089" t="s">
        <v>4646</v>
      </c>
      <c r="D162" s="1100"/>
      <c r="E162" s="1100"/>
      <c r="F162" s="1100"/>
      <c r="G162" s="1100"/>
      <c r="H162" s="1112"/>
      <c r="I162" s="1101"/>
      <c r="J162" s="1112"/>
      <c r="K162" s="1122"/>
    </row>
    <row r="163" spans="2:11" ht="27.75" thickTop="1" thickBot="1" x14ac:dyDescent="0.4">
      <c r="B163" s="1579" t="s">
        <v>213</v>
      </c>
      <c r="C163" s="1579"/>
      <c r="D163" s="1579"/>
      <c r="E163" s="1579"/>
      <c r="F163" s="1579"/>
      <c r="G163" s="643"/>
      <c r="H163" s="720"/>
      <c r="I163" s="1084"/>
      <c r="J163" s="720"/>
      <c r="K163" s="823"/>
    </row>
    <row r="164" spans="2:11" ht="80.25" thickTop="1" thickBot="1" x14ac:dyDescent="0.4">
      <c r="B164" s="20" t="s">
        <v>137</v>
      </c>
      <c r="C164" s="20" t="s">
        <v>138</v>
      </c>
      <c r="D164" s="20" t="s">
        <v>139</v>
      </c>
      <c r="E164" s="20" t="s">
        <v>140</v>
      </c>
      <c r="F164" s="20" t="s">
        <v>141</v>
      </c>
      <c r="G164" s="20" t="s">
        <v>142</v>
      </c>
      <c r="H164" s="717" t="s">
        <v>3311</v>
      </c>
      <c r="I164" s="750" t="s">
        <v>3317</v>
      </c>
      <c r="J164" s="717" t="s">
        <v>3318</v>
      </c>
      <c r="K164" s="33" t="s">
        <v>5153</v>
      </c>
    </row>
    <row r="165" spans="2:11" ht="51.75" thickTop="1" x14ac:dyDescent="0.35">
      <c r="B165" s="698">
        <v>23010112</v>
      </c>
      <c r="C165" s="782">
        <v>70111</v>
      </c>
      <c r="D165" s="1130" t="s">
        <v>3446</v>
      </c>
      <c r="E165" s="700">
        <v>3101</v>
      </c>
      <c r="F165" s="782">
        <v>10721300</v>
      </c>
      <c r="G165" s="26" t="s">
        <v>4647</v>
      </c>
      <c r="H165" s="648"/>
      <c r="I165" s="731"/>
      <c r="J165" s="726">
        <v>500000</v>
      </c>
      <c r="K165" s="965">
        <f>SUM(H165,J165)</f>
        <v>500000</v>
      </c>
    </row>
    <row r="166" spans="2:11" ht="51.75" thickBot="1" x14ac:dyDescent="0.4">
      <c r="B166" s="698">
        <v>23010113</v>
      </c>
      <c r="C166" s="782">
        <v>70111</v>
      </c>
      <c r="D166" s="1130" t="s">
        <v>4694</v>
      </c>
      <c r="E166" s="700">
        <v>3101</v>
      </c>
      <c r="F166" s="782">
        <v>10721300</v>
      </c>
      <c r="G166" s="26" t="s">
        <v>4648</v>
      </c>
      <c r="H166" s="648"/>
      <c r="I166" s="745"/>
      <c r="J166" s="726"/>
      <c r="K166" s="966">
        <f>SUM(H166,J166)</f>
        <v>0</v>
      </c>
    </row>
    <row r="167" spans="2:11" ht="27.75" thickTop="1" thickBot="1" x14ac:dyDescent="0.4">
      <c r="B167" s="764"/>
      <c r="C167" s="764"/>
      <c r="D167" s="764"/>
      <c r="E167" s="764"/>
      <c r="F167" s="764"/>
      <c r="G167" s="51" t="s">
        <v>1038</v>
      </c>
      <c r="H167" s="765">
        <f>SUM(H165:H166)</f>
        <v>0</v>
      </c>
      <c r="I167" s="747">
        <f>SUM(I165:I166)</f>
        <v>0</v>
      </c>
      <c r="J167" s="765">
        <f>SUM(J165:J166)</f>
        <v>500000</v>
      </c>
      <c r="K167" s="766">
        <f>SUM(K165:K166)</f>
        <v>500000</v>
      </c>
    </row>
    <row r="168" spans="2:11" ht="27.75" thickTop="1" thickBot="1" x14ac:dyDescent="0.4">
      <c r="B168" s="767"/>
      <c r="C168" s="767"/>
      <c r="D168" s="767"/>
      <c r="E168" s="767"/>
      <c r="F168" s="767"/>
      <c r="G168" s="643"/>
      <c r="H168" s="842"/>
      <c r="I168" s="866"/>
      <c r="J168" s="842"/>
      <c r="K168" s="930"/>
    </row>
    <row r="169" spans="2:11" ht="27.75" thickTop="1" thickBot="1" x14ac:dyDescent="0.4">
      <c r="B169" s="767"/>
      <c r="C169" s="767"/>
      <c r="D169" s="767"/>
      <c r="E169" s="767"/>
      <c r="F169" s="767"/>
      <c r="G169" s="769"/>
      <c r="H169" s="770"/>
      <c r="I169" s="728"/>
      <c r="J169" s="719" t="s">
        <v>215</v>
      </c>
      <c r="K169" s="766">
        <f>K167</f>
        <v>500000</v>
      </c>
    </row>
    <row r="170" spans="2:11" ht="27.75" thickTop="1" thickBot="1" x14ac:dyDescent="0.4">
      <c r="B170" s="767"/>
      <c r="C170" s="767"/>
      <c r="D170" s="767"/>
      <c r="E170" s="767"/>
      <c r="F170" s="767"/>
      <c r="G170" s="769"/>
      <c r="H170" s="787"/>
      <c r="I170" s="728"/>
      <c r="J170" s="720"/>
      <c r="K170" s="794"/>
    </row>
    <row r="171" spans="2:11" ht="27.75" thickTop="1" thickBot="1" x14ac:dyDescent="0.4">
      <c r="B171" s="1106" t="s">
        <v>11</v>
      </c>
      <c r="C171" s="1573" t="s">
        <v>2989</v>
      </c>
      <c r="D171" s="1574"/>
      <c r="E171" s="1574"/>
      <c r="F171" s="1574"/>
      <c r="G171" s="1575"/>
      <c r="H171" s="1102"/>
      <c r="I171" s="1103"/>
      <c r="J171" s="1100"/>
      <c r="K171" s="1100"/>
    </row>
    <row r="172" spans="2:11" ht="27.75" thickTop="1" thickBot="1" x14ac:dyDescent="0.4">
      <c r="B172" s="1577" t="s">
        <v>182</v>
      </c>
      <c r="C172" s="1577"/>
      <c r="D172" s="1577"/>
      <c r="E172" s="1577"/>
      <c r="F172" s="1577"/>
      <c r="G172" s="643"/>
      <c r="H172" s="823"/>
      <c r="I172" s="1084"/>
      <c r="J172" s="720"/>
      <c r="K172" s="823"/>
    </row>
    <row r="173" spans="2:11" ht="106.5" thickTop="1" thickBot="1" x14ac:dyDescent="0.4">
      <c r="B173" s="20" t="s">
        <v>137</v>
      </c>
      <c r="C173" s="20" t="s">
        <v>138</v>
      </c>
      <c r="D173" s="20" t="s">
        <v>139</v>
      </c>
      <c r="E173" s="20" t="s">
        <v>140</v>
      </c>
      <c r="F173" s="20" t="s">
        <v>141</v>
      </c>
      <c r="G173" s="20" t="s">
        <v>142</v>
      </c>
      <c r="H173" s="33" t="s">
        <v>3311</v>
      </c>
      <c r="I173" s="750" t="s">
        <v>3316</v>
      </c>
      <c r="J173" s="717" t="s">
        <v>3315</v>
      </c>
      <c r="K173" s="21" t="s">
        <v>5154</v>
      </c>
    </row>
    <row r="174" spans="2:11" ht="26.25" thickTop="1" x14ac:dyDescent="0.35">
      <c r="B174" s="698">
        <v>22020101</v>
      </c>
      <c r="C174" s="698">
        <v>70132</v>
      </c>
      <c r="D174" s="761" t="s">
        <v>4684</v>
      </c>
      <c r="E174" s="700">
        <v>2101</v>
      </c>
      <c r="F174" s="698">
        <v>10742400</v>
      </c>
      <c r="G174" s="26" t="s">
        <v>145</v>
      </c>
      <c r="H174" s="763">
        <v>400000</v>
      </c>
      <c r="I174" s="751"/>
      <c r="J174" s="723"/>
      <c r="K174" s="971"/>
    </row>
    <row r="175" spans="2:11" x14ac:dyDescent="0.35">
      <c r="B175" s="698">
        <v>22020102</v>
      </c>
      <c r="C175" s="698">
        <v>70132</v>
      </c>
      <c r="D175" s="761" t="s">
        <v>4684</v>
      </c>
      <c r="E175" s="700">
        <v>2101</v>
      </c>
      <c r="F175" s="698">
        <v>10742400</v>
      </c>
      <c r="G175" s="26" t="s">
        <v>146</v>
      </c>
      <c r="H175" s="763">
        <v>100000</v>
      </c>
      <c r="I175" s="751"/>
      <c r="J175" s="735"/>
      <c r="K175" s="835"/>
    </row>
    <row r="176" spans="2:11" x14ac:dyDescent="0.35">
      <c r="B176" s="698">
        <v>22020201</v>
      </c>
      <c r="C176" s="698">
        <v>70132</v>
      </c>
      <c r="D176" s="761" t="s">
        <v>4684</v>
      </c>
      <c r="E176" s="700">
        <v>2101</v>
      </c>
      <c r="F176" s="698">
        <v>10742400</v>
      </c>
      <c r="G176" s="26" t="s">
        <v>147</v>
      </c>
      <c r="H176" s="763">
        <v>175000</v>
      </c>
      <c r="I176" s="751"/>
      <c r="J176" s="735"/>
      <c r="K176" s="835"/>
    </row>
    <row r="177" spans="2:11" x14ac:dyDescent="0.35">
      <c r="B177" s="698">
        <v>22020202</v>
      </c>
      <c r="C177" s="698">
        <v>70132</v>
      </c>
      <c r="D177" s="761" t="s">
        <v>4684</v>
      </c>
      <c r="E177" s="700">
        <v>2101</v>
      </c>
      <c r="F177" s="698">
        <v>10742400</v>
      </c>
      <c r="G177" s="26" t="s">
        <v>184</v>
      </c>
      <c r="H177" s="763">
        <v>50000</v>
      </c>
      <c r="I177" s="751"/>
      <c r="J177" s="735"/>
      <c r="K177" s="835"/>
    </row>
    <row r="178" spans="2:11" x14ac:dyDescent="0.35">
      <c r="B178" s="698">
        <v>22020203</v>
      </c>
      <c r="C178" s="698">
        <v>70132</v>
      </c>
      <c r="D178" s="761" t="s">
        <v>4684</v>
      </c>
      <c r="E178" s="700">
        <v>2101</v>
      </c>
      <c r="F178" s="698">
        <v>10742400</v>
      </c>
      <c r="G178" s="26" t="s">
        <v>148</v>
      </c>
      <c r="H178" s="763">
        <v>140000</v>
      </c>
      <c r="I178" s="751"/>
      <c r="J178" s="735"/>
      <c r="K178" s="835"/>
    </row>
    <row r="179" spans="2:11" x14ac:dyDescent="0.35">
      <c r="B179" s="698">
        <v>22020205</v>
      </c>
      <c r="C179" s="698">
        <v>70132</v>
      </c>
      <c r="D179" s="761" t="s">
        <v>4684</v>
      </c>
      <c r="E179" s="700">
        <v>2101</v>
      </c>
      <c r="F179" s="698">
        <v>10742400</v>
      </c>
      <c r="G179" s="26" t="s">
        <v>185</v>
      </c>
      <c r="H179" s="763">
        <v>50000</v>
      </c>
      <c r="I179" s="751"/>
      <c r="J179" s="735"/>
      <c r="K179" s="835"/>
    </row>
    <row r="180" spans="2:11" x14ac:dyDescent="0.35">
      <c r="B180" s="698">
        <v>22020301</v>
      </c>
      <c r="C180" s="698">
        <v>70132</v>
      </c>
      <c r="D180" s="761" t="s">
        <v>4684</v>
      </c>
      <c r="E180" s="700">
        <v>2101</v>
      </c>
      <c r="F180" s="698">
        <v>10742400</v>
      </c>
      <c r="G180" s="26" t="s">
        <v>195</v>
      </c>
      <c r="H180" s="763">
        <v>200000</v>
      </c>
      <c r="I180" s="751">
        <v>100000</v>
      </c>
      <c r="J180" s="735"/>
      <c r="K180" s="835"/>
    </row>
    <row r="181" spans="2:11" x14ac:dyDescent="0.35">
      <c r="B181" s="698">
        <v>22020305</v>
      </c>
      <c r="C181" s="698">
        <v>70132</v>
      </c>
      <c r="D181" s="761" t="s">
        <v>4684</v>
      </c>
      <c r="E181" s="700">
        <v>2101</v>
      </c>
      <c r="F181" s="698">
        <v>10742400</v>
      </c>
      <c r="G181" s="26" t="s">
        <v>153</v>
      </c>
      <c r="H181" s="763">
        <v>50000</v>
      </c>
      <c r="I181" s="751"/>
      <c r="J181" s="723"/>
      <c r="K181" s="835"/>
    </row>
    <row r="182" spans="2:11" x14ac:dyDescent="0.35">
      <c r="B182" s="698">
        <v>22020401</v>
      </c>
      <c r="C182" s="698">
        <v>70132</v>
      </c>
      <c r="D182" s="761" t="s">
        <v>4684</v>
      </c>
      <c r="E182" s="700">
        <v>2101</v>
      </c>
      <c r="F182" s="698">
        <v>10742400</v>
      </c>
      <c r="G182" s="26" t="s">
        <v>196</v>
      </c>
      <c r="H182" s="763">
        <v>250000</v>
      </c>
      <c r="I182" s="751"/>
      <c r="J182" s="723"/>
      <c r="K182" s="835"/>
    </row>
    <row r="183" spans="2:11" x14ac:dyDescent="0.35">
      <c r="B183" s="698">
        <v>22020402</v>
      </c>
      <c r="C183" s="698">
        <v>70132</v>
      </c>
      <c r="D183" s="761" t="s">
        <v>4684</v>
      </c>
      <c r="E183" s="700">
        <v>2101</v>
      </c>
      <c r="F183" s="698">
        <v>10742400</v>
      </c>
      <c r="G183" s="26" t="s">
        <v>197</v>
      </c>
      <c r="H183" s="763">
        <v>70000</v>
      </c>
      <c r="I183" s="751"/>
      <c r="J183" s="735"/>
      <c r="K183" s="835"/>
    </row>
    <row r="184" spans="2:11" x14ac:dyDescent="0.35">
      <c r="B184" s="698">
        <v>22020403</v>
      </c>
      <c r="C184" s="698">
        <v>70132</v>
      </c>
      <c r="D184" s="761" t="s">
        <v>4684</v>
      </c>
      <c r="E184" s="700">
        <v>2101</v>
      </c>
      <c r="F184" s="698">
        <v>10742400</v>
      </c>
      <c r="G184" s="26" t="s">
        <v>160</v>
      </c>
      <c r="H184" s="763">
        <v>35000</v>
      </c>
      <c r="I184" s="751"/>
      <c r="J184" s="735"/>
      <c r="K184" s="835"/>
    </row>
    <row r="185" spans="2:11" x14ac:dyDescent="0.35">
      <c r="B185" s="698">
        <v>22020404</v>
      </c>
      <c r="C185" s="698">
        <v>70132</v>
      </c>
      <c r="D185" s="761" t="s">
        <v>4684</v>
      </c>
      <c r="E185" s="700">
        <v>2101</v>
      </c>
      <c r="F185" s="698">
        <v>10742400</v>
      </c>
      <c r="G185" s="26" t="s">
        <v>161</v>
      </c>
      <c r="H185" s="763">
        <v>100000</v>
      </c>
      <c r="I185" s="751">
        <v>100000</v>
      </c>
      <c r="J185" s="735"/>
      <c r="K185" s="835"/>
    </row>
    <row r="186" spans="2:11" x14ac:dyDescent="0.35">
      <c r="B186" s="698">
        <v>22020405</v>
      </c>
      <c r="C186" s="698">
        <v>70132</v>
      </c>
      <c r="D186" s="761" t="s">
        <v>4684</v>
      </c>
      <c r="E186" s="700">
        <v>2101</v>
      </c>
      <c r="F186" s="698">
        <v>10742400</v>
      </c>
      <c r="G186" s="26" t="s">
        <v>162</v>
      </c>
      <c r="H186" s="763">
        <v>20000</v>
      </c>
      <c r="I186" s="751"/>
      <c r="J186" s="735"/>
      <c r="K186" s="835"/>
    </row>
    <row r="187" spans="2:11" x14ac:dyDescent="0.35">
      <c r="B187" s="698">
        <v>22020406</v>
      </c>
      <c r="C187" s="698">
        <v>70132</v>
      </c>
      <c r="D187" s="761" t="s">
        <v>4684</v>
      </c>
      <c r="E187" s="700">
        <v>2101</v>
      </c>
      <c r="F187" s="698">
        <v>10742400</v>
      </c>
      <c r="G187" s="26" t="s">
        <v>163</v>
      </c>
      <c r="H187" s="763">
        <v>70000</v>
      </c>
      <c r="I187" s="751"/>
      <c r="J187" s="735"/>
      <c r="K187" s="835"/>
    </row>
    <row r="188" spans="2:11" x14ac:dyDescent="0.35">
      <c r="B188" s="698">
        <v>22020501</v>
      </c>
      <c r="C188" s="698">
        <v>70132</v>
      </c>
      <c r="D188" s="761" t="s">
        <v>4684</v>
      </c>
      <c r="E188" s="700">
        <v>2101</v>
      </c>
      <c r="F188" s="698">
        <v>10742400</v>
      </c>
      <c r="G188" s="26" t="s">
        <v>198</v>
      </c>
      <c r="H188" s="763">
        <v>122000</v>
      </c>
      <c r="I188" s="751"/>
      <c r="J188" s="735"/>
      <c r="K188" s="835"/>
    </row>
    <row r="189" spans="2:11" x14ac:dyDescent="0.35">
      <c r="B189" s="698">
        <v>22020601</v>
      </c>
      <c r="C189" s="698">
        <v>70132</v>
      </c>
      <c r="D189" s="761" t="s">
        <v>4684</v>
      </c>
      <c r="E189" s="700">
        <v>2101</v>
      </c>
      <c r="F189" s="698">
        <v>10742400</v>
      </c>
      <c r="G189" s="26" t="s">
        <v>166</v>
      </c>
      <c r="H189" s="763">
        <v>180000</v>
      </c>
      <c r="I189" s="751"/>
      <c r="J189" s="735"/>
      <c r="K189" s="835"/>
    </row>
    <row r="190" spans="2:11" x14ac:dyDescent="0.35">
      <c r="B190" s="698">
        <v>22020605</v>
      </c>
      <c r="C190" s="698">
        <v>70132</v>
      </c>
      <c r="D190" s="761" t="s">
        <v>4684</v>
      </c>
      <c r="E190" s="700">
        <v>2101</v>
      </c>
      <c r="F190" s="698">
        <v>10742400</v>
      </c>
      <c r="G190" s="26" t="s">
        <v>167</v>
      </c>
      <c r="H190" s="763">
        <v>70000</v>
      </c>
      <c r="I190" s="751"/>
      <c r="J190" s="735"/>
      <c r="K190" s="835"/>
    </row>
    <row r="191" spans="2:11" x14ac:dyDescent="0.35">
      <c r="B191" s="698">
        <v>22020704</v>
      </c>
      <c r="C191" s="698">
        <v>70132</v>
      </c>
      <c r="D191" s="761" t="s">
        <v>4684</v>
      </c>
      <c r="E191" s="700">
        <v>2101</v>
      </c>
      <c r="F191" s="698">
        <v>10742400</v>
      </c>
      <c r="G191" s="26" t="s">
        <v>204</v>
      </c>
      <c r="H191" s="763">
        <v>50000000</v>
      </c>
      <c r="I191" s="751"/>
      <c r="J191" s="735"/>
      <c r="K191" s="835"/>
    </row>
    <row r="192" spans="2:11" x14ac:dyDescent="0.35">
      <c r="B192" s="698">
        <v>22020707</v>
      </c>
      <c r="C192" s="698">
        <v>70132</v>
      </c>
      <c r="D192" s="761" t="s">
        <v>4684</v>
      </c>
      <c r="E192" s="700">
        <v>2101</v>
      </c>
      <c r="F192" s="698">
        <v>10742400</v>
      </c>
      <c r="G192" s="26" t="s">
        <v>1036</v>
      </c>
      <c r="H192" s="763">
        <v>250000000</v>
      </c>
      <c r="I192" s="751"/>
      <c r="J192" s="735"/>
      <c r="K192" s="835"/>
    </row>
    <row r="193" spans="2:11" x14ac:dyDescent="0.35">
      <c r="B193" s="698">
        <v>22020801</v>
      </c>
      <c r="C193" s="698">
        <v>70132</v>
      </c>
      <c r="D193" s="761" t="s">
        <v>4684</v>
      </c>
      <c r="E193" s="700">
        <v>2101</v>
      </c>
      <c r="F193" s="698">
        <v>10742400</v>
      </c>
      <c r="G193" s="26" t="s">
        <v>168</v>
      </c>
      <c r="H193" s="763">
        <v>10000</v>
      </c>
      <c r="I193" s="751"/>
      <c r="J193" s="735"/>
      <c r="K193" s="835"/>
    </row>
    <row r="194" spans="2:11" x14ac:dyDescent="0.35">
      <c r="B194" s="698">
        <v>22020802</v>
      </c>
      <c r="C194" s="698">
        <v>70132</v>
      </c>
      <c r="D194" s="761" t="s">
        <v>4684</v>
      </c>
      <c r="E194" s="700">
        <v>2101</v>
      </c>
      <c r="F194" s="698">
        <v>10742400</v>
      </c>
      <c r="G194" s="26" t="s">
        <v>188</v>
      </c>
      <c r="H194" s="763">
        <v>70000</v>
      </c>
      <c r="I194" s="751"/>
      <c r="J194" s="735"/>
      <c r="K194" s="835"/>
    </row>
    <row r="195" spans="2:11" x14ac:dyDescent="0.35">
      <c r="B195" s="698">
        <v>22020803</v>
      </c>
      <c r="C195" s="698">
        <v>70132</v>
      </c>
      <c r="D195" s="761" t="s">
        <v>4684</v>
      </c>
      <c r="E195" s="700">
        <v>2101</v>
      </c>
      <c r="F195" s="698">
        <v>10742400</v>
      </c>
      <c r="G195" s="26" t="s">
        <v>169</v>
      </c>
      <c r="H195" s="763">
        <v>70000</v>
      </c>
      <c r="I195" s="751"/>
      <c r="J195" s="735"/>
      <c r="K195" s="835"/>
    </row>
    <row r="196" spans="2:11" x14ac:dyDescent="0.35">
      <c r="B196" s="698">
        <v>22020901</v>
      </c>
      <c r="C196" s="698">
        <v>70132</v>
      </c>
      <c r="D196" s="761" t="s">
        <v>4684</v>
      </c>
      <c r="E196" s="700">
        <v>2101</v>
      </c>
      <c r="F196" s="698">
        <v>10742400</v>
      </c>
      <c r="G196" s="26" t="s">
        <v>171</v>
      </c>
      <c r="H196" s="763">
        <v>95000</v>
      </c>
      <c r="I196" s="751">
        <v>718.06999999999994</v>
      </c>
      <c r="J196" s="735"/>
      <c r="K196" s="835"/>
    </row>
    <row r="197" spans="2:11" x14ac:dyDescent="0.35">
      <c r="B197" s="698">
        <v>22021001</v>
      </c>
      <c r="C197" s="698">
        <v>70132</v>
      </c>
      <c r="D197" s="761" t="s">
        <v>4684</v>
      </c>
      <c r="E197" s="700">
        <v>2101</v>
      </c>
      <c r="F197" s="698">
        <v>10742400</v>
      </c>
      <c r="G197" s="26" t="s">
        <v>172</v>
      </c>
      <c r="H197" s="791">
        <v>50000</v>
      </c>
      <c r="I197" s="751"/>
      <c r="J197" s="648"/>
      <c r="K197" s="835"/>
    </row>
    <row r="198" spans="2:11" x14ac:dyDescent="0.35">
      <c r="B198" s="698">
        <v>22021002</v>
      </c>
      <c r="C198" s="698">
        <v>70132</v>
      </c>
      <c r="D198" s="761" t="s">
        <v>4684</v>
      </c>
      <c r="E198" s="700">
        <v>2101</v>
      </c>
      <c r="F198" s="698">
        <v>10742400</v>
      </c>
      <c r="G198" s="26" t="s">
        <v>189</v>
      </c>
      <c r="H198" s="791">
        <v>50000</v>
      </c>
      <c r="I198" s="751"/>
      <c r="J198" s="648"/>
      <c r="K198" s="835"/>
    </row>
    <row r="199" spans="2:11" x14ac:dyDescent="0.35">
      <c r="B199" s="698">
        <v>22021006</v>
      </c>
      <c r="C199" s="698">
        <v>70132</v>
      </c>
      <c r="D199" s="761" t="s">
        <v>4684</v>
      </c>
      <c r="E199" s="700">
        <v>2101</v>
      </c>
      <c r="F199" s="698">
        <v>10742400</v>
      </c>
      <c r="G199" s="26" t="s">
        <v>190</v>
      </c>
      <c r="H199" s="791">
        <v>5000</v>
      </c>
      <c r="I199" s="751"/>
      <c r="J199" s="648"/>
      <c r="K199" s="835"/>
    </row>
    <row r="200" spans="2:11" x14ac:dyDescent="0.35">
      <c r="B200" s="698">
        <v>22021007</v>
      </c>
      <c r="C200" s="698">
        <v>70132</v>
      </c>
      <c r="D200" s="761" t="s">
        <v>4684</v>
      </c>
      <c r="E200" s="700">
        <v>2101</v>
      </c>
      <c r="F200" s="698">
        <v>10742400</v>
      </c>
      <c r="G200" s="26" t="s">
        <v>175</v>
      </c>
      <c r="H200" s="791">
        <v>200000</v>
      </c>
      <c r="I200" s="751"/>
      <c r="J200" s="648"/>
      <c r="K200" s="835"/>
    </row>
    <row r="201" spans="2:11" ht="26.25" thickBot="1" x14ac:dyDescent="0.4">
      <c r="B201" s="698">
        <v>22021021</v>
      </c>
      <c r="C201" s="698">
        <v>70132</v>
      </c>
      <c r="D201" s="761" t="s">
        <v>4684</v>
      </c>
      <c r="E201" s="700">
        <v>2101</v>
      </c>
      <c r="F201" s="698">
        <v>10742400</v>
      </c>
      <c r="G201" s="26" t="s">
        <v>201</v>
      </c>
      <c r="H201" s="791">
        <v>200000</v>
      </c>
      <c r="I201" s="751"/>
      <c r="J201" s="648"/>
      <c r="K201" s="919"/>
    </row>
    <row r="202" spans="2:11" ht="27.75" thickTop="1" thickBot="1" x14ac:dyDescent="0.4">
      <c r="B202" s="764"/>
      <c r="C202" s="764"/>
      <c r="D202" s="764"/>
      <c r="E202" s="764"/>
      <c r="F202" s="764"/>
      <c r="G202" s="16" t="s">
        <v>1039</v>
      </c>
      <c r="H202" s="766">
        <f>SUM(H174:H201)</f>
        <v>302832000</v>
      </c>
      <c r="I202" s="747">
        <f>SUM(I174:I201)</f>
        <v>200718.07</v>
      </c>
      <c r="J202" s="765">
        <f>SUM(J174:J201)</f>
        <v>0</v>
      </c>
      <c r="K202" s="766">
        <f>SUM(K174:K201)</f>
        <v>0</v>
      </c>
    </row>
    <row r="203" spans="2:11" ht="27" thickTop="1" thickBot="1" x14ac:dyDescent="0.4">
      <c r="K203" s="931"/>
    </row>
    <row r="204" spans="2:11" ht="27.75" thickTop="1" thickBot="1" x14ac:dyDescent="0.4">
      <c r="B204" s="767"/>
      <c r="C204" s="767"/>
      <c r="D204" s="767"/>
      <c r="E204" s="767"/>
      <c r="F204" s="767"/>
      <c r="G204" s="769"/>
      <c r="H204" s="787"/>
      <c r="I204" s="728"/>
      <c r="J204" s="719" t="s">
        <v>179</v>
      </c>
      <c r="K204" s="766">
        <v>0</v>
      </c>
    </row>
    <row r="205" spans="2:11" ht="27.75" thickTop="1" thickBot="1" x14ac:dyDescent="0.4">
      <c r="B205" s="767"/>
      <c r="C205" s="767"/>
      <c r="D205" s="767"/>
      <c r="E205" s="767"/>
      <c r="F205" s="767"/>
      <c r="G205" s="769"/>
      <c r="H205" s="787"/>
      <c r="I205" s="728"/>
      <c r="J205" s="719" t="s">
        <v>180</v>
      </c>
      <c r="K205" s="766">
        <f>K202-K204</f>
        <v>0</v>
      </c>
    </row>
    <row r="206" spans="2:11" ht="27.75" thickTop="1" thickBot="1" x14ac:dyDescent="0.4">
      <c r="B206" s="767"/>
      <c r="C206" s="767"/>
      <c r="D206" s="767"/>
      <c r="E206" s="767"/>
      <c r="F206" s="767"/>
      <c r="G206" s="769"/>
      <c r="H206" s="787"/>
      <c r="I206" s="728"/>
      <c r="J206" s="720"/>
      <c r="K206" s="794"/>
    </row>
    <row r="207" spans="2:11" ht="27.75" thickTop="1" thickBot="1" x14ac:dyDescent="0.4">
      <c r="B207" s="1106" t="s">
        <v>11</v>
      </c>
      <c r="C207" s="1573" t="s">
        <v>2989</v>
      </c>
      <c r="D207" s="1574"/>
      <c r="E207" s="1574"/>
      <c r="F207" s="1574"/>
      <c r="G207" s="1575"/>
      <c r="H207" s="1150"/>
      <c r="I207" s="1098"/>
      <c r="J207" s="1151"/>
      <c r="K207" s="1150"/>
    </row>
    <row r="208" spans="2:11" ht="27.75" thickTop="1" thickBot="1" x14ac:dyDescent="0.4">
      <c r="B208" s="1577" t="s">
        <v>213</v>
      </c>
      <c r="C208" s="1577"/>
      <c r="D208" s="1577"/>
      <c r="E208" s="1577"/>
      <c r="F208" s="1577"/>
      <c r="G208" s="643"/>
      <c r="H208" s="823"/>
      <c r="I208" s="1084"/>
      <c r="J208" s="720"/>
      <c r="K208" s="823"/>
    </row>
    <row r="209" spans="2:15" ht="80.25" thickTop="1" thickBot="1" x14ac:dyDescent="0.4">
      <c r="B209" s="20" t="s">
        <v>137</v>
      </c>
      <c r="C209" s="20" t="s">
        <v>138</v>
      </c>
      <c r="D209" s="20" t="s">
        <v>139</v>
      </c>
      <c r="E209" s="20" t="s">
        <v>140</v>
      </c>
      <c r="F209" s="20" t="s">
        <v>141</v>
      </c>
      <c r="G209" s="20" t="s">
        <v>142</v>
      </c>
      <c r="H209" s="33" t="s">
        <v>3311</v>
      </c>
      <c r="I209" s="750" t="s">
        <v>3317</v>
      </c>
      <c r="J209" s="717" t="s">
        <v>3318</v>
      </c>
      <c r="K209" s="33" t="s">
        <v>5153</v>
      </c>
    </row>
    <row r="210" spans="2:15" ht="51.75" thickTop="1" x14ac:dyDescent="0.35">
      <c r="B210" s="782" t="s">
        <v>2905</v>
      </c>
      <c r="C210" s="782">
        <v>70132</v>
      </c>
      <c r="D210" s="790" t="s">
        <v>3349</v>
      </c>
      <c r="E210" s="784">
        <v>3101</v>
      </c>
      <c r="F210" s="782">
        <v>10742400</v>
      </c>
      <c r="G210" s="37" t="s">
        <v>3338</v>
      </c>
      <c r="H210" s="791">
        <v>250000</v>
      </c>
      <c r="I210" s="751"/>
      <c r="J210" s="738"/>
      <c r="K210" s="965"/>
    </row>
    <row r="211" spans="2:15" ht="76.5" x14ac:dyDescent="0.35">
      <c r="B211" s="698" t="s">
        <v>2905</v>
      </c>
      <c r="C211" s="782">
        <v>70132</v>
      </c>
      <c r="D211" s="699" t="s">
        <v>3350</v>
      </c>
      <c r="E211" s="700">
        <v>3101</v>
      </c>
      <c r="F211" s="782">
        <v>10742400</v>
      </c>
      <c r="G211" s="26" t="s">
        <v>3339</v>
      </c>
      <c r="H211" s="791">
        <v>250000</v>
      </c>
      <c r="I211" s="751"/>
      <c r="J211" s="648"/>
      <c r="K211" s="859"/>
    </row>
    <row r="212" spans="2:15" ht="102" x14ac:dyDescent="0.35">
      <c r="B212" s="698" t="s">
        <v>2899</v>
      </c>
      <c r="C212" s="782">
        <v>70132</v>
      </c>
      <c r="D212" s="699" t="s">
        <v>3351</v>
      </c>
      <c r="E212" s="700">
        <v>3101</v>
      </c>
      <c r="F212" s="782">
        <v>10742400</v>
      </c>
      <c r="G212" s="26" t="s">
        <v>3340</v>
      </c>
      <c r="H212" s="791">
        <v>300000000</v>
      </c>
      <c r="I212" s="751"/>
      <c r="J212" s="735"/>
      <c r="K212" s="835"/>
    </row>
    <row r="213" spans="2:15" ht="76.5" x14ac:dyDescent="0.35">
      <c r="B213" s="698" t="s">
        <v>2899</v>
      </c>
      <c r="C213" s="782">
        <v>70132</v>
      </c>
      <c r="D213" s="699" t="s">
        <v>3352</v>
      </c>
      <c r="E213" s="700">
        <v>3101</v>
      </c>
      <c r="F213" s="782">
        <v>10742400</v>
      </c>
      <c r="G213" s="26" t="s">
        <v>3341</v>
      </c>
      <c r="H213" s="791">
        <v>350000000</v>
      </c>
      <c r="I213" s="751"/>
      <c r="J213" s="735"/>
      <c r="K213" s="835"/>
    </row>
    <row r="214" spans="2:15" ht="102" x14ac:dyDescent="0.35">
      <c r="B214" s="698" t="s">
        <v>2916</v>
      </c>
      <c r="C214" s="782">
        <v>70132</v>
      </c>
      <c r="D214" s="699" t="s">
        <v>3353</v>
      </c>
      <c r="E214" s="700">
        <v>3101</v>
      </c>
      <c r="F214" s="782">
        <v>10742400</v>
      </c>
      <c r="G214" s="26" t="s">
        <v>3342</v>
      </c>
      <c r="H214" s="791">
        <v>300000000</v>
      </c>
      <c r="I214" s="751"/>
      <c r="J214" s="735"/>
      <c r="K214" s="835"/>
    </row>
    <row r="215" spans="2:15" ht="102" x14ac:dyDescent="0.35">
      <c r="B215" s="698" t="s">
        <v>2966</v>
      </c>
      <c r="C215" s="782">
        <v>70132</v>
      </c>
      <c r="D215" s="699" t="s">
        <v>3354</v>
      </c>
      <c r="E215" s="700">
        <v>3101</v>
      </c>
      <c r="F215" s="782">
        <v>10742400</v>
      </c>
      <c r="G215" s="26" t="s">
        <v>3343</v>
      </c>
      <c r="H215" s="791">
        <v>7000000</v>
      </c>
      <c r="I215" s="751"/>
      <c r="J215" s="735"/>
      <c r="K215" s="835"/>
    </row>
    <row r="216" spans="2:15" ht="102" x14ac:dyDescent="0.35">
      <c r="B216" s="698" t="s">
        <v>2966</v>
      </c>
      <c r="C216" s="782">
        <v>70132</v>
      </c>
      <c r="D216" s="699" t="s">
        <v>3355</v>
      </c>
      <c r="E216" s="700">
        <v>3101</v>
      </c>
      <c r="F216" s="782">
        <v>10742400</v>
      </c>
      <c r="G216" s="26" t="s">
        <v>3344</v>
      </c>
      <c r="H216" s="791">
        <v>950000000</v>
      </c>
      <c r="I216" s="751"/>
      <c r="J216" s="735"/>
      <c r="K216" s="835"/>
    </row>
    <row r="217" spans="2:15" ht="102" x14ac:dyDescent="0.35">
      <c r="B217" s="698" t="s">
        <v>2966</v>
      </c>
      <c r="C217" s="782">
        <v>70132</v>
      </c>
      <c r="D217" s="699" t="s">
        <v>3356</v>
      </c>
      <c r="E217" s="700">
        <v>3101</v>
      </c>
      <c r="F217" s="782">
        <v>10742400</v>
      </c>
      <c r="G217" s="26" t="s">
        <v>3345</v>
      </c>
      <c r="H217" s="791">
        <v>2350771077.6373901</v>
      </c>
      <c r="I217" s="751"/>
      <c r="J217" s="735"/>
      <c r="K217" s="835"/>
    </row>
    <row r="218" spans="2:15" ht="51" x14ac:dyDescent="0.35">
      <c r="B218" s="698">
        <v>23020112</v>
      </c>
      <c r="C218" s="782">
        <v>70132</v>
      </c>
      <c r="D218" s="699" t="s">
        <v>3357</v>
      </c>
      <c r="E218" s="700">
        <v>3101</v>
      </c>
      <c r="F218" s="782">
        <v>10742400</v>
      </c>
      <c r="G218" s="26" t="s">
        <v>3346</v>
      </c>
      <c r="H218" s="791">
        <v>2000000</v>
      </c>
      <c r="I218" s="751"/>
      <c r="J218" s="735"/>
      <c r="K218" s="835"/>
    </row>
    <row r="219" spans="2:15" ht="51" x14ac:dyDescent="0.35">
      <c r="B219" s="698">
        <v>23020112</v>
      </c>
      <c r="C219" s="782">
        <v>70132</v>
      </c>
      <c r="D219" s="699" t="s">
        <v>3358</v>
      </c>
      <c r="E219" s="700">
        <v>3101</v>
      </c>
      <c r="F219" s="782">
        <v>10742400</v>
      </c>
      <c r="G219" s="26" t="s">
        <v>3347</v>
      </c>
      <c r="H219" s="791">
        <v>1000000</v>
      </c>
      <c r="I219" s="751"/>
      <c r="J219" s="735"/>
      <c r="K219" s="835"/>
    </row>
    <row r="220" spans="2:15" ht="51.75" thickBot="1" x14ac:dyDescent="0.4">
      <c r="B220" s="698">
        <v>23020119</v>
      </c>
      <c r="C220" s="782">
        <v>70132</v>
      </c>
      <c r="D220" s="699" t="s">
        <v>3359</v>
      </c>
      <c r="E220" s="700">
        <v>3101</v>
      </c>
      <c r="F220" s="782">
        <v>10742400</v>
      </c>
      <c r="G220" s="26" t="s">
        <v>3348</v>
      </c>
      <c r="H220" s="791">
        <v>10000000</v>
      </c>
      <c r="I220" s="751"/>
      <c r="J220" s="735"/>
      <c r="K220" s="919"/>
    </row>
    <row r="221" spans="2:15" ht="27.75" thickTop="1" thickBot="1" x14ac:dyDescent="0.4">
      <c r="B221" s="764"/>
      <c r="C221" s="764"/>
      <c r="D221" s="764"/>
      <c r="E221" s="764"/>
      <c r="F221" s="764"/>
      <c r="G221" s="16" t="s">
        <v>1038</v>
      </c>
      <c r="H221" s="766">
        <f>SUM(H210:H220)</f>
        <v>4271271077.6373901</v>
      </c>
      <c r="I221" s="747">
        <f>SUM(I210:I220)</f>
        <v>0</v>
      </c>
      <c r="J221" s="765">
        <f>SUM(J210:J220)</f>
        <v>0</v>
      </c>
      <c r="K221" s="766">
        <f>SUM(K210:K220)</f>
        <v>0</v>
      </c>
    </row>
    <row r="222" spans="2:15" ht="27" thickTop="1" thickBot="1" x14ac:dyDescent="0.4">
      <c r="B222" s="767"/>
      <c r="C222" s="767"/>
      <c r="D222" s="767"/>
      <c r="E222" s="767"/>
      <c r="F222" s="767"/>
      <c r="G222" s="769"/>
      <c r="H222" s="787"/>
      <c r="I222" s="728"/>
      <c r="J222" s="770"/>
      <c r="K222" s="934"/>
    </row>
    <row r="223" spans="2:15" ht="27.75" thickTop="1" thickBot="1" x14ac:dyDescent="0.4">
      <c r="B223" s="767"/>
      <c r="C223" s="767"/>
      <c r="D223" s="767"/>
      <c r="E223" s="767"/>
      <c r="F223" s="767"/>
      <c r="G223" s="769"/>
      <c r="H223" s="787"/>
      <c r="I223" s="728"/>
      <c r="J223" s="719" t="s">
        <v>215</v>
      </c>
      <c r="K223" s="766">
        <f>K221</f>
        <v>0</v>
      </c>
    </row>
    <row r="224" spans="2:15" s="1027" customFormat="1" ht="27.75" thickTop="1" thickBot="1" x14ac:dyDescent="0.4">
      <c r="B224" s="907"/>
      <c r="C224" s="907"/>
      <c r="D224" s="907"/>
      <c r="E224" s="907"/>
      <c r="F224" s="907"/>
      <c r="G224" s="1157"/>
      <c r="H224" s="1158"/>
      <c r="I224" s="1079"/>
      <c r="J224" s="1080"/>
      <c r="K224" s="1166"/>
      <c r="M224" s="1154"/>
      <c r="N224" s="1029"/>
      <c r="O224" s="1029"/>
    </row>
    <row r="225" spans="1:15" s="1171" customFormat="1" ht="27.75" thickTop="1" thickBot="1" x14ac:dyDescent="0.4">
      <c r="A225" s="1027"/>
      <c r="B225" s="1104" t="s">
        <v>4819</v>
      </c>
      <c r="C225" s="1093" t="s">
        <v>4523</v>
      </c>
      <c r="D225" s="1094"/>
      <c r="E225" s="1094"/>
      <c r="F225" s="1094"/>
      <c r="G225" s="1094"/>
      <c r="H225" s="1167"/>
      <c r="I225" s="1095"/>
      <c r="J225" s="1168"/>
      <c r="K225" s="1169"/>
      <c r="L225" s="1027"/>
      <c r="M225" s="1154"/>
      <c r="N225" s="1170"/>
      <c r="O225" s="1170"/>
    </row>
    <row r="226" spans="1:15" ht="27.75" thickTop="1" thickBot="1" x14ac:dyDescent="0.4">
      <c r="B226" s="1576" t="s">
        <v>182</v>
      </c>
      <c r="C226" s="1576"/>
      <c r="D226" s="1576"/>
      <c r="E226" s="1576"/>
      <c r="F226" s="1576"/>
      <c r="G226" s="711"/>
      <c r="H226" s="849"/>
      <c r="I226" s="749"/>
      <c r="J226" s="716"/>
      <c r="K226" s="712"/>
    </row>
    <row r="227" spans="1:15" ht="106.5" thickTop="1" thickBot="1" x14ac:dyDescent="0.4">
      <c r="B227" s="20" t="s">
        <v>137</v>
      </c>
      <c r="C227" s="20" t="s">
        <v>138</v>
      </c>
      <c r="D227" s="20" t="s">
        <v>139</v>
      </c>
      <c r="E227" s="20" t="s">
        <v>140</v>
      </c>
      <c r="F227" s="20" t="s">
        <v>141</v>
      </c>
      <c r="G227" s="20" t="s">
        <v>142</v>
      </c>
      <c r="H227" s="33" t="s">
        <v>3311</v>
      </c>
      <c r="I227" s="750" t="s">
        <v>3316</v>
      </c>
      <c r="J227" s="717" t="s">
        <v>3315</v>
      </c>
      <c r="K227" s="21" t="s">
        <v>5154</v>
      </c>
    </row>
    <row r="228" spans="1:15" ht="26.25" thickTop="1" x14ac:dyDescent="0.35">
      <c r="B228" s="685">
        <v>21010101</v>
      </c>
      <c r="C228" s="698">
        <v>70132</v>
      </c>
      <c r="D228" s="879" t="s">
        <v>4684</v>
      </c>
      <c r="E228" s="880">
        <v>2101</v>
      </c>
      <c r="F228" s="685">
        <v>10742400</v>
      </c>
      <c r="G228" s="9" t="s">
        <v>143</v>
      </c>
      <c r="H228" s="859"/>
      <c r="I228" s="751"/>
      <c r="J228" s="795">
        <v>3240000</v>
      </c>
      <c r="K228" s="1153">
        <f t="shared" ref="K228:K261" si="4">SUM(H228,J228)</f>
        <v>3240000</v>
      </c>
    </row>
    <row r="229" spans="1:15" x14ac:dyDescent="0.35">
      <c r="B229" s="685">
        <v>22020101</v>
      </c>
      <c r="C229" s="698">
        <v>70132</v>
      </c>
      <c r="D229" s="879" t="s">
        <v>4684</v>
      </c>
      <c r="E229" s="880">
        <v>2101</v>
      </c>
      <c r="F229" s="685">
        <v>10742400</v>
      </c>
      <c r="G229" s="9" t="s">
        <v>145</v>
      </c>
      <c r="H229" s="859"/>
      <c r="I229" s="751"/>
      <c r="J229" s="795">
        <v>5000000</v>
      </c>
      <c r="K229" s="1153">
        <f t="shared" si="4"/>
        <v>5000000</v>
      </c>
    </row>
    <row r="230" spans="1:15" x14ac:dyDescent="0.35">
      <c r="B230" s="685">
        <v>22020102</v>
      </c>
      <c r="C230" s="698">
        <v>70132</v>
      </c>
      <c r="D230" s="879" t="s">
        <v>4684</v>
      </c>
      <c r="E230" s="880">
        <v>2101</v>
      </c>
      <c r="F230" s="685">
        <v>10742400</v>
      </c>
      <c r="G230" s="9" t="s">
        <v>146</v>
      </c>
      <c r="H230" s="859"/>
      <c r="I230" s="751"/>
      <c r="J230" s="795">
        <v>5000000</v>
      </c>
      <c r="K230" s="1153">
        <f t="shared" si="4"/>
        <v>5000000</v>
      </c>
    </row>
    <row r="231" spans="1:15" x14ac:dyDescent="0.35">
      <c r="B231" s="685">
        <v>22020104</v>
      </c>
      <c r="C231" s="698">
        <v>70132</v>
      </c>
      <c r="D231" s="879" t="s">
        <v>4684</v>
      </c>
      <c r="E231" s="880">
        <v>2101</v>
      </c>
      <c r="F231" s="685">
        <v>10742400</v>
      </c>
      <c r="G231" s="9" t="s">
        <v>283</v>
      </c>
      <c r="H231" s="859"/>
      <c r="I231" s="751"/>
      <c r="J231" s="795">
        <v>20000000</v>
      </c>
      <c r="K231" s="1153">
        <f>SUM(H231,J231)</f>
        <v>20000000</v>
      </c>
    </row>
    <row r="232" spans="1:15" x14ac:dyDescent="0.35">
      <c r="B232" s="685">
        <v>22020201</v>
      </c>
      <c r="C232" s="698">
        <v>70132</v>
      </c>
      <c r="D232" s="879" t="s">
        <v>4684</v>
      </c>
      <c r="E232" s="880">
        <v>2101</v>
      </c>
      <c r="F232" s="685">
        <v>10742400</v>
      </c>
      <c r="G232" s="9" t="s">
        <v>147</v>
      </c>
      <c r="H232" s="859"/>
      <c r="I232" s="751"/>
      <c r="J232" s="795">
        <v>2160000</v>
      </c>
      <c r="K232" s="1153">
        <f t="shared" si="4"/>
        <v>2160000</v>
      </c>
    </row>
    <row r="233" spans="1:15" x14ac:dyDescent="0.35">
      <c r="B233" s="685">
        <v>22020202</v>
      </c>
      <c r="C233" s="698">
        <v>70132</v>
      </c>
      <c r="D233" s="879" t="s">
        <v>4684</v>
      </c>
      <c r="E233" s="880">
        <v>2101</v>
      </c>
      <c r="F233" s="685">
        <v>10742400</v>
      </c>
      <c r="G233" s="9" t="s">
        <v>184</v>
      </c>
      <c r="H233" s="859"/>
      <c r="I233" s="751"/>
      <c r="J233" s="795">
        <v>480000</v>
      </c>
      <c r="K233" s="1153">
        <f>SUM(H233,J233)</f>
        <v>480000</v>
      </c>
    </row>
    <row r="234" spans="1:15" x14ac:dyDescent="0.35">
      <c r="B234" s="685">
        <v>22020203</v>
      </c>
      <c r="C234" s="698">
        <v>70132</v>
      </c>
      <c r="D234" s="879" t="s">
        <v>4684</v>
      </c>
      <c r="E234" s="880">
        <v>2101</v>
      </c>
      <c r="F234" s="685">
        <v>10742400</v>
      </c>
      <c r="G234" s="9" t="s">
        <v>148</v>
      </c>
      <c r="H234" s="859"/>
      <c r="I234" s="751"/>
      <c r="J234" s="795">
        <v>500000</v>
      </c>
      <c r="K234" s="1153">
        <f t="shared" si="4"/>
        <v>500000</v>
      </c>
    </row>
    <row r="235" spans="1:15" x14ac:dyDescent="0.35">
      <c r="B235" s="685">
        <v>22020205</v>
      </c>
      <c r="C235" s="698">
        <v>70132</v>
      </c>
      <c r="D235" s="879" t="s">
        <v>4684</v>
      </c>
      <c r="E235" s="880">
        <v>2101</v>
      </c>
      <c r="F235" s="685">
        <v>10742400</v>
      </c>
      <c r="G235" s="9" t="s">
        <v>185</v>
      </c>
      <c r="H235" s="859"/>
      <c r="I235" s="751"/>
      <c r="J235" s="795">
        <v>100000</v>
      </c>
      <c r="K235" s="1153">
        <f t="shared" si="4"/>
        <v>100000</v>
      </c>
    </row>
    <row r="236" spans="1:15" x14ac:dyDescent="0.35">
      <c r="B236" s="685">
        <v>22020208</v>
      </c>
      <c r="C236" s="698">
        <v>70132</v>
      </c>
      <c r="D236" s="879" t="s">
        <v>4684</v>
      </c>
      <c r="E236" s="880">
        <v>2101</v>
      </c>
      <c r="F236" s="685">
        <v>10742400</v>
      </c>
      <c r="G236" s="9" t="s">
        <v>4524</v>
      </c>
      <c r="H236" s="859"/>
      <c r="I236" s="751"/>
      <c r="J236" s="795">
        <v>3500000</v>
      </c>
      <c r="K236" s="1153">
        <f t="shared" si="4"/>
        <v>3500000</v>
      </c>
    </row>
    <row r="237" spans="1:15" x14ac:dyDescent="0.35">
      <c r="B237" s="685">
        <v>22020301</v>
      </c>
      <c r="C237" s="698">
        <v>70132</v>
      </c>
      <c r="D237" s="879" t="s">
        <v>4684</v>
      </c>
      <c r="E237" s="880">
        <v>2101</v>
      </c>
      <c r="F237" s="685">
        <v>10742400</v>
      </c>
      <c r="G237" s="9" t="s">
        <v>195</v>
      </c>
      <c r="H237" s="859"/>
      <c r="I237" s="751"/>
      <c r="J237" s="795">
        <v>9158000</v>
      </c>
      <c r="K237" s="1153">
        <f t="shared" si="4"/>
        <v>9158000</v>
      </c>
    </row>
    <row r="238" spans="1:15" x14ac:dyDescent="0.35">
      <c r="B238" s="685">
        <v>22020305</v>
      </c>
      <c r="C238" s="698">
        <v>70132</v>
      </c>
      <c r="D238" s="879" t="s">
        <v>4684</v>
      </c>
      <c r="E238" s="880">
        <v>2101</v>
      </c>
      <c r="F238" s="685">
        <v>10742400</v>
      </c>
      <c r="G238" s="9" t="s">
        <v>153</v>
      </c>
      <c r="H238" s="859"/>
      <c r="I238" s="751"/>
      <c r="J238" s="795">
        <v>500000</v>
      </c>
      <c r="K238" s="1153">
        <f t="shared" si="4"/>
        <v>500000</v>
      </c>
    </row>
    <row r="239" spans="1:15" x14ac:dyDescent="0.35">
      <c r="B239" s="685">
        <v>22020311</v>
      </c>
      <c r="C239" s="698">
        <v>70132</v>
      </c>
      <c r="D239" s="879" t="s">
        <v>4684</v>
      </c>
      <c r="E239" s="880">
        <v>2101</v>
      </c>
      <c r="F239" s="685">
        <v>10742400</v>
      </c>
      <c r="G239" s="9" t="s">
        <v>157</v>
      </c>
      <c r="H239" s="859"/>
      <c r="I239" s="751"/>
      <c r="J239" s="795">
        <v>205000</v>
      </c>
      <c r="K239" s="1153">
        <f t="shared" si="4"/>
        <v>205000</v>
      </c>
    </row>
    <row r="240" spans="1:15" x14ac:dyDescent="0.35">
      <c r="B240" s="685">
        <v>22020401</v>
      </c>
      <c r="C240" s="698">
        <v>70132</v>
      </c>
      <c r="D240" s="879" t="s">
        <v>4684</v>
      </c>
      <c r="E240" s="880">
        <v>2101</v>
      </c>
      <c r="F240" s="685">
        <v>10742400</v>
      </c>
      <c r="G240" s="9" t="s">
        <v>196</v>
      </c>
      <c r="H240" s="859"/>
      <c r="I240" s="751"/>
      <c r="J240" s="795">
        <v>3000000</v>
      </c>
      <c r="K240" s="1153">
        <f t="shared" si="4"/>
        <v>3000000</v>
      </c>
    </row>
    <row r="241" spans="1:15" x14ac:dyDescent="0.35">
      <c r="B241" s="685">
        <v>22020402</v>
      </c>
      <c r="C241" s="698">
        <v>70132</v>
      </c>
      <c r="D241" s="879" t="s">
        <v>4684</v>
      </c>
      <c r="E241" s="880">
        <v>2101</v>
      </c>
      <c r="F241" s="685">
        <v>10742400</v>
      </c>
      <c r="G241" s="9" t="s">
        <v>197</v>
      </c>
      <c r="H241" s="859"/>
      <c r="I241" s="751"/>
      <c r="J241" s="795">
        <v>70000</v>
      </c>
      <c r="K241" s="1153">
        <f t="shared" si="4"/>
        <v>70000</v>
      </c>
    </row>
    <row r="242" spans="1:15" x14ac:dyDescent="0.35">
      <c r="B242" s="685">
        <v>22020403</v>
      </c>
      <c r="C242" s="698">
        <v>70132</v>
      </c>
      <c r="D242" s="879" t="s">
        <v>4684</v>
      </c>
      <c r="E242" s="880">
        <v>2101</v>
      </c>
      <c r="F242" s="685">
        <v>10742400</v>
      </c>
      <c r="G242" s="9" t="s">
        <v>160</v>
      </c>
      <c r="H242" s="859"/>
      <c r="I242" s="751"/>
      <c r="J242" s="795">
        <v>5000000</v>
      </c>
      <c r="K242" s="1153">
        <f t="shared" si="4"/>
        <v>5000000</v>
      </c>
    </row>
    <row r="243" spans="1:15" x14ac:dyDescent="0.35">
      <c r="B243" s="685">
        <v>22020404</v>
      </c>
      <c r="C243" s="698">
        <v>70132</v>
      </c>
      <c r="D243" s="879" t="s">
        <v>4684</v>
      </c>
      <c r="E243" s="880">
        <v>2101</v>
      </c>
      <c r="F243" s="685">
        <v>10742400</v>
      </c>
      <c r="G243" s="9" t="s">
        <v>161</v>
      </c>
      <c r="H243" s="859"/>
      <c r="I243" s="751"/>
      <c r="J243" s="795">
        <v>100000</v>
      </c>
      <c r="K243" s="1153">
        <f t="shared" si="4"/>
        <v>100000</v>
      </c>
    </row>
    <row r="244" spans="1:15" x14ac:dyDescent="0.35">
      <c r="B244" s="685">
        <v>22020405</v>
      </c>
      <c r="C244" s="698">
        <v>70132</v>
      </c>
      <c r="D244" s="879" t="s">
        <v>4684</v>
      </c>
      <c r="E244" s="880">
        <v>2101</v>
      </c>
      <c r="F244" s="685">
        <v>10742400</v>
      </c>
      <c r="G244" s="9" t="s">
        <v>162</v>
      </c>
      <c r="H244" s="859"/>
      <c r="I244" s="751"/>
      <c r="J244" s="795">
        <v>840000</v>
      </c>
      <c r="K244" s="1153">
        <f t="shared" si="4"/>
        <v>840000</v>
      </c>
    </row>
    <row r="245" spans="1:15" x14ac:dyDescent="0.35">
      <c r="B245" s="685">
        <v>22020406</v>
      </c>
      <c r="C245" s="698">
        <v>70132</v>
      </c>
      <c r="D245" s="879" t="s">
        <v>4684</v>
      </c>
      <c r="E245" s="880">
        <v>2101</v>
      </c>
      <c r="F245" s="685">
        <v>10742400</v>
      </c>
      <c r="G245" s="9" t="s">
        <v>163</v>
      </c>
      <c r="H245" s="859"/>
      <c r="I245" s="751"/>
      <c r="J245" s="795">
        <v>10000000</v>
      </c>
      <c r="K245" s="1153">
        <f t="shared" si="4"/>
        <v>10000000</v>
      </c>
    </row>
    <row r="246" spans="1:15" s="151" customFormat="1" x14ac:dyDescent="0.35">
      <c r="A246" s="166"/>
      <c r="B246" s="1249">
        <v>22020501</v>
      </c>
      <c r="C246" s="145">
        <v>70132</v>
      </c>
      <c r="D246" s="1250" t="s">
        <v>4684</v>
      </c>
      <c r="E246" s="1251">
        <v>2101</v>
      </c>
      <c r="F246" s="1249">
        <v>10742400</v>
      </c>
      <c r="G246" s="1245" t="s">
        <v>198</v>
      </c>
      <c r="H246" s="1252"/>
      <c r="I246" s="872"/>
      <c r="J246" s="872">
        <v>698500000</v>
      </c>
      <c r="K246" s="1253">
        <f t="shared" si="4"/>
        <v>698500000</v>
      </c>
      <c r="L246" s="166"/>
      <c r="M246" s="1154"/>
      <c r="N246" s="874"/>
      <c r="O246" s="874"/>
    </row>
    <row r="247" spans="1:15" x14ac:dyDescent="0.35">
      <c r="B247" s="685">
        <v>22020601</v>
      </c>
      <c r="C247" s="698">
        <v>70132</v>
      </c>
      <c r="D247" s="879" t="s">
        <v>4684</v>
      </c>
      <c r="E247" s="880">
        <v>2101</v>
      </c>
      <c r="F247" s="685">
        <v>10742400</v>
      </c>
      <c r="G247" s="9" t="s">
        <v>166</v>
      </c>
      <c r="H247" s="859"/>
      <c r="I247" s="751"/>
      <c r="J247" s="795">
        <v>1920000</v>
      </c>
      <c r="K247" s="1153">
        <f t="shared" si="4"/>
        <v>1920000</v>
      </c>
    </row>
    <row r="248" spans="1:15" x14ac:dyDescent="0.35">
      <c r="B248" s="685">
        <v>22020605</v>
      </c>
      <c r="C248" s="698">
        <v>70132</v>
      </c>
      <c r="D248" s="879" t="s">
        <v>4684</v>
      </c>
      <c r="E248" s="880">
        <v>2101</v>
      </c>
      <c r="F248" s="685">
        <v>10742400</v>
      </c>
      <c r="G248" s="9" t="s">
        <v>167</v>
      </c>
      <c r="H248" s="859"/>
      <c r="I248" s="751"/>
      <c r="J248" s="795">
        <v>1290525</v>
      </c>
      <c r="K248" s="1153">
        <f t="shared" si="4"/>
        <v>1290525</v>
      </c>
    </row>
    <row r="249" spans="1:15" x14ac:dyDescent="0.35">
      <c r="B249" s="685">
        <v>22020702</v>
      </c>
      <c r="C249" s="698">
        <v>70132</v>
      </c>
      <c r="D249" s="879" t="s">
        <v>4684</v>
      </c>
      <c r="E249" s="880">
        <v>2101</v>
      </c>
      <c r="F249" s="685">
        <v>10742400</v>
      </c>
      <c r="G249" s="9" t="s">
        <v>223</v>
      </c>
      <c r="H249" s="859"/>
      <c r="I249" s="751"/>
      <c r="J249" s="795">
        <v>5000000</v>
      </c>
      <c r="K249" s="1153">
        <f t="shared" si="4"/>
        <v>5000000</v>
      </c>
    </row>
    <row r="250" spans="1:15" x14ac:dyDescent="0.35">
      <c r="B250" s="685">
        <v>22020701</v>
      </c>
      <c r="C250" s="698">
        <v>70132</v>
      </c>
      <c r="D250" s="879" t="s">
        <v>4684</v>
      </c>
      <c r="E250" s="880">
        <v>2101</v>
      </c>
      <c r="F250" s="685">
        <v>10742400</v>
      </c>
      <c r="G250" s="9" t="s">
        <v>208</v>
      </c>
      <c r="H250" s="859"/>
      <c r="I250" s="751"/>
      <c r="J250" s="795">
        <v>10000000</v>
      </c>
      <c r="K250" s="1153">
        <f>SUM(H250,J250)</f>
        <v>10000000</v>
      </c>
    </row>
    <row r="251" spans="1:15" x14ac:dyDescent="0.35">
      <c r="B251" s="685">
        <v>22020703</v>
      </c>
      <c r="C251" s="698">
        <v>70132</v>
      </c>
      <c r="D251" s="879" t="s">
        <v>4684</v>
      </c>
      <c r="E251" s="880">
        <v>2101</v>
      </c>
      <c r="F251" s="685">
        <v>10742400</v>
      </c>
      <c r="G251" s="9" t="s">
        <v>230</v>
      </c>
      <c r="H251" s="859"/>
      <c r="I251" s="751"/>
      <c r="J251" s="795">
        <v>5000000</v>
      </c>
      <c r="K251" s="1153">
        <f>SUM(H251,J251)</f>
        <v>5000000</v>
      </c>
    </row>
    <row r="252" spans="1:15" x14ac:dyDescent="0.35">
      <c r="B252" s="685">
        <v>22020801</v>
      </c>
      <c r="C252" s="698">
        <v>70132</v>
      </c>
      <c r="D252" s="879" t="s">
        <v>4684</v>
      </c>
      <c r="E252" s="880">
        <v>2101</v>
      </c>
      <c r="F252" s="685">
        <v>10742400</v>
      </c>
      <c r="G252" s="9" t="s">
        <v>168</v>
      </c>
      <c r="H252" s="859"/>
      <c r="I252" s="751"/>
      <c r="J252" s="795">
        <v>20160000</v>
      </c>
      <c r="K252" s="1153">
        <f t="shared" si="4"/>
        <v>20160000</v>
      </c>
    </row>
    <row r="253" spans="1:15" x14ac:dyDescent="0.35">
      <c r="B253" s="685">
        <v>22020803</v>
      </c>
      <c r="C253" s="698">
        <v>70132</v>
      </c>
      <c r="D253" s="879" t="s">
        <v>4684</v>
      </c>
      <c r="E253" s="880">
        <v>2101</v>
      </c>
      <c r="F253" s="685">
        <v>10742400</v>
      </c>
      <c r="G253" s="9" t="s">
        <v>169</v>
      </c>
      <c r="H253" s="859"/>
      <c r="I253" s="751"/>
      <c r="J253" s="795">
        <v>9600000</v>
      </c>
      <c r="K253" s="1153">
        <f t="shared" si="4"/>
        <v>9600000</v>
      </c>
    </row>
    <row r="254" spans="1:15" x14ac:dyDescent="0.35">
      <c r="B254" s="685">
        <v>22020901</v>
      </c>
      <c r="C254" s="698">
        <v>70132</v>
      </c>
      <c r="D254" s="879" t="s">
        <v>4684</v>
      </c>
      <c r="E254" s="880">
        <v>2101</v>
      </c>
      <c r="F254" s="685">
        <v>10742400</v>
      </c>
      <c r="G254" s="9" t="s">
        <v>171</v>
      </c>
      <c r="H254" s="859"/>
      <c r="I254" s="751"/>
      <c r="J254" s="795">
        <v>300000</v>
      </c>
      <c r="K254" s="1153">
        <f t="shared" si="4"/>
        <v>300000</v>
      </c>
    </row>
    <row r="255" spans="1:15" x14ac:dyDescent="0.35">
      <c r="B255" s="685">
        <v>22020902</v>
      </c>
      <c r="C255" s="698">
        <v>70132</v>
      </c>
      <c r="D255" s="879" t="s">
        <v>4684</v>
      </c>
      <c r="E255" s="880">
        <v>2101</v>
      </c>
      <c r="F255" s="685">
        <v>10742400</v>
      </c>
      <c r="G255" s="9" t="s">
        <v>226</v>
      </c>
      <c r="H255" s="859"/>
      <c r="I255" s="751"/>
      <c r="J255" s="795">
        <v>5000000</v>
      </c>
      <c r="K255" s="1153">
        <f>SUM(H255,J255)</f>
        <v>5000000</v>
      </c>
    </row>
    <row r="256" spans="1:15" x14ac:dyDescent="0.35">
      <c r="B256" s="685">
        <v>22021001</v>
      </c>
      <c r="C256" s="698">
        <v>70132</v>
      </c>
      <c r="D256" s="879" t="s">
        <v>4684</v>
      </c>
      <c r="E256" s="880">
        <v>2101</v>
      </c>
      <c r="F256" s="685">
        <v>10742400</v>
      </c>
      <c r="G256" s="9" t="s">
        <v>172</v>
      </c>
      <c r="H256" s="859"/>
      <c r="I256" s="751"/>
      <c r="J256" s="795">
        <v>1000000</v>
      </c>
      <c r="K256" s="1153">
        <f t="shared" si="4"/>
        <v>1000000</v>
      </c>
    </row>
    <row r="257" spans="1:15" x14ac:dyDescent="0.35">
      <c r="B257" s="685">
        <v>22021002</v>
      </c>
      <c r="C257" s="698">
        <v>70132</v>
      </c>
      <c r="D257" s="879" t="s">
        <v>4684</v>
      </c>
      <c r="E257" s="880">
        <v>2101</v>
      </c>
      <c r="F257" s="685">
        <v>10742400</v>
      </c>
      <c r="G257" s="9" t="s">
        <v>189</v>
      </c>
      <c r="H257" s="859"/>
      <c r="I257" s="751"/>
      <c r="J257" s="795">
        <v>13800000</v>
      </c>
      <c r="K257" s="1153">
        <f>SUM(H257,J257)</f>
        <v>13800000</v>
      </c>
    </row>
    <row r="258" spans="1:15" x14ac:dyDescent="0.35">
      <c r="B258" s="685">
        <v>22021003</v>
      </c>
      <c r="C258" s="698">
        <v>70132</v>
      </c>
      <c r="D258" s="879" t="s">
        <v>4684</v>
      </c>
      <c r="E258" s="880">
        <v>2101</v>
      </c>
      <c r="F258" s="685">
        <v>10742400</v>
      </c>
      <c r="G258" s="9" t="s">
        <v>173</v>
      </c>
      <c r="H258" s="859"/>
      <c r="I258" s="751"/>
      <c r="J258" s="795">
        <v>5000000</v>
      </c>
      <c r="K258" s="1153">
        <f t="shared" si="4"/>
        <v>5000000</v>
      </c>
    </row>
    <row r="259" spans="1:15" x14ac:dyDescent="0.35">
      <c r="B259" s="685">
        <v>22021006</v>
      </c>
      <c r="C259" s="698">
        <v>70132</v>
      </c>
      <c r="D259" s="879" t="s">
        <v>4684</v>
      </c>
      <c r="E259" s="880">
        <v>2101</v>
      </c>
      <c r="F259" s="685">
        <v>10742400</v>
      </c>
      <c r="G259" s="9" t="s">
        <v>190</v>
      </c>
      <c r="H259" s="859"/>
      <c r="I259" s="751"/>
      <c r="J259" s="795">
        <v>500000</v>
      </c>
      <c r="K259" s="1153">
        <f>SUM(H259,J259)</f>
        <v>500000</v>
      </c>
    </row>
    <row r="260" spans="1:15" x14ac:dyDescent="0.35">
      <c r="B260" s="685">
        <v>22021007</v>
      </c>
      <c r="C260" s="698">
        <v>70132</v>
      </c>
      <c r="D260" s="879" t="s">
        <v>4684</v>
      </c>
      <c r="E260" s="880">
        <v>2101</v>
      </c>
      <c r="F260" s="685">
        <v>10742400</v>
      </c>
      <c r="G260" s="9" t="s">
        <v>175</v>
      </c>
      <c r="H260" s="859"/>
      <c r="I260" s="751"/>
      <c r="J260" s="795">
        <v>1000000</v>
      </c>
      <c r="K260" s="1153">
        <f t="shared" si="4"/>
        <v>1000000</v>
      </c>
    </row>
    <row r="261" spans="1:15" ht="26.25" thickBot="1" x14ac:dyDescent="0.4">
      <c r="B261" s="685">
        <v>22021021</v>
      </c>
      <c r="C261" s="698">
        <v>70132</v>
      </c>
      <c r="D261" s="879" t="s">
        <v>4684</v>
      </c>
      <c r="E261" s="880">
        <v>2101</v>
      </c>
      <c r="F261" s="685">
        <v>10742400</v>
      </c>
      <c r="G261" s="9" t="s">
        <v>201</v>
      </c>
      <c r="H261" s="859"/>
      <c r="I261" s="751"/>
      <c r="J261" s="795">
        <v>500000</v>
      </c>
      <c r="K261" s="1153">
        <f t="shared" si="4"/>
        <v>500000</v>
      </c>
    </row>
    <row r="262" spans="1:15" ht="27.75" thickTop="1" thickBot="1" x14ac:dyDescent="0.4">
      <c r="B262" s="767"/>
      <c r="C262" s="767"/>
      <c r="D262" s="767"/>
      <c r="E262" s="767"/>
      <c r="F262" s="767"/>
      <c r="G262" s="16" t="s">
        <v>1039</v>
      </c>
      <c r="H262" s="766">
        <f>SUM(H228:H261)</f>
        <v>0</v>
      </c>
      <c r="I262" s="747">
        <f>SUM(I228:I261)</f>
        <v>0</v>
      </c>
      <c r="J262" s="765">
        <f>SUM(J228:J261)</f>
        <v>847423525</v>
      </c>
      <c r="K262" s="789">
        <f>SUM(K228:K261)</f>
        <v>847423525</v>
      </c>
    </row>
    <row r="263" spans="1:15" ht="27" thickTop="1" thickBot="1" x14ac:dyDescent="0.4">
      <c r="B263" s="767"/>
      <c r="C263" s="767"/>
      <c r="D263" s="767"/>
      <c r="E263" s="767"/>
      <c r="F263" s="767"/>
      <c r="G263" s="769"/>
      <c r="H263" s="1155"/>
      <c r="I263" s="752"/>
      <c r="J263" s="1156"/>
      <c r="K263" s="935"/>
    </row>
    <row r="264" spans="1:15" ht="27.75" thickTop="1" thickBot="1" x14ac:dyDescent="0.4">
      <c r="B264" s="767"/>
      <c r="C264" s="767"/>
      <c r="D264" s="767"/>
      <c r="E264" s="767"/>
      <c r="F264" s="767"/>
      <c r="G264" s="769"/>
      <c r="H264" s="787"/>
      <c r="I264" s="728"/>
      <c r="J264" s="719" t="s">
        <v>179</v>
      </c>
      <c r="K264" s="789">
        <f>K228</f>
        <v>3240000</v>
      </c>
    </row>
    <row r="265" spans="1:15" ht="27.75" thickTop="1" thickBot="1" x14ac:dyDescent="0.4">
      <c r="B265" s="767"/>
      <c r="C265" s="767"/>
      <c r="D265" s="767"/>
      <c r="E265" s="767"/>
      <c r="F265" s="767"/>
      <c r="G265" s="769"/>
      <c r="H265" s="787"/>
      <c r="I265" s="728"/>
      <c r="J265" s="719" t="s">
        <v>180</v>
      </c>
      <c r="K265" s="789">
        <f>K262-K264</f>
        <v>844183525</v>
      </c>
    </row>
    <row r="266" spans="1:15" ht="27.75" thickTop="1" thickBot="1" x14ac:dyDescent="0.4">
      <c r="B266" s="767"/>
      <c r="C266" s="767"/>
      <c r="D266" s="767"/>
      <c r="E266" s="767"/>
      <c r="F266" s="767"/>
      <c r="G266" s="769"/>
      <c r="H266" s="787"/>
      <c r="I266" s="728"/>
      <c r="J266" s="720"/>
      <c r="K266" s="794"/>
    </row>
    <row r="267" spans="1:15" s="1171" customFormat="1" ht="27.75" thickTop="1" thickBot="1" x14ac:dyDescent="0.4">
      <c r="A267" s="1027"/>
      <c r="B267" s="1104" t="s">
        <v>4819</v>
      </c>
      <c r="C267" s="1093" t="s">
        <v>4523</v>
      </c>
      <c r="D267" s="1093"/>
      <c r="E267" s="1093"/>
      <c r="F267" s="1093"/>
      <c r="G267" s="1093"/>
      <c r="H267" s="1167"/>
      <c r="I267" s="1095"/>
      <c r="J267" s="1168"/>
      <c r="K267" s="1167"/>
      <c r="L267" s="1027"/>
      <c r="M267" s="1154"/>
      <c r="N267" s="1170"/>
      <c r="O267" s="1170"/>
    </row>
    <row r="268" spans="1:15" ht="27.75" thickTop="1" thickBot="1" x14ac:dyDescent="0.4">
      <c r="B268" s="1570" t="s">
        <v>213</v>
      </c>
      <c r="C268" s="1570"/>
      <c r="D268" s="1570"/>
      <c r="E268" s="1570"/>
      <c r="F268" s="1570"/>
      <c r="G268" s="643"/>
      <c r="H268" s="823"/>
      <c r="I268" s="1084"/>
      <c r="J268" s="720"/>
      <c r="K268" s="823"/>
    </row>
    <row r="269" spans="1:15" ht="80.25" thickTop="1" thickBot="1" x14ac:dyDescent="0.4">
      <c r="B269" s="20" t="s">
        <v>137</v>
      </c>
      <c r="C269" s="20" t="s">
        <v>138</v>
      </c>
      <c r="D269" s="20" t="s">
        <v>139</v>
      </c>
      <c r="E269" s="20" t="s">
        <v>140</v>
      </c>
      <c r="F269" s="20" t="s">
        <v>141</v>
      </c>
      <c r="G269" s="20" t="s">
        <v>142</v>
      </c>
      <c r="H269" s="33" t="s">
        <v>3311</v>
      </c>
      <c r="I269" s="750" t="s">
        <v>3317</v>
      </c>
      <c r="J269" s="717" t="s">
        <v>3318</v>
      </c>
      <c r="K269" s="33" t="s">
        <v>5153</v>
      </c>
    </row>
    <row r="270" spans="1:15" ht="77.25" thickTop="1" x14ac:dyDescent="0.35">
      <c r="B270" s="782">
        <v>23010112</v>
      </c>
      <c r="C270" s="698">
        <v>70132</v>
      </c>
      <c r="D270" s="761">
        <v>13100122000200</v>
      </c>
      <c r="E270" s="700">
        <v>2101</v>
      </c>
      <c r="F270" s="698">
        <v>10742400</v>
      </c>
      <c r="G270" s="37" t="s">
        <v>4313</v>
      </c>
      <c r="H270" s="785"/>
      <c r="I270" s="751"/>
      <c r="J270" s="738">
        <v>14280000</v>
      </c>
      <c r="K270" s="859">
        <f t="shared" ref="K270:K275" si="5">SUM(H270,J270)</f>
        <v>14280000</v>
      </c>
    </row>
    <row r="271" spans="1:15" ht="51" x14ac:dyDescent="0.35">
      <c r="B271" s="782">
        <v>23010115</v>
      </c>
      <c r="C271" s="698">
        <v>70132</v>
      </c>
      <c r="D271" s="761">
        <v>11100123000300</v>
      </c>
      <c r="E271" s="700">
        <v>2101</v>
      </c>
      <c r="F271" s="698">
        <v>10742400</v>
      </c>
      <c r="G271" s="37" t="s">
        <v>4528</v>
      </c>
      <c r="H271" s="785"/>
      <c r="I271" s="751"/>
      <c r="J271" s="738">
        <v>3456000</v>
      </c>
      <c r="K271" s="859">
        <f t="shared" si="5"/>
        <v>3456000</v>
      </c>
    </row>
    <row r="272" spans="1:15" ht="51" x14ac:dyDescent="0.35">
      <c r="B272" s="782">
        <v>23010117</v>
      </c>
      <c r="C272" s="698">
        <v>70132</v>
      </c>
      <c r="D272" s="761">
        <v>11100123000400</v>
      </c>
      <c r="E272" s="700">
        <v>2101</v>
      </c>
      <c r="F272" s="698">
        <v>10742400</v>
      </c>
      <c r="G272" s="37" t="s">
        <v>4526</v>
      </c>
      <c r="H272" s="785"/>
      <c r="I272" s="751"/>
      <c r="J272" s="738">
        <v>200000</v>
      </c>
      <c r="K272" s="859">
        <f t="shared" si="5"/>
        <v>200000</v>
      </c>
    </row>
    <row r="273" spans="2:11" ht="51" x14ac:dyDescent="0.35">
      <c r="B273" s="782">
        <v>23010118</v>
      </c>
      <c r="C273" s="698">
        <v>70132</v>
      </c>
      <c r="D273" s="761">
        <v>11100123000500</v>
      </c>
      <c r="E273" s="700">
        <v>2101</v>
      </c>
      <c r="F273" s="698">
        <v>10742400</v>
      </c>
      <c r="G273" s="37" t="s">
        <v>4530</v>
      </c>
      <c r="H273" s="785"/>
      <c r="I273" s="751"/>
      <c r="J273" s="738">
        <v>450000</v>
      </c>
      <c r="K273" s="859">
        <f>SUM(H273,J273)</f>
        <v>450000</v>
      </c>
    </row>
    <row r="274" spans="2:11" ht="76.5" x14ac:dyDescent="0.35">
      <c r="B274" s="782">
        <v>23010119</v>
      </c>
      <c r="C274" s="698">
        <v>70132</v>
      </c>
      <c r="D274" s="761" t="s">
        <v>3361</v>
      </c>
      <c r="E274" s="700">
        <v>2101</v>
      </c>
      <c r="F274" s="698">
        <v>10742400</v>
      </c>
      <c r="G274" s="37" t="s">
        <v>4529</v>
      </c>
      <c r="H274" s="785"/>
      <c r="I274" s="751"/>
      <c r="J274" s="738">
        <v>50000000</v>
      </c>
      <c r="K274" s="859">
        <f>SUM(H274,J274)</f>
        <v>50000000</v>
      </c>
    </row>
    <row r="275" spans="2:11" ht="77.25" thickBot="1" x14ac:dyDescent="0.4">
      <c r="B275" s="782">
        <v>23020103</v>
      </c>
      <c r="C275" s="698">
        <v>70132</v>
      </c>
      <c r="D275" s="761" t="s">
        <v>3361</v>
      </c>
      <c r="E275" s="700">
        <v>2101</v>
      </c>
      <c r="F275" s="698">
        <v>10742400</v>
      </c>
      <c r="G275" s="37" t="s">
        <v>4525</v>
      </c>
      <c r="H275" s="785"/>
      <c r="I275" s="751"/>
      <c r="J275" s="738">
        <v>40000000</v>
      </c>
      <c r="K275" s="859">
        <f t="shared" si="5"/>
        <v>40000000</v>
      </c>
    </row>
    <row r="276" spans="2:11" ht="27.75" thickTop="1" thickBot="1" x14ac:dyDescent="0.4">
      <c r="B276" s="764"/>
      <c r="C276" s="764"/>
      <c r="D276" s="764"/>
      <c r="E276" s="764"/>
      <c r="F276" s="764"/>
      <c r="G276" s="16" t="s">
        <v>1038</v>
      </c>
      <c r="H276" s="766">
        <f>SUM(H270:H275)</f>
        <v>0</v>
      </c>
      <c r="I276" s="747">
        <f>SUM(I270:I275)</f>
        <v>0</v>
      </c>
      <c r="J276" s="765">
        <f>SUM(J270:J275)</f>
        <v>108386000</v>
      </c>
      <c r="K276" s="766">
        <f>SUM(K270:K275)</f>
        <v>108386000</v>
      </c>
    </row>
    <row r="277" spans="2:11" ht="27" thickTop="1" thickBot="1" x14ac:dyDescent="0.4">
      <c r="B277" s="767"/>
      <c r="C277" s="767"/>
      <c r="D277" s="767"/>
      <c r="E277" s="767"/>
      <c r="F277" s="767"/>
      <c r="G277" s="769"/>
      <c r="H277" s="787"/>
      <c r="I277" s="728"/>
      <c r="J277" s="770"/>
      <c r="K277" s="934"/>
    </row>
    <row r="278" spans="2:11" ht="27.75" thickTop="1" thickBot="1" x14ac:dyDescent="0.4">
      <c r="B278" s="767"/>
      <c r="C278" s="767"/>
      <c r="D278" s="767"/>
      <c r="E278" s="767"/>
      <c r="F278" s="767"/>
      <c r="G278" s="769"/>
      <c r="H278" s="787"/>
      <c r="I278" s="728"/>
      <c r="J278" s="719" t="s">
        <v>215</v>
      </c>
      <c r="K278" s="766">
        <f>K276</f>
        <v>108386000</v>
      </c>
    </row>
    <row r="279" spans="2:11" ht="27.75" thickTop="1" thickBot="1" x14ac:dyDescent="0.4">
      <c r="B279" s="767"/>
      <c r="C279" s="767"/>
      <c r="D279" s="767"/>
      <c r="E279" s="767"/>
      <c r="F279" s="767"/>
      <c r="G279" s="769"/>
      <c r="H279" s="787"/>
      <c r="I279" s="728"/>
      <c r="J279" s="720"/>
      <c r="K279" s="794"/>
    </row>
    <row r="280" spans="2:11" ht="27.75" thickTop="1" thickBot="1" x14ac:dyDescent="0.4">
      <c r="B280" s="1088" t="s">
        <v>47</v>
      </c>
      <c r="C280" s="1089" t="s">
        <v>3136</v>
      </c>
      <c r="D280" s="1089"/>
      <c r="E280" s="1089"/>
      <c r="F280" s="1089"/>
      <c r="G280" s="1089"/>
      <c r="H280" s="1090"/>
      <c r="I280" s="1091"/>
      <c r="J280" s="1089"/>
      <c r="K280" s="1089"/>
    </row>
    <row r="281" spans="2:11" ht="27.75" thickTop="1" thickBot="1" x14ac:dyDescent="0.4">
      <c r="B281" s="1570" t="s">
        <v>182</v>
      </c>
      <c r="C281" s="1570"/>
      <c r="D281" s="1570"/>
      <c r="E281" s="1570"/>
      <c r="F281" s="1570"/>
      <c r="G281" s="643"/>
      <c r="H281" s="823"/>
      <c r="I281" s="1084"/>
      <c r="J281" s="720"/>
      <c r="K281" s="823"/>
    </row>
    <row r="282" spans="2:11" ht="106.5" thickTop="1" thickBot="1" x14ac:dyDescent="0.4">
      <c r="B282" s="20" t="s">
        <v>137</v>
      </c>
      <c r="C282" s="20" t="s">
        <v>138</v>
      </c>
      <c r="D282" s="20" t="s">
        <v>139</v>
      </c>
      <c r="E282" s="20" t="s">
        <v>140</v>
      </c>
      <c r="F282" s="20" t="s">
        <v>141</v>
      </c>
      <c r="G282" s="20" t="s">
        <v>142</v>
      </c>
      <c r="H282" s="33" t="s">
        <v>3311</v>
      </c>
      <c r="I282" s="750" t="s">
        <v>3316</v>
      </c>
      <c r="J282" s="717" t="s">
        <v>3315</v>
      </c>
      <c r="K282" s="21" t="s">
        <v>5154</v>
      </c>
    </row>
    <row r="283" spans="2:11" ht="26.25" thickTop="1" x14ac:dyDescent="0.35">
      <c r="B283" s="698">
        <v>21010101</v>
      </c>
      <c r="C283" s="698">
        <v>71091</v>
      </c>
      <c r="D283" s="761" t="s">
        <v>4881</v>
      </c>
      <c r="E283" s="700">
        <v>2101</v>
      </c>
      <c r="F283" s="698">
        <v>10742400</v>
      </c>
      <c r="G283" s="26" t="s">
        <v>143</v>
      </c>
      <c r="H283" s="763">
        <v>2038658.53</v>
      </c>
      <c r="I283" s="751">
        <v>922517.12</v>
      </c>
      <c r="J283" s="723"/>
      <c r="K283" s="971">
        <f t="shared" ref="K283:K295" si="6">SUM(H283,J283)</f>
        <v>2038658.53</v>
      </c>
    </row>
    <row r="284" spans="2:11" x14ac:dyDescent="0.35">
      <c r="B284" s="698">
        <v>22020101</v>
      </c>
      <c r="C284" s="698">
        <v>71091</v>
      </c>
      <c r="D284" s="761" t="s">
        <v>4881</v>
      </c>
      <c r="E284" s="700">
        <v>2101</v>
      </c>
      <c r="F284" s="698">
        <v>10742400</v>
      </c>
      <c r="G284" s="26" t="s">
        <v>145</v>
      </c>
      <c r="H284" s="763">
        <v>300000</v>
      </c>
      <c r="I284" s="751"/>
      <c r="J284" s="723"/>
      <c r="K284" s="835">
        <f t="shared" si="6"/>
        <v>300000</v>
      </c>
    </row>
    <row r="285" spans="2:11" x14ac:dyDescent="0.35">
      <c r="B285" s="698">
        <v>22020201</v>
      </c>
      <c r="C285" s="698">
        <v>71091</v>
      </c>
      <c r="D285" s="761" t="s">
        <v>4881</v>
      </c>
      <c r="E285" s="700">
        <v>2101</v>
      </c>
      <c r="F285" s="698">
        <v>10742400</v>
      </c>
      <c r="G285" s="26" t="s">
        <v>147</v>
      </c>
      <c r="H285" s="763">
        <v>220000</v>
      </c>
      <c r="I285" s="751"/>
      <c r="J285" s="735"/>
      <c r="K285" s="835">
        <f t="shared" si="6"/>
        <v>220000</v>
      </c>
    </row>
    <row r="286" spans="2:11" x14ac:dyDescent="0.35">
      <c r="B286" s="698">
        <v>22020301</v>
      </c>
      <c r="C286" s="698">
        <v>71091</v>
      </c>
      <c r="D286" s="761" t="s">
        <v>4881</v>
      </c>
      <c r="E286" s="700">
        <v>2101</v>
      </c>
      <c r="F286" s="698">
        <v>10742400</v>
      </c>
      <c r="G286" s="26" t="s">
        <v>195</v>
      </c>
      <c r="H286" s="763">
        <v>300000</v>
      </c>
      <c r="I286" s="751">
        <v>60000</v>
      </c>
      <c r="J286" s="735"/>
      <c r="K286" s="835">
        <f t="shared" si="6"/>
        <v>300000</v>
      </c>
    </row>
    <row r="287" spans="2:11" x14ac:dyDescent="0.35">
      <c r="B287" s="698">
        <v>22020305</v>
      </c>
      <c r="C287" s="698">
        <v>71091</v>
      </c>
      <c r="D287" s="761" t="s">
        <v>4881</v>
      </c>
      <c r="E287" s="700">
        <v>2101</v>
      </c>
      <c r="F287" s="698">
        <v>10742400</v>
      </c>
      <c r="G287" s="26" t="s">
        <v>153</v>
      </c>
      <c r="H287" s="763">
        <v>100000</v>
      </c>
      <c r="I287" s="751"/>
      <c r="J287" s="735"/>
      <c r="K287" s="835">
        <f t="shared" si="6"/>
        <v>100000</v>
      </c>
    </row>
    <row r="288" spans="2:11" x14ac:dyDescent="0.35">
      <c r="B288" s="698">
        <v>22020401</v>
      </c>
      <c r="C288" s="698">
        <v>71091</v>
      </c>
      <c r="D288" s="761" t="s">
        <v>4881</v>
      </c>
      <c r="E288" s="700">
        <v>2101</v>
      </c>
      <c r="F288" s="698">
        <v>10742400</v>
      </c>
      <c r="G288" s="26" t="s">
        <v>196</v>
      </c>
      <c r="H288" s="763">
        <v>300000</v>
      </c>
      <c r="I288" s="751">
        <v>70000</v>
      </c>
      <c r="J288" s="735"/>
      <c r="K288" s="835">
        <f t="shared" si="6"/>
        <v>300000</v>
      </c>
    </row>
    <row r="289" spans="2:11" x14ac:dyDescent="0.35">
      <c r="B289" s="698">
        <v>22020404</v>
      </c>
      <c r="C289" s="698">
        <v>71091</v>
      </c>
      <c r="D289" s="761" t="s">
        <v>4881</v>
      </c>
      <c r="E289" s="700">
        <v>2101</v>
      </c>
      <c r="F289" s="698">
        <v>10742400</v>
      </c>
      <c r="G289" s="26" t="s">
        <v>161</v>
      </c>
      <c r="H289" s="763">
        <v>140000</v>
      </c>
      <c r="I289" s="751"/>
      <c r="J289" s="735"/>
      <c r="K289" s="835">
        <f t="shared" si="6"/>
        <v>140000</v>
      </c>
    </row>
    <row r="290" spans="2:11" x14ac:dyDescent="0.35">
      <c r="B290" s="698">
        <v>22020405</v>
      </c>
      <c r="C290" s="698">
        <v>71091</v>
      </c>
      <c r="D290" s="761" t="s">
        <v>4881</v>
      </c>
      <c r="E290" s="700">
        <v>2101</v>
      </c>
      <c r="F290" s="698">
        <v>10742400</v>
      </c>
      <c r="G290" s="26" t="s">
        <v>162</v>
      </c>
      <c r="H290" s="763">
        <v>200000</v>
      </c>
      <c r="I290" s="751"/>
      <c r="J290" s="735"/>
      <c r="K290" s="835">
        <f t="shared" si="6"/>
        <v>200000</v>
      </c>
    </row>
    <row r="291" spans="2:11" x14ac:dyDescent="0.35">
      <c r="B291" s="698">
        <v>22020406</v>
      </c>
      <c r="C291" s="698">
        <v>71091</v>
      </c>
      <c r="D291" s="761" t="s">
        <v>4881</v>
      </c>
      <c r="E291" s="700">
        <v>2101</v>
      </c>
      <c r="F291" s="698">
        <v>10742400</v>
      </c>
      <c r="G291" s="26" t="s">
        <v>163</v>
      </c>
      <c r="H291" s="763">
        <v>200000</v>
      </c>
      <c r="I291" s="751"/>
      <c r="J291" s="735"/>
      <c r="K291" s="835">
        <f t="shared" si="6"/>
        <v>200000</v>
      </c>
    </row>
    <row r="292" spans="2:11" x14ac:dyDescent="0.35">
      <c r="B292" s="698">
        <v>22020801</v>
      </c>
      <c r="C292" s="698">
        <v>71091</v>
      </c>
      <c r="D292" s="761" t="s">
        <v>4881</v>
      </c>
      <c r="E292" s="700">
        <v>2101</v>
      </c>
      <c r="F292" s="698">
        <v>10742400</v>
      </c>
      <c r="G292" s="26" t="s">
        <v>168</v>
      </c>
      <c r="H292" s="763">
        <v>220000</v>
      </c>
      <c r="I292" s="751">
        <v>20000</v>
      </c>
      <c r="J292" s="735"/>
      <c r="K292" s="835">
        <f t="shared" si="6"/>
        <v>220000</v>
      </c>
    </row>
    <row r="293" spans="2:11" x14ac:dyDescent="0.35">
      <c r="B293" s="698">
        <v>22020803</v>
      </c>
      <c r="C293" s="698">
        <v>71091</v>
      </c>
      <c r="D293" s="761" t="s">
        <v>4881</v>
      </c>
      <c r="E293" s="700">
        <v>2101</v>
      </c>
      <c r="F293" s="698">
        <v>10742400</v>
      </c>
      <c r="G293" s="26" t="s">
        <v>169</v>
      </c>
      <c r="H293" s="763">
        <v>230000</v>
      </c>
      <c r="I293" s="751"/>
      <c r="J293" s="735"/>
      <c r="K293" s="835">
        <f t="shared" si="6"/>
        <v>230000</v>
      </c>
    </row>
    <row r="294" spans="2:11" x14ac:dyDescent="0.35">
      <c r="B294" s="698">
        <v>22020901</v>
      </c>
      <c r="C294" s="698">
        <v>71091</v>
      </c>
      <c r="D294" s="761" t="s">
        <v>4881</v>
      </c>
      <c r="E294" s="700">
        <v>2101</v>
      </c>
      <c r="F294" s="698">
        <v>10742400</v>
      </c>
      <c r="G294" s="26" t="s">
        <v>171</v>
      </c>
      <c r="H294" s="763">
        <v>14000</v>
      </c>
      <c r="I294" s="751">
        <v>208.56</v>
      </c>
      <c r="J294" s="735"/>
      <c r="K294" s="835">
        <f t="shared" si="6"/>
        <v>14000</v>
      </c>
    </row>
    <row r="295" spans="2:11" x14ac:dyDescent="0.35">
      <c r="B295" s="698">
        <v>22021003</v>
      </c>
      <c r="C295" s="698">
        <v>71091</v>
      </c>
      <c r="D295" s="761" t="s">
        <v>4881</v>
      </c>
      <c r="E295" s="700">
        <v>2101</v>
      </c>
      <c r="F295" s="698">
        <v>10742400</v>
      </c>
      <c r="G295" s="26" t="s">
        <v>173</v>
      </c>
      <c r="H295" s="763">
        <v>200000</v>
      </c>
      <c r="I295" s="751"/>
      <c r="J295" s="735"/>
      <c r="K295" s="835">
        <f t="shared" si="6"/>
        <v>200000</v>
      </c>
    </row>
    <row r="296" spans="2:11" ht="26.25" thickBot="1" x14ac:dyDescent="0.4">
      <c r="B296" s="698">
        <v>22021007</v>
      </c>
      <c r="C296" s="698">
        <v>71091</v>
      </c>
      <c r="D296" s="761" t="s">
        <v>4881</v>
      </c>
      <c r="E296" s="700">
        <v>2101</v>
      </c>
      <c r="F296" s="698">
        <v>10742400</v>
      </c>
      <c r="G296" s="26" t="s">
        <v>175</v>
      </c>
      <c r="H296" s="791">
        <v>3000000000</v>
      </c>
      <c r="I296" s="751">
        <v>4186142965.2400002</v>
      </c>
      <c r="J296" s="648">
        <v>6500000000</v>
      </c>
      <c r="K296" s="919">
        <f>H296+J296</f>
        <v>9500000000</v>
      </c>
    </row>
    <row r="297" spans="2:11" ht="27.75" thickTop="1" thickBot="1" x14ac:dyDescent="0.4">
      <c r="B297" s="764"/>
      <c r="C297" s="764"/>
      <c r="D297" s="764"/>
      <c r="E297" s="764"/>
      <c r="F297" s="764"/>
      <c r="G297" s="16" t="s">
        <v>1039</v>
      </c>
      <c r="H297" s="766">
        <f>SUM(H283:H296)</f>
        <v>3004462658.5300002</v>
      </c>
      <c r="I297" s="747">
        <f>SUM(I283:I296)</f>
        <v>4187215690.9200001</v>
      </c>
      <c r="J297" s="765">
        <f>SUM(J283:J296)</f>
        <v>6500000000</v>
      </c>
      <c r="K297" s="766">
        <f>SUM(K283:K296)</f>
        <v>9504462658.5300007</v>
      </c>
    </row>
    <row r="298" spans="2:11" ht="27" thickTop="1" thickBot="1" x14ac:dyDescent="0.4">
      <c r="K298" s="1087"/>
    </row>
    <row r="299" spans="2:11" ht="27.75" thickTop="1" thickBot="1" x14ac:dyDescent="0.4">
      <c r="B299" s="767"/>
      <c r="C299" s="767"/>
      <c r="D299" s="767"/>
      <c r="E299" s="767"/>
      <c r="F299" s="767"/>
      <c r="G299" s="769"/>
      <c r="H299" s="787"/>
      <c r="I299" s="728"/>
      <c r="J299" s="719" t="s">
        <v>179</v>
      </c>
      <c r="K299" s="766">
        <f>K283</f>
        <v>2038658.53</v>
      </c>
    </row>
    <row r="300" spans="2:11" ht="27.75" thickTop="1" thickBot="1" x14ac:dyDescent="0.4">
      <c r="B300" s="767"/>
      <c r="C300" s="767"/>
      <c r="D300" s="767"/>
      <c r="E300" s="767"/>
      <c r="F300" s="767"/>
      <c r="G300" s="769"/>
      <c r="H300" s="787"/>
      <c r="I300" s="728"/>
      <c r="J300" s="719" t="s">
        <v>180</v>
      </c>
      <c r="K300" s="766">
        <f>K297-K299</f>
        <v>9502424000</v>
      </c>
    </row>
    <row r="301" spans="2:11" ht="27.75" thickTop="1" thickBot="1" x14ac:dyDescent="0.4">
      <c r="B301" s="767"/>
      <c r="C301" s="767"/>
      <c r="D301" s="767"/>
      <c r="E301" s="767"/>
      <c r="F301" s="767"/>
      <c r="G301" s="769"/>
      <c r="H301" s="787"/>
      <c r="I301" s="728"/>
      <c r="J301" s="720"/>
      <c r="K301" s="794"/>
    </row>
    <row r="302" spans="2:11" ht="27.75" thickTop="1" thickBot="1" x14ac:dyDescent="0.4">
      <c r="B302" s="1088" t="s">
        <v>47</v>
      </c>
      <c r="C302" s="1089" t="s">
        <v>3136</v>
      </c>
      <c r="D302" s="1096"/>
      <c r="E302" s="1096"/>
      <c r="F302" s="1096"/>
      <c r="G302" s="1096"/>
      <c r="H302" s="1150"/>
      <c r="I302" s="1098"/>
      <c r="J302" s="1151"/>
      <c r="K302" s="1150"/>
    </row>
    <row r="303" spans="2:11" ht="27.75" thickTop="1" thickBot="1" x14ac:dyDescent="0.4">
      <c r="B303" s="1570" t="s">
        <v>213</v>
      </c>
      <c r="C303" s="1570"/>
      <c r="D303" s="1570"/>
      <c r="E303" s="1570"/>
      <c r="F303" s="1570"/>
      <c r="G303" s="643"/>
      <c r="H303" s="823"/>
      <c r="I303" s="1084"/>
      <c r="J303" s="720"/>
      <c r="K303" s="823"/>
    </row>
    <row r="304" spans="2:11" ht="80.25" thickTop="1" thickBot="1" x14ac:dyDescent="0.4">
      <c r="B304" s="20" t="s">
        <v>137</v>
      </c>
      <c r="C304" s="20" t="s">
        <v>138</v>
      </c>
      <c r="D304" s="20" t="s">
        <v>139</v>
      </c>
      <c r="E304" s="20" t="s">
        <v>140</v>
      </c>
      <c r="F304" s="20" t="s">
        <v>141</v>
      </c>
      <c r="G304" s="20" t="s">
        <v>142</v>
      </c>
      <c r="H304" s="33" t="s">
        <v>3311</v>
      </c>
      <c r="I304" s="750" t="s">
        <v>3317</v>
      </c>
      <c r="J304" s="717" t="s">
        <v>3318</v>
      </c>
      <c r="K304" s="33" t="s">
        <v>5153</v>
      </c>
    </row>
    <row r="305" spans="2:16" ht="77.25" thickTop="1" x14ac:dyDescent="0.35">
      <c r="B305" s="782">
        <v>23010112</v>
      </c>
      <c r="C305" s="698">
        <v>71091</v>
      </c>
      <c r="D305" s="761" t="s">
        <v>4676</v>
      </c>
      <c r="E305" s="700">
        <v>8304</v>
      </c>
      <c r="F305" s="698">
        <v>10742400</v>
      </c>
      <c r="G305" s="37" t="s">
        <v>4675</v>
      </c>
      <c r="H305" s="785"/>
      <c r="I305" s="751"/>
      <c r="J305" s="738">
        <v>250000000</v>
      </c>
      <c r="K305" s="965">
        <f t="shared" ref="K305:K309" si="7">SUM(H305,J305)</f>
        <v>250000000</v>
      </c>
    </row>
    <row r="306" spans="2:16" ht="51" x14ac:dyDescent="0.35">
      <c r="B306" s="782">
        <v>23010124</v>
      </c>
      <c r="C306" s="698">
        <v>71091</v>
      </c>
      <c r="D306" s="761" t="s">
        <v>4678</v>
      </c>
      <c r="E306" s="700">
        <v>3101</v>
      </c>
      <c r="F306" s="698">
        <v>10742400</v>
      </c>
      <c r="G306" s="37" t="s">
        <v>4673</v>
      </c>
      <c r="H306" s="785"/>
      <c r="I306" s="751"/>
      <c r="J306" s="738">
        <v>5000000</v>
      </c>
      <c r="K306" s="859">
        <f t="shared" si="7"/>
        <v>5000000</v>
      </c>
    </row>
    <row r="307" spans="2:16" ht="51" x14ac:dyDescent="0.35">
      <c r="B307" s="782">
        <v>23020101</v>
      </c>
      <c r="C307" s="698">
        <v>71091</v>
      </c>
      <c r="D307" s="761" t="s">
        <v>4679</v>
      </c>
      <c r="E307" s="700">
        <v>3101</v>
      </c>
      <c r="F307" s="698">
        <v>10742400</v>
      </c>
      <c r="G307" s="37" t="s">
        <v>4674</v>
      </c>
      <c r="H307" s="785"/>
      <c r="I307" s="751"/>
      <c r="J307" s="738">
        <v>850000000</v>
      </c>
      <c r="K307" s="859">
        <f t="shared" si="7"/>
        <v>850000000</v>
      </c>
    </row>
    <row r="308" spans="2:16" ht="76.5" x14ac:dyDescent="0.35">
      <c r="B308" s="922">
        <v>23020103</v>
      </c>
      <c r="C308" s="876">
        <v>71091</v>
      </c>
      <c r="D308" s="877" t="s">
        <v>3329</v>
      </c>
      <c r="E308" s="878">
        <v>2101</v>
      </c>
      <c r="F308" s="876">
        <v>10742400</v>
      </c>
      <c r="G308" s="37" t="s">
        <v>3360</v>
      </c>
      <c r="H308" s="1172">
        <v>43000000</v>
      </c>
      <c r="I308" s="868"/>
      <c r="J308" s="986">
        <f>123000000-H308</f>
        <v>80000000</v>
      </c>
      <c r="K308" s="859">
        <f t="shared" si="7"/>
        <v>123000000</v>
      </c>
    </row>
    <row r="309" spans="2:16" ht="51.75" thickBot="1" x14ac:dyDescent="0.4">
      <c r="B309" s="685">
        <v>23030121</v>
      </c>
      <c r="C309" s="685">
        <v>71091</v>
      </c>
      <c r="D309" s="879" t="s">
        <v>4680</v>
      </c>
      <c r="E309" s="880">
        <v>8304</v>
      </c>
      <c r="F309" s="685">
        <v>10742400</v>
      </c>
      <c r="G309" s="769" t="s">
        <v>4672</v>
      </c>
      <c r="H309" s="966"/>
      <c r="I309" s="868"/>
      <c r="J309" s="1173">
        <v>75000000</v>
      </c>
      <c r="K309" s="966">
        <f t="shared" si="7"/>
        <v>75000000</v>
      </c>
    </row>
    <row r="310" spans="2:16" ht="27.75" thickTop="1" thickBot="1" x14ac:dyDescent="0.4">
      <c r="B310" s="767"/>
      <c r="C310" s="767"/>
      <c r="D310" s="767"/>
      <c r="E310" s="767"/>
      <c r="F310" s="767"/>
      <c r="G310" s="16" t="s">
        <v>1038</v>
      </c>
      <c r="H310" s="766">
        <f>SUM(H305:H309)</f>
        <v>43000000</v>
      </c>
      <c r="I310" s="747">
        <f>SUM(I305:I309)</f>
        <v>0</v>
      </c>
      <c r="J310" s="766">
        <f>SUM(J305:J309)</f>
        <v>1260000000</v>
      </c>
      <c r="K310" s="766">
        <f>SUM(K305:K309)</f>
        <v>1303000000</v>
      </c>
    </row>
    <row r="311" spans="2:16" ht="27" thickTop="1" thickBot="1" x14ac:dyDescent="0.4">
      <c r="B311" s="767"/>
      <c r="C311" s="767"/>
      <c r="D311" s="767"/>
      <c r="E311" s="767"/>
      <c r="F311" s="767"/>
      <c r="G311" s="769"/>
      <c r="H311" s="787"/>
      <c r="I311" s="728"/>
      <c r="J311" s="770"/>
      <c r="K311" s="934"/>
    </row>
    <row r="312" spans="2:16" ht="27.75" thickTop="1" thickBot="1" x14ac:dyDescent="0.4">
      <c r="B312" s="767"/>
      <c r="C312" s="767"/>
      <c r="D312" s="767"/>
      <c r="E312" s="767"/>
      <c r="F312" s="767"/>
      <c r="G312" s="769"/>
      <c r="H312" s="787"/>
      <c r="I312" s="728"/>
      <c r="J312" s="719" t="s">
        <v>215</v>
      </c>
      <c r="K312" s="766">
        <f>K310</f>
        <v>1303000000</v>
      </c>
    </row>
    <row r="313" spans="2:16" ht="27.75" thickTop="1" thickBot="1" x14ac:dyDescent="0.4">
      <c r="B313" s="767"/>
      <c r="C313" s="767"/>
      <c r="D313" s="767"/>
      <c r="E313" s="767"/>
      <c r="F313" s="767"/>
      <c r="G313" s="769"/>
      <c r="H313" s="787"/>
      <c r="I313" s="728"/>
      <c r="J313" s="720"/>
      <c r="K313" s="794"/>
    </row>
    <row r="314" spans="2:16" ht="27.75" thickTop="1" thickBot="1" x14ac:dyDescent="0.4">
      <c r="B314" s="1088" t="s">
        <v>135</v>
      </c>
      <c r="C314" s="1089" t="s">
        <v>2992</v>
      </c>
      <c r="D314" s="1089"/>
      <c r="E314" s="1089"/>
      <c r="F314" s="1089"/>
      <c r="G314" s="1089"/>
      <c r="H314" s="1090"/>
      <c r="I314" s="1091"/>
      <c r="J314" s="1089"/>
      <c r="K314" s="1089"/>
    </row>
    <row r="315" spans="2:16" ht="27.75" thickTop="1" thickBot="1" x14ac:dyDescent="0.4">
      <c r="B315" s="1570" t="s">
        <v>182</v>
      </c>
      <c r="C315" s="1570"/>
      <c r="D315" s="1570"/>
      <c r="E315" s="1570"/>
      <c r="F315" s="1570"/>
      <c r="G315" s="643"/>
      <c r="H315" s="823"/>
      <c r="I315" s="1084"/>
      <c r="J315" s="720"/>
      <c r="K315" s="823"/>
    </row>
    <row r="316" spans="2:16" ht="106.5" thickTop="1" thickBot="1" x14ac:dyDescent="0.4">
      <c r="B316" s="20" t="s">
        <v>137</v>
      </c>
      <c r="C316" s="20" t="s">
        <v>138</v>
      </c>
      <c r="D316" s="20" t="s">
        <v>139</v>
      </c>
      <c r="E316" s="20" t="s">
        <v>140</v>
      </c>
      <c r="F316" s="20" t="s">
        <v>141</v>
      </c>
      <c r="G316" s="20" t="s">
        <v>142</v>
      </c>
      <c r="H316" s="33" t="s">
        <v>3311</v>
      </c>
      <c r="I316" s="750" t="s">
        <v>3316</v>
      </c>
      <c r="J316" s="717" t="s">
        <v>3315</v>
      </c>
      <c r="K316" s="21" t="s">
        <v>5154</v>
      </c>
    </row>
    <row r="317" spans="2:16" ht="26.25" thickTop="1" x14ac:dyDescent="0.35">
      <c r="B317" s="698">
        <v>22020101</v>
      </c>
      <c r="C317" s="698">
        <v>70133</v>
      </c>
      <c r="D317" s="761" t="s">
        <v>4684</v>
      </c>
      <c r="E317" s="700">
        <v>2101</v>
      </c>
      <c r="F317" s="698">
        <v>10742400</v>
      </c>
      <c r="G317" s="26" t="s">
        <v>145</v>
      </c>
      <c r="H317" s="763"/>
      <c r="I317" s="751"/>
      <c r="J317" s="723">
        <v>700000</v>
      </c>
      <c r="K317" s="971">
        <f t="shared" ref="K317:K350" si="8">SUM(H317,J317)</f>
        <v>700000</v>
      </c>
      <c r="P317" s="705"/>
    </row>
    <row r="318" spans="2:16" x14ac:dyDescent="0.35">
      <c r="B318" s="698">
        <v>22020102</v>
      </c>
      <c r="C318" s="698">
        <v>70133</v>
      </c>
      <c r="D318" s="761" t="s">
        <v>4684</v>
      </c>
      <c r="E318" s="700">
        <v>2101</v>
      </c>
      <c r="F318" s="698">
        <v>10742400</v>
      </c>
      <c r="G318" s="26" t="s">
        <v>146</v>
      </c>
      <c r="H318" s="763"/>
      <c r="I318" s="751"/>
      <c r="J318" s="735">
        <v>400000</v>
      </c>
      <c r="K318" s="835">
        <f t="shared" si="8"/>
        <v>400000</v>
      </c>
      <c r="P318" s="705"/>
    </row>
    <row r="319" spans="2:16" x14ac:dyDescent="0.35">
      <c r="B319" s="698">
        <v>22020201</v>
      </c>
      <c r="C319" s="698">
        <v>70133</v>
      </c>
      <c r="D319" s="761" t="s">
        <v>4684</v>
      </c>
      <c r="E319" s="700">
        <v>2101</v>
      </c>
      <c r="F319" s="698">
        <v>10742400</v>
      </c>
      <c r="G319" s="26" t="s">
        <v>147</v>
      </c>
      <c r="H319" s="763"/>
      <c r="I319" s="751"/>
      <c r="J319" s="735">
        <v>100000</v>
      </c>
      <c r="K319" s="835">
        <f t="shared" si="8"/>
        <v>100000</v>
      </c>
      <c r="P319" s="705"/>
    </row>
    <row r="320" spans="2:16" x14ac:dyDescent="0.35">
      <c r="B320" s="698">
        <v>22020202</v>
      </c>
      <c r="C320" s="698">
        <v>70133</v>
      </c>
      <c r="D320" s="761" t="s">
        <v>4684</v>
      </c>
      <c r="E320" s="700">
        <v>2101</v>
      </c>
      <c r="F320" s="698">
        <v>10742400</v>
      </c>
      <c r="G320" s="26" t="s">
        <v>184</v>
      </c>
      <c r="H320" s="763"/>
      <c r="I320" s="751"/>
      <c r="J320" s="735">
        <v>140000</v>
      </c>
      <c r="K320" s="835">
        <f t="shared" si="8"/>
        <v>140000</v>
      </c>
      <c r="P320" s="705"/>
    </row>
    <row r="321" spans="2:16" x14ac:dyDescent="0.35">
      <c r="B321" s="698">
        <v>22020203</v>
      </c>
      <c r="C321" s="698">
        <v>70133</v>
      </c>
      <c r="D321" s="761" t="s">
        <v>4684</v>
      </c>
      <c r="E321" s="700">
        <v>2101</v>
      </c>
      <c r="F321" s="698">
        <v>10742400</v>
      </c>
      <c r="G321" s="26" t="s">
        <v>148</v>
      </c>
      <c r="H321" s="763"/>
      <c r="I321" s="751"/>
      <c r="J321" s="735">
        <v>1000000</v>
      </c>
      <c r="K321" s="835">
        <f t="shared" si="8"/>
        <v>1000000</v>
      </c>
      <c r="P321" s="705"/>
    </row>
    <row r="322" spans="2:16" x14ac:dyDescent="0.35">
      <c r="B322" s="698">
        <v>22020204</v>
      </c>
      <c r="C322" s="698">
        <v>70133</v>
      </c>
      <c r="D322" s="761" t="s">
        <v>4684</v>
      </c>
      <c r="E322" s="700">
        <v>2101</v>
      </c>
      <c r="F322" s="698">
        <v>10742400</v>
      </c>
      <c r="G322" s="26" t="s">
        <v>149</v>
      </c>
      <c r="H322" s="763"/>
      <c r="I322" s="751"/>
      <c r="J322" s="735">
        <v>300000</v>
      </c>
      <c r="K322" s="835">
        <f t="shared" si="8"/>
        <v>300000</v>
      </c>
      <c r="P322" s="705"/>
    </row>
    <row r="323" spans="2:16" x14ac:dyDescent="0.35">
      <c r="B323" s="698">
        <v>22020208</v>
      </c>
      <c r="C323" s="698">
        <v>70133</v>
      </c>
      <c r="D323" s="761" t="s">
        <v>4684</v>
      </c>
      <c r="E323" s="700">
        <v>2101</v>
      </c>
      <c r="F323" s="698">
        <v>10742400</v>
      </c>
      <c r="G323" s="26" t="s">
        <v>2896</v>
      </c>
      <c r="H323" s="763"/>
      <c r="I323" s="751"/>
      <c r="J323" s="735">
        <v>350000</v>
      </c>
      <c r="K323" s="835">
        <f t="shared" si="8"/>
        <v>350000</v>
      </c>
      <c r="P323" s="705"/>
    </row>
    <row r="324" spans="2:16" x14ac:dyDescent="0.35">
      <c r="B324" s="698">
        <v>22020301</v>
      </c>
      <c r="C324" s="698">
        <v>70133</v>
      </c>
      <c r="D324" s="761" t="s">
        <v>4684</v>
      </c>
      <c r="E324" s="700">
        <v>2101</v>
      </c>
      <c r="F324" s="698">
        <v>10742400</v>
      </c>
      <c r="G324" s="26" t="s">
        <v>195</v>
      </c>
      <c r="H324" s="763"/>
      <c r="I324" s="751"/>
      <c r="J324" s="735">
        <v>600000</v>
      </c>
      <c r="K324" s="835">
        <f t="shared" si="8"/>
        <v>600000</v>
      </c>
      <c r="P324" s="705"/>
    </row>
    <row r="325" spans="2:16" x14ac:dyDescent="0.35">
      <c r="B325" s="698">
        <v>22020303</v>
      </c>
      <c r="C325" s="698">
        <v>70133</v>
      </c>
      <c r="D325" s="761" t="s">
        <v>4684</v>
      </c>
      <c r="E325" s="700">
        <v>2101</v>
      </c>
      <c r="F325" s="698">
        <v>10742400</v>
      </c>
      <c r="G325" s="26" t="s">
        <v>152</v>
      </c>
      <c r="H325" s="763"/>
      <c r="I325" s="751"/>
      <c r="J325" s="735">
        <v>175000</v>
      </c>
      <c r="K325" s="835">
        <f t="shared" si="8"/>
        <v>175000</v>
      </c>
      <c r="P325" s="705"/>
    </row>
    <row r="326" spans="2:16" x14ac:dyDescent="0.35">
      <c r="B326" s="698">
        <v>22020305</v>
      </c>
      <c r="C326" s="698">
        <v>70133</v>
      </c>
      <c r="D326" s="761" t="s">
        <v>4684</v>
      </c>
      <c r="E326" s="700">
        <v>2101</v>
      </c>
      <c r="F326" s="698">
        <v>10742400</v>
      </c>
      <c r="G326" s="26" t="s">
        <v>153</v>
      </c>
      <c r="H326" s="763"/>
      <c r="I326" s="751"/>
      <c r="J326" s="723">
        <v>300000</v>
      </c>
      <c r="K326" s="835">
        <f t="shared" si="8"/>
        <v>300000</v>
      </c>
      <c r="P326" s="705"/>
    </row>
    <row r="327" spans="2:16" x14ac:dyDescent="0.35">
      <c r="B327" s="698">
        <v>22020402</v>
      </c>
      <c r="C327" s="698">
        <v>70133</v>
      </c>
      <c r="D327" s="761" t="s">
        <v>4684</v>
      </c>
      <c r="E327" s="700">
        <v>2101</v>
      </c>
      <c r="F327" s="698">
        <v>10742400</v>
      </c>
      <c r="G327" s="26" t="s">
        <v>197</v>
      </c>
      <c r="H327" s="763"/>
      <c r="I327" s="751"/>
      <c r="J327" s="735">
        <v>250000</v>
      </c>
      <c r="K327" s="835">
        <f t="shared" si="8"/>
        <v>250000</v>
      </c>
      <c r="P327" s="705"/>
    </row>
    <row r="328" spans="2:16" x14ac:dyDescent="0.35">
      <c r="B328" s="698">
        <v>22020404</v>
      </c>
      <c r="C328" s="698">
        <v>70133</v>
      </c>
      <c r="D328" s="761" t="s">
        <v>4684</v>
      </c>
      <c r="E328" s="700">
        <v>2101</v>
      </c>
      <c r="F328" s="698">
        <v>10742400</v>
      </c>
      <c r="G328" s="26" t="s">
        <v>161</v>
      </c>
      <c r="H328" s="763"/>
      <c r="I328" s="751"/>
      <c r="J328" s="735">
        <v>250000</v>
      </c>
      <c r="K328" s="835">
        <f t="shared" si="8"/>
        <v>250000</v>
      </c>
      <c r="P328" s="705"/>
    </row>
    <row r="329" spans="2:16" x14ac:dyDescent="0.35">
      <c r="B329" s="698">
        <v>22020405</v>
      </c>
      <c r="C329" s="698">
        <v>70133</v>
      </c>
      <c r="D329" s="761" t="s">
        <v>4684</v>
      </c>
      <c r="E329" s="700">
        <v>2101</v>
      </c>
      <c r="F329" s="698">
        <v>10742400</v>
      </c>
      <c r="G329" s="26" t="s">
        <v>162</v>
      </c>
      <c r="H329" s="763"/>
      <c r="I329" s="751"/>
      <c r="J329" s="735">
        <v>300000</v>
      </c>
      <c r="K329" s="835">
        <f t="shared" si="8"/>
        <v>300000</v>
      </c>
      <c r="P329" s="705"/>
    </row>
    <row r="330" spans="2:16" x14ac:dyDescent="0.35">
      <c r="B330" s="698">
        <v>22020406</v>
      </c>
      <c r="C330" s="698">
        <v>70133</v>
      </c>
      <c r="D330" s="761" t="s">
        <v>4684</v>
      </c>
      <c r="E330" s="700">
        <v>2101</v>
      </c>
      <c r="F330" s="698">
        <v>10742400</v>
      </c>
      <c r="G330" s="26" t="s">
        <v>163</v>
      </c>
      <c r="H330" s="763"/>
      <c r="I330" s="751"/>
      <c r="J330" s="735">
        <v>250000</v>
      </c>
      <c r="K330" s="835">
        <f t="shared" si="8"/>
        <v>250000</v>
      </c>
      <c r="P330" s="705"/>
    </row>
    <row r="331" spans="2:16" x14ac:dyDescent="0.35">
      <c r="B331" s="698">
        <v>22020501</v>
      </c>
      <c r="C331" s="698">
        <v>70133</v>
      </c>
      <c r="D331" s="761" t="s">
        <v>4684</v>
      </c>
      <c r="E331" s="700">
        <v>2101</v>
      </c>
      <c r="F331" s="698">
        <v>10742400</v>
      </c>
      <c r="G331" s="26" t="s">
        <v>198</v>
      </c>
      <c r="H331" s="763"/>
      <c r="I331" s="751"/>
      <c r="J331" s="735">
        <v>500000</v>
      </c>
      <c r="K331" s="835">
        <f t="shared" si="8"/>
        <v>500000</v>
      </c>
      <c r="P331" s="705"/>
    </row>
    <row r="332" spans="2:16" x14ac:dyDescent="0.35">
      <c r="B332" s="698">
        <v>22020601</v>
      </c>
      <c r="C332" s="698">
        <v>70133</v>
      </c>
      <c r="D332" s="761" t="s">
        <v>4684</v>
      </c>
      <c r="E332" s="700">
        <v>2101</v>
      </c>
      <c r="F332" s="698">
        <v>10742400</v>
      </c>
      <c r="G332" s="26" t="s">
        <v>166</v>
      </c>
      <c r="H332" s="763"/>
      <c r="I332" s="751"/>
      <c r="J332" s="735">
        <v>175000</v>
      </c>
      <c r="K332" s="835">
        <f t="shared" si="8"/>
        <v>175000</v>
      </c>
      <c r="P332" s="705"/>
    </row>
    <row r="333" spans="2:16" x14ac:dyDescent="0.35">
      <c r="B333" s="698">
        <v>22020605</v>
      </c>
      <c r="C333" s="698">
        <v>70133</v>
      </c>
      <c r="D333" s="761" t="s">
        <v>4684</v>
      </c>
      <c r="E333" s="700">
        <v>2101</v>
      </c>
      <c r="F333" s="698">
        <v>10742400</v>
      </c>
      <c r="G333" s="26" t="s">
        <v>167</v>
      </c>
      <c r="H333" s="763"/>
      <c r="I333" s="751"/>
      <c r="J333" s="735">
        <v>200000</v>
      </c>
      <c r="K333" s="835">
        <f t="shared" si="8"/>
        <v>200000</v>
      </c>
      <c r="P333" s="705"/>
    </row>
    <row r="334" spans="2:16" x14ac:dyDescent="0.35">
      <c r="B334" s="698">
        <v>22020702</v>
      </c>
      <c r="C334" s="698">
        <v>70133</v>
      </c>
      <c r="D334" s="761" t="s">
        <v>4684</v>
      </c>
      <c r="E334" s="700">
        <v>2101</v>
      </c>
      <c r="F334" s="698">
        <v>10742400</v>
      </c>
      <c r="G334" s="26" t="s">
        <v>223</v>
      </c>
      <c r="H334" s="763"/>
      <c r="I334" s="751"/>
      <c r="J334" s="735">
        <v>300000</v>
      </c>
      <c r="K334" s="835">
        <f t="shared" si="8"/>
        <v>300000</v>
      </c>
      <c r="P334" s="705"/>
    </row>
    <row r="335" spans="2:16" x14ac:dyDescent="0.35">
      <c r="B335" s="698">
        <v>22020703</v>
      </c>
      <c r="C335" s="698">
        <v>70133</v>
      </c>
      <c r="D335" s="761" t="s">
        <v>4684</v>
      </c>
      <c r="E335" s="700">
        <v>2101</v>
      </c>
      <c r="F335" s="698">
        <v>10742400</v>
      </c>
      <c r="G335" s="26" t="s">
        <v>208</v>
      </c>
      <c r="H335" s="763"/>
      <c r="I335" s="751"/>
      <c r="J335" s="735">
        <v>300000</v>
      </c>
      <c r="K335" s="835">
        <f t="shared" si="8"/>
        <v>300000</v>
      </c>
      <c r="P335" s="705"/>
    </row>
    <row r="336" spans="2:16" x14ac:dyDescent="0.35">
      <c r="B336" s="698">
        <v>22020704</v>
      </c>
      <c r="C336" s="698">
        <v>70133</v>
      </c>
      <c r="D336" s="761" t="s">
        <v>4684</v>
      </c>
      <c r="E336" s="700">
        <v>2101</v>
      </c>
      <c r="F336" s="698">
        <v>10742400</v>
      </c>
      <c r="G336" s="26" t="s">
        <v>204</v>
      </c>
      <c r="H336" s="763"/>
      <c r="I336" s="751"/>
      <c r="J336" s="735">
        <v>300000</v>
      </c>
      <c r="K336" s="835">
        <f t="shared" si="8"/>
        <v>300000</v>
      </c>
      <c r="P336" s="705"/>
    </row>
    <row r="337" spans="2:16" x14ac:dyDescent="0.35">
      <c r="B337" s="698">
        <v>22020705</v>
      </c>
      <c r="C337" s="698">
        <v>70133</v>
      </c>
      <c r="D337" s="761" t="s">
        <v>4684</v>
      </c>
      <c r="E337" s="700">
        <v>2101</v>
      </c>
      <c r="F337" s="698">
        <v>10742400</v>
      </c>
      <c r="G337" s="26" t="s">
        <v>205</v>
      </c>
      <c r="H337" s="763"/>
      <c r="I337" s="751"/>
      <c r="J337" s="735">
        <v>300000</v>
      </c>
      <c r="K337" s="835">
        <f t="shared" si="8"/>
        <v>300000</v>
      </c>
      <c r="P337" s="705"/>
    </row>
    <row r="338" spans="2:16" x14ac:dyDescent="0.35">
      <c r="B338" s="698">
        <v>22020706</v>
      </c>
      <c r="C338" s="698">
        <v>70133</v>
      </c>
      <c r="D338" s="761" t="s">
        <v>4684</v>
      </c>
      <c r="E338" s="700">
        <v>2101</v>
      </c>
      <c r="F338" s="698">
        <v>10742400</v>
      </c>
      <c r="G338" s="26" t="s">
        <v>229</v>
      </c>
      <c r="H338" s="763"/>
      <c r="I338" s="751"/>
      <c r="J338" s="735">
        <v>300000</v>
      </c>
      <c r="K338" s="835">
        <f t="shared" si="8"/>
        <v>300000</v>
      </c>
      <c r="P338" s="705"/>
    </row>
    <row r="339" spans="2:16" x14ac:dyDescent="0.35">
      <c r="B339" s="698">
        <v>22020707</v>
      </c>
      <c r="C339" s="698">
        <v>70133</v>
      </c>
      <c r="D339" s="761" t="s">
        <v>4684</v>
      </c>
      <c r="E339" s="700">
        <v>2101</v>
      </c>
      <c r="F339" s="698">
        <v>10742400</v>
      </c>
      <c r="G339" s="26" t="s">
        <v>1036</v>
      </c>
      <c r="H339" s="763"/>
      <c r="I339" s="751"/>
      <c r="J339" s="735">
        <v>300000</v>
      </c>
      <c r="K339" s="835">
        <f t="shared" si="8"/>
        <v>300000</v>
      </c>
      <c r="P339" s="705"/>
    </row>
    <row r="340" spans="2:16" x14ac:dyDescent="0.35">
      <c r="B340" s="698">
        <v>22020801</v>
      </c>
      <c r="C340" s="698">
        <v>70133</v>
      </c>
      <c r="D340" s="761" t="s">
        <v>4684</v>
      </c>
      <c r="E340" s="700">
        <v>2101</v>
      </c>
      <c r="F340" s="698">
        <v>10742400</v>
      </c>
      <c r="G340" s="26" t="s">
        <v>168</v>
      </c>
      <c r="H340" s="763"/>
      <c r="I340" s="751"/>
      <c r="J340" s="735">
        <v>600000</v>
      </c>
      <c r="K340" s="835">
        <f t="shared" si="8"/>
        <v>600000</v>
      </c>
      <c r="P340" s="705"/>
    </row>
    <row r="341" spans="2:16" x14ac:dyDescent="0.35">
      <c r="B341" s="698">
        <v>22020802</v>
      </c>
      <c r="C341" s="698">
        <v>70133</v>
      </c>
      <c r="D341" s="761" t="s">
        <v>4684</v>
      </c>
      <c r="E341" s="700">
        <v>2101</v>
      </c>
      <c r="F341" s="698">
        <v>10742400</v>
      </c>
      <c r="G341" s="26" t="s">
        <v>188</v>
      </c>
      <c r="H341" s="763"/>
      <c r="I341" s="751"/>
      <c r="J341" s="735">
        <v>200000</v>
      </c>
      <c r="K341" s="835">
        <f t="shared" si="8"/>
        <v>200000</v>
      </c>
      <c r="P341" s="705"/>
    </row>
    <row r="342" spans="2:16" x14ac:dyDescent="0.35">
      <c r="B342" s="698">
        <v>22020803</v>
      </c>
      <c r="C342" s="698">
        <v>70133</v>
      </c>
      <c r="D342" s="761" t="s">
        <v>4684</v>
      </c>
      <c r="E342" s="700">
        <v>2101</v>
      </c>
      <c r="F342" s="698">
        <v>10742400</v>
      </c>
      <c r="G342" s="26" t="s">
        <v>169</v>
      </c>
      <c r="H342" s="763"/>
      <c r="I342" s="751"/>
      <c r="J342" s="735">
        <v>340000</v>
      </c>
      <c r="K342" s="835">
        <f t="shared" si="8"/>
        <v>340000</v>
      </c>
      <c r="P342" s="705"/>
    </row>
    <row r="343" spans="2:16" x14ac:dyDescent="0.35">
      <c r="B343" s="698">
        <v>22020901</v>
      </c>
      <c r="C343" s="698">
        <v>70133</v>
      </c>
      <c r="D343" s="761" t="s">
        <v>4684</v>
      </c>
      <c r="E343" s="700">
        <v>2101</v>
      </c>
      <c r="F343" s="698">
        <v>10742400</v>
      </c>
      <c r="G343" s="26" t="s">
        <v>171</v>
      </c>
      <c r="H343" s="763"/>
      <c r="I343" s="751"/>
      <c r="J343" s="735">
        <v>70000</v>
      </c>
      <c r="K343" s="835">
        <f t="shared" si="8"/>
        <v>70000</v>
      </c>
      <c r="P343" s="705"/>
    </row>
    <row r="344" spans="2:16" x14ac:dyDescent="0.35">
      <c r="B344" s="698">
        <v>22021001</v>
      </c>
      <c r="C344" s="698">
        <v>70133</v>
      </c>
      <c r="D344" s="761" t="s">
        <v>4684</v>
      </c>
      <c r="E344" s="700">
        <v>2101</v>
      </c>
      <c r="F344" s="698">
        <v>10742400</v>
      </c>
      <c r="G344" s="26" t="s">
        <v>172</v>
      </c>
      <c r="H344" s="763"/>
      <c r="I344" s="751"/>
      <c r="J344" s="735">
        <v>400000</v>
      </c>
      <c r="K344" s="835">
        <f t="shared" si="8"/>
        <v>400000</v>
      </c>
      <c r="P344" s="705"/>
    </row>
    <row r="345" spans="2:16" x14ac:dyDescent="0.35">
      <c r="B345" s="698">
        <v>22021002</v>
      </c>
      <c r="C345" s="698">
        <v>70133</v>
      </c>
      <c r="D345" s="761" t="s">
        <v>4684</v>
      </c>
      <c r="E345" s="700">
        <v>2101</v>
      </c>
      <c r="F345" s="698">
        <v>10742400</v>
      </c>
      <c r="G345" s="26" t="s">
        <v>189</v>
      </c>
      <c r="H345" s="763"/>
      <c r="I345" s="751"/>
      <c r="J345" s="735">
        <v>600000</v>
      </c>
      <c r="K345" s="835">
        <f t="shared" si="8"/>
        <v>600000</v>
      </c>
      <c r="P345" s="705"/>
    </row>
    <row r="346" spans="2:16" x14ac:dyDescent="0.35">
      <c r="B346" s="698">
        <v>22021003</v>
      </c>
      <c r="C346" s="698">
        <v>70133</v>
      </c>
      <c r="D346" s="761" t="s">
        <v>4684</v>
      </c>
      <c r="E346" s="700">
        <v>2101</v>
      </c>
      <c r="F346" s="698">
        <v>10742400</v>
      </c>
      <c r="G346" s="26" t="s">
        <v>173</v>
      </c>
      <c r="H346" s="763"/>
      <c r="I346" s="751"/>
      <c r="J346" s="735">
        <v>300000</v>
      </c>
      <c r="K346" s="835">
        <f t="shared" si="8"/>
        <v>300000</v>
      </c>
      <c r="P346" s="705"/>
    </row>
    <row r="347" spans="2:16" x14ac:dyDescent="0.35">
      <c r="B347" s="698">
        <v>22021004</v>
      </c>
      <c r="C347" s="698">
        <v>70133</v>
      </c>
      <c r="D347" s="761" t="s">
        <v>4684</v>
      </c>
      <c r="E347" s="700">
        <v>2101</v>
      </c>
      <c r="F347" s="698">
        <v>10742400</v>
      </c>
      <c r="G347" s="26" t="s">
        <v>174</v>
      </c>
      <c r="H347" s="763"/>
      <c r="I347" s="751"/>
      <c r="J347" s="735">
        <v>600000</v>
      </c>
      <c r="K347" s="835">
        <f t="shared" si="8"/>
        <v>600000</v>
      </c>
      <c r="P347" s="705"/>
    </row>
    <row r="348" spans="2:16" x14ac:dyDescent="0.35">
      <c r="B348" s="698">
        <v>22021006</v>
      </c>
      <c r="C348" s="698">
        <v>70133</v>
      </c>
      <c r="D348" s="761" t="s">
        <v>4684</v>
      </c>
      <c r="E348" s="700">
        <v>2101</v>
      </c>
      <c r="F348" s="698">
        <v>10742400</v>
      </c>
      <c r="G348" s="26" t="s">
        <v>190</v>
      </c>
      <c r="H348" s="791"/>
      <c r="I348" s="751"/>
      <c r="J348" s="648">
        <v>100000</v>
      </c>
      <c r="K348" s="835">
        <f t="shared" si="8"/>
        <v>100000</v>
      </c>
      <c r="P348" s="705"/>
    </row>
    <row r="349" spans="2:16" x14ac:dyDescent="0.35">
      <c r="B349" s="698">
        <v>22021007</v>
      </c>
      <c r="C349" s="698">
        <v>70133</v>
      </c>
      <c r="D349" s="761" t="s">
        <v>4684</v>
      </c>
      <c r="E349" s="700">
        <v>2101</v>
      </c>
      <c r="F349" s="698">
        <v>10742400</v>
      </c>
      <c r="G349" s="26" t="s">
        <v>175</v>
      </c>
      <c r="H349" s="791"/>
      <c r="I349" s="751"/>
      <c r="J349" s="648">
        <v>700000</v>
      </c>
      <c r="K349" s="835">
        <f t="shared" si="8"/>
        <v>700000</v>
      </c>
      <c r="P349" s="705"/>
    </row>
    <row r="350" spans="2:16" ht="26.25" thickBot="1" x14ac:dyDescent="0.4">
      <c r="B350" s="698">
        <v>22021014</v>
      </c>
      <c r="C350" s="698">
        <v>70133</v>
      </c>
      <c r="D350" s="761" t="s">
        <v>4684</v>
      </c>
      <c r="E350" s="700">
        <v>2101</v>
      </c>
      <c r="F350" s="698">
        <v>10742400</v>
      </c>
      <c r="G350" s="26" t="s">
        <v>206</v>
      </c>
      <c r="H350" s="791"/>
      <c r="I350" s="751"/>
      <c r="J350" s="648">
        <v>300000</v>
      </c>
      <c r="K350" s="919">
        <f t="shared" si="8"/>
        <v>300000</v>
      </c>
      <c r="P350" s="705"/>
    </row>
    <row r="351" spans="2:16" ht="27.75" thickTop="1" thickBot="1" x14ac:dyDescent="0.4">
      <c r="B351" s="764"/>
      <c r="C351" s="764"/>
      <c r="D351" s="764"/>
      <c r="E351" s="764"/>
      <c r="F351" s="764"/>
      <c r="G351" s="16" t="s">
        <v>1039</v>
      </c>
      <c r="H351" s="766">
        <f>SUM(H317:H350)</f>
        <v>0</v>
      </c>
      <c r="I351" s="747">
        <f>SUM(I317:I350)</f>
        <v>0</v>
      </c>
      <c r="J351" s="765">
        <f>SUM(J317:J350)</f>
        <v>12000000</v>
      </c>
      <c r="K351" s="766">
        <f>SUM(K317:K350)</f>
        <v>12000000</v>
      </c>
    </row>
    <row r="352" spans="2:16" ht="27" thickTop="1" thickBot="1" x14ac:dyDescent="0.4">
      <c r="K352" s="931"/>
    </row>
    <row r="353" spans="2:11" ht="27.75" thickTop="1" thickBot="1" x14ac:dyDescent="0.4">
      <c r="B353" s="767"/>
      <c r="C353" s="767"/>
      <c r="D353" s="767"/>
      <c r="E353" s="767"/>
      <c r="F353" s="767"/>
      <c r="G353" s="769"/>
      <c r="H353" s="787"/>
      <c r="I353" s="728"/>
      <c r="J353" s="719" t="s">
        <v>179</v>
      </c>
      <c r="K353" s="766">
        <v>0</v>
      </c>
    </row>
    <row r="354" spans="2:11" ht="27.75" thickTop="1" thickBot="1" x14ac:dyDescent="0.4">
      <c r="B354" s="767"/>
      <c r="C354" s="767"/>
      <c r="D354" s="767"/>
      <c r="E354" s="767"/>
      <c r="F354" s="767"/>
      <c r="G354" s="769"/>
      <c r="H354" s="787"/>
      <c r="I354" s="728"/>
      <c r="J354" s="719" t="s">
        <v>180</v>
      </c>
      <c r="K354" s="766">
        <f>K351-K353</f>
        <v>12000000</v>
      </c>
    </row>
    <row r="355" spans="2:11" ht="27.75" thickTop="1" thickBot="1" x14ac:dyDescent="0.4">
      <c r="B355" s="767"/>
      <c r="C355" s="767"/>
      <c r="D355" s="767"/>
      <c r="E355" s="767"/>
      <c r="F355" s="767"/>
      <c r="G355" s="769"/>
      <c r="H355" s="787"/>
      <c r="I355" s="728"/>
      <c r="J355" s="720"/>
      <c r="K355" s="794"/>
    </row>
    <row r="356" spans="2:11" ht="27.75" thickTop="1" thickBot="1" x14ac:dyDescent="0.4">
      <c r="B356" s="1088" t="s">
        <v>135</v>
      </c>
      <c r="C356" s="1572" t="s">
        <v>2992</v>
      </c>
      <c r="D356" s="1572"/>
      <c r="E356" s="1572"/>
      <c r="F356" s="1572"/>
      <c r="G356" s="1572"/>
      <c r="H356" s="1572"/>
      <c r="I356" s="1572"/>
      <c r="J356" s="1572"/>
      <c r="K356" s="1572"/>
    </row>
    <row r="357" spans="2:11" ht="27.75" thickTop="1" thickBot="1" x14ac:dyDescent="0.4">
      <c r="B357" s="1570" t="s">
        <v>213</v>
      </c>
      <c r="C357" s="1570"/>
      <c r="D357" s="1570"/>
      <c r="E357" s="1570"/>
      <c r="F357" s="1570"/>
      <c r="G357" s="643"/>
      <c r="H357" s="823"/>
      <c r="I357" s="1084"/>
      <c r="J357" s="720"/>
      <c r="K357" s="823"/>
    </row>
    <row r="358" spans="2:11" ht="80.25" thickTop="1" thickBot="1" x14ac:dyDescent="0.4">
      <c r="B358" s="20" t="s">
        <v>137</v>
      </c>
      <c r="C358" s="20" t="s">
        <v>138</v>
      </c>
      <c r="D358" s="20" t="s">
        <v>139</v>
      </c>
      <c r="E358" s="20" t="s">
        <v>140</v>
      </c>
      <c r="F358" s="20" t="s">
        <v>141</v>
      </c>
      <c r="G358" s="20" t="s">
        <v>142</v>
      </c>
      <c r="H358" s="33" t="s">
        <v>3311</v>
      </c>
      <c r="I358" s="750" t="s">
        <v>3317</v>
      </c>
      <c r="J358" s="717" t="s">
        <v>3318</v>
      </c>
      <c r="K358" s="33" t="s">
        <v>5153</v>
      </c>
    </row>
    <row r="359" spans="2:11" ht="77.25" thickTop="1" x14ac:dyDescent="0.35">
      <c r="B359" s="782" t="s">
        <v>2981</v>
      </c>
      <c r="C359" s="782">
        <v>70133</v>
      </c>
      <c r="D359" s="790" t="s">
        <v>3366</v>
      </c>
      <c r="E359" s="784">
        <v>3101</v>
      </c>
      <c r="F359" s="782">
        <v>10721300</v>
      </c>
      <c r="G359" s="37" t="s">
        <v>3362</v>
      </c>
      <c r="H359" s="701">
        <v>7000000</v>
      </c>
      <c r="I359" s="751"/>
      <c r="J359" s="788"/>
      <c r="K359" s="971">
        <f>SUM(H359,J359)</f>
        <v>7000000</v>
      </c>
    </row>
    <row r="360" spans="2:11" ht="51" x14ac:dyDescent="0.35">
      <c r="B360" s="698">
        <v>23010112</v>
      </c>
      <c r="C360" s="782">
        <v>70133</v>
      </c>
      <c r="D360" s="699" t="s">
        <v>3367</v>
      </c>
      <c r="E360" s="700">
        <v>3101</v>
      </c>
      <c r="F360" s="698">
        <v>10721300</v>
      </c>
      <c r="G360" s="26" t="s">
        <v>3363</v>
      </c>
      <c r="H360" s="763">
        <v>10927000</v>
      </c>
      <c r="I360" s="751"/>
      <c r="J360" s="788"/>
      <c r="K360" s="835">
        <f>SUM(H360,J360)</f>
        <v>10927000</v>
      </c>
    </row>
    <row r="361" spans="2:11" ht="76.5" x14ac:dyDescent="0.35">
      <c r="B361" s="698">
        <v>23010119</v>
      </c>
      <c r="C361" s="782">
        <v>70133</v>
      </c>
      <c r="D361" s="699" t="s">
        <v>3368</v>
      </c>
      <c r="E361" s="700">
        <v>3101</v>
      </c>
      <c r="F361" s="698">
        <v>10721300</v>
      </c>
      <c r="G361" s="26" t="s">
        <v>3364</v>
      </c>
      <c r="H361" s="791">
        <v>3500000</v>
      </c>
      <c r="I361" s="751"/>
      <c r="J361" s="788"/>
      <c r="K361" s="835">
        <f>SUM(H361,J361)</f>
        <v>3500000</v>
      </c>
    </row>
    <row r="362" spans="2:11" ht="51" x14ac:dyDescent="0.35">
      <c r="B362" s="698">
        <v>23010112</v>
      </c>
      <c r="C362" s="782">
        <v>70133</v>
      </c>
      <c r="D362" s="699" t="s">
        <v>3369</v>
      </c>
      <c r="E362" s="700">
        <v>3101</v>
      </c>
      <c r="F362" s="698">
        <v>10721300</v>
      </c>
      <c r="G362" s="26" t="s">
        <v>3365</v>
      </c>
      <c r="H362" s="791">
        <v>1050000</v>
      </c>
      <c r="I362" s="751"/>
      <c r="J362" s="788"/>
      <c r="K362" s="835">
        <f>SUM(H362,J362)</f>
        <v>1050000</v>
      </c>
    </row>
    <row r="363" spans="2:11" ht="51.75" thickBot="1" x14ac:dyDescent="0.4">
      <c r="B363" s="698">
        <v>23010112</v>
      </c>
      <c r="C363" s="782">
        <v>70133</v>
      </c>
      <c r="D363" s="699" t="s">
        <v>3370</v>
      </c>
      <c r="E363" s="700">
        <v>3101</v>
      </c>
      <c r="F363" s="698">
        <v>10721300</v>
      </c>
      <c r="G363" s="26" t="s">
        <v>4685</v>
      </c>
      <c r="H363" s="791">
        <v>2500000</v>
      </c>
      <c r="I363" s="751"/>
      <c r="J363" s="788"/>
      <c r="K363" s="919">
        <f>SUM(H363,J363)</f>
        <v>2500000</v>
      </c>
    </row>
    <row r="364" spans="2:11" ht="27.75" thickTop="1" thickBot="1" x14ac:dyDescent="0.4">
      <c r="B364" s="764"/>
      <c r="C364" s="764"/>
      <c r="D364" s="764"/>
      <c r="E364" s="764"/>
      <c r="F364" s="764"/>
      <c r="G364" s="16" t="s">
        <v>1038</v>
      </c>
      <c r="H364" s="766">
        <f>SUM(H359:H363)</f>
        <v>24977000</v>
      </c>
      <c r="I364" s="747">
        <f>SUM(I359:I363)</f>
        <v>0</v>
      </c>
      <c r="J364" s="765">
        <f>SUM(J359:J363)</f>
        <v>0</v>
      </c>
      <c r="K364" s="766">
        <f>SUM(K359:K363)</f>
        <v>24977000</v>
      </c>
    </row>
    <row r="365" spans="2:11" ht="27.75" thickTop="1" thickBot="1" x14ac:dyDescent="0.4">
      <c r="B365" s="767"/>
      <c r="C365" s="767"/>
      <c r="D365" s="767"/>
      <c r="E365" s="767"/>
      <c r="F365" s="767"/>
      <c r="G365" s="184"/>
      <c r="H365" s="794"/>
      <c r="I365" s="866"/>
      <c r="J365" s="842"/>
      <c r="K365" s="930"/>
    </row>
    <row r="366" spans="2:11" ht="27.75" thickTop="1" thickBot="1" x14ac:dyDescent="0.4">
      <c r="B366" s="767"/>
      <c r="C366" s="767"/>
      <c r="D366" s="767"/>
      <c r="E366" s="767"/>
      <c r="F366" s="767"/>
      <c r="G366" s="184"/>
      <c r="H366" s="794"/>
      <c r="I366" s="866"/>
      <c r="J366" s="765"/>
      <c r="K366" s="766"/>
    </row>
    <row r="367" spans="2:11" ht="27.75" thickTop="1" thickBot="1" x14ac:dyDescent="0.4">
      <c r="B367" s="767"/>
      <c r="C367" s="767"/>
      <c r="D367" s="767"/>
      <c r="E367" s="767"/>
      <c r="F367" s="767"/>
      <c r="G367" s="769"/>
      <c r="H367" s="787"/>
      <c r="I367" s="728"/>
      <c r="J367" s="719" t="s">
        <v>215</v>
      </c>
      <c r="K367" s="766">
        <f>K364</f>
        <v>24977000</v>
      </c>
    </row>
    <row r="368" spans="2:11" ht="27.75" thickTop="1" thickBot="1" x14ac:dyDescent="0.4">
      <c r="B368" s="767"/>
      <c r="C368" s="767"/>
      <c r="D368" s="767"/>
      <c r="E368" s="767"/>
      <c r="F368" s="767"/>
      <c r="G368" s="769"/>
      <c r="H368" s="787"/>
      <c r="I368" s="728"/>
      <c r="J368" s="720"/>
      <c r="K368" s="794"/>
    </row>
    <row r="369" spans="2:11" ht="27.75" thickTop="1" thickBot="1" x14ac:dyDescent="0.4">
      <c r="B369" s="1088" t="s">
        <v>45</v>
      </c>
      <c r="C369" s="1089" t="s">
        <v>3043</v>
      </c>
      <c r="D369" s="1089"/>
      <c r="E369" s="1089"/>
      <c r="F369" s="1089"/>
      <c r="G369" s="1089"/>
      <c r="H369" s="1090"/>
      <c r="I369" s="1091"/>
      <c r="J369" s="1089"/>
      <c r="K369" s="1089"/>
    </row>
    <row r="370" spans="2:11" ht="27.75" thickTop="1" thickBot="1" x14ac:dyDescent="0.4">
      <c r="B370" s="1570" t="s">
        <v>182</v>
      </c>
      <c r="C370" s="1570"/>
      <c r="D370" s="1570"/>
      <c r="E370" s="1570"/>
      <c r="F370" s="1570"/>
      <c r="G370" s="643"/>
      <c r="H370" s="823"/>
      <c r="I370" s="1084"/>
      <c r="J370" s="720"/>
      <c r="K370" s="823"/>
    </row>
    <row r="371" spans="2:11" ht="106.5" thickTop="1" thickBot="1" x14ac:dyDescent="0.4">
      <c r="B371" s="20" t="s">
        <v>137</v>
      </c>
      <c r="C371" s="20" t="s">
        <v>138</v>
      </c>
      <c r="D371" s="20" t="s">
        <v>139</v>
      </c>
      <c r="E371" s="20" t="s">
        <v>140</v>
      </c>
      <c r="F371" s="20" t="s">
        <v>141</v>
      </c>
      <c r="G371" s="20" t="s">
        <v>142</v>
      </c>
      <c r="H371" s="33" t="s">
        <v>3311</v>
      </c>
      <c r="I371" s="750" t="s">
        <v>3316</v>
      </c>
      <c r="J371" s="717" t="s">
        <v>3315</v>
      </c>
      <c r="K371" s="21" t="s">
        <v>5154</v>
      </c>
    </row>
    <row r="372" spans="2:11" ht="26.25" thickTop="1" x14ac:dyDescent="0.35">
      <c r="B372" s="698">
        <v>21010101</v>
      </c>
      <c r="C372" s="698">
        <v>70851</v>
      </c>
      <c r="D372" s="761" t="s">
        <v>4828</v>
      </c>
      <c r="E372" s="700">
        <v>2101</v>
      </c>
      <c r="F372" s="698">
        <v>10742400</v>
      </c>
      <c r="G372" s="26" t="s">
        <v>143</v>
      </c>
      <c r="H372" s="791">
        <v>27856085.550000001</v>
      </c>
      <c r="I372" s="751">
        <v>11589780.48</v>
      </c>
      <c r="J372" s="648">
        <f>K372-H372</f>
        <v>0</v>
      </c>
      <c r="K372" s="1072">
        <v>27856085.550000001</v>
      </c>
    </row>
    <row r="373" spans="2:11" x14ac:dyDescent="0.35">
      <c r="B373" s="698">
        <v>22020101</v>
      </c>
      <c r="C373" s="698">
        <v>70851</v>
      </c>
      <c r="D373" s="761" t="s">
        <v>4828</v>
      </c>
      <c r="E373" s="700">
        <v>2101</v>
      </c>
      <c r="F373" s="698">
        <v>10742400</v>
      </c>
      <c r="G373" s="26" t="s">
        <v>145</v>
      </c>
      <c r="H373" s="763">
        <v>600000</v>
      </c>
      <c r="I373" s="751">
        <v>0</v>
      </c>
      <c r="J373" s="648">
        <f t="shared" ref="J373:J399" si="9">K373-H373</f>
        <v>0</v>
      </c>
      <c r="K373" s="835">
        <v>600000</v>
      </c>
    </row>
    <row r="374" spans="2:11" x14ac:dyDescent="0.35">
      <c r="B374" s="698">
        <v>22020102</v>
      </c>
      <c r="C374" s="698">
        <v>70851</v>
      </c>
      <c r="D374" s="761" t="s">
        <v>4828</v>
      </c>
      <c r="E374" s="700">
        <v>2101</v>
      </c>
      <c r="F374" s="698">
        <v>10742400</v>
      </c>
      <c r="G374" s="26" t="s">
        <v>146</v>
      </c>
      <c r="H374" s="763">
        <v>1000000</v>
      </c>
      <c r="I374" s="751">
        <v>165000</v>
      </c>
      <c r="J374" s="648">
        <f t="shared" si="9"/>
        <v>0</v>
      </c>
      <c r="K374" s="835">
        <v>1000000</v>
      </c>
    </row>
    <row r="375" spans="2:11" x14ac:dyDescent="0.35">
      <c r="B375" s="698">
        <v>22020201</v>
      </c>
      <c r="C375" s="698">
        <v>70851</v>
      </c>
      <c r="D375" s="761" t="s">
        <v>4828</v>
      </c>
      <c r="E375" s="700">
        <v>2101</v>
      </c>
      <c r="F375" s="698">
        <v>10742400</v>
      </c>
      <c r="G375" s="26" t="s">
        <v>147</v>
      </c>
      <c r="H375" s="763">
        <v>246456</v>
      </c>
      <c r="I375" s="751">
        <v>135000</v>
      </c>
      <c r="J375" s="648">
        <f t="shared" si="9"/>
        <v>135000</v>
      </c>
      <c r="K375" s="835">
        <v>381456</v>
      </c>
    </row>
    <row r="376" spans="2:11" x14ac:dyDescent="0.35">
      <c r="B376" s="698">
        <v>22020203</v>
      </c>
      <c r="C376" s="698">
        <v>70851</v>
      </c>
      <c r="D376" s="761" t="s">
        <v>4828</v>
      </c>
      <c r="E376" s="700">
        <v>2101</v>
      </c>
      <c r="F376" s="698">
        <v>10742400</v>
      </c>
      <c r="G376" s="26" t="s">
        <v>148</v>
      </c>
      <c r="H376" s="763">
        <v>180000</v>
      </c>
      <c r="I376" s="751">
        <v>0</v>
      </c>
      <c r="J376" s="648">
        <f t="shared" si="9"/>
        <v>0</v>
      </c>
      <c r="K376" s="835">
        <v>180000</v>
      </c>
    </row>
    <row r="377" spans="2:11" x14ac:dyDescent="0.35">
      <c r="B377" s="698">
        <v>22020205</v>
      </c>
      <c r="C377" s="698">
        <v>70851</v>
      </c>
      <c r="D377" s="761" t="s">
        <v>4828</v>
      </c>
      <c r="E377" s="700">
        <v>2101</v>
      </c>
      <c r="F377" s="698">
        <v>10742400</v>
      </c>
      <c r="G377" s="26" t="s">
        <v>185</v>
      </c>
      <c r="H377" s="763">
        <v>255542</v>
      </c>
      <c r="I377" s="751">
        <v>182000</v>
      </c>
      <c r="J377" s="648">
        <f t="shared" si="9"/>
        <v>182000</v>
      </c>
      <c r="K377" s="835">
        <v>437542</v>
      </c>
    </row>
    <row r="378" spans="2:11" x14ac:dyDescent="0.35">
      <c r="B378" s="698">
        <v>22020301</v>
      </c>
      <c r="C378" s="698">
        <v>70851</v>
      </c>
      <c r="D378" s="761" t="s">
        <v>4828</v>
      </c>
      <c r="E378" s="700">
        <v>2101</v>
      </c>
      <c r="F378" s="698">
        <v>10742400</v>
      </c>
      <c r="G378" s="26" t="s">
        <v>195</v>
      </c>
      <c r="H378" s="763">
        <v>700000</v>
      </c>
      <c r="I378" s="751">
        <v>430000</v>
      </c>
      <c r="J378" s="648">
        <f t="shared" si="9"/>
        <v>0</v>
      </c>
      <c r="K378" s="835">
        <v>700000</v>
      </c>
    </row>
    <row r="379" spans="2:11" x14ac:dyDescent="0.35">
      <c r="B379" s="698">
        <v>22020302</v>
      </c>
      <c r="C379" s="698">
        <v>70851</v>
      </c>
      <c r="D379" s="761" t="s">
        <v>4828</v>
      </c>
      <c r="E379" s="700">
        <v>2101</v>
      </c>
      <c r="F379" s="698">
        <v>10742400</v>
      </c>
      <c r="G379" s="26" t="s">
        <v>207</v>
      </c>
      <c r="H379" s="763">
        <v>190500</v>
      </c>
      <c r="I379" s="751">
        <v>0</v>
      </c>
      <c r="J379" s="648">
        <f t="shared" si="9"/>
        <v>0</v>
      </c>
      <c r="K379" s="835">
        <v>190500</v>
      </c>
    </row>
    <row r="380" spans="2:11" x14ac:dyDescent="0.35">
      <c r="B380" s="698">
        <v>22020303</v>
      </c>
      <c r="C380" s="698">
        <v>70851</v>
      </c>
      <c r="D380" s="761" t="s">
        <v>4828</v>
      </c>
      <c r="E380" s="700">
        <v>2101</v>
      </c>
      <c r="F380" s="698">
        <v>10742400</v>
      </c>
      <c r="G380" s="26" t="s">
        <v>152</v>
      </c>
      <c r="H380" s="763">
        <v>81032</v>
      </c>
      <c r="I380" s="751">
        <v>0</v>
      </c>
      <c r="J380" s="648">
        <f t="shared" si="9"/>
        <v>0</v>
      </c>
      <c r="K380" s="835">
        <v>81032</v>
      </c>
    </row>
    <row r="381" spans="2:11" x14ac:dyDescent="0.35">
      <c r="B381" s="698">
        <v>22020304</v>
      </c>
      <c r="C381" s="698">
        <v>70851</v>
      </c>
      <c r="D381" s="761" t="s">
        <v>4828</v>
      </c>
      <c r="E381" s="700">
        <v>2101</v>
      </c>
      <c r="F381" s="698">
        <v>10742400</v>
      </c>
      <c r="G381" s="26" t="s">
        <v>187</v>
      </c>
      <c r="H381" s="763">
        <v>73500</v>
      </c>
      <c r="I381" s="751">
        <v>0</v>
      </c>
      <c r="J381" s="648">
        <f t="shared" si="9"/>
        <v>0</v>
      </c>
      <c r="K381" s="835">
        <v>73500</v>
      </c>
    </row>
    <row r="382" spans="2:11" x14ac:dyDescent="0.35">
      <c r="B382" s="698">
        <v>22020305</v>
      </c>
      <c r="C382" s="698">
        <v>70851</v>
      </c>
      <c r="D382" s="761" t="s">
        <v>4828</v>
      </c>
      <c r="E382" s="700">
        <v>2101</v>
      </c>
      <c r="F382" s="698">
        <v>10742400</v>
      </c>
      <c r="G382" s="26" t="s">
        <v>153</v>
      </c>
      <c r="H382" s="763">
        <v>350000</v>
      </c>
      <c r="I382" s="751">
        <v>50000</v>
      </c>
      <c r="J382" s="648">
        <f t="shared" si="9"/>
        <v>0</v>
      </c>
      <c r="K382" s="835">
        <v>350000</v>
      </c>
    </row>
    <row r="383" spans="2:11" x14ac:dyDescent="0.35">
      <c r="B383" s="698">
        <v>22020306</v>
      </c>
      <c r="C383" s="698">
        <v>70851</v>
      </c>
      <c r="D383" s="761" t="s">
        <v>4828</v>
      </c>
      <c r="E383" s="700">
        <v>2101</v>
      </c>
      <c r="F383" s="698">
        <v>10742400</v>
      </c>
      <c r="G383" s="26" t="s">
        <v>154</v>
      </c>
      <c r="H383" s="763">
        <v>310250</v>
      </c>
      <c r="I383" s="751">
        <v>0</v>
      </c>
      <c r="J383" s="648">
        <f t="shared" si="9"/>
        <v>0</v>
      </c>
      <c r="K383" s="835">
        <v>310250</v>
      </c>
    </row>
    <row r="384" spans="2:11" x14ac:dyDescent="0.35">
      <c r="B384" s="698">
        <v>22020401</v>
      </c>
      <c r="C384" s="698">
        <v>70851</v>
      </c>
      <c r="D384" s="761" t="s">
        <v>4828</v>
      </c>
      <c r="E384" s="700">
        <v>2101</v>
      </c>
      <c r="F384" s="698">
        <v>10742400</v>
      </c>
      <c r="G384" s="26" t="s">
        <v>196</v>
      </c>
      <c r="H384" s="763">
        <v>821913</v>
      </c>
      <c r="I384" s="751">
        <v>200000</v>
      </c>
      <c r="J384" s="648">
        <f t="shared" si="9"/>
        <v>0</v>
      </c>
      <c r="K384" s="835">
        <v>821913</v>
      </c>
    </row>
    <row r="385" spans="2:11" x14ac:dyDescent="0.35">
      <c r="B385" s="698">
        <v>22020402</v>
      </c>
      <c r="C385" s="698">
        <v>70851</v>
      </c>
      <c r="D385" s="761" t="s">
        <v>4828</v>
      </c>
      <c r="E385" s="700">
        <v>2101</v>
      </c>
      <c r="F385" s="698">
        <v>10742400</v>
      </c>
      <c r="G385" s="26" t="s">
        <v>197</v>
      </c>
      <c r="H385" s="763">
        <v>170000</v>
      </c>
      <c r="I385" s="751">
        <v>45000</v>
      </c>
      <c r="J385" s="648">
        <f t="shared" si="9"/>
        <v>45000</v>
      </c>
      <c r="K385" s="835">
        <v>215000</v>
      </c>
    </row>
    <row r="386" spans="2:11" x14ac:dyDescent="0.35">
      <c r="B386" s="698">
        <v>22020403</v>
      </c>
      <c r="C386" s="698">
        <v>70851</v>
      </c>
      <c r="D386" s="761" t="s">
        <v>4828</v>
      </c>
      <c r="E386" s="700">
        <v>2101</v>
      </c>
      <c r="F386" s="698">
        <v>10742400</v>
      </c>
      <c r="G386" s="26" t="s">
        <v>160</v>
      </c>
      <c r="H386" s="763">
        <v>100000</v>
      </c>
      <c r="I386" s="751">
        <v>0</v>
      </c>
      <c r="J386" s="648">
        <f t="shared" si="9"/>
        <v>0</v>
      </c>
      <c r="K386" s="835">
        <v>100000</v>
      </c>
    </row>
    <row r="387" spans="2:11" x14ac:dyDescent="0.35">
      <c r="B387" s="698">
        <v>22020404</v>
      </c>
      <c r="C387" s="698">
        <v>70851</v>
      </c>
      <c r="D387" s="761" t="s">
        <v>4828</v>
      </c>
      <c r="E387" s="700">
        <v>2101</v>
      </c>
      <c r="F387" s="698">
        <v>10742400</v>
      </c>
      <c r="G387" s="26" t="s">
        <v>161</v>
      </c>
      <c r="H387" s="763">
        <v>20000</v>
      </c>
      <c r="I387" s="751">
        <v>0</v>
      </c>
      <c r="J387" s="648">
        <f t="shared" si="9"/>
        <v>0</v>
      </c>
      <c r="K387" s="835">
        <v>20000</v>
      </c>
    </row>
    <row r="388" spans="2:11" x14ac:dyDescent="0.35">
      <c r="B388" s="698">
        <v>22020405</v>
      </c>
      <c r="C388" s="698">
        <v>70851</v>
      </c>
      <c r="D388" s="761" t="s">
        <v>4828</v>
      </c>
      <c r="E388" s="700">
        <v>2101</v>
      </c>
      <c r="F388" s="698">
        <v>10742400</v>
      </c>
      <c r="G388" s="26" t="s">
        <v>162</v>
      </c>
      <c r="H388" s="763">
        <v>200500</v>
      </c>
      <c r="I388" s="751">
        <v>0</v>
      </c>
      <c r="J388" s="648">
        <f t="shared" si="9"/>
        <v>0</v>
      </c>
      <c r="K388" s="835">
        <v>200500</v>
      </c>
    </row>
    <row r="389" spans="2:11" x14ac:dyDescent="0.35">
      <c r="B389" s="698">
        <v>22020406</v>
      </c>
      <c r="C389" s="698">
        <v>70851</v>
      </c>
      <c r="D389" s="761" t="s">
        <v>4828</v>
      </c>
      <c r="E389" s="700">
        <v>2101</v>
      </c>
      <c r="F389" s="698">
        <v>10742400</v>
      </c>
      <c r="G389" s="26" t="s">
        <v>163</v>
      </c>
      <c r="H389" s="763">
        <v>50000</v>
      </c>
      <c r="I389" s="751">
        <v>0</v>
      </c>
      <c r="J389" s="648">
        <f t="shared" si="9"/>
        <v>0</v>
      </c>
      <c r="K389" s="835">
        <v>50000</v>
      </c>
    </row>
    <row r="390" spans="2:11" x14ac:dyDescent="0.35">
      <c r="B390" s="698">
        <v>22020605</v>
      </c>
      <c r="C390" s="698">
        <v>70851</v>
      </c>
      <c r="D390" s="761" t="s">
        <v>4828</v>
      </c>
      <c r="E390" s="700">
        <v>2101</v>
      </c>
      <c r="F390" s="698">
        <v>10742400</v>
      </c>
      <c r="G390" s="26" t="s">
        <v>167</v>
      </c>
      <c r="H390" s="763">
        <v>50000</v>
      </c>
      <c r="I390" s="751">
        <v>25000</v>
      </c>
      <c r="J390" s="648">
        <f t="shared" si="9"/>
        <v>25000</v>
      </c>
      <c r="K390" s="835">
        <v>75000</v>
      </c>
    </row>
    <row r="391" spans="2:11" x14ac:dyDescent="0.35">
      <c r="B391" s="698">
        <v>22020801</v>
      </c>
      <c r="C391" s="698">
        <v>70851</v>
      </c>
      <c r="D391" s="761" t="s">
        <v>4828</v>
      </c>
      <c r="E391" s="700">
        <v>2101</v>
      </c>
      <c r="F391" s="698">
        <v>10742400</v>
      </c>
      <c r="G391" s="26" t="s">
        <v>168</v>
      </c>
      <c r="H391" s="763">
        <v>386757</v>
      </c>
      <c r="I391" s="751">
        <v>110000</v>
      </c>
      <c r="J391" s="648">
        <f t="shared" si="9"/>
        <v>0</v>
      </c>
      <c r="K391" s="835">
        <v>386757</v>
      </c>
    </row>
    <row r="392" spans="2:11" x14ac:dyDescent="0.35">
      <c r="B392" s="698">
        <v>22020803</v>
      </c>
      <c r="C392" s="698">
        <v>70851</v>
      </c>
      <c r="D392" s="761" t="s">
        <v>4828</v>
      </c>
      <c r="E392" s="700">
        <v>2101</v>
      </c>
      <c r="F392" s="698">
        <v>10742400</v>
      </c>
      <c r="G392" s="26" t="s">
        <v>169</v>
      </c>
      <c r="H392" s="763">
        <v>200000</v>
      </c>
      <c r="I392" s="751">
        <v>0</v>
      </c>
      <c r="J392" s="648">
        <f t="shared" si="9"/>
        <v>0</v>
      </c>
      <c r="K392" s="835">
        <v>200000</v>
      </c>
    </row>
    <row r="393" spans="2:11" x14ac:dyDescent="0.35">
      <c r="B393" s="698">
        <v>22020901</v>
      </c>
      <c r="C393" s="698">
        <v>70851</v>
      </c>
      <c r="D393" s="761" t="s">
        <v>4828</v>
      </c>
      <c r="E393" s="700">
        <v>2101</v>
      </c>
      <c r="F393" s="698">
        <v>10742400</v>
      </c>
      <c r="G393" s="26" t="s">
        <v>171</v>
      </c>
      <c r="H393" s="763">
        <v>1760.26</v>
      </c>
      <c r="I393" s="751">
        <v>183.75</v>
      </c>
      <c r="J393" s="648">
        <f t="shared" si="9"/>
        <v>0</v>
      </c>
      <c r="K393" s="835">
        <v>1760.26</v>
      </c>
    </row>
    <row r="394" spans="2:11" x14ac:dyDescent="0.35">
      <c r="B394" s="698">
        <v>22021001</v>
      </c>
      <c r="C394" s="698">
        <v>70851</v>
      </c>
      <c r="D394" s="761" t="s">
        <v>4828</v>
      </c>
      <c r="E394" s="700">
        <v>2101</v>
      </c>
      <c r="F394" s="698">
        <v>10742400</v>
      </c>
      <c r="G394" s="26" t="s">
        <v>172</v>
      </c>
      <c r="H394" s="763">
        <v>100000</v>
      </c>
      <c r="I394" s="751">
        <v>0</v>
      </c>
      <c r="J394" s="648">
        <f t="shared" si="9"/>
        <v>0</v>
      </c>
      <c r="K394" s="835">
        <v>100000</v>
      </c>
    </row>
    <row r="395" spans="2:11" x14ac:dyDescent="0.35">
      <c r="B395" s="698">
        <v>22021002</v>
      </c>
      <c r="C395" s="698">
        <v>70851</v>
      </c>
      <c r="D395" s="761" t="s">
        <v>4828</v>
      </c>
      <c r="E395" s="700">
        <v>2101</v>
      </c>
      <c r="F395" s="698">
        <v>10742400</v>
      </c>
      <c r="G395" s="26" t="s">
        <v>189</v>
      </c>
      <c r="H395" s="763">
        <v>230300</v>
      </c>
      <c r="I395" s="751">
        <v>0</v>
      </c>
      <c r="J395" s="648">
        <f t="shared" si="9"/>
        <v>0</v>
      </c>
      <c r="K395" s="835">
        <v>230300</v>
      </c>
    </row>
    <row r="396" spans="2:11" x14ac:dyDescent="0.35">
      <c r="B396" s="698">
        <v>22021003</v>
      </c>
      <c r="C396" s="698">
        <v>70851</v>
      </c>
      <c r="D396" s="761" t="s">
        <v>4828</v>
      </c>
      <c r="E396" s="700">
        <v>2101</v>
      </c>
      <c r="F396" s="698">
        <v>10742400</v>
      </c>
      <c r="G396" s="26" t="s">
        <v>173</v>
      </c>
      <c r="H396" s="763">
        <v>27300</v>
      </c>
      <c r="I396" s="751">
        <v>0</v>
      </c>
      <c r="J396" s="648">
        <f t="shared" si="9"/>
        <v>0</v>
      </c>
      <c r="K396" s="835">
        <v>27300</v>
      </c>
    </row>
    <row r="397" spans="2:11" x14ac:dyDescent="0.35">
      <c r="B397" s="698">
        <v>22021004</v>
      </c>
      <c r="C397" s="698">
        <v>70851</v>
      </c>
      <c r="D397" s="761" t="s">
        <v>4828</v>
      </c>
      <c r="E397" s="700">
        <v>2101</v>
      </c>
      <c r="F397" s="698">
        <v>10742400</v>
      </c>
      <c r="G397" s="26" t="s">
        <v>174</v>
      </c>
      <c r="H397" s="763">
        <v>175000</v>
      </c>
      <c r="I397" s="751">
        <v>0</v>
      </c>
      <c r="J397" s="648">
        <f t="shared" si="9"/>
        <v>0</v>
      </c>
      <c r="K397" s="835">
        <v>175000</v>
      </c>
    </row>
    <row r="398" spans="2:11" x14ac:dyDescent="0.35">
      <c r="B398" s="698">
        <v>22021014</v>
      </c>
      <c r="C398" s="698">
        <v>70851</v>
      </c>
      <c r="D398" s="761" t="s">
        <v>4828</v>
      </c>
      <c r="E398" s="700">
        <v>2101</v>
      </c>
      <c r="F398" s="698">
        <v>10742400</v>
      </c>
      <c r="G398" s="26" t="s">
        <v>206</v>
      </c>
      <c r="H398" s="791">
        <v>140000</v>
      </c>
      <c r="I398" s="751">
        <v>0</v>
      </c>
      <c r="J398" s="648">
        <f t="shared" si="9"/>
        <v>0</v>
      </c>
      <c r="K398" s="919">
        <v>140000</v>
      </c>
    </row>
    <row r="399" spans="2:11" ht="26.25" thickBot="1" x14ac:dyDescent="0.4">
      <c r="B399" s="698">
        <v>22021021</v>
      </c>
      <c r="C399" s="698">
        <v>70851</v>
      </c>
      <c r="D399" s="761" t="s">
        <v>4828</v>
      </c>
      <c r="E399" s="700">
        <v>2101</v>
      </c>
      <c r="F399" s="698">
        <v>10742400</v>
      </c>
      <c r="G399" s="26" t="s">
        <v>201</v>
      </c>
      <c r="H399" s="791">
        <v>419189.74</v>
      </c>
      <c r="I399" s="751">
        <v>50000</v>
      </c>
      <c r="J399" s="648">
        <f t="shared" si="9"/>
        <v>0</v>
      </c>
      <c r="K399" s="919">
        <v>419189.74</v>
      </c>
    </row>
    <row r="400" spans="2:11" ht="27.75" thickTop="1" thickBot="1" x14ac:dyDescent="0.4">
      <c r="B400" s="764"/>
      <c r="C400" s="764"/>
      <c r="D400" s="764"/>
      <c r="E400" s="764"/>
      <c r="F400" s="764"/>
      <c r="G400" s="16" t="s">
        <v>1039</v>
      </c>
      <c r="H400" s="766">
        <f>SUM(H372:H399)</f>
        <v>34936085.549999997</v>
      </c>
      <c r="I400" s="747">
        <f>SUM(I372:I399)</f>
        <v>12981964.23</v>
      </c>
      <c r="J400" s="765">
        <f>SUM(J372:J399)</f>
        <v>387000</v>
      </c>
      <c r="K400" s="766">
        <f>SUM(K372:K399)</f>
        <v>35323085.549999997</v>
      </c>
    </row>
    <row r="401" spans="2:11" ht="27" thickTop="1" thickBot="1" x14ac:dyDescent="0.4">
      <c r="K401" s="931"/>
    </row>
    <row r="402" spans="2:11" ht="27.75" thickTop="1" thickBot="1" x14ac:dyDescent="0.4">
      <c r="B402" s="767"/>
      <c r="C402" s="767"/>
      <c r="D402" s="767"/>
      <c r="E402" s="767"/>
      <c r="F402" s="767"/>
      <c r="G402" s="769"/>
      <c r="H402" s="787"/>
      <c r="I402" s="728"/>
      <c r="J402" s="719" t="s">
        <v>179</v>
      </c>
      <c r="K402" s="766">
        <f>SUM(K372:K372)</f>
        <v>27856085.550000001</v>
      </c>
    </row>
    <row r="403" spans="2:11" ht="27.75" thickTop="1" thickBot="1" x14ac:dyDescent="0.4">
      <c r="B403" s="767"/>
      <c r="C403" s="767"/>
      <c r="D403" s="767"/>
      <c r="E403" s="767"/>
      <c r="F403" s="767"/>
      <c r="G403" s="769"/>
      <c r="H403" s="787"/>
      <c r="I403" s="728"/>
      <c r="J403" s="719" t="s">
        <v>180</v>
      </c>
      <c r="K403" s="766">
        <f>K400-K402</f>
        <v>7466999.9999999963</v>
      </c>
    </row>
    <row r="404" spans="2:11" ht="27" thickTop="1" thickBot="1" x14ac:dyDescent="0.4"/>
    <row r="405" spans="2:11" ht="27.75" thickTop="1" thickBot="1" x14ac:dyDescent="0.4">
      <c r="B405" s="1088">
        <v>11102100500</v>
      </c>
      <c r="C405" s="1572" t="s">
        <v>3043</v>
      </c>
      <c r="D405" s="1572"/>
      <c r="E405" s="1572"/>
      <c r="F405" s="1572"/>
      <c r="G405" s="1572"/>
      <c r="H405" s="1572"/>
      <c r="I405" s="1572"/>
      <c r="J405" s="1572"/>
      <c r="K405" s="1572"/>
    </row>
    <row r="406" spans="2:11" ht="27.75" thickTop="1" thickBot="1" x14ac:dyDescent="0.4">
      <c r="B406" s="1570" t="s">
        <v>213</v>
      </c>
      <c r="C406" s="1570"/>
      <c r="D406" s="1570"/>
      <c r="E406" s="1570"/>
      <c r="F406" s="1570"/>
      <c r="G406" s="643"/>
      <c r="H406" s="823"/>
      <c r="I406" s="1084"/>
      <c r="J406" s="720"/>
      <c r="K406" s="823"/>
    </row>
    <row r="407" spans="2:11" ht="80.25" thickTop="1" thickBot="1" x14ac:dyDescent="0.4">
      <c r="B407" s="20" t="s">
        <v>137</v>
      </c>
      <c r="C407" s="20" t="s">
        <v>138</v>
      </c>
      <c r="D407" s="20" t="s">
        <v>139</v>
      </c>
      <c r="E407" s="20" t="s">
        <v>140</v>
      </c>
      <c r="F407" s="20" t="s">
        <v>141</v>
      </c>
      <c r="G407" s="20" t="s">
        <v>142</v>
      </c>
      <c r="H407" s="33" t="s">
        <v>3311</v>
      </c>
      <c r="I407" s="750" t="s">
        <v>3317</v>
      </c>
      <c r="J407" s="717" t="s">
        <v>3318</v>
      </c>
      <c r="K407" s="33" t="s">
        <v>5153</v>
      </c>
    </row>
    <row r="408" spans="2:11" ht="52.5" thickTop="1" thickBot="1" x14ac:dyDescent="0.4">
      <c r="B408" s="698">
        <v>23030121</v>
      </c>
      <c r="C408" s="782">
        <v>70851</v>
      </c>
      <c r="D408" s="699">
        <v>13100122001000</v>
      </c>
      <c r="E408" s="700">
        <v>3101</v>
      </c>
      <c r="F408" s="698">
        <v>10742400</v>
      </c>
      <c r="G408" s="26" t="s">
        <v>5123</v>
      </c>
      <c r="H408" s="791">
        <v>1830000</v>
      </c>
      <c r="I408" s="751"/>
      <c r="J408" s="788"/>
      <c r="K408" s="1073">
        <f>SUM(H408,J408)</f>
        <v>1830000</v>
      </c>
    </row>
    <row r="409" spans="2:11" ht="27.75" thickTop="1" thickBot="1" x14ac:dyDescent="0.4">
      <c r="B409" s="764"/>
      <c r="C409" s="764"/>
      <c r="D409" s="764"/>
      <c r="E409" s="764"/>
      <c r="F409" s="764"/>
      <c r="G409" s="16" t="s">
        <v>1038</v>
      </c>
      <c r="H409" s="766">
        <f>SUM(H408:H408)</f>
        <v>1830000</v>
      </c>
      <c r="I409" s="747">
        <f>SUM(I408:I408)</f>
        <v>0</v>
      </c>
      <c r="J409" s="765">
        <f>SUM(J408:J408)</f>
        <v>0</v>
      </c>
      <c r="K409" s="766">
        <f>SUM(K408:K408)</f>
        <v>1830000</v>
      </c>
    </row>
    <row r="410" spans="2:11" ht="27.75" thickTop="1" thickBot="1" x14ac:dyDescent="0.4">
      <c r="B410" s="767"/>
      <c r="C410" s="767"/>
      <c r="D410" s="767"/>
      <c r="E410" s="767"/>
      <c r="F410" s="767"/>
      <c r="G410" s="184"/>
      <c r="H410" s="794"/>
      <c r="I410" s="866"/>
      <c r="J410" s="842"/>
      <c r="K410" s="930"/>
    </row>
    <row r="411" spans="2:11" ht="27.75" thickTop="1" thickBot="1" x14ac:dyDescent="0.4">
      <c r="B411" s="767"/>
      <c r="C411" s="767"/>
      <c r="D411" s="767"/>
      <c r="E411" s="767"/>
      <c r="F411" s="767"/>
      <c r="G411" s="769"/>
      <c r="H411" s="787"/>
      <c r="I411" s="728"/>
      <c r="J411" s="719" t="s">
        <v>215</v>
      </c>
      <c r="K411" s="766">
        <f>K409</f>
        <v>1830000</v>
      </c>
    </row>
    <row r="412" spans="2:11" ht="27.75" thickTop="1" thickBot="1" x14ac:dyDescent="0.4">
      <c r="B412" s="767"/>
      <c r="C412" s="767"/>
      <c r="D412" s="767"/>
      <c r="E412" s="767"/>
      <c r="F412" s="767"/>
      <c r="G412" s="769"/>
      <c r="H412" s="787"/>
      <c r="I412" s="728"/>
      <c r="J412" s="720"/>
      <c r="K412" s="794"/>
    </row>
    <row r="413" spans="2:11" ht="27.75" thickTop="1" thickBot="1" x14ac:dyDescent="0.4">
      <c r="B413" s="1088" t="s">
        <v>9</v>
      </c>
      <c r="C413" s="1089" t="s">
        <v>3137</v>
      </c>
      <c r="D413" s="1089"/>
      <c r="E413" s="1089"/>
      <c r="F413" s="1089"/>
      <c r="G413" s="1089"/>
      <c r="H413" s="1090"/>
      <c r="I413" s="1091"/>
      <c r="J413" s="1089"/>
      <c r="K413" s="1089"/>
    </row>
    <row r="414" spans="2:11" ht="27.75" thickTop="1" thickBot="1" x14ac:dyDescent="0.4">
      <c r="B414" s="1569" t="s">
        <v>182</v>
      </c>
      <c r="C414" s="1569"/>
      <c r="D414" s="1569"/>
      <c r="E414" s="1569"/>
      <c r="F414" s="1569"/>
      <c r="G414" s="31"/>
      <c r="H414" s="32"/>
      <c r="I414" s="753"/>
      <c r="J414" s="722"/>
      <c r="K414" s="32"/>
    </row>
    <row r="415" spans="2:11" ht="106.5" thickTop="1" thickBot="1" x14ac:dyDescent="0.4">
      <c r="B415" s="20" t="s">
        <v>137</v>
      </c>
      <c r="C415" s="20" t="s">
        <v>138</v>
      </c>
      <c r="D415" s="20" t="s">
        <v>139</v>
      </c>
      <c r="E415" s="20" t="s">
        <v>140</v>
      </c>
      <c r="F415" s="20" t="s">
        <v>141</v>
      </c>
      <c r="G415" s="20" t="s">
        <v>142</v>
      </c>
      <c r="H415" s="33" t="s">
        <v>3311</v>
      </c>
      <c r="I415" s="750" t="s">
        <v>3316</v>
      </c>
      <c r="J415" s="717" t="s">
        <v>3315</v>
      </c>
      <c r="K415" s="21" t="s">
        <v>5154</v>
      </c>
    </row>
    <row r="416" spans="2:11" ht="26.25" thickTop="1" x14ac:dyDescent="0.35">
      <c r="B416" s="698">
        <v>22020101</v>
      </c>
      <c r="C416" s="698">
        <v>70741</v>
      </c>
      <c r="D416" s="761" t="s">
        <v>4966</v>
      </c>
      <c r="E416" s="700">
        <v>2101</v>
      </c>
      <c r="F416" s="698">
        <v>10742400</v>
      </c>
      <c r="G416" s="26" t="s">
        <v>145</v>
      </c>
      <c r="H416" s="763">
        <v>160800</v>
      </c>
      <c r="I416" s="751"/>
      <c r="J416" s="723"/>
      <c r="K416" s="971">
        <f t="shared" ref="K416:K446" si="10">SUM(H416,J416)</f>
        <v>160800</v>
      </c>
    </row>
    <row r="417" spans="2:11" x14ac:dyDescent="0.35">
      <c r="B417" s="698">
        <v>22020102</v>
      </c>
      <c r="C417" s="698">
        <v>70741</v>
      </c>
      <c r="D417" s="761" t="s">
        <v>4966</v>
      </c>
      <c r="E417" s="700">
        <v>2101</v>
      </c>
      <c r="F417" s="698">
        <v>10742400</v>
      </c>
      <c r="G417" s="26" t="s">
        <v>146</v>
      </c>
      <c r="H417" s="763">
        <v>425000</v>
      </c>
      <c r="I417" s="751">
        <v>200000</v>
      </c>
      <c r="J417" s="735"/>
      <c r="K417" s="835">
        <f t="shared" si="10"/>
        <v>425000</v>
      </c>
    </row>
    <row r="418" spans="2:11" x14ac:dyDescent="0.35">
      <c r="B418" s="698">
        <v>22020201</v>
      </c>
      <c r="C418" s="698">
        <v>70741</v>
      </c>
      <c r="D418" s="761" t="s">
        <v>4966</v>
      </c>
      <c r="E418" s="700">
        <v>2101</v>
      </c>
      <c r="F418" s="698">
        <v>10742400</v>
      </c>
      <c r="G418" s="26" t="s">
        <v>147</v>
      </c>
      <c r="H418" s="763">
        <v>140000</v>
      </c>
      <c r="I418" s="751"/>
      <c r="J418" s="735"/>
      <c r="K418" s="835">
        <f t="shared" si="10"/>
        <v>140000</v>
      </c>
    </row>
    <row r="419" spans="2:11" x14ac:dyDescent="0.35">
      <c r="B419" s="698">
        <v>22020202</v>
      </c>
      <c r="C419" s="698">
        <v>70741</v>
      </c>
      <c r="D419" s="761" t="s">
        <v>4966</v>
      </c>
      <c r="E419" s="700">
        <v>2101</v>
      </c>
      <c r="F419" s="698">
        <v>10742400</v>
      </c>
      <c r="G419" s="26" t="s">
        <v>184</v>
      </c>
      <c r="H419" s="763">
        <v>35000</v>
      </c>
      <c r="I419" s="751"/>
      <c r="J419" s="735"/>
      <c r="K419" s="835">
        <f t="shared" si="10"/>
        <v>35000</v>
      </c>
    </row>
    <row r="420" spans="2:11" x14ac:dyDescent="0.35">
      <c r="B420" s="698">
        <v>22020203</v>
      </c>
      <c r="C420" s="698">
        <v>70741</v>
      </c>
      <c r="D420" s="761" t="s">
        <v>4966</v>
      </c>
      <c r="E420" s="700">
        <v>2101</v>
      </c>
      <c r="F420" s="698">
        <v>10742400</v>
      </c>
      <c r="G420" s="26" t="s">
        <v>148</v>
      </c>
      <c r="H420" s="763">
        <v>105000</v>
      </c>
      <c r="I420" s="751"/>
      <c r="J420" s="735"/>
      <c r="K420" s="835">
        <f t="shared" si="10"/>
        <v>105000</v>
      </c>
    </row>
    <row r="421" spans="2:11" x14ac:dyDescent="0.35">
      <c r="B421" s="698">
        <v>22020205</v>
      </c>
      <c r="C421" s="698">
        <v>70741</v>
      </c>
      <c r="D421" s="761" t="s">
        <v>4966</v>
      </c>
      <c r="E421" s="700">
        <v>2101</v>
      </c>
      <c r="F421" s="698">
        <v>10742400</v>
      </c>
      <c r="G421" s="26" t="s">
        <v>185</v>
      </c>
      <c r="H421" s="763">
        <v>150000</v>
      </c>
      <c r="I421" s="751"/>
      <c r="J421" s="735"/>
      <c r="K421" s="835">
        <f t="shared" si="10"/>
        <v>150000</v>
      </c>
    </row>
    <row r="422" spans="2:11" x14ac:dyDescent="0.35">
      <c r="B422" s="698">
        <v>22020301</v>
      </c>
      <c r="C422" s="698">
        <v>70741</v>
      </c>
      <c r="D422" s="761" t="s">
        <v>4966</v>
      </c>
      <c r="E422" s="700">
        <v>2101</v>
      </c>
      <c r="F422" s="698">
        <v>10742400</v>
      </c>
      <c r="G422" s="26" t="s">
        <v>195</v>
      </c>
      <c r="H422" s="763">
        <v>2000000</v>
      </c>
      <c r="I422" s="751">
        <v>500000</v>
      </c>
      <c r="J422" s="735"/>
      <c r="K422" s="835">
        <f t="shared" si="10"/>
        <v>2000000</v>
      </c>
    </row>
    <row r="423" spans="2:11" x14ac:dyDescent="0.35">
      <c r="B423" s="698">
        <v>22020305</v>
      </c>
      <c r="C423" s="698">
        <v>70741</v>
      </c>
      <c r="D423" s="761" t="s">
        <v>4966</v>
      </c>
      <c r="E423" s="700">
        <v>2101</v>
      </c>
      <c r="F423" s="698">
        <v>10742400</v>
      </c>
      <c r="G423" s="26" t="s">
        <v>153</v>
      </c>
      <c r="H423" s="763">
        <v>100000</v>
      </c>
      <c r="I423" s="751"/>
      <c r="J423" s="723"/>
      <c r="K423" s="835">
        <f t="shared" si="10"/>
        <v>100000</v>
      </c>
    </row>
    <row r="424" spans="2:11" x14ac:dyDescent="0.35">
      <c r="B424" s="698">
        <v>22020307</v>
      </c>
      <c r="C424" s="698">
        <v>70741</v>
      </c>
      <c r="D424" s="761" t="s">
        <v>4966</v>
      </c>
      <c r="E424" s="700">
        <v>2101</v>
      </c>
      <c r="F424" s="698">
        <v>10742400</v>
      </c>
      <c r="G424" s="26" t="s">
        <v>155</v>
      </c>
      <c r="H424" s="763">
        <v>7700000</v>
      </c>
      <c r="I424" s="751"/>
      <c r="J424" s="723"/>
      <c r="K424" s="835">
        <f t="shared" si="10"/>
        <v>7700000</v>
      </c>
    </row>
    <row r="425" spans="2:11" x14ac:dyDescent="0.35">
      <c r="B425" s="698">
        <v>22020401</v>
      </c>
      <c r="C425" s="698">
        <v>70741</v>
      </c>
      <c r="D425" s="761" t="s">
        <v>4966</v>
      </c>
      <c r="E425" s="700">
        <v>2101</v>
      </c>
      <c r="F425" s="698">
        <v>10742400</v>
      </c>
      <c r="G425" s="26" t="s">
        <v>196</v>
      </c>
      <c r="H425" s="763">
        <v>300000</v>
      </c>
      <c r="I425" s="751">
        <v>200000</v>
      </c>
      <c r="J425" s="723"/>
      <c r="K425" s="835">
        <f t="shared" si="10"/>
        <v>300000</v>
      </c>
    </row>
    <row r="426" spans="2:11" x14ac:dyDescent="0.35">
      <c r="B426" s="698">
        <v>22020402</v>
      </c>
      <c r="C426" s="698">
        <v>70741</v>
      </c>
      <c r="D426" s="761" t="s">
        <v>4966</v>
      </c>
      <c r="E426" s="700">
        <v>2101</v>
      </c>
      <c r="F426" s="698">
        <v>10742400</v>
      </c>
      <c r="G426" s="26" t="s">
        <v>197</v>
      </c>
      <c r="H426" s="763">
        <v>350000</v>
      </c>
      <c r="I426" s="751"/>
      <c r="J426" s="735"/>
      <c r="K426" s="835">
        <f t="shared" si="10"/>
        <v>350000</v>
      </c>
    </row>
    <row r="427" spans="2:11" x14ac:dyDescent="0.35">
      <c r="B427" s="698">
        <v>22020403</v>
      </c>
      <c r="C427" s="698">
        <v>70741</v>
      </c>
      <c r="D427" s="761" t="s">
        <v>4966</v>
      </c>
      <c r="E427" s="700">
        <v>2101</v>
      </c>
      <c r="F427" s="698">
        <v>10742400</v>
      </c>
      <c r="G427" s="26" t="s">
        <v>160</v>
      </c>
      <c r="H427" s="763">
        <v>50000</v>
      </c>
      <c r="I427" s="751"/>
      <c r="J427" s="735"/>
      <c r="K427" s="835">
        <f t="shared" si="10"/>
        <v>50000</v>
      </c>
    </row>
    <row r="428" spans="2:11" x14ac:dyDescent="0.35">
      <c r="B428" s="698">
        <v>22020404</v>
      </c>
      <c r="C428" s="698">
        <v>70741</v>
      </c>
      <c r="D428" s="761" t="s">
        <v>4966</v>
      </c>
      <c r="E428" s="700">
        <v>2101</v>
      </c>
      <c r="F428" s="698">
        <v>10742400</v>
      </c>
      <c r="G428" s="26" t="s">
        <v>161</v>
      </c>
      <c r="H428" s="763">
        <v>260000</v>
      </c>
      <c r="I428" s="751">
        <v>100000</v>
      </c>
      <c r="J428" s="735"/>
      <c r="K428" s="835">
        <f t="shared" si="10"/>
        <v>260000</v>
      </c>
    </row>
    <row r="429" spans="2:11" x14ac:dyDescent="0.35">
      <c r="B429" s="698">
        <v>22020405</v>
      </c>
      <c r="C429" s="698">
        <v>70741</v>
      </c>
      <c r="D429" s="761" t="s">
        <v>4966</v>
      </c>
      <c r="E429" s="700">
        <v>2101</v>
      </c>
      <c r="F429" s="698">
        <v>10742400</v>
      </c>
      <c r="G429" s="26" t="s">
        <v>162</v>
      </c>
      <c r="H429" s="763">
        <v>145000</v>
      </c>
      <c r="I429" s="751"/>
      <c r="J429" s="735"/>
      <c r="K429" s="835">
        <f t="shared" si="10"/>
        <v>145000</v>
      </c>
    </row>
    <row r="430" spans="2:11" x14ac:dyDescent="0.35">
      <c r="B430" s="698">
        <v>22020406</v>
      </c>
      <c r="C430" s="698">
        <v>70741</v>
      </c>
      <c r="D430" s="761" t="s">
        <v>4966</v>
      </c>
      <c r="E430" s="700">
        <v>2101</v>
      </c>
      <c r="F430" s="698">
        <v>10742400</v>
      </c>
      <c r="G430" s="26" t="s">
        <v>163</v>
      </c>
      <c r="H430" s="763">
        <v>175000</v>
      </c>
      <c r="I430" s="751"/>
      <c r="J430" s="735"/>
      <c r="K430" s="835">
        <f t="shared" si="10"/>
        <v>175000</v>
      </c>
    </row>
    <row r="431" spans="2:11" x14ac:dyDescent="0.35">
      <c r="B431" s="698">
        <v>22020501</v>
      </c>
      <c r="C431" s="698">
        <v>70741</v>
      </c>
      <c r="D431" s="761" t="s">
        <v>4966</v>
      </c>
      <c r="E431" s="700">
        <v>2101</v>
      </c>
      <c r="F431" s="698">
        <v>10742400</v>
      </c>
      <c r="G431" s="26" t="s">
        <v>198</v>
      </c>
      <c r="H431" s="763">
        <v>50000</v>
      </c>
      <c r="I431" s="751"/>
      <c r="J431" s="735"/>
      <c r="K431" s="835">
        <f t="shared" si="10"/>
        <v>50000</v>
      </c>
    </row>
    <row r="432" spans="2:11" x14ac:dyDescent="0.35">
      <c r="B432" s="698">
        <v>22020601</v>
      </c>
      <c r="C432" s="698">
        <v>70741</v>
      </c>
      <c r="D432" s="761" t="s">
        <v>4966</v>
      </c>
      <c r="E432" s="700">
        <v>2101</v>
      </c>
      <c r="F432" s="698">
        <v>10742400</v>
      </c>
      <c r="G432" s="26" t="s">
        <v>166</v>
      </c>
      <c r="H432" s="763">
        <v>50000</v>
      </c>
      <c r="I432" s="751"/>
      <c r="J432" s="735"/>
      <c r="K432" s="835">
        <f t="shared" si="10"/>
        <v>50000</v>
      </c>
    </row>
    <row r="433" spans="2:11" x14ac:dyDescent="0.35">
      <c r="B433" s="698">
        <v>22020605</v>
      </c>
      <c r="C433" s="698">
        <v>70741</v>
      </c>
      <c r="D433" s="761" t="s">
        <v>4966</v>
      </c>
      <c r="E433" s="700">
        <v>2101</v>
      </c>
      <c r="F433" s="698">
        <v>10742400</v>
      </c>
      <c r="G433" s="26" t="s">
        <v>167</v>
      </c>
      <c r="H433" s="763">
        <v>100000</v>
      </c>
      <c r="I433" s="751"/>
      <c r="J433" s="735"/>
      <c r="K433" s="835">
        <f t="shared" si="10"/>
        <v>100000</v>
      </c>
    </row>
    <row r="434" spans="2:11" x14ac:dyDescent="0.35">
      <c r="B434" s="698">
        <v>22020701</v>
      </c>
      <c r="C434" s="698">
        <v>70741</v>
      </c>
      <c r="D434" s="761" t="s">
        <v>4966</v>
      </c>
      <c r="E434" s="700">
        <v>2101</v>
      </c>
      <c r="F434" s="698">
        <v>10742400</v>
      </c>
      <c r="G434" s="26" t="s">
        <v>199</v>
      </c>
      <c r="H434" s="763">
        <v>50000</v>
      </c>
      <c r="I434" s="751"/>
      <c r="J434" s="735"/>
      <c r="K434" s="835">
        <f t="shared" si="10"/>
        <v>50000</v>
      </c>
    </row>
    <row r="435" spans="2:11" x14ac:dyDescent="0.35">
      <c r="B435" s="698">
        <v>22020708</v>
      </c>
      <c r="C435" s="698">
        <v>70741</v>
      </c>
      <c r="D435" s="761" t="s">
        <v>4966</v>
      </c>
      <c r="E435" s="700">
        <v>2101</v>
      </c>
      <c r="F435" s="698">
        <v>10742400</v>
      </c>
      <c r="G435" s="26" t="s">
        <v>200</v>
      </c>
      <c r="H435" s="763">
        <v>300000</v>
      </c>
      <c r="I435" s="751"/>
      <c r="J435" s="735"/>
      <c r="K435" s="835">
        <f t="shared" si="10"/>
        <v>300000</v>
      </c>
    </row>
    <row r="436" spans="2:11" x14ac:dyDescent="0.35">
      <c r="B436" s="698">
        <v>22020801</v>
      </c>
      <c r="C436" s="698">
        <v>70741</v>
      </c>
      <c r="D436" s="761" t="s">
        <v>4966</v>
      </c>
      <c r="E436" s="700">
        <v>2101</v>
      </c>
      <c r="F436" s="698">
        <v>10742400</v>
      </c>
      <c r="G436" s="26" t="s">
        <v>168</v>
      </c>
      <c r="H436" s="763">
        <v>100000</v>
      </c>
      <c r="I436" s="751"/>
      <c r="J436" s="735"/>
      <c r="K436" s="835">
        <f t="shared" si="10"/>
        <v>100000</v>
      </c>
    </row>
    <row r="437" spans="2:11" x14ac:dyDescent="0.35">
      <c r="B437" s="698">
        <v>22020803</v>
      </c>
      <c r="C437" s="698">
        <v>70741</v>
      </c>
      <c r="D437" s="761" t="s">
        <v>4966</v>
      </c>
      <c r="E437" s="700">
        <v>2101</v>
      </c>
      <c r="F437" s="698">
        <v>10742400</v>
      </c>
      <c r="G437" s="26" t="s">
        <v>169</v>
      </c>
      <c r="H437" s="763">
        <v>180000</v>
      </c>
      <c r="I437" s="751"/>
      <c r="J437" s="735"/>
      <c r="K437" s="835">
        <f t="shared" si="10"/>
        <v>180000</v>
      </c>
    </row>
    <row r="438" spans="2:11" x14ac:dyDescent="0.35">
      <c r="B438" s="698">
        <v>22020901</v>
      </c>
      <c r="C438" s="698">
        <v>70741</v>
      </c>
      <c r="D438" s="761" t="s">
        <v>4966</v>
      </c>
      <c r="E438" s="700">
        <v>2101</v>
      </c>
      <c r="F438" s="698">
        <v>10742400</v>
      </c>
      <c r="G438" s="26" t="s">
        <v>171</v>
      </c>
      <c r="H438" s="763">
        <v>4200</v>
      </c>
      <c r="I438" s="751">
        <v>129</v>
      </c>
      <c r="J438" s="735"/>
      <c r="K438" s="835">
        <f t="shared" si="10"/>
        <v>4200</v>
      </c>
    </row>
    <row r="439" spans="2:11" x14ac:dyDescent="0.35">
      <c r="B439" s="698">
        <v>22021001</v>
      </c>
      <c r="C439" s="698">
        <v>70741</v>
      </c>
      <c r="D439" s="761" t="s">
        <v>4966</v>
      </c>
      <c r="E439" s="700">
        <v>2101</v>
      </c>
      <c r="F439" s="698">
        <v>10742400</v>
      </c>
      <c r="G439" s="26" t="s">
        <v>172</v>
      </c>
      <c r="H439" s="763">
        <v>790000</v>
      </c>
      <c r="I439" s="751"/>
      <c r="J439" s="735"/>
      <c r="K439" s="835">
        <f t="shared" si="10"/>
        <v>790000</v>
      </c>
    </row>
    <row r="440" spans="2:11" x14ac:dyDescent="0.35">
      <c r="B440" s="698">
        <v>22021002</v>
      </c>
      <c r="C440" s="698">
        <v>70741</v>
      </c>
      <c r="D440" s="761" t="s">
        <v>4966</v>
      </c>
      <c r="E440" s="700">
        <v>2101</v>
      </c>
      <c r="F440" s="698">
        <v>10742400</v>
      </c>
      <c r="G440" s="26" t="s">
        <v>189</v>
      </c>
      <c r="H440" s="763">
        <v>600000</v>
      </c>
      <c r="I440" s="751"/>
      <c r="J440" s="735"/>
      <c r="K440" s="835">
        <f t="shared" si="10"/>
        <v>600000</v>
      </c>
    </row>
    <row r="441" spans="2:11" x14ac:dyDescent="0.35">
      <c r="B441" s="698">
        <v>22021003</v>
      </c>
      <c r="C441" s="698">
        <v>70741</v>
      </c>
      <c r="D441" s="761" t="s">
        <v>4966</v>
      </c>
      <c r="E441" s="700">
        <v>2101</v>
      </c>
      <c r="F441" s="698">
        <v>10742400</v>
      </c>
      <c r="G441" s="26" t="s">
        <v>173</v>
      </c>
      <c r="H441" s="763">
        <v>3000000</v>
      </c>
      <c r="I441" s="751"/>
      <c r="J441" s="735"/>
      <c r="K441" s="835">
        <f t="shared" si="10"/>
        <v>3000000</v>
      </c>
    </row>
    <row r="442" spans="2:11" x14ac:dyDescent="0.35">
      <c r="B442" s="698">
        <v>22021004</v>
      </c>
      <c r="C442" s="698">
        <v>70741</v>
      </c>
      <c r="D442" s="761" t="s">
        <v>4966</v>
      </c>
      <c r="E442" s="700">
        <v>2101</v>
      </c>
      <c r="F442" s="698">
        <v>10742400</v>
      </c>
      <c r="G442" s="26" t="s">
        <v>174</v>
      </c>
      <c r="H442" s="763">
        <v>200000</v>
      </c>
      <c r="I442" s="751"/>
      <c r="J442" s="735"/>
      <c r="K442" s="835">
        <f t="shared" si="10"/>
        <v>200000</v>
      </c>
    </row>
    <row r="443" spans="2:11" x14ac:dyDescent="0.35">
      <c r="B443" s="698">
        <v>22021006</v>
      </c>
      <c r="C443" s="698">
        <v>70741</v>
      </c>
      <c r="D443" s="761" t="s">
        <v>4966</v>
      </c>
      <c r="E443" s="700">
        <v>2101</v>
      </c>
      <c r="F443" s="698">
        <v>10742400</v>
      </c>
      <c r="G443" s="26" t="s">
        <v>190</v>
      </c>
      <c r="H443" s="791">
        <v>35000</v>
      </c>
      <c r="I443" s="751"/>
      <c r="J443" s="648"/>
      <c r="K443" s="835">
        <f t="shared" si="10"/>
        <v>35000</v>
      </c>
    </row>
    <row r="444" spans="2:11" x14ac:dyDescent="0.35">
      <c r="B444" s="698">
        <v>22021014</v>
      </c>
      <c r="C444" s="698">
        <v>70741</v>
      </c>
      <c r="D444" s="761" t="s">
        <v>4966</v>
      </c>
      <c r="E444" s="700">
        <v>2101</v>
      </c>
      <c r="F444" s="698">
        <v>10742400</v>
      </c>
      <c r="G444" s="26" t="s">
        <v>206</v>
      </c>
      <c r="H444" s="791">
        <v>175000</v>
      </c>
      <c r="I444" s="751"/>
      <c r="J444" s="648"/>
      <c r="K444" s="835">
        <f t="shared" si="10"/>
        <v>175000</v>
      </c>
    </row>
    <row r="445" spans="2:11" x14ac:dyDescent="0.35">
      <c r="B445" s="698">
        <v>22021021</v>
      </c>
      <c r="C445" s="698">
        <v>70741</v>
      </c>
      <c r="D445" s="761" t="s">
        <v>4966</v>
      </c>
      <c r="E445" s="700">
        <v>2101</v>
      </c>
      <c r="F445" s="698">
        <v>10742400</v>
      </c>
      <c r="G445" s="26" t="s">
        <v>201</v>
      </c>
      <c r="H445" s="791">
        <v>150000</v>
      </c>
      <c r="I445" s="751"/>
      <c r="J445" s="648"/>
      <c r="K445" s="835">
        <f t="shared" si="10"/>
        <v>150000</v>
      </c>
    </row>
    <row r="446" spans="2:11" ht="26.25" thickBot="1" x14ac:dyDescent="0.4">
      <c r="B446" s="698">
        <v>22040109</v>
      </c>
      <c r="C446" s="698">
        <v>70741</v>
      </c>
      <c r="D446" s="761" t="s">
        <v>4966</v>
      </c>
      <c r="E446" s="700">
        <v>2101</v>
      </c>
      <c r="F446" s="698">
        <v>10742400</v>
      </c>
      <c r="G446" s="26" t="s">
        <v>178</v>
      </c>
      <c r="H446" s="791">
        <v>200000</v>
      </c>
      <c r="I446" s="751"/>
      <c r="J446" s="648"/>
      <c r="K446" s="919">
        <f t="shared" si="10"/>
        <v>200000</v>
      </c>
    </row>
    <row r="447" spans="2:11" ht="27.75" thickTop="1" thickBot="1" x14ac:dyDescent="0.4">
      <c r="B447" s="764"/>
      <c r="C447" s="764"/>
      <c r="D447" s="764"/>
      <c r="E447" s="764"/>
      <c r="F447" s="764"/>
      <c r="G447" s="16" t="s">
        <v>1039</v>
      </c>
      <c r="H447" s="766">
        <f>SUM(H416:H446)</f>
        <v>18080000</v>
      </c>
      <c r="I447" s="747">
        <f>SUM(I416:I446)</f>
        <v>1000129</v>
      </c>
      <c r="J447" s="765">
        <f>SUM(J416:J446)</f>
        <v>0</v>
      </c>
      <c r="K447" s="766">
        <f>SUM(K416:K446)</f>
        <v>18080000</v>
      </c>
    </row>
    <row r="448" spans="2:11" ht="27" thickTop="1" thickBot="1" x14ac:dyDescent="0.4">
      <c r="K448" s="931"/>
    </row>
    <row r="449" spans="2:11" ht="27.75" thickTop="1" thickBot="1" x14ac:dyDescent="0.4">
      <c r="B449" s="767"/>
      <c r="C449" s="767"/>
      <c r="D449" s="767"/>
      <c r="E449" s="767"/>
      <c r="F449" s="767"/>
      <c r="G449" s="769"/>
      <c r="H449" s="787"/>
      <c r="I449" s="728"/>
      <c r="J449" s="719" t="s">
        <v>179</v>
      </c>
      <c r="K449" s="766">
        <v>0</v>
      </c>
    </row>
    <row r="450" spans="2:11" ht="27.75" thickTop="1" thickBot="1" x14ac:dyDescent="0.4">
      <c r="B450" s="767"/>
      <c r="C450" s="767"/>
      <c r="D450" s="767"/>
      <c r="E450" s="767"/>
      <c r="F450" s="767"/>
      <c r="G450" s="769"/>
      <c r="H450" s="787"/>
      <c r="I450" s="728"/>
      <c r="J450" s="719" t="s">
        <v>180</v>
      </c>
      <c r="K450" s="766">
        <f>K447-K449</f>
        <v>18080000</v>
      </c>
    </row>
    <row r="451" spans="2:11" ht="27" thickTop="1" thickBot="1" x14ac:dyDescent="0.4"/>
    <row r="452" spans="2:11" ht="27.75" thickTop="1" thickBot="1" x14ac:dyDescent="0.4">
      <c r="B452" s="1088" t="s">
        <v>30</v>
      </c>
      <c r="C452" s="1089" t="s">
        <v>3138</v>
      </c>
      <c r="D452" s="1089"/>
      <c r="E452" s="1089"/>
      <c r="F452" s="1089"/>
      <c r="G452" s="1089"/>
      <c r="H452" s="1090"/>
      <c r="I452" s="1091"/>
      <c r="J452" s="1089"/>
      <c r="K452" s="1089"/>
    </row>
    <row r="453" spans="2:11" ht="27.75" thickTop="1" thickBot="1" x14ac:dyDescent="0.4">
      <c r="B453" s="1569" t="s">
        <v>182</v>
      </c>
      <c r="C453" s="1569"/>
      <c r="D453" s="1569"/>
      <c r="E453" s="1569"/>
      <c r="F453" s="1569"/>
      <c r="G453" s="31"/>
      <c r="H453" s="32"/>
      <c r="I453" s="753"/>
      <c r="J453" s="722"/>
      <c r="K453" s="32"/>
    </row>
    <row r="454" spans="2:11" ht="106.5" thickTop="1" thickBot="1" x14ac:dyDescent="0.4">
      <c r="B454" s="20" t="s">
        <v>137</v>
      </c>
      <c r="C454" s="20" t="s">
        <v>138</v>
      </c>
      <c r="D454" s="20" t="s">
        <v>139</v>
      </c>
      <c r="E454" s="20" t="s">
        <v>140</v>
      </c>
      <c r="F454" s="20" t="s">
        <v>141</v>
      </c>
      <c r="G454" s="20" t="s">
        <v>142</v>
      </c>
      <c r="H454" s="33" t="s">
        <v>3311</v>
      </c>
      <c r="I454" s="750" t="s">
        <v>3316</v>
      </c>
      <c r="J454" s="717" t="s">
        <v>3315</v>
      </c>
      <c r="K454" s="21" t="s">
        <v>5154</v>
      </c>
    </row>
    <row r="455" spans="2:11" ht="26.25" thickTop="1" x14ac:dyDescent="0.35">
      <c r="B455" s="698">
        <v>21010101</v>
      </c>
      <c r="C455" s="698">
        <v>70841</v>
      </c>
      <c r="D455" s="761" t="s">
        <v>4684</v>
      </c>
      <c r="E455" s="700">
        <v>2101</v>
      </c>
      <c r="F455" s="698">
        <v>10742400</v>
      </c>
      <c r="G455" s="26" t="s">
        <v>143</v>
      </c>
      <c r="H455" s="763">
        <v>4176600.75</v>
      </c>
      <c r="I455" s="751">
        <v>2020247.64</v>
      </c>
      <c r="J455" s="723"/>
      <c r="K455" s="971">
        <v>4176600.75</v>
      </c>
    </row>
    <row r="456" spans="2:11" x14ac:dyDescent="0.35">
      <c r="B456" s="698">
        <v>22020101</v>
      </c>
      <c r="C456" s="698">
        <v>70841</v>
      </c>
      <c r="D456" s="761" t="s">
        <v>4684</v>
      </c>
      <c r="E456" s="700">
        <v>2101</v>
      </c>
      <c r="F456" s="698">
        <v>10742400</v>
      </c>
      <c r="G456" s="26" t="s">
        <v>145</v>
      </c>
      <c r="H456" s="763">
        <v>195750</v>
      </c>
      <c r="I456" s="751"/>
      <c r="J456" s="723">
        <v>-6612.5</v>
      </c>
      <c r="K456" s="835">
        <f t="shared" ref="K456:K473" si="11">SUM(H456,J456)</f>
        <v>189137.5</v>
      </c>
    </row>
    <row r="457" spans="2:11" x14ac:dyDescent="0.35">
      <c r="B457" s="698">
        <v>22020102</v>
      </c>
      <c r="C457" s="698">
        <v>70841</v>
      </c>
      <c r="D457" s="761" t="s">
        <v>4684</v>
      </c>
      <c r="E457" s="700">
        <v>2101</v>
      </c>
      <c r="F457" s="698">
        <v>10742400</v>
      </c>
      <c r="G457" s="26" t="s">
        <v>146</v>
      </c>
      <c r="H457" s="763">
        <v>750000</v>
      </c>
      <c r="I457" s="751">
        <v>110000</v>
      </c>
      <c r="J457" s="735"/>
      <c r="K457" s="835">
        <f t="shared" si="11"/>
        <v>750000</v>
      </c>
    </row>
    <row r="458" spans="2:11" x14ac:dyDescent="0.35">
      <c r="B458" s="698">
        <v>22020201</v>
      </c>
      <c r="C458" s="698">
        <v>70841</v>
      </c>
      <c r="D458" s="761" t="s">
        <v>4684</v>
      </c>
      <c r="E458" s="700">
        <v>2101</v>
      </c>
      <c r="F458" s="698">
        <v>10742400</v>
      </c>
      <c r="G458" s="26" t="s">
        <v>147</v>
      </c>
      <c r="H458" s="763">
        <v>142700</v>
      </c>
      <c r="I458" s="751">
        <v>15000</v>
      </c>
      <c r="J458" s="735"/>
      <c r="K458" s="835">
        <f t="shared" si="11"/>
        <v>142700</v>
      </c>
    </row>
    <row r="459" spans="2:11" x14ac:dyDescent="0.35">
      <c r="B459" s="698">
        <v>22020203</v>
      </c>
      <c r="C459" s="698">
        <v>70841</v>
      </c>
      <c r="D459" s="761" t="s">
        <v>4684</v>
      </c>
      <c r="E459" s="700">
        <v>2101</v>
      </c>
      <c r="F459" s="698">
        <v>10742400</v>
      </c>
      <c r="G459" s="26" t="s">
        <v>148</v>
      </c>
      <c r="H459" s="763">
        <v>140000</v>
      </c>
      <c r="I459" s="751">
        <v>40000</v>
      </c>
      <c r="J459" s="735"/>
      <c r="K459" s="835">
        <f t="shared" si="11"/>
        <v>140000</v>
      </c>
    </row>
    <row r="460" spans="2:11" x14ac:dyDescent="0.35">
      <c r="B460" s="698">
        <v>22020205</v>
      </c>
      <c r="C460" s="698">
        <v>70841</v>
      </c>
      <c r="D460" s="761" t="s">
        <v>4684</v>
      </c>
      <c r="E460" s="700">
        <v>2101</v>
      </c>
      <c r="F460" s="698">
        <v>10742400</v>
      </c>
      <c r="G460" s="26" t="s">
        <v>185</v>
      </c>
      <c r="H460" s="763">
        <v>83000</v>
      </c>
      <c r="I460" s="751">
        <v>20000</v>
      </c>
      <c r="J460" s="735"/>
      <c r="K460" s="835">
        <f t="shared" si="11"/>
        <v>83000</v>
      </c>
    </row>
    <row r="461" spans="2:11" x14ac:dyDescent="0.35">
      <c r="B461" s="698">
        <v>22020206</v>
      </c>
      <c r="C461" s="698">
        <v>70841</v>
      </c>
      <c r="D461" s="761" t="s">
        <v>4684</v>
      </c>
      <c r="E461" s="700">
        <v>2101</v>
      </c>
      <c r="F461" s="698">
        <v>10742400</v>
      </c>
      <c r="G461" s="26" t="s">
        <v>234</v>
      </c>
      <c r="H461" s="763">
        <v>35000</v>
      </c>
      <c r="I461" s="751">
        <v>0</v>
      </c>
      <c r="J461" s="735"/>
      <c r="K461" s="835">
        <f t="shared" si="11"/>
        <v>35000</v>
      </c>
    </row>
    <row r="462" spans="2:11" x14ac:dyDescent="0.35">
      <c r="B462" s="698">
        <v>22020301</v>
      </c>
      <c r="C462" s="698">
        <v>70841</v>
      </c>
      <c r="D462" s="761" t="s">
        <v>4684</v>
      </c>
      <c r="E462" s="700">
        <v>2101</v>
      </c>
      <c r="F462" s="698">
        <v>10742400</v>
      </c>
      <c r="G462" s="26" t="s">
        <v>195</v>
      </c>
      <c r="H462" s="763">
        <v>520000</v>
      </c>
      <c r="I462" s="751">
        <v>60000</v>
      </c>
      <c r="J462" s="735"/>
      <c r="K462" s="835">
        <f t="shared" si="11"/>
        <v>520000</v>
      </c>
    </row>
    <row r="463" spans="2:11" x14ac:dyDescent="0.35">
      <c r="B463" s="698">
        <v>22020305</v>
      </c>
      <c r="C463" s="698">
        <v>70841</v>
      </c>
      <c r="D463" s="761" t="s">
        <v>4684</v>
      </c>
      <c r="E463" s="700">
        <v>2101</v>
      </c>
      <c r="F463" s="698">
        <v>10742400</v>
      </c>
      <c r="G463" s="26" t="s">
        <v>153</v>
      </c>
      <c r="H463" s="763">
        <v>350000</v>
      </c>
      <c r="I463" s="751">
        <v>0</v>
      </c>
      <c r="J463" s="723"/>
      <c r="K463" s="835">
        <f t="shared" si="11"/>
        <v>350000</v>
      </c>
    </row>
    <row r="464" spans="2:11" x14ac:dyDescent="0.35">
      <c r="B464" s="698">
        <v>22020404</v>
      </c>
      <c r="C464" s="698">
        <v>70841</v>
      </c>
      <c r="D464" s="761" t="s">
        <v>4684</v>
      </c>
      <c r="E464" s="700">
        <v>2101</v>
      </c>
      <c r="F464" s="698">
        <v>10742400</v>
      </c>
      <c r="G464" s="26" t="s">
        <v>161</v>
      </c>
      <c r="H464" s="763">
        <v>175000</v>
      </c>
      <c r="I464" s="751">
        <v>70000</v>
      </c>
      <c r="J464" s="735"/>
      <c r="K464" s="835">
        <f t="shared" si="11"/>
        <v>175000</v>
      </c>
    </row>
    <row r="465" spans="2:15" x14ac:dyDescent="0.35">
      <c r="B465" s="698">
        <v>22020406</v>
      </c>
      <c r="C465" s="698">
        <v>70841</v>
      </c>
      <c r="D465" s="761" t="s">
        <v>4684</v>
      </c>
      <c r="E465" s="700">
        <v>2101</v>
      </c>
      <c r="F465" s="698">
        <v>10742400</v>
      </c>
      <c r="G465" s="26" t="s">
        <v>163</v>
      </c>
      <c r="H465" s="763">
        <v>100000</v>
      </c>
      <c r="I465" s="751">
        <v>45000</v>
      </c>
      <c r="J465" s="735"/>
      <c r="K465" s="835">
        <f t="shared" si="11"/>
        <v>100000</v>
      </c>
    </row>
    <row r="466" spans="2:15" x14ac:dyDescent="0.35">
      <c r="B466" s="698">
        <v>22020601</v>
      </c>
      <c r="C466" s="698">
        <v>70841</v>
      </c>
      <c r="D466" s="761" t="s">
        <v>4684</v>
      </c>
      <c r="E466" s="700">
        <v>2101</v>
      </c>
      <c r="F466" s="698">
        <v>10742400</v>
      </c>
      <c r="G466" s="26" t="s">
        <v>166</v>
      </c>
      <c r="H466" s="763">
        <v>175000</v>
      </c>
      <c r="I466" s="751">
        <v>60000</v>
      </c>
      <c r="J466" s="735"/>
      <c r="K466" s="835">
        <f t="shared" si="11"/>
        <v>175000</v>
      </c>
    </row>
    <row r="467" spans="2:15" x14ac:dyDescent="0.35">
      <c r="B467" s="698">
        <v>22020605</v>
      </c>
      <c r="C467" s="698">
        <v>70841</v>
      </c>
      <c r="D467" s="761" t="s">
        <v>4684</v>
      </c>
      <c r="E467" s="700">
        <v>2101</v>
      </c>
      <c r="F467" s="698">
        <v>10742400</v>
      </c>
      <c r="G467" s="26" t="s">
        <v>167</v>
      </c>
      <c r="H467" s="763">
        <v>410000</v>
      </c>
      <c r="I467" s="751">
        <v>50000</v>
      </c>
      <c r="J467" s="735"/>
      <c r="K467" s="835">
        <f t="shared" si="11"/>
        <v>410000</v>
      </c>
    </row>
    <row r="468" spans="2:15" x14ac:dyDescent="0.35">
      <c r="B468" s="698">
        <v>22020709</v>
      </c>
      <c r="C468" s="698">
        <v>70841</v>
      </c>
      <c r="D468" s="761" t="s">
        <v>4684</v>
      </c>
      <c r="E468" s="700">
        <v>2101</v>
      </c>
      <c r="F468" s="698">
        <v>10742400</v>
      </c>
      <c r="G468" s="26" t="s">
        <v>230</v>
      </c>
      <c r="H468" s="763">
        <v>300000</v>
      </c>
      <c r="I468" s="751">
        <v>0</v>
      </c>
      <c r="J468" s="735"/>
      <c r="K468" s="835">
        <f t="shared" si="11"/>
        <v>300000</v>
      </c>
    </row>
    <row r="469" spans="2:15" x14ac:dyDescent="0.35">
      <c r="B469" s="698">
        <v>22020803</v>
      </c>
      <c r="C469" s="698">
        <v>70841</v>
      </c>
      <c r="D469" s="761" t="s">
        <v>4684</v>
      </c>
      <c r="E469" s="700">
        <v>2101</v>
      </c>
      <c r="F469" s="698">
        <v>10742400</v>
      </c>
      <c r="G469" s="26" t="s">
        <v>169</v>
      </c>
      <c r="H469" s="763">
        <v>140000</v>
      </c>
      <c r="I469" s="751">
        <v>0</v>
      </c>
      <c r="J469" s="735"/>
      <c r="K469" s="835">
        <f t="shared" si="11"/>
        <v>140000</v>
      </c>
    </row>
    <row r="470" spans="2:15" s="1302" customFormat="1" x14ac:dyDescent="0.35">
      <c r="B470" s="1303">
        <v>22020901</v>
      </c>
      <c r="C470" s="1303">
        <v>70841</v>
      </c>
      <c r="D470" s="1304" t="s">
        <v>4684</v>
      </c>
      <c r="E470" s="1305">
        <v>2101</v>
      </c>
      <c r="F470" s="1303">
        <v>10742400</v>
      </c>
      <c r="G470" s="1306" t="s">
        <v>171</v>
      </c>
      <c r="H470" s="1307">
        <v>1050</v>
      </c>
      <c r="I470" s="1308">
        <v>3306.25</v>
      </c>
      <c r="J470" s="1309">
        <v>6612.5</v>
      </c>
      <c r="K470" s="1310">
        <f t="shared" si="11"/>
        <v>7662.5</v>
      </c>
      <c r="M470" s="1154"/>
      <c r="N470" s="1311"/>
      <c r="O470" s="1311"/>
    </row>
    <row r="471" spans="2:15" x14ac:dyDescent="0.35">
      <c r="B471" s="698">
        <v>22021002</v>
      </c>
      <c r="C471" s="698">
        <v>70841</v>
      </c>
      <c r="D471" s="761" t="s">
        <v>4684</v>
      </c>
      <c r="E471" s="700">
        <v>2101</v>
      </c>
      <c r="F471" s="698">
        <v>10742400</v>
      </c>
      <c r="G471" s="26" t="s">
        <v>189</v>
      </c>
      <c r="H471" s="763">
        <v>200500</v>
      </c>
      <c r="I471" s="751">
        <v>0</v>
      </c>
      <c r="J471" s="735"/>
      <c r="K471" s="835">
        <f t="shared" si="11"/>
        <v>200500</v>
      </c>
    </row>
    <row r="472" spans="2:15" x14ac:dyDescent="0.35">
      <c r="B472" s="698">
        <v>22021003</v>
      </c>
      <c r="C472" s="698">
        <v>70841</v>
      </c>
      <c r="D472" s="761" t="s">
        <v>4684</v>
      </c>
      <c r="E472" s="700">
        <v>2101</v>
      </c>
      <c r="F472" s="698">
        <v>10742400</v>
      </c>
      <c r="G472" s="26" t="s">
        <v>173</v>
      </c>
      <c r="H472" s="763">
        <v>280000</v>
      </c>
      <c r="I472" s="751">
        <v>0</v>
      </c>
      <c r="J472" s="735"/>
      <c r="K472" s="835">
        <f t="shared" si="11"/>
        <v>280000</v>
      </c>
    </row>
    <row r="473" spans="2:15" ht="26.25" thickBot="1" x14ac:dyDescent="0.4">
      <c r="B473" s="698">
        <v>22021007</v>
      </c>
      <c r="C473" s="698">
        <v>70841</v>
      </c>
      <c r="D473" s="761" t="s">
        <v>4684</v>
      </c>
      <c r="E473" s="700">
        <v>2101</v>
      </c>
      <c r="F473" s="698">
        <v>10742400</v>
      </c>
      <c r="G473" s="26" t="s">
        <v>175</v>
      </c>
      <c r="H473" s="791">
        <v>250000</v>
      </c>
      <c r="I473" s="751">
        <v>130000</v>
      </c>
      <c r="J473" s="648"/>
      <c r="K473" s="919">
        <f t="shared" si="11"/>
        <v>250000</v>
      </c>
    </row>
    <row r="474" spans="2:15" ht="27.75" thickTop="1" thickBot="1" x14ac:dyDescent="0.4">
      <c r="B474" s="764"/>
      <c r="C474" s="764"/>
      <c r="D474" s="764"/>
      <c r="E474" s="764"/>
      <c r="F474" s="764"/>
      <c r="G474" s="16" t="s">
        <v>1039</v>
      </c>
      <c r="H474" s="766">
        <f>SUM(H455:H473)</f>
        <v>8424600.75</v>
      </c>
      <c r="I474" s="747">
        <f>SUM(I455:I473)</f>
        <v>2623553.8899999997</v>
      </c>
      <c r="J474" s="765">
        <f>SUM(J455:J473)</f>
        <v>0</v>
      </c>
      <c r="K474" s="766">
        <f>SUM(K455:K473)</f>
        <v>8424600.75</v>
      </c>
    </row>
    <row r="475" spans="2:15" ht="27" thickTop="1" thickBot="1" x14ac:dyDescent="0.4">
      <c r="K475" s="931"/>
    </row>
    <row r="476" spans="2:15" ht="27.75" thickTop="1" thickBot="1" x14ac:dyDescent="0.4">
      <c r="B476" s="767"/>
      <c r="C476" s="767"/>
      <c r="D476" s="767"/>
      <c r="E476" s="767"/>
      <c r="F476" s="767"/>
      <c r="G476" s="769"/>
      <c r="H476" s="787"/>
      <c r="I476" s="728"/>
      <c r="J476" s="719" t="s">
        <v>179</v>
      </c>
      <c r="K476" s="766">
        <f>K455</f>
        <v>4176600.75</v>
      </c>
    </row>
    <row r="477" spans="2:15" ht="27.75" thickTop="1" thickBot="1" x14ac:dyDescent="0.4">
      <c r="B477" s="767"/>
      <c r="C477" s="767"/>
      <c r="D477" s="767"/>
      <c r="E477" s="767"/>
      <c r="F477" s="767"/>
      <c r="G477" s="769"/>
      <c r="H477" s="787"/>
      <c r="I477" s="728"/>
      <c r="J477" s="719" t="s">
        <v>180</v>
      </c>
      <c r="K477" s="766">
        <f>K474-K476</f>
        <v>4248000</v>
      </c>
    </row>
    <row r="478" spans="2:15" ht="27.75" thickTop="1" thickBot="1" x14ac:dyDescent="0.4">
      <c r="B478" s="767"/>
      <c r="C478" s="767"/>
      <c r="D478" s="767"/>
      <c r="E478" s="767"/>
      <c r="F478" s="767"/>
      <c r="G478" s="769"/>
      <c r="H478" s="787"/>
      <c r="I478" s="728"/>
      <c r="J478" s="720"/>
      <c r="K478" s="794"/>
    </row>
    <row r="479" spans="2:15" ht="27.75" thickTop="1" thickBot="1" x14ac:dyDescent="0.4">
      <c r="B479" s="1088" t="s">
        <v>30</v>
      </c>
      <c r="C479" s="1089" t="s">
        <v>3138</v>
      </c>
      <c r="D479" s="1089"/>
      <c r="E479" s="1089"/>
      <c r="F479" s="1089"/>
      <c r="G479" s="1089"/>
      <c r="H479" s="1090"/>
      <c r="I479" s="1091"/>
      <c r="J479" s="1089"/>
      <c r="K479" s="1089"/>
    </row>
    <row r="480" spans="2:15" ht="27.75" thickTop="1" thickBot="1" x14ac:dyDescent="0.4">
      <c r="B480" s="1569" t="s">
        <v>213</v>
      </c>
      <c r="C480" s="1569"/>
      <c r="D480" s="1569"/>
      <c r="E480" s="1569"/>
      <c r="F480" s="1569"/>
      <c r="G480" s="31"/>
      <c r="H480" s="32"/>
      <c r="I480" s="753"/>
      <c r="J480" s="722"/>
      <c r="K480" s="32"/>
    </row>
    <row r="481" spans="2:15" ht="80.25" thickTop="1" thickBot="1" x14ac:dyDescent="0.4">
      <c r="B481" s="20" t="s">
        <v>137</v>
      </c>
      <c r="C481" s="20" t="s">
        <v>138</v>
      </c>
      <c r="D481" s="20" t="s">
        <v>139</v>
      </c>
      <c r="E481" s="20" t="s">
        <v>140</v>
      </c>
      <c r="F481" s="20" t="s">
        <v>141</v>
      </c>
      <c r="G481" s="20" t="s">
        <v>142</v>
      </c>
      <c r="H481" s="33" t="s">
        <v>3311</v>
      </c>
      <c r="I481" s="750" t="s">
        <v>3317</v>
      </c>
      <c r="J481" s="717" t="s">
        <v>3318</v>
      </c>
      <c r="K481" s="33" t="s">
        <v>5153</v>
      </c>
    </row>
    <row r="482" spans="2:15" ht="51.75" thickTop="1" x14ac:dyDescent="0.35">
      <c r="B482" s="698">
        <v>23020101</v>
      </c>
      <c r="C482" s="698">
        <v>70841</v>
      </c>
      <c r="D482" s="790" t="s">
        <v>3374</v>
      </c>
      <c r="E482" s="784">
        <v>3101</v>
      </c>
      <c r="F482" s="698">
        <v>10742400</v>
      </c>
      <c r="G482" s="37" t="s">
        <v>3371</v>
      </c>
      <c r="H482" s="701">
        <v>45000000</v>
      </c>
      <c r="I482" s="751"/>
      <c r="J482" s="788"/>
      <c r="K482" s="971">
        <f>SUM(H482,J482)</f>
        <v>45000000</v>
      </c>
    </row>
    <row r="483" spans="2:15" ht="76.5" x14ac:dyDescent="0.35">
      <c r="B483" s="698">
        <v>23020118</v>
      </c>
      <c r="C483" s="698">
        <v>70841</v>
      </c>
      <c r="D483" s="824" t="s">
        <v>3375</v>
      </c>
      <c r="E483" s="700">
        <v>3101</v>
      </c>
      <c r="F483" s="698">
        <v>10742400</v>
      </c>
      <c r="G483" s="26" t="s">
        <v>3372</v>
      </c>
      <c r="H483" s="763">
        <v>17000000</v>
      </c>
      <c r="I483" s="751"/>
      <c r="J483" s="788"/>
      <c r="K483" s="835">
        <f>SUM(H483,J483)</f>
        <v>17000000</v>
      </c>
    </row>
    <row r="484" spans="2:15" ht="51.75" thickBot="1" x14ac:dyDescent="0.4">
      <c r="B484" s="698">
        <v>23030121</v>
      </c>
      <c r="C484" s="698">
        <v>70841</v>
      </c>
      <c r="D484" s="824" t="s">
        <v>3376</v>
      </c>
      <c r="E484" s="700">
        <v>3101</v>
      </c>
      <c r="F484" s="698">
        <v>10742400</v>
      </c>
      <c r="G484" s="26" t="s">
        <v>3373</v>
      </c>
      <c r="H484" s="763">
        <v>25000000</v>
      </c>
      <c r="I484" s="751"/>
      <c r="J484" s="788"/>
      <c r="K484" s="919">
        <f>SUM(H484,J484)</f>
        <v>25000000</v>
      </c>
    </row>
    <row r="485" spans="2:15" ht="27.75" thickTop="1" thickBot="1" x14ac:dyDescent="0.4">
      <c r="B485" s="764"/>
      <c r="C485" s="764"/>
      <c r="D485" s="764"/>
      <c r="E485" s="764"/>
      <c r="F485" s="764"/>
      <c r="G485" s="16" t="s">
        <v>1038</v>
      </c>
      <c r="H485" s="766">
        <f>SUM(H482:H484)</f>
        <v>87000000</v>
      </c>
      <c r="I485" s="747">
        <f>SUM(I482:I484)</f>
        <v>0</v>
      </c>
      <c r="J485" s="765">
        <f>SUM(J482:J484)</f>
        <v>0</v>
      </c>
      <c r="K485" s="766">
        <f>SUM(K482:K484)</f>
        <v>87000000</v>
      </c>
    </row>
    <row r="486" spans="2:15" ht="27.75" thickTop="1" thickBot="1" x14ac:dyDescent="0.4">
      <c r="B486" s="767"/>
      <c r="C486" s="767"/>
      <c r="D486" s="767"/>
      <c r="E486" s="767"/>
      <c r="F486" s="767"/>
      <c r="G486" s="184"/>
      <c r="H486" s="794"/>
      <c r="I486" s="866"/>
      <c r="J486" s="842"/>
      <c r="K486" s="930"/>
    </row>
    <row r="487" spans="2:15" ht="27.75" thickTop="1" thickBot="1" x14ac:dyDescent="0.4">
      <c r="B487" s="767"/>
      <c r="C487" s="767"/>
      <c r="D487" s="767"/>
      <c r="E487" s="767"/>
      <c r="F487" s="767"/>
      <c r="G487" s="769"/>
      <c r="H487" s="787"/>
      <c r="I487" s="728"/>
      <c r="J487" s="719" t="s">
        <v>215</v>
      </c>
      <c r="K487" s="766">
        <f>K485</f>
        <v>87000000</v>
      </c>
    </row>
    <row r="488" spans="2:15" ht="27.75" thickTop="1" thickBot="1" x14ac:dyDescent="0.4">
      <c r="B488" s="767"/>
      <c r="C488" s="767"/>
      <c r="D488" s="767"/>
      <c r="E488" s="767"/>
      <c r="F488" s="767"/>
      <c r="G488" s="769"/>
      <c r="H488" s="787"/>
      <c r="I488" s="728"/>
      <c r="J488" s="720"/>
      <c r="K488" s="794"/>
    </row>
    <row r="489" spans="2:15" ht="27.75" thickTop="1" thickBot="1" x14ac:dyDescent="0.4">
      <c r="B489" s="1088" t="s">
        <v>32</v>
      </c>
      <c r="C489" s="1089" t="s">
        <v>3139</v>
      </c>
      <c r="D489" s="1089"/>
      <c r="E489" s="1089"/>
      <c r="F489" s="1089"/>
      <c r="G489" s="1089"/>
      <c r="H489" s="1090"/>
      <c r="I489" s="1091"/>
      <c r="J489" s="1089"/>
      <c r="K489" s="1089"/>
    </row>
    <row r="490" spans="2:15" ht="27.75" thickTop="1" thickBot="1" x14ac:dyDescent="0.4">
      <c r="B490" s="1569" t="s">
        <v>182</v>
      </c>
      <c r="C490" s="1569"/>
      <c r="D490" s="1569"/>
      <c r="E490" s="1569"/>
      <c r="F490" s="1569"/>
      <c r="G490" s="31"/>
      <c r="H490" s="32"/>
      <c r="I490" s="753"/>
      <c r="J490" s="722"/>
      <c r="K490" s="32"/>
    </row>
    <row r="491" spans="2:15" ht="106.5" thickTop="1" thickBot="1" x14ac:dyDescent="0.4">
      <c r="B491" s="20" t="s">
        <v>137</v>
      </c>
      <c r="C491" s="20" t="s">
        <v>138</v>
      </c>
      <c r="D491" s="20" t="s">
        <v>139</v>
      </c>
      <c r="E491" s="20" t="s">
        <v>140</v>
      </c>
      <c r="F491" s="20" t="s">
        <v>141</v>
      </c>
      <c r="G491" s="20" t="s">
        <v>142</v>
      </c>
      <c r="H491" s="33" t="s">
        <v>3311</v>
      </c>
      <c r="I491" s="750" t="s">
        <v>3316</v>
      </c>
      <c r="J491" s="717" t="s">
        <v>3315</v>
      </c>
      <c r="K491" s="21" t="s">
        <v>5154</v>
      </c>
    </row>
    <row r="492" spans="2:15" ht="26.25" thickTop="1" x14ac:dyDescent="0.35">
      <c r="B492" s="698">
        <v>21010101</v>
      </c>
      <c r="C492" s="698">
        <v>70841</v>
      </c>
      <c r="D492" s="761" t="s">
        <v>4965</v>
      </c>
      <c r="E492" s="700">
        <v>2101</v>
      </c>
      <c r="F492" s="698">
        <v>10742400</v>
      </c>
      <c r="G492" s="26" t="s">
        <v>143</v>
      </c>
      <c r="H492" s="763">
        <v>4176600.75</v>
      </c>
      <c r="I492" s="751">
        <v>394788.8</v>
      </c>
      <c r="J492" s="723"/>
      <c r="K492" s="971">
        <f t="shared" ref="K492:K511" si="12">SUM(H492,J492)</f>
        <v>4176600.75</v>
      </c>
    </row>
    <row r="493" spans="2:15" x14ac:dyDescent="0.35">
      <c r="B493" s="698">
        <v>22020102</v>
      </c>
      <c r="C493" s="698">
        <v>70841</v>
      </c>
      <c r="D493" s="761" t="s">
        <v>4965</v>
      </c>
      <c r="E493" s="700">
        <v>2101</v>
      </c>
      <c r="F493" s="698">
        <v>10742400</v>
      </c>
      <c r="G493" s="26" t="s">
        <v>146</v>
      </c>
      <c r="H493" s="763">
        <v>564000</v>
      </c>
      <c r="I493" s="751">
        <v>35000</v>
      </c>
      <c r="J493" s="735"/>
      <c r="K493" s="835">
        <f t="shared" si="12"/>
        <v>564000</v>
      </c>
    </row>
    <row r="494" spans="2:15" x14ac:dyDescent="0.35">
      <c r="B494" s="698">
        <v>22020201</v>
      </c>
      <c r="C494" s="698">
        <v>70841</v>
      </c>
      <c r="D494" s="761" t="s">
        <v>4965</v>
      </c>
      <c r="E494" s="700">
        <v>2101</v>
      </c>
      <c r="F494" s="698">
        <v>10742400</v>
      </c>
      <c r="G494" s="26" t="s">
        <v>147</v>
      </c>
      <c r="H494" s="763">
        <v>98000</v>
      </c>
      <c r="I494" s="751">
        <v>20000</v>
      </c>
      <c r="J494" s="735"/>
      <c r="K494" s="835">
        <f t="shared" si="12"/>
        <v>98000</v>
      </c>
    </row>
    <row r="495" spans="2:15" x14ac:dyDescent="0.35">
      <c r="B495" s="698">
        <v>22020202</v>
      </c>
      <c r="C495" s="698">
        <v>70841</v>
      </c>
      <c r="D495" s="761" t="s">
        <v>4965</v>
      </c>
      <c r="E495" s="700">
        <v>2101</v>
      </c>
      <c r="F495" s="698">
        <v>10742400</v>
      </c>
      <c r="G495" s="26" t="s">
        <v>184</v>
      </c>
      <c r="H495" s="763">
        <v>100000</v>
      </c>
      <c r="I495" s="751">
        <v>10000</v>
      </c>
      <c r="J495" s="735"/>
      <c r="K495" s="835">
        <f t="shared" si="12"/>
        <v>100000</v>
      </c>
    </row>
    <row r="496" spans="2:15" s="1312" customFormat="1" x14ac:dyDescent="0.35">
      <c r="B496" s="1313">
        <v>22020204</v>
      </c>
      <c r="C496" s="1313">
        <v>70841</v>
      </c>
      <c r="D496" s="1314" t="s">
        <v>4965</v>
      </c>
      <c r="E496" s="1315">
        <v>2101</v>
      </c>
      <c r="F496" s="1313">
        <v>10742400</v>
      </c>
      <c r="G496" s="1316" t="s">
        <v>149</v>
      </c>
      <c r="H496" s="1317">
        <v>16758</v>
      </c>
      <c r="I496" s="1318">
        <v>18000</v>
      </c>
      <c r="J496" s="1319">
        <v>36000</v>
      </c>
      <c r="K496" s="1320">
        <f t="shared" si="12"/>
        <v>52758</v>
      </c>
      <c r="M496" s="1154"/>
      <c r="N496" s="1322"/>
      <c r="O496" s="1322"/>
    </row>
    <row r="497" spans="2:15" x14ac:dyDescent="0.35">
      <c r="B497" s="698">
        <v>22020205</v>
      </c>
      <c r="C497" s="698">
        <v>70841</v>
      </c>
      <c r="D497" s="761" t="s">
        <v>4965</v>
      </c>
      <c r="E497" s="700">
        <v>2101</v>
      </c>
      <c r="F497" s="698">
        <v>10742400</v>
      </c>
      <c r="G497" s="26" t="s">
        <v>185</v>
      </c>
      <c r="H497" s="763">
        <v>8400</v>
      </c>
      <c r="I497" s="751">
        <v>4000</v>
      </c>
      <c r="J497" s="735"/>
      <c r="K497" s="835">
        <f t="shared" si="12"/>
        <v>8400</v>
      </c>
    </row>
    <row r="498" spans="2:15" x14ac:dyDescent="0.35">
      <c r="B498" s="698">
        <v>22020301</v>
      </c>
      <c r="C498" s="698">
        <v>70841</v>
      </c>
      <c r="D498" s="761" t="s">
        <v>4965</v>
      </c>
      <c r="E498" s="700">
        <v>2101</v>
      </c>
      <c r="F498" s="698">
        <v>10742400</v>
      </c>
      <c r="G498" s="26" t="s">
        <v>195</v>
      </c>
      <c r="H498" s="763">
        <v>221675</v>
      </c>
      <c r="I498" s="751">
        <v>55000</v>
      </c>
      <c r="J498" s="735"/>
      <c r="K498" s="835">
        <f t="shared" si="12"/>
        <v>221675</v>
      </c>
    </row>
    <row r="499" spans="2:15" x14ac:dyDescent="0.35">
      <c r="B499" s="698">
        <v>22020303</v>
      </c>
      <c r="C499" s="698">
        <v>70841</v>
      </c>
      <c r="D499" s="761" t="s">
        <v>4965</v>
      </c>
      <c r="E499" s="700">
        <v>2101</v>
      </c>
      <c r="F499" s="698">
        <v>10742400</v>
      </c>
      <c r="G499" s="26" t="s">
        <v>152</v>
      </c>
      <c r="H499" s="763">
        <v>33600</v>
      </c>
      <c r="I499" s="751">
        <v>10000</v>
      </c>
      <c r="J499" s="735"/>
      <c r="K499" s="835">
        <f t="shared" si="12"/>
        <v>33600</v>
      </c>
    </row>
    <row r="500" spans="2:15" x14ac:dyDescent="0.35">
      <c r="B500" s="698">
        <v>22020305</v>
      </c>
      <c r="C500" s="698">
        <v>70841</v>
      </c>
      <c r="D500" s="761" t="s">
        <v>4965</v>
      </c>
      <c r="E500" s="700">
        <v>2101</v>
      </c>
      <c r="F500" s="698">
        <v>10742400</v>
      </c>
      <c r="G500" s="26" t="s">
        <v>153</v>
      </c>
      <c r="H500" s="763">
        <v>135000</v>
      </c>
      <c r="I500" s="751">
        <v>2000</v>
      </c>
      <c r="J500" s="723"/>
      <c r="K500" s="835">
        <f t="shared" si="12"/>
        <v>135000</v>
      </c>
    </row>
    <row r="501" spans="2:15" x14ac:dyDescent="0.35">
      <c r="B501" s="698">
        <v>22020401</v>
      </c>
      <c r="C501" s="698">
        <v>70841</v>
      </c>
      <c r="D501" s="761" t="s">
        <v>4965</v>
      </c>
      <c r="E501" s="700">
        <v>2101</v>
      </c>
      <c r="F501" s="698">
        <v>10742400</v>
      </c>
      <c r="G501" s="26" t="s">
        <v>196</v>
      </c>
      <c r="H501" s="763">
        <v>350000</v>
      </c>
      <c r="I501" s="751">
        <v>140000</v>
      </c>
      <c r="J501" s="735"/>
      <c r="K501" s="835">
        <f t="shared" si="12"/>
        <v>350000</v>
      </c>
      <c r="O501" s="705">
        <f>N496+N508</f>
        <v>0</v>
      </c>
    </row>
    <row r="502" spans="2:15" x14ac:dyDescent="0.35">
      <c r="B502" s="698">
        <v>22020405</v>
      </c>
      <c r="C502" s="698">
        <v>70841</v>
      </c>
      <c r="D502" s="761" t="s">
        <v>4965</v>
      </c>
      <c r="E502" s="700">
        <v>2101</v>
      </c>
      <c r="F502" s="698">
        <v>10742400</v>
      </c>
      <c r="G502" s="26" t="s">
        <v>162</v>
      </c>
      <c r="H502" s="763">
        <v>140000</v>
      </c>
      <c r="I502" s="751">
        <v>20000</v>
      </c>
      <c r="J502" s="735"/>
      <c r="K502" s="835">
        <f t="shared" si="12"/>
        <v>140000</v>
      </c>
    </row>
    <row r="503" spans="2:15" x14ac:dyDescent="0.35">
      <c r="B503" s="698">
        <v>22020406</v>
      </c>
      <c r="C503" s="698">
        <v>70841</v>
      </c>
      <c r="D503" s="761" t="s">
        <v>4965</v>
      </c>
      <c r="E503" s="700">
        <v>2101</v>
      </c>
      <c r="F503" s="698">
        <v>10742400</v>
      </c>
      <c r="G503" s="26" t="s">
        <v>163</v>
      </c>
      <c r="H503" s="763">
        <v>70000</v>
      </c>
      <c r="I503" s="751">
        <v>63000</v>
      </c>
      <c r="J503" s="735"/>
      <c r="K503" s="835">
        <f t="shared" si="12"/>
        <v>70000</v>
      </c>
    </row>
    <row r="504" spans="2:15" x14ac:dyDescent="0.35">
      <c r="B504" s="698">
        <v>22020601</v>
      </c>
      <c r="C504" s="698">
        <v>70841</v>
      </c>
      <c r="D504" s="761" t="s">
        <v>4965</v>
      </c>
      <c r="E504" s="700">
        <v>2101</v>
      </c>
      <c r="F504" s="698">
        <v>10742400</v>
      </c>
      <c r="G504" s="26" t="s">
        <v>166</v>
      </c>
      <c r="H504" s="763">
        <v>336000</v>
      </c>
      <c r="I504" s="751">
        <v>160000</v>
      </c>
      <c r="J504" s="735"/>
      <c r="K504" s="835">
        <f t="shared" si="12"/>
        <v>336000</v>
      </c>
    </row>
    <row r="505" spans="2:15" x14ac:dyDescent="0.35">
      <c r="B505" s="698">
        <v>22020709</v>
      </c>
      <c r="C505" s="698">
        <v>70841</v>
      </c>
      <c r="D505" s="761" t="s">
        <v>4965</v>
      </c>
      <c r="E505" s="700">
        <v>2101</v>
      </c>
      <c r="F505" s="698">
        <v>10742400</v>
      </c>
      <c r="G505" s="26" t="s">
        <v>230</v>
      </c>
      <c r="H505" s="763">
        <v>746575</v>
      </c>
      <c r="I505" s="751">
        <v>0</v>
      </c>
      <c r="J505" s="735">
        <v>-43020</v>
      </c>
      <c r="K505" s="835">
        <f t="shared" si="12"/>
        <v>703555</v>
      </c>
    </row>
    <row r="506" spans="2:15" x14ac:dyDescent="0.35">
      <c r="B506" s="698">
        <v>22020801</v>
      </c>
      <c r="C506" s="698">
        <v>70841</v>
      </c>
      <c r="D506" s="761" t="s">
        <v>4965</v>
      </c>
      <c r="E506" s="700">
        <v>2101</v>
      </c>
      <c r="F506" s="698">
        <v>10742400</v>
      </c>
      <c r="G506" s="26" t="s">
        <v>168</v>
      </c>
      <c r="H506" s="763">
        <v>280000</v>
      </c>
      <c r="I506" s="751">
        <v>180000</v>
      </c>
      <c r="J506" s="735"/>
      <c r="K506" s="835">
        <f t="shared" si="12"/>
        <v>280000</v>
      </c>
    </row>
    <row r="507" spans="2:15" s="1312" customFormat="1" x14ac:dyDescent="0.35">
      <c r="B507" s="1313">
        <v>22020803</v>
      </c>
      <c r="C507" s="1313">
        <v>70841</v>
      </c>
      <c r="D507" s="1314" t="s">
        <v>4965</v>
      </c>
      <c r="E507" s="1315">
        <v>2101</v>
      </c>
      <c r="F507" s="1313">
        <v>10742400</v>
      </c>
      <c r="G507" s="1316" t="s">
        <v>169</v>
      </c>
      <c r="H507" s="1317">
        <v>24990</v>
      </c>
      <c r="I507" s="1318">
        <v>18000</v>
      </c>
      <c r="J507" s="1319">
        <v>13010</v>
      </c>
      <c r="K507" s="1320">
        <f t="shared" si="12"/>
        <v>38000</v>
      </c>
      <c r="M507" s="1321"/>
      <c r="N507" s="1322"/>
      <c r="O507" s="1322"/>
    </row>
    <row r="508" spans="2:15" s="1312" customFormat="1" x14ac:dyDescent="0.35">
      <c r="B508" s="1313">
        <v>22020901</v>
      </c>
      <c r="C508" s="1313">
        <v>70841</v>
      </c>
      <c r="D508" s="1314" t="s">
        <v>4965</v>
      </c>
      <c r="E508" s="1315">
        <v>2101</v>
      </c>
      <c r="F508" s="1313">
        <v>10742400</v>
      </c>
      <c r="G508" s="1316" t="s">
        <v>171</v>
      </c>
      <c r="H508" s="1317">
        <v>652</v>
      </c>
      <c r="I508" s="1318">
        <v>3510</v>
      </c>
      <c r="J508" s="1319">
        <v>7020</v>
      </c>
      <c r="K508" s="1320">
        <f t="shared" si="12"/>
        <v>7672</v>
      </c>
      <c r="M508" s="1154"/>
      <c r="N508" s="1322"/>
      <c r="O508" s="1322"/>
    </row>
    <row r="509" spans="2:15" x14ac:dyDescent="0.35">
      <c r="B509" s="698">
        <v>22021001</v>
      </c>
      <c r="C509" s="698">
        <v>70841</v>
      </c>
      <c r="D509" s="761" t="s">
        <v>4965</v>
      </c>
      <c r="E509" s="700">
        <v>2101</v>
      </c>
      <c r="F509" s="698">
        <v>10742400</v>
      </c>
      <c r="G509" s="26" t="s">
        <v>172</v>
      </c>
      <c r="H509" s="763">
        <v>170000</v>
      </c>
      <c r="I509" s="751">
        <v>0</v>
      </c>
      <c r="J509" s="735"/>
      <c r="K509" s="835">
        <f t="shared" si="12"/>
        <v>170000</v>
      </c>
    </row>
    <row r="510" spans="2:15" x14ac:dyDescent="0.35">
      <c r="B510" s="698">
        <v>22021002</v>
      </c>
      <c r="C510" s="698">
        <v>70841</v>
      </c>
      <c r="D510" s="761" t="s">
        <v>4965</v>
      </c>
      <c r="E510" s="700">
        <v>2101</v>
      </c>
      <c r="F510" s="698">
        <v>10742400</v>
      </c>
      <c r="G510" s="26" t="s">
        <v>189</v>
      </c>
      <c r="H510" s="763">
        <v>126000</v>
      </c>
      <c r="I510" s="751">
        <v>99700</v>
      </c>
      <c r="J510" s="735"/>
      <c r="K510" s="835">
        <f t="shared" si="12"/>
        <v>126000</v>
      </c>
    </row>
    <row r="511" spans="2:15" x14ac:dyDescent="0.35">
      <c r="B511" s="698">
        <v>22021003</v>
      </c>
      <c r="C511" s="698">
        <v>70841</v>
      </c>
      <c r="D511" s="761" t="s">
        <v>4965</v>
      </c>
      <c r="E511" s="700">
        <v>2101</v>
      </c>
      <c r="F511" s="698">
        <v>10742400</v>
      </c>
      <c r="G511" s="26" t="s">
        <v>173</v>
      </c>
      <c r="H511" s="763">
        <v>140000</v>
      </c>
      <c r="I511" s="751">
        <v>0</v>
      </c>
      <c r="J511" s="735"/>
      <c r="K511" s="835">
        <f t="shared" si="12"/>
        <v>140000</v>
      </c>
    </row>
    <row r="512" spans="2:15" ht="26.25" thickBot="1" x14ac:dyDescent="0.4">
      <c r="B512" s="698">
        <v>22021007</v>
      </c>
      <c r="C512" s="698">
        <v>70841</v>
      </c>
      <c r="D512" s="761" t="s">
        <v>4965</v>
      </c>
      <c r="E512" s="700">
        <v>2101</v>
      </c>
      <c r="F512" s="698">
        <v>10742400</v>
      </c>
      <c r="G512" s="26" t="s">
        <v>175</v>
      </c>
      <c r="H512" s="791">
        <v>686350</v>
      </c>
      <c r="I512" s="751">
        <v>85000</v>
      </c>
      <c r="J512" s="648">
        <v>-13010</v>
      </c>
      <c r="K512" s="919">
        <f>SUM(H512,J512)</f>
        <v>673340</v>
      </c>
    </row>
    <row r="513" spans="2:11" ht="27.75" thickTop="1" thickBot="1" x14ac:dyDescent="0.4">
      <c r="B513" s="764"/>
      <c r="C513" s="764"/>
      <c r="D513" s="764"/>
      <c r="E513" s="764"/>
      <c r="F513" s="764"/>
      <c r="G513" s="16" t="s">
        <v>1039</v>
      </c>
      <c r="H513" s="766">
        <f>SUM(H492:H512)</f>
        <v>8424600.75</v>
      </c>
      <c r="I513" s="747">
        <f>SUM(I492:I512)</f>
        <v>1317998.8</v>
      </c>
      <c r="J513" s="765">
        <f>SUM(J492:J512)</f>
        <v>0</v>
      </c>
      <c r="K513" s="766">
        <f>SUM(K492:K512)</f>
        <v>8424600.75</v>
      </c>
    </row>
    <row r="514" spans="2:11" ht="27" thickTop="1" thickBot="1" x14ac:dyDescent="0.4">
      <c r="K514" s="931"/>
    </row>
    <row r="515" spans="2:11" ht="27.75" thickTop="1" thickBot="1" x14ac:dyDescent="0.4">
      <c r="B515" s="767"/>
      <c r="C515" s="767"/>
      <c r="D515" s="767"/>
      <c r="E515" s="767"/>
      <c r="F515" s="767"/>
      <c r="G515" s="769"/>
      <c r="H515" s="787"/>
      <c r="I515" s="728"/>
      <c r="J515" s="719" t="s">
        <v>179</v>
      </c>
      <c r="K515" s="766">
        <f>K492</f>
        <v>4176600.75</v>
      </c>
    </row>
    <row r="516" spans="2:11" ht="27.75" thickTop="1" thickBot="1" x14ac:dyDescent="0.4">
      <c r="B516" s="767"/>
      <c r="C516" s="767"/>
      <c r="D516" s="767"/>
      <c r="E516" s="767"/>
      <c r="F516" s="767"/>
      <c r="G516" s="769"/>
      <c r="H516" s="787"/>
      <c r="I516" s="728"/>
      <c r="J516" s="719" t="s">
        <v>180</v>
      </c>
      <c r="K516" s="766">
        <f>K513-K515</f>
        <v>4248000</v>
      </c>
    </row>
    <row r="517" spans="2:11" ht="27.75" thickTop="1" thickBot="1" x14ac:dyDescent="0.4">
      <c r="B517" s="767"/>
      <c r="C517" s="767"/>
      <c r="D517" s="767"/>
      <c r="E517" s="767"/>
      <c r="F517" s="767"/>
      <c r="G517" s="769"/>
      <c r="H517" s="787"/>
      <c r="I517" s="728"/>
      <c r="J517" s="720"/>
      <c r="K517" s="794"/>
    </row>
    <row r="518" spans="2:11" ht="27.75" thickTop="1" thickBot="1" x14ac:dyDescent="0.4">
      <c r="B518" s="1088" t="s">
        <v>32</v>
      </c>
      <c r="C518" s="1089" t="s">
        <v>3139</v>
      </c>
      <c r="D518" s="1089"/>
      <c r="E518" s="1089"/>
      <c r="F518" s="1089"/>
      <c r="G518" s="1089"/>
      <c r="H518" s="1090"/>
      <c r="I518" s="1091"/>
      <c r="J518" s="1089"/>
      <c r="K518" s="1089"/>
    </row>
    <row r="519" spans="2:11" ht="27.75" thickTop="1" thickBot="1" x14ac:dyDescent="0.4">
      <c r="B519" s="1569" t="s">
        <v>213</v>
      </c>
      <c r="C519" s="1569"/>
      <c r="D519" s="1569"/>
      <c r="E519" s="1569"/>
      <c r="F519" s="1569"/>
      <c r="G519" s="31"/>
      <c r="H519" s="32"/>
      <c r="I519" s="753"/>
      <c r="J519" s="722"/>
      <c r="K519" s="32"/>
    </row>
    <row r="520" spans="2:11" ht="80.25" thickTop="1" thickBot="1" x14ac:dyDescent="0.4">
      <c r="B520" s="20" t="s">
        <v>137</v>
      </c>
      <c r="C520" s="20" t="s">
        <v>138</v>
      </c>
      <c r="D520" s="20" t="s">
        <v>139</v>
      </c>
      <c r="E520" s="20" t="s">
        <v>140</v>
      </c>
      <c r="F520" s="20" t="s">
        <v>141</v>
      </c>
      <c r="G520" s="20" t="s">
        <v>142</v>
      </c>
      <c r="H520" s="33" t="s">
        <v>3311</v>
      </c>
      <c r="I520" s="750" t="s">
        <v>3317</v>
      </c>
      <c r="J520" s="717" t="s">
        <v>3318</v>
      </c>
      <c r="K520" s="861" t="s">
        <v>5153</v>
      </c>
    </row>
    <row r="521" spans="2:11" ht="52.5" thickTop="1" thickBot="1" x14ac:dyDescent="0.4">
      <c r="B521" s="698">
        <v>23010119</v>
      </c>
      <c r="C521" s="698">
        <v>70841</v>
      </c>
      <c r="D521" s="790" t="s">
        <v>3378</v>
      </c>
      <c r="E521" s="784">
        <v>3101</v>
      </c>
      <c r="F521" s="782">
        <v>10742400</v>
      </c>
      <c r="G521" s="37" t="s">
        <v>3377</v>
      </c>
      <c r="H521" s="701">
        <v>636300</v>
      </c>
      <c r="I521" s="751"/>
      <c r="J521" s="788"/>
      <c r="K521" s="1074">
        <f>SUM(H521,J521)</f>
        <v>636300</v>
      </c>
    </row>
    <row r="522" spans="2:11" ht="27.75" thickTop="1" thickBot="1" x14ac:dyDescent="0.4">
      <c r="B522" s="764"/>
      <c r="C522" s="764"/>
      <c r="D522" s="764"/>
      <c r="E522" s="764"/>
      <c r="F522" s="764"/>
      <c r="G522" s="16" t="s">
        <v>1038</v>
      </c>
      <c r="H522" s="766">
        <f>SUM(H521:H521)</f>
        <v>636300</v>
      </c>
      <c r="I522" s="747">
        <f>SUM(I521:I521)</f>
        <v>0</v>
      </c>
      <c r="J522" s="765">
        <f>SUM(J521:J521)</f>
        <v>0</v>
      </c>
      <c r="K522" s="766">
        <f>SUM(K521:K521)</f>
        <v>636300</v>
      </c>
    </row>
    <row r="523" spans="2:11" ht="27.75" thickTop="1" thickBot="1" x14ac:dyDescent="0.4">
      <c r="B523" s="767"/>
      <c r="C523" s="767"/>
      <c r="D523" s="767"/>
      <c r="E523" s="767"/>
      <c r="F523" s="767"/>
      <c r="G523" s="184"/>
      <c r="H523" s="794"/>
      <c r="I523" s="866"/>
      <c r="J523" s="842"/>
      <c r="K523" s="930"/>
    </row>
    <row r="524" spans="2:11" ht="27.75" thickTop="1" thickBot="1" x14ac:dyDescent="0.4">
      <c r="B524" s="767"/>
      <c r="C524" s="767"/>
      <c r="D524" s="767"/>
      <c r="E524" s="767"/>
      <c r="F524" s="767"/>
      <c r="G524" s="769"/>
      <c r="H524" s="787"/>
      <c r="I524" s="728"/>
      <c r="J524" s="719" t="s">
        <v>215</v>
      </c>
      <c r="K524" s="766">
        <f>K522</f>
        <v>636300</v>
      </c>
    </row>
    <row r="525" spans="2:11" ht="27.75" thickTop="1" thickBot="1" x14ac:dyDescent="0.4">
      <c r="B525" s="767"/>
      <c r="C525" s="767"/>
      <c r="D525" s="767"/>
      <c r="E525" s="767"/>
      <c r="F525" s="767"/>
      <c r="G525" s="769"/>
      <c r="H525" s="787"/>
      <c r="I525" s="728"/>
      <c r="J525" s="720"/>
      <c r="K525" s="794"/>
    </row>
    <row r="526" spans="2:11" ht="27.75" thickTop="1" thickBot="1" x14ac:dyDescent="0.4">
      <c r="B526" s="1088" t="s">
        <v>3124</v>
      </c>
      <c r="C526" s="1089" t="s">
        <v>3140</v>
      </c>
      <c r="D526" s="1089"/>
      <c r="E526" s="1089"/>
      <c r="F526" s="1089"/>
      <c r="G526" s="1089"/>
      <c r="H526" s="1090"/>
      <c r="I526" s="1091"/>
      <c r="J526" s="1089"/>
      <c r="K526" s="1089"/>
    </row>
    <row r="527" spans="2:11" ht="27.75" thickTop="1" thickBot="1" x14ac:dyDescent="0.4">
      <c r="B527" s="1569" t="s">
        <v>182</v>
      </c>
      <c r="C527" s="1569"/>
      <c r="D527" s="1569"/>
      <c r="E527" s="1569"/>
      <c r="F527" s="1569"/>
      <c r="G527" s="31"/>
      <c r="H527" s="32"/>
      <c r="I527" s="753"/>
      <c r="J527" s="722"/>
      <c r="K527" s="32"/>
    </row>
    <row r="528" spans="2:11" ht="106.5" thickTop="1" thickBot="1" x14ac:dyDescent="0.4">
      <c r="B528" s="20" t="s">
        <v>137</v>
      </c>
      <c r="C528" s="20" t="s">
        <v>138</v>
      </c>
      <c r="D528" s="20" t="s">
        <v>139</v>
      </c>
      <c r="E528" s="20" t="s">
        <v>140</v>
      </c>
      <c r="F528" s="20" t="s">
        <v>141</v>
      </c>
      <c r="G528" s="20" t="s">
        <v>142</v>
      </c>
      <c r="H528" s="33" t="s">
        <v>3311</v>
      </c>
      <c r="I528" s="750" t="s">
        <v>3316</v>
      </c>
      <c r="J528" s="717" t="s">
        <v>3315</v>
      </c>
      <c r="K528" s="21" t="s">
        <v>5154</v>
      </c>
    </row>
    <row r="529" spans="2:12" ht="26.25" thickTop="1" x14ac:dyDescent="0.35">
      <c r="B529" s="698">
        <v>21010103</v>
      </c>
      <c r="C529" s="698">
        <v>71021</v>
      </c>
      <c r="D529" s="761" t="s">
        <v>4684</v>
      </c>
      <c r="E529" s="700">
        <v>2204</v>
      </c>
      <c r="F529" s="782">
        <v>10742400</v>
      </c>
      <c r="G529" s="26" t="s">
        <v>3135</v>
      </c>
      <c r="H529" s="763">
        <v>32038649</v>
      </c>
      <c r="I529" s="751">
        <v>1609315</v>
      </c>
      <c r="J529" s="723"/>
      <c r="K529" s="763">
        <f t="shared" ref="K529:K576" si="13">SUM(H529,J529)</f>
        <v>32038649</v>
      </c>
      <c r="L529" s="1081"/>
    </row>
    <row r="530" spans="2:12" x14ac:dyDescent="0.35">
      <c r="B530" s="698">
        <v>21020202</v>
      </c>
      <c r="C530" s="698">
        <v>71021</v>
      </c>
      <c r="D530" s="761" t="s">
        <v>4684</v>
      </c>
      <c r="E530" s="700">
        <v>2101</v>
      </c>
      <c r="F530" s="782">
        <v>10742400</v>
      </c>
      <c r="G530" s="26" t="s">
        <v>264</v>
      </c>
      <c r="H530" s="763">
        <v>1164000000.5320001</v>
      </c>
      <c r="I530" s="751">
        <v>676120071.47000003</v>
      </c>
      <c r="J530" s="723"/>
      <c r="K530" s="763">
        <f t="shared" si="13"/>
        <v>1164000000.5320001</v>
      </c>
      <c r="L530" s="1081"/>
    </row>
    <row r="531" spans="2:12" x14ac:dyDescent="0.35">
      <c r="B531" s="698">
        <v>21020203</v>
      </c>
      <c r="C531" s="698">
        <v>71021</v>
      </c>
      <c r="D531" s="761" t="s">
        <v>4684</v>
      </c>
      <c r="E531" s="700">
        <v>2101</v>
      </c>
      <c r="F531" s="782">
        <v>10742400</v>
      </c>
      <c r="G531" s="26" t="s">
        <v>237</v>
      </c>
      <c r="H531" s="763">
        <v>1000000000</v>
      </c>
      <c r="I531" s="751"/>
      <c r="J531" s="723"/>
      <c r="K531" s="763">
        <f t="shared" si="13"/>
        <v>1000000000</v>
      </c>
      <c r="L531" s="1081"/>
    </row>
    <row r="532" spans="2:12" x14ac:dyDescent="0.35">
      <c r="B532" s="698">
        <v>21020204</v>
      </c>
      <c r="C532" s="698">
        <v>71021</v>
      </c>
      <c r="D532" s="761" t="s">
        <v>4684</v>
      </c>
      <c r="E532" s="700">
        <v>2101</v>
      </c>
      <c r="F532" s="782">
        <v>10742400</v>
      </c>
      <c r="G532" s="26" t="s">
        <v>238</v>
      </c>
      <c r="H532" s="763">
        <v>1076776140.6960001</v>
      </c>
      <c r="I532" s="751"/>
      <c r="J532" s="723">
        <v>500000000</v>
      </c>
      <c r="K532" s="763">
        <f t="shared" si="13"/>
        <v>1576776140.6960001</v>
      </c>
      <c r="L532" s="1081"/>
    </row>
    <row r="533" spans="2:12" x14ac:dyDescent="0.35">
      <c r="B533" s="698">
        <v>21030101</v>
      </c>
      <c r="C533" s="698">
        <v>71021</v>
      </c>
      <c r="D533" s="761" t="s">
        <v>4684</v>
      </c>
      <c r="E533" s="700">
        <v>2201</v>
      </c>
      <c r="F533" s="782">
        <v>10742400</v>
      </c>
      <c r="G533" s="26" t="s">
        <v>239</v>
      </c>
      <c r="H533" s="763">
        <v>2000000000</v>
      </c>
      <c r="I533" s="751">
        <v>607536444</v>
      </c>
      <c r="J533" s="723"/>
      <c r="K533" s="763">
        <f t="shared" si="13"/>
        <v>2000000000</v>
      </c>
      <c r="L533" s="1081"/>
    </row>
    <row r="534" spans="2:12" x14ac:dyDescent="0.35">
      <c r="B534" s="698">
        <v>21030102</v>
      </c>
      <c r="C534" s="698">
        <v>71021</v>
      </c>
      <c r="D534" s="761" t="s">
        <v>4684</v>
      </c>
      <c r="E534" s="700">
        <v>2201</v>
      </c>
      <c r="F534" s="782">
        <v>10742400</v>
      </c>
      <c r="G534" s="26" t="s">
        <v>240</v>
      </c>
      <c r="H534" s="763">
        <v>9000000000</v>
      </c>
      <c r="I534" s="751">
        <v>5401766973.7900009</v>
      </c>
      <c r="J534" s="723">
        <v>3000000000</v>
      </c>
      <c r="K534" s="763">
        <f t="shared" si="13"/>
        <v>12000000000</v>
      </c>
      <c r="L534" s="1081"/>
    </row>
    <row r="535" spans="2:12" x14ac:dyDescent="0.35">
      <c r="B535" s="698">
        <v>22020101</v>
      </c>
      <c r="C535" s="698">
        <v>71021</v>
      </c>
      <c r="D535" s="761" t="s">
        <v>4684</v>
      </c>
      <c r="E535" s="700">
        <v>2101</v>
      </c>
      <c r="F535" s="782">
        <v>10742400</v>
      </c>
      <c r="G535" s="26" t="s">
        <v>145</v>
      </c>
      <c r="H535" s="763">
        <v>29399.999999999996</v>
      </c>
      <c r="I535" s="751"/>
      <c r="J535" s="723"/>
      <c r="K535" s="763">
        <f t="shared" si="13"/>
        <v>29399.999999999996</v>
      </c>
      <c r="L535" s="1081"/>
    </row>
    <row r="536" spans="2:12" x14ac:dyDescent="0.35">
      <c r="B536" s="698">
        <v>22020102</v>
      </c>
      <c r="C536" s="698">
        <v>71021</v>
      </c>
      <c r="D536" s="761" t="s">
        <v>4684</v>
      </c>
      <c r="E536" s="700">
        <v>2101</v>
      </c>
      <c r="F536" s="782">
        <v>10742400</v>
      </c>
      <c r="G536" s="26" t="s">
        <v>146</v>
      </c>
      <c r="H536" s="763">
        <v>2474010</v>
      </c>
      <c r="I536" s="751">
        <v>315000</v>
      </c>
      <c r="J536" s="735"/>
      <c r="K536" s="763">
        <f t="shared" si="13"/>
        <v>2474010</v>
      </c>
      <c r="L536" s="1081"/>
    </row>
    <row r="537" spans="2:12" x14ac:dyDescent="0.35">
      <c r="B537" s="698">
        <v>22020201</v>
      </c>
      <c r="C537" s="698">
        <v>71021</v>
      </c>
      <c r="D537" s="761" t="s">
        <v>4684</v>
      </c>
      <c r="E537" s="700">
        <v>2101</v>
      </c>
      <c r="F537" s="782">
        <v>10742400</v>
      </c>
      <c r="G537" s="26" t="s">
        <v>147</v>
      </c>
      <c r="H537" s="763">
        <v>72324</v>
      </c>
      <c r="I537" s="751">
        <v>50000</v>
      </c>
      <c r="J537" s="735"/>
      <c r="K537" s="763">
        <f t="shared" si="13"/>
        <v>72324</v>
      </c>
      <c r="L537" s="1081"/>
    </row>
    <row r="538" spans="2:12" x14ac:dyDescent="0.35">
      <c r="B538" s="698">
        <v>22020202</v>
      </c>
      <c r="C538" s="698">
        <v>71021</v>
      </c>
      <c r="D538" s="761" t="s">
        <v>4684</v>
      </c>
      <c r="E538" s="700">
        <v>2101</v>
      </c>
      <c r="F538" s="782">
        <v>10742400</v>
      </c>
      <c r="G538" s="26" t="s">
        <v>184</v>
      </c>
      <c r="H538" s="763">
        <v>482276.19999999995</v>
      </c>
      <c r="I538" s="751">
        <v>0</v>
      </c>
      <c r="J538" s="735"/>
      <c r="K538" s="763">
        <f t="shared" si="13"/>
        <v>482276.19999999995</v>
      </c>
      <c r="L538" s="1081"/>
    </row>
    <row r="539" spans="2:12" x14ac:dyDescent="0.35">
      <c r="B539" s="698">
        <v>22020203</v>
      </c>
      <c r="C539" s="698">
        <v>71021</v>
      </c>
      <c r="D539" s="761" t="s">
        <v>4684</v>
      </c>
      <c r="E539" s="700">
        <v>2101</v>
      </c>
      <c r="F539" s="782">
        <v>10742400</v>
      </c>
      <c r="G539" s="26" t="s">
        <v>148</v>
      </c>
      <c r="H539" s="763">
        <v>900000</v>
      </c>
      <c r="I539" s="751">
        <v>45000</v>
      </c>
      <c r="J539" s="735"/>
      <c r="K539" s="763">
        <f t="shared" si="13"/>
        <v>900000</v>
      </c>
      <c r="L539" s="1081"/>
    </row>
    <row r="540" spans="2:12" x14ac:dyDescent="0.35">
      <c r="B540" s="698">
        <v>22020204</v>
      </c>
      <c r="C540" s="698">
        <v>71021</v>
      </c>
      <c r="D540" s="761" t="s">
        <v>4684</v>
      </c>
      <c r="E540" s="700">
        <v>2101</v>
      </c>
      <c r="F540" s="782">
        <v>10742400</v>
      </c>
      <c r="G540" s="26" t="s">
        <v>149</v>
      </c>
      <c r="H540" s="763">
        <v>257396.99999999997</v>
      </c>
      <c r="I540" s="751">
        <v>59150</v>
      </c>
      <c r="J540" s="735"/>
      <c r="K540" s="763">
        <f t="shared" si="13"/>
        <v>257396.99999999997</v>
      </c>
      <c r="L540" s="1081"/>
    </row>
    <row r="541" spans="2:12" x14ac:dyDescent="0.35">
      <c r="B541" s="698">
        <v>22020205</v>
      </c>
      <c r="C541" s="698">
        <v>71021</v>
      </c>
      <c r="D541" s="761" t="s">
        <v>4684</v>
      </c>
      <c r="E541" s="700">
        <v>2101</v>
      </c>
      <c r="F541" s="782">
        <v>10742400</v>
      </c>
      <c r="G541" s="26" t="s">
        <v>185</v>
      </c>
      <c r="H541" s="763">
        <v>63645.4</v>
      </c>
      <c r="I541" s="751"/>
      <c r="J541" s="735"/>
      <c r="K541" s="763">
        <f t="shared" si="13"/>
        <v>63645.4</v>
      </c>
      <c r="L541" s="1081"/>
    </row>
    <row r="542" spans="2:12" x14ac:dyDescent="0.35">
      <c r="B542" s="698">
        <v>22020206</v>
      </c>
      <c r="C542" s="698">
        <v>71021</v>
      </c>
      <c r="D542" s="761" t="s">
        <v>4684</v>
      </c>
      <c r="E542" s="700">
        <v>2101</v>
      </c>
      <c r="F542" s="782">
        <v>10742400</v>
      </c>
      <c r="G542" s="26" t="s">
        <v>234</v>
      </c>
      <c r="H542" s="763">
        <v>46546.5</v>
      </c>
      <c r="I542" s="751"/>
      <c r="J542" s="735"/>
      <c r="K542" s="763">
        <f t="shared" si="13"/>
        <v>46546.5</v>
      </c>
      <c r="L542" s="1081"/>
    </row>
    <row r="543" spans="2:12" x14ac:dyDescent="0.35">
      <c r="B543" s="698">
        <v>22020208</v>
      </c>
      <c r="C543" s="698">
        <v>71021</v>
      </c>
      <c r="D543" s="761" t="s">
        <v>4684</v>
      </c>
      <c r="E543" s="700">
        <v>2101</v>
      </c>
      <c r="F543" s="782">
        <v>10742400</v>
      </c>
      <c r="G543" s="26" t="s">
        <v>2896</v>
      </c>
      <c r="H543" s="763">
        <v>1000000</v>
      </c>
      <c r="I543" s="751"/>
      <c r="J543" s="735"/>
      <c r="K543" s="763">
        <f t="shared" si="13"/>
        <v>1000000</v>
      </c>
      <c r="L543" s="1081"/>
    </row>
    <row r="544" spans="2:12" x14ac:dyDescent="0.35">
      <c r="B544" s="698">
        <v>22020301</v>
      </c>
      <c r="C544" s="698">
        <v>71021</v>
      </c>
      <c r="D544" s="761" t="s">
        <v>4684</v>
      </c>
      <c r="E544" s="700">
        <v>2101</v>
      </c>
      <c r="F544" s="782">
        <v>10742400</v>
      </c>
      <c r="G544" s="26" t="s">
        <v>195</v>
      </c>
      <c r="H544" s="763">
        <v>3150000</v>
      </c>
      <c r="I544" s="751">
        <v>1028250</v>
      </c>
      <c r="J544" s="735"/>
      <c r="K544" s="763">
        <f t="shared" si="13"/>
        <v>3150000</v>
      </c>
      <c r="L544" s="1081"/>
    </row>
    <row r="545" spans="2:12" x14ac:dyDescent="0.35">
      <c r="B545" s="698">
        <v>22020302</v>
      </c>
      <c r="C545" s="698">
        <v>71021</v>
      </c>
      <c r="D545" s="761" t="s">
        <v>4684</v>
      </c>
      <c r="E545" s="700">
        <v>2101</v>
      </c>
      <c r="F545" s="782">
        <v>10742400</v>
      </c>
      <c r="G545" s="26" t="s">
        <v>207</v>
      </c>
      <c r="H545" s="763">
        <v>700000</v>
      </c>
      <c r="I545" s="751">
        <v>0</v>
      </c>
      <c r="J545" s="723"/>
      <c r="K545" s="763">
        <f t="shared" si="13"/>
        <v>700000</v>
      </c>
      <c r="L545" s="1081"/>
    </row>
    <row r="546" spans="2:12" x14ac:dyDescent="0.35">
      <c r="B546" s="698">
        <v>22020303</v>
      </c>
      <c r="C546" s="698">
        <v>71021</v>
      </c>
      <c r="D546" s="761" t="s">
        <v>4684</v>
      </c>
      <c r="E546" s="700">
        <v>2101</v>
      </c>
      <c r="F546" s="782">
        <v>10742400</v>
      </c>
      <c r="G546" s="26" t="s">
        <v>5075</v>
      </c>
      <c r="H546" s="763">
        <v>34986</v>
      </c>
      <c r="I546" s="751">
        <v>0</v>
      </c>
      <c r="J546" s="723"/>
      <c r="K546" s="763">
        <f t="shared" si="13"/>
        <v>34986</v>
      </c>
      <c r="L546" s="1081"/>
    </row>
    <row r="547" spans="2:12" x14ac:dyDescent="0.35">
      <c r="B547" s="698">
        <v>22020304</v>
      </c>
      <c r="C547" s="698">
        <v>71021</v>
      </c>
      <c r="D547" s="761" t="s">
        <v>4684</v>
      </c>
      <c r="E547" s="700">
        <v>2101</v>
      </c>
      <c r="F547" s="782">
        <v>10742400</v>
      </c>
      <c r="G547" s="26" t="s">
        <v>187</v>
      </c>
      <c r="H547" s="763">
        <v>70000</v>
      </c>
      <c r="I547" s="751">
        <v>0</v>
      </c>
      <c r="J547" s="723"/>
      <c r="K547" s="763">
        <f t="shared" si="13"/>
        <v>70000</v>
      </c>
      <c r="L547" s="1081"/>
    </row>
    <row r="548" spans="2:12" x14ac:dyDescent="0.35">
      <c r="B548" s="698">
        <v>22020305</v>
      </c>
      <c r="C548" s="698">
        <v>71021</v>
      </c>
      <c r="D548" s="761" t="s">
        <v>4684</v>
      </c>
      <c r="E548" s="700">
        <v>2101</v>
      </c>
      <c r="F548" s="782">
        <v>10742400</v>
      </c>
      <c r="G548" s="26" t="s">
        <v>153</v>
      </c>
      <c r="H548" s="763">
        <v>1186701.5999999999</v>
      </c>
      <c r="I548" s="751">
        <v>39000</v>
      </c>
      <c r="J548" s="723"/>
      <c r="K548" s="763">
        <f t="shared" si="13"/>
        <v>1186701.5999999999</v>
      </c>
      <c r="L548" s="1081"/>
    </row>
    <row r="549" spans="2:12" x14ac:dyDescent="0.35">
      <c r="B549" s="698">
        <v>22020306</v>
      </c>
      <c r="C549" s="698">
        <v>71021</v>
      </c>
      <c r="D549" s="761" t="s">
        <v>4684</v>
      </c>
      <c r="E549" s="700">
        <v>2101</v>
      </c>
      <c r="F549" s="782">
        <v>10742400</v>
      </c>
      <c r="G549" s="26" t="s">
        <v>154</v>
      </c>
      <c r="H549" s="763">
        <v>251999.99999999997</v>
      </c>
      <c r="I549" s="751"/>
      <c r="J549" s="723"/>
      <c r="K549" s="763">
        <f t="shared" si="13"/>
        <v>251999.99999999997</v>
      </c>
      <c r="L549" s="1081"/>
    </row>
    <row r="550" spans="2:12" x14ac:dyDescent="0.35">
      <c r="B550" s="698">
        <v>22020307</v>
      </c>
      <c r="C550" s="698">
        <v>71021</v>
      </c>
      <c r="D550" s="761" t="s">
        <v>4684</v>
      </c>
      <c r="E550" s="700">
        <v>2101</v>
      </c>
      <c r="F550" s="782">
        <v>10742400</v>
      </c>
      <c r="G550" s="26" t="s">
        <v>155</v>
      </c>
      <c r="H550" s="763">
        <v>167440</v>
      </c>
      <c r="I550" s="751"/>
      <c r="J550" s="723"/>
      <c r="K550" s="763">
        <f t="shared" si="13"/>
        <v>167440</v>
      </c>
      <c r="L550" s="1081"/>
    </row>
    <row r="551" spans="2:12" x14ac:dyDescent="0.35">
      <c r="B551" s="698">
        <v>22020308</v>
      </c>
      <c r="C551" s="698">
        <v>71021</v>
      </c>
      <c r="D551" s="761" t="s">
        <v>4684</v>
      </c>
      <c r="E551" s="700">
        <v>2101</v>
      </c>
      <c r="F551" s="782">
        <v>10742400</v>
      </c>
      <c r="G551" s="26" t="s">
        <v>242</v>
      </c>
      <c r="H551" s="763">
        <v>204400</v>
      </c>
      <c r="I551" s="751"/>
      <c r="J551" s="723"/>
      <c r="K551" s="763">
        <f t="shared" si="13"/>
        <v>204400</v>
      </c>
      <c r="L551" s="1081"/>
    </row>
    <row r="552" spans="2:12" x14ac:dyDescent="0.35">
      <c r="B552" s="698">
        <v>22020309</v>
      </c>
      <c r="C552" s="698">
        <v>71021</v>
      </c>
      <c r="D552" s="761" t="s">
        <v>4684</v>
      </c>
      <c r="E552" s="700">
        <v>2101</v>
      </c>
      <c r="F552" s="782">
        <v>10742400</v>
      </c>
      <c r="G552" s="26" t="s">
        <v>156</v>
      </c>
      <c r="H552" s="763">
        <v>121555</v>
      </c>
      <c r="I552" s="751"/>
      <c r="J552" s="723"/>
      <c r="K552" s="763">
        <f t="shared" si="13"/>
        <v>121555</v>
      </c>
      <c r="L552" s="1081"/>
    </row>
    <row r="553" spans="2:12" x14ac:dyDescent="0.35">
      <c r="B553" s="698">
        <v>22020401</v>
      </c>
      <c r="C553" s="698">
        <v>71021</v>
      </c>
      <c r="D553" s="761" t="s">
        <v>4684</v>
      </c>
      <c r="E553" s="700">
        <v>2101</v>
      </c>
      <c r="F553" s="782">
        <v>10742400</v>
      </c>
      <c r="G553" s="26" t="s">
        <v>196</v>
      </c>
      <c r="H553" s="763">
        <v>1750000</v>
      </c>
      <c r="I553" s="751">
        <v>190000</v>
      </c>
      <c r="J553" s="723">
        <v>10000000</v>
      </c>
      <c r="K553" s="763">
        <f t="shared" si="13"/>
        <v>11750000</v>
      </c>
      <c r="L553" s="1081"/>
    </row>
    <row r="554" spans="2:12" x14ac:dyDescent="0.35">
      <c r="B554" s="698">
        <v>22020402</v>
      </c>
      <c r="C554" s="698">
        <v>71021</v>
      </c>
      <c r="D554" s="761" t="s">
        <v>4684</v>
      </c>
      <c r="E554" s="700">
        <v>2101</v>
      </c>
      <c r="F554" s="782">
        <v>10742400</v>
      </c>
      <c r="G554" s="26" t="s">
        <v>197</v>
      </c>
      <c r="H554" s="763">
        <v>2296207.1999999997</v>
      </c>
      <c r="I554" s="751">
        <v>631000</v>
      </c>
      <c r="J554" s="735"/>
      <c r="K554" s="763">
        <f t="shared" si="13"/>
        <v>2296207.1999999997</v>
      </c>
      <c r="L554" s="1081"/>
    </row>
    <row r="555" spans="2:12" x14ac:dyDescent="0.35">
      <c r="B555" s="698">
        <v>22020403</v>
      </c>
      <c r="C555" s="698">
        <v>71021</v>
      </c>
      <c r="D555" s="761" t="s">
        <v>4684</v>
      </c>
      <c r="E555" s="700">
        <v>2101</v>
      </c>
      <c r="F555" s="782">
        <v>10742400</v>
      </c>
      <c r="G555" s="26" t="s">
        <v>160</v>
      </c>
      <c r="H555" s="763">
        <v>169491</v>
      </c>
      <c r="I555" s="751">
        <v>0</v>
      </c>
      <c r="J555" s="735"/>
      <c r="K555" s="763">
        <f t="shared" si="13"/>
        <v>169491</v>
      </c>
      <c r="L555" s="1081"/>
    </row>
    <row r="556" spans="2:12" x14ac:dyDescent="0.35">
      <c r="B556" s="698">
        <v>22020404</v>
      </c>
      <c r="C556" s="698">
        <v>71021</v>
      </c>
      <c r="D556" s="761" t="s">
        <v>4684</v>
      </c>
      <c r="E556" s="700">
        <v>2101</v>
      </c>
      <c r="F556" s="782">
        <v>10742400</v>
      </c>
      <c r="G556" s="26" t="s">
        <v>161</v>
      </c>
      <c r="H556" s="763">
        <v>350000</v>
      </c>
      <c r="I556" s="751">
        <v>250100</v>
      </c>
      <c r="J556" s="735"/>
      <c r="K556" s="763">
        <f t="shared" si="13"/>
        <v>350000</v>
      </c>
      <c r="L556" s="1081"/>
    </row>
    <row r="557" spans="2:12" x14ac:dyDescent="0.35">
      <c r="B557" s="698">
        <v>22020405</v>
      </c>
      <c r="C557" s="698">
        <v>71021</v>
      </c>
      <c r="D557" s="761" t="s">
        <v>4684</v>
      </c>
      <c r="E557" s="700">
        <v>2101</v>
      </c>
      <c r="F557" s="782">
        <v>10742400</v>
      </c>
      <c r="G557" s="26" t="s">
        <v>162</v>
      </c>
      <c r="H557" s="763">
        <v>350000</v>
      </c>
      <c r="I557" s="751">
        <v>160000</v>
      </c>
      <c r="J557" s="735"/>
      <c r="K557" s="763">
        <f t="shared" si="13"/>
        <v>350000</v>
      </c>
      <c r="L557" s="1081"/>
    </row>
    <row r="558" spans="2:12" x14ac:dyDescent="0.35">
      <c r="B558" s="698">
        <v>22020406</v>
      </c>
      <c r="C558" s="698">
        <v>71021</v>
      </c>
      <c r="D558" s="761" t="s">
        <v>4684</v>
      </c>
      <c r="E558" s="700">
        <v>2101</v>
      </c>
      <c r="F558" s="782">
        <v>10742400</v>
      </c>
      <c r="G558" s="26" t="s">
        <v>163</v>
      </c>
      <c r="H558" s="763">
        <v>162540</v>
      </c>
      <c r="I558" s="751">
        <v>40000</v>
      </c>
      <c r="J558" s="735"/>
      <c r="K558" s="763">
        <f t="shared" si="13"/>
        <v>162540</v>
      </c>
      <c r="L558" s="1081"/>
    </row>
    <row r="559" spans="2:12" x14ac:dyDescent="0.35">
      <c r="B559" s="698">
        <v>22020411</v>
      </c>
      <c r="C559" s="698">
        <v>71021</v>
      </c>
      <c r="D559" s="761" t="s">
        <v>4684</v>
      </c>
      <c r="E559" s="700">
        <v>2101</v>
      </c>
      <c r="F559" s="782">
        <v>10742400</v>
      </c>
      <c r="G559" s="26" t="s">
        <v>227</v>
      </c>
      <c r="H559" s="763">
        <v>512399.99999999994</v>
      </c>
      <c r="I559" s="751">
        <v>0</v>
      </c>
      <c r="J559" s="735"/>
      <c r="K559" s="763">
        <f t="shared" si="13"/>
        <v>512399.99999999994</v>
      </c>
      <c r="L559" s="1081"/>
    </row>
    <row r="560" spans="2:12" x14ac:dyDescent="0.35">
      <c r="B560" s="698">
        <v>22020501</v>
      </c>
      <c r="C560" s="698">
        <v>71021</v>
      </c>
      <c r="D560" s="761" t="s">
        <v>4684</v>
      </c>
      <c r="E560" s="700">
        <v>2101</v>
      </c>
      <c r="F560" s="782">
        <v>10742400</v>
      </c>
      <c r="G560" s="26" t="s">
        <v>198</v>
      </c>
      <c r="H560" s="763">
        <v>1522203</v>
      </c>
      <c r="I560" s="751"/>
      <c r="J560" s="735"/>
      <c r="K560" s="763">
        <f t="shared" si="13"/>
        <v>1522203</v>
      </c>
      <c r="L560" s="1081"/>
    </row>
    <row r="561" spans="2:12" x14ac:dyDescent="0.35">
      <c r="B561" s="698">
        <v>22020601</v>
      </c>
      <c r="C561" s="698">
        <v>71021</v>
      </c>
      <c r="D561" s="761" t="s">
        <v>4684</v>
      </c>
      <c r="E561" s="700">
        <v>2101</v>
      </c>
      <c r="F561" s="782">
        <v>10742400</v>
      </c>
      <c r="G561" s="26" t="s">
        <v>166</v>
      </c>
      <c r="H561" s="763">
        <v>780000</v>
      </c>
      <c r="I561" s="751">
        <v>370000</v>
      </c>
      <c r="J561" s="735">
        <v>200000</v>
      </c>
      <c r="K561" s="763">
        <f t="shared" si="13"/>
        <v>980000</v>
      </c>
      <c r="L561" s="1081"/>
    </row>
    <row r="562" spans="2:12" x14ac:dyDescent="0.35">
      <c r="B562" s="698">
        <v>22020605</v>
      </c>
      <c r="C562" s="698">
        <v>71021</v>
      </c>
      <c r="D562" s="761" t="s">
        <v>4684</v>
      </c>
      <c r="E562" s="700">
        <v>2101</v>
      </c>
      <c r="F562" s="782">
        <v>10742400</v>
      </c>
      <c r="G562" s="26" t="s">
        <v>167</v>
      </c>
      <c r="H562" s="763">
        <v>38220</v>
      </c>
      <c r="I562" s="751"/>
      <c r="J562" s="735"/>
      <c r="K562" s="763">
        <f t="shared" si="13"/>
        <v>38220</v>
      </c>
      <c r="L562" s="1081"/>
    </row>
    <row r="563" spans="2:12" x14ac:dyDescent="0.35">
      <c r="B563" s="698">
        <v>22020701</v>
      </c>
      <c r="C563" s="698">
        <v>71021</v>
      </c>
      <c r="D563" s="761" t="s">
        <v>4684</v>
      </c>
      <c r="E563" s="700">
        <v>2101</v>
      </c>
      <c r="F563" s="782">
        <v>10742400</v>
      </c>
      <c r="G563" s="26" t="s">
        <v>199</v>
      </c>
      <c r="H563" s="763">
        <v>300000</v>
      </c>
      <c r="I563" s="751"/>
      <c r="J563" s="735">
        <v>3000000</v>
      </c>
      <c r="K563" s="763">
        <f t="shared" si="13"/>
        <v>3300000</v>
      </c>
      <c r="L563" s="1081"/>
    </row>
    <row r="564" spans="2:12" x14ac:dyDescent="0.35">
      <c r="B564" s="698">
        <v>22020702</v>
      </c>
      <c r="C564" s="698">
        <v>71021</v>
      </c>
      <c r="D564" s="761" t="s">
        <v>4684</v>
      </c>
      <c r="E564" s="700">
        <v>2101</v>
      </c>
      <c r="F564" s="782">
        <v>10742400</v>
      </c>
      <c r="G564" s="26" t="s">
        <v>223</v>
      </c>
      <c r="H564" s="763">
        <v>210000</v>
      </c>
      <c r="I564" s="751"/>
      <c r="J564" s="735">
        <v>2000000</v>
      </c>
      <c r="K564" s="763">
        <f t="shared" si="13"/>
        <v>2210000</v>
      </c>
      <c r="L564" s="1081"/>
    </row>
    <row r="565" spans="2:12" x14ac:dyDescent="0.35">
      <c r="B565" s="698">
        <v>22020801</v>
      </c>
      <c r="C565" s="698">
        <v>71021</v>
      </c>
      <c r="D565" s="761" t="s">
        <v>4684</v>
      </c>
      <c r="E565" s="700">
        <v>2101</v>
      </c>
      <c r="F565" s="782">
        <v>10742400</v>
      </c>
      <c r="G565" s="26" t="s">
        <v>168</v>
      </c>
      <c r="H565" s="763">
        <v>1565480</v>
      </c>
      <c r="I565" s="751">
        <v>811412.5</v>
      </c>
      <c r="J565" s="735">
        <v>10300000</v>
      </c>
      <c r="K565" s="763">
        <f t="shared" si="13"/>
        <v>11865480</v>
      </c>
      <c r="L565" s="1081"/>
    </row>
    <row r="566" spans="2:12" x14ac:dyDescent="0.35">
      <c r="B566" s="698">
        <v>22020803</v>
      </c>
      <c r="C566" s="698">
        <v>71021</v>
      </c>
      <c r="D566" s="761" t="s">
        <v>4684</v>
      </c>
      <c r="E566" s="700">
        <v>2101</v>
      </c>
      <c r="F566" s="782">
        <v>10742400</v>
      </c>
      <c r="G566" s="26" t="s">
        <v>169</v>
      </c>
      <c r="H566" s="763">
        <v>1619148.2999999998</v>
      </c>
      <c r="I566" s="751">
        <v>720000</v>
      </c>
      <c r="J566" s="735">
        <v>200000</v>
      </c>
      <c r="K566" s="763">
        <f t="shared" si="13"/>
        <v>1819148.2999999998</v>
      </c>
      <c r="L566" s="1081"/>
    </row>
    <row r="567" spans="2:12" x14ac:dyDescent="0.35">
      <c r="B567" s="698">
        <v>22020901</v>
      </c>
      <c r="C567" s="698">
        <v>71021</v>
      </c>
      <c r="D567" s="761" t="s">
        <v>4684</v>
      </c>
      <c r="E567" s="700">
        <v>2101</v>
      </c>
      <c r="F567" s="782">
        <v>10742400</v>
      </c>
      <c r="G567" s="26" t="s">
        <v>171</v>
      </c>
      <c r="H567" s="763">
        <v>155647.79999999999</v>
      </c>
      <c r="I567" s="751">
        <v>1015.5</v>
      </c>
      <c r="J567" s="735"/>
      <c r="K567" s="763">
        <f t="shared" si="13"/>
        <v>155647.79999999999</v>
      </c>
      <c r="L567" s="1081"/>
    </row>
    <row r="568" spans="2:12" x14ac:dyDescent="0.35">
      <c r="B568" s="698">
        <v>22021001</v>
      </c>
      <c r="C568" s="698">
        <v>71021</v>
      </c>
      <c r="D568" s="761" t="s">
        <v>4684</v>
      </c>
      <c r="E568" s="700">
        <v>2101</v>
      </c>
      <c r="F568" s="782">
        <v>10742400</v>
      </c>
      <c r="G568" s="26" t="s">
        <v>172</v>
      </c>
      <c r="H568" s="763">
        <v>1750000</v>
      </c>
      <c r="I568" s="751">
        <v>218000</v>
      </c>
      <c r="J568" s="735"/>
      <c r="K568" s="763">
        <f t="shared" si="13"/>
        <v>1750000</v>
      </c>
      <c r="L568" s="1081"/>
    </row>
    <row r="569" spans="2:12" x14ac:dyDescent="0.35">
      <c r="B569" s="698">
        <v>22021002</v>
      </c>
      <c r="C569" s="698">
        <v>71021</v>
      </c>
      <c r="D569" s="761" t="s">
        <v>4684</v>
      </c>
      <c r="E569" s="700">
        <v>2101</v>
      </c>
      <c r="F569" s="782">
        <v>10742400</v>
      </c>
      <c r="G569" s="26" t="s">
        <v>189</v>
      </c>
      <c r="H569" s="763">
        <v>350000</v>
      </c>
      <c r="I569" s="751"/>
      <c r="J569" s="735"/>
      <c r="K569" s="763">
        <f t="shared" si="13"/>
        <v>350000</v>
      </c>
      <c r="L569" s="1081"/>
    </row>
    <row r="570" spans="2:12" x14ac:dyDescent="0.35">
      <c r="B570" s="698">
        <v>22021003</v>
      </c>
      <c r="C570" s="698">
        <v>71021</v>
      </c>
      <c r="D570" s="761" t="s">
        <v>4684</v>
      </c>
      <c r="E570" s="700">
        <v>2101</v>
      </c>
      <c r="F570" s="782">
        <v>10742400</v>
      </c>
      <c r="G570" s="26" t="s">
        <v>173</v>
      </c>
      <c r="H570" s="763">
        <v>200000</v>
      </c>
      <c r="I570" s="751">
        <v>16000</v>
      </c>
      <c r="J570" s="735"/>
      <c r="K570" s="763">
        <f t="shared" si="13"/>
        <v>200000</v>
      </c>
      <c r="L570" s="1081"/>
    </row>
    <row r="571" spans="2:12" x14ac:dyDescent="0.35">
      <c r="B571" s="698">
        <v>22021004</v>
      </c>
      <c r="C571" s="698">
        <v>71021</v>
      </c>
      <c r="D571" s="761" t="s">
        <v>4684</v>
      </c>
      <c r="E571" s="700">
        <v>2101</v>
      </c>
      <c r="F571" s="782">
        <v>10742400</v>
      </c>
      <c r="G571" s="26" t="s">
        <v>174</v>
      </c>
      <c r="H571" s="763">
        <v>200000</v>
      </c>
      <c r="I571" s="751">
        <v>110000</v>
      </c>
      <c r="J571" s="735">
        <v>500000</v>
      </c>
      <c r="K571" s="763">
        <f t="shared" si="13"/>
        <v>700000</v>
      </c>
      <c r="L571" s="1081"/>
    </row>
    <row r="572" spans="2:12" x14ac:dyDescent="0.35">
      <c r="B572" s="698">
        <v>22021006</v>
      </c>
      <c r="C572" s="698">
        <v>71021</v>
      </c>
      <c r="D572" s="761" t="s">
        <v>4684</v>
      </c>
      <c r="E572" s="700">
        <v>2101</v>
      </c>
      <c r="F572" s="782">
        <v>10742400</v>
      </c>
      <c r="G572" s="26" t="s">
        <v>190</v>
      </c>
      <c r="H572" s="791">
        <v>70000</v>
      </c>
      <c r="I572" s="751">
        <v>0</v>
      </c>
      <c r="J572" s="648"/>
      <c r="K572" s="763">
        <f t="shared" si="13"/>
        <v>70000</v>
      </c>
      <c r="L572" s="1081"/>
    </row>
    <row r="573" spans="2:12" x14ac:dyDescent="0.35">
      <c r="B573" s="698">
        <v>22021007</v>
      </c>
      <c r="C573" s="698">
        <v>71021</v>
      </c>
      <c r="D573" s="761" t="s">
        <v>4684</v>
      </c>
      <c r="E573" s="700">
        <v>2101</v>
      </c>
      <c r="F573" s="782">
        <v>10742400</v>
      </c>
      <c r="G573" s="26" t="s">
        <v>175</v>
      </c>
      <c r="H573" s="791">
        <v>1400000</v>
      </c>
      <c r="I573" s="751">
        <v>0</v>
      </c>
      <c r="J573" s="648"/>
      <c r="K573" s="763">
        <f t="shared" si="13"/>
        <v>1400000</v>
      </c>
      <c r="L573" s="1081"/>
    </row>
    <row r="574" spans="2:12" x14ac:dyDescent="0.35">
      <c r="B574" s="698">
        <v>22021008</v>
      </c>
      <c r="C574" s="698">
        <v>71021</v>
      </c>
      <c r="D574" s="761" t="s">
        <v>4684</v>
      </c>
      <c r="E574" s="700">
        <v>2101</v>
      </c>
      <c r="F574" s="782">
        <v>10742400</v>
      </c>
      <c r="G574" s="26" t="s">
        <v>191</v>
      </c>
      <c r="H574" s="791">
        <v>71148</v>
      </c>
      <c r="I574" s="751">
        <v>71000</v>
      </c>
      <c r="J574" s="648">
        <v>500000</v>
      </c>
      <c r="K574" s="763">
        <f t="shared" si="13"/>
        <v>571148</v>
      </c>
      <c r="L574" s="1081"/>
    </row>
    <row r="575" spans="2:12" x14ac:dyDescent="0.35">
      <c r="B575" s="698">
        <v>22021009</v>
      </c>
      <c r="C575" s="698">
        <v>71021</v>
      </c>
      <c r="D575" s="761" t="s">
        <v>4684</v>
      </c>
      <c r="E575" s="700">
        <v>2101</v>
      </c>
      <c r="F575" s="782">
        <v>10742400</v>
      </c>
      <c r="G575" s="26" t="s">
        <v>176</v>
      </c>
      <c r="H575" s="791">
        <v>284833</v>
      </c>
      <c r="I575" s="751">
        <v>0</v>
      </c>
      <c r="J575" s="648"/>
      <c r="K575" s="763">
        <f t="shared" si="13"/>
        <v>284833</v>
      </c>
      <c r="L575" s="1081"/>
    </row>
    <row r="576" spans="2:12" ht="26.25" thickBot="1" x14ac:dyDescent="0.4">
      <c r="B576" s="698">
        <v>22021021</v>
      </c>
      <c r="C576" s="698">
        <v>71021</v>
      </c>
      <c r="D576" s="761" t="s">
        <v>4684</v>
      </c>
      <c r="E576" s="700">
        <v>2101</v>
      </c>
      <c r="F576" s="782">
        <v>10742400</v>
      </c>
      <c r="G576" s="26" t="s">
        <v>201</v>
      </c>
      <c r="H576" s="791">
        <v>1000000</v>
      </c>
      <c r="I576" s="751">
        <v>44500</v>
      </c>
      <c r="J576" s="648"/>
      <c r="K576" s="763">
        <f t="shared" si="13"/>
        <v>1000000</v>
      </c>
      <c r="L576" s="1081"/>
    </row>
    <row r="577" spans="2:12" ht="27.75" thickTop="1" thickBot="1" x14ac:dyDescent="0.4">
      <c r="B577" s="764"/>
      <c r="C577" s="764"/>
      <c r="D577" s="764"/>
      <c r="E577" s="764"/>
      <c r="F577" s="764"/>
      <c r="G577" s="16" t="s">
        <v>1039</v>
      </c>
      <c r="H577" s="766">
        <f>SUM(H529:H576)</f>
        <v>14301134790.228001</v>
      </c>
      <c r="I577" s="747">
        <f>SUM(I529:I576)</f>
        <v>6692202232.2600012</v>
      </c>
      <c r="J577" s="765">
        <f>SUM(J529:J576)</f>
        <v>3526700000</v>
      </c>
      <c r="K577" s="766">
        <f>SUM(K529:K576)</f>
        <v>17827834790.228001</v>
      </c>
    </row>
    <row r="578" spans="2:12" ht="27" thickTop="1" thickBot="1" x14ac:dyDescent="0.4">
      <c r="K578" s="931"/>
    </row>
    <row r="579" spans="2:12" ht="27.75" thickTop="1" thickBot="1" x14ac:dyDescent="0.4">
      <c r="B579" s="767"/>
      <c r="C579" s="767"/>
      <c r="D579" s="767"/>
      <c r="E579" s="767"/>
      <c r="F579" s="767"/>
      <c r="G579" s="769"/>
      <c r="H579" s="787"/>
      <c r="I579" s="728"/>
      <c r="J579" s="719" t="s">
        <v>179</v>
      </c>
      <c r="K579" s="766">
        <f>SUM(K529:K534)</f>
        <v>17772814790.228001</v>
      </c>
    </row>
    <row r="580" spans="2:12" ht="27.75" thickTop="1" thickBot="1" x14ac:dyDescent="0.4">
      <c r="B580" s="767"/>
      <c r="C580" s="767"/>
      <c r="D580" s="767"/>
      <c r="E580" s="767"/>
      <c r="F580" s="767"/>
      <c r="G580" s="769"/>
      <c r="H580" s="787"/>
      <c r="I580" s="728"/>
      <c r="J580" s="719" t="s">
        <v>180</v>
      </c>
      <c r="K580" s="766">
        <f>K577-K579</f>
        <v>55020000</v>
      </c>
    </row>
    <row r="581" spans="2:12" ht="27.75" thickTop="1" thickBot="1" x14ac:dyDescent="0.4">
      <c r="B581" s="767"/>
      <c r="C581" s="767"/>
      <c r="D581" s="767"/>
      <c r="E581" s="767"/>
      <c r="F581" s="767"/>
      <c r="G581" s="769"/>
      <c r="H581" s="787"/>
      <c r="I581" s="728"/>
      <c r="J581" s="720"/>
      <c r="K581" s="794"/>
    </row>
    <row r="582" spans="2:12" ht="27.75" thickTop="1" thickBot="1" x14ac:dyDescent="0.4">
      <c r="B582" s="1088">
        <v>11100600100</v>
      </c>
      <c r="C582" s="1096" t="s">
        <v>3379</v>
      </c>
      <c r="D582" s="1089"/>
      <c r="E582" s="1089"/>
      <c r="F582" s="1089"/>
      <c r="G582" s="1089"/>
      <c r="H582" s="1090"/>
      <c r="I582" s="1091"/>
      <c r="J582" s="1089"/>
      <c r="K582" s="1089"/>
    </row>
    <row r="583" spans="2:12" ht="27.75" thickTop="1" thickBot="1" x14ac:dyDescent="0.4">
      <c r="B583" s="1569" t="s">
        <v>182</v>
      </c>
      <c r="C583" s="1569"/>
      <c r="D583" s="1569"/>
      <c r="E583" s="1569"/>
      <c r="F583" s="1569"/>
      <c r="G583" s="31"/>
      <c r="H583" s="32"/>
      <c r="I583" s="753"/>
      <c r="J583" s="722"/>
      <c r="K583" s="32"/>
    </row>
    <row r="584" spans="2:12" ht="106.5" thickTop="1" thickBot="1" x14ac:dyDescent="0.4">
      <c r="B584" s="20" t="s">
        <v>137</v>
      </c>
      <c r="C584" s="20" t="s">
        <v>138</v>
      </c>
      <c r="D584" s="20" t="s">
        <v>139</v>
      </c>
      <c r="E584" s="20" t="s">
        <v>140</v>
      </c>
      <c r="F584" s="20" t="s">
        <v>141</v>
      </c>
      <c r="G584" s="20" t="s">
        <v>142</v>
      </c>
      <c r="H584" s="33" t="s">
        <v>3311</v>
      </c>
      <c r="I584" s="750" t="s">
        <v>3316</v>
      </c>
      <c r="J584" s="717" t="s">
        <v>3315</v>
      </c>
      <c r="K584" s="21" t="s">
        <v>5154</v>
      </c>
    </row>
    <row r="585" spans="2:12" ht="26.25" thickTop="1" x14ac:dyDescent="0.35">
      <c r="B585" s="698">
        <v>21010103</v>
      </c>
      <c r="C585" s="698">
        <v>70361</v>
      </c>
      <c r="D585" s="761" t="s">
        <v>4684</v>
      </c>
      <c r="E585" s="700">
        <v>2204</v>
      </c>
      <c r="F585" s="782">
        <v>10742400</v>
      </c>
      <c r="G585" s="26" t="s">
        <v>3135</v>
      </c>
      <c r="H585" s="763">
        <v>35750000</v>
      </c>
      <c r="I585" s="751"/>
      <c r="J585" s="723"/>
      <c r="K585" s="763">
        <f t="shared" ref="K585:K617" si="14">SUM(H585,J585)</f>
        <v>35750000</v>
      </c>
      <c r="L585" s="1081"/>
    </row>
    <row r="586" spans="2:12" x14ac:dyDescent="0.35">
      <c r="B586" s="698">
        <v>21020202</v>
      </c>
      <c r="C586" s="698">
        <v>70361</v>
      </c>
      <c r="D586" s="761" t="s">
        <v>4684</v>
      </c>
      <c r="E586" s="700">
        <v>2101</v>
      </c>
      <c r="F586" s="782">
        <v>10742400</v>
      </c>
      <c r="G586" s="26" t="s">
        <v>264</v>
      </c>
      <c r="H586" s="763">
        <v>6500000</v>
      </c>
      <c r="I586" s="751"/>
      <c r="J586" s="723"/>
      <c r="K586" s="763">
        <f t="shared" si="14"/>
        <v>6500000</v>
      </c>
      <c r="L586" s="1081"/>
    </row>
    <row r="587" spans="2:12" x14ac:dyDescent="0.35">
      <c r="B587" s="698">
        <v>22020101</v>
      </c>
      <c r="C587" s="698">
        <v>70361</v>
      </c>
      <c r="D587" s="761" t="s">
        <v>4684</v>
      </c>
      <c r="E587" s="700">
        <v>2101</v>
      </c>
      <c r="F587" s="782">
        <v>10742400</v>
      </c>
      <c r="G587" s="26" t="s">
        <v>145</v>
      </c>
      <c r="H587" s="763">
        <v>3000000</v>
      </c>
      <c r="I587" s="751"/>
      <c r="J587" s="723"/>
      <c r="K587" s="763">
        <f t="shared" si="14"/>
        <v>3000000</v>
      </c>
      <c r="L587" s="1081"/>
    </row>
    <row r="588" spans="2:12" x14ac:dyDescent="0.35">
      <c r="B588" s="698">
        <v>22020102</v>
      </c>
      <c r="C588" s="698">
        <v>70361</v>
      </c>
      <c r="D588" s="761" t="s">
        <v>4684</v>
      </c>
      <c r="E588" s="700">
        <v>2101</v>
      </c>
      <c r="F588" s="782">
        <v>10742400</v>
      </c>
      <c r="G588" s="26" t="s">
        <v>146</v>
      </c>
      <c r="H588" s="763">
        <v>5000000</v>
      </c>
      <c r="I588" s="751"/>
      <c r="J588" s="735"/>
      <c r="K588" s="763">
        <f t="shared" si="14"/>
        <v>5000000</v>
      </c>
      <c r="L588" s="1081"/>
    </row>
    <row r="589" spans="2:12" x14ac:dyDescent="0.35">
      <c r="B589" s="698">
        <v>22020201</v>
      </c>
      <c r="C589" s="698">
        <v>70361</v>
      </c>
      <c r="D589" s="761" t="s">
        <v>4684</v>
      </c>
      <c r="E589" s="700">
        <v>2101</v>
      </c>
      <c r="F589" s="782">
        <v>10742400</v>
      </c>
      <c r="G589" s="26" t="s">
        <v>147</v>
      </c>
      <c r="H589" s="763">
        <v>3000000</v>
      </c>
      <c r="I589" s="751"/>
      <c r="J589" s="735"/>
      <c r="K589" s="763">
        <f t="shared" si="14"/>
        <v>3000000</v>
      </c>
      <c r="L589" s="1081"/>
    </row>
    <row r="590" spans="2:12" x14ac:dyDescent="0.35">
      <c r="B590" s="698">
        <v>22020202</v>
      </c>
      <c r="C590" s="698">
        <v>70361</v>
      </c>
      <c r="D590" s="761" t="s">
        <v>4684</v>
      </c>
      <c r="E590" s="700">
        <v>2101</v>
      </c>
      <c r="F590" s="782">
        <v>10742400</v>
      </c>
      <c r="G590" s="26" t="s">
        <v>184</v>
      </c>
      <c r="H590" s="763">
        <v>150000</v>
      </c>
      <c r="I590" s="751"/>
      <c r="J590" s="735"/>
      <c r="K590" s="763">
        <f t="shared" si="14"/>
        <v>150000</v>
      </c>
      <c r="L590" s="1081"/>
    </row>
    <row r="591" spans="2:12" x14ac:dyDescent="0.35">
      <c r="B591" s="698">
        <v>22020205</v>
      </c>
      <c r="C591" s="698">
        <v>70361</v>
      </c>
      <c r="D591" s="761" t="s">
        <v>4684</v>
      </c>
      <c r="E591" s="700">
        <v>2101</v>
      </c>
      <c r="F591" s="782">
        <v>10742400</v>
      </c>
      <c r="G591" s="26" t="s">
        <v>185</v>
      </c>
      <c r="H591" s="763">
        <v>36750</v>
      </c>
      <c r="I591" s="751"/>
      <c r="J591" s="735"/>
      <c r="K591" s="763">
        <f t="shared" si="14"/>
        <v>36750</v>
      </c>
      <c r="L591" s="1081"/>
    </row>
    <row r="592" spans="2:12" x14ac:dyDescent="0.35">
      <c r="B592" s="698">
        <v>22020301</v>
      </c>
      <c r="C592" s="698">
        <v>70361</v>
      </c>
      <c r="D592" s="761" t="s">
        <v>4684</v>
      </c>
      <c r="E592" s="700">
        <v>2101</v>
      </c>
      <c r="F592" s="782">
        <v>10742400</v>
      </c>
      <c r="G592" s="26" t="s">
        <v>195</v>
      </c>
      <c r="H592" s="763">
        <v>5000000</v>
      </c>
      <c r="I592" s="751"/>
      <c r="J592" s="735"/>
      <c r="K592" s="763">
        <f t="shared" si="14"/>
        <v>5000000</v>
      </c>
      <c r="L592" s="1081"/>
    </row>
    <row r="593" spans="2:12" x14ac:dyDescent="0.35">
      <c r="B593" s="698">
        <v>22020302</v>
      </c>
      <c r="C593" s="698">
        <v>70361</v>
      </c>
      <c r="D593" s="761" t="s">
        <v>4684</v>
      </c>
      <c r="E593" s="700">
        <v>2101</v>
      </c>
      <c r="F593" s="782">
        <v>10742400</v>
      </c>
      <c r="G593" s="26" t="s">
        <v>207</v>
      </c>
      <c r="H593" s="763">
        <v>960000</v>
      </c>
      <c r="I593" s="751"/>
      <c r="J593" s="723"/>
      <c r="K593" s="763">
        <f t="shared" si="14"/>
        <v>960000</v>
      </c>
      <c r="L593" s="1081"/>
    </row>
    <row r="594" spans="2:12" x14ac:dyDescent="0.35">
      <c r="B594" s="698">
        <v>22020303</v>
      </c>
      <c r="C594" s="698">
        <v>70361</v>
      </c>
      <c r="D594" s="761" t="s">
        <v>4684</v>
      </c>
      <c r="E594" s="700">
        <v>2101</v>
      </c>
      <c r="F594" s="782">
        <v>10742400</v>
      </c>
      <c r="G594" s="26" t="s">
        <v>152</v>
      </c>
      <c r="H594" s="763">
        <v>35000</v>
      </c>
      <c r="I594" s="751"/>
      <c r="J594" s="723"/>
      <c r="K594" s="763">
        <f t="shared" si="14"/>
        <v>35000</v>
      </c>
      <c r="L594" s="1081"/>
    </row>
    <row r="595" spans="2:12" x14ac:dyDescent="0.35">
      <c r="B595" s="698">
        <v>22020304</v>
      </c>
      <c r="C595" s="698">
        <v>70361</v>
      </c>
      <c r="D595" s="761" t="s">
        <v>4684</v>
      </c>
      <c r="E595" s="700">
        <v>2101</v>
      </c>
      <c r="F595" s="782">
        <v>10742400</v>
      </c>
      <c r="G595" s="26" t="s">
        <v>187</v>
      </c>
      <c r="H595" s="763">
        <v>350000</v>
      </c>
      <c r="I595" s="751"/>
      <c r="J595" s="723"/>
      <c r="K595" s="763">
        <f t="shared" si="14"/>
        <v>350000</v>
      </c>
      <c r="L595" s="1081"/>
    </row>
    <row r="596" spans="2:12" x14ac:dyDescent="0.35">
      <c r="B596" s="698">
        <v>22020305</v>
      </c>
      <c r="C596" s="698">
        <v>70361</v>
      </c>
      <c r="D596" s="761" t="s">
        <v>4684</v>
      </c>
      <c r="E596" s="700">
        <v>2101</v>
      </c>
      <c r="F596" s="782">
        <v>10742400</v>
      </c>
      <c r="G596" s="26" t="s">
        <v>153</v>
      </c>
      <c r="H596" s="763">
        <v>700000</v>
      </c>
      <c r="I596" s="751"/>
      <c r="J596" s="723"/>
      <c r="K596" s="763">
        <f t="shared" si="14"/>
        <v>700000</v>
      </c>
      <c r="L596" s="1081"/>
    </row>
    <row r="597" spans="2:12" x14ac:dyDescent="0.35">
      <c r="B597" s="698">
        <v>22020306</v>
      </c>
      <c r="C597" s="698">
        <v>70361</v>
      </c>
      <c r="D597" s="761" t="s">
        <v>4684</v>
      </c>
      <c r="E597" s="700">
        <v>2101</v>
      </c>
      <c r="F597" s="782">
        <v>10742400</v>
      </c>
      <c r="G597" s="26" t="s">
        <v>154</v>
      </c>
      <c r="H597" s="763">
        <v>700000</v>
      </c>
      <c r="I597" s="751"/>
      <c r="J597" s="723"/>
      <c r="K597" s="763">
        <f t="shared" si="14"/>
        <v>700000</v>
      </c>
      <c r="L597" s="1081"/>
    </row>
    <row r="598" spans="2:12" x14ac:dyDescent="0.35">
      <c r="B598" s="698">
        <v>22020307</v>
      </c>
      <c r="C598" s="698">
        <v>70361</v>
      </c>
      <c r="D598" s="761" t="s">
        <v>4684</v>
      </c>
      <c r="E598" s="700">
        <v>2101</v>
      </c>
      <c r="F598" s="782">
        <v>10742400</v>
      </c>
      <c r="G598" s="26" t="s">
        <v>155</v>
      </c>
      <c r="H598" s="763">
        <v>10000000</v>
      </c>
      <c r="I598" s="751"/>
      <c r="J598" s="723"/>
      <c r="K598" s="763">
        <f t="shared" si="14"/>
        <v>10000000</v>
      </c>
      <c r="L598" s="1081"/>
    </row>
    <row r="599" spans="2:12" x14ac:dyDescent="0.35">
      <c r="B599" s="698">
        <v>22020309</v>
      </c>
      <c r="C599" s="698">
        <v>70361</v>
      </c>
      <c r="D599" s="761" t="s">
        <v>4684</v>
      </c>
      <c r="E599" s="700">
        <v>2101</v>
      </c>
      <c r="F599" s="782">
        <v>10742400</v>
      </c>
      <c r="G599" s="26" t="s">
        <v>156</v>
      </c>
      <c r="H599" s="763">
        <v>2100000</v>
      </c>
      <c r="I599" s="751"/>
      <c r="J599" s="723"/>
      <c r="K599" s="763">
        <f t="shared" si="14"/>
        <v>2100000</v>
      </c>
      <c r="L599" s="1081"/>
    </row>
    <row r="600" spans="2:12" x14ac:dyDescent="0.35">
      <c r="B600" s="698">
        <v>22020309</v>
      </c>
      <c r="C600" s="698">
        <v>70361</v>
      </c>
      <c r="D600" s="761" t="s">
        <v>4684</v>
      </c>
      <c r="E600" s="700">
        <v>2101</v>
      </c>
      <c r="F600" s="782">
        <v>10742400</v>
      </c>
      <c r="G600" s="26" t="s">
        <v>209</v>
      </c>
      <c r="H600" s="763">
        <v>21500000</v>
      </c>
      <c r="I600" s="751"/>
      <c r="J600" s="723"/>
      <c r="K600" s="763">
        <f>SUM(H600,J600)</f>
        <v>21500000</v>
      </c>
      <c r="L600" s="1081"/>
    </row>
    <row r="601" spans="2:12" x14ac:dyDescent="0.35">
      <c r="B601" s="698">
        <v>22020401</v>
      </c>
      <c r="C601" s="698">
        <v>70361</v>
      </c>
      <c r="D601" s="761" t="s">
        <v>4684</v>
      </c>
      <c r="E601" s="700">
        <v>2101</v>
      </c>
      <c r="F601" s="782">
        <v>10742400</v>
      </c>
      <c r="G601" s="26" t="s">
        <v>196</v>
      </c>
      <c r="H601" s="763">
        <v>6000000</v>
      </c>
      <c r="I601" s="751"/>
      <c r="J601" s="723"/>
      <c r="K601" s="763">
        <f t="shared" si="14"/>
        <v>6000000</v>
      </c>
      <c r="L601" s="1081"/>
    </row>
    <row r="602" spans="2:12" x14ac:dyDescent="0.35">
      <c r="B602" s="698">
        <v>22020402</v>
      </c>
      <c r="C602" s="698">
        <v>70361</v>
      </c>
      <c r="D602" s="761" t="s">
        <v>4684</v>
      </c>
      <c r="E602" s="700">
        <v>2101</v>
      </c>
      <c r="F602" s="782">
        <v>10742400</v>
      </c>
      <c r="G602" s="26" t="s">
        <v>197</v>
      </c>
      <c r="H602" s="763">
        <v>4000000</v>
      </c>
      <c r="I602" s="751"/>
      <c r="J602" s="735"/>
      <c r="K602" s="763">
        <f t="shared" si="14"/>
        <v>4000000</v>
      </c>
      <c r="L602" s="1081"/>
    </row>
    <row r="603" spans="2:12" x14ac:dyDescent="0.35">
      <c r="B603" s="698">
        <v>22020403</v>
      </c>
      <c r="C603" s="698">
        <v>70361</v>
      </c>
      <c r="D603" s="761" t="s">
        <v>4684</v>
      </c>
      <c r="E603" s="700">
        <v>2101</v>
      </c>
      <c r="F603" s="782">
        <v>10742400</v>
      </c>
      <c r="G603" s="26" t="s">
        <v>160</v>
      </c>
      <c r="H603" s="763">
        <v>8000000</v>
      </c>
      <c r="I603" s="751"/>
      <c r="J603" s="735"/>
      <c r="K603" s="763">
        <f t="shared" si="14"/>
        <v>8000000</v>
      </c>
      <c r="L603" s="1081"/>
    </row>
    <row r="604" spans="2:12" x14ac:dyDescent="0.35">
      <c r="B604" s="698">
        <v>22020404</v>
      </c>
      <c r="C604" s="698">
        <v>70361</v>
      </c>
      <c r="D604" s="761" t="s">
        <v>4684</v>
      </c>
      <c r="E604" s="700">
        <v>2101</v>
      </c>
      <c r="F604" s="782">
        <v>10742400</v>
      </c>
      <c r="G604" s="26" t="s">
        <v>161</v>
      </c>
      <c r="H604" s="763">
        <v>1000000</v>
      </c>
      <c r="I604" s="751"/>
      <c r="J604" s="735"/>
      <c r="K604" s="763">
        <f t="shared" si="14"/>
        <v>1000000</v>
      </c>
      <c r="L604" s="1081"/>
    </row>
    <row r="605" spans="2:12" x14ac:dyDescent="0.35">
      <c r="B605" s="698">
        <v>22020405</v>
      </c>
      <c r="C605" s="698">
        <v>70361</v>
      </c>
      <c r="D605" s="761" t="s">
        <v>4684</v>
      </c>
      <c r="E605" s="700">
        <v>2101</v>
      </c>
      <c r="F605" s="782">
        <v>10742400</v>
      </c>
      <c r="G605" s="26" t="s">
        <v>162</v>
      </c>
      <c r="H605" s="763">
        <v>3500000</v>
      </c>
      <c r="I605" s="751"/>
      <c r="J605" s="735"/>
      <c r="K605" s="763">
        <f t="shared" si="14"/>
        <v>3500000</v>
      </c>
      <c r="L605" s="1081"/>
    </row>
    <row r="606" spans="2:12" x14ac:dyDescent="0.35">
      <c r="B606" s="698">
        <v>22020501</v>
      </c>
      <c r="C606" s="698">
        <v>70361</v>
      </c>
      <c r="D606" s="761" t="s">
        <v>4684</v>
      </c>
      <c r="E606" s="700">
        <v>2101</v>
      </c>
      <c r="F606" s="782">
        <v>10742400</v>
      </c>
      <c r="G606" s="26" t="s">
        <v>198</v>
      </c>
      <c r="H606" s="763">
        <v>30000000</v>
      </c>
      <c r="I606" s="751"/>
      <c r="J606" s="735"/>
      <c r="K606" s="763">
        <f t="shared" si="14"/>
        <v>30000000</v>
      </c>
      <c r="L606" s="1081"/>
    </row>
    <row r="607" spans="2:12" x14ac:dyDescent="0.35">
      <c r="B607" s="698">
        <v>22020601</v>
      </c>
      <c r="C607" s="698">
        <v>70361</v>
      </c>
      <c r="D607" s="761" t="s">
        <v>4684</v>
      </c>
      <c r="E607" s="700">
        <v>2101</v>
      </c>
      <c r="F607" s="782">
        <v>10742400</v>
      </c>
      <c r="G607" s="26" t="s">
        <v>166</v>
      </c>
      <c r="H607" s="763">
        <v>350000</v>
      </c>
      <c r="I607" s="751"/>
      <c r="J607" s="735"/>
      <c r="K607" s="763">
        <f t="shared" si="14"/>
        <v>350000</v>
      </c>
      <c r="L607" s="1081"/>
    </row>
    <row r="608" spans="2:12" x14ac:dyDescent="0.35">
      <c r="B608" s="698">
        <v>22020605</v>
      </c>
      <c r="C608" s="698">
        <v>70361</v>
      </c>
      <c r="D608" s="761" t="s">
        <v>4684</v>
      </c>
      <c r="E608" s="700">
        <v>2101</v>
      </c>
      <c r="F608" s="782">
        <v>10742400</v>
      </c>
      <c r="G608" s="26" t="s">
        <v>167</v>
      </c>
      <c r="H608" s="763">
        <v>350000</v>
      </c>
      <c r="I608" s="751"/>
      <c r="J608" s="735"/>
      <c r="K608" s="763">
        <f t="shared" si="14"/>
        <v>350000</v>
      </c>
      <c r="L608" s="1081"/>
    </row>
    <row r="609" spans="2:12" x14ac:dyDescent="0.35">
      <c r="B609" s="698">
        <v>22020801</v>
      </c>
      <c r="C609" s="698">
        <v>70361</v>
      </c>
      <c r="D609" s="761" t="s">
        <v>4684</v>
      </c>
      <c r="E609" s="700">
        <v>2101</v>
      </c>
      <c r="F609" s="782">
        <v>10742400</v>
      </c>
      <c r="G609" s="26" t="s">
        <v>168</v>
      </c>
      <c r="H609" s="763">
        <v>6000000</v>
      </c>
      <c r="I609" s="751"/>
      <c r="J609" s="735"/>
      <c r="K609" s="763">
        <f t="shared" si="14"/>
        <v>6000000</v>
      </c>
      <c r="L609" s="1081"/>
    </row>
    <row r="610" spans="2:12" x14ac:dyDescent="0.35">
      <c r="B610" s="698">
        <v>22020803</v>
      </c>
      <c r="C610" s="698">
        <v>70361</v>
      </c>
      <c r="D610" s="761" t="s">
        <v>4684</v>
      </c>
      <c r="E610" s="700">
        <v>2101</v>
      </c>
      <c r="F610" s="782">
        <v>10742400</v>
      </c>
      <c r="G610" s="26" t="s">
        <v>169</v>
      </c>
      <c r="H610" s="763">
        <v>6000000</v>
      </c>
      <c r="I610" s="751"/>
      <c r="J610" s="735"/>
      <c r="K610" s="763">
        <f t="shared" si="14"/>
        <v>6000000</v>
      </c>
      <c r="L610" s="1081"/>
    </row>
    <row r="611" spans="2:12" x14ac:dyDescent="0.35">
      <c r="B611" s="698">
        <v>22020901</v>
      </c>
      <c r="C611" s="698">
        <v>70361</v>
      </c>
      <c r="D611" s="761" t="s">
        <v>4684</v>
      </c>
      <c r="E611" s="700">
        <v>2101</v>
      </c>
      <c r="F611" s="782">
        <v>10742400</v>
      </c>
      <c r="G611" s="26" t="s">
        <v>171</v>
      </c>
      <c r="H611" s="763">
        <v>25500</v>
      </c>
      <c r="I611" s="751"/>
      <c r="J611" s="735"/>
      <c r="K611" s="763">
        <f t="shared" si="14"/>
        <v>25500</v>
      </c>
      <c r="L611" s="1081"/>
    </row>
    <row r="612" spans="2:12" x14ac:dyDescent="0.35">
      <c r="B612" s="698">
        <v>22021001</v>
      </c>
      <c r="C612" s="698">
        <v>70361</v>
      </c>
      <c r="D612" s="761" t="s">
        <v>4684</v>
      </c>
      <c r="E612" s="700">
        <v>2101</v>
      </c>
      <c r="F612" s="782">
        <v>10742400</v>
      </c>
      <c r="G612" s="26" t="s">
        <v>172</v>
      </c>
      <c r="H612" s="763">
        <v>2500000</v>
      </c>
      <c r="I612" s="751"/>
      <c r="J612" s="735"/>
      <c r="K612" s="763">
        <f t="shared" si="14"/>
        <v>2500000</v>
      </c>
      <c r="L612" s="1081"/>
    </row>
    <row r="613" spans="2:12" x14ac:dyDescent="0.35">
      <c r="B613" s="698">
        <v>22021002</v>
      </c>
      <c r="C613" s="698">
        <v>70361</v>
      </c>
      <c r="D613" s="761" t="s">
        <v>4684</v>
      </c>
      <c r="E613" s="700">
        <v>2101</v>
      </c>
      <c r="F613" s="782">
        <v>10742400</v>
      </c>
      <c r="G613" s="26" t="s">
        <v>189</v>
      </c>
      <c r="H613" s="763">
        <v>90000000</v>
      </c>
      <c r="I613" s="751"/>
      <c r="J613" s="735"/>
      <c r="K613" s="763">
        <f t="shared" si="14"/>
        <v>90000000</v>
      </c>
      <c r="L613" s="1081"/>
    </row>
    <row r="614" spans="2:12" x14ac:dyDescent="0.35">
      <c r="B614" s="698">
        <v>22021003</v>
      </c>
      <c r="C614" s="698">
        <v>70361</v>
      </c>
      <c r="D614" s="761" t="s">
        <v>4684</v>
      </c>
      <c r="E614" s="700">
        <v>2101</v>
      </c>
      <c r="F614" s="782">
        <v>10742400</v>
      </c>
      <c r="G614" s="26" t="s">
        <v>173</v>
      </c>
      <c r="H614" s="763">
        <v>35000000</v>
      </c>
      <c r="I614" s="751"/>
      <c r="J614" s="735"/>
      <c r="K614" s="763">
        <f t="shared" si="14"/>
        <v>35000000</v>
      </c>
      <c r="L614" s="1081"/>
    </row>
    <row r="615" spans="2:12" x14ac:dyDescent="0.35">
      <c r="B615" s="698">
        <v>22021004</v>
      </c>
      <c r="C615" s="698">
        <v>70361</v>
      </c>
      <c r="D615" s="761" t="s">
        <v>4684</v>
      </c>
      <c r="E615" s="700">
        <v>2101</v>
      </c>
      <c r="F615" s="782">
        <v>10742400</v>
      </c>
      <c r="G615" s="26" t="s">
        <v>174</v>
      </c>
      <c r="H615" s="763">
        <v>1325150</v>
      </c>
      <c r="I615" s="751"/>
      <c r="J615" s="735"/>
      <c r="K615" s="763">
        <f t="shared" si="14"/>
        <v>1325150</v>
      </c>
      <c r="L615" s="1081"/>
    </row>
    <row r="616" spans="2:12" x14ac:dyDescent="0.35">
      <c r="B616" s="698">
        <v>22021014</v>
      </c>
      <c r="C616" s="698">
        <v>70361</v>
      </c>
      <c r="D616" s="761" t="s">
        <v>4684</v>
      </c>
      <c r="E616" s="700">
        <v>2101</v>
      </c>
      <c r="F616" s="782">
        <v>10742400</v>
      </c>
      <c r="G616" s="26" t="s">
        <v>206</v>
      </c>
      <c r="H616" s="791">
        <v>140000</v>
      </c>
      <c r="I616" s="751"/>
      <c r="J616" s="648"/>
      <c r="K616" s="763">
        <f t="shared" si="14"/>
        <v>140000</v>
      </c>
      <c r="L616" s="1081"/>
    </row>
    <row r="617" spans="2:12" ht="26.25" thickBot="1" x14ac:dyDescent="0.4">
      <c r="B617" s="698">
        <v>22021021</v>
      </c>
      <c r="C617" s="698">
        <v>70361</v>
      </c>
      <c r="D617" s="761" t="s">
        <v>4684</v>
      </c>
      <c r="E617" s="700">
        <v>2101</v>
      </c>
      <c r="F617" s="782">
        <v>10742400</v>
      </c>
      <c r="G617" s="26" t="s">
        <v>201</v>
      </c>
      <c r="H617" s="791">
        <v>45000000</v>
      </c>
      <c r="I617" s="751"/>
      <c r="J617" s="648"/>
      <c r="K617" s="763">
        <f t="shared" si="14"/>
        <v>45000000</v>
      </c>
      <c r="L617" s="1081"/>
    </row>
    <row r="618" spans="2:12" ht="27.75" thickTop="1" thickBot="1" x14ac:dyDescent="0.4">
      <c r="B618" s="764"/>
      <c r="C618" s="764"/>
      <c r="D618" s="764"/>
      <c r="E618" s="764"/>
      <c r="F618" s="764"/>
      <c r="G618" s="16" t="s">
        <v>1039</v>
      </c>
      <c r="H618" s="766">
        <f>SUM(H585:H617)</f>
        <v>333972400</v>
      </c>
      <c r="I618" s="747">
        <f>SUM(I585:I617)</f>
        <v>0</v>
      </c>
      <c r="J618" s="765">
        <f>SUM(J585:J617)</f>
        <v>0</v>
      </c>
      <c r="K618" s="766">
        <f>SUM(K585:K617)</f>
        <v>333972400</v>
      </c>
    </row>
    <row r="619" spans="2:12" ht="27" thickTop="1" thickBot="1" x14ac:dyDescent="0.4">
      <c r="K619" s="931"/>
    </row>
    <row r="620" spans="2:12" ht="27.75" thickTop="1" thickBot="1" x14ac:dyDescent="0.4">
      <c r="B620" s="767"/>
      <c r="C620" s="767"/>
      <c r="D620" s="767"/>
      <c r="E620" s="767"/>
      <c r="F620" s="767"/>
      <c r="G620" s="769"/>
      <c r="H620" s="787"/>
      <c r="I620" s="728"/>
      <c r="J620" s="719" t="s">
        <v>179</v>
      </c>
      <c r="K620" s="766">
        <f>SUM(K585:K586)</f>
        <v>42250000</v>
      </c>
    </row>
    <row r="621" spans="2:12" ht="27.75" thickTop="1" thickBot="1" x14ac:dyDescent="0.4">
      <c r="B621" s="767"/>
      <c r="C621" s="767"/>
      <c r="D621" s="767"/>
      <c r="E621" s="767"/>
      <c r="F621" s="767"/>
      <c r="G621" s="769"/>
      <c r="H621" s="787"/>
      <c r="I621" s="728"/>
      <c r="J621" s="719" t="s">
        <v>180</v>
      </c>
      <c r="K621" s="766">
        <f>K618-K620</f>
        <v>291722400</v>
      </c>
    </row>
    <row r="622" spans="2:12" ht="27.75" thickTop="1" thickBot="1" x14ac:dyDescent="0.4">
      <c r="B622" s="767"/>
      <c r="C622" s="767"/>
      <c r="D622" s="767"/>
      <c r="E622" s="767"/>
      <c r="F622" s="767"/>
      <c r="G622" s="769"/>
      <c r="H622" s="787"/>
      <c r="I622" s="728"/>
      <c r="J622" s="720"/>
      <c r="K622" s="794"/>
    </row>
    <row r="623" spans="2:12" ht="27.75" thickTop="1" thickBot="1" x14ac:dyDescent="0.4">
      <c r="B623" s="1088">
        <v>11100600100</v>
      </c>
      <c r="C623" s="1096" t="s">
        <v>3379</v>
      </c>
      <c r="D623" s="1089"/>
      <c r="E623" s="1089"/>
      <c r="F623" s="1089"/>
      <c r="G623" s="1089"/>
      <c r="H623" s="1090"/>
      <c r="I623" s="1091"/>
      <c r="J623" s="1089"/>
      <c r="K623" s="1089"/>
    </row>
    <row r="624" spans="2:12" ht="27.75" thickTop="1" thickBot="1" x14ac:dyDescent="0.4">
      <c r="B624" s="1569" t="s">
        <v>213</v>
      </c>
      <c r="C624" s="1569"/>
      <c r="D624" s="1569"/>
      <c r="E624" s="1569"/>
      <c r="F624" s="1569"/>
      <c r="G624" s="31"/>
      <c r="H624" s="32"/>
      <c r="I624" s="753"/>
      <c r="J624" s="722"/>
      <c r="K624" s="32"/>
    </row>
    <row r="625" spans="2:12" ht="80.25" thickTop="1" thickBot="1" x14ac:dyDescent="0.4">
      <c r="B625" s="20" t="s">
        <v>137</v>
      </c>
      <c r="C625" s="20" t="s">
        <v>138</v>
      </c>
      <c r="D625" s="20" t="s">
        <v>139</v>
      </c>
      <c r="E625" s="20" t="s">
        <v>140</v>
      </c>
      <c r="F625" s="20" t="s">
        <v>141</v>
      </c>
      <c r="G625" s="20" t="s">
        <v>142</v>
      </c>
      <c r="H625" s="33" t="s">
        <v>3311</v>
      </c>
      <c r="I625" s="750" t="s">
        <v>3317</v>
      </c>
      <c r="J625" s="717" t="s">
        <v>3318</v>
      </c>
      <c r="K625" s="33" t="s">
        <v>5153</v>
      </c>
    </row>
    <row r="626" spans="2:12" ht="51.75" thickTop="1" x14ac:dyDescent="0.35">
      <c r="B626" s="698" t="s">
        <v>2905</v>
      </c>
      <c r="C626" s="782">
        <v>70361</v>
      </c>
      <c r="D626" s="699" t="s">
        <v>3381</v>
      </c>
      <c r="E626" s="700">
        <v>3101</v>
      </c>
      <c r="F626" s="782">
        <v>10742400</v>
      </c>
      <c r="G626" s="26" t="s">
        <v>3380</v>
      </c>
      <c r="H626" s="763">
        <v>15000000</v>
      </c>
      <c r="I626" s="751"/>
      <c r="J626" s="788"/>
      <c r="K626" s="701">
        <f>SUM(H626,J626)</f>
        <v>15000000</v>
      </c>
      <c r="L626" s="1081"/>
    </row>
    <row r="627" spans="2:12" x14ac:dyDescent="0.35">
      <c r="B627" s="698" t="s">
        <v>2935</v>
      </c>
      <c r="C627" s="782">
        <v>70361</v>
      </c>
      <c r="D627" s="699" t="s">
        <v>3384</v>
      </c>
      <c r="E627" s="700">
        <v>3101</v>
      </c>
      <c r="F627" s="782">
        <v>10742400</v>
      </c>
      <c r="G627" s="26" t="s">
        <v>3382</v>
      </c>
      <c r="H627" s="763">
        <v>3000000</v>
      </c>
      <c r="I627" s="751"/>
      <c r="J627" s="735"/>
      <c r="K627" s="701">
        <f>SUM(H627,J627)</f>
        <v>3000000</v>
      </c>
      <c r="L627" s="1081"/>
    </row>
    <row r="628" spans="2:12" ht="51" x14ac:dyDescent="0.35">
      <c r="B628" s="698">
        <v>23050101</v>
      </c>
      <c r="C628" s="782">
        <v>70361</v>
      </c>
      <c r="D628" s="699" t="s">
        <v>3383</v>
      </c>
      <c r="E628" s="700">
        <v>3101</v>
      </c>
      <c r="F628" s="782">
        <v>10742400</v>
      </c>
      <c r="G628" s="26" t="s">
        <v>3386</v>
      </c>
      <c r="H628" s="763">
        <v>30000000</v>
      </c>
      <c r="I628" s="751"/>
      <c r="J628" s="735"/>
      <c r="K628" s="701">
        <f>SUM(H628,J628)</f>
        <v>30000000</v>
      </c>
      <c r="L628" s="1081"/>
    </row>
    <row r="629" spans="2:12" ht="51.75" thickBot="1" x14ac:dyDescent="0.4">
      <c r="B629" s="698">
        <v>23050103</v>
      </c>
      <c r="C629" s="782">
        <v>70361</v>
      </c>
      <c r="D629" s="699" t="s">
        <v>3385</v>
      </c>
      <c r="E629" s="700">
        <v>3101</v>
      </c>
      <c r="F629" s="782">
        <v>10742400</v>
      </c>
      <c r="G629" s="26" t="s">
        <v>3387</v>
      </c>
      <c r="H629" s="763">
        <v>10000000</v>
      </c>
      <c r="I629" s="751"/>
      <c r="J629" s="735"/>
      <c r="K629" s="701">
        <f>SUM(H629,J629)</f>
        <v>10000000</v>
      </c>
      <c r="L629" s="1081"/>
    </row>
    <row r="630" spans="2:12" ht="27.75" thickTop="1" thickBot="1" x14ac:dyDescent="0.4">
      <c r="B630" s="764"/>
      <c r="C630" s="764"/>
      <c r="D630" s="764"/>
      <c r="E630" s="764"/>
      <c r="F630" s="764"/>
      <c r="G630" s="16" t="s">
        <v>1038</v>
      </c>
      <c r="H630" s="766">
        <f>SUM(H626:H629)</f>
        <v>58000000</v>
      </c>
      <c r="I630" s="747">
        <f>SUM(I626:I629)</f>
        <v>0</v>
      </c>
      <c r="J630" s="765">
        <f>SUM(J626:J629)</f>
        <v>0</v>
      </c>
      <c r="K630" s="766">
        <f>SUM(K626:K629)</f>
        <v>58000000</v>
      </c>
    </row>
    <row r="631" spans="2:12" ht="27.75" thickTop="1" thickBot="1" x14ac:dyDescent="0.4">
      <c r="B631" s="767"/>
      <c r="C631" s="767"/>
      <c r="D631" s="767"/>
      <c r="E631" s="767"/>
      <c r="F631" s="767"/>
      <c r="G631" s="184"/>
      <c r="H631" s="794"/>
      <c r="I631" s="866"/>
      <c r="J631" s="842"/>
      <c r="K631" s="930"/>
    </row>
    <row r="632" spans="2:12" ht="27.75" thickTop="1" thickBot="1" x14ac:dyDescent="0.4">
      <c r="B632" s="767"/>
      <c r="C632" s="767"/>
      <c r="D632" s="767"/>
      <c r="E632" s="767"/>
      <c r="F632" s="767"/>
      <c r="G632" s="769"/>
      <c r="H632" s="787"/>
      <c r="I632" s="728"/>
      <c r="J632" s="719" t="s">
        <v>215</v>
      </c>
      <c r="K632" s="766">
        <f>K630</f>
        <v>58000000</v>
      </c>
    </row>
    <row r="633" spans="2:12" ht="27.75" thickTop="1" thickBot="1" x14ac:dyDescent="0.4">
      <c r="B633" s="767"/>
      <c r="C633" s="767"/>
      <c r="D633" s="767"/>
      <c r="E633" s="767"/>
      <c r="F633" s="767"/>
      <c r="G633" s="769"/>
      <c r="H633" s="787"/>
      <c r="I633" s="728"/>
      <c r="J633" s="720"/>
      <c r="K633" s="794"/>
    </row>
    <row r="634" spans="2:12" ht="27.75" thickTop="1" thickBot="1" x14ac:dyDescent="0.4">
      <c r="B634" s="1088" t="s">
        <v>4724</v>
      </c>
      <c r="C634" s="1096" t="s">
        <v>4725</v>
      </c>
      <c r="D634" s="1089"/>
      <c r="E634" s="1089"/>
      <c r="F634" s="1089"/>
      <c r="G634" s="1089"/>
      <c r="H634" s="1090"/>
      <c r="I634" s="1091"/>
      <c r="J634" s="1089"/>
      <c r="K634" s="1089"/>
    </row>
    <row r="635" spans="2:12" ht="27.75" thickTop="1" thickBot="1" x14ac:dyDescent="0.4">
      <c r="B635" s="1569" t="s">
        <v>182</v>
      </c>
      <c r="C635" s="1569"/>
      <c r="D635" s="1569"/>
      <c r="E635" s="1569"/>
      <c r="F635" s="1569"/>
      <c r="G635" s="31"/>
      <c r="H635" s="32"/>
      <c r="I635" s="753"/>
      <c r="J635" s="722"/>
      <c r="K635" s="32"/>
    </row>
    <row r="636" spans="2:12" ht="106.5" thickTop="1" thickBot="1" x14ac:dyDescent="0.4">
      <c r="B636" s="20" t="s">
        <v>137</v>
      </c>
      <c r="C636" s="20" t="s">
        <v>138</v>
      </c>
      <c r="D636" s="20" t="s">
        <v>139</v>
      </c>
      <c r="E636" s="20" t="s">
        <v>140</v>
      </c>
      <c r="F636" s="20" t="s">
        <v>141</v>
      </c>
      <c r="G636" s="20" t="s">
        <v>142</v>
      </c>
      <c r="H636" s="33" t="s">
        <v>3311</v>
      </c>
      <c r="I636" s="750" t="s">
        <v>3316</v>
      </c>
      <c r="J636" s="717" t="s">
        <v>3315</v>
      </c>
      <c r="K636" s="21" t="s">
        <v>5154</v>
      </c>
    </row>
    <row r="637" spans="2:12" ht="26.25" thickTop="1" x14ac:dyDescent="0.35">
      <c r="B637" s="698">
        <v>22020101</v>
      </c>
      <c r="C637" s="698">
        <v>70451</v>
      </c>
      <c r="D637" s="761" t="s">
        <v>4684</v>
      </c>
      <c r="E637" s="700">
        <v>2101</v>
      </c>
      <c r="F637" s="782">
        <v>10742400</v>
      </c>
      <c r="G637" s="26" t="s">
        <v>145</v>
      </c>
      <c r="H637" s="763"/>
      <c r="I637" s="751"/>
      <c r="J637" s="723">
        <v>5720000</v>
      </c>
      <c r="K637" s="763">
        <v>5720000</v>
      </c>
      <c r="L637" s="1081"/>
    </row>
    <row r="638" spans="2:12" x14ac:dyDescent="0.35">
      <c r="B638" s="698">
        <v>22020102</v>
      </c>
      <c r="C638" s="698">
        <v>70451</v>
      </c>
      <c r="D638" s="761" t="s">
        <v>4684</v>
      </c>
      <c r="E638" s="700">
        <v>2101</v>
      </c>
      <c r="F638" s="782">
        <v>10742400</v>
      </c>
      <c r="G638" s="26" t="s">
        <v>146</v>
      </c>
      <c r="H638" s="763"/>
      <c r="I638" s="751"/>
      <c r="J638" s="723">
        <v>3850000</v>
      </c>
      <c r="K638" s="763">
        <v>3850000</v>
      </c>
      <c r="L638" s="1081"/>
    </row>
    <row r="639" spans="2:12" x14ac:dyDescent="0.35">
      <c r="B639" s="698">
        <v>22020201</v>
      </c>
      <c r="C639" s="698">
        <v>70451</v>
      </c>
      <c r="D639" s="761" t="s">
        <v>4684</v>
      </c>
      <c r="E639" s="700">
        <v>2101</v>
      </c>
      <c r="F639" s="782">
        <v>10742400</v>
      </c>
      <c r="G639" s="26" t="s">
        <v>147</v>
      </c>
      <c r="H639" s="763"/>
      <c r="I639" s="751"/>
      <c r="J639" s="723">
        <v>900000</v>
      </c>
      <c r="K639" s="763">
        <v>900000</v>
      </c>
      <c r="L639" s="1081"/>
    </row>
    <row r="640" spans="2:12" x14ac:dyDescent="0.35">
      <c r="B640" s="698">
        <v>22020202</v>
      </c>
      <c r="C640" s="698">
        <v>70451</v>
      </c>
      <c r="D640" s="761" t="s">
        <v>4684</v>
      </c>
      <c r="E640" s="700">
        <v>2101</v>
      </c>
      <c r="F640" s="782">
        <v>10742400</v>
      </c>
      <c r="G640" s="26" t="s">
        <v>184</v>
      </c>
      <c r="H640" s="763"/>
      <c r="I640" s="751"/>
      <c r="J640" s="735">
        <v>804000</v>
      </c>
      <c r="K640" s="763">
        <v>804000</v>
      </c>
      <c r="L640" s="1081"/>
    </row>
    <row r="641" spans="2:12" x14ac:dyDescent="0.35">
      <c r="B641" s="698">
        <v>22020203</v>
      </c>
      <c r="C641" s="698">
        <v>70451</v>
      </c>
      <c r="D641" s="761" t="s">
        <v>4684</v>
      </c>
      <c r="E641" s="700">
        <v>2101</v>
      </c>
      <c r="F641" s="782">
        <v>10742400</v>
      </c>
      <c r="G641" s="26" t="s">
        <v>148</v>
      </c>
      <c r="H641" s="763"/>
      <c r="I641" s="751"/>
      <c r="J641" s="735">
        <v>360000</v>
      </c>
      <c r="K641" s="763">
        <v>360000</v>
      </c>
      <c r="L641" s="1081"/>
    </row>
    <row r="642" spans="2:12" x14ac:dyDescent="0.35">
      <c r="B642" s="698">
        <v>22020205</v>
      </c>
      <c r="C642" s="698">
        <v>70451</v>
      </c>
      <c r="D642" s="761" t="s">
        <v>4684</v>
      </c>
      <c r="E642" s="700">
        <v>2101</v>
      </c>
      <c r="F642" s="782">
        <v>10742400</v>
      </c>
      <c r="G642" s="26" t="s">
        <v>185</v>
      </c>
      <c r="H642" s="763"/>
      <c r="I642" s="751"/>
      <c r="J642" s="735">
        <v>120000</v>
      </c>
      <c r="K642" s="763">
        <v>120000</v>
      </c>
      <c r="L642" s="1081"/>
    </row>
    <row r="643" spans="2:12" x14ac:dyDescent="0.35">
      <c r="B643" s="698">
        <v>22020206</v>
      </c>
      <c r="C643" s="698">
        <v>70451</v>
      </c>
      <c r="D643" s="761" t="s">
        <v>4684</v>
      </c>
      <c r="E643" s="700">
        <v>2101</v>
      </c>
      <c r="F643" s="782">
        <v>10742400</v>
      </c>
      <c r="G643" s="26" t="s">
        <v>234</v>
      </c>
      <c r="H643" s="763"/>
      <c r="I643" s="751"/>
      <c r="J643" s="735">
        <v>30000</v>
      </c>
      <c r="K643" s="763">
        <v>30000</v>
      </c>
      <c r="L643" s="1081"/>
    </row>
    <row r="644" spans="2:12" x14ac:dyDescent="0.35">
      <c r="B644" s="698">
        <v>22020301</v>
      </c>
      <c r="C644" s="698">
        <v>70451</v>
      </c>
      <c r="D644" s="761" t="s">
        <v>4684</v>
      </c>
      <c r="E644" s="700">
        <v>2101</v>
      </c>
      <c r="F644" s="782">
        <v>10742400</v>
      </c>
      <c r="G644" s="26" t="s">
        <v>195</v>
      </c>
      <c r="H644" s="763"/>
      <c r="I644" s="751"/>
      <c r="J644" s="735">
        <v>11608000</v>
      </c>
      <c r="K644" s="763">
        <v>11608000</v>
      </c>
      <c r="L644" s="1081"/>
    </row>
    <row r="645" spans="2:12" x14ac:dyDescent="0.35">
      <c r="B645" s="698">
        <v>22020303</v>
      </c>
      <c r="C645" s="698">
        <v>70451</v>
      </c>
      <c r="D645" s="761" t="s">
        <v>4684</v>
      </c>
      <c r="E645" s="700">
        <v>2101</v>
      </c>
      <c r="F645" s="782">
        <v>10742400</v>
      </c>
      <c r="G645" s="26" t="s">
        <v>152</v>
      </c>
      <c r="H645" s="763"/>
      <c r="I645" s="751"/>
      <c r="J645" s="723">
        <v>240000</v>
      </c>
      <c r="K645" s="763">
        <v>240000</v>
      </c>
      <c r="L645" s="1081"/>
    </row>
    <row r="646" spans="2:12" x14ac:dyDescent="0.35">
      <c r="B646" s="698">
        <v>22020304</v>
      </c>
      <c r="C646" s="698">
        <v>70451</v>
      </c>
      <c r="D646" s="761" t="s">
        <v>4684</v>
      </c>
      <c r="E646" s="700">
        <v>2101</v>
      </c>
      <c r="F646" s="782">
        <v>10742400</v>
      </c>
      <c r="G646" s="26" t="s">
        <v>187</v>
      </c>
      <c r="H646" s="763"/>
      <c r="I646" s="751"/>
      <c r="J646" s="723">
        <v>78000</v>
      </c>
      <c r="K646" s="763">
        <v>78000</v>
      </c>
      <c r="L646" s="1081"/>
    </row>
    <row r="647" spans="2:12" x14ac:dyDescent="0.35">
      <c r="B647" s="698">
        <v>22020305</v>
      </c>
      <c r="C647" s="698">
        <v>70451</v>
      </c>
      <c r="D647" s="761" t="s">
        <v>4684</v>
      </c>
      <c r="E647" s="700">
        <v>2101</v>
      </c>
      <c r="F647" s="782">
        <v>10742400</v>
      </c>
      <c r="G647" s="26" t="s">
        <v>153</v>
      </c>
      <c r="H647" s="763"/>
      <c r="I647" s="751"/>
      <c r="J647" s="723">
        <v>3600000</v>
      </c>
      <c r="K647" s="763">
        <v>3600000</v>
      </c>
      <c r="L647" s="1081"/>
    </row>
    <row r="648" spans="2:12" x14ac:dyDescent="0.35">
      <c r="B648" s="698">
        <v>22020309</v>
      </c>
      <c r="C648" s="698">
        <v>70451</v>
      </c>
      <c r="D648" s="761" t="s">
        <v>4684</v>
      </c>
      <c r="E648" s="700">
        <v>2101</v>
      </c>
      <c r="F648" s="782">
        <v>10742400</v>
      </c>
      <c r="G648" s="26" t="s">
        <v>156</v>
      </c>
      <c r="H648" s="763"/>
      <c r="I648" s="751"/>
      <c r="J648" s="723">
        <v>4000000</v>
      </c>
      <c r="K648" s="763">
        <v>4000000</v>
      </c>
      <c r="L648" s="1081"/>
    </row>
    <row r="649" spans="2:12" x14ac:dyDescent="0.35">
      <c r="B649" s="698">
        <v>22020401</v>
      </c>
      <c r="C649" s="698">
        <v>70451</v>
      </c>
      <c r="D649" s="761" t="s">
        <v>4684</v>
      </c>
      <c r="E649" s="700">
        <v>2101</v>
      </c>
      <c r="F649" s="782">
        <v>10742400</v>
      </c>
      <c r="G649" s="26" t="s">
        <v>196</v>
      </c>
      <c r="H649" s="763"/>
      <c r="I649" s="751"/>
      <c r="J649" s="723">
        <v>1500000</v>
      </c>
      <c r="K649" s="763">
        <v>1500000</v>
      </c>
      <c r="L649" s="1081"/>
    </row>
    <row r="650" spans="2:12" x14ac:dyDescent="0.35">
      <c r="B650" s="698">
        <v>22020402</v>
      </c>
      <c r="C650" s="698">
        <v>70451</v>
      </c>
      <c r="D650" s="761" t="s">
        <v>4684</v>
      </c>
      <c r="E650" s="700">
        <v>2101</v>
      </c>
      <c r="F650" s="782">
        <v>10742400</v>
      </c>
      <c r="G650" s="26" t="s">
        <v>197</v>
      </c>
      <c r="H650" s="763"/>
      <c r="I650" s="751"/>
      <c r="J650" s="723">
        <v>1500000</v>
      </c>
      <c r="K650" s="763">
        <v>1500000</v>
      </c>
      <c r="L650" s="1081"/>
    </row>
    <row r="651" spans="2:12" x14ac:dyDescent="0.35">
      <c r="B651" s="698">
        <v>22020403</v>
      </c>
      <c r="C651" s="698">
        <v>70451</v>
      </c>
      <c r="D651" s="761" t="s">
        <v>4684</v>
      </c>
      <c r="E651" s="700">
        <v>2101</v>
      </c>
      <c r="F651" s="782">
        <v>10742400</v>
      </c>
      <c r="G651" s="26" t="s">
        <v>160</v>
      </c>
      <c r="H651" s="763"/>
      <c r="I651" s="751"/>
      <c r="J651" s="723">
        <v>4000000</v>
      </c>
      <c r="K651" s="763">
        <v>4000000</v>
      </c>
      <c r="L651" s="1081"/>
    </row>
    <row r="652" spans="2:12" x14ac:dyDescent="0.35">
      <c r="B652" s="698">
        <v>22020404</v>
      </c>
      <c r="C652" s="698">
        <v>70451</v>
      </c>
      <c r="D652" s="761" t="s">
        <v>4684</v>
      </c>
      <c r="E652" s="700">
        <v>2101</v>
      </c>
      <c r="F652" s="782">
        <v>10742400</v>
      </c>
      <c r="G652" s="26" t="s">
        <v>161</v>
      </c>
      <c r="H652" s="763"/>
      <c r="I652" s="751"/>
      <c r="J652" s="723">
        <v>8515000</v>
      </c>
      <c r="K652" s="763">
        <v>8515000</v>
      </c>
      <c r="L652" s="1081"/>
    </row>
    <row r="653" spans="2:12" x14ac:dyDescent="0.35">
      <c r="B653" s="698">
        <v>22020405</v>
      </c>
      <c r="C653" s="698">
        <v>70451</v>
      </c>
      <c r="D653" s="761" t="s">
        <v>4684</v>
      </c>
      <c r="E653" s="700">
        <v>2101</v>
      </c>
      <c r="F653" s="782">
        <v>10742400</v>
      </c>
      <c r="G653" s="26" t="s">
        <v>162</v>
      </c>
      <c r="H653" s="763"/>
      <c r="I653" s="751"/>
      <c r="J653" s="723">
        <v>500000</v>
      </c>
      <c r="K653" s="763">
        <v>500000</v>
      </c>
      <c r="L653" s="1081"/>
    </row>
    <row r="654" spans="2:12" x14ac:dyDescent="0.35">
      <c r="B654" s="698">
        <v>22020406</v>
      </c>
      <c r="C654" s="698">
        <v>70451</v>
      </c>
      <c r="D654" s="761" t="s">
        <v>4684</v>
      </c>
      <c r="E654" s="700">
        <v>2101</v>
      </c>
      <c r="F654" s="782">
        <v>10742400</v>
      </c>
      <c r="G654" s="26" t="s">
        <v>163</v>
      </c>
      <c r="H654" s="763"/>
      <c r="I654" s="751"/>
      <c r="J654" s="735">
        <v>250000</v>
      </c>
      <c r="K654" s="763">
        <v>250000</v>
      </c>
      <c r="L654" s="1081"/>
    </row>
    <row r="655" spans="2:12" x14ac:dyDescent="0.35">
      <c r="B655" s="698">
        <v>22020601</v>
      </c>
      <c r="C655" s="698">
        <v>70451</v>
      </c>
      <c r="D655" s="761" t="s">
        <v>4684</v>
      </c>
      <c r="E655" s="700">
        <v>2101</v>
      </c>
      <c r="F655" s="782">
        <v>10742400</v>
      </c>
      <c r="G655" s="26" t="s">
        <v>166</v>
      </c>
      <c r="H655" s="763"/>
      <c r="I655" s="751"/>
      <c r="J655" s="735">
        <v>1200000</v>
      </c>
      <c r="K655" s="763">
        <v>1200000</v>
      </c>
      <c r="L655" s="1081"/>
    </row>
    <row r="656" spans="2:12" x14ac:dyDescent="0.35">
      <c r="B656" s="698">
        <v>22020605</v>
      </c>
      <c r="C656" s="698">
        <v>70451</v>
      </c>
      <c r="D656" s="761" t="s">
        <v>4684</v>
      </c>
      <c r="E656" s="700">
        <v>2101</v>
      </c>
      <c r="F656" s="782">
        <v>10742400</v>
      </c>
      <c r="G656" s="26" t="s">
        <v>167</v>
      </c>
      <c r="H656" s="763"/>
      <c r="I656" s="751"/>
      <c r="J656" s="735">
        <v>5000000</v>
      </c>
      <c r="K656" s="763">
        <v>5000000</v>
      </c>
      <c r="L656" s="1081"/>
    </row>
    <row r="657" spans="2:12" x14ac:dyDescent="0.35">
      <c r="B657" s="698">
        <v>22020704</v>
      </c>
      <c r="C657" s="698">
        <v>70451</v>
      </c>
      <c r="D657" s="761" t="s">
        <v>4684</v>
      </c>
      <c r="E657" s="700">
        <v>2101</v>
      </c>
      <c r="F657" s="782">
        <v>10742400</v>
      </c>
      <c r="G657" s="26" t="s">
        <v>204</v>
      </c>
      <c r="H657" s="763"/>
      <c r="I657" s="751"/>
      <c r="J657" s="735">
        <v>650000</v>
      </c>
      <c r="K657" s="763">
        <v>650000</v>
      </c>
      <c r="L657" s="1081"/>
    </row>
    <row r="658" spans="2:12" x14ac:dyDescent="0.35">
      <c r="B658" s="698">
        <v>22020705</v>
      </c>
      <c r="C658" s="698">
        <v>70451</v>
      </c>
      <c r="D658" s="761" t="s">
        <v>4684</v>
      </c>
      <c r="E658" s="700">
        <v>2101</v>
      </c>
      <c r="F658" s="782">
        <v>10742400</v>
      </c>
      <c r="G658" s="26" t="s">
        <v>205</v>
      </c>
      <c r="H658" s="763"/>
      <c r="I658" s="751"/>
      <c r="J658" s="735">
        <v>700000</v>
      </c>
      <c r="K658" s="763">
        <v>700000</v>
      </c>
      <c r="L658" s="1081"/>
    </row>
    <row r="659" spans="2:12" x14ac:dyDescent="0.35">
      <c r="B659" s="698">
        <v>22020706</v>
      </c>
      <c r="C659" s="698">
        <v>70451</v>
      </c>
      <c r="D659" s="761" t="s">
        <v>4684</v>
      </c>
      <c r="E659" s="700">
        <v>2101</v>
      </c>
      <c r="F659" s="782">
        <v>10742400</v>
      </c>
      <c r="G659" s="26" t="s">
        <v>229</v>
      </c>
      <c r="H659" s="763"/>
      <c r="I659" s="751"/>
      <c r="J659" s="735">
        <v>320000</v>
      </c>
      <c r="K659" s="763">
        <v>320000</v>
      </c>
      <c r="L659" s="1081"/>
    </row>
    <row r="660" spans="2:12" x14ac:dyDescent="0.35">
      <c r="B660" s="698">
        <v>22020801</v>
      </c>
      <c r="C660" s="698">
        <v>70451</v>
      </c>
      <c r="D660" s="761" t="s">
        <v>4684</v>
      </c>
      <c r="E660" s="700">
        <v>2101</v>
      </c>
      <c r="F660" s="782">
        <v>10742400</v>
      </c>
      <c r="G660" s="26" t="s">
        <v>168</v>
      </c>
      <c r="H660" s="763"/>
      <c r="I660" s="751"/>
      <c r="J660" s="735">
        <v>8064000</v>
      </c>
      <c r="K660" s="763">
        <v>8064000</v>
      </c>
      <c r="L660" s="1081"/>
    </row>
    <row r="661" spans="2:12" x14ac:dyDescent="0.35">
      <c r="B661" s="698">
        <v>22020803</v>
      </c>
      <c r="C661" s="698">
        <v>70451</v>
      </c>
      <c r="D661" s="761" t="s">
        <v>4684</v>
      </c>
      <c r="E661" s="700">
        <v>2101</v>
      </c>
      <c r="F661" s="782">
        <v>10742400</v>
      </c>
      <c r="G661" s="26" t="s">
        <v>169</v>
      </c>
      <c r="H661" s="763"/>
      <c r="I661" s="751"/>
      <c r="J661" s="735">
        <v>3600000</v>
      </c>
      <c r="K661" s="763">
        <v>3600000</v>
      </c>
      <c r="L661" s="1081"/>
    </row>
    <row r="662" spans="2:12" x14ac:dyDescent="0.35">
      <c r="B662" s="698">
        <v>22020901</v>
      </c>
      <c r="C662" s="698">
        <v>70451</v>
      </c>
      <c r="D662" s="761" t="s">
        <v>4684</v>
      </c>
      <c r="E662" s="700">
        <v>2101</v>
      </c>
      <c r="F662" s="782">
        <v>10742400</v>
      </c>
      <c r="G662" s="26" t="s">
        <v>171</v>
      </c>
      <c r="H662" s="763"/>
      <c r="I662" s="751"/>
      <c r="J662" s="735">
        <v>100000</v>
      </c>
      <c r="K662" s="763">
        <v>100000</v>
      </c>
      <c r="L662" s="1081"/>
    </row>
    <row r="663" spans="2:12" x14ac:dyDescent="0.35">
      <c r="B663" s="698">
        <v>22021001</v>
      </c>
      <c r="C663" s="698">
        <v>70451</v>
      </c>
      <c r="D663" s="761" t="s">
        <v>4684</v>
      </c>
      <c r="E663" s="700">
        <v>2101</v>
      </c>
      <c r="F663" s="782">
        <v>10742400</v>
      </c>
      <c r="G663" s="26" t="s">
        <v>172</v>
      </c>
      <c r="H663" s="763"/>
      <c r="I663" s="751"/>
      <c r="J663" s="735">
        <v>600000</v>
      </c>
      <c r="K663" s="763">
        <v>600000</v>
      </c>
      <c r="L663" s="1081"/>
    </row>
    <row r="664" spans="2:12" x14ac:dyDescent="0.35">
      <c r="B664" s="698">
        <v>22021002</v>
      </c>
      <c r="C664" s="698">
        <v>70451</v>
      </c>
      <c r="D664" s="761" t="s">
        <v>4684</v>
      </c>
      <c r="E664" s="700">
        <v>2101</v>
      </c>
      <c r="F664" s="782">
        <v>10742400</v>
      </c>
      <c r="G664" s="26" t="s">
        <v>189</v>
      </c>
      <c r="H664" s="763"/>
      <c r="I664" s="751"/>
      <c r="J664" s="735">
        <v>1000000</v>
      </c>
      <c r="K664" s="763">
        <v>1000000</v>
      </c>
      <c r="L664" s="1081"/>
    </row>
    <row r="665" spans="2:12" x14ac:dyDescent="0.35">
      <c r="B665" s="698">
        <v>22021003</v>
      </c>
      <c r="C665" s="698">
        <v>70451</v>
      </c>
      <c r="D665" s="761" t="s">
        <v>4684</v>
      </c>
      <c r="E665" s="700">
        <v>2101</v>
      </c>
      <c r="F665" s="782">
        <v>10742400</v>
      </c>
      <c r="G665" s="26" t="s">
        <v>173</v>
      </c>
      <c r="H665" s="763"/>
      <c r="I665" s="751"/>
      <c r="J665" s="735">
        <v>500000</v>
      </c>
      <c r="K665" s="763">
        <v>500000</v>
      </c>
      <c r="L665" s="1081"/>
    </row>
    <row r="666" spans="2:12" x14ac:dyDescent="0.35">
      <c r="B666" s="698">
        <v>22021004</v>
      </c>
      <c r="C666" s="698">
        <v>70451</v>
      </c>
      <c r="D666" s="761" t="s">
        <v>4684</v>
      </c>
      <c r="E666" s="700">
        <v>2101</v>
      </c>
      <c r="F666" s="782">
        <v>10742400</v>
      </c>
      <c r="G666" s="26" t="s">
        <v>174</v>
      </c>
      <c r="H666" s="763"/>
      <c r="I666" s="751"/>
      <c r="J666" s="735">
        <v>450000</v>
      </c>
      <c r="K666" s="763">
        <v>450000</v>
      </c>
      <c r="L666" s="1081"/>
    </row>
    <row r="667" spans="2:12" x14ac:dyDescent="0.35">
      <c r="B667" s="698">
        <v>22021006</v>
      </c>
      <c r="C667" s="698">
        <v>70451</v>
      </c>
      <c r="D667" s="761" t="s">
        <v>4684</v>
      </c>
      <c r="E667" s="700">
        <v>2101</v>
      </c>
      <c r="F667" s="782">
        <v>10742400</v>
      </c>
      <c r="G667" s="26" t="s">
        <v>190</v>
      </c>
      <c r="H667" s="763"/>
      <c r="I667" s="751"/>
      <c r="J667" s="735">
        <v>200000</v>
      </c>
      <c r="K667" s="763">
        <v>200000</v>
      </c>
      <c r="L667" s="1081"/>
    </row>
    <row r="668" spans="2:12" x14ac:dyDescent="0.35">
      <c r="B668" s="698">
        <v>22021007</v>
      </c>
      <c r="C668" s="698">
        <v>70451</v>
      </c>
      <c r="D668" s="761" t="s">
        <v>4684</v>
      </c>
      <c r="E668" s="700">
        <v>2101</v>
      </c>
      <c r="F668" s="782">
        <v>10742400</v>
      </c>
      <c r="G668" s="26" t="s">
        <v>175</v>
      </c>
      <c r="H668" s="763"/>
      <c r="I668" s="751"/>
      <c r="J668" s="735">
        <v>200000</v>
      </c>
      <c r="K668" s="763">
        <v>200000</v>
      </c>
      <c r="L668" s="1081"/>
    </row>
    <row r="669" spans="2:12" x14ac:dyDescent="0.35">
      <c r="B669" s="698">
        <v>22021008</v>
      </c>
      <c r="C669" s="698">
        <v>70451</v>
      </c>
      <c r="D669" s="761" t="s">
        <v>4684</v>
      </c>
      <c r="E669" s="700">
        <v>2101</v>
      </c>
      <c r="F669" s="782">
        <v>10742400</v>
      </c>
      <c r="G669" s="26" t="s">
        <v>191</v>
      </c>
      <c r="H669" s="763"/>
      <c r="I669" s="751"/>
      <c r="J669" s="735">
        <v>250000</v>
      </c>
      <c r="K669" s="763">
        <v>250000</v>
      </c>
      <c r="L669" s="1081"/>
    </row>
    <row r="670" spans="2:12" x14ac:dyDescent="0.35">
      <c r="B670" s="698">
        <v>22021014</v>
      </c>
      <c r="C670" s="698">
        <v>70451</v>
      </c>
      <c r="D670" s="761" t="s">
        <v>4684</v>
      </c>
      <c r="E670" s="700">
        <v>2101</v>
      </c>
      <c r="F670" s="782">
        <v>10742400</v>
      </c>
      <c r="G670" s="26" t="s">
        <v>206</v>
      </c>
      <c r="H670" s="763"/>
      <c r="I670" s="751"/>
      <c r="J670" s="735">
        <v>500000</v>
      </c>
      <c r="K670" s="763">
        <v>500000</v>
      </c>
      <c r="L670" s="1081"/>
    </row>
    <row r="671" spans="2:12" x14ac:dyDescent="0.35">
      <c r="B671" s="698">
        <v>22021041</v>
      </c>
      <c r="C671" s="698">
        <v>70451</v>
      </c>
      <c r="D671" s="761" t="s">
        <v>4684</v>
      </c>
      <c r="E671" s="700">
        <v>2101</v>
      </c>
      <c r="F671" s="782">
        <v>10742400</v>
      </c>
      <c r="G671" s="26" t="s">
        <v>2904</v>
      </c>
      <c r="H671" s="791"/>
      <c r="I671" s="751"/>
      <c r="J671" s="648">
        <v>6270000</v>
      </c>
      <c r="K671" s="763">
        <v>6270000</v>
      </c>
      <c r="L671" s="1081"/>
    </row>
    <row r="672" spans="2:12" ht="26.25" thickBot="1" x14ac:dyDescent="0.4">
      <c r="B672" s="698">
        <v>22040109</v>
      </c>
      <c r="C672" s="698">
        <v>70451</v>
      </c>
      <c r="D672" s="761" t="s">
        <v>4684</v>
      </c>
      <c r="E672" s="700">
        <v>2101</v>
      </c>
      <c r="F672" s="782">
        <v>10742400</v>
      </c>
      <c r="G672" s="26" t="s">
        <v>178</v>
      </c>
      <c r="H672" s="791"/>
      <c r="I672" s="751"/>
      <c r="J672" s="648">
        <v>500000</v>
      </c>
      <c r="K672" s="763">
        <v>500000</v>
      </c>
      <c r="L672" s="1081"/>
    </row>
    <row r="673" spans="1:15" ht="27.75" thickTop="1" thickBot="1" x14ac:dyDescent="0.4">
      <c r="B673" s="764"/>
      <c r="C673" s="764"/>
      <c r="D673" s="764"/>
      <c r="E673" s="764"/>
      <c r="F673" s="764"/>
      <c r="G673" s="16" t="s">
        <v>1039</v>
      </c>
      <c r="H673" s="766">
        <f>SUM(H637:H672)</f>
        <v>0</v>
      </c>
      <c r="I673" s="747">
        <f>SUM(I637:I672)</f>
        <v>0</v>
      </c>
      <c r="J673" s="765">
        <f>SUM(J637:J672)</f>
        <v>77679000</v>
      </c>
      <c r="K673" s="766">
        <f>SUM(K637:K672)</f>
        <v>77679000</v>
      </c>
    </row>
    <row r="674" spans="1:15" ht="27" thickTop="1" thickBot="1" x14ac:dyDescent="0.4">
      <c r="K674" s="931"/>
    </row>
    <row r="675" spans="1:15" ht="27.75" thickTop="1" thickBot="1" x14ac:dyDescent="0.4">
      <c r="B675" s="767"/>
      <c r="C675" s="767"/>
      <c r="D675" s="767"/>
      <c r="E675" s="767"/>
      <c r="F675" s="767"/>
      <c r="G675" s="769"/>
      <c r="H675" s="787"/>
      <c r="I675" s="728"/>
      <c r="J675" s="719" t="s">
        <v>179</v>
      </c>
      <c r="K675" s="766">
        <f>SUM(K637:K638)</f>
        <v>9570000</v>
      </c>
    </row>
    <row r="676" spans="1:15" ht="27.75" thickTop="1" thickBot="1" x14ac:dyDescent="0.4">
      <c r="B676" s="767"/>
      <c r="C676" s="767"/>
      <c r="D676" s="767"/>
      <c r="E676" s="767"/>
      <c r="F676" s="767"/>
      <c r="G676" s="769"/>
      <c r="H676" s="787"/>
      <c r="I676" s="728"/>
      <c r="J676" s="719" t="s">
        <v>180</v>
      </c>
      <c r="K676" s="766">
        <f>K673-K675</f>
        <v>68109000</v>
      </c>
    </row>
    <row r="677" spans="1:15" ht="27.75" thickTop="1" thickBot="1" x14ac:dyDescent="0.4">
      <c r="B677" s="767"/>
      <c r="C677" s="767"/>
      <c r="D677" s="767"/>
      <c r="E677" s="767"/>
      <c r="F677" s="767"/>
      <c r="G677" s="769"/>
      <c r="H677" s="787"/>
      <c r="I677" s="728"/>
      <c r="J677" s="720"/>
      <c r="K677" s="794"/>
    </row>
    <row r="678" spans="1:15" ht="27.75" thickTop="1" thickBot="1" x14ac:dyDescent="0.4">
      <c r="B678" s="1088" t="s">
        <v>4724</v>
      </c>
      <c r="C678" s="1096" t="s">
        <v>4725</v>
      </c>
      <c r="D678" s="1089"/>
      <c r="E678" s="1089"/>
      <c r="F678" s="1089"/>
      <c r="G678" s="1089"/>
      <c r="H678" s="1090"/>
      <c r="I678" s="1091"/>
      <c r="J678" s="1089"/>
      <c r="K678" s="1089"/>
    </row>
    <row r="679" spans="1:15" ht="27.75" thickTop="1" thickBot="1" x14ac:dyDescent="0.4">
      <c r="B679" s="1569" t="s">
        <v>213</v>
      </c>
      <c r="C679" s="1569"/>
      <c r="D679" s="1569"/>
      <c r="E679" s="1569"/>
      <c r="F679" s="1569"/>
      <c r="G679" s="31"/>
      <c r="H679" s="32"/>
      <c r="I679" s="753"/>
      <c r="J679" s="722"/>
      <c r="K679" s="32"/>
    </row>
    <row r="680" spans="1:15" ht="80.25" thickTop="1" thickBot="1" x14ac:dyDescent="0.4">
      <c r="B680" s="20" t="s">
        <v>137</v>
      </c>
      <c r="C680" s="20" t="s">
        <v>138</v>
      </c>
      <c r="D680" s="20" t="s">
        <v>139</v>
      </c>
      <c r="E680" s="20" t="s">
        <v>140</v>
      </c>
      <c r="F680" s="20" t="s">
        <v>141</v>
      </c>
      <c r="G680" s="20" t="s">
        <v>142</v>
      </c>
      <c r="H680" s="33" t="s">
        <v>3311</v>
      </c>
      <c r="I680" s="750" t="s">
        <v>3317</v>
      </c>
      <c r="J680" s="717" t="s">
        <v>3318</v>
      </c>
      <c r="K680" s="33" t="s">
        <v>5153</v>
      </c>
    </row>
    <row r="681" spans="1:15" ht="77.25" thickTop="1" x14ac:dyDescent="0.35">
      <c r="B681" s="698">
        <v>23010112</v>
      </c>
      <c r="C681" s="782">
        <v>70451</v>
      </c>
      <c r="D681" s="699" t="s">
        <v>3446</v>
      </c>
      <c r="E681" s="700">
        <v>3101</v>
      </c>
      <c r="F681" s="782">
        <v>10742400</v>
      </c>
      <c r="G681" s="26" t="s">
        <v>5085</v>
      </c>
      <c r="H681" s="763"/>
      <c r="I681" s="751"/>
      <c r="J681" s="788">
        <v>51319470</v>
      </c>
      <c r="K681" s="701">
        <f>SUM(H681,J681)</f>
        <v>51319470</v>
      </c>
      <c r="L681" s="1081"/>
    </row>
    <row r="682" spans="1:15" x14ac:dyDescent="0.35">
      <c r="B682" s="698">
        <v>23020114</v>
      </c>
      <c r="C682" s="782">
        <v>70451</v>
      </c>
      <c r="D682" s="699" t="s">
        <v>4679</v>
      </c>
      <c r="E682" s="700">
        <v>3101</v>
      </c>
      <c r="F682" s="782">
        <v>10742400</v>
      </c>
      <c r="G682" s="26" t="s">
        <v>4740</v>
      </c>
      <c r="H682" s="763"/>
      <c r="I682" s="751"/>
      <c r="J682" s="788">
        <v>15000000000</v>
      </c>
      <c r="K682" s="701">
        <f t="shared" ref="K682:K688" si="15">SUM(H682,J682)</f>
        <v>15000000000</v>
      </c>
      <c r="L682" s="1081"/>
    </row>
    <row r="683" spans="1:15" s="151" customFormat="1" x14ac:dyDescent="0.35">
      <c r="A683" s="166"/>
      <c r="B683" s="145">
        <v>23020114</v>
      </c>
      <c r="C683" s="1259">
        <v>70451</v>
      </c>
      <c r="D683" s="146" t="s">
        <v>4676</v>
      </c>
      <c r="E683" s="147">
        <v>3101</v>
      </c>
      <c r="F683" s="1259">
        <v>10742400</v>
      </c>
      <c r="G683" s="148" t="s">
        <v>4741</v>
      </c>
      <c r="H683" s="871"/>
      <c r="I683" s="872"/>
      <c r="J683" s="1439">
        <v>43277121410.401245</v>
      </c>
      <c r="K683" s="1420">
        <f t="shared" si="15"/>
        <v>43277121410.401245</v>
      </c>
      <c r="L683" s="1082"/>
      <c r="M683" s="1268"/>
      <c r="N683" s="874"/>
      <c r="O683" s="874"/>
    </row>
    <row r="684" spans="1:15" x14ac:dyDescent="0.35">
      <c r="B684" s="698">
        <v>23030113</v>
      </c>
      <c r="C684" s="782">
        <v>70451</v>
      </c>
      <c r="D684" s="699" t="s">
        <v>4680</v>
      </c>
      <c r="E684" s="700">
        <v>3101</v>
      </c>
      <c r="F684" s="782">
        <v>10742400</v>
      </c>
      <c r="G684" s="26" t="s">
        <v>4742</v>
      </c>
      <c r="H684" s="763"/>
      <c r="I684" s="751"/>
      <c r="J684" s="788">
        <v>2000000000</v>
      </c>
      <c r="K684" s="701">
        <f t="shared" si="15"/>
        <v>2000000000</v>
      </c>
      <c r="L684" s="1081"/>
    </row>
    <row r="685" spans="1:15" ht="51" x14ac:dyDescent="0.35">
      <c r="B685" s="698">
        <v>23030121</v>
      </c>
      <c r="C685" s="782">
        <v>70451</v>
      </c>
      <c r="D685" s="699">
        <v>13100124002200</v>
      </c>
      <c r="E685" s="700">
        <v>3101</v>
      </c>
      <c r="F685" s="782">
        <v>10742400</v>
      </c>
      <c r="G685" s="26" t="s">
        <v>5107</v>
      </c>
      <c r="H685" s="763"/>
      <c r="I685" s="751"/>
      <c r="J685" s="788">
        <v>400000000</v>
      </c>
      <c r="K685" s="701">
        <f t="shared" si="15"/>
        <v>400000000</v>
      </c>
      <c r="L685" s="1081"/>
    </row>
    <row r="686" spans="1:15" x14ac:dyDescent="0.35">
      <c r="B686" s="698">
        <v>23020101</v>
      </c>
      <c r="C686" s="782">
        <v>70451</v>
      </c>
      <c r="D686" s="699" t="s">
        <v>4736</v>
      </c>
      <c r="E686" s="700">
        <v>3101</v>
      </c>
      <c r="F686" s="782">
        <v>10742400</v>
      </c>
      <c r="G686" s="26" t="s">
        <v>4743</v>
      </c>
      <c r="H686" s="763"/>
      <c r="I686" s="751"/>
      <c r="J686" s="788">
        <v>2600000000</v>
      </c>
      <c r="K686" s="701">
        <f t="shared" si="15"/>
        <v>2600000000</v>
      </c>
      <c r="L686" s="1081"/>
    </row>
    <row r="687" spans="1:15" x14ac:dyDescent="0.35">
      <c r="B687" s="698">
        <v>23030121</v>
      </c>
      <c r="C687" s="782">
        <v>70451</v>
      </c>
      <c r="D687" s="699" t="s">
        <v>4737</v>
      </c>
      <c r="E687" s="700">
        <v>3101</v>
      </c>
      <c r="F687" s="782">
        <v>10742400</v>
      </c>
      <c r="G687" s="26" t="s">
        <v>4744</v>
      </c>
      <c r="H687" s="763"/>
      <c r="I687" s="751"/>
      <c r="J687" s="788">
        <v>264788551.90000001</v>
      </c>
      <c r="K687" s="701">
        <f t="shared" si="15"/>
        <v>264788551.90000001</v>
      </c>
      <c r="L687" s="1081"/>
    </row>
    <row r="688" spans="1:15" ht="51.75" thickBot="1" x14ac:dyDescent="0.4">
      <c r="B688" s="698">
        <v>23010128</v>
      </c>
      <c r="C688" s="782">
        <v>70451</v>
      </c>
      <c r="D688" s="699" t="s">
        <v>4738</v>
      </c>
      <c r="E688" s="700">
        <v>3101</v>
      </c>
      <c r="F688" s="782">
        <v>10742400</v>
      </c>
      <c r="G688" s="26" t="s">
        <v>4745</v>
      </c>
      <c r="H688" s="763"/>
      <c r="I688" s="751"/>
      <c r="J688" s="788">
        <v>5810200</v>
      </c>
      <c r="K688" s="701">
        <f t="shared" si="15"/>
        <v>5810200</v>
      </c>
      <c r="L688" s="1081"/>
    </row>
    <row r="689" spans="2:15" ht="27.75" thickTop="1" thickBot="1" x14ac:dyDescent="0.4">
      <c r="B689" s="764"/>
      <c r="C689" s="764"/>
      <c r="D689" s="764"/>
      <c r="E689" s="764"/>
      <c r="F689" s="764"/>
      <c r="G689" s="16" t="s">
        <v>1038</v>
      </c>
      <c r="H689" s="766">
        <f>SUM(H681:H688)</f>
        <v>0</v>
      </c>
      <c r="I689" s="747">
        <f>SUM(I681:I688)</f>
        <v>0</v>
      </c>
      <c r="J689" s="765">
        <f>SUM(J681:J688)</f>
        <v>63599039632.301247</v>
      </c>
      <c r="K689" s="766">
        <f>SUM(K681:K688)</f>
        <v>63599039632.301247</v>
      </c>
    </row>
    <row r="690" spans="2:15" ht="27.75" thickTop="1" thickBot="1" x14ac:dyDescent="0.4">
      <c r="B690" s="767"/>
      <c r="C690" s="767"/>
      <c r="D690" s="767"/>
      <c r="E690" s="767"/>
      <c r="F690" s="767"/>
      <c r="G690" s="184"/>
      <c r="H690" s="794"/>
      <c r="I690" s="866"/>
      <c r="J690" s="842"/>
      <c r="K690" s="930"/>
    </row>
    <row r="691" spans="2:15" ht="27.75" thickTop="1" thickBot="1" x14ac:dyDescent="0.4">
      <c r="B691" s="767"/>
      <c r="C691" s="767"/>
      <c r="D691" s="767"/>
      <c r="E691" s="767"/>
      <c r="F691" s="767"/>
      <c r="G691" s="769"/>
      <c r="H691" s="787"/>
      <c r="I691" s="728"/>
      <c r="J691" s="719" t="s">
        <v>215</v>
      </c>
      <c r="K691" s="766">
        <f>K689</f>
        <v>63599039632.301247</v>
      </c>
    </row>
    <row r="692" spans="2:15" ht="27.75" thickTop="1" thickBot="1" x14ac:dyDescent="0.4">
      <c r="B692" s="767"/>
      <c r="C692" s="767"/>
      <c r="D692" s="767"/>
      <c r="E692" s="767"/>
      <c r="F692" s="767"/>
      <c r="G692" s="769"/>
      <c r="H692" s="787"/>
      <c r="I692" s="728"/>
      <c r="J692" s="720"/>
      <c r="K692" s="794"/>
    </row>
    <row r="693" spans="2:15" ht="27.75" thickTop="1" thickBot="1" x14ac:dyDescent="0.4">
      <c r="B693" s="1088" t="s">
        <v>3125</v>
      </c>
      <c r="C693" s="1089" t="s">
        <v>3042</v>
      </c>
      <c r="D693" s="1089"/>
      <c r="E693" s="1089"/>
      <c r="F693" s="1089"/>
      <c r="G693" s="1089"/>
      <c r="H693" s="1090"/>
      <c r="I693" s="1091"/>
      <c r="J693" s="1089"/>
      <c r="K693" s="1089"/>
    </row>
    <row r="694" spans="2:15" ht="27.75" thickTop="1" thickBot="1" x14ac:dyDescent="0.4">
      <c r="B694" s="1569" t="s">
        <v>182</v>
      </c>
      <c r="C694" s="1569"/>
      <c r="D694" s="1569"/>
      <c r="E694" s="1569"/>
      <c r="F694" s="1569"/>
      <c r="G694" s="31"/>
      <c r="H694" s="32"/>
      <c r="I694" s="753"/>
      <c r="J694" s="722"/>
      <c r="K694" s="32"/>
    </row>
    <row r="695" spans="2:15" ht="106.5" thickTop="1" thickBot="1" x14ac:dyDescent="0.4">
      <c r="B695" s="20" t="s">
        <v>137</v>
      </c>
      <c r="C695" s="20" t="s">
        <v>138</v>
      </c>
      <c r="D695" s="20" t="s">
        <v>139</v>
      </c>
      <c r="E695" s="20" t="s">
        <v>140</v>
      </c>
      <c r="F695" s="20" t="s">
        <v>141</v>
      </c>
      <c r="G695" s="20" t="s">
        <v>142</v>
      </c>
      <c r="H695" s="33" t="s">
        <v>3311</v>
      </c>
      <c r="I695" s="750" t="s">
        <v>3316</v>
      </c>
      <c r="J695" s="717" t="s">
        <v>3315</v>
      </c>
      <c r="K695" s="21" t="s">
        <v>5154</v>
      </c>
    </row>
    <row r="696" spans="2:15" ht="26.25" thickTop="1" x14ac:dyDescent="0.35">
      <c r="B696" s="782">
        <v>21010103</v>
      </c>
      <c r="C696" s="782">
        <v>70111</v>
      </c>
      <c r="D696" s="783" t="s">
        <v>4684</v>
      </c>
      <c r="E696" s="784">
        <v>2204</v>
      </c>
      <c r="F696" s="160">
        <v>10742400</v>
      </c>
      <c r="G696" s="37" t="s">
        <v>3135</v>
      </c>
      <c r="H696" s="785">
        <v>553366542.48000002</v>
      </c>
      <c r="I696" s="744">
        <v>223873237.06999999</v>
      </c>
      <c r="J696" s="738"/>
      <c r="K696" s="1174">
        <f>SUM(H696,J696)</f>
        <v>553366542.48000002</v>
      </c>
      <c r="L696" s="1081"/>
    </row>
    <row r="697" spans="2:15" s="1345" customFormat="1" x14ac:dyDescent="0.35">
      <c r="B697" s="1346">
        <v>22020101</v>
      </c>
      <c r="C697" s="1347">
        <v>70111</v>
      </c>
      <c r="D697" s="1348" t="s">
        <v>4684</v>
      </c>
      <c r="E697" s="1349">
        <v>2101</v>
      </c>
      <c r="F697" s="1346">
        <v>10742400</v>
      </c>
      <c r="G697" s="1350" t="s">
        <v>145</v>
      </c>
      <c r="H697" s="1351">
        <v>75000000</v>
      </c>
      <c r="I697" s="1352">
        <v>54350000</v>
      </c>
      <c r="J697" s="1352">
        <v>800000000</v>
      </c>
      <c r="K697" s="1353">
        <f t="shared" ref="K697:K740" si="16">SUM(H697,J697)</f>
        <v>875000000</v>
      </c>
      <c r="L697" s="1354"/>
      <c r="M697" s="1154"/>
      <c r="N697" s="1356"/>
      <c r="O697" s="1356"/>
    </row>
    <row r="698" spans="2:15" s="1345" customFormat="1" x14ac:dyDescent="0.35">
      <c r="B698" s="1346">
        <v>22020102</v>
      </c>
      <c r="C698" s="1347">
        <v>70111</v>
      </c>
      <c r="D698" s="1348" t="s">
        <v>4684</v>
      </c>
      <c r="E698" s="1349">
        <v>2101</v>
      </c>
      <c r="F698" s="1346">
        <v>10742400</v>
      </c>
      <c r="G698" s="1350" t="s">
        <v>146</v>
      </c>
      <c r="H698" s="1351">
        <v>55000000</v>
      </c>
      <c r="I698" s="1352">
        <v>32770000</v>
      </c>
      <c r="J698" s="1352">
        <v>700000000</v>
      </c>
      <c r="K698" s="1353">
        <f t="shared" si="16"/>
        <v>755000000</v>
      </c>
      <c r="L698" s="1354"/>
      <c r="M698" s="1154"/>
      <c r="N698" s="1356"/>
      <c r="O698" s="1356"/>
    </row>
    <row r="699" spans="2:15" s="1345" customFormat="1" x14ac:dyDescent="0.35">
      <c r="B699" s="1346">
        <v>22020103</v>
      </c>
      <c r="C699" s="1347">
        <v>70111</v>
      </c>
      <c r="D699" s="1348" t="s">
        <v>4684</v>
      </c>
      <c r="E699" s="1349">
        <v>2101</v>
      </c>
      <c r="F699" s="1346">
        <v>10742400</v>
      </c>
      <c r="G699" s="1350" t="s">
        <v>282</v>
      </c>
      <c r="H699" s="1351">
        <v>247476900</v>
      </c>
      <c r="I699" s="1352"/>
      <c r="J699" s="1352">
        <v>0</v>
      </c>
      <c r="K699" s="1353">
        <f t="shared" si="16"/>
        <v>247476900</v>
      </c>
      <c r="L699" s="1354"/>
      <c r="M699" s="1154"/>
      <c r="N699" s="1356"/>
      <c r="O699" s="1356"/>
    </row>
    <row r="700" spans="2:15" s="1345" customFormat="1" x14ac:dyDescent="0.35">
      <c r="B700" s="1346">
        <v>22020104</v>
      </c>
      <c r="C700" s="1347">
        <v>70111</v>
      </c>
      <c r="D700" s="1348" t="s">
        <v>4684</v>
      </c>
      <c r="E700" s="1349">
        <v>2101</v>
      </c>
      <c r="F700" s="1346">
        <v>10742400</v>
      </c>
      <c r="G700" s="1350" t="s">
        <v>283</v>
      </c>
      <c r="H700" s="1351">
        <v>55000000</v>
      </c>
      <c r="I700" s="1352"/>
      <c r="J700" s="1352">
        <v>0</v>
      </c>
      <c r="K700" s="1353">
        <f t="shared" si="16"/>
        <v>55000000</v>
      </c>
      <c r="L700" s="1354"/>
      <c r="M700" s="1154"/>
      <c r="N700" s="1356"/>
      <c r="O700" s="1356"/>
    </row>
    <row r="701" spans="2:15" x14ac:dyDescent="0.35">
      <c r="B701" s="698">
        <v>22020201</v>
      </c>
      <c r="C701" s="782">
        <v>70111</v>
      </c>
      <c r="D701" s="761" t="s">
        <v>4684</v>
      </c>
      <c r="E701" s="700">
        <v>2101</v>
      </c>
      <c r="F701" s="698">
        <v>10742400</v>
      </c>
      <c r="G701" s="26" t="s">
        <v>147</v>
      </c>
      <c r="H701" s="763">
        <v>20000000</v>
      </c>
      <c r="I701" s="746">
        <v>20398000</v>
      </c>
      <c r="J701" s="735">
        <v>20000000</v>
      </c>
      <c r="K701" s="1174">
        <f t="shared" si="16"/>
        <v>40000000</v>
      </c>
      <c r="L701" s="1081"/>
    </row>
    <row r="702" spans="2:15" x14ac:dyDescent="0.35">
      <c r="B702" s="782">
        <v>22020202</v>
      </c>
      <c r="C702" s="782">
        <v>70111</v>
      </c>
      <c r="D702" s="783" t="s">
        <v>4684</v>
      </c>
      <c r="E702" s="784">
        <v>2101</v>
      </c>
      <c r="F702" s="782">
        <v>10742400</v>
      </c>
      <c r="G702" s="37" t="s">
        <v>184</v>
      </c>
      <c r="H702" s="785">
        <v>14970000</v>
      </c>
      <c r="I702" s="744">
        <v>4370000</v>
      </c>
      <c r="J702" s="738"/>
      <c r="K702" s="1174">
        <f t="shared" si="16"/>
        <v>14970000</v>
      </c>
      <c r="L702" s="1081"/>
    </row>
    <row r="703" spans="2:15" x14ac:dyDescent="0.35">
      <c r="B703" s="782">
        <v>22020203</v>
      </c>
      <c r="C703" s="782">
        <v>70111</v>
      </c>
      <c r="D703" s="783" t="s">
        <v>4684</v>
      </c>
      <c r="E703" s="784">
        <v>2101</v>
      </c>
      <c r="F703" s="782">
        <v>10742400</v>
      </c>
      <c r="G703" s="37" t="s">
        <v>148</v>
      </c>
      <c r="H703" s="785">
        <v>14000000</v>
      </c>
      <c r="I703" s="744">
        <v>4918000</v>
      </c>
      <c r="J703" s="738"/>
      <c r="K703" s="1174">
        <f t="shared" si="16"/>
        <v>14000000</v>
      </c>
      <c r="L703" s="1081"/>
    </row>
    <row r="704" spans="2:15" x14ac:dyDescent="0.35">
      <c r="B704" s="782">
        <v>22020205</v>
      </c>
      <c r="C704" s="782">
        <v>70111</v>
      </c>
      <c r="D704" s="783" t="s">
        <v>4684</v>
      </c>
      <c r="E704" s="784">
        <v>2101</v>
      </c>
      <c r="F704" s="782">
        <v>10742400</v>
      </c>
      <c r="G704" s="37" t="s">
        <v>185</v>
      </c>
      <c r="H704" s="785">
        <v>15600000</v>
      </c>
      <c r="I704" s="744">
        <v>3950000</v>
      </c>
      <c r="J704" s="738"/>
      <c r="K704" s="1174">
        <f t="shared" si="16"/>
        <v>15600000</v>
      </c>
      <c r="L704" s="1081"/>
    </row>
    <row r="705" spans="2:12" x14ac:dyDescent="0.35">
      <c r="B705" s="782">
        <v>22020206</v>
      </c>
      <c r="C705" s="782">
        <v>70111</v>
      </c>
      <c r="D705" s="783" t="s">
        <v>4684</v>
      </c>
      <c r="E705" s="784">
        <v>2101</v>
      </c>
      <c r="F705" s="782">
        <v>10742400</v>
      </c>
      <c r="G705" s="37" t="s">
        <v>234</v>
      </c>
      <c r="H705" s="785">
        <v>12000000</v>
      </c>
      <c r="I705" s="744">
        <v>4027887.41</v>
      </c>
      <c r="J705" s="738"/>
      <c r="K705" s="1174">
        <f t="shared" si="16"/>
        <v>12000000</v>
      </c>
      <c r="L705" s="1081"/>
    </row>
    <row r="706" spans="2:12" x14ac:dyDescent="0.35">
      <c r="B706" s="782">
        <v>22020301</v>
      </c>
      <c r="C706" s="782">
        <v>70111</v>
      </c>
      <c r="D706" s="783" t="s">
        <v>4684</v>
      </c>
      <c r="E706" s="784">
        <v>2101</v>
      </c>
      <c r="F706" s="782">
        <v>10742400</v>
      </c>
      <c r="G706" s="37" t="s">
        <v>195</v>
      </c>
      <c r="H706" s="785">
        <v>40000000</v>
      </c>
      <c r="I706" s="744">
        <v>32480000</v>
      </c>
      <c r="J706" s="738">
        <v>30000000</v>
      </c>
      <c r="K706" s="1174">
        <f t="shared" si="16"/>
        <v>70000000</v>
      </c>
      <c r="L706" s="1081"/>
    </row>
    <row r="707" spans="2:12" x14ac:dyDescent="0.35">
      <c r="B707" s="782">
        <v>22020302</v>
      </c>
      <c r="C707" s="782">
        <v>70111</v>
      </c>
      <c r="D707" s="783" t="s">
        <v>4684</v>
      </c>
      <c r="E707" s="784">
        <v>2101</v>
      </c>
      <c r="F707" s="782">
        <v>10742400</v>
      </c>
      <c r="G707" s="37" t="s">
        <v>207</v>
      </c>
      <c r="H707" s="785">
        <v>45000000</v>
      </c>
      <c r="I707" s="744">
        <v>18555000</v>
      </c>
      <c r="J707" s="738">
        <v>5000000</v>
      </c>
      <c r="K707" s="1174">
        <f t="shared" si="16"/>
        <v>50000000</v>
      </c>
      <c r="L707" s="1081"/>
    </row>
    <row r="708" spans="2:12" x14ac:dyDescent="0.35">
      <c r="B708" s="782">
        <v>22020303</v>
      </c>
      <c r="C708" s="782">
        <v>70111</v>
      </c>
      <c r="D708" s="783" t="s">
        <v>4684</v>
      </c>
      <c r="E708" s="784">
        <v>2101</v>
      </c>
      <c r="F708" s="782">
        <v>10742400</v>
      </c>
      <c r="G708" s="37" t="s">
        <v>152</v>
      </c>
      <c r="H708" s="785">
        <v>21200000</v>
      </c>
      <c r="I708" s="744">
        <v>16870000</v>
      </c>
      <c r="J708" s="738">
        <v>5000000</v>
      </c>
      <c r="K708" s="1174">
        <f t="shared" si="16"/>
        <v>26200000</v>
      </c>
      <c r="L708" s="1081"/>
    </row>
    <row r="709" spans="2:12" x14ac:dyDescent="0.35">
      <c r="B709" s="782">
        <v>22020305</v>
      </c>
      <c r="C709" s="782">
        <v>70111</v>
      </c>
      <c r="D709" s="783" t="s">
        <v>4684</v>
      </c>
      <c r="E709" s="784">
        <v>2101</v>
      </c>
      <c r="F709" s="782">
        <v>10742400</v>
      </c>
      <c r="G709" s="37" t="s">
        <v>153</v>
      </c>
      <c r="H709" s="785">
        <v>35000000</v>
      </c>
      <c r="I709" s="744">
        <v>25000000</v>
      </c>
      <c r="J709" s="738">
        <v>10000000</v>
      </c>
      <c r="K709" s="1174">
        <f t="shared" si="16"/>
        <v>45000000</v>
      </c>
      <c r="L709" s="1081"/>
    </row>
    <row r="710" spans="2:12" x14ac:dyDescent="0.35">
      <c r="B710" s="782">
        <v>22020306</v>
      </c>
      <c r="C710" s="782">
        <v>70111</v>
      </c>
      <c r="D710" s="783" t="s">
        <v>4684</v>
      </c>
      <c r="E710" s="784">
        <v>2101</v>
      </c>
      <c r="F710" s="782">
        <v>10742400</v>
      </c>
      <c r="G710" s="37" t="s">
        <v>154</v>
      </c>
      <c r="H710" s="785">
        <v>11000000</v>
      </c>
      <c r="I710" s="744">
        <v>5022000</v>
      </c>
      <c r="J710" s="738">
        <v>4000000</v>
      </c>
      <c r="K710" s="1174">
        <f t="shared" si="16"/>
        <v>15000000</v>
      </c>
      <c r="L710" s="1081"/>
    </row>
    <row r="711" spans="2:12" x14ac:dyDescent="0.35">
      <c r="B711" s="782">
        <v>22020307</v>
      </c>
      <c r="C711" s="782">
        <v>70111</v>
      </c>
      <c r="D711" s="783" t="s">
        <v>4684</v>
      </c>
      <c r="E711" s="784">
        <v>2101</v>
      </c>
      <c r="F711" s="782">
        <v>10742400</v>
      </c>
      <c r="G711" s="37" t="s">
        <v>155</v>
      </c>
      <c r="H711" s="785">
        <v>20000000</v>
      </c>
      <c r="I711" s="744">
        <v>11900000</v>
      </c>
      <c r="J711" s="738"/>
      <c r="K711" s="1174">
        <f t="shared" si="16"/>
        <v>20000000</v>
      </c>
      <c r="L711" s="1081"/>
    </row>
    <row r="712" spans="2:12" x14ac:dyDescent="0.35">
      <c r="B712" s="782">
        <v>22020309</v>
      </c>
      <c r="C712" s="782">
        <v>70111</v>
      </c>
      <c r="D712" s="783" t="s">
        <v>4684</v>
      </c>
      <c r="E712" s="784">
        <v>2101</v>
      </c>
      <c r="F712" s="782">
        <v>10742400</v>
      </c>
      <c r="G712" s="37" t="s">
        <v>156</v>
      </c>
      <c r="H712" s="785">
        <v>40000000</v>
      </c>
      <c r="I712" s="744">
        <v>28845000</v>
      </c>
      <c r="J712" s="738">
        <v>10000000</v>
      </c>
      <c r="K712" s="1174">
        <f t="shared" si="16"/>
        <v>50000000</v>
      </c>
      <c r="L712" s="1081"/>
    </row>
    <row r="713" spans="2:12" x14ac:dyDescent="0.35">
      <c r="B713" s="782">
        <v>22020401</v>
      </c>
      <c r="C713" s="782">
        <v>70111</v>
      </c>
      <c r="D713" s="783" t="s">
        <v>4684</v>
      </c>
      <c r="E713" s="784">
        <v>2101</v>
      </c>
      <c r="F713" s="782">
        <v>10742400</v>
      </c>
      <c r="G713" s="37" t="s">
        <v>196</v>
      </c>
      <c r="H713" s="785">
        <v>70000000</v>
      </c>
      <c r="I713" s="744">
        <v>52670000</v>
      </c>
      <c r="J713" s="738">
        <v>25000000</v>
      </c>
      <c r="K713" s="1174">
        <f t="shared" si="16"/>
        <v>95000000</v>
      </c>
      <c r="L713" s="1081"/>
    </row>
    <row r="714" spans="2:12" x14ac:dyDescent="0.35">
      <c r="B714" s="782">
        <v>22020402</v>
      </c>
      <c r="C714" s="782">
        <v>70111</v>
      </c>
      <c r="D714" s="783" t="s">
        <v>4684</v>
      </c>
      <c r="E714" s="784">
        <v>2101</v>
      </c>
      <c r="F714" s="782">
        <v>10742400</v>
      </c>
      <c r="G714" s="37" t="s">
        <v>197</v>
      </c>
      <c r="H714" s="785">
        <v>146132966</v>
      </c>
      <c r="I714" s="744">
        <v>99714000</v>
      </c>
      <c r="J714" s="738">
        <v>10000000</v>
      </c>
      <c r="K714" s="1174">
        <f t="shared" si="16"/>
        <v>156132966</v>
      </c>
      <c r="L714" s="1081"/>
    </row>
    <row r="715" spans="2:12" x14ac:dyDescent="0.35">
      <c r="B715" s="782">
        <v>22020403</v>
      </c>
      <c r="C715" s="782">
        <v>70111</v>
      </c>
      <c r="D715" s="783" t="s">
        <v>4684</v>
      </c>
      <c r="E715" s="784">
        <v>2101</v>
      </c>
      <c r="F715" s="782">
        <v>10742400</v>
      </c>
      <c r="G715" s="37" t="s">
        <v>160</v>
      </c>
      <c r="H715" s="785">
        <v>55200000</v>
      </c>
      <c r="I715" s="744">
        <v>39980500</v>
      </c>
      <c r="J715" s="738">
        <v>15000000</v>
      </c>
      <c r="K715" s="1174">
        <f t="shared" si="16"/>
        <v>70200000</v>
      </c>
      <c r="L715" s="1081"/>
    </row>
    <row r="716" spans="2:12" x14ac:dyDescent="0.35">
      <c r="B716" s="782">
        <v>22020404</v>
      </c>
      <c r="C716" s="782">
        <v>70111</v>
      </c>
      <c r="D716" s="783" t="s">
        <v>4684</v>
      </c>
      <c r="E716" s="784">
        <v>2101</v>
      </c>
      <c r="F716" s="782">
        <v>10742400</v>
      </c>
      <c r="G716" s="37" t="s">
        <v>161</v>
      </c>
      <c r="H716" s="785">
        <v>26000000</v>
      </c>
      <c r="I716" s="744">
        <v>17125000</v>
      </c>
      <c r="J716" s="738">
        <v>9000000</v>
      </c>
      <c r="K716" s="1174">
        <f t="shared" si="16"/>
        <v>35000000</v>
      </c>
      <c r="L716" s="1081"/>
    </row>
    <row r="717" spans="2:12" x14ac:dyDescent="0.35">
      <c r="B717" s="782">
        <v>22020405</v>
      </c>
      <c r="C717" s="782">
        <v>70111</v>
      </c>
      <c r="D717" s="783" t="s">
        <v>4684</v>
      </c>
      <c r="E717" s="784">
        <v>2101</v>
      </c>
      <c r="F717" s="782">
        <v>10742400</v>
      </c>
      <c r="G717" s="37" t="s">
        <v>162</v>
      </c>
      <c r="H717" s="785">
        <v>36450000</v>
      </c>
      <c r="I717" s="744">
        <v>23690000</v>
      </c>
      <c r="J717" s="738">
        <v>9000000</v>
      </c>
      <c r="K717" s="1174">
        <f t="shared" si="16"/>
        <v>45450000</v>
      </c>
      <c r="L717" s="1081"/>
    </row>
    <row r="718" spans="2:12" x14ac:dyDescent="0.35">
      <c r="B718" s="782">
        <v>22020406</v>
      </c>
      <c r="C718" s="782">
        <v>70111</v>
      </c>
      <c r="D718" s="783" t="s">
        <v>4684</v>
      </c>
      <c r="E718" s="784">
        <v>2101</v>
      </c>
      <c r="F718" s="782">
        <v>10742400</v>
      </c>
      <c r="G718" s="37" t="s">
        <v>163</v>
      </c>
      <c r="H718" s="785">
        <v>23800000</v>
      </c>
      <c r="I718" s="744">
        <v>17910000</v>
      </c>
      <c r="J718" s="738">
        <f>45450000-H718</f>
        <v>21650000</v>
      </c>
      <c r="K718" s="1174">
        <f t="shared" si="16"/>
        <v>45450000</v>
      </c>
      <c r="L718" s="1081"/>
    </row>
    <row r="719" spans="2:12" x14ac:dyDescent="0.35">
      <c r="B719" s="782">
        <v>22020411</v>
      </c>
      <c r="C719" s="782">
        <v>70111</v>
      </c>
      <c r="D719" s="783" t="s">
        <v>4684</v>
      </c>
      <c r="E719" s="784">
        <v>2101</v>
      </c>
      <c r="F719" s="782">
        <v>10742400</v>
      </c>
      <c r="G719" s="37" t="s">
        <v>227</v>
      </c>
      <c r="H719" s="785">
        <v>10000000</v>
      </c>
      <c r="I719" s="744">
        <v>6380000</v>
      </c>
      <c r="J719" s="738">
        <v>4000000</v>
      </c>
      <c r="K719" s="1174">
        <f t="shared" si="16"/>
        <v>14000000</v>
      </c>
      <c r="L719" s="1081"/>
    </row>
    <row r="720" spans="2:12" x14ac:dyDescent="0.35">
      <c r="B720" s="782">
        <v>22020501</v>
      </c>
      <c r="C720" s="782">
        <v>70111</v>
      </c>
      <c r="D720" s="783" t="s">
        <v>4684</v>
      </c>
      <c r="E720" s="784">
        <v>2101</v>
      </c>
      <c r="F720" s="782">
        <v>10742400</v>
      </c>
      <c r="G720" s="37" t="s">
        <v>198</v>
      </c>
      <c r="H720" s="785">
        <v>90000000</v>
      </c>
      <c r="I720" s="744">
        <v>68850000</v>
      </c>
      <c r="J720" s="738">
        <v>10000000</v>
      </c>
      <c r="K720" s="1174">
        <f t="shared" si="16"/>
        <v>100000000</v>
      </c>
      <c r="L720" s="1081"/>
    </row>
    <row r="721" spans="2:15" x14ac:dyDescent="0.35">
      <c r="B721" s="782">
        <v>22020601</v>
      </c>
      <c r="C721" s="782">
        <v>70111</v>
      </c>
      <c r="D721" s="783" t="s">
        <v>4684</v>
      </c>
      <c r="E721" s="784">
        <v>2101</v>
      </c>
      <c r="F721" s="782">
        <v>10742400</v>
      </c>
      <c r="G721" s="37" t="s">
        <v>166</v>
      </c>
      <c r="H721" s="785">
        <v>110000000</v>
      </c>
      <c r="I721" s="744">
        <v>70020000</v>
      </c>
      <c r="J721" s="738">
        <v>5000000</v>
      </c>
      <c r="K721" s="1174">
        <f t="shared" si="16"/>
        <v>115000000</v>
      </c>
      <c r="L721" s="1081"/>
    </row>
    <row r="722" spans="2:15" x14ac:dyDescent="0.35">
      <c r="B722" s="782">
        <v>22020603</v>
      </c>
      <c r="C722" s="782">
        <v>70111</v>
      </c>
      <c r="D722" s="783" t="s">
        <v>4684</v>
      </c>
      <c r="E722" s="784">
        <v>2101</v>
      </c>
      <c r="F722" s="782">
        <v>10742400</v>
      </c>
      <c r="G722" s="37" t="s">
        <v>233</v>
      </c>
      <c r="H722" s="785">
        <v>31045606</v>
      </c>
      <c r="I722" s="744">
        <v>24932000</v>
      </c>
      <c r="J722" s="738">
        <v>8000000</v>
      </c>
      <c r="K722" s="1174">
        <f t="shared" si="16"/>
        <v>39045606</v>
      </c>
      <c r="L722" s="1081"/>
    </row>
    <row r="723" spans="2:15" x14ac:dyDescent="0.35">
      <c r="B723" s="782">
        <v>22020605</v>
      </c>
      <c r="C723" s="782">
        <v>70111</v>
      </c>
      <c r="D723" s="783" t="s">
        <v>4684</v>
      </c>
      <c r="E723" s="784">
        <v>2101</v>
      </c>
      <c r="F723" s="782">
        <v>10742400</v>
      </c>
      <c r="G723" s="37" t="s">
        <v>167</v>
      </c>
      <c r="H723" s="785">
        <v>1120000</v>
      </c>
      <c r="I723" s="744">
        <v>667500</v>
      </c>
      <c r="J723" s="738">
        <v>1000000</v>
      </c>
      <c r="K723" s="1174">
        <f t="shared" si="16"/>
        <v>2120000</v>
      </c>
      <c r="L723" s="1081"/>
    </row>
    <row r="724" spans="2:15" x14ac:dyDescent="0.35">
      <c r="B724" s="782">
        <v>22020703</v>
      </c>
      <c r="C724" s="782">
        <v>70111</v>
      </c>
      <c r="D724" s="783" t="s">
        <v>4684</v>
      </c>
      <c r="E724" s="784">
        <v>2101</v>
      </c>
      <c r="F724" s="782">
        <v>10742400</v>
      </c>
      <c r="G724" s="37" t="s">
        <v>208</v>
      </c>
      <c r="H724" s="785">
        <v>10000000</v>
      </c>
      <c r="I724" s="744">
        <v>10000000</v>
      </c>
      <c r="J724" s="738"/>
      <c r="K724" s="1174">
        <f t="shared" si="16"/>
        <v>10000000</v>
      </c>
      <c r="L724" s="1081"/>
    </row>
    <row r="725" spans="2:15" x14ac:dyDescent="0.35">
      <c r="B725" s="782">
        <v>22020801</v>
      </c>
      <c r="C725" s="782">
        <v>70111</v>
      </c>
      <c r="D725" s="783" t="s">
        <v>4684</v>
      </c>
      <c r="E725" s="784">
        <v>2101</v>
      </c>
      <c r="F725" s="782">
        <v>10742400</v>
      </c>
      <c r="G725" s="37" t="s">
        <v>168</v>
      </c>
      <c r="H725" s="785">
        <v>70000000</v>
      </c>
      <c r="I725" s="744">
        <v>48300000</v>
      </c>
      <c r="J725" s="738">
        <v>30000000</v>
      </c>
      <c r="K725" s="1174">
        <f t="shared" si="16"/>
        <v>100000000</v>
      </c>
      <c r="L725" s="1081"/>
    </row>
    <row r="726" spans="2:15" x14ac:dyDescent="0.35">
      <c r="B726" s="782">
        <v>22020803</v>
      </c>
      <c r="C726" s="782">
        <v>70111</v>
      </c>
      <c r="D726" s="783" t="s">
        <v>4684</v>
      </c>
      <c r="E726" s="784">
        <v>2101</v>
      </c>
      <c r="F726" s="782">
        <v>10742400</v>
      </c>
      <c r="G726" s="37" t="s">
        <v>169</v>
      </c>
      <c r="H726" s="785">
        <v>70000000</v>
      </c>
      <c r="I726" s="744">
        <v>38711000</v>
      </c>
      <c r="J726" s="738">
        <v>5000000</v>
      </c>
      <c r="K726" s="1174">
        <f t="shared" si="16"/>
        <v>75000000</v>
      </c>
      <c r="L726" s="1081"/>
    </row>
    <row r="727" spans="2:15" x14ac:dyDescent="0.35">
      <c r="B727" s="782">
        <v>22020806</v>
      </c>
      <c r="C727" s="782">
        <v>70111</v>
      </c>
      <c r="D727" s="783" t="s">
        <v>4684</v>
      </c>
      <c r="E727" s="784">
        <v>2101</v>
      </c>
      <c r="F727" s="782">
        <v>10742400</v>
      </c>
      <c r="G727" s="37" t="s">
        <v>170</v>
      </c>
      <c r="H727" s="785">
        <v>8100000</v>
      </c>
      <c r="I727" s="744">
        <v>3495022</v>
      </c>
      <c r="J727" s="738">
        <v>3000000</v>
      </c>
      <c r="K727" s="1174">
        <f t="shared" si="16"/>
        <v>11100000</v>
      </c>
      <c r="L727" s="1081"/>
    </row>
    <row r="728" spans="2:15" x14ac:dyDescent="0.35">
      <c r="B728" s="782">
        <v>22020901</v>
      </c>
      <c r="C728" s="782">
        <v>70111</v>
      </c>
      <c r="D728" s="783" t="s">
        <v>4684</v>
      </c>
      <c r="E728" s="784">
        <v>2101</v>
      </c>
      <c r="F728" s="782">
        <v>10742400</v>
      </c>
      <c r="G728" s="37" t="s">
        <v>171</v>
      </c>
      <c r="H728" s="785">
        <v>6000000.8099999996</v>
      </c>
      <c r="I728" s="744">
        <v>1070600.3400000001</v>
      </c>
      <c r="J728" s="738"/>
      <c r="K728" s="1174">
        <f t="shared" si="16"/>
        <v>6000000.8099999996</v>
      </c>
      <c r="L728" s="1081"/>
    </row>
    <row r="729" spans="2:15" x14ac:dyDescent="0.35">
      <c r="B729" s="782">
        <v>22021001</v>
      </c>
      <c r="C729" s="782">
        <v>70111</v>
      </c>
      <c r="D729" s="783" t="s">
        <v>4684</v>
      </c>
      <c r="E729" s="784">
        <v>2101</v>
      </c>
      <c r="F729" s="782">
        <v>10742400</v>
      </c>
      <c r="G729" s="37" t="s">
        <v>172</v>
      </c>
      <c r="H729" s="785">
        <v>50000000</v>
      </c>
      <c r="I729" s="744">
        <v>34990649.659999996</v>
      </c>
      <c r="J729" s="738">
        <v>40000000</v>
      </c>
      <c r="K729" s="1174">
        <f t="shared" si="16"/>
        <v>90000000</v>
      </c>
      <c r="L729" s="1081"/>
    </row>
    <row r="730" spans="2:15" x14ac:dyDescent="0.35">
      <c r="B730" s="782">
        <v>22021002</v>
      </c>
      <c r="C730" s="782">
        <v>70111</v>
      </c>
      <c r="D730" s="783" t="s">
        <v>4684</v>
      </c>
      <c r="E730" s="784">
        <v>2101</v>
      </c>
      <c r="F730" s="782">
        <v>10742400</v>
      </c>
      <c r="G730" s="37" t="s">
        <v>189</v>
      </c>
      <c r="H730" s="785">
        <v>45000000</v>
      </c>
      <c r="I730" s="744">
        <v>28350000</v>
      </c>
      <c r="J730" s="738">
        <v>20000000</v>
      </c>
      <c r="K730" s="1174">
        <f t="shared" si="16"/>
        <v>65000000</v>
      </c>
      <c r="L730" s="1081"/>
    </row>
    <row r="731" spans="2:15" x14ac:dyDescent="0.35">
      <c r="B731" s="782">
        <v>22021003</v>
      </c>
      <c r="C731" s="782">
        <v>70111</v>
      </c>
      <c r="D731" s="783" t="s">
        <v>4684</v>
      </c>
      <c r="E731" s="784">
        <v>2101</v>
      </c>
      <c r="F731" s="782">
        <v>10742400</v>
      </c>
      <c r="G731" s="37" t="s">
        <v>173</v>
      </c>
      <c r="H731" s="785">
        <v>15000000</v>
      </c>
      <c r="I731" s="744">
        <v>11290000</v>
      </c>
      <c r="J731" s="738">
        <v>5000000</v>
      </c>
      <c r="K731" s="1174">
        <f t="shared" si="16"/>
        <v>20000000</v>
      </c>
      <c r="L731" s="1081"/>
    </row>
    <row r="732" spans="2:15" x14ac:dyDescent="0.35">
      <c r="B732" s="782">
        <v>22021004</v>
      </c>
      <c r="C732" s="782">
        <v>70111</v>
      </c>
      <c r="D732" s="783" t="s">
        <v>4684</v>
      </c>
      <c r="E732" s="784">
        <v>2101</v>
      </c>
      <c r="F732" s="782">
        <v>10742400</v>
      </c>
      <c r="G732" s="37" t="s">
        <v>174</v>
      </c>
      <c r="H732" s="785">
        <v>26000000</v>
      </c>
      <c r="I732" s="744">
        <v>8792542</v>
      </c>
      <c r="J732" s="738"/>
      <c r="K732" s="1174">
        <f t="shared" si="16"/>
        <v>26000000</v>
      </c>
      <c r="L732" s="1081"/>
    </row>
    <row r="733" spans="2:15" x14ac:dyDescent="0.35">
      <c r="B733" s="782">
        <v>22021006</v>
      </c>
      <c r="C733" s="782">
        <v>70111</v>
      </c>
      <c r="D733" s="783" t="s">
        <v>4684</v>
      </c>
      <c r="E733" s="784">
        <v>2101</v>
      </c>
      <c r="F733" s="782">
        <v>10742400</v>
      </c>
      <c r="G733" s="37" t="s">
        <v>190</v>
      </c>
      <c r="H733" s="785">
        <v>1680000</v>
      </c>
      <c r="I733" s="744">
        <v>250000</v>
      </c>
      <c r="J733" s="738"/>
      <c r="K733" s="1174">
        <f t="shared" si="16"/>
        <v>1680000</v>
      </c>
      <c r="L733" s="1081"/>
    </row>
    <row r="734" spans="2:15" s="1345" customFormat="1" x14ac:dyDescent="0.35">
      <c r="B734" s="1347">
        <v>22021007</v>
      </c>
      <c r="C734" s="1347">
        <v>70111</v>
      </c>
      <c r="D734" s="1357" t="s">
        <v>4684</v>
      </c>
      <c r="E734" s="1358">
        <v>2101</v>
      </c>
      <c r="F734" s="1347">
        <v>10742400</v>
      </c>
      <c r="G734" s="1359" t="s">
        <v>175</v>
      </c>
      <c r="H734" s="1360">
        <v>94400000</v>
      </c>
      <c r="I734" s="1361">
        <v>59460276.710000001</v>
      </c>
      <c r="J734" s="1361">
        <v>0</v>
      </c>
      <c r="K734" s="1353">
        <f t="shared" si="16"/>
        <v>94400000</v>
      </c>
      <c r="L734" s="1354"/>
      <c r="M734" s="1154"/>
      <c r="N734" s="1356"/>
      <c r="O734" s="1356"/>
    </row>
    <row r="735" spans="2:15" x14ac:dyDescent="0.35">
      <c r="B735" s="782">
        <v>22021008</v>
      </c>
      <c r="C735" s="782">
        <v>70111</v>
      </c>
      <c r="D735" s="783" t="s">
        <v>4684</v>
      </c>
      <c r="E735" s="784">
        <v>2101</v>
      </c>
      <c r="F735" s="782">
        <v>10742400</v>
      </c>
      <c r="G735" s="37" t="s">
        <v>191</v>
      </c>
      <c r="H735" s="785">
        <v>96000000</v>
      </c>
      <c r="I735" s="744">
        <v>50452258.43</v>
      </c>
      <c r="J735" s="738">
        <v>20000000</v>
      </c>
      <c r="K735" s="1174">
        <f t="shared" si="16"/>
        <v>116000000</v>
      </c>
      <c r="L735" s="1081"/>
    </row>
    <row r="736" spans="2:15" x14ac:dyDescent="0.35">
      <c r="B736" s="782">
        <v>22021014</v>
      </c>
      <c r="C736" s="782">
        <v>70111</v>
      </c>
      <c r="D736" s="783" t="s">
        <v>4684</v>
      </c>
      <c r="E736" s="784">
        <v>2101</v>
      </c>
      <c r="F736" s="782">
        <v>10742400</v>
      </c>
      <c r="G736" s="37" t="s">
        <v>206</v>
      </c>
      <c r="H736" s="785">
        <v>30000000</v>
      </c>
      <c r="I736" s="744"/>
      <c r="J736" s="738">
        <v>20000000</v>
      </c>
      <c r="K736" s="1174">
        <f t="shared" si="16"/>
        <v>50000000</v>
      </c>
      <c r="L736" s="1081"/>
    </row>
    <row r="737" spans="2:15" x14ac:dyDescent="0.35">
      <c r="B737" s="782">
        <v>22021019</v>
      </c>
      <c r="C737" s="782">
        <v>70111</v>
      </c>
      <c r="D737" s="783" t="s">
        <v>4684</v>
      </c>
      <c r="E737" s="784">
        <v>2101</v>
      </c>
      <c r="F737" s="782">
        <v>10742400</v>
      </c>
      <c r="G737" s="37" t="s">
        <v>581</v>
      </c>
      <c r="H737" s="785">
        <v>50500000</v>
      </c>
      <c r="I737" s="744"/>
      <c r="J737" s="738"/>
      <c r="K737" s="1174">
        <f t="shared" si="16"/>
        <v>50500000</v>
      </c>
      <c r="L737" s="1081"/>
    </row>
    <row r="738" spans="2:15" s="1345" customFormat="1" x14ac:dyDescent="0.35">
      <c r="B738" s="1347">
        <v>22021021</v>
      </c>
      <c r="C738" s="1347">
        <v>70111</v>
      </c>
      <c r="D738" s="1357" t="s">
        <v>4684</v>
      </c>
      <c r="E738" s="1358">
        <v>2101</v>
      </c>
      <c r="F738" s="1347">
        <v>10742400</v>
      </c>
      <c r="G738" s="1359" t="s">
        <v>410</v>
      </c>
      <c r="H738" s="1360">
        <v>112000000</v>
      </c>
      <c r="I738" s="1361">
        <v>33250000</v>
      </c>
      <c r="J738" s="1361">
        <v>103121706.52</v>
      </c>
      <c r="K738" s="1353">
        <f t="shared" si="16"/>
        <v>215121706.51999998</v>
      </c>
      <c r="L738" s="1354"/>
      <c r="M738" s="1154"/>
      <c r="N738" s="1356"/>
      <c r="O738" s="1356"/>
    </row>
    <row r="739" spans="2:15" s="1345" customFormat="1" x14ac:dyDescent="0.35">
      <c r="B739" s="1347">
        <v>22021042</v>
      </c>
      <c r="C739" s="1347">
        <v>70621</v>
      </c>
      <c r="D739" s="1357" t="s">
        <v>4684</v>
      </c>
      <c r="E739" s="1358">
        <v>2101</v>
      </c>
      <c r="F739" s="1347">
        <v>10742400</v>
      </c>
      <c r="G739" s="1359" t="s">
        <v>177</v>
      </c>
      <c r="H739" s="1360">
        <v>371263178</v>
      </c>
      <c r="I739" s="1361"/>
      <c r="J739" s="1361">
        <v>106144632.19</v>
      </c>
      <c r="K739" s="1353">
        <f t="shared" si="16"/>
        <v>477407810.19</v>
      </c>
      <c r="L739" s="1354"/>
      <c r="M739" s="1154"/>
      <c r="N739" s="1356"/>
      <c r="O739" s="1356"/>
    </row>
    <row r="740" spans="2:15" ht="26.25" thickBot="1" x14ac:dyDescent="0.4">
      <c r="B740" s="782">
        <v>22040109</v>
      </c>
      <c r="C740" s="782">
        <v>70621</v>
      </c>
      <c r="D740" s="783" t="s">
        <v>4684</v>
      </c>
      <c r="E740" s="784">
        <v>2101</v>
      </c>
      <c r="F740" s="782">
        <v>10742400</v>
      </c>
      <c r="G740" s="37" t="s">
        <v>178</v>
      </c>
      <c r="H740" s="785">
        <v>23800000</v>
      </c>
      <c r="I740" s="744">
        <v>8908027</v>
      </c>
      <c r="J740" s="738">
        <v>7000000</v>
      </c>
      <c r="K740" s="1174">
        <f t="shared" si="16"/>
        <v>30800000</v>
      </c>
      <c r="L740" s="1081"/>
    </row>
    <row r="741" spans="2:15" ht="27.75" thickTop="1" thickBot="1" x14ac:dyDescent="0.4">
      <c r="B741" s="764"/>
      <c r="C741" s="764"/>
      <c r="D741" s="764"/>
      <c r="E741" s="764"/>
      <c r="F741" s="764"/>
      <c r="G741" s="16" t="s">
        <v>1039</v>
      </c>
      <c r="H741" s="766">
        <f>SUM(H696:H740)</f>
        <v>2954105193.29</v>
      </c>
      <c r="I741" s="747">
        <f>SUM(I696:I740)</f>
        <v>1246588500.6200001</v>
      </c>
      <c r="J741" s="765">
        <f>SUM(J696:J740)</f>
        <v>2060916338.71</v>
      </c>
      <c r="K741" s="766">
        <f>SUM(K696:K740)</f>
        <v>5015021531.999999</v>
      </c>
    </row>
    <row r="742" spans="2:15" ht="27" thickTop="1" thickBot="1" x14ac:dyDescent="0.4">
      <c r="B742" s="767"/>
      <c r="C742" s="767"/>
      <c r="D742" s="767"/>
      <c r="E742" s="767"/>
      <c r="F742" s="767"/>
      <c r="G742" s="769"/>
      <c r="H742" s="787"/>
      <c r="I742" s="728"/>
      <c r="J742" s="770"/>
      <c r="K742" s="934"/>
    </row>
    <row r="743" spans="2:15" ht="27.75" thickTop="1" thickBot="1" x14ac:dyDescent="0.4">
      <c r="B743" s="767"/>
      <c r="C743" s="767"/>
      <c r="D743" s="767"/>
      <c r="E743" s="767"/>
      <c r="F743" s="767"/>
      <c r="G743" s="769"/>
      <c r="H743" s="787"/>
      <c r="I743" s="728"/>
      <c r="J743" s="719" t="s">
        <v>179</v>
      </c>
      <c r="K743" s="766">
        <f>K696</f>
        <v>553366542.48000002</v>
      </c>
    </row>
    <row r="744" spans="2:15" ht="27.75" thickTop="1" thickBot="1" x14ac:dyDescent="0.4">
      <c r="B744" s="767"/>
      <c r="C744" s="767"/>
      <c r="D744" s="767"/>
      <c r="E744" s="767"/>
      <c r="F744" s="767"/>
      <c r="G744" s="769"/>
      <c r="H744" s="787"/>
      <c r="I744" s="728"/>
      <c r="J744" s="719" t="s">
        <v>180</v>
      </c>
      <c r="K744" s="766">
        <f>K741-K743</f>
        <v>4461654989.5199986</v>
      </c>
    </row>
    <row r="745" spans="2:15" ht="27.75" thickTop="1" thickBot="1" x14ac:dyDescent="0.4">
      <c r="B745" s="767"/>
      <c r="C745" s="767"/>
      <c r="D745" s="767"/>
      <c r="E745" s="767"/>
      <c r="F745" s="767"/>
      <c r="G745" s="769"/>
      <c r="H745" s="787"/>
      <c r="I745" s="728"/>
      <c r="J745" s="720"/>
      <c r="K745" s="794"/>
    </row>
    <row r="746" spans="2:15" ht="27.75" thickTop="1" thickBot="1" x14ac:dyDescent="0.4">
      <c r="B746" s="1088" t="s">
        <v>3125</v>
      </c>
      <c r="C746" s="1089" t="s">
        <v>3042</v>
      </c>
      <c r="D746" s="1089"/>
      <c r="E746" s="1089"/>
      <c r="F746" s="1089"/>
      <c r="G746" s="1089"/>
      <c r="H746" s="1090"/>
      <c r="I746" s="1091"/>
      <c r="J746" s="1089"/>
      <c r="K746" s="1089"/>
    </row>
    <row r="747" spans="2:15" ht="27.75" thickTop="1" thickBot="1" x14ac:dyDescent="0.4">
      <c r="B747" s="1569" t="s">
        <v>213</v>
      </c>
      <c r="C747" s="1569"/>
      <c r="D747" s="1569"/>
      <c r="E747" s="1569"/>
      <c r="F747" s="1569"/>
      <c r="G747" s="31"/>
      <c r="H747" s="32"/>
      <c r="I747" s="753"/>
      <c r="J747" s="722"/>
      <c r="K747" s="32"/>
    </row>
    <row r="748" spans="2:15" ht="80.25" thickTop="1" thickBot="1" x14ac:dyDescent="0.4">
      <c r="B748" s="20" t="s">
        <v>137</v>
      </c>
      <c r="C748" s="20" t="s">
        <v>138</v>
      </c>
      <c r="D748" s="20" t="s">
        <v>139</v>
      </c>
      <c r="E748" s="20" t="s">
        <v>140</v>
      </c>
      <c r="F748" s="20" t="s">
        <v>141</v>
      </c>
      <c r="G748" s="20" t="s">
        <v>142</v>
      </c>
      <c r="H748" s="33" t="s">
        <v>3311</v>
      </c>
      <c r="I748" s="750" t="s">
        <v>3317</v>
      </c>
      <c r="J748" s="717" t="s">
        <v>3318</v>
      </c>
      <c r="K748" s="33" t="s">
        <v>5153</v>
      </c>
    </row>
    <row r="749" spans="2:15" s="1027" customFormat="1" ht="26.25" thickTop="1" x14ac:dyDescent="0.35">
      <c r="B749" s="1295">
        <v>23010101</v>
      </c>
      <c r="C749" s="1249">
        <v>70111</v>
      </c>
      <c r="D749" s="1300">
        <v>13100124001300</v>
      </c>
      <c r="E749" s="1251">
        <v>3101</v>
      </c>
      <c r="F749" s="1295">
        <v>10742400</v>
      </c>
      <c r="G749" s="1299" t="s">
        <v>5189</v>
      </c>
      <c r="H749" s="1296">
        <v>500000000</v>
      </c>
      <c r="I749" s="1297"/>
      <c r="J749" s="1298">
        <v>-500000000</v>
      </c>
      <c r="K749" s="1296">
        <f>J749+H749</f>
        <v>0</v>
      </c>
      <c r="M749" s="1154"/>
      <c r="N749" s="1029"/>
      <c r="O749" s="1029"/>
    </row>
    <row r="750" spans="2:15" s="1345" customFormat="1" x14ac:dyDescent="0.35">
      <c r="B750" s="1370">
        <v>23030101</v>
      </c>
      <c r="C750" s="1370">
        <v>70111</v>
      </c>
      <c r="D750" s="1371" t="s">
        <v>3446</v>
      </c>
      <c r="E750" s="1372">
        <v>3101</v>
      </c>
      <c r="F750" s="1370">
        <v>10742400</v>
      </c>
      <c r="G750" s="1373" t="s">
        <v>5177</v>
      </c>
      <c r="H750" s="1374"/>
      <c r="I750" s="1375"/>
      <c r="J750" s="1375">
        <v>200000000</v>
      </c>
      <c r="K750" s="1374">
        <v>200000000</v>
      </c>
      <c r="M750" s="1154"/>
      <c r="N750" s="1356"/>
      <c r="O750" s="1356"/>
    </row>
    <row r="751" spans="2:15" s="1345" customFormat="1" ht="76.5" x14ac:dyDescent="0.35">
      <c r="B751" s="1347">
        <v>23010112</v>
      </c>
      <c r="C751" s="1347">
        <v>70111</v>
      </c>
      <c r="D751" s="1376" t="s">
        <v>4677</v>
      </c>
      <c r="E751" s="1358">
        <v>3101</v>
      </c>
      <c r="F751" s="1347">
        <v>10742400</v>
      </c>
      <c r="G751" s="1359" t="s">
        <v>5188</v>
      </c>
      <c r="H751" s="1360"/>
      <c r="I751" s="1377"/>
      <c r="J751" s="1361">
        <v>424540059</v>
      </c>
      <c r="K751" s="1360">
        <v>424540059</v>
      </c>
      <c r="L751" s="1354"/>
      <c r="M751" s="1154"/>
      <c r="N751" s="1356"/>
      <c r="O751" s="1356"/>
    </row>
    <row r="752" spans="2:15" s="1345" customFormat="1" x14ac:dyDescent="0.35">
      <c r="B752" s="1347">
        <v>23010108</v>
      </c>
      <c r="C752" s="1347">
        <v>70111</v>
      </c>
      <c r="D752" s="1378" t="s">
        <v>4678</v>
      </c>
      <c r="E752" s="1358">
        <v>3101</v>
      </c>
      <c r="F752" s="1347">
        <v>10742400</v>
      </c>
      <c r="G752" s="1359" t="s">
        <v>5178</v>
      </c>
      <c r="H752" s="1360"/>
      <c r="I752" s="1375"/>
      <c r="J752" s="1361">
        <v>200000000</v>
      </c>
      <c r="K752" s="1360">
        <v>200000000</v>
      </c>
      <c r="L752" s="1354"/>
      <c r="M752" s="1154"/>
      <c r="N752" s="1356"/>
      <c r="O752" s="1356"/>
    </row>
    <row r="753" spans="2:15" s="1345" customFormat="1" x14ac:dyDescent="0.35">
      <c r="B753" s="1347">
        <v>23010107</v>
      </c>
      <c r="C753" s="1347">
        <v>70111</v>
      </c>
      <c r="D753" s="1378" t="s">
        <v>4679</v>
      </c>
      <c r="E753" s="1358">
        <v>3101</v>
      </c>
      <c r="F753" s="1347">
        <v>10742400</v>
      </c>
      <c r="G753" s="1359" t="s">
        <v>5179</v>
      </c>
      <c r="H753" s="1360"/>
      <c r="I753" s="1375"/>
      <c r="J753" s="1361">
        <v>50000000</v>
      </c>
      <c r="K753" s="1360">
        <v>50000000</v>
      </c>
      <c r="L753" s="1354"/>
      <c r="M753" s="1154"/>
      <c r="N753" s="1356"/>
      <c r="O753" s="1356"/>
    </row>
    <row r="754" spans="2:15" s="1345" customFormat="1" x14ac:dyDescent="0.35">
      <c r="B754" s="1346">
        <v>23010106</v>
      </c>
      <c r="C754" s="1347">
        <v>70111</v>
      </c>
      <c r="D754" s="1378" t="s">
        <v>4676</v>
      </c>
      <c r="E754" s="1349">
        <v>3101</v>
      </c>
      <c r="F754" s="1347">
        <v>10742400</v>
      </c>
      <c r="G754" s="1350" t="s">
        <v>5180</v>
      </c>
      <c r="H754" s="1351"/>
      <c r="I754" s="1375"/>
      <c r="J754" s="1361">
        <v>160000000</v>
      </c>
      <c r="K754" s="1360">
        <v>160000000</v>
      </c>
      <c r="L754" s="1354"/>
      <c r="M754" s="1154"/>
      <c r="N754" s="1356"/>
      <c r="O754" s="1356"/>
    </row>
    <row r="755" spans="2:15" ht="51" x14ac:dyDescent="0.35">
      <c r="B755" s="698">
        <v>23010103</v>
      </c>
      <c r="C755" s="782">
        <v>70111</v>
      </c>
      <c r="D755" s="699" t="s">
        <v>3435</v>
      </c>
      <c r="E755" s="700">
        <v>3101</v>
      </c>
      <c r="F755" s="782">
        <v>10742400</v>
      </c>
      <c r="G755" s="26" t="s">
        <v>4807</v>
      </c>
      <c r="H755" s="763">
        <v>900000000</v>
      </c>
      <c r="I755" s="751"/>
      <c r="J755" s="788">
        <v>-900000000</v>
      </c>
      <c r="K755" s="701"/>
      <c r="L755" s="1081"/>
    </row>
    <row r="756" spans="2:15" x14ac:dyDescent="0.35">
      <c r="B756" s="698">
        <v>23010107</v>
      </c>
      <c r="C756" s="782">
        <v>70111</v>
      </c>
      <c r="D756" s="699" t="s">
        <v>4680</v>
      </c>
      <c r="E756" s="700">
        <v>3101</v>
      </c>
      <c r="F756" s="782">
        <v>10742400</v>
      </c>
      <c r="G756" s="26" t="s">
        <v>4808</v>
      </c>
      <c r="H756" s="763"/>
      <c r="I756" s="751"/>
      <c r="J756" s="788">
        <v>36500000</v>
      </c>
      <c r="K756" s="701">
        <f>J756+H756</f>
        <v>36500000</v>
      </c>
      <c r="L756" s="1081"/>
    </row>
    <row r="757" spans="2:15" x14ac:dyDescent="0.35">
      <c r="B757" s="698">
        <v>23010104</v>
      </c>
      <c r="C757" s="782">
        <v>70111</v>
      </c>
      <c r="D757" s="699">
        <v>13100124001200</v>
      </c>
      <c r="E757" s="700">
        <v>3101</v>
      </c>
      <c r="F757" s="782">
        <v>10742400</v>
      </c>
      <c r="G757" s="26" t="s">
        <v>271</v>
      </c>
      <c r="H757" s="763">
        <v>1350000</v>
      </c>
      <c r="I757" s="751"/>
      <c r="J757" s="788">
        <v>-1350000</v>
      </c>
      <c r="K757" s="701"/>
      <c r="L757" s="1081"/>
    </row>
    <row r="758" spans="2:15" x14ac:dyDescent="0.35">
      <c r="B758" s="698">
        <v>23010108</v>
      </c>
      <c r="C758" s="782">
        <v>70111</v>
      </c>
      <c r="D758" s="699" t="s">
        <v>4722</v>
      </c>
      <c r="E758" s="700">
        <v>3101</v>
      </c>
      <c r="F758" s="782">
        <v>10742400</v>
      </c>
      <c r="G758" s="26" t="s">
        <v>4809</v>
      </c>
      <c r="H758" s="763">
        <v>109000000</v>
      </c>
      <c r="I758" s="751"/>
      <c r="J758" s="788">
        <v>109000000</v>
      </c>
      <c r="K758" s="701">
        <f>H758+J758</f>
        <v>218000000</v>
      </c>
      <c r="L758" s="1081"/>
    </row>
    <row r="759" spans="2:15" ht="76.5" x14ac:dyDescent="0.35">
      <c r="B759" s="698">
        <v>23010112</v>
      </c>
      <c r="C759" s="782">
        <v>70111</v>
      </c>
      <c r="D759" s="699" t="s">
        <v>4726</v>
      </c>
      <c r="E759" s="700">
        <v>3101</v>
      </c>
      <c r="F759" s="782">
        <v>10742400</v>
      </c>
      <c r="G759" s="26" t="s">
        <v>4810</v>
      </c>
      <c r="H759" s="763">
        <v>155400000</v>
      </c>
      <c r="I759" s="751"/>
      <c r="J759" s="788">
        <v>120400000</v>
      </c>
      <c r="K759" s="701">
        <f>H759+J759</f>
        <v>275800000</v>
      </c>
      <c r="L759" s="1081"/>
    </row>
    <row r="760" spans="2:15" ht="51" x14ac:dyDescent="0.35">
      <c r="B760" s="698">
        <v>23010113</v>
      </c>
      <c r="C760" s="782">
        <v>70111</v>
      </c>
      <c r="D760" s="699" t="s">
        <v>4694</v>
      </c>
      <c r="E760" s="700">
        <v>3101</v>
      </c>
      <c r="F760" s="782">
        <v>10742400</v>
      </c>
      <c r="G760" s="26" t="s">
        <v>5187</v>
      </c>
      <c r="H760" s="763"/>
      <c r="I760" s="751"/>
      <c r="J760" s="788">
        <v>69610448</v>
      </c>
      <c r="K760" s="701">
        <v>69610448</v>
      </c>
      <c r="L760" s="1081"/>
    </row>
    <row r="761" spans="2:15" x14ac:dyDescent="0.35">
      <c r="B761" s="698">
        <v>23010114</v>
      </c>
      <c r="C761" s="782">
        <v>70111</v>
      </c>
      <c r="D761" s="699" t="s">
        <v>4695</v>
      </c>
      <c r="E761" s="700">
        <v>3101</v>
      </c>
      <c r="F761" s="782">
        <v>10742400</v>
      </c>
      <c r="G761" s="26" t="s">
        <v>274</v>
      </c>
      <c r="H761" s="763"/>
      <c r="I761" s="751"/>
      <c r="J761" s="788">
        <v>8000000</v>
      </c>
      <c r="K761" s="701">
        <v>8000000</v>
      </c>
      <c r="L761" s="1081"/>
    </row>
    <row r="762" spans="2:15" x14ac:dyDescent="0.35">
      <c r="B762" s="698">
        <v>23010115</v>
      </c>
      <c r="C762" s="782">
        <v>70111</v>
      </c>
      <c r="D762" s="699" t="s">
        <v>4696</v>
      </c>
      <c r="E762" s="700">
        <v>3101</v>
      </c>
      <c r="F762" s="782">
        <v>10742400</v>
      </c>
      <c r="G762" s="26" t="s">
        <v>275</v>
      </c>
      <c r="H762" s="763">
        <v>1932000</v>
      </c>
      <c r="I762" s="751"/>
      <c r="J762" s="788">
        <v>2550000</v>
      </c>
      <c r="K762" s="701">
        <f>H762+J762</f>
        <v>4482000</v>
      </c>
      <c r="L762" s="1081"/>
    </row>
    <row r="763" spans="2:15" x14ac:dyDescent="0.35">
      <c r="B763" s="698">
        <v>23010122</v>
      </c>
      <c r="C763" s="782">
        <v>70111</v>
      </c>
      <c r="D763" s="699" t="s">
        <v>5181</v>
      </c>
      <c r="E763" s="700">
        <v>3101</v>
      </c>
      <c r="F763" s="782">
        <v>10742400</v>
      </c>
      <c r="G763" s="26" t="s">
        <v>4811</v>
      </c>
      <c r="H763" s="763"/>
      <c r="I763" s="751"/>
      <c r="J763" s="788">
        <v>10000000</v>
      </c>
      <c r="K763" s="701">
        <v>10000000</v>
      </c>
      <c r="L763" s="1081"/>
    </row>
    <row r="764" spans="2:15" x14ac:dyDescent="0.35">
      <c r="B764" s="698">
        <v>23010123</v>
      </c>
      <c r="C764" s="782">
        <v>70111</v>
      </c>
      <c r="D764" s="699" t="s">
        <v>5182</v>
      </c>
      <c r="E764" s="700">
        <v>3101</v>
      </c>
      <c r="F764" s="782">
        <v>10742400</v>
      </c>
      <c r="G764" s="26" t="s">
        <v>419</v>
      </c>
      <c r="H764" s="763"/>
      <c r="I764" s="751"/>
      <c r="J764" s="788">
        <v>10000000</v>
      </c>
      <c r="K764" s="701">
        <v>10000000</v>
      </c>
      <c r="L764" s="1081"/>
    </row>
    <row r="765" spans="2:15" x14ac:dyDescent="0.35">
      <c r="B765" s="698">
        <v>23010125</v>
      </c>
      <c r="C765" s="782">
        <v>70111</v>
      </c>
      <c r="D765" s="699" t="s">
        <v>5183</v>
      </c>
      <c r="E765" s="700">
        <v>3101</v>
      </c>
      <c r="F765" s="782">
        <v>10742400</v>
      </c>
      <c r="G765" s="26" t="s">
        <v>420</v>
      </c>
      <c r="H765" s="763"/>
      <c r="I765" s="751"/>
      <c r="J765" s="788">
        <v>15000000</v>
      </c>
      <c r="K765" s="701">
        <v>15000000</v>
      </c>
      <c r="L765" s="1081"/>
    </row>
    <row r="766" spans="2:15" x14ac:dyDescent="0.35">
      <c r="B766" s="698">
        <v>23010128</v>
      </c>
      <c r="C766" s="782">
        <v>70111</v>
      </c>
      <c r="D766" s="699" t="s">
        <v>4727</v>
      </c>
      <c r="E766" s="700">
        <v>3101</v>
      </c>
      <c r="F766" s="782">
        <v>10742400</v>
      </c>
      <c r="G766" s="26" t="s">
        <v>278</v>
      </c>
      <c r="H766" s="763">
        <v>21700000</v>
      </c>
      <c r="I766" s="751"/>
      <c r="J766" s="788">
        <v>-4600000</v>
      </c>
      <c r="K766" s="701">
        <v>17100000</v>
      </c>
      <c r="L766" s="1081"/>
    </row>
    <row r="767" spans="2:15" ht="51" x14ac:dyDescent="0.35">
      <c r="B767" s="876">
        <v>23020101</v>
      </c>
      <c r="C767" s="922">
        <v>70111</v>
      </c>
      <c r="D767" s="923" t="s">
        <v>5184</v>
      </c>
      <c r="E767" s="878">
        <v>3101</v>
      </c>
      <c r="F767" s="922">
        <v>10742400</v>
      </c>
      <c r="G767" s="28" t="s">
        <v>4812</v>
      </c>
      <c r="H767" s="836">
        <v>62400000</v>
      </c>
      <c r="I767" s="868"/>
      <c r="J767" s="788">
        <v>36782000</v>
      </c>
      <c r="K767" s="701">
        <f>H767+J767</f>
        <v>99182000</v>
      </c>
      <c r="L767" s="1081"/>
    </row>
    <row r="768" spans="2:15" ht="51" x14ac:dyDescent="0.35">
      <c r="B768" s="685">
        <v>23020118</v>
      </c>
      <c r="C768" s="685">
        <v>70111</v>
      </c>
      <c r="D768" s="924" t="s">
        <v>5185</v>
      </c>
      <c r="E768" s="880">
        <v>3101</v>
      </c>
      <c r="F768" s="685">
        <v>10742400</v>
      </c>
      <c r="G768" s="9" t="s">
        <v>4813</v>
      </c>
      <c r="H768" s="835">
        <v>960000000</v>
      </c>
      <c r="I768" s="751"/>
      <c r="J768" s="788">
        <v>0</v>
      </c>
      <c r="K768" s="701">
        <v>960000000</v>
      </c>
      <c r="L768" s="1081"/>
    </row>
    <row r="769" spans="2:15" x14ac:dyDescent="0.35">
      <c r="B769" s="685">
        <v>23040101</v>
      </c>
      <c r="C769" s="685">
        <v>70111</v>
      </c>
      <c r="D769" s="924" t="s">
        <v>5186</v>
      </c>
      <c r="E769" s="880">
        <v>3101</v>
      </c>
      <c r="F769" s="685">
        <v>10742400</v>
      </c>
      <c r="G769" s="9" t="s">
        <v>4814</v>
      </c>
      <c r="H769" s="835">
        <v>200000</v>
      </c>
      <c r="I769" s="751"/>
      <c r="J769" s="788">
        <v>0</v>
      </c>
      <c r="K769" s="701">
        <v>200000</v>
      </c>
      <c r="L769" s="1081"/>
    </row>
    <row r="770" spans="2:15" x14ac:dyDescent="0.35">
      <c r="B770" s="685">
        <v>23050102</v>
      </c>
      <c r="C770" s="685">
        <v>70111</v>
      </c>
      <c r="D770" s="924" t="s">
        <v>4697</v>
      </c>
      <c r="E770" s="880">
        <v>3101</v>
      </c>
      <c r="F770" s="685">
        <v>10742400</v>
      </c>
      <c r="G770" s="9" t="s">
        <v>4815</v>
      </c>
      <c r="H770" s="835">
        <v>70000</v>
      </c>
      <c r="I770" s="751"/>
      <c r="J770" s="788">
        <v>519599999</v>
      </c>
      <c r="K770" s="701">
        <f>J770+H770</f>
        <v>519669999</v>
      </c>
      <c r="L770" s="1081"/>
    </row>
    <row r="771" spans="2:15" ht="51.75" thickBot="1" x14ac:dyDescent="0.4">
      <c r="B771" s="685">
        <v>23010112</v>
      </c>
      <c r="C771" s="685">
        <v>70111</v>
      </c>
      <c r="D771" s="924" t="s">
        <v>4728</v>
      </c>
      <c r="E771" s="880">
        <v>3101</v>
      </c>
      <c r="F771" s="685">
        <v>10742400</v>
      </c>
      <c r="G771" s="12" t="s">
        <v>4816</v>
      </c>
      <c r="H771" s="919"/>
      <c r="I771" s="868"/>
      <c r="J771" s="788">
        <v>190000000</v>
      </c>
      <c r="K771" s="916">
        <v>190000000</v>
      </c>
      <c r="L771" s="1081"/>
    </row>
    <row r="772" spans="2:15" ht="27.75" thickTop="1" thickBot="1" x14ac:dyDescent="0.4">
      <c r="B772" s="767"/>
      <c r="C772" s="767"/>
      <c r="D772" s="767"/>
      <c r="E772" s="767"/>
      <c r="F772" s="767"/>
      <c r="G772" s="16" t="s">
        <v>1038</v>
      </c>
      <c r="H772" s="766">
        <f>SUM(H749:H771)</f>
        <v>2712052000</v>
      </c>
      <c r="I772" s="747">
        <f>SUM(I750:I771)</f>
        <v>0</v>
      </c>
      <c r="J772" s="765">
        <f>SUM(J749:J771)</f>
        <v>756032506</v>
      </c>
      <c r="K772" s="766">
        <f>SUM(K750:K771)</f>
        <v>3468084506</v>
      </c>
      <c r="N772" s="705">
        <f>M772-K772</f>
        <v>-3468084506</v>
      </c>
    </row>
    <row r="773" spans="2:15" ht="27.75" thickTop="1" thickBot="1" x14ac:dyDescent="0.4">
      <c r="B773" s="767"/>
      <c r="C773" s="767"/>
      <c r="D773" s="767"/>
      <c r="E773" s="767"/>
      <c r="F773" s="767"/>
      <c r="G773" s="184"/>
      <c r="H773" s="794"/>
      <c r="I773" s="866"/>
      <c r="J773" s="842"/>
      <c r="K773" s="930"/>
      <c r="O773" s="875"/>
    </row>
    <row r="774" spans="2:15" ht="27.75" thickTop="1" thickBot="1" x14ac:dyDescent="0.4">
      <c r="B774" s="767"/>
      <c r="C774" s="767"/>
      <c r="D774" s="767"/>
      <c r="E774" s="767"/>
      <c r="F774" s="767"/>
      <c r="G774" s="769"/>
      <c r="H774" s="787"/>
      <c r="I774" s="728"/>
      <c r="J774" s="719" t="s">
        <v>215</v>
      </c>
      <c r="K774" s="766">
        <f>K772</f>
        <v>3468084506</v>
      </c>
    </row>
    <row r="775" spans="2:15" ht="27.75" thickTop="1" thickBot="1" x14ac:dyDescent="0.4">
      <c r="B775" s="767"/>
      <c r="C775" s="767"/>
      <c r="D775" s="767"/>
      <c r="E775" s="767"/>
      <c r="F775" s="767"/>
      <c r="G775" s="769"/>
      <c r="H775" s="787"/>
      <c r="I775" s="728"/>
      <c r="J775" s="720"/>
      <c r="K775" s="794"/>
    </row>
    <row r="776" spans="2:15" ht="27.75" thickTop="1" thickBot="1" x14ac:dyDescent="0.4">
      <c r="B776" s="1088" t="s">
        <v>3126</v>
      </c>
      <c r="C776" s="1089" t="s">
        <v>3141</v>
      </c>
      <c r="D776" s="1089"/>
      <c r="E776" s="1089"/>
      <c r="F776" s="1089"/>
      <c r="G776" s="1089"/>
      <c r="H776" s="1090"/>
      <c r="I776" s="1091"/>
      <c r="J776" s="1089"/>
      <c r="K776" s="1089"/>
    </row>
    <row r="777" spans="2:15" ht="27.75" thickTop="1" thickBot="1" x14ac:dyDescent="0.4">
      <c r="B777" s="1569" t="s">
        <v>182</v>
      </c>
      <c r="C777" s="1569"/>
      <c r="D777" s="1569"/>
      <c r="E777" s="1569"/>
      <c r="F777" s="1569"/>
      <c r="G777" s="31"/>
      <c r="H777" s="32"/>
      <c r="I777" s="753"/>
      <c r="J777" s="722"/>
      <c r="K777" s="32"/>
    </row>
    <row r="778" spans="2:15" ht="106.5" thickTop="1" thickBot="1" x14ac:dyDescent="0.4">
      <c r="B778" s="20" t="s">
        <v>137</v>
      </c>
      <c r="C778" s="20" t="s">
        <v>138</v>
      </c>
      <c r="D778" s="20" t="s">
        <v>139</v>
      </c>
      <c r="E778" s="20" t="s">
        <v>140</v>
      </c>
      <c r="F778" s="20" t="s">
        <v>141</v>
      </c>
      <c r="G778" s="20" t="s">
        <v>142</v>
      </c>
      <c r="H778" s="33" t="s">
        <v>3311</v>
      </c>
      <c r="I778" s="750" t="s">
        <v>3316</v>
      </c>
      <c r="J778" s="717" t="s">
        <v>3315</v>
      </c>
      <c r="K778" s="21" t="s">
        <v>5154</v>
      </c>
    </row>
    <row r="779" spans="2:15" ht="26.25" thickTop="1" x14ac:dyDescent="0.35">
      <c r="B779" s="782">
        <v>21010103</v>
      </c>
      <c r="C779" s="782">
        <v>70111</v>
      </c>
      <c r="D779" s="783" t="s">
        <v>4684</v>
      </c>
      <c r="E779" s="784">
        <v>2204</v>
      </c>
      <c r="F779" s="782">
        <v>10721300</v>
      </c>
      <c r="G779" s="37" t="s">
        <v>3135</v>
      </c>
      <c r="H779" s="785">
        <v>70738972.5</v>
      </c>
      <c r="I779" s="751">
        <v>46908596.57</v>
      </c>
      <c r="J779" s="703">
        <v>150738972.5</v>
      </c>
      <c r="K779" s="785">
        <f>J779+H779</f>
        <v>221477945</v>
      </c>
      <c r="L779" s="1081"/>
    </row>
    <row r="780" spans="2:15" s="1345" customFormat="1" x14ac:dyDescent="0.35">
      <c r="B780" s="1347">
        <v>21020101</v>
      </c>
      <c r="C780" s="1347">
        <v>70111</v>
      </c>
      <c r="D780" s="1357" t="s">
        <v>4684</v>
      </c>
      <c r="E780" s="1358">
        <v>2101</v>
      </c>
      <c r="F780" s="1347">
        <v>10742400</v>
      </c>
      <c r="G780" s="1359" t="s">
        <v>144</v>
      </c>
      <c r="H780" s="1360"/>
      <c r="I780" s="1375"/>
      <c r="J780" s="1379"/>
      <c r="K780" s="1360">
        <f>J780+H780</f>
        <v>0</v>
      </c>
      <c r="L780" s="1354"/>
      <c r="M780" s="1355"/>
      <c r="N780" s="1356"/>
      <c r="O780" s="1356"/>
    </row>
    <row r="781" spans="2:15" s="1345" customFormat="1" x14ac:dyDescent="0.35">
      <c r="B781" s="1346">
        <v>22020101</v>
      </c>
      <c r="C781" s="1347">
        <v>70111</v>
      </c>
      <c r="D781" s="1348" t="s">
        <v>4684</v>
      </c>
      <c r="E781" s="1349">
        <v>2101</v>
      </c>
      <c r="F781" s="1347">
        <v>10742400</v>
      </c>
      <c r="G781" s="1350" t="s">
        <v>145</v>
      </c>
      <c r="H781" s="1351">
        <v>10080000</v>
      </c>
      <c r="I781" s="1375">
        <v>6067480</v>
      </c>
      <c r="J781" s="1380">
        <v>244920000.29999995</v>
      </c>
      <c r="K781" s="1360">
        <f t="shared" ref="K781:K814" si="17">J781+H781</f>
        <v>255000000.29999995</v>
      </c>
      <c r="L781" s="1354"/>
      <c r="M781" s="1355"/>
      <c r="N781" s="1356"/>
      <c r="O781" s="1356"/>
    </row>
    <row r="782" spans="2:15" x14ac:dyDescent="0.35">
      <c r="B782" s="698">
        <v>22020201</v>
      </c>
      <c r="C782" s="782">
        <v>70111</v>
      </c>
      <c r="D782" s="761" t="s">
        <v>4684</v>
      </c>
      <c r="E782" s="700">
        <v>2101</v>
      </c>
      <c r="F782" s="782">
        <v>10742400</v>
      </c>
      <c r="G782" s="26" t="s">
        <v>147</v>
      </c>
      <c r="H782" s="791">
        <v>175000</v>
      </c>
      <c r="I782" s="751">
        <v>120000</v>
      </c>
      <c r="J782" s="707">
        <v>485000</v>
      </c>
      <c r="K782" s="785">
        <f t="shared" si="17"/>
        <v>660000</v>
      </c>
      <c r="L782" s="1081"/>
    </row>
    <row r="783" spans="2:15" x14ac:dyDescent="0.35">
      <c r="B783" s="698">
        <v>22020202</v>
      </c>
      <c r="C783" s="782">
        <v>70111</v>
      </c>
      <c r="D783" s="761" t="s">
        <v>4684</v>
      </c>
      <c r="E783" s="700">
        <v>2101</v>
      </c>
      <c r="F783" s="782">
        <v>10742400</v>
      </c>
      <c r="G783" s="26" t="s">
        <v>184</v>
      </c>
      <c r="H783" s="791">
        <v>175000</v>
      </c>
      <c r="I783" s="751">
        <v>150000</v>
      </c>
      <c r="J783" s="707">
        <v>0</v>
      </c>
      <c r="K783" s="785">
        <f t="shared" si="17"/>
        <v>175000</v>
      </c>
      <c r="L783" s="1081"/>
    </row>
    <row r="784" spans="2:15" x14ac:dyDescent="0.35">
      <c r="B784" s="698">
        <v>22020203</v>
      </c>
      <c r="C784" s="782">
        <v>70111</v>
      </c>
      <c r="D784" s="761" t="s">
        <v>4684</v>
      </c>
      <c r="E784" s="700">
        <v>2101</v>
      </c>
      <c r="F784" s="782">
        <v>10742400</v>
      </c>
      <c r="G784" s="26" t="s">
        <v>148</v>
      </c>
      <c r="H784" s="791">
        <v>175000</v>
      </c>
      <c r="I784" s="751">
        <v>900000</v>
      </c>
      <c r="J784" s="707">
        <v>9825000</v>
      </c>
      <c r="K784" s="785">
        <f t="shared" si="17"/>
        <v>10000000</v>
      </c>
      <c r="L784" s="1081"/>
    </row>
    <row r="785" spans="2:15" x14ac:dyDescent="0.35">
      <c r="B785" s="698">
        <v>22020205</v>
      </c>
      <c r="C785" s="782">
        <v>70111</v>
      </c>
      <c r="D785" s="761" t="s">
        <v>4684</v>
      </c>
      <c r="E785" s="700">
        <v>2101</v>
      </c>
      <c r="F785" s="782">
        <v>10742400</v>
      </c>
      <c r="G785" s="26" t="s">
        <v>185</v>
      </c>
      <c r="H785" s="791">
        <v>525000</v>
      </c>
      <c r="I785" s="751">
        <v>393000</v>
      </c>
      <c r="J785" s="707">
        <v>0</v>
      </c>
      <c r="K785" s="785">
        <f t="shared" si="17"/>
        <v>525000</v>
      </c>
      <c r="L785" s="1081"/>
    </row>
    <row r="786" spans="2:15" x14ac:dyDescent="0.35">
      <c r="B786" s="698">
        <v>22020206</v>
      </c>
      <c r="C786" s="782">
        <v>70111</v>
      </c>
      <c r="D786" s="761" t="s">
        <v>4684</v>
      </c>
      <c r="E786" s="700">
        <v>2101</v>
      </c>
      <c r="F786" s="782">
        <v>10742400</v>
      </c>
      <c r="G786" s="26" t="s">
        <v>234</v>
      </c>
      <c r="H786" s="791">
        <v>105000</v>
      </c>
      <c r="I786" s="751">
        <v>55000</v>
      </c>
      <c r="J786" s="707">
        <v>0</v>
      </c>
      <c r="K786" s="785">
        <f t="shared" si="17"/>
        <v>105000</v>
      </c>
      <c r="L786" s="1081"/>
    </row>
    <row r="787" spans="2:15" s="1345" customFormat="1" x14ac:dyDescent="0.35">
      <c r="B787" s="1346">
        <v>22020301</v>
      </c>
      <c r="C787" s="1347">
        <v>70111</v>
      </c>
      <c r="D787" s="1348" t="s">
        <v>4684</v>
      </c>
      <c r="E787" s="1349">
        <v>2101</v>
      </c>
      <c r="F787" s="1347">
        <v>10742400</v>
      </c>
      <c r="G787" s="1350" t="s">
        <v>195</v>
      </c>
      <c r="H787" s="1351">
        <v>2100000</v>
      </c>
      <c r="I787" s="1375">
        <v>3310000</v>
      </c>
      <c r="J787" s="1380">
        <v>68003107</v>
      </c>
      <c r="K787" s="1360">
        <f t="shared" si="17"/>
        <v>70103107</v>
      </c>
      <c r="L787" s="1354"/>
      <c r="M787" s="1355"/>
      <c r="N787" s="1356"/>
      <c r="O787" s="1356"/>
    </row>
    <row r="788" spans="2:15" x14ac:dyDescent="0.35">
      <c r="B788" s="698">
        <v>22020302</v>
      </c>
      <c r="C788" s="782">
        <v>70111</v>
      </c>
      <c r="D788" s="761" t="s">
        <v>4684</v>
      </c>
      <c r="E788" s="700">
        <v>2101</v>
      </c>
      <c r="F788" s="782">
        <v>10742400</v>
      </c>
      <c r="G788" s="26" t="s">
        <v>207</v>
      </c>
      <c r="H788" s="791">
        <v>525000</v>
      </c>
      <c r="I788" s="751">
        <v>340000</v>
      </c>
      <c r="J788" s="707">
        <v>0</v>
      </c>
      <c r="K788" s="785">
        <f t="shared" si="17"/>
        <v>525000</v>
      </c>
      <c r="L788" s="1081"/>
    </row>
    <row r="789" spans="2:15" x14ac:dyDescent="0.35">
      <c r="B789" s="698">
        <v>22020303</v>
      </c>
      <c r="C789" s="782">
        <v>70111</v>
      </c>
      <c r="D789" s="761" t="s">
        <v>4684</v>
      </c>
      <c r="E789" s="700">
        <v>2101</v>
      </c>
      <c r="F789" s="782">
        <v>10742400</v>
      </c>
      <c r="G789" s="26" t="s">
        <v>152</v>
      </c>
      <c r="H789" s="791">
        <v>350000</v>
      </c>
      <c r="I789" s="751">
        <v>750000</v>
      </c>
      <c r="J789" s="707">
        <v>650000</v>
      </c>
      <c r="K789" s="785">
        <f t="shared" si="17"/>
        <v>1000000</v>
      </c>
      <c r="L789" s="1081"/>
    </row>
    <row r="790" spans="2:15" x14ac:dyDescent="0.35">
      <c r="B790" s="698">
        <v>22020305</v>
      </c>
      <c r="C790" s="782">
        <v>70111</v>
      </c>
      <c r="D790" s="761" t="s">
        <v>4684</v>
      </c>
      <c r="E790" s="700">
        <v>2101</v>
      </c>
      <c r="F790" s="782">
        <v>10742400</v>
      </c>
      <c r="G790" s="26" t="s">
        <v>153</v>
      </c>
      <c r="H790" s="791">
        <v>700000</v>
      </c>
      <c r="I790" s="751">
        <v>1864796.08</v>
      </c>
      <c r="J790" s="707">
        <v>2300000</v>
      </c>
      <c r="K790" s="785">
        <f t="shared" si="17"/>
        <v>3000000</v>
      </c>
      <c r="L790" s="1081"/>
    </row>
    <row r="791" spans="2:15" x14ac:dyDescent="0.35">
      <c r="B791" s="698">
        <v>22020306</v>
      </c>
      <c r="C791" s="782">
        <v>70111</v>
      </c>
      <c r="D791" s="761" t="s">
        <v>4684</v>
      </c>
      <c r="E791" s="700">
        <v>2101</v>
      </c>
      <c r="F791" s="782">
        <v>10742400</v>
      </c>
      <c r="G791" s="26" t="s">
        <v>154</v>
      </c>
      <c r="H791" s="791">
        <v>1750000</v>
      </c>
      <c r="I791" s="751">
        <v>1800000</v>
      </c>
      <c r="J791" s="707">
        <v>4250000</v>
      </c>
      <c r="K791" s="785">
        <f t="shared" si="17"/>
        <v>6000000</v>
      </c>
      <c r="L791" s="1081"/>
    </row>
    <row r="792" spans="2:15" x14ac:dyDescent="0.35">
      <c r="B792" s="698">
        <v>22020307</v>
      </c>
      <c r="C792" s="782">
        <v>70111</v>
      </c>
      <c r="D792" s="761" t="s">
        <v>4684</v>
      </c>
      <c r="E792" s="700">
        <v>2101</v>
      </c>
      <c r="F792" s="782">
        <v>10742400</v>
      </c>
      <c r="G792" s="26" t="s">
        <v>155</v>
      </c>
      <c r="H792" s="791">
        <v>1750000</v>
      </c>
      <c r="I792" s="751">
        <v>0</v>
      </c>
      <c r="J792" s="707">
        <v>0</v>
      </c>
      <c r="K792" s="785">
        <f t="shared" si="17"/>
        <v>1750000</v>
      </c>
      <c r="L792" s="1081"/>
    </row>
    <row r="793" spans="2:15" x14ac:dyDescent="0.35">
      <c r="B793" s="698">
        <v>22020309</v>
      </c>
      <c r="C793" s="782">
        <v>70111</v>
      </c>
      <c r="D793" s="761" t="s">
        <v>4684</v>
      </c>
      <c r="E793" s="700">
        <v>2101</v>
      </c>
      <c r="F793" s="782">
        <v>10742400</v>
      </c>
      <c r="G793" s="26" t="s">
        <v>156</v>
      </c>
      <c r="H793" s="791">
        <v>1225000</v>
      </c>
      <c r="I793" s="751">
        <v>0</v>
      </c>
      <c r="J793" s="707">
        <v>0</v>
      </c>
      <c r="K793" s="785">
        <f t="shared" si="17"/>
        <v>1225000</v>
      </c>
      <c r="L793" s="1081"/>
      <c r="N793" s="1301"/>
    </row>
    <row r="794" spans="2:15" x14ac:dyDescent="0.35">
      <c r="B794" s="698">
        <v>22020401</v>
      </c>
      <c r="C794" s="782">
        <v>70111</v>
      </c>
      <c r="D794" s="761" t="s">
        <v>4684</v>
      </c>
      <c r="E794" s="700">
        <v>2101</v>
      </c>
      <c r="F794" s="782">
        <v>10742400</v>
      </c>
      <c r="G794" s="26" t="s">
        <v>196</v>
      </c>
      <c r="H794" s="791">
        <v>1750000</v>
      </c>
      <c r="I794" s="751">
        <v>1000000</v>
      </c>
      <c r="J794" s="707">
        <v>1250000</v>
      </c>
      <c r="K794" s="785">
        <f t="shared" si="17"/>
        <v>3000000</v>
      </c>
      <c r="L794" s="1081"/>
    </row>
    <row r="795" spans="2:15" s="1345" customFormat="1" x14ac:dyDescent="0.35">
      <c r="B795" s="1346">
        <v>22020402</v>
      </c>
      <c r="C795" s="1347">
        <v>70111</v>
      </c>
      <c r="D795" s="1348" t="s">
        <v>4684</v>
      </c>
      <c r="E795" s="1349">
        <v>2101</v>
      </c>
      <c r="F795" s="1347">
        <v>10742400</v>
      </c>
      <c r="G795" s="1350" t="s">
        <v>197</v>
      </c>
      <c r="H795" s="1351">
        <v>700000</v>
      </c>
      <c r="I795" s="1375">
        <v>560000</v>
      </c>
      <c r="J795" s="1380">
        <v>30300000</v>
      </c>
      <c r="K795" s="1360">
        <f t="shared" si="17"/>
        <v>31000000</v>
      </c>
      <c r="L795" s="1354"/>
      <c r="M795" s="1355"/>
      <c r="N795" s="1356"/>
      <c r="O795" s="1356"/>
    </row>
    <row r="796" spans="2:15" s="1345" customFormat="1" x14ac:dyDescent="0.35">
      <c r="B796" s="1346">
        <v>22020403</v>
      </c>
      <c r="C796" s="1347">
        <v>70111</v>
      </c>
      <c r="D796" s="1348" t="s">
        <v>4684</v>
      </c>
      <c r="E796" s="1349">
        <v>2101</v>
      </c>
      <c r="F796" s="1347">
        <v>10742400</v>
      </c>
      <c r="G796" s="1350" t="s">
        <v>160</v>
      </c>
      <c r="H796" s="1351">
        <v>1750000</v>
      </c>
      <c r="I796" s="1375">
        <v>250000</v>
      </c>
      <c r="J796" s="1380">
        <v>70000000</v>
      </c>
      <c r="K796" s="1360">
        <f t="shared" si="17"/>
        <v>71750000</v>
      </c>
      <c r="L796" s="1354"/>
      <c r="M796" s="1355"/>
      <c r="N796" s="1356"/>
      <c r="O796" s="1356"/>
    </row>
    <row r="797" spans="2:15" x14ac:dyDescent="0.35">
      <c r="B797" s="698">
        <v>22020404</v>
      </c>
      <c r="C797" s="782">
        <v>70111</v>
      </c>
      <c r="D797" s="761" t="s">
        <v>4684</v>
      </c>
      <c r="E797" s="700">
        <v>2101</v>
      </c>
      <c r="F797" s="782">
        <v>10742400</v>
      </c>
      <c r="G797" s="26" t="s">
        <v>161</v>
      </c>
      <c r="H797" s="791">
        <v>700000</v>
      </c>
      <c r="I797" s="751">
        <v>50000</v>
      </c>
      <c r="J797" s="707">
        <v>0</v>
      </c>
      <c r="K797" s="785">
        <f t="shared" si="17"/>
        <v>700000</v>
      </c>
      <c r="L797" s="1081"/>
    </row>
    <row r="798" spans="2:15" x14ac:dyDescent="0.35">
      <c r="B798" s="698">
        <v>22020405</v>
      </c>
      <c r="C798" s="782">
        <v>70111</v>
      </c>
      <c r="D798" s="761" t="s">
        <v>4684</v>
      </c>
      <c r="E798" s="700">
        <v>2101</v>
      </c>
      <c r="F798" s="782">
        <v>10742400</v>
      </c>
      <c r="G798" s="26" t="s">
        <v>162</v>
      </c>
      <c r="H798" s="791">
        <v>700000</v>
      </c>
      <c r="I798" s="751">
        <v>136500</v>
      </c>
      <c r="J798" s="707">
        <v>300000</v>
      </c>
      <c r="K798" s="785">
        <f t="shared" si="17"/>
        <v>1000000</v>
      </c>
      <c r="L798" s="1081"/>
    </row>
    <row r="799" spans="2:15" s="1345" customFormat="1" x14ac:dyDescent="0.35">
      <c r="B799" s="1346">
        <v>22020501</v>
      </c>
      <c r="C799" s="1347">
        <v>70111</v>
      </c>
      <c r="D799" s="1348" t="s">
        <v>4684</v>
      </c>
      <c r="E799" s="1349">
        <v>2101</v>
      </c>
      <c r="F799" s="1347">
        <v>10742400</v>
      </c>
      <c r="G799" s="1350" t="s">
        <v>198</v>
      </c>
      <c r="H799" s="1351">
        <v>3500000</v>
      </c>
      <c r="I799" s="1375">
        <v>11385000</v>
      </c>
      <c r="J799" s="1380">
        <v>96500000</v>
      </c>
      <c r="K799" s="1360">
        <f t="shared" si="17"/>
        <v>100000000</v>
      </c>
      <c r="L799" s="1354"/>
      <c r="M799" s="1355"/>
      <c r="N799" s="1356"/>
      <c r="O799" s="1356"/>
    </row>
    <row r="800" spans="2:15" x14ac:dyDescent="0.35">
      <c r="B800" s="698">
        <v>22020601</v>
      </c>
      <c r="C800" s="782">
        <v>70111</v>
      </c>
      <c r="D800" s="761" t="s">
        <v>4684</v>
      </c>
      <c r="E800" s="700">
        <v>2101</v>
      </c>
      <c r="F800" s="782">
        <v>10742400</v>
      </c>
      <c r="G800" s="26" t="s">
        <v>166</v>
      </c>
      <c r="H800" s="791">
        <v>1750000</v>
      </c>
      <c r="I800" s="751">
        <v>240000</v>
      </c>
      <c r="J800" s="707">
        <v>0</v>
      </c>
      <c r="K800" s="785">
        <f t="shared" si="17"/>
        <v>1750000</v>
      </c>
      <c r="L800" s="1081"/>
    </row>
    <row r="801" spans="2:15" x14ac:dyDescent="0.35">
      <c r="B801" s="698">
        <v>22020602</v>
      </c>
      <c r="C801" s="782">
        <v>70111</v>
      </c>
      <c r="D801" s="761" t="s">
        <v>4684</v>
      </c>
      <c r="E801" s="700">
        <v>2101</v>
      </c>
      <c r="F801" s="782">
        <v>10742400</v>
      </c>
      <c r="G801" s="26" t="s">
        <v>210</v>
      </c>
      <c r="H801" s="791">
        <v>3500000</v>
      </c>
      <c r="I801" s="751">
        <v>0</v>
      </c>
      <c r="J801" s="707">
        <v>-3500000</v>
      </c>
      <c r="K801" s="785">
        <f t="shared" si="17"/>
        <v>0</v>
      </c>
      <c r="L801" s="1081"/>
    </row>
    <row r="802" spans="2:15" x14ac:dyDescent="0.35">
      <c r="B802" s="698">
        <v>22020603</v>
      </c>
      <c r="C802" s="782">
        <v>70111</v>
      </c>
      <c r="D802" s="761" t="s">
        <v>4684</v>
      </c>
      <c r="E802" s="700">
        <v>2101</v>
      </c>
      <c r="F802" s="782">
        <v>10742400</v>
      </c>
      <c r="G802" s="26" t="s">
        <v>233</v>
      </c>
      <c r="H802" s="791">
        <v>700000</v>
      </c>
      <c r="I802" s="751">
        <v>50000</v>
      </c>
      <c r="J802" s="707">
        <v>0</v>
      </c>
      <c r="K802" s="785">
        <f t="shared" si="17"/>
        <v>700000</v>
      </c>
      <c r="L802" s="1081"/>
    </row>
    <row r="803" spans="2:15" x14ac:dyDescent="0.35">
      <c r="B803" s="698">
        <v>22020605</v>
      </c>
      <c r="C803" s="782">
        <v>70111</v>
      </c>
      <c r="D803" s="761" t="s">
        <v>4684</v>
      </c>
      <c r="E803" s="700">
        <v>2101</v>
      </c>
      <c r="F803" s="782">
        <v>10742400</v>
      </c>
      <c r="G803" s="26" t="s">
        <v>167</v>
      </c>
      <c r="H803" s="791">
        <v>175000</v>
      </c>
      <c r="I803" s="751">
        <v>336000</v>
      </c>
      <c r="J803" s="707">
        <v>825000</v>
      </c>
      <c r="K803" s="785">
        <f t="shared" si="17"/>
        <v>1000000</v>
      </c>
      <c r="L803" s="1081"/>
    </row>
    <row r="804" spans="2:15" x14ac:dyDescent="0.35">
      <c r="B804" s="698">
        <v>22020801</v>
      </c>
      <c r="C804" s="782">
        <v>70111</v>
      </c>
      <c r="D804" s="761" t="s">
        <v>4684</v>
      </c>
      <c r="E804" s="700">
        <v>2101</v>
      </c>
      <c r="F804" s="782">
        <v>10742400</v>
      </c>
      <c r="G804" s="26" t="s">
        <v>168</v>
      </c>
      <c r="H804" s="791">
        <v>1400000</v>
      </c>
      <c r="I804" s="751">
        <v>1470000</v>
      </c>
      <c r="J804" s="707">
        <v>8600000</v>
      </c>
      <c r="K804" s="785">
        <f t="shared" si="17"/>
        <v>10000000</v>
      </c>
      <c r="L804" s="1081"/>
    </row>
    <row r="805" spans="2:15" x14ac:dyDescent="0.35">
      <c r="B805" s="698">
        <v>22020803</v>
      </c>
      <c r="C805" s="782">
        <v>70111</v>
      </c>
      <c r="D805" s="761" t="s">
        <v>4684</v>
      </c>
      <c r="E805" s="700">
        <v>2101</v>
      </c>
      <c r="F805" s="782">
        <v>10742400</v>
      </c>
      <c r="G805" s="26" t="s">
        <v>169</v>
      </c>
      <c r="H805" s="791">
        <v>700000</v>
      </c>
      <c r="I805" s="751">
        <v>890000</v>
      </c>
      <c r="J805" s="707">
        <v>5300000</v>
      </c>
      <c r="K805" s="785">
        <f t="shared" si="17"/>
        <v>6000000</v>
      </c>
      <c r="L805" s="1081"/>
    </row>
    <row r="806" spans="2:15" x14ac:dyDescent="0.35">
      <c r="B806" s="698">
        <v>22020806</v>
      </c>
      <c r="C806" s="782">
        <v>70111</v>
      </c>
      <c r="D806" s="761" t="s">
        <v>4684</v>
      </c>
      <c r="E806" s="700">
        <v>2101</v>
      </c>
      <c r="F806" s="782">
        <v>10742400</v>
      </c>
      <c r="G806" s="26" t="s">
        <v>170</v>
      </c>
      <c r="H806" s="791">
        <v>525000</v>
      </c>
      <c r="I806" s="751">
        <v>1200000</v>
      </c>
      <c r="J806" s="707">
        <v>2475000</v>
      </c>
      <c r="K806" s="785">
        <f t="shared" si="17"/>
        <v>3000000</v>
      </c>
      <c r="L806" s="1081"/>
    </row>
    <row r="807" spans="2:15" x14ac:dyDescent="0.35">
      <c r="B807" s="698">
        <v>22020901</v>
      </c>
      <c r="C807" s="782">
        <v>70111</v>
      </c>
      <c r="D807" s="761" t="s">
        <v>4684</v>
      </c>
      <c r="E807" s="700">
        <v>2101</v>
      </c>
      <c r="F807" s="782">
        <v>10742400</v>
      </c>
      <c r="G807" s="26" t="s">
        <v>171</v>
      </c>
      <c r="H807" s="791">
        <v>700000.7</v>
      </c>
      <c r="I807" s="751">
        <v>24339.34</v>
      </c>
      <c r="J807" s="707">
        <v>0</v>
      </c>
      <c r="K807" s="785">
        <f t="shared" si="17"/>
        <v>700000.7</v>
      </c>
      <c r="L807" s="1081"/>
    </row>
    <row r="808" spans="2:15" s="1345" customFormat="1" x14ac:dyDescent="0.35">
      <c r="B808" s="1347">
        <v>22021001</v>
      </c>
      <c r="C808" s="1347">
        <v>70111</v>
      </c>
      <c r="D808" s="1348" t="s">
        <v>4684</v>
      </c>
      <c r="E808" s="1349">
        <v>2101</v>
      </c>
      <c r="F808" s="1347">
        <v>10742400</v>
      </c>
      <c r="G808" s="1359" t="s">
        <v>172</v>
      </c>
      <c r="H808" s="1360">
        <v>1400000</v>
      </c>
      <c r="I808" s="1375">
        <v>1008000</v>
      </c>
      <c r="J808" s="1379">
        <v>31600000</v>
      </c>
      <c r="K808" s="1360">
        <f t="shared" si="17"/>
        <v>33000000</v>
      </c>
      <c r="L808" s="1354"/>
      <c r="M808" s="1355"/>
      <c r="N808" s="1356"/>
      <c r="O808" s="1356"/>
    </row>
    <row r="809" spans="2:15" s="1345" customFormat="1" x14ac:dyDescent="0.35">
      <c r="B809" s="1346">
        <v>22021002</v>
      </c>
      <c r="C809" s="1347">
        <v>70111</v>
      </c>
      <c r="D809" s="1348" t="s">
        <v>4684</v>
      </c>
      <c r="E809" s="1349">
        <v>2101</v>
      </c>
      <c r="F809" s="1347">
        <v>10742400</v>
      </c>
      <c r="G809" s="1350" t="s">
        <v>189</v>
      </c>
      <c r="H809" s="1351">
        <v>6125000</v>
      </c>
      <c r="I809" s="1375">
        <v>3535000</v>
      </c>
      <c r="J809" s="1380">
        <v>48955000</v>
      </c>
      <c r="K809" s="1360">
        <f t="shared" si="17"/>
        <v>55080000</v>
      </c>
      <c r="L809" s="1354"/>
      <c r="M809" s="1355"/>
      <c r="N809" s="1356"/>
      <c r="O809" s="1356"/>
    </row>
    <row r="810" spans="2:15" x14ac:dyDescent="0.35">
      <c r="B810" s="698">
        <v>22021003</v>
      </c>
      <c r="C810" s="782">
        <v>70111</v>
      </c>
      <c r="D810" s="761" t="s">
        <v>4684</v>
      </c>
      <c r="E810" s="700">
        <v>2101</v>
      </c>
      <c r="F810" s="782">
        <v>10742400</v>
      </c>
      <c r="G810" s="26" t="s">
        <v>173</v>
      </c>
      <c r="H810" s="763">
        <v>1750000</v>
      </c>
      <c r="I810" s="751">
        <v>1319093</v>
      </c>
      <c r="J810" s="926">
        <v>8250000</v>
      </c>
      <c r="K810" s="785">
        <f t="shared" si="17"/>
        <v>10000000</v>
      </c>
      <c r="L810" s="1081"/>
    </row>
    <row r="811" spans="2:15" x14ac:dyDescent="0.35">
      <c r="B811" s="698">
        <v>22021004</v>
      </c>
      <c r="C811" s="782">
        <v>70111</v>
      </c>
      <c r="D811" s="761" t="s">
        <v>4684</v>
      </c>
      <c r="E811" s="700">
        <v>2101</v>
      </c>
      <c r="F811" s="782">
        <v>10742400</v>
      </c>
      <c r="G811" s="26" t="s">
        <v>174</v>
      </c>
      <c r="H811" s="791">
        <v>1750000</v>
      </c>
      <c r="I811" s="751">
        <v>0</v>
      </c>
      <c r="J811" s="707">
        <v>0</v>
      </c>
      <c r="K811" s="785">
        <f t="shared" si="17"/>
        <v>1750000</v>
      </c>
      <c r="L811" s="1081"/>
    </row>
    <row r="812" spans="2:15" x14ac:dyDescent="0.35">
      <c r="B812" s="698">
        <v>22021006</v>
      </c>
      <c r="C812" s="782">
        <v>70111</v>
      </c>
      <c r="D812" s="761" t="s">
        <v>4684</v>
      </c>
      <c r="E812" s="700">
        <v>2101</v>
      </c>
      <c r="F812" s="782">
        <v>10742400</v>
      </c>
      <c r="G812" s="26" t="s">
        <v>190</v>
      </c>
      <c r="H812" s="791">
        <v>175000</v>
      </c>
      <c r="I812" s="751">
        <v>200000</v>
      </c>
      <c r="J812" s="707">
        <v>825000</v>
      </c>
      <c r="K812" s="785">
        <f t="shared" si="17"/>
        <v>1000000</v>
      </c>
      <c r="L812" s="1081"/>
    </row>
    <row r="813" spans="2:15" s="1345" customFormat="1" x14ac:dyDescent="0.35">
      <c r="B813" s="1346">
        <v>22021007</v>
      </c>
      <c r="C813" s="1347">
        <v>70111</v>
      </c>
      <c r="D813" s="1348" t="s">
        <v>4684</v>
      </c>
      <c r="E813" s="1349">
        <v>2101</v>
      </c>
      <c r="F813" s="1347">
        <v>10742400</v>
      </c>
      <c r="G813" s="1350" t="s">
        <v>175</v>
      </c>
      <c r="H813" s="1351">
        <v>3500000</v>
      </c>
      <c r="I813" s="1375">
        <v>3150000</v>
      </c>
      <c r="J813" s="1380">
        <v>73396893</v>
      </c>
      <c r="K813" s="1360">
        <f t="shared" si="17"/>
        <v>76896893</v>
      </c>
      <c r="L813" s="1354"/>
      <c r="M813" s="1355"/>
      <c r="N813" s="1356"/>
      <c r="O813" s="1356"/>
    </row>
    <row r="814" spans="2:15" ht="26.25" thickBot="1" x14ac:dyDescent="0.4">
      <c r="B814" s="782">
        <v>22021008</v>
      </c>
      <c r="C814" s="782">
        <v>70111</v>
      </c>
      <c r="D814" s="761" t="s">
        <v>4684</v>
      </c>
      <c r="E814" s="700">
        <v>2101</v>
      </c>
      <c r="F814" s="782">
        <v>10742400</v>
      </c>
      <c r="G814" s="37" t="s">
        <v>191</v>
      </c>
      <c r="H814" s="785">
        <v>175000</v>
      </c>
      <c r="I814" s="751">
        <v>0</v>
      </c>
      <c r="J814" s="703">
        <v>0</v>
      </c>
      <c r="K814" s="785">
        <f t="shared" si="17"/>
        <v>175000</v>
      </c>
      <c r="L814" s="1081"/>
    </row>
    <row r="815" spans="2:15" ht="27.75" thickTop="1" thickBot="1" x14ac:dyDescent="0.4">
      <c r="B815" s="764"/>
      <c r="C815" s="764"/>
      <c r="D815" s="764"/>
      <c r="E815" s="764"/>
      <c r="F815" s="764"/>
      <c r="G815" s="16" t="s">
        <v>1039</v>
      </c>
      <c r="H815" s="766">
        <f>SUM(H779:H814)</f>
        <v>123798973.2</v>
      </c>
      <c r="I815" s="747">
        <f>SUM(I779:I814)</f>
        <v>89462804.99000001</v>
      </c>
      <c r="J815" s="765">
        <f>SUM(J779:J814)</f>
        <v>856248972.79999995</v>
      </c>
      <c r="K815" s="766">
        <f>SUM(K779:K814)</f>
        <v>980047946</v>
      </c>
      <c r="N815" s="705">
        <f>K815-M815</f>
        <v>980047946</v>
      </c>
    </row>
    <row r="816" spans="2:15" ht="27" thickTop="1" thickBot="1" x14ac:dyDescent="0.4">
      <c r="B816" s="767"/>
      <c r="C816" s="767"/>
      <c r="D816" s="767"/>
      <c r="E816" s="767"/>
      <c r="F816" s="767"/>
      <c r="G816" s="769"/>
      <c r="H816" s="787"/>
      <c r="I816" s="728"/>
      <c r="J816" s="770"/>
      <c r="K816" s="934"/>
    </row>
    <row r="817" spans="2:14" ht="27.75" thickTop="1" thickBot="1" x14ac:dyDescent="0.4">
      <c r="B817" s="767"/>
      <c r="C817" s="767"/>
      <c r="D817" s="767"/>
      <c r="E817" s="767"/>
      <c r="F817" s="767"/>
      <c r="G817" s="769"/>
      <c r="H817" s="787"/>
      <c r="I817" s="728"/>
      <c r="J817" s="719" t="s">
        <v>179</v>
      </c>
      <c r="K817" s="766">
        <f>K779</f>
        <v>221477945</v>
      </c>
    </row>
    <row r="818" spans="2:14" ht="27.75" thickTop="1" thickBot="1" x14ac:dyDescent="0.4">
      <c r="B818" s="767"/>
      <c r="C818" s="767"/>
      <c r="D818" s="767"/>
      <c r="E818" s="767"/>
      <c r="F818" s="767"/>
      <c r="G818" s="769"/>
      <c r="H818" s="787"/>
      <c r="I818" s="728"/>
      <c r="J818" s="719" t="s">
        <v>180</v>
      </c>
      <c r="K818" s="766">
        <f>K815-K817</f>
        <v>758570001</v>
      </c>
    </row>
    <row r="819" spans="2:14" ht="27.75" thickTop="1" thickBot="1" x14ac:dyDescent="0.4">
      <c r="B819" s="767"/>
      <c r="C819" s="767"/>
      <c r="D819" s="767"/>
      <c r="E819" s="767"/>
      <c r="F819" s="767"/>
      <c r="G819" s="769"/>
      <c r="H819" s="787"/>
      <c r="I819" s="728"/>
      <c r="J819" s="720"/>
      <c r="K819" s="794"/>
    </row>
    <row r="820" spans="2:14" ht="27.75" thickTop="1" thickBot="1" x14ac:dyDescent="0.4">
      <c r="B820" s="1088" t="s">
        <v>3126</v>
      </c>
      <c r="C820" s="1089" t="s">
        <v>3141</v>
      </c>
      <c r="D820" s="1089"/>
      <c r="E820" s="1089"/>
      <c r="F820" s="1089"/>
      <c r="G820" s="1089"/>
      <c r="H820" s="1090"/>
      <c r="I820" s="1091"/>
      <c r="J820" s="1089"/>
      <c r="K820" s="1089"/>
    </row>
    <row r="821" spans="2:14" ht="27.75" thickTop="1" thickBot="1" x14ac:dyDescent="0.4">
      <c r="B821" s="1569" t="s">
        <v>213</v>
      </c>
      <c r="C821" s="1569"/>
      <c r="D821" s="1569"/>
      <c r="E821" s="1569"/>
      <c r="F821" s="1569"/>
      <c r="G821" s="31"/>
      <c r="H821" s="32"/>
      <c r="I821" s="753"/>
      <c r="J821" s="722"/>
      <c r="K821" s="32"/>
    </row>
    <row r="822" spans="2:14" ht="80.25" thickTop="1" thickBot="1" x14ac:dyDescent="0.4">
      <c r="B822" s="20" t="s">
        <v>137</v>
      </c>
      <c r="C822" s="20" t="s">
        <v>138</v>
      </c>
      <c r="D822" s="20" t="s">
        <v>139</v>
      </c>
      <c r="E822" s="20" t="s">
        <v>140</v>
      </c>
      <c r="F822" s="20" t="s">
        <v>141</v>
      </c>
      <c r="G822" s="20" t="s">
        <v>142</v>
      </c>
      <c r="H822" s="33" t="s">
        <v>3311</v>
      </c>
      <c r="I822" s="750" t="s">
        <v>3317</v>
      </c>
      <c r="J822" s="717" t="s">
        <v>3318</v>
      </c>
      <c r="K822" s="33" t="s">
        <v>5153</v>
      </c>
    </row>
    <row r="823" spans="2:14" ht="51.75" thickTop="1" x14ac:dyDescent="0.35">
      <c r="B823" s="782">
        <v>23010102</v>
      </c>
      <c r="C823" s="782">
        <v>70111</v>
      </c>
      <c r="D823" s="790" t="s">
        <v>3398</v>
      </c>
      <c r="E823" s="784">
        <v>3101</v>
      </c>
      <c r="F823" s="782">
        <v>10742400</v>
      </c>
      <c r="G823" s="37" t="s">
        <v>3397</v>
      </c>
      <c r="H823" s="701">
        <v>300000000</v>
      </c>
      <c r="I823" s="751">
        <v>15000000</v>
      </c>
      <c r="J823" s="788">
        <v>100000000</v>
      </c>
      <c r="K823" s="701">
        <f>H823+J823</f>
        <v>400000000</v>
      </c>
      <c r="L823" s="1081"/>
    </row>
    <row r="824" spans="2:14" ht="51" x14ac:dyDescent="0.35">
      <c r="B824" s="782" t="s">
        <v>2898</v>
      </c>
      <c r="C824" s="782">
        <v>70111</v>
      </c>
      <c r="D824" s="790" t="s">
        <v>3394</v>
      </c>
      <c r="E824" s="784">
        <v>3101</v>
      </c>
      <c r="F824" s="782">
        <v>10742400</v>
      </c>
      <c r="G824" s="37" t="s">
        <v>3393</v>
      </c>
      <c r="H824" s="701">
        <v>49350000</v>
      </c>
      <c r="I824" s="751"/>
      <c r="J824" s="788">
        <v>250650000</v>
      </c>
      <c r="K824" s="701">
        <f>H824+J824</f>
        <v>300000000</v>
      </c>
      <c r="L824" s="1081"/>
    </row>
    <row r="825" spans="2:14" ht="76.5" x14ac:dyDescent="0.35">
      <c r="B825" s="698" t="s">
        <v>2905</v>
      </c>
      <c r="C825" s="782">
        <v>70111</v>
      </c>
      <c r="D825" s="699" t="s">
        <v>3396</v>
      </c>
      <c r="E825" s="700">
        <v>3101</v>
      </c>
      <c r="F825" s="782">
        <v>10742400</v>
      </c>
      <c r="G825" s="26" t="s">
        <v>3395</v>
      </c>
      <c r="H825" s="763">
        <v>17325000</v>
      </c>
      <c r="I825" s="751">
        <v>890000</v>
      </c>
      <c r="J825" s="788"/>
      <c r="K825" s="701">
        <f t="shared" ref="K825:K831" si="18">SUM(H825,J825)</f>
        <v>17325000</v>
      </c>
      <c r="L825" s="1081"/>
    </row>
    <row r="826" spans="2:14" ht="51" x14ac:dyDescent="0.35">
      <c r="B826" s="698" t="s">
        <v>2906</v>
      </c>
      <c r="C826" s="782">
        <v>70111</v>
      </c>
      <c r="D826" s="824" t="s">
        <v>3400</v>
      </c>
      <c r="E826" s="700">
        <v>3101</v>
      </c>
      <c r="F826" s="782">
        <v>10742400</v>
      </c>
      <c r="G826" s="26" t="s">
        <v>3399</v>
      </c>
      <c r="H826" s="763">
        <v>2625000</v>
      </c>
      <c r="I826" s="751">
        <v>5850000</v>
      </c>
      <c r="J826" s="735">
        <v>9075000</v>
      </c>
      <c r="K826" s="701">
        <v>11700000</v>
      </c>
      <c r="L826" s="1081"/>
    </row>
    <row r="827" spans="2:14" x14ac:dyDescent="0.35">
      <c r="B827" s="698" t="s">
        <v>2907</v>
      </c>
      <c r="C827" s="782">
        <v>70111</v>
      </c>
      <c r="D827" s="824" t="s">
        <v>3402</v>
      </c>
      <c r="E827" s="700">
        <v>3101</v>
      </c>
      <c r="F827" s="782">
        <v>10742400</v>
      </c>
      <c r="G827" s="26" t="s">
        <v>3401</v>
      </c>
      <c r="H827" s="763">
        <v>19390000</v>
      </c>
      <c r="I827" s="751">
        <v>2133000</v>
      </c>
      <c r="J827" s="735"/>
      <c r="K827" s="701">
        <f t="shared" si="18"/>
        <v>19390000</v>
      </c>
      <c r="L827" s="1081"/>
    </row>
    <row r="828" spans="2:14" x14ac:dyDescent="0.35">
      <c r="B828" s="698" t="s">
        <v>2908</v>
      </c>
      <c r="C828" s="782">
        <v>70111</v>
      </c>
      <c r="D828" s="824" t="s">
        <v>3404</v>
      </c>
      <c r="E828" s="700">
        <v>3101</v>
      </c>
      <c r="F828" s="782">
        <v>10742400</v>
      </c>
      <c r="G828" s="26" t="s">
        <v>3403</v>
      </c>
      <c r="H828" s="763">
        <v>1960000</v>
      </c>
      <c r="I828" s="751"/>
      <c r="J828" s="735">
        <v>1960000</v>
      </c>
      <c r="K828" s="701">
        <v>3920000</v>
      </c>
      <c r="L828" s="1081"/>
    </row>
    <row r="829" spans="2:14" x14ac:dyDescent="0.35">
      <c r="B829" s="698" t="s">
        <v>2948</v>
      </c>
      <c r="C829" s="782">
        <v>70111</v>
      </c>
      <c r="D829" s="824" t="s">
        <v>3406</v>
      </c>
      <c r="E829" s="700">
        <v>3101</v>
      </c>
      <c r="F829" s="782">
        <v>10742400</v>
      </c>
      <c r="G829" s="26" t="s">
        <v>3405</v>
      </c>
      <c r="H829" s="763">
        <v>28000</v>
      </c>
      <c r="I829" s="751"/>
      <c r="J829" s="735">
        <v>472000</v>
      </c>
      <c r="K829" s="701">
        <v>500000</v>
      </c>
      <c r="L829" s="1081"/>
    </row>
    <row r="830" spans="2:14" x14ac:dyDescent="0.35">
      <c r="B830" s="698" t="s">
        <v>2909</v>
      </c>
      <c r="C830" s="782">
        <v>70111</v>
      </c>
      <c r="D830" s="824" t="s">
        <v>3408</v>
      </c>
      <c r="E830" s="700">
        <v>3101</v>
      </c>
      <c r="F830" s="782">
        <v>10742400</v>
      </c>
      <c r="G830" s="26" t="s">
        <v>3407</v>
      </c>
      <c r="H830" s="763">
        <v>420000</v>
      </c>
      <c r="I830" s="751"/>
      <c r="J830" s="735"/>
      <c r="K830" s="701">
        <f t="shared" si="18"/>
        <v>420000</v>
      </c>
      <c r="L830" s="1081"/>
    </row>
    <row r="831" spans="2:14" ht="26.25" thickBot="1" x14ac:dyDescent="0.4">
      <c r="B831" s="698" t="s">
        <v>2910</v>
      </c>
      <c r="C831" s="782">
        <v>70111</v>
      </c>
      <c r="D831" s="824" t="s">
        <v>3410</v>
      </c>
      <c r="E831" s="700">
        <v>3101</v>
      </c>
      <c r="F831" s="782">
        <v>10742400</v>
      </c>
      <c r="G831" s="26" t="s">
        <v>3409</v>
      </c>
      <c r="H831" s="763">
        <v>2450000</v>
      </c>
      <c r="I831" s="751">
        <v>1600000</v>
      </c>
      <c r="J831" s="735"/>
      <c r="K831" s="701">
        <f t="shared" si="18"/>
        <v>2450000</v>
      </c>
      <c r="L831" s="1081"/>
    </row>
    <row r="832" spans="2:14" ht="27.75" thickTop="1" thickBot="1" x14ac:dyDescent="0.4">
      <c r="B832" s="764"/>
      <c r="C832" s="764"/>
      <c r="D832" s="764"/>
      <c r="E832" s="764"/>
      <c r="F832" s="764"/>
      <c r="G832" s="16" t="s">
        <v>1038</v>
      </c>
      <c r="H832" s="766">
        <f>SUM(H823:H831)</f>
        <v>393548000</v>
      </c>
      <c r="I832" s="747">
        <f>SUM(I823:I831)</f>
        <v>25473000</v>
      </c>
      <c r="J832" s="765">
        <f>SUM(J823:J831)</f>
        <v>362157000</v>
      </c>
      <c r="K832" s="766">
        <f>SUM(K823:K831)</f>
        <v>755705000</v>
      </c>
      <c r="N832" s="705">
        <f>K832-M832</f>
        <v>755705000</v>
      </c>
    </row>
    <row r="833" spans="2:11" ht="27.75" thickTop="1" thickBot="1" x14ac:dyDescent="0.4">
      <c r="B833" s="767"/>
      <c r="C833" s="767"/>
      <c r="D833" s="767"/>
      <c r="E833" s="767"/>
      <c r="F833" s="767"/>
      <c r="G833" s="184"/>
      <c r="H833" s="794"/>
      <c r="I833" s="866"/>
      <c r="J833" s="842"/>
      <c r="K833" s="930"/>
    </row>
    <row r="834" spans="2:11" ht="27.75" thickTop="1" thickBot="1" x14ac:dyDescent="0.4">
      <c r="B834" s="767"/>
      <c r="C834" s="767"/>
      <c r="D834" s="767"/>
      <c r="E834" s="767"/>
      <c r="F834" s="767"/>
      <c r="G834" s="769"/>
      <c r="H834" s="787"/>
      <c r="I834" s="728"/>
      <c r="J834" s="719" t="s">
        <v>215</v>
      </c>
      <c r="K834" s="766">
        <f>K832</f>
        <v>755705000</v>
      </c>
    </row>
    <row r="835" spans="2:11" ht="27.75" thickTop="1" thickBot="1" x14ac:dyDescent="0.4">
      <c r="B835" s="767"/>
      <c r="C835" s="767"/>
      <c r="D835" s="767"/>
      <c r="E835" s="767"/>
      <c r="F835" s="767"/>
      <c r="G835" s="769"/>
      <c r="H835" s="787"/>
      <c r="I835" s="728"/>
      <c r="J835" s="720"/>
      <c r="K835" s="794"/>
    </row>
    <row r="836" spans="2:11" ht="27.75" thickTop="1" thickBot="1" x14ac:dyDescent="0.4">
      <c r="B836" s="1088" t="s">
        <v>21</v>
      </c>
      <c r="C836" s="1089" t="s">
        <v>220</v>
      </c>
      <c r="D836" s="1089"/>
      <c r="E836" s="1089"/>
      <c r="F836" s="1089"/>
      <c r="G836" s="1089"/>
      <c r="H836" s="1090"/>
      <c r="I836" s="1091"/>
      <c r="J836" s="1089"/>
      <c r="K836" s="1089"/>
    </row>
    <row r="837" spans="2:11" ht="27.75" thickTop="1" thickBot="1" x14ac:dyDescent="0.4">
      <c r="B837" s="1569" t="s">
        <v>182</v>
      </c>
      <c r="C837" s="1569"/>
      <c r="D837" s="1569"/>
      <c r="E837" s="1569"/>
      <c r="F837" s="1569"/>
      <c r="G837" s="31"/>
      <c r="H837" s="32"/>
      <c r="I837" s="753"/>
      <c r="J837" s="722"/>
      <c r="K837" s="32"/>
    </row>
    <row r="838" spans="2:11" ht="106.5" thickTop="1" thickBot="1" x14ac:dyDescent="0.4">
      <c r="B838" s="20" t="s">
        <v>137</v>
      </c>
      <c r="C838" s="20" t="s">
        <v>138</v>
      </c>
      <c r="D838" s="20" t="s">
        <v>139</v>
      </c>
      <c r="E838" s="20" t="s">
        <v>140</v>
      </c>
      <c r="F838" s="20" t="s">
        <v>141</v>
      </c>
      <c r="G838" s="20" t="s">
        <v>142</v>
      </c>
      <c r="H838" s="33" t="s">
        <v>3311</v>
      </c>
      <c r="I838" s="750" t="s">
        <v>3316</v>
      </c>
      <c r="J838" s="717" t="s">
        <v>3315</v>
      </c>
      <c r="K838" s="21" t="s">
        <v>5154</v>
      </c>
    </row>
    <row r="839" spans="2:11" ht="26.25" thickTop="1" x14ac:dyDescent="0.35">
      <c r="B839" s="782">
        <v>21010101</v>
      </c>
      <c r="C839" s="782">
        <v>70831</v>
      </c>
      <c r="D839" s="783" t="s">
        <v>4822</v>
      </c>
      <c r="E839" s="784">
        <v>2101</v>
      </c>
      <c r="F839" s="782">
        <v>10742400</v>
      </c>
      <c r="G839" s="37" t="s">
        <v>143</v>
      </c>
      <c r="H839" s="785">
        <v>245030729.93000001</v>
      </c>
      <c r="I839" s="751">
        <v>248942527.60000002</v>
      </c>
      <c r="J839" s="738">
        <v>236237027.28000003</v>
      </c>
      <c r="K839" s="965">
        <f t="shared" ref="K839:K869" si="19">SUM(H839,J839)</f>
        <v>481267757.21000004</v>
      </c>
    </row>
    <row r="840" spans="2:11" x14ac:dyDescent="0.35">
      <c r="B840" s="698">
        <v>22020101</v>
      </c>
      <c r="C840" s="782">
        <v>70831</v>
      </c>
      <c r="D840" s="761" t="s">
        <v>4822</v>
      </c>
      <c r="E840" s="700">
        <v>2101</v>
      </c>
      <c r="F840" s="698">
        <v>10742400</v>
      </c>
      <c r="G840" s="26" t="s">
        <v>145</v>
      </c>
      <c r="H840" s="791">
        <v>2450000</v>
      </c>
      <c r="I840" s="751">
        <v>1050000</v>
      </c>
      <c r="J840" s="648"/>
      <c r="K840" s="859">
        <f t="shared" si="19"/>
        <v>2450000</v>
      </c>
    </row>
    <row r="841" spans="2:11" x14ac:dyDescent="0.35">
      <c r="B841" s="698">
        <v>22020102</v>
      </c>
      <c r="C841" s="782">
        <v>70831</v>
      </c>
      <c r="D841" s="761" t="s">
        <v>4822</v>
      </c>
      <c r="E841" s="700">
        <v>2101</v>
      </c>
      <c r="F841" s="698">
        <v>10742400</v>
      </c>
      <c r="G841" s="26" t="s">
        <v>146</v>
      </c>
      <c r="H841" s="791">
        <v>2559270</v>
      </c>
      <c r="I841" s="751">
        <v>950000</v>
      </c>
      <c r="J841" s="648"/>
      <c r="K841" s="859">
        <f t="shared" si="19"/>
        <v>2559270</v>
      </c>
    </row>
    <row r="842" spans="2:11" x14ac:dyDescent="0.35">
      <c r="B842" s="698">
        <v>22020201</v>
      </c>
      <c r="C842" s="782">
        <v>70831</v>
      </c>
      <c r="D842" s="761" t="s">
        <v>4822</v>
      </c>
      <c r="E842" s="700">
        <v>2101</v>
      </c>
      <c r="F842" s="698">
        <v>10742400</v>
      </c>
      <c r="G842" s="26" t="s">
        <v>147</v>
      </c>
      <c r="H842" s="791">
        <v>300000</v>
      </c>
      <c r="I842" s="751">
        <v>0</v>
      </c>
      <c r="J842" s="648"/>
      <c r="K842" s="859">
        <f t="shared" si="19"/>
        <v>300000</v>
      </c>
    </row>
    <row r="843" spans="2:11" x14ac:dyDescent="0.35">
      <c r="B843" s="698">
        <v>22020202</v>
      </c>
      <c r="C843" s="782">
        <v>70831</v>
      </c>
      <c r="D843" s="761" t="s">
        <v>4822</v>
      </c>
      <c r="E843" s="700">
        <v>2101</v>
      </c>
      <c r="F843" s="698">
        <v>10742400</v>
      </c>
      <c r="G843" s="26" t="s">
        <v>184</v>
      </c>
      <c r="H843" s="791">
        <v>294000</v>
      </c>
      <c r="I843" s="751">
        <v>0</v>
      </c>
      <c r="J843" s="648"/>
      <c r="K843" s="859">
        <f t="shared" si="19"/>
        <v>294000</v>
      </c>
    </row>
    <row r="844" spans="2:11" x14ac:dyDescent="0.35">
      <c r="B844" s="698">
        <v>22020203</v>
      </c>
      <c r="C844" s="782">
        <v>70831</v>
      </c>
      <c r="D844" s="761" t="s">
        <v>4822</v>
      </c>
      <c r="E844" s="700">
        <v>2101</v>
      </c>
      <c r="F844" s="698">
        <v>10742400</v>
      </c>
      <c r="G844" s="26" t="s">
        <v>148</v>
      </c>
      <c r="H844" s="791">
        <v>1896200</v>
      </c>
      <c r="I844" s="751">
        <v>530000</v>
      </c>
      <c r="J844" s="648"/>
      <c r="K844" s="859">
        <f t="shared" si="19"/>
        <v>1896200</v>
      </c>
    </row>
    <row r="845" spans="2:11" x14ac:dyDescent="0.35">
      <c r="B845" s="698">
        <v>22020204</v>
      </c>
      <c r="C845" s="782">
        <v>70831</v>
      </c>
      <c r="D845" s="761" t="s">
        <v>4822</v>
      </c>
      <c r="E845" s="700">
        <v>2101</v>
      </c>
      <c r="F845" s="698">
        <v>10742400</v>
      </c>
      <c r="G845" s="26" t="s">
        <v>149</v>
      </c>
      <c r="H845" s="791">
        <v>74550</v>
      </c>
      <c r="I845" s="751">
        <v>0</v>
      </c>
      <c r="J845" s="648"/>
      <c r="K845" s="859">
        <f t="shared" si="19"/>
        <v>74550</v>
      </c>
    </row>
    <row r="846" spans="2:11" x14ac:dyDescent="0.35">
      <c r="B846" s="698">
        <v>22020301</v>
      </c>
      <c r="C846" s="782">
        <v>70831</v>
      </c>
      <c r="D846" s="761" t="s">
        <v>4822</v>
      </c>
      <c r="E846" s="700">
        <v>2101</v>
      </c>
      <c r="F846" s="698">
        <v>10742400</v>
      </c>
      <c r="G846" s="26" t="s">
        <v>195</v>
      </c>
      <c r="H846" s="791">
        <v>1589530</v>
      </c>
      <c r="I846" s="751">
        <v>20000</v>
      </c>
      <c r="J846" s="648"/>
      <c r="K846" s="859">
        <f t="shared" si="19"/>
        <v>1589530</v>
      </c>
    </row>
    <row r="847" spans="2:11" x14ac:dyDescent="0.35">
      <c r="B847" s="698">
        <v>22020305</v>
      </c>
      <c r="C847" s="782">
        <v>70831</v>
      </c>
      <c r="D847" s="761" t="s">
        <v>4822</v>
      </c>
      <c r="E847" s="700">
        <v>2101</v>
      </c>
      <c r="F847" s="698">
        <v>10742400</v>
      </c>
      <c r="G847" s="26" t="s">
        <v>153</v>
      </c>
      <c r="H847" s="791">
        <v>894600</v>
      </c>
      <c r="I847" s="751">
        <v>260000</v>
      </c>
      <c r="J847" s="648"/>
      <c r="K847" s="859">
        <f t="shared" si="19"/>
        <v>894600</v>
      </c>
    </row>
    <row r="848" spans="2:11" x14ac:dyDescent="0.35">
      <c r="B848" s="698">
        <v>22020311</v>
      </c>
      <c r="C848" s="782">
        <v>70831</v>
      </c>
      <c r="D848" s="761" t="s">
        <v>4822</v>
      </c>
      <c r="E848" s="700">
        <v>2101</v>
      </c>
      <c r="F848" s="698">
        <v>10742400</v>
      </c>
      <c r="G848" s="26" t="s">
        <v>157</v>
      </c>
      <c r="H848" s="39">
        <v>1000000</v>
      </c>
      <c r="I848" s="751">
        <v>0</v>
      </c>
      <c r="J848" s="648"/>
      <c r="K848" s="859">
        <f t="shared" si="19"/>
        <v>1000000</v>
      </c>
    </row>
    <row r="849" spans="2:11" x14ac:dyDescent="0.35">
      <c r="B849" s="698">
        <v>22020401</v>
      </c>
      <c r="C849" s="782">
        <v>70831</v>
      </c>
      <c r="D849" s="761" t="s">
        <v>4822</v>
      </c>
      <c r="E849" s="700">
        <v>2101</v>
      </c>
      <c r="F849" s="698">
        <v>10742400</v>
      </c>
      <c r="G849" s="26" t="s">
        <v>196</v>
      </c>
      <c r="H849" s="791">
        <v>500000</v>
      </c>
      <c r="I849" s="751">
        <v>100000</v>
      </c>
      <c r="J849" s="648"/>
      <c r="K849" s="859">
        <f t="shared" si="19"/>
        <v>500000</v>
      </c>
    </row>
    <row r="850" spans="2:11" x14ac:dyDescent="0.35">
      <c r="B850" s="698">
        <v>22020402</v>
      </c>
      <c r="C850" s="782">
        <v>70831</v>
      </c>
      <c r="D850" s="761" t="s">
        <v>4822</v>
      </c>
      <c r="E850" s="700">
        <v>2101</v>
      </c>
      <c r="F850" s="698">
        <v>10742400</v>
      </c>
      <c r="G850" s="26" t="s">
        <v>197</v>
      </c>
      <c r="H850" s="791">
        <v>1000000</v>
      </c>
      <c r="I850" s="751">
        <v>4000</v>
      </c>
      <c r="J850" s="648"/>
      <c r="K850" s="859">
        <f t="shared" si="19"/>
        <v>1000000</v>
      </c>
    </row>
    <row r="851" spans="2:11" x14ac:dyDescent="0.35">
      <c r="B851" s="698">
        <v>22020403</v>
      </c>
      <c r="C851" s="782">
        <v>70831</v>
      </c>
      <c r="D851" s="761" t="s">
        <v>4822</v>
      </c>
      <c r="E851" s="700">
        <v>2101</v>
      </c>
      <c r="F851" s="698">
        <v>10742400</v>
      </c>
      <c r="G851" s="26" t="s">
        <v>160</v>
      </c>
      <c r="H851" s="791">
        <v>80010</v>
      </c>
      <c r="I851" s="751"/>
      <c r="J851" s="648"/>
      <c r="K851" s="859">
        <f t="shared" si="19"/>
        <v>80010</v>
      </c>
    </row>
    <row r="852" spans="2:11" x14ac:dyDescent="0.35">
      <c r="B852" s="698">
        <v>22020404</v>
      </c>
      <c r="C852" s="782">
        <v>70831</v>
      </c>
      <c r="D852" s="761" t="s">
        <v>4822</v>
      </c>
      <c r="E852" s="700">
        <v>2101</v>
      </c>
      <c r="F852" s="698">
        <v>10742400</v>
      </c>
      <c r="G852" s="26" t="s">
        <v>161</v>
      </c>
      <c r="H852" s="791">
        <v>1000000</v>
      </c>
      <c r="I852" s="751">
        <v>10000</v>
      </c>
      <c r="J852" s="648"/>
      <c r="K852" s="859">
        <f t="shared" si="19"/>
        <v>1000000</v>
      </c>
    </row>
    <row r="853" spans="2:11" x14ac:dyDescent="0.35">
      <c r="B853" s="698">
        <v>22020405</v>
      </c>
      <c r="C853" s="782">
        <v>70831</v>
      </c>
      <c r="D853" s="761" t="s">
        <v>4822</v>
      </c>
      <c r="E853" s="700">
        <v>2101</v>
      </c>
      <c r="F853" s="698">
        <v>10742400</v>
      </c>
      <c r="G853" s="26" t="s">
        <v>162</v>
      </c>
      <c r="H853" s="791">
        <v>350000</v>
      </c>
      <c r="I853" s="751"/>
      <c r="J853" s="648"/>
      <c r="K853" s="859">
        <f t="shared" si="19"/>
        <v>350000</v>
      </c>
    </row>
    <row r="854" spans="2:11" x14ac:dyDescent="0.35">
      <c r="B854" s="698">
        <v>22020406</v>
      </c>
      <c r="C854" s="782">
        <v>70831</v>
      </c>
      <c r="D854" s="761" t="s">
        <v>4822</v>
      </c>
      <c r="E854" s="700">
        <v>2101</v>
      </c>
      <c r="F854" s="698">
        <v>10742400</v>
      </c>
      <c r="G854" s="26" t="s">
        <v>163</v>
      </c>
      <c r="H854" s="791">
        <v>170000</v>
      </c>
      <c r="I854" s="751">
        <v>81000</v>
      </c>
      <c r="J854" s="648"/>
      <c r="K854" s="859">
        <f t="shared" si="19"/>
        <v>170000</v>
      </c>
    </row>
    <row r="855" spans="2:11" x14ac:dyDescent="0.35">
      <c r="B855" s="698">
        <v>22020411</v>
      </c>
      <c r="C855" s="782">
        <v>70831</v>
      </c>
      <c r="D855" s="761" t="s">
        <v>4822</v>
      </c>
      <c r="E855" s="700">
        <v>2101</v>
      </c>
      <c r="F855" s="698">
        <v>10742400</v>
      </c>
      <c r="G855" s="26" t="s">
        <v>227</v>
      </c>
      <c r="H855" s="791">
        <v>700000</v>
      </c>
      <c r="I855" s="751">
        <v>0</v>
      </c>
      <c r="J855" s="648"/>
      <c r="K855" s="859">
        <f t="shared" si="19"/>
        <v>700000</v>
      </c>
    </row>
    <row r="856" spans="2:11" x14ac:dyDescent="0.35">
      <c r="B856" s="698">
        <v>22020501</v>
      </c>
      <c r="C856" s="782">
        <v>70831</v>
      </c>
      <c r="D856" s="761" t="s">
        <v>4822</v>
      </c>
      <c r="E856" s="700">
        <v>2101</v>
      </c>
      <c r="F856" s="698">
        <v>10742400</v>
      </c>
      <c r="G856" s="26" t="s">
        <v>198</v>
      </c>
      <c r="H856" s="791">
        <v>200000</v>
      </c>
      <c r="I856" s="751">
        <v>100000</v>
      </c>
      <c r="J856" s="648"/>
      <c r="K856" s="859">
        <f t="shared" si="19"/>
        <v>200000</v>
      </c>
    </row>
    <row r="857" spans="2:11" x14ac:dyDescent="0.35">
      <c r="B857" s="698">
        <v>22020601</v>
      </c>
      <c r="C857" s="782">
        <v>70831</v>
      </c>
      <c r="D857" s="761" t="s">
        <v>4822</v>
      </c>
      <c r="E857" s="700">
        <v>2101</v>
      </c>
      <c r="F857" s="698">
        <v>10742400</v>
      </c>
      <c r="G857" s="26" t="s">
        <v>166</v>
      </c>
      <c r="H857" s="791">
        <v>200000</v>
      </c>
      <c r="I857" s="751">
        <v>0</v>
      </c>
      <c r="J857" s="648"/>
      <c r="K857" s="859">
        <f t="shared" si="19"/>
        <v>200000</v>
      </c>
    </row>
    <row r="858" spans="2:11" x14ac:dyDescent="0.35">
      <c r="B858" s="698">
        <v>22020605</v>
      </c>
      <c r="C858" s="782">
        <v>70831</v>
      </c>
      <c r="D858" s="761" t="s">
        <v>4822</v>
      </c>
      <c r="E858" s="700">
        <v>2101</v>
      </c>
      <c r="F858" s="698">
        <v>10742400</v>
      </c>
      <c r="G858" s="26" t="s">
        <v>167</v>
      </c>
      <c r="H858" s="791">
        <v>50000</v>
      </c>
      <c r="I858" s="751">
        <v>0</v>
      </c>
      <c r="J858" s="648"/>
      <c r="K858" s="859">
        <f t="shared" si="19"/>
        <v>50000</v>
      </c>
    </row>
    <row r="859" spans="2:11" x14ac:dyDescent="0.35">
      <c r="B859" s="698">
        <v>22020801</v>
      </c>
      <c r="C859" s="782">
        <v>70831</v>
      </c>
      <c r="D859" s="761" t="s">
        <v>4822</v>
      </c>
      <c r="E859" s="700">
        <v>2101</v>
      </c>
      <c r="F859" s="698">
        <v>10742400</v>
      </c>
      <c r="G859" s="26" t="s">
        <v>168</v>
      </c>
      <c r="H859" s="791">
        <v>1223040</v>
      </c>
      <c r="I859" s="751">
        <v>0</v>
      </c>
      <c r="J859" s="648"/>
      <c r="K859" s="859">
        <f t="shared" si="19"/>
        <v>1223040</v>
      </c>
    </row>
    <row r="860" spans="2:11" x14ac:dyDescent="0.35">
      <c r="B860" s="698">
        <v>22020803</v>
      </c>
      <c r="C860" s="782">
        <v>70831</v>
      </c>
      <c r="D860" s="761" t="s">
        <v>4822</v>
      </c>
      <c r="E860" s="700">
        <v>2101</v>
      </c>
      <c r="F860" s="698">
        <v>10742400</v>
      </c>
      <c r="G860" s="26" t="s">
        <v>169</v>
      </c>
      <c r="H860" s="791">
        <v>500000</v>
      </c>
      <c r="I860" s="751">
        <v>15000</v>
      </c>
      <c r="J860" s="648"/>
      <c r="K860" s="859">
        <f t="shared" si="19"/>
        <v>500000</v>
      </c>
    </row>
    <row r="861" spans="2:11" x14ac:dyDescent="0.35">
      <c r="B861" s="698">
        <v>22020901</v>
      </c>
      <c r="C861" s="782">
        <v>70831</v>
      </c>
      <c r="D861" s="761" t="s">
        <v>4822</v>
      </c>
      <c r="E861" s="700">
        <v>2101</v>
      </c>
      <c r="F861" s="698">
        <v>10742400</v>
      </c>
      <c r="G861" s="26" t="s">
        <v>171</v>
      </c>
      <c r="H861" s="791">
        <v>58800</v>
      </c>
      <c r="I861" s="751">
        <v>5218.7199999999993</v>
      </c>
      <c r="J861" s="648"/>
      <c r="K861" s="859">
        <f t="shared" si="19"/>
        <v>58800</v>
      </c>
    </row>
    <row r="862" spans="2:11" x14ac:dyDescent="0.35">
      <c r="B862" s="782">
        <v>22021001</v>
      </c>
      <c r="C862" s="782">
        <v>70831</v>
      </c>
      <c r="D862" s="783" t="s">
        <v>4822</v>
      </c>
      <c r="E862" s="784">
        <v>2101</v>
      </c>
      <c r="F862" s="782">
        <v>10742400</v>
      </c>
      <c r="G862" s="37" t="s">
        <v>172</v>
      </c>
      <c r="H862" s="785">
        <v>1000000</v>
      </c>
      <c r="I862" s="751"/>
      <c r="J862" s="738"/>
      <c r="K862" s="859">
        <f t="shared" si="19"/>
        <v>1000000</v>
      </c>
    </row>
    <row r="863" spans="2:11" x14ac:dyDescent="0.35">
      <c r="B863" s="698">
        <v>22021002</v>
      </c>
      <c r="C863" s="782">
        <v>70831</v>
      </c>
      <c r="D863" s="761" t="s">
        <v>4822</v>
      </c>
      <c r="E863" s="700">
        <v>2101</v>
      </c>
      <c r="F863" s="698">
        <v>10742400</v>
      </c>
      <c r="G863" s="26" t="s">
        <v>189</v>
      </c>
      <c r="H863" s="791">
        <v>750000</v>
      </c>
      <c r="I863" s="751">
        <v>130000</v>
      </c>
      <c r="J863" s="648"/>
      <c r="K863" s="859">
        <f t="shared" si="19"/>
        <v>750000</v>
      </c>
    </row>
    <row r="864" spans="2:11" x14ac:dyDescent="0.35">
      <c r="B864" s="698">
        <v>22021003</v>
      </c>
      <c r="C864" s="782">
        <v>70831</v>
      </c>
      <c r="D864" s="761" t="s">
        <v>4822</v>
      </c>
      <c r="E864" s="700">
        <v>2101</v>
      </c>
      <c r="F864" s="698">
        <v>10742400</v>
      </c>
      <c r="G864" s="26" t="s">
        <v>173</v>
      </c>
      <c r="H864" s="763">
        <v>27386451.800000001</v>
      </c>
      <c r="I864" s="751">
        <v>830000</v>
      </c>
      <c r="J864" s="735"/>
      <c r="K864" s="835">
        <f t="shared" si="19"/>
        <v>27386451.800000001</v>
      </c>
    </row>
    <row r="865" spans="1:15" x14ac:dyDescent="0.35">
      <c r="B865" s="698">
        <v>22021004</v>
      </c>
      <c r="C865" s="782">
        <v>70831</v>
      </c>
      <c r="D865" s="761" t="s">
        <v>4822</v>
      </c>
      <c r="E865" s="700">
        <v>2101</v>
      </c>
      <c r="F865" s="698">
        <v>10742400</v>
      </c>
      <c r="G865" s="26" t="s">
        <v>174</v>
      </c>
      <c r="H865" s="791">
        <v>500000</v>
      </c>
      <c r="I865" s="751"/>
      <c r="J865" s="648"/>
      <c r="K865" s="859">
        <f t="shared" si="19"/>
        <v>500000</v>
      </c>
    </row>
    <row r="866" spans="1:15" x14ac:dyDescent="0.35">
      <c r="B866" s="698">
        <v>22021006</v>
      </c>
      <c r="C866" s="782">
        <v>70831</v>
      </c>
      <c r="D866" s="761" t="s">
        <v>4822</v>
      </c>
      <c r="E866" s="700">
        <v>2101</v>
      </c>
      <c r="F866" s="698">
        <v>10742400</v>
      </c>
      <c r="G866" s="26" t="s">
        <v>190</v>
      </c>
      <c r="H866" s="791">
        <v>50000</v>
      </c>
      <c r="I866" s="751">
        <v>20000</v>
      </c>
      <c r="J866" s="648"/>
      <c r="K866" s="859">
        <f t="shared" si="19"/>
        <v>50000</v>
      </c>
    </row>
    <row r="867" spans="1:15" x14ac:dyDescent="0.35">
      <c r="B867" s="698">
        <v>22021007</v>
      </c>
      <c r="C867" s="782">
        <v>70831</v>
      </c>
      <c r="D867" s="761" t="s">
        <v>4822</v>
      </c>
      <c r="E867" s="700">
        <v>2101</v>
      </c>
      <c r="F867" s="698">
        <v>10742400</v>
      </c>
      <c r="G867" s="26" t="s">
        <v>175</v>
      </c>
      <c r="H867" s="791">
        <v>500000</v>
      </c>
      <c r="I867" s="751">
        <v>374000</v>
      </c>
      <c r="J867" s="648"/>
      <c r="K867" s="859">
        <f t="shared" si="19"/>
        <v>500000</v>
      </c>
    </row>
    <row r="868" spans="1:15" x14ac:dyDescent="0.35">
      <c r="B868" s="782">
        <v>22021014</v>
      </c>
      <c r="C868" s="782">
        <v>70831</v>
      </c>
      <c r="D868" s="761" t="s">
        <v>4822</v>
      </c>
      <c r="E868" s="700">
        <v>2101</v>
      </c>
      <c r="F868" s="698">
        <v>10742400</v>
      </c>
      <c r="G868" s="37" t="s">
        <v>206</v>
      </c>
      <c r="H868" s="785">
        <v>300000</v>
      </c>
      <c r="I868" s="751">
        <v>0</v>
      </c>
      <c r="J868" s="738"/>
      <c r="K868" s="859">
        <f t="shared" si="19"/>
        <v>300000</v>
      </c>
    </row>
    <row r="869" spans="1:15" ht="26.25" thickBot="1" x14ac:dyDescent="0.4">
      <c r="B869" s="782">
        <v>22021021</v>
      </c>
      <c r="C869" s="782">
        <v>70831</v>
      </c>
      <c r="D869" s="761" t="s">
        <v>4822</v>
      </c>
      <c r="E869" s="700">
        <v>2101</v>
      </c>
      <c r="F869" s="698">
        <v>10742400</v>
      </c>
      <c r="G869" s="37" t="s">
        <v>201</v>
      </c>
      <c r="H869" s="785">
        <v>500000</v>
      </c>
      <c r="I869" s="751">
        <v>0</v>
      </c>
      <c r="J869" s="738"/>
      <c r="K869" s="966">
        <f t="shared" si="19"/>
        <v>500000</v>
      </c>
    </row>
    <row r="870" spans="1:15" ht="27.75" thickTop="1" thickBot="1" x14ac:dyDescent="0.4">
      <c r="B870" s="764"/>
      <c r="C870" s="764"/>
      <c r="D870" s="764"/>
      <c r="E870" s="764"/>
      <c r="F870" s="764"/>
      <c r="G870" s="16" t="s">
        <v>1039</v>
      </c>
      <c r="H870" s="766">
        <f>SUM(H839:H869)</f>
        <v>293107181.73000002</v>
      </c>
      <c r="I870" s="747">
        <f>SUM(I839:I869)</f>
        <v>253421746.32000002</v>
      </c>
      <c r="J870" s="765">
        <f>SUM(J839:J869)</f>
        <v>236237027.28000003</v>
      </c>
      <c r="K870" s="766">
        <f>SUM(K839:K869)</f>
        <v>529344209.01000005</v>
      </c>
    </row>
    <row r="871" spans="1:15" ht="27" thickTop="1" thickBot="1" x14ac:dyDescent="0.4">
      <c r="B871" s="767"/>
      <c r="C871" s="767"/>
      <c r="D871" s="767"/>
      <c r="E871" s="767"/>
      <c r="F871" s="767"/>
      <c r="G871" s="769"/>
      <c r="H871" s="787"/>
      <c r="I871" s="728"/>
      <c r="J871" s="770"/>
      <c r="K871" s="934"/>
    </row>
    <row r="872" spans="1:15" ht="27.75" thickTop="1" thickBot="1" x14ac:dyDescent="0.4">
      <c r="B872" s="767"/>
      <c r="C872" s="767"/>
      <c r="D872" s="767"/>
      <c r="E872" s="767"/>
      <c r="F872" s="767"/>
      <c r="G872" s="769"/>
      <c r="H872" s="787"/>
      <c r="I872" s="728"/>
      <c r="J872" s="719" t="s">
        <v>179</v>
      </c>
      <c r="K872" s="766">
        <f>K839</f>
        <v>481267757.21000004</v>
      </c>
    </row>
    <row r="873" spans="1:15" ht="27.75" thickTop="1" thickBot="1" x14ac:dyDescent="0.4">
      <c r="B873" s="767"/>
      <c r="C873" s="767"/>
      <c r="D873" s="767"/>
      <c r="E873" s="767"/>
      <c r="F873" s="767"/>
      <c r="G873" s="769"/>
      <c r="H873" s="787"/>
      <c r="I873" s="728"/>
      <c r="J873" s="719" t="s">
        <v>180</v>
      </c>
      <c r="K873" s="766">
        <f>K870-K872</f>
        <v>48076451.800000012</v>
      </c>
    </row>
    <row r="874" spans="1:15" ht="27" thickTop="1" thickBot="1" x14ac:dyDescent="0.4"/>
    <row r="875" spans="1:15" ht="27.75" thickTop="1" thickBot="1" x14ac:dyDescent="0.4">
      <c r="B875" s="1088" t="s">
        <v>21</v>
      </c>
      <c r="C875" s="1089" t="s">
        <v>220</v>
      </c>
      <c r="D875" s="1089"/>
      <c r="E875" s="1089"/>
      <c r="F875" s="1089"/>
      <c r="G875" s="1089"/>
      <c r="H875" s="1090"/>
      <c r="I875" s="1091"/>
      <c r="J875" s="1089"/>
      <c r="K875" s="1108"/>
    </row>
    <row r="876" spans="1:15" ht="27.75" thickTop="1" thickBot="1" x14ac:dyDescent="0.4">
      <c r="B876" s="1569" t="s">
        <v>213</v>
      </c>
      <c r="C876" s="1569"/>
      <c r="D876" s="1569"/>
      <c r="E876" s="1569"/>
      <c r="F876" s="1569"/>
      <c r="G876" s="31"/>
      <c r="H876" s="32"/>
      <c r="I876" s="753"/>
      <c r="J876" s="722"/>
      <c r="K876" s="32"/>
    </row>
    <row r="877" spans="1:15" ht="80.25" thickTop="1" thickBot="1" x14ac:dyDescent="0.4">
      <c r="B877" s="20" t="s">
        <v>137</v>
      </c>
      <c r="C877" s="20" t="s">
        <v>138</v>
      </c>
      <c r="D877" s="20" t="s">
        <v>139</v>
      </c>
      <c r="E877" s="20" t="s">
        <v>140</v>
      </c>
      <c r="F877" s="20" t="s">
        <v>141</v>
      </c>
      <c r="G877" s="20" t="s">
        <v>142</v>
      </c>
      <c r="H877" s="33" t="s">
        <v>3311</v>
      </c>
      <c r="I877" s="750" t="s">
        <v>3317</v>
      </c>
      <c r="J877" s="717" t="s">
        <v>3318</v>
      </c>
      <c r="K877" s="33" t="s">
        <v>5153</v>
      </c>
    </row>
    <row r="878" spans="1:15" s="151" customFormat="1" ht="51.75" thickTop="1" x14ac:dyDescent="0.35">
      <c r="A878" s="166"/>
      <c r="B878" s="1429">
        <v>23010129</v>
      </c>
      <c r="C878" s="1429">
        <v>70831</v>
      </c>
      <c r="D878" s="1430" t="s">
        <v>3412</v>
      </c>
      <c r="E878" s="1431">
        <v>3101</v>
      </c>
      <c r="F878" s="1429">
        <v>10742400</v>
      </c>
      <c r="G878" s="1432" t="s">
        <v>3411</v>
      </c>
      <c r="H878" s="1433">
        <v>250000000</v>
      </c>
      <c r="I878" s="872">
        <v>84656220</v>
      </c>
      <c r="J878" s="1273">
        <v>-150000000</v>
      </c>
      <c r="K878" s="1434">
        <f t="shared" ref="K878:K883" si="20">SUM(H878,J878)</f>
        <v>100000000</v>
      </c>
      <c r="L878" s="1082"/>
      <c r="M878" s="1268"/>
      <c r="N878" s="874"/>
      <c r="O878" s="874"/>
    </row>
    <row r="879" spans="1:15" ht="51" x14ac:dyDescent="0.35">
      <c r="B879" s="887">
        <v>23010129</v>
      </c>
      <c r="C879" s="887">
        <v>70831</v>
      </c>
      <c r="D879" s="924" t="s">
        <v>3414</v>
      </c>
      <c r="E879" s="880">
        <v>3101</v>
      </c>
      <c r="F879" s="887">
        <v>10742400</v>
      </c>
      <c r="G879" s="9" t="s">
        <v>3413</v>
      </c>
      <c r="H879" s="859">
        <v>53962830</v>
      </c>
      <c r="I879" s="751"/>
      <c r="J879" s="726"/>
      <c r="K879" s="1175">
        <f t="shared" si="20"/>
        <v>53962830</v>
      </c>
      <c r="L879" s="1081"/>
    </row>
    <row r="880" spans="1:15" ht="76.5" x14ac:dyDescent="0.35">
      <c r="B880" s="887">
        <v>23020101</v>
      </c>
      <c r="C880" s="887">
        <v>70831</v>
      </c>
      <c r="D880" s="924" t="s">
        <v>4837</v>
      </c>
      <c r="E880" s="880">
        <v>3101</v>
      </c>
      <c r="F880" s="887">
        <v>10742400</v>
      </c>
      <c r="G880" s="9" t="s">
        <v>4835</v>
      </c>
      <c r="H880" s="859">
        <v>30000000</v>
      </c>
      <c r="I880" s="751"/>
      <c r="J880" s="726"/>
      <c r="K880" s="1175">
        <f t="shared" si="20"/>
        <v>30000000</v>
      </c>
      <c r="L880" s="1081"/>
    </row>
    <row r="881" spans="1:15" s="151" customFormat="1" ht="51" x14ac:dyDescent="0.35">
      <c r="A881" s="166"/>
      <c r="B881" s="1435">
        <v>23020127</v>
      </c>
      <c r="C881" s="1429">
        <v>70831</v>
      </c>
      <c r="D881" s="146" t="s">
        <v>3417</v>
      </c>
      <c r="E881" s="147">
        <v>3101</v>
      </c>
      <c r="F881" s="1429">
        <v>10742400</v>
      </c>
      <c r="G881" s="148" t="s">
        <v>4836</v>
      </c>
      <c r="H881" s="149">
        <v>300000000</v>
      </c>
      <c r="I881" s="872"/>
      <c r="J881" s="1273">
        <v>-300000000</v>
      </c>
      <c r="K881" s="149">
        <f t="shared" si="20"/>
        <v>0</v>
      </c>
      <c r="L881" s="1082"/>
      <c r="M881" s="1268"/>
      <c r="N881" s="874"/>
      <c r="O881" s="874"/>
    </row>
    <row r="882" spans="1:15" s="151" customFormat="1" ht="51" x14ac:dyDescent="0.35">
      <c r="A882" s="166"/>
      <c r="B882" s="1539">
        <v>23030121</v>
      </c>
      <c r="C882" s="1540">
        <v>70831</v>
      </c>
      <c r="D882" s="1541" t="s">
        <v>3419</v>
      </c>
      <c r="E882" s="1542">
        <v>3101</v>
      </c>
      <c r="F882" s="1540">
        <v>10742400</v>
      </c>
      <c r="G882" s="1543" t="s">
        <v>3418</v>
      </c>
      <c r="H882" s="1443">
        <v>50000000</v>
      </c>
      <c r="I882" s="1544"/>
      <c r="J882" s="1545">
        <v>-50000000</v>
      </c>
      <c r="K882" s="1546">
        <f t="shared" si="20"/>
        <v>0</v>
      </c>
      <c r="L882" s="1082"/>
      <c r="M882" s="1268"/>
      <c r="N882" s="874"/>
      <c r="O882" s="874"/>
    </row>
    <row r="883" spans="1:15" s="151" customFormat="1" ht="76.5" x14ac:dyDescent="0.35">
      <c r="A883" s="166"/>
      <c r="B883" s="1249">
        <v>23030121</v>
      </c>
      <c r="C883" s="1249">
        <v>70831</v>
      </c>
      <c r="D883" s="1294" t="s">
        <v>3421</v>
      </c>
      <c r="E883" s="1251">
        <v>3101</v>
      </c>
      <c r="F883" s="1249">
        <v>10742400</v>
      </c>
      <c r="G883" s="1245" t="s">
        <v>3420</v>
      </c>
      <c r="H883" s="1246">
        <v>50000000</v>
      </c>
      <c r="I883" s="872"/>
      <c r="J883" s="1547">
        <v>-50000000</v>
      </c>
      <c r="K883" s="1548">
        <f t="shared" si="20"/>
        <v>0</v>
      </c>
      <c r="L883" s="1082"/>
      <c r="M883" s="1268"/>
      <c r="N883" s="874"/>
      <c r="O883" s="874"/>
    </row>
    <row r="884" spans="1:15" ht="51.75" thickBot="1" x14ac:dyDescent="0.4">
      <c r="B884" s="685">
        <v>23010129</v>
      </c>
      <c r="C884" s="685">
        <v>70831</v>
      </c>
      <c r="D884" s="924" t="s">
        <v>3416</v>
      </c>
      <c r="E884" s="880">
        <v>3101</v>
      </c>
      <c r="F884" s="685">
        <v>10742400</v>
      </c>
      <c r="G884" s="9" t="s">
        <v>3415</v>
      </c>
      <c r="H884" s="835">
        <v>5000000</v>
      </c>
      <c r="I884" s="751"/>
      <c r="J884" s="1177"/>
      <c r="K884" s="1075">
        <f>SUM(H884,J884)</f>
        <v>5000000</v>
      </c>
      <c r="L884" s="1081"/>
    </row>
    <row r="885" spans="1:15" ht="27.75" thickTop="1" thickBot="1" x14ac:dyDescent="0.4">
      <c r="B885" s="764"/>
      <c r="C885" s="764"/>
      <c r="D885" s="764"/>
      <c r="E885" s="764"/>
      <c r="F885" s="764"/>
      <c r="G885" s="16" t="s">
        <v>214</v>
      </c>
      <c r="H885" s="766">
        <f>SUM(H878:H884)</f>
        <v>738962830</v>
      </c>
      <c r="I885" s="747">
        <f>SUM(I878:I884)</f>
        <v>84656220</v>
      </c>
      <c r="J885" s="765">
        <f>SUM(J878:J884)</f>
        <v>-550000000</v>
      </c>
      <c r="K885" s="766">
        <f>SUM(K878:K884)</f>
        <v>188962830</v>
      </c>
    </row>
    <row r="886" spans="1:15" ht="27.75" thickTop="1" thickBot="1" x14ac:dyDescent="0.4">
      <c r="B886" s="767"/>
      <c r="C886" s="767"/>
      <c r="D886" s="767"/>
      <c r="E886" s="767"/>
      <c r="F886" s="767"/>
      <c r="G886" s="184"/>
      <c r="H886" s="794"/>
      <c r="I886" s="866"/>
      <c r="J886" s="842"/>
      <c r="K886" s="930"/>
    </row>
    <row r="887" spans="1:15" ht="27.75" thickTop="1" thickBot="1" x14ac:dyDescent="0.4">
      <c r="B887" s="767"/>
      <c r="C887" s="767"/>
      <c r="D887" s="767"/>
      <c r="E887" s="767"/>
      <c r="F887" s="767"/>
      <c r="G887" s="769"/>
      <c r="H887" s="787"/>
      <c r="I887" s="728"/>
      <c r="J887" s="719" t="s">
        <v>215</v>
      </c>
      <c r="K887" s="766">
        <f>K885</f>
        <v>188962830</v>
      </c>
    </row>
    <row r="888" spans="1:15" ht="27.75" thickTop="1" thickBot="1" x14ac:dyDescent="0.4">
      <c r="B888" s="767"/>
      <c r="C888" s="767"/>
      <c r="D888" s="767"/>
      <c r="E888" s="767"/>
      <c r="F888" s="767"/>
      <c r="G888" s="769"/>
      <c r="H888" s="787"/>
      <c r="I888" s="728"/>
      <c r="J888" s="720"/>
      <c r="K888" s="794"/>
    </row>
    <row r="889" spans="1:15" ht="27.75" thickTop="1" thickBot="1" x14ac:dyDescent="0.4">
      <c r="B889" s="1088" t="s">
        <v>3026</v>
      </c>
      <c r="C889" s="1089" t="s">
        <v>3031</v>
      </c>
      <c r="D889" s="1089"/>
      <c r="E889" s="1089"/>
      <c r="F889" s="1089"/>
      <c r="G889" s="1089"/>
      <c r="H889" s="1090"/>
      <c r="I889" s="1091"/>
      <c r="J889" s="1089"/>
      <c r="K889" s="1089"/>
    </row>
    <row r="890" spans="1:15" ht="27.75" thickTop="1" thickBot="1" x14ac:dyDescent="0.4">
      <c r="B890" s="1569" t="s">
        <v>182</v>
      </c>
      <c r="C890" s="1569"/>
      <c r="D890" s="1569"/>
      <c r="E890" s="1569"/>
      <c r="F890" s="1569"/>
      <c r="G890" s="31"/>
      <c r="H890" s="32"/>
      <c r="I890" s="753"/>
      <c r="J890" s="722"/>
      <c r="K890" s="32"/>
    </row>
    <row r="891" spans="1:15" ht="106.5" thickTop="1" thickBot="1" x14ac:dyDescent="0.4">
      <c r="B891" s="20" t="s">
        <v>137</v>
      </c>
      <c r="C891" s="20" t="s">
        <v>138</v>
      </c>
      <c r="D891" s="20" t="s">
        <v>139</v>
      </c>
      <c r="E891" s="20" t="s">
        <v>140</v>
      </c>
      <c r="F891" s="20" t="s">
        <v>141</v>
      </c>
      <c r="G891" s="20" t="s">
        <v>142</v>
      </c>
      <c r="H891" s="33" t="s">
        <v>3311</v>
      </c>
      <c r="I891" s="750" t="s">
        <v>3316</v>
      </c>
      <c r="J891" s="717" t="s">
        <v>3315</v>
      </c>
      <c r="K891" s="21" t="s">
        <v>5154</v>
      </c>
    </row>
    <row r="892" spans="1:15" ht="26.25" thickTop="1" x14ac:dyDescent="0.35">
      <c r="B892" s="782">
        <v>21010101</v>
      </c>
      <c r="C892" s="782">
        <v>70831</v>
      </c>
      <c r="D892" s="783" t="s">
        <v>4822</v>
      </c>
      <c r="E892" s="784">
        <v>2101</v>
      </c>
      <c r="F892" s="782">
        <v>10742400</v>
      </c>
      <c r="G892" s="37" t="s">
        <v>143</v>
      </c>
      <c r="H892" s="785">
        <v>39311312.579999998</v>
      </c>
      <c r="I892" s="751">
        <v>26809079.020000003</v>
      </c>
      <c r="J892" s="738">
        <v>14115368.4</v>
      </c>
      <c r="K892" s="785">
        <f>H892+J892</f>
        <v>53426680.979999997</v>
      </c>
      <c r="L892" s="1081"/>
    </row>
    <row r="893" spans="1:15" x14ac:dyDescent="0.35">
      <c r="B893" s="782">
        <v>21020101</v>
      </c>
      <c r="C893" s="782">
        <v>70831</v>
      </c>
      <c r="D893" s="783" t="s">
        <v>4822</v>
      </c>
      <c r="E893" s="784">
        <v>2101</v>
      </c>
      <c r="F893" s="782">
        <v>10742400</v>
      </c>
      <c r="G893" s="37" t="s">
        <v>144</v>
      </c>
      <c r="H893" s="785">
        <v>3250000</v>
      </c>
      <c r="I893" s="751"/>
      <c r="J893" s="738">
        <v>0</v>
      </c>
      <c r="K893" s="785">
        <f t="shared" ref="K893:K937" si="21">H893+J893</f>
        <v>3250000</v>
      </c>
      <c r="L893" s="1081"/>
    </row>
    <row r="894" spans="1:15" x14ac:dyDescent="0.35">
      <c r="B894" s="698">
        <v>22020101</v>
      </c>
      <c r="C894" s="782">
        <v>70831</v>
      </c>
      <c r="D894" s="783" t="s">
        <v>4822</v>
      </c>
      <c r="E894" s="784">
        <v>2101</v>
      </c>
      <c r="F894" s="782">
        <v>10742400</v>
      </c>
      <c r="G894" s="26" t="s">
        <v>145</v>
      </c>
      <c r="H894" s="791">
        <v>500000</v>
      </c>
      <c r="I894" s="751">
        <v>232000</v>
      </c>
      <c r="J894" s="648">
        <v>500000</v>
      </c>
      <c r="K894" s="785">
        <f t="shared" si="21"/>
        <v>1000000</v>
      </c>
      <c r="L894" s="1081"/>
    </row>
    <row r="895" spans="1:15" x14ac:dyDescent="0.35">
      <c r="B895" s="698">
        <v>22020102</v>
      </c>
      <c r="C895" s="782">
        <v>70831</v>
      </c>
      <c r="D895" s="783" t="s">
        <v>4822</v>
      </c>
      <c r="E895" s="784">
        <v>2101</v>
      </c>
      <c r="F895" s="782">
        <v>10742400</v>
      </c>
      <c r="G895" s="26" t="s">
        <v>146</v>
      </c>
      <c r="H895" s="791">
        <v>500000</v>
      </c>
      <c r="I895" s="751">
        <v>700000</v>
      </c>
      <c r="J895" s="648">
        <v>1000000</v>
      </c>
      <c r="K895" s="785">
        <f t="shared" si="21"/>
        <v>1500000</v>
      </c>
      <c r="L895" s="1081"/>
    </row>
    <row r="896" spans="1:15" x14ac:dyDescent="0.35">
      <c r="B896" s="698">
        <v>22020202</v>
      </c>
      <c r="C896" s="782">
        <v>70831</v>
      </c>
      <c r="D896" s="783" t="s">
        <v>4822</v>
      </c>
      <c r="E896" s="784">
        <v>2101</v>
      </c>
      <c r="F896" s="782">
        <v>10742400</v>
      </c>
      <c r="G896" s="26" t="s">
        <v>184</v>
      </c>
      <c r="H896" s="791">
        <v>350000</v>
      </c>
      <c r="I896" s="751"/>
      <c r="J896" s="648">
        <v>1000000</v>
      </c>
      <c r="K896" s="785">
        <f t="shared" si="21"/>
        <v>1350000</v>
      </c>
      <c r="L896" s="1081"/>
    </row>
    <row r="897" spans="2:12" x14ac:dyDescent="0.35">
      <c r="B897" s="698">
        <v>22020201</v>
      </c>
      <c r="C897" s="782">
        <v>70831</v>
      </c>
      <c r="D897" s="783" t="s">
        <v>4822</v>
      </c>
      <c r="E897" s="784">
        <v>2101</v>
      </c>
      <c r="F897" s="782">
        <v>10742400</v>
      </c>
      <c r="G897" s="26" t="s">
        <v>147</v>
      </c>
      <c r="H897" s="791"/>
      <c r="I897" s="751"/>
      <c r="J897" s="648">
        <v>1000000</v>
      </c>
      <c r="K897" s="785">
        <v>1000000</v>
      </c>
      <c r="L897" s="1081"/>
    </row>
    <row r="898" spans="2:12" x14ac:dyDescent="0.35">
      <c r="B898" s="698">
        <v>22020203</v>
      </c>
      <c r="C898" s="782">
        <v>70831</v>
      </c>
      <c r="D898" s="783" t="s">
        <v>4822</v>
      </c>
      <c r="E898" s="784">
        <v>2101</v>
      </c>
      <c r="F898" s="782">
        <v>10742400</v>
      </c>
      <c r="G898" s="26" t="s">
        <v>148</v>
      </c>
      <c r="H898" s="791">
        <v>5000000</v>
      </c>
      <c r="I898" s="751">
        <v>1694480</v>
      </c>
      <c r="J898" s="648">
        <v>9500000</v>
      </c>
      <c r="K898" s="785">
        <f t="shared" si="21"/>
        <v>14500000</v>
      </c>
      <c r="L898" s="1081"/>
    </row>
    <row r="899" spans="2:12" x14ac:dyDescent="0.35">
      <c r="B899" s="698">
        <v>22020204</v>
      </c>
      <c r="C899" s="782">
        <v>70831</v>
      </c>
      <c r="D899" s="783" t="s">
        <v>4822</v>
      </c>
      <c r="E899" s="784">
        <v>2101</v>
      </c>
      <c r="F899" s="782">
        <v>10742400</v>
      </c>
      <c r="G899" s="26" t="s">
        <v>149</v>
      </c>
      <c r="H899" s="791">
        <v>2123935.2799999998</v>
      </c>
      <c r="I899" s="751">
        <v>2773451.73</v>
      </c>
      <c r="J899" s="648">
        <v>10000000</v>
      </c>
      <c r="K899" s="785">
        <f t="shared" si="21"/>
        <v>12123935.279999999</v>
      </c>
      <c r="L899" s="1081"/>
    </row>
    <row r="900" spans="2:12" x14ac:dyDescent="0.35">
      <c r="B900" s="698">
        <v>22020205</v>
      </c>
      <c r="C900" s="782">
        <v>70831</v>
      </c>
      <c r="D900" s="783" t="s">
        <v>4822</v>
      </c>
      <c r="E900" s="784">
        <v>2101</v>
      </c>
      <c r="F900" s="782">
        <v>10742400</v>
      </c>
      <c r="G900" s="26" t="s">
        <v>185</v>
      </c>
      <c r="H900" s="791">
        <v>175000</v>
      </c>
      <c r="I900" s="751"/>
      <c r="J900" s="648"/>
      <c r="K900" s="785">
        <f t="shared" si="21"/>
        <v>175000</v>
      </c>
      <c r="L900" s="1081"/>
    </row>
    <row r="901" spans="2:12" x14ac:dyDescent="0.35">
      <c r="B901" s="698">
        <v>22020206</v>
      </c>
      <c r="C901" s="782">
        <v>70831</v>
      </c>
      <c r="D901" s="783" t="s">
        <v>4822</v>
      </c>
      <c r="E901" s="784">
        <v>2101</v>
      </c>
      <c r="F901" s="782">
        <v>10742400</v>
      </c>
      <c r="G901" s="26" t="s">
        <v>234</v>
      </c>
      <c r="H901" s="791">
        <v>35000</v>
      </c>
      <c r="I901" s="751"/>
      <c r="J901" s="648"/>
      <c r="K901" s="785">
        <f t="shared" si="21"/>
        <v>35000</v>
      </c>
      <c r="L901" s="1081"/>
    </row>
    <row r="902" spans="2:12" x14ac:dyDescent="0.35">
      <c r="B902" s="698">
        <v>22020208</v>
      </c>
      <c r="C902" s="782">
        <v>70831</v>
      </c>
      <c r="D902" s="783" t="s">
        <v>4822</v>
      </c>
      <c r="E902" s="784">
        <v>2101</v>
      </c>
      <c r="F902" s="782">
        <v>10742400</v>
      </c>
      <c r="G902" s="26" t="s">
        <v>2896</v>
      </c>
      <c r="H902" s="791">
        <v>500000</v>
      </c>
      <c r="I902" s="751">
        <v>336400</v>
      </c>
      <c r="J902" s="648"/>
      <c r="K902" s="785">
        <f t="shared" si="21"/>
        <v>500000</v>
      </c>
      <c r="L902" s="1081"/>
    </row>
    <row r="903" spans="2:12" x14ac:dyDescent="0.35">
      <c r="B903" s="698">
        <v>22020301</v>
      </c>
      <c r="C903" s="782">
        <v>70831</v>
      </c>
      <c r="D903" s="783" t="s">
        <v>4822</v>
      </c>
      <c r="E903" s="784">
        <v>2101</v>
      </c>
      <c r="F903" s="782">
        <v>10742400</v>
      </c>
      <c r="G903" s="26" t="s">
        <v>195</v>
      </c>
      <c r="H903" s="791">
        <v>1800000</v>
      </c>
      <c r="I903" s="751">
        <v>2395000</v>
      </c>
      <c r="J903" s="648">
        <v>1500000</v>
      </c>
      <c r="K903" s="785">
        <f t="shared" si="21"/>
        <v>3300000</v>
      </c>
      <c r="L903" s="1081"/>
    </row>
    <row r="904" spans="2:12" x14ac:dyDescent="0.35">
      <c r="B904" s="698">
        <v>22020303</v>
      </c>
      <c r="C904" s="782">
        <v>70831</v>
      </c>
      <c r="D904" s="783" t="s">
        <v>4822</v>
      </c>
      <c r="E904" s="784">
        <v>2101</v>
      </c>
      <c r="F904" s="782">
        <v>10742400</v>
      </c>
      <c r="G904" s="26" t="s">
        <v>152</v>
      </c>
      <c r="H904" s="791">
        <v>350000</v>
      </c>
      <c r="I904" s="751">
        <v>29150</v>
      </c>
      <c r="J904" s="648"/>
      <c r="K904" s="785">
        <f t="shared" si="21"/>
        <v>350000</v>
      </c>
      <c r="L904" s="1081"/>
    </row>
    <row r="905" spans="2:12" x14ac:dyDescent="0.35">
      <c r="B905" s="698">
        <v>22020304</v>
      </c>
      <c r="C905" s="782">
        <v>70831</v>
      </c>
      <c r="D905" s="783" t="s">
        <v>4822</v>
      </c>
      <c r="E905" s="784">
        <v>2101</v>
      </c>
      <c r="F905" s="782">
        <v>10742400</v>
      </c>
      <c r="G905" s="26" t="s">
        <v>187</v>
      </c>
      <c r="H905" s="791">
        <v>500000</v>
      </c>
      <c r="I905" s="751">
        <v>0</v>
      </c>
      <c r="J905" s="648"/>
      <c r="K905" s="785">
        <f t="shared" si="21"/>
        <v>500000</v>
      </c>
      <c r="L905" s="1081"/>
    </row>
    <row r="906" spans="2:12" x14ac:dyDescent="0.35">
      <c r="B906" s="698">
        <v>22020305</v>
      </c>
      <c r="C906" s="782">
        <v>70831</v>
      </c>
      <c r="D906" s="783" t="s">
        <v>4822</v>
      </c>
      <c r="E906" s="784">
        <v>2101</v>
      </c>
      <c r="F906" s="782">
        <v>10742400</v>
      </c>
      <c r="G906" s="26" t="s">
        <v>153</v>
      </c>
      <c r="H906" s="791">
        <v>490000</v>
      </c>
      <c r="I906" s="751">
        <v>268000</v>
      </c>
      <c r="J906" s="648">
        <v>300000</v>
      </c>
      <c r="K906" s="785">
        <f t="shared" si="21"/>
        <v>790000</v>
      </c>
      <c r="L906" s="1081"/>
    </row>
    <row r="907" spans="2:12" x14ac:dyDescent="0.35">
      <c r="B907" s="698">
        <v>22020306</v>
      </c>
      <c r="C907" s="782">
        <v>70831</v>
      </c>
      <c r="D907" s="783" t="s">
        <v>4822</v>
      </c>
      <c r="E907" s="784">
        <v>2101</v>
      </c>
      <c r="F907" s="782">
        <v>10742400</v>
      </c>
      <c r="G907" s="26" t="s">
        <v>154</v>
      </c>
      <c r="H907" s="791">
        <v>140000</v>
      </c>
      <c r="I907" s="751">
        <v>0</v>
      </c>
      <c r="J907" s="648"/>
      <c r="K907" s="785">
        <f t="shared" si="21"/>
        <v>140000</v>
      </c>
      <c r="L907" s="1081"/>
    </row>
    <row r="908" spans="2:12" x14ac:dyDescent="0.35">
      <c r="B908" s="698">
        <v>22020309</v>
      </c>
      <c r="C908" s="782">
        <v>70831</v>
      </c>
      <c r="D908" s="783" t="s">
        <v>4822</v>
      </c>
      <c r="E908" s="784">
        <v>2101</v>
      </c>
      <c r="F908" s="782">
        <v>10742400</v>
      </c>
      <c r="G908" s="26" t="s">
        <v>156</v>
      </c>
      <c r="H908" s="791">
        <v>1050000</v>
      </c>
      <c r="I908" s="751">
        <v>490000</v>
      </c>
      <c r="J908" s="648"/>
      <c r="K908" s="785">
        <f t="shared" si="21"/>
        <v>1050000</v>
      </c>
      <c r="L908" s="1081"/>
    </row>
    <row r="909" spans="2:12" x14ac:dyDescent="0.35">
      <c r="B909" s="698">
        <v>22020401</v>
      </c>
      <c r="C909" s="782">
        <v>70831</v>
      </c>
      <c r="D909" s="783" t="s">
        <v>4822</v>
      </c>
      <c r="E909" s="784">
        <v>2101</v>
      </c>
      <c r="F909" s="782">
        <v>10742400</v>
      </c>
      <c r="G909" s="26" t="s">
        <v>196</v>
      </c>
      <c r="H909" s="791">
        <v>500000</v>
      </c>
      <c r="I909" s="751">
        <v>944000</v>
      </c>
      <c r="J909" s="648">
        <v>1000000</v>
      </c>
      <c r="K909" s="785">
        <f t="shared" si="21"/>
        <v>1500000</v>
      </c>
      <c r="L909" s="1081"/>
    </row>
    <row r="910" spans="2:12" x14ac:dyDescent="0.35">
      <c r="B910" s="698">
        <v>22020402</v>
      </c>
      <c r="C910" s="782">
        <v>70831</v>
      </c>
      <c r="D910" s="783" t="s">
        <v>4822</v>
      </c>
      <c r="E910" s="784">
        <v>2101</v>
      </c>
      <c r="F910" s="782">
        <v>10742400</v>
      </c>
      <c r="G910" s="26" t="s">
        <v>197</v>
      </c>
      <c r="H910" s="791">
        <v>560000</v>
      </c>
      <c r="I910" s="751"/>
      <c r="J910" s="648"/>
      <c r="K910" s="785">
        <f t="shared" si="21"/>
        <v>560000</v>
      </c>
      <c r="L910" s="1081"/>
    </row>
    <row r="911" spans="2:12" x14ac:dyDescent="0.35">
      <c r="B911" s="698">
        <v>22020403</v>
      </c>
      <c r="C911" s="782">
        <v>70831</v>
      </c>
      <c r="D911" s="783" t="s">
        <v>4822</v>
      </c>
      <c r="E911" s="784">
        <v>2101</v>
      </c>
      <c r="F911" s="782">
        <v>10742400</v>
      </c>
      <c r="G911" s="26" t="s">
        <v>160</v>
      </c>
      <c r="H911" s="791">
        <v>350000</v>
      </c>
      <c r="I911" s="751">
        <v>365000</v>
      </c>
      <c r="J911" s="648">
        <v>500000</v>
      </c>
      <c r="K911" s="785">
        <f t="shared" si="21"/>
        <v>850000</v>
      </c>
      <c r="L911" s="1081"/>
    </row>
    <row r="912" spans="2:12" x14ac:dyDescent="0.35">
      <c r="B912" s="698">
        <v>22020404</v>
      </c>
      <c r="C912" s="782">
        <v>70831</v>
      </c>
      <c r="D912" s="783" t="s">
        <v>4822</v>
      </c>
      <c r="E912" s="784">
        <v>2101</v>
      </c>
      <c r="F912" s="782">
        <v>10742400</v>
      </c>
      <c r="G912" s="26" t="s">
        <v>161</v>
      </c>
      <c r="H912" s="791">
        <v>5000000</v>
      </c>
      <c r="I912" s="751">
        <v>126500</v>
      </c>
      <c r="J912" s="648"/>
      <c r="K912" s="785">
        <f t="shared" si="21"/>
        <v>5000000</v>
      </c>
      <c r="L912" s="1081"/>
    </row>
    <row r="913" spans="2:12" x14ac:dyDescent="0.35">
      <c r="B913" s="698">
        <v>22020405</v>
      </c>
      <c r="C913" s="782">
        <v>70831</v>
      </c>
      <c r="D913" s="783" t="s">
        <v>4822</v>
      </c>
      <c r="E913" s="784">
        <v>2101</v>
      </c>
      <c r="F913" s="782">
        <v>10742400</v>
      </c>
      <c r="G913" s="26" t="s">
        <v>162</v>
      </c>
      <c r="H913" s="791">
        <v>750000</v>
      </c>
      <c r="I913" s="751">
        <v>77000</v>
      </c>
      <c r="J913" s="648"/>
      <c r="K913" s="785">
        <f t="shared" si="21"/>
        <v>750000</v>
      </c>
      <c r="L913" s="1081"/>
    </row>
    <row r="914" spans="2:12" x14ac:dyDescent="0.35">
      <c r="B914" s="698">
        <v>22020406</v>
      </c>
      <c r="C914" s="782">
        <v>70831</v>
      </c>
      <c r="D914" s="783" t="s">
        <v>4822</v>
      </c>
      <c r="E914" s="784">
        <v>2101</v>
      </c>
      <c r="F914" s="782">
        <v>10742400</v>
      </c>
      <c r="G914" s="26" t="s">
        <v>163</v>
      </c>
      <c r="H914" s="791">
        <v>350000</v>
      </c>
      <c r="I914" s="751">
        <v>535000</v>
      </c>
      <c r="J914" s="648">
        <v>500000</v>
      </c>
      <c r="K914" s="785">
        <f t="shared" si="21"/>
        <v>850000</v>
      </c>
      <c r="L914" s="1081"/>
    </row>
    <row r="915" spans="2:12" x14ac:dyDescent="0.35">
      <c r="B915" s="698">
        <v>22020411</v>
      </c>
      <c r="C915" s="782">
        <v>70831</v>
      </c>
      <c r="D915" s="783" t="s">
        <v>4822</v>
      </c>
      <c r="E915" s="784">
        <v>2101</v>
      </c>
      <c r="F915" s="782">
        <v>10742400</v>
      </c>
      <c r="G915" s="26" t="s">
        <v>227</v>
      </c>
      <c r="H915" s="791">
        <v>647500</v>
      </c>
      <c r="I915" s="751">
        <v>88000</v>
      </c>
      <c r="J915" s="648"/>
      <c r="K915" s="785">
        <f t="shared" si="21"/>
        <v>647500</v>
      </c>
      <c r="L915" s="1081"/>
    </row>
    <row r="916" spans="2:12" x14ac:dyDescent="0.35">
      <c r="B916" s="698">
        <v>22020501</v>
      </c>
      <c r="C916" s="782">
        <v>70831</v>
      </c>
      <c r="D916" s="783" t="s">
        <v>4822</v>
      </c>
      <c r="E916" s="784">
        <v>2101</v>
      </c>
      <c r="F916" s="782">
        <v>10742400</v>
      </c>
      <c r="G916" s="26" t="s">
        <v>198</v>
      </c>
      <c r="H916" s="791">
        <v>2500000</v>
      </c>
      <c r="I916" s="751"/>
      <c r="J916" s="648"/>
      <c r="K916" s="785">
        <f t="shared" si="21"/>
        <v>2500000</v>
      </c>
      <c r="L916" s="1081"/>
    </row>
    <row r="917" spans="2:12" x14ac:dyDescent="0.35">
      <c r="B917" s="698">
        <v>22020502</v>
      </c>
      <c r="C917" s="782">
        <v>70831</v>
      </c>
      <c r="D917" s="783" t="s">
        <v>4822</v>
      </c>
      <c r="E917" s="784">
        <v>2101</v>
      </c>
      <c r="F917" s="782">
        <v>10742400</v>
      </c>
      <c r="G917" s="26" t="s">
        <v>457</v>
      </c>
      <c r="H917" s="791">
        <v>2500000</v>
      </c>
      <c r="I917" s="751"/>
      <c r="J917" s="648"/>
      <c r="K917" s="785">
        <f t="shared" si="21"/>
        <v>2500000</v>
      </c>
      <c r="L917" s="1081"/>
    </row>
    <row r="918" spans="2:12" x14ac:dyDescent="0.35">
      <c r="B918" s="698">
        <v>22020601</v>
      </c>
      <c r="C918" s="782">
        <v>70831</v>
      </c>
      <c r="D918" s="783" t="s">
        <v>4822</v>
      </c>
      <c r="E918" s="784">
        <v>2101</v>
      </c>
      <c r="F918" s="782">
        <v>10742400</v>
      </c>
      <c r="G918" s="26" t="s">
        <v>166</v>
      </c>
      <c r="H918" s="791">
        <v>1050000</v>
      </c>
      <c r="I918" s="751">
        <v>420000</v>
      </c>
      <c r="J918" s="648"/>
      <c r="K918" s="785">
        <f t="shared" si="21"/>
        <v>1050000</v>
      </c>
      <c r="L918" s="1081"/>
    </row>
    <row r="919" spans="2:12" x14ac:dyDescent="0.35">
      <c r="B919" s="698">
        <v>22020605</v>
      </c>
      <c r="C919" s="782">
        <v>70831</v>
      </c>
      <c r="D919" s="783" t="s">
        <v>4822</v>
      </c>
      <c r="E919" s="784">
        <v>2101</v>
      </c>
      <c r="F919" s="782">
        <v>10742400</v>
      </c>
      <c r="G919" s="26" t="s">
        <v>167</v>
      </c>
      <c r="H919" s="791">
        <v>500000</v>
      </c>
      <c r="I919" s="751">
        <v>98400</v>
      </c>
      <c r="J919" s="648"/>
      <c r="K919" s="785">
        <f t="shared" si="21"/>
        <v>500000</v>
      </c>
      <c r="L919" s="1081"/>
    </row>
    <row r="920" spans="2:12" x14ac:dyDescent="0.35">
      <c r="B920" s="698">
        <v>22020701</v>
      </c>
      <c r="C920" s="782">
        <v>70831</v>
      </c>
      <c r="D920" s="783" t="s">
        <v>4822</v>
      </c>
      <c r="E920" s="784">
        <v>2101</v>
      </c>
      <c r="F920" s="782">
        <v>10742400</v>
      </c>
      <c r="G920" s="26" t="s">
        <v>199</v>
      </c>
      <c r="H920" s="791">
        <v>350000</v>
      </c>
      <c r="I920" s="751"/>
      <c r="J920" s="648"/>
      <c r="K920" s="785">
        <f t="shared" si="21"/>
        <v>350000</v>
      </c>
      <c r="L920" s="1081"/>
    </row>
    <row r="921" spans="2:12" x14ac:dyDescent="0.35">
      <c r="B921" s="698">
        <v>22020702</v>
      </c>
      <c r="C921" s="782">
        <v>70831</v>
      </c>
      <c r="D921" s="783" t="s">
        <v>4822</v>
      </c>
      <c r="E921" s="784">
        <v>2101</v>
      </c>
      <c r="F921" s="782">
        <v>10742400</v>
      </c>
      <c r="G921" s="26" t="s">
        <v>223</v>
      </c>
      <c r="H921" s="791">
        <v>3000000</v>
      </c>
      <c r="I921" s="751"/>
      <c r="J921" s="648"/>
      <c r="K921" s="785">
        <f t="shared" si="21"/>
        <v>3000000</v>
      </c>
      <c r="L921" s="1081"/>
    </row>
    <row r="922" spans="2:12" x14ac:dyDescent="0.35">
      <c r="B922" s="698">
        <v>22020703</v>
      </c>
      <c r="C922" s="782">
        <v>70831</v>
      </c>
      <c r="D922" s="783" t="s">
        <v>4822</v>
      </c>
      <c r="E922" s="784">
        <v>2101</v>
      </c>
      <c r="F922" s="782">
        <v>10742400</v>
      </c>
      <c r="G922" s="26" t="s">
        <v>208</v>
      </c>
      <c r="H922" s="791">
        <v>500000</v>
      </c>
      <c r="I922" s="751"/>
      <c r="J922" s="648"/>
      <c r="K922" s="785">
        <f t="shared" si="21"/>
        <v>500000</v>
      </c>
      <c r="L922" s="1081"/>
    </row>
    <row r="923" spans="2:12" x14ac:dyDescent="0.35">
      <c r="B923" s="698">
        <v>22020704</v>
      </c>
      <c r="C923" s="782">
        <v>70831</v>
      </c>
      <c r="D923" s="783" t="s">
        <v>4822</v>
      </c>
      <c r="E923" s="784">
        <v>2101</v>
      </c>
      <c r="F923" s="782">
        <v>10742400</v>
      </c>
      <c r="G923" s="26" t="s">
        <v>204</v>
      </c>
      <c r="H923" s="791">
        <v>500000</v>
      </c>
      <c r="I923" s="751">
        <v>620875</v>
      </c>
      <c r="J923" s="648">
        <v>1000000</v>
      </c>
      <c r="K923" s="785">
        <f t="shared" si="21"/>
        <v>1500000</v>
      </c>
      <c r="L923" s="1081"/>
    </row>
    <row r="924" spans="2:12" x14ac:dyDescent="0.35">
      <c r="B924" s="698">
        <v>22020705</v>
      </c>
      <c r="C924" s="782">
        <v>70831</v>
      </c>
      <c r="D924" s="783" t="s">
        <v>4822</v>
      </c>
      <c r="E924" s="784">
        <v>2101</v>
      </c>
      <c r="F924" s="782">
        <v>10742400</v>
      </c>
      <c r="G924" s="26" t="s">
        <v>205</v>
      </c>
      <c r="H924" s="791">
        <v>350000</v>
      </c>
      <c r="I924" s="751"/>
      <c r="J924" s="648"/>
      <c r="K924" s="785">
        <f t="shared" si="21"/>
        <v>350000</v>
      </c>
      <c r="L924" s="1081"/>
    </row>
    <row r="925" spans="2:12" x14ac:dyDescent="0.35">
      <c r="B925" s="698">
        <v>22020706</v>
      </c>
      <c r="C925" s="782">
        <v>70831</v>
      </c>
      <c r="D925" s="783" t="s">
        <v>4822</v>
      </c>
      <c r="E925" s="784">
        <v>2101</v>
      </c>
      <c r="F925" s="782">
        <v>10742400</v>
      </c>
      <c r="G925" s="26" t="s">
        <v>229</v>
      </c>
      <c r="H925" s="791">
        <v>350000</v>
      </c>
      <c r="I925" s="751"/>
      <c r="J925" s="648"/>
      <c r="K925" s="785">
        <f t="shared" si="21"/>
        <v>350000</v>
      </c>
      <c r="L925" s="1081"/>
    </row>
    <row r="926" spans="2:12" x14ac:dyDescent="0.35">
      <c r="B926" s="698">
        <v>22020801</v>
      </c>
      <c r="C926" s="782">
        <v>70831</v>
      </c>
      <c r="D926" s="783" t="s">
        <v>4822</v>
      </c>
      <c r="E926" s="784">
        <v>2101</v>
      </c>
      <c r="F926" s="782">
        <v>10742400</v>
      </c>
      <c r="G926" s="26" t="s">
        <v>168</v>
      </c>
      <c r="H926" s="791">
        <v>500000</v>
      </c>
      <c r="I926" s="751">
        <v>570000</v>
      </c>
      <c r="J926" s="648">
        <v>1000000</v>
      </c>
      <c r="K926" s="785">
        <f t="shared" si="21"/>
        <v>1500000</v>
      </c>
      <c r="L926" s="1081"/>
    </row>
    <row r="927" spans="2:12" x14ac:dyDescent="0.35">
      <c r="B927" s="698">
        <v>22020802</v>
      </c>
      <c r="C927" s="782">
        <v>70831</v>
      </c>
      <c r="D927" s="783" t="s">
        <v>4822</v>
      </c>
      <c r="E927" s="784">
        <v>2101</v>
      </c>
      <c r="F927" s="782">
        <v>10742400</v>
      </c>
      <c r="G927" s="26" t="s">
        <v>188</v>
      </c>
      <c r="H927" s="791">
        <v>490000</v>
      </c>
      <c r="I927" s="751">
        <v>0</v>
      </c>
      <c r="J927" s="648"/>
      <c r="K927" s="785">
        <f t="shared" si="21"/>
        <v>490000</v>
      </c>
      <c r="L927" s="1081"/>
    </row>
    <row r="928" spans="2:12" x14ac:dyDescent="0.35">
      <c r="B928" s="698">
        <v>22020803</v>
      </c>
      <c r="C928" s="782">
        <v>70831</v>
      </c>
      <c r="D928" s="783" t="s">
        <v>4822</v>
      </c>
      <c r="E928" s="784">
        <v>2101</v>
      </c>
      <c r="F928" s="782">
        <v>10742400</v>
      </c>
      <c r="G928" s="26" t="s">
        <v>169</v>
      </c>
      <c r="H928" s="791">
        <v>3000000</v>
      </c>
      <c r="I928" s="751">
        <v>4330400</v>
      </c>
      <c r="J928" s="648">
        <v>6000000</v>
      </c>
      <c r="K928" s="785">
        <f t="shared" si="21"/>
        <v>9000000</v>
      </c>
      <c r="L928" s="1081"/>
    </row>
    <row r="929" spans="2:12" x14ac:dyDescent="0.35">
      <c r="B929" s="698">
        <v>22020901</v>
      </c>
      <c r="C929" s="782">
        <v>70831</v>
      </c>
      <c r="D929" s="783" t="s">
        <v>4822</v>
      </c>
      <c r="E929" s="784">
        <v>2101</v>
      </c>
      <c r="F929" s="782">
        <v>10742400</v>
      </c>
      <c r="G929" s="26" t="s">
        <v>171</v>
      </c>
      <c r="H929" s="791">
        <v>70000</v>
      </c>
      <c r="I929" s="751">
        <v>4087.32</v>
      </c>
      <c r="J929" s="648"/>
      <c r="K929" s="785">
        <f t="shared" si="21"/>
        <v>70000</v>
      </c>
      <c r="L929" s="1081"/>
    </row>
    <row r="930" spans="2:12" x14ac:dyDescent="0.35">
      <c r="B930" s="698">
        <v>22021001</v>
      </c>
      <c r="C930" s="782">
        <v>70831</v>
      </c>
      <c r="D930" s="783" t="s">
        <v>4822</v>
      </c>
      <c r="E930" s="784">
        <v>2101</v>
      </c>
      <c r="F930" s="782">
        <v>10742400</v>
      </c>
      <c r="G930" s="26" t="s">
        <v>172</v>
      </c>
      <c r="H930" s="791">
        <v>1000000</v>
      </c>
      <c r="I930" s="751">
        <v>70000</v>
      </c>
      <c r="J930" s="648"/>
      <c r="K930" s="785">
        <f t="shared" si="21"/>
        <v>1000000</v>
      </c>
      <c r="L930" s="1081"/>
    </row>
    <row r="931" spans="2:12" x14ac:dyDescent="0.35">
      <c r="B931" s="698">
        <v>22021002</v>
      </c>
      <c r="C931" s="782">
        <v>70831</v>
      </c>
      <c r="D931" s="783" t="s">
        <v>4822</v>
      </c>
      <c r="E931" s="784">
        <v>2101</v>
      </c>
      <c r="F931" s="782">
        <v>10742400</v>
      </c>
      <c r="G931" s="26" t="s">
        <v>189</v>
      </c>
      <c r="H931" s="791">
        <v>500000</v>
      </c>
      <c r="I931" s="751">
        <v>0</v>
      </c>
      <c r="J931" s="648"/>
      <c r="K931" s="785">
        <f t="shared" si="21"/>
        <v>500000</v>
      </c>
      <c r="L931" s="1081"/>
    </row>
    <row r="932" spans="2:12" x14ac:dyDescent="0.35">
      <c r="B932" s="698">
        <v>22021003</v>
      </c>
      <c r="C932" s="782">
        <v>70831</v>
      </c>
      <c r="D932" s="783" t="s">
        <v>4822</v>
      </c>
      <c r="E932" s="784">
        <v>2101</v>
      </c>
      <c r="F932" s="782">
        <v>10742400</v>
      </c>
      <c r="G932" s="26" t="s">
        <v>173</v>
      </c>
      <c r="H932" s="791">
        <v>10000000</v>
      </c>
      <c r="I932" s="751">
        <v>3219400</v>
      </c>
      <c r="J932" s="648"/>
      <c r="K932" s="785">
        <f t="shared" si="21"/>
        <v>10000000</v>
      </c>
      <c r="L932" s="1081"/>
    </row>
    <row r="933" spans="2:12" x14ac:dyDescent="0.35">
      <c r="B933" s="698">
        <v>22021004</v>
      </c>
      <c r="C933" s="782">
        <v>70831</v>
      </c>
      <c r="D933" s="783" t="s">
        <v>4822</v>
      </c>
      <c r="E933" s="784">
        <v>2101</v>
      </c>
      <c r="F933" s="782">
        <v>10742400</v>
      </c>
      <c r="G933" s="26" t="s">
        <v>174</v>
      </c>
      <c r="H933" s="791">
        <v>500000</v>
      </c>
      <c r="I933" s="751">
        <v>20000</v>
      </c>
      <c r="J933" s="648"/>
      <c r="K933" s="785">
        <f t="shared" si="21"/>
        <v>500000</v>
      </c>
      <c r="L933" s="1081"/>
    </row>
    <row r="934" spans="2:12" x14ac:dyDescent="0.35">
      <c r="B934" s="698">
        <v>22021006</v>
      </c>
      <c r="C934" s="782">
        <v>70831</v>
      </c>
      <c r="D934" s="783" t="s">
        <v>4822</v>
      </c>
      <c r="E934" s="784">
        <v>2101</v>
      </c>
      <c r="F934" s="782">
        <v>10742400</v>
      </c>
      <c r="G934" s="26" t="s">
        <v>190</v>
      </c>
      <c r="H934" s="791">
        <v>140000</v>
      </c>
      <c r="I934" s="751">
        <v>15000</v>
      </c>
      <c r="J934" s="648"/>
      <c r="K934" s="785">
        <f t="shared" si="21"/>
        <v>140000</v>
      </c>
      <c r="L934" s="1081"/>
    </row>
    <row r="935" spans="2:12" x14ac:dyDescent="0.35">
      <c r="B935" s="698">
        <v>22021007</v>
      </c>
      <c r="C935" s="782">
        <v>70831</v>
      </c>
      <c r="D935" s="783" t="s">
        <v>4822</v>
      </c>
      <c r="E935" s="784">
        <v>2101</v>
      </c>
      <c r="F935" s="782">
        <v>10742400</v>
      </c>
      <c r="G935" s="26" t="s">
        <v>175</v>
      </c>
      <c r="H935" s="791">
        <v>750000</v>
      </c>
      <c r="I935" s="751">
        <v>1105000</v>
      </c>
      <c r="J935" s="648">
        <v>1750000</v>
      </c>
      <c r="K935" s="785">
        <f t="shared" si="21"/>
        <v>2500000</v>
      </c>
      <c r="L935" s="1081"/>
    </row>
    <row r="936" spans="2:12" x14ac:dyDescent="0.35">
      <c r="B936" s="698">
        <v>22021008</v>
      </c>
      <c r="C936" s="782">
        <v>70831</v>
      </c>
      <c r="D936" s="783" t="s">
        <v>4822</v>
      </c>
      <c r="E936" s="784">
        <v>2101</v>
      </c>
      <c r="F936" s="782">
        <v>10742400</v>
      </c>
      <c r="G936" s="26" t="s">
        <v>191</v>
      </c>
      <c r="H936" s="791">
        <v>500000</v>
      </c>
      <c r="I936" s="751"/>
      <c r="J936" s="648"/>
      <c r="K936" s="785">
        <f t="shared" si="21"/>
        <v>500000</v>
      </c>
      <c r="L936" s="1081"/>
    </row>
    <row r="937" spans="2:12" ht="26.25" thickBot="1" x14ac:dyDescent="0.4">
      <c r="B937" s="698">
        <v>22021021</v>
      </c>
      <c r="C937" s="782">
        <v>70831</v>
      </c>
      <c r="D937" s="783" t="s">
        <v>4822</v>
      </c>
      <c r="E937" s="784">
        <v>2101</v>
      </c>
      <c r="F937" s="782">
        <v>10742400</v>
      </c>
      <c r="G937" s="26" t="s">
        <v>201</v>
      </c>
      <c r="H937" s="791">
        <v>500000</v>
      </c>
      <c r="I937" s="751"/>
      <c r="J937" s="648"/>
      <c r="K937" s="785">
        <f t="shared" si="21"/>
        <v>500000</v>
      </c>
      <c r="L937" s="1081"/>
    </row>
    <row r="938" spans="2:12" ht="27.75" thickTop="1" thickBot="1" x14ac:dyDescent="0.4">
      <c r="B938" s="764"/>
      <c r="C938" s="764"/>
      <c r="D938" s="764"/>
      <c r="E938" s="764"/>
      <c r="F938" s="764"/>
      <c r="G938" s="16" t="s">
        <v>1039</v>
      </c>
      <c r="H938" s="766">
        <f>SUM(H892:H937)</f>
        <v>93782747.859999999</v>
      </c>
      <c r="I938" s="976">
        <f t="shared" ref="I938:J938" si="22">SUM(I892:I937)</f>
        <v>48336223.07</v>
      </c>
      <c r="J938" s="766">
        <f t="shared" si="22"/>
        <v>50665368.399999999</v>
      </c>
      <c r="K938" s="766">
        <f>SUM(K892:K937)</f>
        <v>144448116.25999999</v>
      </c>
    </row>
    <row r="939" spans="2:12" ht="27" thickTop="1" thickBot="1" x14ac:dyDescent="0.4">
      <c r="B939" s="767"/>
      <c r="C939" s="767"/>
      <c r="D939" s="767"/>
      <c r="E939" s="767"/>
      <c r="F939" s="767"/>
      <c r="G939" s="769"/>
      <c r="H939" s="787"/>
      <c r="I939" s="728"/>
      <c r="J939" s="770"/>
      <c r="K939" s="934"/>
    </row>
    <row r="940" spans="2:12" ht="27.75" thickTop="1" thickBot="1" x14ac:dyDescent="0.4">
      <c r="B940" s="767"/>
      <c r="C940" s="767"/>
      <c r="D940" s="767"/>
      <c r="E940" s="767"/>
      <c r="F940" s="767"/>
      <c r="G940" s="769"/>
      <c r="H940" s="787"/>
      <c r="I940" s="728"/>
      <c r="J940" s="719" t="s">
        <v>179</v>
      </c>
      <c r="K940" s="766">
        <f>K892+K893</f>
        <v>56676680.979999997</v>
      </c>
    </row>
    <row r="941" spans="2:12" ht="27.75" thickTop="1" thickBot="1" x14ac:dyDescent="0.4">
      <c r="B941" s="767"/>
      <c r="C941" s="767"/>
      <c r="D941" s="767"/>
      <c r="E941" s="767"/>
      <c r="F941" s="767"/>
      <c r="G941" s="769"/>
      <c r="H941" s="787"/>
      <c r="I941" s="728"/>
      <c r="J941" s="719" t="s">
        <v>180</v>
      </c>
      <c r="K941" s="766">
        <f>K938-K940</f>
        <v>87771435.280000001</v>
      </c>
    </row>
    <row r="942" spans="2:12" ht="27" thickTop="1" thickBot="1" x14ac:dyDescent="0.4"/>
    <row r="943" spans="2:12" ht="27.75" thickTop="1" thickBot="1" x14ac:dyDescent="0.4">
      <c r="B943" s="1088" t="s">
        <v>3026</v>
      </c>
      <c r="C943" s="1089" t="s">
        <v>3031</v>
      </c>
      <c r="D943" s="1089"/>
      <c r="E943" s="1089"/>
      <c r="F943" s="1089"/>
      <c r="G943" s="1089"/>
      <c r="H943" s="1090"/>
      <c r="I943" s="1091"/>
      <c r="J943" s="1089"/>
      <c r="K943" s="1089"/>
    </row>
    <row r="944" spans="2:12" ht="27.75" thickTop="1" thickBot="1" x14ac:dyDescent="0.4">
      <c r="B944" s="1569" t="s">
        <v>213</v>
      </c>
      <c r="C944" s="1569"/>
      <c r="D944" s="1569"/>
      <c r="E944" s="1569"/>
      <c r="F944" s="1569"/>
      <c r="G944" s="31"/>
      <c r="H944" s="32"/>
      <c r="I944" s="753"/>
      <c r="J944" s="722"/>
      <c r="K944" s="32"/>
    </row>
    <row r="945" spans="2:12" ht="80.25" thickTop="1" thickBot="1" x14ac:dyDescent="0.4">
      <c r="B945" s="20" t="s">
        <v>137</v>
      </c>
      <c r="C945" s="20" t="s">
        <v>138</v>
      </c>
      <c r="D945" s="20" t="s">
        <v>139</v>
      </c>
      <c r="E945" s="20" t="s">
        <v>140</v>
      </c>
      <c r="F945" s="20" t="s">
        <v>141</v>
      </c>
      <c r="G945" s="20" t="s">
        <v>142</v>
      </c>
      <c r="H945" s="33" t="s">
        <v>3311</v>
      </c>
      <c r="I945" s="750" t="s">
        <v>3317</v>
      </c>
      <c r="J945" s="717" t="s">
        <v>3318</v>
      </c>
      <c r="K945" s="33" t="s">
        <v>5153</v>
      </c>
    </row>
    <row r="946" spans="2:12" ht="77.25" thickTop="1" x14ac:dyDescent="0.35">
      <c r="B946" s="782">
        <v>23010104</v>
      </c>
      <c r="C946" s="782">
        <v>70831</v>
      </c>
      <c r="D946" s="790" t="s">
        <v>3423</v>
      </c>
      <c r="E946" s="784">
        <v>3101</v>
      </c>
      <c r="F946" s="782">
        <v>10742400</v>
      </c>
      <c r="G946" s="37" t="s">
        <v>3422</v>
      </c>
      <c r="H946" s="701">
        <v>3000000</v>
      </c>
      <c r="I946" s="751"/>
      <c r="J946" s="788">
        <v>-3000000</v>
      </c>
      <c r="K946" s="701">
        <f>SUM(H946,J946)</f>
        <v>0</v>
      </c>
      <c r="L946" s="1081"/>
    </row>
    <row r="947" spans="2:12" ht="51" x14ac:dyDescent="0.35">
      <c r="B947" s="698">
        <v>23010112</v>
      </c>
      <c r="C947" s="782">
        <v>70831</v>
      </c>
      <c r="D947" s="699" t="s">
        <v>3425</v>
      </c>
      <c r="E947" s="700">
        <v>3101</v>
      </c>
      <c r="F947" s="698">
        <v>10742400</v>
      </c>
      <c r="G947" s="26" t="s">
        <v>4958</v>
      </c>
      <c r="H947" s="763">
        <v>8750000</v>
      </c>
      <c r="I947" s="751"/>
      <c r="J947" s="788"/>
      <c r="K947" s="701">
        <f t="shared" ref="K947:K955" si="23">SUM(H947,J947)</f>
        <v>8750000</v>
      </c>
      <c r="L947" s="1081"/>
    </row>
    <row r="948" spans="2:12" ht="51" x14ac:dyDescent="0.35">
      <c r="B948" s="698">
        <v>23010119</v>
      </c>
      <c r="C948" s="782">
        <v>70831</v>
      </c>
      <c r="D948" s="699" t="s">
        <v>3426</v>
      </c>
      <c r="E948" s="700">
        <v>3101</v>
      </c>
      <c r="F948" s="698">
        <v>10742400</v>
      </c>
      <c r="G948" s="26" t="s">
        <v>3424</v>
      </c>
      <c r="H948" s="763">
        <v>1680000</v>
      </c>
      <c r="I948" s="751"/>
      <c r="J948" s="735"/>
      <c r="K948" s="701">
        <f t="shared" si="23"/>
        <v>1680000</v>
      </c>
      <c r="L948" s="1081"/>
    </row>
    <row r="949" spans="2:12" ht="51" x14ac:dyDescent="0.35">
      <c r="B949" s="698">
        <v>23010129</v>
      </c>
      <c r="C949" s="782">
        <v>70831</v>
      </c>
      <c r="D949" s="699" t="s">
        <v>3428</v>
      </c>
      <c r="E949" s="700">
        <v>3101</v>
      </c>
      <c r="F949" s="698">
        <v>10742400</v>
      </c>
      <c r="G949" s="26" t="s">
        <v>3427</v>
      </c>
      <c r="H949" s="763">
        <v>525000</v>
      </c>
      <c r="I949" s="751"/>
      <c r="J949" s="735"/>
      <c r="K949" s="701">
        <f t="shared" si="23"/>
        <v>525000</v>
      </c>
      <c r="L949" s="1081"/>
    </row>
    <row r="950" spans="2:12" ht="51" x14ac:dyDescent="0.35">
      <c r="B950" s="698">
        <v>23020101</v>
      </c>
      <c r="C950" s="782">
        <v>70831</v>
      </c>
      <c r="D950" s="699" t="s">
        <v>4959</v>
      </c>
      <c r="E950" s="700">
        <v>3101</v>
      </c>
      <c r="F950" s="698">
        <v>10742400</v>
      </c>
      <c r="G950" s="26" t="s">
        <v>3429</v>
      </c>
      <c r="H950" s="763">
        <v>3500000</v>
      </c>
      <c r="I950" s="751"/>
      <c r="J950" s="735"/>
      <c r="K950" s="701">
        <f t="shared" si="23"/>
        <v>3500000</v>
      </c>
      <c r="L950" s="1081"/>
    </row>
    <row r="951" spans="2:12" ht="51" x14ac:dyDescent="0.35">
      <c r="B951" s="698">
        <v>23020127</v>
      </c>
      <c r="C951" s="782">
        <v>70831</v>
      </c>
      <c r="D951" s="699" t="s">
        <v>4960</v>
      </c>
      <c r="E951" s="700">
        <v>3101</v>
      </c>
      <c r="F951" s="698">
        <v>10742400</v>
      </c>
      <c r="G951" s="26" t="s">
        <v>3430</v>
      </c>
      <c r="H951" s="763">
        <v>7000000</v>
      </c>
      <c r="I951" s="751"/>
      <c r="J951" s="735"/>
      <c r="K951" s="701">
        <f t="shared" si="23"/>
        <v>7000000</v>
      </c>
      <c r="L951" s="1081"/>
    </row>
    <row r="952" spans="2:12" ht="51" x14ac:dyDescent="0.35">
      <c r="B952" s="698">
        <v>23030121</v>
      </c>
      <c r="C952" s="782">
        <v>70831</v>
      </c>
      <c r="D952" s="699" t="s">
        <v>4961</v>
      </c>
      <c r="E952" s="700">
        <v>3101</v>
      </c>
      <c r="F952" s="698">
        <v>10742400</v>
      </c>
      <c r="G952" s="26" t="s">
        <v>3431</v>
      </c>
      <c r="H952" s="763">
        <v>1295000</v>
      </c>
      <c r="I952" s="751"/>
      <c r="J952" s="735"/>
      <c r="K952" s="701">
        <f t="shared" si="23"/>
        <v>1295000</v>
      </c>
      <c r="L952" s="1081"/>
    </row>
    <row r="953" spans="2:12" ht="76.5" x14ac:dyDescent="0.35">
      <c r="B953" s="698">
        <v>23030127</v>
      </c>
      <c r="C953" s="782">
        <v>70831</v>
      </c>
      <c r="D953" s="699" t="s">
        <v>4962</v>
      </c>
      <c r="E953" s="700">
        <v>3101</v>
      </c>
      <c r="F953" s="698">
        <v>10742400</v>
      </c>
      <c r="G953" s="26" t="s">
        <v>3432</v>
      </c>
      <c r="H953" s="763">
        <v>2450000</v>
      </c>
      <c r="I953" s="751"/>
      <c r="J953" s="735"/>
      <c r="K953" s="701">
        <f t="shared" si="23"/>
        <v>2450000</v>
      </c>
      <c r="L953" s="1081"/>
    </row>
    <row r="954" spans="2:12" ht="51" x14ac:dyDescent="0.35">
      <c r="B954" s="698">
        <v>23050101</v>
      </c>
      <c r="C954" s="782">
        <v>70831</v>
      </c>
      <c r="D954" s="699" t="s">
        <v>4963</v>
      </c>
      <c r="E954" s="700">
        <v>3101</v>
      </c>
      <c r="F954" s="698">
        <v>10742400</v>
      </c>
      <c r="G954" s="26" t="s">
        <v>3433</v>
      </c>
      <c r="H954" s="763">
        <v>2800000</v>
      </c>
      <c r="I954" s="751"/>
      <c r="J954" s="735"/>
      <c r="K954" s="701">
        <f t="shared" si="23"/>
        <v>2800000</v>
      </c>
      <c r="L954" s="1081"/>
    </row>
    <row r="955" spans="2:12" ht="77.25" thickBot="1" x14ac:dyDescent="0.4">
      <c r="B955" s="698">
        <v>23050102</v>
      </c>
      <c r="C955" s="782">
        <v>70831</v>
      </c>
      <c r="D955" s="699" t="s">
        <v>4964</v>
      </c>
      <c r="E955" s="700">
        <v>3101</v>
      </c>
      <c r="F955" s="698">
        <v>10742400</v>
      </c>
      <c r="G955" s="26" t="s">
        <v>3434</v>
      </c>
      <c r="H955" s="763">
        <v>4200000</v>
      </c>
      <c r="I955" s="751"/>
      <c r="J955" s="735"/>
      <c r="K955" s="701">
        <f t="shared" si="23"/>
        <v>4200000</v>
      </c>
      <c r="L955" s="1081"/>
    </row>
    <row r="956" spans="2:12" ht="27.75" thickTop="1" thickBot="1" x14ac:dyDescent="0.4">
      <c r="B956" s="764"/>
      <c r="C956" s="764"/>
      <c r="D956" s="764"/>
      <c r="E956" s="764"/>
      <c r="F956" s="764"/>
      <c r="G956" s="16" t="s">
        <v>1038</v>
      </c>
      <c r="H956" s="765">
        <f>SUM(H946:H955)</f>
        <v>35200000</v>
      </c>
      <c r="I956" s="747">
        <f>SUM(I946:I955)</f>
        <v>0</v>
      </c>
      <c r="J956" s="765">
        <f>SUM(J946:J955)</f>
        <v>-3000000</v>
      </c>
      <c r="K956" s="766">
        <f>SUM(K946:K955)</f>
        <v>32200000</v>
      </c>
    </row>
    <row r="957" spans="2:12" ht="27.75" thickTop="1" thickBot="1" x14ac:dyDescent="0.4">
      <c r="B957" s="767"/>
      <c r="C957" s="767"/>
      <c r="D957" s="767"/>
      <c r="E957" s="767"/>
      <c r="F957" s="767"/>
      <c r="G957" s="184"/>
      <c r="H957" s="794"/>
      <c r="I957" s="866"/>
      <c r="J957" s="842"/>
      <c r="K957" s="930"/>
    </row>
    <row r="958" spans="2:12" ht="27.75" thickTop="1" thickBot="1" x14ac:dyDescent="0.4">
      <c r="B958" s="767"/>
      <c r="C958" s="767"/>
      <c r="D958" s="767"/>
      <c r="E958" s="767"/>
      <c r="F958" s="767"/>
      <c r="G958" s="769"/>
      <c r="H958" s="787"/>
      <c r="I958" s="728"/>
      <c r="J958" s="719" t="s">
        <v>215</v>
      </c>
      <c r="K958" s="766">
        <f>K956</f>
        <v>32200000</v>
      </c>
    </row>
    <row r="959" spans="2:12" ht="27.75" thickTop="1" thickBot="1" x14ac:dyDescent="0.4">
      <c r="B959" s="767"/>
      <c r="C959" s="767"/>
      <c r="D959" s="767"/>
      <c r="E959" s="767"/>
      <c r="F959" s="767"/>
      <c r="G959" s="769"/>
      <c r="H959" s="787"/>
      <c r="I959" s="728"/>
      <c r="J959" s="720"/>
      <c r="K959" s="794"/>
    </row>
    <row r="960" spans="2:12" ht="27.75" thickTop="1" thickBot="1" x14ac:dyDescent="0.4">
      <c r="B960" s="1088" t="s">
        <v>24</v>
      </c>
      <c r="C960" s="1089" t="s">
        <v>3142</v>
      </c>
      <c r="D960" s="1089"/>
      <c r="E960" s="1089"/>
      <c r="F960" s="1089"/>
      <c r="G960" s="1089"/>
      <c r="H960" s="1090"/>
      <c r="I960" s="1091"/>
      <c r="J960" s="1089"/>
      <c r="K960" s="1089"/>
    </row>
    <row r="961" spans="2:12" ht="27.75" thickTop="1" thickBot="1" x14ac:dyDescent="0.4">
      <c r="B961" s="1569" t="s">
        <v>182</v>
      </c>
      <c r="C961" s="1569"/>
      <c r="D961" s="1569"/>
      <c r="E961" s="1569"/>
      <c r="F961" s="1569"/>
      <c r="G961" s="31"/>
      <c r="H961" s="32"/>
      <c r="I961" s="753"/>
      <c r="J961" s="722"/>
      <c r="K961" s="32"/>
    </row>
    <row r="962" spans="2:12" ht="106.5" thickTop="1" thickBot="1" x14ac:dyDescent="0.4">
      <c r="B962" s="20" t="s">
        <v>137</v>
      </c>
      <c r="C962" s="20" t="s">
        <v>138</v>
      </c>
      <c r="D962" s="20" t="s">
        <v>139</v>
      </c>
      <c r="E962" s="20" t="s">
        <v>140</v>
      </c>
      <c r="F962" s="20" t="s">
        <v>141</v>
      </c>
      <c r="G962" s="20" t="s">
        <v>142</v>
      </c>
      <c r="H962" s="33" t="s">
        <v>3311</v>
      </c>
      <c r="I962" s="750" t="s">
        <v>3316</v>
      </c>
      <c r="J962" s="717" t="s">
        <v>3315</v>
      </c>
      <c r="K962" s="21" t="s">
        <v>5154</v>
      </c>
    </row>
    <row r="963" spans="2:12" ht="26.25" thickTop="1" x14ac:dyDescent="0.35">
      <c r="B963" s="782">
        <v>21010101</v>
      </c>
      <c r="C963" s="782">
        <v>70831</v>
      </c>
      <c r="D963" s="783" t="s">
        <v>4822</v>
      </c>
      <c r="E963" s="784">
        <v>2101</v>
      </c>
      <c r="F963" s="782">
        <v>10742400</v>
      </c>
      <c r="G963" s="37" t="s">
        <v>143</v>
      </c>
      <c r="H963" s="785">
        <v>310723712.41000003</v>
      </c>
      <c r="I963" s="751">
        <v>144405623.56</v>
      </c>
      <c r="J963" s="738"/>
      <c r="K963" s="785">
        <f t="shared" ref="K963:K995" si="24">SUM(H963,J963)</f>
        <v>310723712.41000003</v>
      </c>
      <c r="L963" s="1081"/>
    </row>
    <row r="964" spans="2:12" x14ac:dyDescent="0.35">
      <c r="B964" s="698">
        <v>22020101</v>
      </c>
      <c r="C964" s="782">
        <v>70831</v>
      </c>
      <c r="D964" s="783" t="s">
        <v>4822</v>
      </c>
      <c r="E964" s="784">
        <v>2101</v>
      </c>
      <c r="F964" s="782">
        <v>10742400</v>
      </c>
      <c r="G964" s="26" t="s">
        <v>145</v>
      </c>
      <c r="H964" s="791">
        <v>120000</v>
      </c>
      <c r="I964" s="751">
        <v>30000</v>
      </c>
      <c r="J964" s="648">
        <v>520000</v>
      </c>
      <c r="K964" s="785">
        <f t="shared" si="24"/>
        <v>640000</v>
      </c>
      <c r="L964" s="1081"/>
    </row>
    <row r="965" spans="2:12" x14ac:dyDescent="0.35">
      <c r="B965" s="698">
        <v>22020102</v>
      </c>
      <c r="C965" s="782">
        <v>70831</v>
      </c>
      <c r="D965" s="783" t="s">
        <v>4822</v>
      </c>
      <c r="E965" s="784">
        <v>2101</v>
      </c>
      <c r="F965" s="782">
        <v>10742400</v>
      </c>
      <c r="G965" s="26" t="s">
        <v>146</v>
      </c>
      <c r="H965" s="791">
        <v>440000</v>
      </c>
      <c r="I965" s="751">
        <v>456000</v>
      </c>
      <c r="J965" s="648">
        <v>1340000</v>
      </c>
      <c r="K965" s="785">
        <f t="shared" si="24"/>
        <v>1780000</v>
      </c>
      <c r="L965" s="1081"/>
    </row>
    <row r="966" spans="2:12" x14ac:dyDescent="0.35">
      <c r="B966" s="698">
        <v>22020201</v>
      </c>
      <c r="C966" s="782">
        <v>70831</v>
      </c>
      <c r="D966" s="783" t="s">
        <v>4822</v>
      </c>
      <c r="E966" s="784">
        <v>2101</v>
      </c>
      <c r="F966" s="782">
        <v>10742400</v>
      </c>
      <c r="G966" s="26" t="s">
        <v>147</v>
      </c>
      <c r="H966" s="791">
        <v>500000</v>
      </c>
      <c r="I966" s="751">
        <v>320000</v>
      </c>
      <c r="J966" s="648">
        <v>1500000</v>
      </c>
      <c r="K966" s="785">
        <f t="shared" si="24"/>
        <v>2000000</v>
      </c>
      <c r="L966" s="1081"/>
    </row>
    <row r="967" spans="2:12" x14ac:dyDescent="0.35">
      <c r="B967" s="698">
        <v>22020202</v>
      </c>
      <c r="C967" s="782">
        <v>70831</v>
      </c>
      <c r="D967" s="783" t="s">
        <v>4822</v>
      </c>
      <c r="E967" s="784">
        <v>2101</v>
      </c>
      <c r="F967" s="782">
        <v>10742400</v>
      </c>
      <c r="G967" s="26" t="s">
        <v>184</v>
      </c>
      <c r="H967" s="791">
        <v>140000</v>
      </c>
      <c r="I967" s="751">
        <v>0</v>
      </c>
      <c r="J967" s="648"/>
      <c r="K967" s="785">
        <f t="shared" si="24"/>
        <v>140000</v>
      </c>
      <c r="L967" s="1081"/>
    </row>
    <row r="968" spans="2:12" x14ac:dyDescent="0.35">
      <c r="B968" s="698">
        <v>22020203</v>
      </c>
      <c r="C968" s="782">
        <v>70831</v>
      </c>
      <c r="D968" s="783" t="s">
        <v>4822</v>
      </c>
      <c r="E968" s="784">
        <v>2101</v>
      </c>
      <c r="F968" s="782">
        <v>10742400</v>
      </c>
      <c r="G968" s="26" t="s">
        <v>148</v>
      </c>
      <c r="H968" s="791">
        <v>100000</v>
      </c>
      <c r="I968" s="751">
        <v>107000</v>
      </c>
      <c r="J968" s="648">
        <v>400000</v>
      </c>
      <c r="K968" s="785">
        <f t="shared" si="24"/>
        <v>500000</v>
      </c>
      <c r="L968" s="1081"/>
    </row>
    <row r="969" spans="2:12" x14ac:dyDescent="0.35">
      <c r="B969" s="698">
        <v>22020204</v>
      </c>
      <c r="C969" s="782">
        <v>70831</v>
      </c>
      <c r="D969" s="783" t="s">
        <v>4822</v>
      </c>
      <c r="E969" s="784">
        <v>2101</v>
      </c>
      <c r="F969" s="782">
        <v>10742400</v>
      </c>
      <c r="G969" s="26" t="s">
        <v>149</v>
      </c>
      <c r="H969" s="791">
        <v>100000</v>
      </c>
      <c r="I969" s="751">
        <v>65000</v>
      </c>
      <c r="J969" s="648">
        <v>800000</v>
      </c>
      <c r="K969" s="785">
        <f t="shared" si="24"/>
        <v>900000</v>
      </c>
      <c r="L969" s="1081"/>
    </row>
    <row r="970" spans="2:12" x14ac:dyDescent="0.35">
      <c r="B970" s="698">
        <v>22020205</v>
      </c>
      <c r="C970" s="782">
        <v>70831</v>
      </c>
      <c r="D970" s="783" t="s">
        <v>4822</v>
      </c>
      <c r="E970" s="784">
        <v>2101</v>
      </c>
      <c r="F970" s="782">
        <v>10742400</v>
      </c>
      <c r="G970" s="26" t="s">
        <v>185</v>
      </c>
      <c r="H970" s="791">
        <v>70000</v>
      </c>
      <c r="I970" s="751">
        <v>65000</v>
      </c>
      <c r="J970" s="648">
        <v>800000</v>
      </c>
      <c r="K970" s="785">
        <f t="shared" si="24"/>
        <v>870000</v>
      </c>
      <c r="L970" s="1081"/>
    </row>
    <row r="971" spans="2:12" x14ac:dyDescent="0.35">
      <c r="B971" s="698">
        <v>22020208</v>
      </c>
      <c r="C971" s="782">
        <v>70831</v>
      </c>
      <c r="D971" s="783" t="s">
        <v>4822</v>
      </c>
      <c r="E971" s="784">
        <v>2101</v>
      </c>
      <c r="F971" s="782">
        <v>10742400</v>
      </c>
      <c r="G971" s="26" t="s">
        <v>2896</v>
      </c>
      <c r="H971" s="791">
        <v>500000</v>
      </c>
      <c r="I971" s="751">
        <v>175000</v>
      </c>
      <c r="J971" s="648">
        <v>2000000</v>
      </c>
      <c r="K971" s="785">
        <f t="shared" si="24"/>
        <v>2500000</v>
      </c>
      <c r="L971" s="1081"/>
    </row>
    <row r="972" spans="2:12" x14ac:dyDescent="0.35">
      <c r="B972" s="698">
        <v>22020301</v>
      </c>
      <c r="C972" s="782">
        <v>70831</v>
      </c>
      <c r="D972" s="783" t="s">
        <v>4822</v>
      </c>
      <c r="E972" s="784">
        <v>2101</v>
      </c>
      <c r="F972" s="782">
        <v>10742400</v>
      </c>
      <c r="G972" s="26" t="s">
        <v>195</v>
      </c>
      <c r="H972" s="791">
        <v>780000</v>
      </c>
      <c r="I972" s="751">
        <v>0</v>
      </c>
      <c r="J972" s="648"/>
      <c r="K972" s="785">
        <f t="shared" si="24"/>
        <v>780000</v>
      </c>
      <c r="L972" s="1081"/>
    </row>
    <row r="973" spans="2:12" x14ac:dyDescent="0.35">
      <c r="B973" s="698">
        <v>22020305</v>
      </c>
      <c r="C973" s="782">
        <v>70831</v>
      </c>
      <c r="D973" s="783" t="s">
        <v>4822</v>
      </c>
      <c r="E973" s="784">
        <v>2101</v>
      </c>
      <c r="F973" s="782">
        <v>10742400</v>
      </c>
      <c r="G973" s="26" t="s">
        <v>153</v>
      </c>
      <c r="H973" s="791">
        <v>350000</v>
      </c>
      <c r="I973" s="751">
        <v>68000</v>
      </c>
      <c r="J973" s="648"/>
      <c r="K973" s="785">
        <f t="shared" si="24"/>
        <v>350000</v>
      </c>
      <c r="L973" s="1081"/>
    </row>
    <row r="974" spans="2:12" x14ac:dyDescent="0.35">
      <c r="B974" s="698">
        <v>22020401</v>
      </c>
      <c r="C974" s="782">
        <v>70831</v>
      </c>
      <c r="D974" s="783" t="s">
        <v>4822</v>
      </c>
      <c r="E974" s="784">
        <v>2101</v>
      </c>
      <c r="F974" s="782">
        <v>10742400</v>
      </c>
      <c r="G974" s="26" t="s">
        <v>196</v>
      </c>
      <c r="H974" s="791">
        <v>300000</v>
      </c>
      <c r="I974" s="751">
        <v>140000</v>
      </c>
      <c r="J974" s="648">
        <v>800000</v>
      </c>
      <c r="K974" s="785">
        <f t="shared" si="24"/>
        <v>1100000</v>
      </c>
      <c r="L974" s="1081"/>
    </row>
    <row r="975" spans="2:12" x14ac:dyDescent="0.35">
      <c r="B975" s="698">
        <v>22020402</v>
      </c>
      <c r="C975" s="782">
        <v>70831</v>
      </c>
      <c r="D975" s="783" t="s">
        <v>4822</v>
      </c>
      <c r="E975" s="784">
        <v>2101</v>
      </c>
      <c r="F975" s="782">
        <v>10742400</v>
      </c>
      <c r="G975" s="26" t="s">
        <v>197</v>
      </c>
      <c r="H975" s="791">
        <v>250000</v>
      </c>
      <c r="I975" s="751">
        <v>15000</v>
      </c>
      <c r="J975" s="648"/>
      <c r="K975" s="785">
        <f t="shared" si="24"/>
        <v>250000</v>
      </c>
      <c r="L975" s="1081"/>
    </row>
    <row r="976" spans="2:12" x14ac:dyDescent="0.35">
      <c r="B976" s="698">
        <v>22020403</v>
      </c>
      <c r="C976" s="782">
        <v>70831</v>
      </c>
      <c r="D976" s="783" t="s">
        <v>4822</v>
      </c>
      <c r="E976" s="784">
        <v>2101</v>
      </c>
      <c r="F976" s="782">
        <v>10742400</v>
      </c>
      <c r="G976" s="26" t="s">
        <v>160</v>
      </c>
      <c r="H976" s="791">
        <v>81000</v>
      </c>
      <c r="I976" s="751">
        <v>0</v>
      </c>
      <c r="J976" s="648"/>
      <c r="K976" s="785">
        <f t="shared" si="24"/>
        <v>81000</v>
      </c>
      <c r="L976" s="1081"/>
    </row>
    <row r="977" spans="2:12" x14ac:dyDescent="0.35">
      <c r="B977" s="698">
        <v>22020404</v>
      </c>
      <c r="C977" s="782">
        <v>70831</v>
      </c>
      <c r="D977" s="783" t="s">
        <v>4822</v>
      </c>
      <c r="E977" s="784">
        <v>2101</v>
      </c>
      <c r="F977" s="782">
        <v>10742400</v>
      </c>
      <c r="G977" s="26" t="s">
        <v>161</v>
      </c>
      <c r="H977" s="791">
        <v>120000</v>
      </c>
      <c r="I977" s="751">
        <v>166000</v>
      </c>
      <c r="J977" s="648">
        <v>920000</v>
      </c>
      <c r="K977" s="785">
        <f t="shared" si="24"/>
        <v>1040000</v>
      </c>
      <c r="L977" s="1081"/>
    </row>
    <row r="978" spans="2:12" x14ac:dyDescent="0.35">
      <c r="B978" s="698">
        <v>22020405</v>
      </c>
      <c r="C978" s="782">
        <v>70831</v>
      </c>
      <c r="D978" s="783" t="s">
        <v>4822</v>
      </c>
      <c r="E978" s="784">
        <v>2101</v>
      </c>
      <c r="F978" s="782">
        <v>10742400</v>
      </c>
      <c r="G978" s="26" t="s">
        <v>162</v>
      </c>
      <c r="H978" s="791">
        <v>160000</v>
      </c>
      <c r="I978" s="751">
        <v>146000</v>
      </c>
      <c r="J978" s="648">
        <v>1110000</v>
      </c>
      <c r="K978" s="785">
        <f t="shared" si="24"/>
        <v>1270000</v>
      </c>
      <c r="L978" s="1081"/>
    </row>
    <row r="979" spans="2:12" x14ac:dyDescent="0.35">
      <c r="B979" s="698">
        <v>22020406</v>
      </c>
      <c r="C979" s="782">
        <v>70831</v>
      </c>
      <c r="D979" s="783" t="s">
        <v>4822</v>
      </c>
      <c r="E979" s="784">
        <v>2101</v>
      </c>
      <c r="F979" s="782">
        <v>10742400</v>
      </c>
      <c r="G979" s="26" t="s">
        <v>163</v>
      </c>
      <c r="H979" s="791">
        <v>1000000</v>
      </c>
      <c r="I979" s="751">
        <v>1040000</v>
      </c>
      <c r="J979" s="648">
        <v>3000000</v>
      </c>
      <c r="K979" s="785">
        <f t="shared" si="24"/>
        <v>4000000</v>
      </c>
      <c r="L979" s="1081"/>
    </row>
    <row r="980" spans="2:12" x14ac:dyDescent="0.35">
      <c r="B980" s="698">
        <v>22020501</v>
      </c>
      <c r="C980" s="782">
        <v>70831</v>
      </c>
      <c r="D980" s="783" t="s">
        <v>4822</v>
      </c>
      <c r="E980" s="784">
        <v>2101</v>
      </c>
      <c r="F980" s="782">
        <v>10742400</v>
      </c>
      <c r="G980" s="26" t="s">
        <v>198</v>
      </c>
      <c r="H980" s="791">
        <v>500000</v>
      </c>
      <c r="I980" s="751">
        <v>170000</v>
      </c>
      <c r="J980" s="648">
        <v>1300000</v>
      </c>
      <c r="K980" s="785">
        <f t="shared" si="24"/>
        <v>1800000</v>
      </c>
      <c r="L980" s="1081"/>
    </row>
    <row r="981" spans="2:12" x14ac:dyDescent="0.35">
      <c r="B981" s="698">
        <v>22020601</v>
      </c>
      <c r="C981" s="782">
        <v>70831</v>
      </c>
      <c r="D981" s="783" t="s">
        <v>4822</v>
      </c>
      <c r="E981" s="784">
        <v>2101</v>
      </c>
      <c r="F981" s="782">
        <v>10742400</v>
      </c>
      <c r="G981" s="26" t="s">
        <v>166</v>
      </c>
      <c r="H981" s="791">
        <v>250000</v>
      </c>
      <c r="I981" s="751">
        <v>245000</v>
      </c>
      <c r="J981" s="648">
        <v>750000</v>
      </c>
      <c r="K981" s="785">
        <f t="shared" si="24"/>
        <v>1000000</v>
      </c>
      <c r="L981" s="1081"/>
    </row>
    <row r="982" spans="2:12" x14ac:dyDescent="0.35">
      <c r="B982" s="698">
        <v>22020605</v>
      </c>
      <c r="C982" s="782">
        <v>70831</v>
      </c>
      <c r="D982" s="783" t="s">
        <v>4822</v>
      </c>
      <c r="E982" s="784">
        <v>2101</v>
      </c>
      <c r="F982" s="782">
        <v>10742400</v>
      </c>
      <c r="G982" s="26" t="s">
        <v>167</v>
      </c>
      <c r="H982" s="791">
        <v>175000</v>
      </c>
      <c r="I982" s="751">
        <v>0</v>
      </c>
      <c r="J982" s="648"/>
      <c r="K982" s="785">
        <f t="shared" si="24"/>
        <v>175000</v>
      </c>
      <c r="L982" s="1081"/>
    </row>
    <row r="983" spans="2:12" x14ac:dyDescent="0.35">
      <c r="B983" s="698">
        <v>22020702</v>
      </c>
      <c r="C983" s="782">
        <v>70831</v>
      </c>
      <c r="D983" s="783" t="s">
        <v>4822</v>
      </c>
      <c r="E983" s="784">
        <v>2101</v>
      </c>
      <c r="F983" s="782">
        <v>10742400</v>
      </c>
      <c r="G983" s="26" t="s">
        <v>223</v>
      </c>
      <c r="H983" s="791">
        <v>200000</v>
      </c>
      <c r="I983" s="751">
        <v>110000</v>
      </c>
      <c r="J983" s="648"/>
      <c r="K983" s="785">
        <f t="shared" si="24"/>
        <v>200000</v>
      </c>
      <c r="L983" s="1081"/>
    </row>
    <row r="984" spans="2:12" x14ac:dyDescent="0.35">
      <c r="B984" s="698">
        <v>22020801</v>
      </c>
      <c r="C984" s="782">
        <v>70831</v>
      </c>
      <c r="D984" s="783" t="s">
        <v>4822</v>
      </c>
      <c r="E984" s="784">
        <v>2101</v>
      </c>
      <c r="F984" s="782">
        <v>10742400</v>
      </c>
      <c r="G984" s="26" t="s">
        <v>168</v>
      </c>
      <c r="H984" s="791">
        <v>582000</v>
      </c>
      <c r="I984" s="751">
        <v>420000</v>
      </c>
      <c r="J984" s="648">
        <v>750000</v>
      </c>
      <c r="K984" s="785">
        <f t="shared" si="24"/>
        <v>1332000</v>
      </c>
      <c r="L984" s="1081"/>
    </row>
    <row r="985" spans="2:12" x14ac:dyDescent="0.35">
      <c r="B985" s="698">
        <v>22020803</v>
      </c>
      <c r="C985" s="782">
        <v>70831</v>
      </c>
      <c r="D985" s="783" t="s">
        <v>4822</v>
      </c>
      <c r="E985" s="784">
        <v>2101</v>
      </c>
      <c r="F985" s="782">
        <v>10742400</v>
      </c>
      <c r="G985" s="26" t="s">
        <v>169</v>
      </c>
      <c r="H985" s="791">
        <v>10500000</v>
      </c>
      <c r="I985" s="751">
        <v>11857912</v>
      </c>
      <c r="J985" s="648">
        <v>15000000</v>
      </c>
      <c r="K985" s="785">
        <f t="shared" si="24"/>
        <v>25500000</v>
      </c>
      <c r="L985" s="1081"/>
    </row>
    <row r="986" spans="2:12" x14ac:dyDescent="0.35">
      <c r="B986" s="698">
        <v>22020901</v>
      </c>
      <c r="C986" s="782">
        <v>70831</v>
      </c>
      <c r="D986" s="783" t="s">
        <v>4822</v>
      </c>
      <c r="E986" s="784">
        <v>2101</v>
      </c>
      <c r="F986" s="782">
        <v>10742400</v>
      </c>
      <c r="G986" s="26" t="s">
        <v>171</v>
      </c>
      <c r="H986" s="791">
        <v>50000</v>
      </c>
      <c r="I986" s="751">
        <v>30000</v>
      </c>
      <c r="J986" s="648"/>
      <c r="K986" s="785">
        <f t="shared" si="24"/>
        <v>50000</v>
      </c>
      <c r="L986" s="1081"/>
    </row>
    <row r="987" spans="2:12" x14ac:dyDescent="0.35">
      <c r="B987" s="698">
        <v>22021001</v>
      </c>
      <c r="C987" s="782">
        <v>70831</v>
      </c>
      <c r="D987" s="783" t="s">
        <v>4822</v>
      </c>
      <c r="E987" s="784">
        <v>2101</v>
      </c>
      <c r="F987" s="782">
        <v>10742400</v>
      </c>
      <c r="G987" s="26" t="s">
        <v>172</v>
      </c>
      <c r="H987" s="791">
        <v>50000</v>
      </c>
      <c r="I987" s="751">
        <v>0</v>
      </c>
      <c r="J987" s="648">
        <v>80000</v>
      </c>
      <c r="K987" s="785">
        <f t="shared" si="24"/>
        <v>130000</v>
      </c>
      <c r="L987" s="1081"/>
    </row>
    <row r="988" spans="2:12" x14ac:dyDescent="0.35">
      <c r="B988" s="698">
        <v>22021002</v>
      </c>
      <c r="C988" s="782">
        <v>70831</v>
      </c>
      <c r="D988" s="783" t="s">
        <v>4822</v>
      </c>
      <c r="E988" s="784">
        <v>2101</v>
      </c>
      <c r="F988" s="782">
        <v>10742400</v>
      </c>
      <c r="G988" s="26" t="s">
        <v>189</v>
      </c>
      <c r="H988" s="791">
        <v>50000</v>
      </c>
      <c r="I988" s="751">
        <v>0</v>
      </c>
      <c r="J988" s="648"/>
      <c r="K988" s="785">
        <f t="shared" si="24"/>
        <v>50000</v>
      </c>
      <c r="L988" s="1081"/>
    </row>
    <row r="989" spans="2:12" x14ac:dyDescent="0.35">
      <c r="B989" s="698">
        <v>22021003</v>
      </c>
      <c r="C989" s="782">
        <v>70831</v>
      </c>
      <c r="D989" s="783" t="s">
        <v>4822</v>
      </c>
      <c r="E989" s="784">
        <v>2101</v>
      </c>
      <c r="F989" s="782">
        <v>10742400</v>
      </c>
      <c r="G989" s="26" t="s">
        <v>173</v>
      </c>
      <c r="H989" s="791">
        <v>100000</v>
      </c>
      <c r="I989" s="751">
        <v>0</v>
      </c>
      <c r="J989" s="648"/>
      <c r="K989" s="785">
        <f t="shared" si="24"/>
        <v>100000</v>
      </c>
      <c r="L989" s="1081"/>
    </row>
    <row r="990" spans="2:12" x14ac:dyDescent="0.35">
      <c r="B990" s="698">
        <v>22021004</v>
      </c>
      <c r="C990" s="782">
        <v>70831</v>
      </c>
      <c r="D990" s="783" t="s">
        <v>4822</v>
      </c>
      <c r="E990" s="784">
        <v>2101</v>
      </c>
      <c r="F990" s="782">
        <v>10742400</v>
      </c>
      <c r="G990" s="26" t="s">
        <v>174</v>
      </c>
      <c r="H990" s="791">
        <v>100000</v>
      </c>
      <c r="I990" s="751">
        <v>20000</v>
      </c>
      <c r="J990" s="648"/>
      <c r="K990" s="785">
        <f t="shared" si="24"/>
        <v>100000</v>
      </c>
      <c r="L990" s="1081"/>
    </row>
    <row r="991" spans="2:12" x14ac:dyDescent="0.35">
      <c r="B991" s="698">
        <v>22021006</v>
      </c>
      <c r="C991" s="782">
        <v>70831</v>
      </c>
      <c r="D991" s="783" t="s">
        <v>4822</v>
      </c>
      <c r="E991" s="784">
        <v>2101</v>
      </c>
      <c r="F991" s="782">
        <v>10742400</v>
      </c>
      <c r="G991" s="26" t="s">
        <v>190</v>
      </c>
      <c r="H991" s="791">
        <v>22000</v>
      </c>
      <c r="I991" s="751">
        <v>10000</v>
      </c>
      <c r="J991" s="648"/>
      <c r="K991" s="785">
        <f t="shared" si="24"/>
        <v>22000</v>
      </c>
      <c r="L991" s="1081"/>
    </row>
    <row r="992" spans="2:12" x14ac:dyDescent="0.35">
      <c r="B992" s="698">
        <v>22021007</v>
      </c>
      <c r="C992" s="782">
        <v>70831</v>
      </c>
      <c r="D992" s="783" t="s">
        <v>4822</v>
      </c>
      <c r="E992" s="784">
        <v>2101</v>
      </c>
      <c r="F992" s="782">
        <v>10742400</v>
      </c>
      <c r="G992" s="26" t="s">
        <v>175</v>
      </c>
      <c r="H992" s="791">
        <v>100000</v>
      </c>
      <c r="I992" s="751">
        <v>64000</v>
      </c>
      <c r="J992" s="648">
        <v>600000</v>
      </c>
      <c r="K992" s="785">
        <f t="shared" si="24"/>
        <v>700000</v>
      </c>
      <c r="L992" s="1081"/>
    </row>
    <row r="993" spans="2:12" x14ac:dyDescent="0.35">
      <c r="B993" s="698">
        <v>22021008</v>
      </c>
      <c r="C993" s="782">
        <v>70831</v>
      </c>
      <c r="D993" s="783" t="s">
        <v>4822</v>
      </c>
      <c r="E993" s="784">
        <v>2101</v>
      </c>
      <c r="F993" s="782">
        <v>10742400</v>
      </c>
      <c r="G993" s="26" t="s">
        <v>191</v>
      </c>
      <c r="H993" s="791">
        <v>50000</v>
      </c>
      <c r="I993" s="751">
        <v>0</v>
      </c>
      <c r="J993" s="648"/>
      <c r="K993" s="785">
        <f t="shared" si="24"/>
        <v>50000</v>
      </c>
      <c r="L993" s="1081"/>
    </row>
    <row r="994" spans="2:12" x14ac:dyDescent="0.35">
      <c r="B994" s="698">
        <v>22021014</v>
      </c>
      <c r="C994" s="782">
        <v>70831</v>
      </c>
      <c r="D994" s="783" t="s">
        <v>4822</v>
      </c>
      <c r="E994" s="784">
        <v>2101</v>
      </c>
      <c r="F994" s="782">
        <v>10742400</v>
      </c>
      <c r="G994" s="26" t="s">
        <v>206</v>
      </c>
      <c r="H994" s="791">
        <v>60000</v>
      </c>
      <c r="I994" s="751">
        <v>0</v>
      </c>
      <c r="J994" s="648"/>
      <c r="K994" s="785">
        <f t="shared" si="24"/>
        <v>60000</v>
      </c>
      <c r="L994" s="1081"/>
    </row>
    <row r="995" spans="2:12" ht="26.25" thickBot="1" x14ac:dyDescent="0.4">
      <c r="B995" s="698">
        <v>22021021</v>
      </c>
      <c r="C995" s="782">
        <v>70831</v>
      </c>
      <c r="D995" s="783" t="s">
        <v>4822</v>
      </c>
      <c r="E995" s="784">
        <v>2101</v>
      </c>
      <c r="F995" s="782">
        <v>10742400</v>
      </c>
      <c r="G995" s="26" t="s">
        <v>201</v>
      </c>
      <c r="H995" s="791">
        <v>50000</v>
      </c>
      <c r="I995" s="751">
        <v>0</v>
      </c>
      <c r="J995" s="648"/>
      <c r="K995" s="785">
        <f t="shared" si="24"/>
        <v>50000</v>
      </c>
      <c r="L995" s="1081"/>
    </row>
    <row r="996" spans="2:12" ht="27.75" thickTop="1" thickBot="1" x14ac:dyDescent="0.4">
      <c r="B996" s="764"/>
      <c r="C996" s="764"/>
      <c r="D996" s="764"/>
      <c r="E996" s="764"/>
      <c r="F996" s="764"/>
      <c r="G996" s="16" t="s">
        <v>1039</v>
      </c>
      <c r="H996" s="766">
        <f>SUM(H963:H995)</f>
        <v>328573712.41000003</v>
      </c>
      <c r="I996" s="747">
        <f>SUM(I963:I995)</f>
        <v>160125535.56</v>
      </c>
      <c r="J996" s="765">
        <f>SUM(J963:J995)</f>
        <v>31670000</v>
      </c>
      <c r="K996" s="766">
        <f>SUM(K963:K995)</f>
        <v>360243712.41000003</v>
      </c>
    </row>
    <row r="997" spans="2:12" ht="27" thickTop="1" thickBot="1" x14ac:dyDescent="0.4">
      <c r="B997" s="767"/>
      <c r="C997" s="767"/>
      <c r="D997" s="767"/>
      <c r="E997" s="767"/>
      <c r="F997" s="767"/>
      <c r="G997" s="769"/>
      <c r="H997" s="787"/>
      <c r="I997" s="728"/>
      <c r="J997" s="770"/>
      <c r="K997" s="934"/>
    </row>
    <row r="998" spans="2:12" ht="27.75" thickTop="1" thickBot="1" x14ac:dyDescent="0.4">
      <c r="B998" s="767"/>
      <c r="C998" s="767"/>
      <c r="D998" s="767"/>
      <c r="E998" s="767"/>
      <c r="F998" s="767"/>
      <c r="G998" s="769"/>
      <c r="H998" s="787"/>
      <c r="I998" s="728"/>
      <c r="J998" s="719" t="s">
        <v>179</v>
      </c>
      <c r="K998" s="766">
        <f>K963</f>
        <v>310723712.41000003</v>
      </c>
    </row>
    <row r="999" spans="2:12" ht="27.75" thickTop="1" thickBot="1" x14ac:dyDescent="0.4">
      <c r="B999" s="767"/>
      <c r="C999" s="767"/>
      <c r="D999" s="767"/>
      <c r="E999" s="767"/>
      <c r="F999" s="767"/>
      <c r="G999" s="769"/>
      <c r="H999" s="787"/>
      <c r="I999" s="728"/>
      <c r="J999" s="719" t="s">
        <v>180</v>
      </c>
      <c r="K999" s="766">
        <f>K996-K998</f>
        <v>49520000</v>
      </c>
    </row>
    <row r="1000" spans="2:12" ht="27.75" thickTop="1" thickBot="1" x14ac:dyDescent="0.4">
      <c r="B1000" s="767"/>
      <c r="C1000" s="767"/>
      <c r="D1000" s="767"/>
      <c r="E1000" s="767"/>
      <c r="F1000" s="767"/>
      <c r="G1000" s="769"/>
      <c r="H1000" s="787"/>
      <c r="I1000" s="728"/>
      <c r="J1000" s="720"/>
      <c r="K1000" s="794"/>
    </row>
    <row r="1001" spans="2:12" ht="27.75" thickTop="1" thickBot="1" x14ac:dyDescent="0.4">
      <c r="B1001" s="1088" t="s">
        <v>26</v>
      </c>
      <c r="C1001" s="1089" t="s">
        <v>3143</v>
      </c>
      <c r="D1001" s="1089"/>
      <c r="E1001" s="1089"/>
      <c r="F1001" s="1089"/>
      <c r="G1001" s="1089"/>
      <c r="H1001" s="1090"/>
      <c r="I1001" s="1091"/>
      <c r="J1001" s="1089"/>
      <c r="K1001" s="1089"/>
    </row>
    <row r="1002" spans="2:12" ht="27.75" thickTop="1" thickBot="1" x14ac:dyDescent="0.4">
      <c r="B1002" s="1569" t="s">
        <v>182</v>
      </c>
      <c r="C1002" s="1569"/>
      <c r="D1002" s="1569"/>
      <c r="E1002" s="1569"/>
      <c r="F1002" s="1569"/>
      <c r="G1002" s="31"/>
      <c r="H1002" s="32"/>
      <c r="I1002" s="753"/>
      <c r="J1002" s="722"/>
      <c r="K1002" s="32"/>
    </row>
    <row r="1003" spans="2:12" ht="106.5" thickTop="1" thickBot="1" x14ac:dyDescent="0.4">
      <c r="B1003" s="20" t="s">
        <v>137</v>
      </c>
      <c r="C1003" s="20" t="s">
        <v>138</v>
      </c>
      <c r="D1003" s="20" t="s">
        <v>139</v>
      </c>
      <c r="E1003" s="20" t="s">
        <v>140</v>
      </c>
      <c r="F1003" s="20" t="s">
        <v>141</v>
      </c>
      <c r="G1003" s="20" t="s">
        <v>142</v>
      </c>
      <c r="H1003" s="33" t="s">
        <v>3311</v>
      </c>
      <c r="I1003" s="750" t="s">
        <v>3316</v>
      </c>
      <c r="J1003" s="717" t="s">
        <v>3315</v>
      </c>
      <c r="K1003" s="21" t="s">
        <v>5154</v>
      </c>
    </row>
    <row r="1004" spans="2:12" ht="26.25" thickTop="1" x14ac:dyDescent="0.35">
      <c r="B1004" s="782">
        <v>21010101</v>
      </c>
      <c r="C1004" s="782">
        <v>70831</v>
      </c>
      <c r="D1004" s="783" t="s">
        <v>4822</v>
      </c>
      <c r="E1004" s="784">
        <v>2101</v>
      </c>
      <c r="F1004" s="782">
        <v>10742400</v>
      </c>
      <c r="G1004" s="37" t="s">
        <v>143</v>
      </c>
      <c r="H1004" s="785">
        <v>132317810.18000001</v>
      </c>
      <c r="I1004" s="751">
        <v>56740618.189999998</v>
      </c>
      <c r="J1004" s="738"/>
      <c r="K1004" s="785">
        <f>SUM(H1004,J1004)</f>
        <v>132317810.18000001</v>
      </c>
      <c r="L1004" s="1081"/>
    </row>
    <row r="1005" spans="2:12" x14ac:dyDescent="0.35">
      <c r="B1005" s="698">
        <v>22020101</v>
      </c>
      <c r="C1005" s="782">
        <v>70831</v>
      </c>
      <c r="D1005" s="783" t="s">
        <v>4822</v>
      </c>
      <c r="E1005" s="784">
        <v>2101</v>
      </c>
      <c r="F1005" s="782">
        <v>10742400</v>
      </c>
      <c r="G1005" s="26" t="s">
        <v>145</v>
      </c>
      <c r="H1005" s="791">
        <v>102900</v>
      </c>
      <c r="I1005" s="751">
        <v>0</v>
      </c>
      <c r="J1005" s="648"/>
      <c r="K1005" s="785">
        <f t="shared" ref="K1005:K1029" si="25">SUM(H1005,J1005)</f>
        <v>102900</v>
      </c>
      <c r="L1005" s="1081"/>
    </row>
    <row r="1006" spans="2:12" x14ac:dyDescent="0.35">
      <c r="B1006" s="698">
        <v>22020102</v>
      </c>
      <c r="C1006" s="782">
        <v>70831</v>
      </c>
      <c r="D1006" s="783" t="s">
        <v>4822</v>
      </c>
      <c r="E1006" s="784">
        <v>2101</v>
      </c>
      <c r="F1006" s="782">
        <v>10742400</v>
      </c>
      <c r="G1006" s="26" t="s">
        <v>146</v>
      </c>
      <c r="H1006" s="791">
        <v>217000</v>
      </c>
      <c r="I1006" s="751">
        <v>239000</v>
      </c>
      <c r="J1006" s="648">
        <v>283000</v>
      </c>
      <c r="K1006" s="785">
        <f t="shared" si="25"/>
        <v>500000</v>
      </c>
      <c r="L1006" s="1081"/>
    </row>
    <row r="1007" spans="2:12" x14ac:dyDescent="0.35">
      <c r="B1007" s="698">
        <v>22020201</v>
      </c>
      <c r="C1007" s="782">
        <v>70831</v>
      </c>
      <c r="D1007" s="783" t="s">
        <v>4822</v>
      </c>
      <c r="E1007" s="784">
        <v>2101</v>
      </c>
      <c r="F1007" s="782">
        <v>10742400</v>
      </c>
      <c r="G1007" s="26" t="s">
        <v>147</v>
      </c>
      <c r="H1007" s="791">
        <v>212000</v>
      </c>
      <c r="I1007" s="751">
        <v>217200</v>
      </c>
      <c r="J1007" s="648">
        <v>288000</v>
      </c>
      <c r="K1007" s="785">
        <f t="shared" si="25"/>
        <v>500000</v>
      </c>
      <c r="L1007" s="1081"/>
    </row>
    <row r="1008" spans="2:12" x14ac:dyDescent="0.35">
      <c r="B1008" s="698">
        <v>22020202</v>
      </c>
      <c r="C1008" s="782">
        <v>70831</v>
      </c>
      <c r="D1008" s="783" t="s">
        <v>4822</v>
      </c>
      <c r="E1008" s="784">
        <v>2101</v>
      </c>
      <c r="F1008" s="782">
        <v>10742400</v>
      </c>
      <c r="G1008" s="26" t="s">
        <v>184</v>
      </c>
      <c r="H1008" s="791">
        <v>215000</v>
      </c>
      <c r="I1008" s="751">
        <v>132000</v>
      </c>
      <c r="J1008" s="648"/>
      <c r="K1008" s="785">
        <f t="shared" si="25"/>
        <v>215000</v>
      </c>
      <c r="L1008" s="1081"/>
    </row>
    <row r="1009" spans="2:12" x14ac:dyDescent="0.35">
      <c r="B1009" s="698">
        <v>22020203</v>
      </c>
      <c r="C1009" s="782">
        <v>70831</v>
      </c>
      <c r="D1009" s="783" t="s">
        <v>4822</v>
      </c>
      <c r="E1009" s="784">
        <v>2101</v>
      </c>
      <c r="F1009" s="782">
        <v>10742400</v>
      </c>
      <c r="G1009" s="26" t="s">
        <v>148</v>
      </c>
      <c r="H1009" s="791">
        <v>350000</v>
      </c>
      <c r="I1009" s="751">
        <v>260000</v>
      </c>
      <c r="J1009" s="648">
        <v>350000</v>
      </c>
      <c r="K1009" s="785">
        <f t="shared" si="25"/>
        <v>700000</v>
      </c>
      <c r="L1009" s="1081"/>
    </row>
    <row r="1010" spans="2:12" x14ac:dyDescent="0.35">
      <c r="B1010" s="698">
        <v>22020205</v>
      </c>
      <c r="C1010" s="782">
        <v>70831</v>
      </c>
      <c r="D1010" s="783" t="s">
        <v>4822</v>
      </c>
      <c r="E1010" s="784">
        <v>2101</v>
      </c>
      <c r="F1010" s="782">
        <v>10742400</v>
      </c>
      <c r="G1010" s="26" t="s">
        <v>185</v>
      </c>
      <c r="H1010" s="791">
        <v>74970</v>
      </c>
      <c r="I1010" s="751">
        <v>50000</v>
      </c>
      <c r="J1010" s="648"/>
      <c r="K1010" s="785">
        <f t="shared" si="25"/>
        <v>74970</v>
      </c>
      <c r="L1010" s="1081"/>
    </row>
    <row r="1011" spans="2:12" x14ac:dyDescent="0.35">
      <c r="B1011" s="698">
        <v>22020206</v>
      </c>
      <c r="C1011" s="782">
        <v>70831</v>
      </c>
      <c r="D1011" s="783" t="s">
        <v>4822</v>
      </c>
      <c r="E1011" s="784">
        <v>2101</v>
      </c>
      <c r="F1011" s="782">
        <v>10742400</v>
      </c>
      <c r="G1011" s="26" t="s">
        <v>234</v>
      </c>
      <c r="H1011" s="791">
        <v>16170</v>
      </c>
      <c r="I1011" s="751">
        <v>0</v>
      </c>
      <c r="J1011" s="648"/>
      <c r="K1011" s="785">
        <f t="shared" si="25"/>
        <v>16170</v>
      </c>
      <c r="L1011" s="1081"/>
    </row>
    <row r="1012" spans="2:12" x14ac:dyDescent="0.35">
      <c r="B1012" s="698">
        <v>22020301</v>
      </c>
      <c r="C1012" s="782">
        <v>70831</v>
      </c>
      <c r="D1012" s="783" t="s">
        <v>4822</v>
      </c>
      <c r="E1012" s="784">
        <v>2101</v>
      </c>
      <c r="F1012" s="782">
        <v>10742400</v>
      </c>
      <c r="G1012" s="26" t="s">
        <v>195</v>
      </c>
      <c r="H1012" s="791">
        <v>1750000</v>
      </c>
      <c r="I1012" s="751">
        <v>942000</v>
      </c>
      <c r="J1012" s="648"/>
      <c r="K1012" s="785">
        <f t="shared" si="25"/>
        <v>1750000</v>
      </c>
      <c r="L1012" s="1081"/>
    </row>
    <row r="1013" spans="2:12" x14ac:dyDescent="0.35">
      <c r="B1013" s="698">
        <v>22020305</v>
      </c>
      <c r="C1013" s="782">
        <v>70831</v>
      </c>
      <c r="D1013" s="783" t="s">
        <v>4822</v>
      </c>
      <c r="E1013" s="784">
        <v>2101</v>
      </c>
      <c r="F1013" s="782">
        <v>10742400</v>
      </c>
      <c r="G1013" s="26" t="s">
        <v>153</v>
      </c>
      <c r="H1013" s="791">
        <v>1452345</v>
      </c>
      <c r="I1013" s="751">
        <v>882500</v>
      </c>
      <c r="J1013" s="648"/>
      <c r="K1013" s="785">
        <f t="shared" si="25"/>
        <v>1452345</v>
      </c>
      <c r="L1013" s="1081"/>
    </row>
    <row r="1014" spans="2:12" x14ac:dyDescent="0.35">
      <c r="B1014" s="698">
        <v>22020306</v>
      </c>
      <c r="C1014" s="782">
        <v>70831</v>
      </c>
      <c r="D1014" s="783" t="s">
        <v>4822</v>
      </c>
      <c r="E1014" s="784">
        <v>2101</v>
      </c>
      <c r="F1014" s="782">
        <v>10742400</v>
      </c>
      <c r="G1014" s="26" t="s">
        <v>154</v>
      </c>
      <c r="H1014" s="791">
        <v>213150</v>
      </c>
      <c r="I1014" s="751"/>
      <c r="J1014" s="648"/>
      <c r="K1014" s="785">
        <f t="shared" si="25"/>
        <v>213150</v>
      </c>
      <c r="L1014" s="1081"/>
    </row>
    <row r="1015" spans="2:12" x14ac:dyDescent="0.35">
      <c r="B1015" s="698">
        <v>22020309</v>
      </c>
      <c r="C1015" s="782">
        <v>70831</v>
      </c>
      <c r="D1015" s="783" t="s">
        <v>4822</v>
      </c>
      <c r="E1015" s="784">
        <v>2101</v>
      </c>
      <c r="F1015" s="782">
        <v>10742400</v>
      </c>
      <c r="G1015" s="26" t="s">
        <v>156</v>
      </c>
      <c r="H1015" s="791">
        <v>38500</v>
      </c>
      <c r="I1015" s="751"/>
      <c r="J1015" s="648"/>
      <c r="K1015" s="785">
        <f t="shared" si="25"/>
        <v>38500</v>
      </c>
      <c r="L1015" s="1081"/>
    </row>
    <row r="1016" spans="2:12" x14ac:dyDescent="0.35">
      <c r="B1016" s="698">
        <v>22020402</v>
      </c>
      <c r="C1016" s="782">
        <v>70831</v>
      </c>
      <c r="D1016" s="783" t="s">
        <v>4822</v>
      </c>
      <c r="E1016" s="784">
        <v>2101</v>
      </c>
      <c r="F1016" s="782">
        <v>10742400</v>
      </c>
      <c r="G1016" s="26" t="s">
        <v>197</v>
      </c>
      <c r="H1016" s="791">
        <v>230615</v>
      </c>
      <c r="I1016" s="751">
        <v>83000</v>
      </c>
      <c r="J1016" s="648">
        <v>269385</v>
      </c>
      <c r="K1016" s="785">
        <f t="shared" si="25"/>
        <v>500000</v>
      </c>
      <c r="L1016" s="1081"/>
    </row>
    <row r="1017" spans="2:12" x14ac:dyDescent="0.35">
      <c r="B1017" s="698">
        <v>22020403</v>
      </c>
      <c r="C1017" s="782">
        <v>70831</v>
      </c>
      <c r="D1017" s="783" t="s">
        <v>4822</v>
      </c>
      <c r="E1017" s="784">
        <v>2101</v>
      </c>
      <c r="F1017" s="782">
        <v>10742400</v>
      </c>
      <c r="G1017" s="26" t="s">
        <v>160</v>
      </c>
      <c r="H1017" s="791">
        <v>159495</v>
      </c>
      <c r="I1017" s="751">
        <v>152000</v>
      </c>
      <c r="J1017" s="648"/>
      <c r="K1017" s="785">
        <f t="shared" si="25"/>
        <v>159495</v>
      </c>
      <c r="L1017" s="1081"/>
    </row>
    <row r="1018" spans="2:12" x14ac:dyDescent="0.35">
      <c r="B1018" s="698">
        <v>22020404</v>
      </c>
      <c r="C1018" s="782">
        <v>70831</v>
      </c>
      <c r="D1018" s="783" t="s">
        <v>4822</v>
      </c>
      <c r="E1018" s="784">
        <v>2101</v>
      </c>
      <c r="F1018" s="782">
        <v>10742400</v>
      </c>
      <c r="G1018" s="26" t="s">
        <v>161</v>
      </c>
      <c r="H1018" s="791">
        <v>385000</v>
      </c>
      <c r="I1018" s="751">
        <v>110000</v>
      </c>
      <c r="J1018" s="648"/>
      <c r="K1018" s="785">
        <f t="shared" si="25"/>
        <v>385000</v>
      </c>
      <c r="L1018" s="1081"/>
    </row>
    <row r="1019" spans="2:12" x14ac:dyDescent="0.35">
      <c r="B1019" s="698">
        <v>22020405</v>
      </c>
      <c r="C1019" s="782">
        <v>70831</v>
      </c>
      <c r="D1019" s="783" t="s">
        <v>4822</v>
      </c>
      <c r="E1019" s="784">
        <v>2101</v>
      </c>
      <c r="F1019" s="782">
        <v>10742400</v>
      </c>
      <c r="G1019" s="26" t="s">
        <v>162</v>
      </c>
      <c r="H1019" s="791">
        <v>385000</v>
      </c>
      <c r="I1019" s="751">
        <v>150500</v>
      </c>
      <c r="J1019" s="648"/>
      <c r="K1019" s="785">
        <f t="shared" si="25"/>
        <v>385000</v>
      </c>
      <c r="L1019" s="1081"/>
    </row>
    <row r="1020" spans="2:12" x14ac:dyDescent="0.35">
      <c r="B1020" s="698">
        <v>22020406</v>
      </c>
      <c r="C1020" s="782">
        <v>70831</v>
      </c>
      <c r="D1020" s="783" t="s">
        <v>4822</v>
      </c>
      <c r="E1020" s="784">
        <v>2101</v>
      </c>
      <c r="F1020" s="782">
        <v>10742400</v>
      </c>
      <c r="G1020" s="26" t="s">
        <v>163</v>
      </c>
      <c r="H1020" s="791">
        <v>50000</v>
      </c>
      <c r="I1020" s="751">
        <v>0</v>
      </c>
      <c r="J1020" s="648"/>
      <c r="K1020" s="785">
        <f t="shared" si="25"/>
        <v>50000</v>
      </c>
      <c r="L1020" s="1081"/>
    </row>
    <row r="1021" spans="2:12" x14ac:dyDescent="0.35">
      <c r="B1021" s="698">
        <v>22020803</v>
      </c>
      <c r="C1021" s="782">
        <v>70831</v>
      </c>
      <c r="D1021" s="783" t="s">
        <v>4822</v>
      </c>
      <c r="E1021" s="784">
        <v>2101</v>
      </c>
      <c r="F1021" s="782">
        <v>10742400</v>
      </c>
      <c r="G1021" s="26" t="s">
        <v>169</v>
      </c>
      <c r="H1021" s="791">
        <v>277850</v>
      </c>
      <c r="I1021" s="751">
        <v>203100</v>
      </c>
      <c r="J1021" s="648"/>
      <c r="K1021" s="785">
        <f t="shared" si="25"/>
        <v>277850</v>
      </c>
      <c r="L1021" s="1081"/>
    </row>
    <row r="1022" spans="2:12" x14ac:dyDescent="0.35">
      <c r="B1022" s="698">
        <v>22020901</v>
      </c>
      <c r="C1022" s="782">
        <v>70831</v>
      </c>
      <c r="D1022" s="783" t="s">
        <v>4822</v>
      </c>
      <c r="E1022" s="784">
        <v>2101</v>
      </c>
      <c r="F1022" s="782">
        <v>10742400</v>
      </c>
      <c r="G1022" s="26" t="s">
        <v>171</v>
      </c>
      <c r="H1022" s="791">
        <v>35000</v>
      </c>
      <c r="I1022" s="751">
        <v>9268.26</v>
      </c>
      <c r="J1022" s="648"/>
      <c r="K1022" s="785">
        <f t="shared" si="25"/>
        <v>35000</v>
      </c>
      <c r="L1022" s="1081"/>
    </row>
    <row r="1023" spans="2:12" x14ac:dyDescent="0.35">
      <c r="B1023" s="698">
        <v>22021001</v>
      </c>
      <c r="C1023" s="782">
        <v>70831</v>
      </c>
      <c r="D1023" s="783" t="s">
        <v>4822</v>
      </c>
      <c r="E1023" s="784">
        <v>2101</v>
      </c>
      <c r="F1023" s="782">
        <v>10742400</v>
      </c>
      <c r="G1023" s="26" t="s">
        <v>172</v>
      </c>
      <c r="H1023" s="791">
        <v>245000</v>
      </c>
      <c r="I1023" s="751">
        <v>99600</v>
      </c>
      <c r="J1023" s="648">
        <v>455000</v>
      </c>
      <c r="K1023" s="785">
        <f t="shared" si="25"/>
        <v>700000</v>
      </c>
      <c r="L1023" s="1081"/>
    </row>
    <row r="1024" spans="2:12" x14ac:dyDescent="0.35">
      <c r="B1024" s="698">
        <v>22021002</v>
      </c>
      <c r="C1024" s="782">
        <v>70831</v>
      </c>
      <c r="D1024" s="783" t="s">
        <v>4822</v>
      </c>
      <c r="E1024" s="784">
        <v>2101</v>
      </c>
      <c r="F1024" s="782">
        <v>10742400</v>
      </c>
      <c r="G1024" s="26" t="s">
        <v>189</v>
      </c>
      <c r="H1024" s="791">
        <v>52185</v>
      </c>
      <c r="I1024" s="751">
        <v>0</v>
      </c>
      <c r="J1024" s="648"/>
      <c r="K1024" s="785">
        <f t="shared" si="25"/>
        <v>52185</v>
      </c>
      <c r="L1024" s="1081"/>
    </row>
    <row r="1025" spans="2:12" x14ac:dyDescent="0.35">
      <c r="B1025" s="698">
        <v>22021003</v>
      </c>
      <c r="C1025" s="782">
        <v>70831</v>
      </c>
      <c r="D1025" s="783" t="s">
        <v>4822</v>
      </c>
      <c r="E1025" s="784">
        <v>2101</v>
      </c>
      <c r="F1025" s="782">
        <v>10742400</v>
      </c>
      <c r="G1025" s="26" t="s">
        <v>173</v>
      </c>
      <c r="H1025" s="791">
        <v>8820</v>
      </c>
      <c r="I1025" s="751">
        <v>0</v>
      </c>
      <c r="J1025" s="648">
        <v>100000</v>
      </c>
      <c r="K1025" s="785">
        <f t="shared" si="25"/>
        <v>108820</v>
      </c>
      <c r="L1025" s="1081"/>
    </row>
    <row r="1026" spans="2:12" x14ac:dyDescent="0.35">
      <c r="B1026" s="698">
        <v>22021004</v>
      </c>
      <c r="C1026" s="782">
        <v>70831</v>
      </c>
      <c r="D1026" s="783" t="s">
        <v>4822</v>
      </c>
      <c r="E1026" s="784">
        <v>2101</v>
      </c>
      <c r="F1026" s="782">
        <v>10742400</v>
      </c>
      <c r="G1026" s="26" t="s">
        <v>174</v>
      </c>
      <c r="H1026" s="791">
        <v>175000</v>
      </c>
      <c r="I1026" s="751">
        <v>132000</v>
      </c>
      <c r="J1026" s="648"/>
      <c r="K1026" s="785">
        <f t="shared" si="25"/>
        <v>175000</v>
      </c>
      <c r="L1026" s="1081"/>
    </row>
    <row r="1027" spans="2:12" x14ac:dyDescent="0.35">
      <c r="B1027" s="698">
        <v>22021006</v>
      </c>
      <c r="C1027" s="782">
        <v>70831</v>
      </c>
      <c r="D1027" s="783" t="s">
        <v>4822</v>
      </c>
      <c r="E1027" s="784">
        <v>2101</v>
      </c>
      <c r="F1027" s="782">
        <v>10742400</v>
      </c>
      <c r="G1027" s="26" t="s">
        <v>190</v>
      </c>
      <c r="H1027" s="791">
        <v>31500</v>
      </c>
      <c r="I1027" s="751">
        <v>29000</v>
      </c>
      <c r="J1027" s="648">
        <v>10000</v>
      </c>
      <c r="K1027" s="785">
        <f t="shared" si="25"/>
        <v>41500</v>
      </c>
      <c r="L1027" s="1081"/>
    </row>
    <row r="1028" spans="2:12" x14ac:dyDescent="0.35">
      <c r="B1028" s="698">
        <v>22021007</v>
      </c>
      <c r="C1028" s="782">
        <v>70831</v>
      </c>
      <c r="D1028" s="783" t="s">
        <v>4822</v>
      </c>
      <c r="E1028" s="784">
        <v>2101</v>
      </c>
      <c r="F1028" s="782">
        <v>10742400</v>
      </c>
      <c r="G1028" s="26" t="s">
        <v>175</v>
      </c>
      <c r="H1028" s="791">
        <v>350000</v>
      </c>
      <c r="I1028" s="751">
        <v>226800</v>
      </c>
      <c r="J1028" s="648">
        <v>350000</v>
      </c>
      <c r="K1028" s="785">
        <f>SUM(H1028,J1028)</f>
        <v>700000</v>
      </c>
      <c r="L1028" s="1081"/>
    </row>
    <row r="1029" spans="2:12" ht="26.25" thickBot="1" x14ac:dyDescent="0.4">
      <c r="B1029" s="698">
        <v>22021014</v>
      </c>
      <c r="C1029" s="782">
        <v>70831</v>
      </c>
      <c r="D1029" s="783" t="s">
        <v>4822</v>
      </c>
      <c r="E1029" s="784">
        <v>2101</v>
      </c>
      <c r="F1029" s="782">
        <v>10742400</v>
      </c>
      <c r="G1029" s="26" t="s">
        <v>206</v>
      </c>
      <c r="H1029" s="791">
        <v>52500</v>
      </c>
      <c r="I1029" s="751">
        <v>0</v>
      </c>
      <c r="J1029" s="648"/>
      <c r="K1029" s="785">
        <f t="shared" si="25"/>
        <v>52500</v>
      </c>
      <c r="L1029" s="1081"/>
    </row>
    <row r="1030" spans="2:12" ht="27.75" thickTop="1" thickBot="1" x14ac:dyDescent="0.4">
      <c r="B1030" s="764"/>
      <c r="C1030" s="764"/>
      <c r="D1030" s="764"/>
      <c r="E1030" s="764"/>
      <c r="F1030" s="764"/>
      <c r="G1030" s="16" t="s">
        <v>1039</v>
      </c>
      <c r="H1030" s="766">
        <f>SUM(H1004:H1029)</f>
        <v>139397810.18000001</v>
      </c>
      <c r="I1030" s="747">
        <f>SUM(I1004:I1029)</f>
        <v>60658586.449999996</v>
      </c>
      <c r="J1030" s="765">
        <f>SUM(J1004:J1029)</f>
        <v>2105385</v>
      </c>
      <c r="K1030" s="766">
        <f>SUM(K1004:K1029)</f>
        <v>141503195.18000001</v>
      </c>
    </row>
    <row r="1031" spans="2:12" ht="27" thickTop="1" thickBot="1" x14ac:dyDescent="0.4">
      <c r="B1031" s="767"/>
      <c r="C1031" s="767"/>
      <c r="D1031" s="767"/>
      <c r="E1031" s="767"/>
      <c r="F1031" s="767"/>
      <c r="G1031" s="769"/>
      <c r="H1031" s="787"/>
      <c r="I1031" s="728"/>
      <c r="J1031" s="770"/>
      <c r="K1031" s="934"/>
    </row>
    <row r="1032" spans="2:12" ht="27.75" thickTop="1" thickBot="1" x14ac:dyDescent="0.4">
      <c r="B1032" s="767"/>
      <c r="C1032" s="767"/>
      <c r="D1032" s="767"/>
      <c r="E1032" s="767"/>
      <c r="F1032" s="767"/>
      <c r="G1032" s="769"/>
      <c r="H1032" s="787"/>
      <c r="I1032" s="728"/>
      <c r="J1032" s="719" t="s">
        <v>179</v>
      </c>
      <c r="K1032" s="766">
        <f>K1004</f>
        <v>132317810.18000001</v>
      </c>
    </row>
    <row r="1033" spans="2:12" ht="27.75" thickTop="1" thickBot="1" x14ac:dyDescent="0.4">
      <c r="B1033" s="767"/>
      <c r="C1033" s="767"/>
      <c r="D1033" s="767"/>
      <c r="E1033" s="767"/>
      <c r="F1033" s="767"/>
      <c r="G1033" s="769"/>
      <c r="H1033" s="787"/>
      <c r="I1033" s="728"/>
      <c r="J1033" s="719" t="s">
        <v>180</v>
      </c>
      <c r="K1033" s="766">
        <f>K1030-K1032</f>
        <v>9185385</v>
      </c>
    </row>
    <row r="1034" spans="2:12" ht="27.75" thickTop="1" thickBot="1" x14ac:dyDescent="0.4">
      <c r="B1034" s="767"/>
      <c r="C1034" s="767"/>
      <c r="D1034" s="767"/>
      <c r="E1034" s="767"/>
      <c r="F1034" s="767"/>
      <c r="G1034" s="769"/>
      <c r="H1034" s="787"/>
      <c r="I1034" s="728"/>
      <c r="J1034" s="720"/>
      <c r="K1034" s="794"/>
    </row>
    <row r="1035" spans="2:12" ht="27.75" thickTop="1" thickBot="1" x14ac:dyDescent="0.4">
      <c r="B1035" s="1088" t="s">
        <v>22</v>
      </c>
      <c r="C1035" s="1089" t="s">
        <v>3144</v>
      </c>
      <c r="D1035" s="1089"/>
      <c r="E1035" s="1089"/>
      <c r="F1035" s="1089"/>
      <c r="G1035" s="1089"/>
      <c r="H1035" s="1090"/>
      <c r="I1035" s="1091"/>
      <c r="J1035" s="1089"/>
      <c r="K1035" s="1089"/>
    </row>
    <row r="1036" spans="2:12" ht="27.75" thickTop="1" thickBot="1" x14ac:dyDescent="0.4">
      <c r="B1036" s="1569" t="s">
        <v>182</v>
      </c>
      <c r="C1036" s="1569"/>
      <c r="D1036" s="1569"/>
      <c r="E1036" s="1569"/>
      <c r="F1036" s="1569"/>
      <c r="G1036" s="31"/>
      <c r="H1036" s="32"/>
      <c r="I1036" s="753"/>
      <c r="J1036" s="722"/>
      <c r="K1036" s="32"/>
    </row>
    <row r="1037" spans="2:12" ht="106.5" thickTop="1" thickBot="1" x14ac:dyDescent="0.4">
      <c r="B1037" s="20" t="s">
        <v>137</v>
      </c>
      <c r="C1037" s="20" t="s">
        <v>138</v>
      </c>
      <c r="D1037" s="20" t="s">
        <v>139</v>
      </c>
      <c r="E1037" s="20" t="s">
        <v>140</v>
      </c>
      <c r="F1037" s="20" t="s">
        <v>141</v>
      </c>
      <c r="G1037" s="20" t="s">
        <v>142</v>
      </c>
      <c r="H1037" s="33" t="s">
        <v>3311</v>
      </c>
      <c r="I1037" s="750" t="s">
        <v>3316</v>
      </c>
      <c r="J1037" s="717" t="s">
        <v>3315</v>
      </c>
      <c r="K1037" s="21" t="s">
        <v>5154</v>
      </c>
    </row>
    <row r="1038" spans="2:12" ht="26.25" thickTop="1" x14ac:dyDescent="0.35">
      <c r="B1038" s="782">
        <v>21010101</v>
      </c>
      <c r="C1038" s="782">
        <v>70831</v>
      </c>
      <c r="D1038" s="783" t="s">
        <v>4822</v>
      </c>
      <c r="E1038" s="784">
        <v>2101</v>
      </c>
      <c r="F1038" s="782">
        <v>10721300</v>
      </c>
      <c r="G1038" s="37" t="s">
        <v>143</v>
      </c>
      <c r="H1038" s="785">
        <v>444248.48</v>
      </c>
      <c r="I1038" s="751">
        <v>240883.5</v>
      </c>
      <c r="J1038" s="738"/>
      <c r="K1038" s="785">
        <f t="shared" ref="K1038:K1064" si="26">SUM(H1038,J1038)</f>
        <v>444248.48</v>
      </c>
      <c r="L1038" s="1081"/>
    </row>
    <row r="1039" spans="2:12" x14ac:dyDescent="0.35">
      <c r="B1039" s="698">
        <v>22020101</v>
      </c>
      <c r="C1039" s="782">
        <v>70831</v>
      </c>
      <c r="D1039" s="783" t="s">
        <v>4822</v>
      </c>
      <c r="E1039" s="784">
        <v>2101</v>
      </c>
      <c r="F1039" s="782">
        <v>10721300</v>
      </c>
      <c r="G1039" s="26" t="s">
        <v>145</v>
      </c>
      <c r="H1039" s="791">
        <v>218295</v>
      </c>
      <c r="I1039" s="751"/>
      <c r="J1039" s="648"/>
      <c r="K1039" s="785">
        <f t="shared" si="26"/>
        <v>218295</v>
      </c>
      <c r="L1039" s="1081"/>
    </row>
    <row r="1040" spans="2:12" x14ac:dyDescent="0.35">
      <c r="B1040" s="698">
        <v>22020102</v>
      </c>
      <c r="C1040" s="782">
        <v>70831</v>
      </c>
      <c r="D1040" s="783" t="s">
        <v>4822</v>
      </c>
      <c r="E1040" s="784">
        <v>2101</v>
      </c>
      <c r="F1040" s="782">
        <v>10721300</v>
      </c>
      <c r="G1040" s="26" t="s">
        <v>146</v>
      </c>
      <c r="H1040" s="791">
        <v>218295</v>
      </c>
      <c r="I1040" s="751"/>
      <c r="J1040" s="648"/>
      <c r="K1040" s="785">
        <f t="shared" si="26"/>
        <v>218295</v>
      </c>
      <c r="L1040" s="1081"/>
    </row>
    <row r="1041" spans="2:12" x14ac:dyDescent="0.35">
      <c r="B1041" s="698">
        <v>22020201</v>
      </c>
      <c r="C1041" s="782">
        <v>70831</v>
      </c>
      <c r="D1041" s="783" t="s">
        <v>4822</v>
      </c>
      <c r="E1041" s="784">
        <v>2101</v>
      </c>
      <c r="F1041" s="782">
        <v>10721300</v>
      </c>
      <c r="G1041" s="26" t="s">
        <v>147</v>
      </c>
      <c r="H1041" s="791">
        <v>654885</v>
      </c>
      <c r="I1041" s="751"/>
      <c r="J1041" s="648"/>
      <c r="K1041" s="785">
        <f t="shared" si="26"/>
        <v>654885</v>
      </c>
      <c r="L1041" s="1081"/>
    </row>
    <row r="1042" spans="2:12" x14ac:dyDescent="0.35">
      <c r="B1042" s="698">
        <v>22020202</v>
      </c>
      <c r="C1042" s="782">
        <v>70831</v>
      </c>
      <c r="D1042" s="783" t="s">
        <v>4822</v>
      </c>
      <c r="E1042" s="784">
        <v>2101</v>
      </c>
      <c r="F1042" s="782">
        <v>10721300</v>
      </c>
      <c r="G1042" s="26" t="s">
        <v>184</v>
      </c>
      <c r="H1042" s="791">
        <v>43659</v>
      </c>
      <c r="I1042" s="751"/>
      <c r="J1042" s="648"/>
      <c r="K1042" s="785">
        <f t="shared" si="26"/>
        <v>43659</v>
      </c>
      <c r="L1042" s="1081"/>
    </row>
    <row r="1043" spans="2:12" x14ac:dyDescent="0.35">
      <c r="B1043" s="698">
        <v>22020203</v>
      </c>
      <c r="C1043" s="782">
        <v>70831</v>
      </c>
      <c r="D1043" s="783" t="s">
        <v>4822</v>
      </c>
      <c r="E1043" s="784">
        <v>2101</v>
      </c>
      <c r="F1043" s="782">
        <v>10721300</v>
      </c>
      <c r="G1043" s="26" t="s">
        <v>148</v>
      </c>
      <c r="H1043" s="791">
        <v>43659</v>
      </c>
      <c r="I1043" s="751"/>
      <c r="J1043" s="648"/>
      <c r="K1043" s="785">
        <f t="shared" si="26"/>
        <v>43659</v>
      </c>
      <c r="L1043" s="1081"/>
    </row>
    <row r="1044" spans="2:12" x14ac:dyDescent="0.35">
      <c r="B1044" s="698">
        <v>22020205</v>
      </c>
      <c r="C1044" s="782">
        <v>70831</v>
      </c>
      <c r="D1044" s="783" t="s">
        <v>4822</v>
      </c>
      <c r="E1044" s="784">
        <v>2101</v>
      </c>
      <c r="F1044" s="782">
        <v>10721300</v>
      </c>
      <c r="G1044" s="26" t="s">
        <v>185</v>
      </c>
      <c r="H1044" s="791">
        <v>65488.5</v>
      </c>
      <c r="I1044" s="751"/>
      <c r="J1044" s="648"/>
      <c r="K1044" s="785">
        <f t="shared" si="26"/>
        <v>65488.5</v>
      </c>
      <c r="L1044" s="1081"/>
    </row>
    <row r="1045" spans="2:12" x14ac:dyDescent="0.35">
      <c r="B1045" s="698">
        <v>22020206</v>
      </c>
      <c r="C1045" s="782">
        <v>70831</v>
      </c>
      <c r="D1045" s="783" t="s">
        <v>4822</v>
      </c>
      <c r="E1045" s="784">
        <v>2101</v>
      </c>
      <c r="F1045" s="782">
        <v>10721300</v>
      </c>
      <c r="G1045" s="26" t="s">
        <v>234</v>
      </c>
      <c r="H1045" s="791">
        <v>65488.5</v>
      </c>
      <c r="I1045" s="751"/>
      <c r="J1045" s="648"/>
      <c r="K1045" s="785">
        <f t="shared" si="26"/>
        <v>65488.5</v>
      </c>
      <c r="L1045" s="1081"/>
    </row>
    <row r="1046" spans="2:12" x14ac:dyDescent="0.35">
      <c r="B1046" s="698">
        <v>22020301</v>
      </c>
      <c r="C1046" s="782">
        <v>70831</v>
      </c>
      <c r="D1046" s="783" t="s">
        <v>4822</v>
      </c>
      <c r="E1046" s="784">
        <v>2101</v>
      </c>
      <c r="F1046" s="782">
        <v>10721300</v>
      </c>
      <c r="G1046" s="26" t="s">
        <v>195</v>
      </c>
      <c r="H1046" s="791">
        <v>527442.5</v>
      </c>
      <c r="I1046" s="751"/>
      <c r="J1046" s="648"/>
      <c r="K1046" s="785">
        <f t="shared" si="26"/>
        <v>527442.5</v>
      </c>
      <c r="L1046" s="1081"/>
    </row>
    <row r="1047" spans="2:12" x14ac:dyDescent="0.35">
      <c r="B1047" s="698">
        <v>22020304</v>
      </c>
      <c r="C1047" s="782">
        <v>70831</v>
      </c>
      <c r="D1047" s="783" t="s">
        <v>4822</v>
      </c>
      <c r="E1047" s="784">
        <v>2101</v>
      </c>
      <c r="F1047" s="782">
        <v>10721300</v>
      </c>
      <c r="G1047" s="26" t="s">
        <v>187</v>
      </c>
      <c r="H1047" s="791">
        <v>232690.5</v>
      </c>
      <c r="I1047" s="751"/>
      <c r="J1047" s="648"/>
      <c r="K1047" s="785">
        <f t="shared" si="26"/>
        <v>232690.5</v>
      </c>
      <c r="L1047" s="1081"/>
    </row>
    <row r="1048" spans="2:12" x14ac:dyDescent="0.35">
      <c r="B1048" s="698">
        <v>22020305</v>
      </c>
      <c r="C1048" s="782">
        <v>70831</v>
      </c>
      <c r="D1048" s="783" t="s">
        <v>4822</v>
      </c>
      <c r="E1048" s="784">
        <v>2101</v>
      </c>
      <c r="F1048" s="782">
        <v>10721300</v>
      </c>
      <c r="G1048" s="26" t="s">
        <v>153</v>
      </c>
      <c r="H1048" s="791">
        <v>1000000</v>
      </c>
      <c r="I1048" s="751"/>
      <c r="J1048" s="648"/>
      <c r="K1048" s="785">
        <f t="shared" si="26"/>
        <v>1000000</v>
      </c>
      <c r="L1048" s="1081"/>
    </row>
    <row r="1049" spans="2:12" x14ac:dyDescent="0.35">
      <c r="B1049" s="698">
        <v>22020306</v>
      </c>
      <c r="C1049" s="782">
        <v>70831</v>
      </c>
      <c r="D1049" s="783" t="s">
        <v>4822</v>
      </c>
      <c r="E1049" s="784">
        <v>2101</v>
      </c>
      <c r="F1049" s="782">
        <v>10721300</v>
      </c>
      <c r="G1049" s="26" t="s">
        <v>154</v>
      </c>
      <c r="H1049" s="791">
        <v>1000000</v>
      </c>
      <c r="I1049" s="751"/>
      <c r="J1049" s="648"/>
      <c r="K1049" s="785">
        <f t="shared" si="26"/>
        <v>1000000</v>
      </c>
      <c r="L1049" s="1081"/>
    </row>
    <row r="1050" spans="2:12" x14ac:dyDescent="0.35">
      <c r="B1050" s="698">
        <v>22020401</v>
      </c>
      <c r="C1050" s="782">
        <v>70831</v>
      </c>
      <c r="D1050" s="783" t="s">
        <v>4822</v>
      </c>
      <c r="E1050" s="784">
        <v>2101</v>
      </c>
      <c r="F1050" s="782">
        <v>10721300</v>
      </c>
      <c r="G1050" s="26" t="s">
        <v>196</v>
      </c>
      <c r="H1050" s="791">
        <v>305613</v>
      </c>
      <c r="I1050" s="751"/>
      <c r="J1050" s="648"/>
      <c r="K1050" s="785">
        <f t="shared" si="26"/>
        <v>305613</v>
      </c>
      <c r="L1050" s="1081"/>
    </row>
    <row r="1051" spans="2:12" x14ac:dyDescent="0.35">
      <c r="B1051" s="698">
        <v>22020402</v>
      </c>
      <c r="C1051" s="782">
        <v>70831</v>
      </c>
      <c r="D1051" s="783" t="s">
        <v>4822</v>
      </c>
      <c r="E1051" s="784">
        <v>2101</v>
      </c>
      <c r="F1051" s="782">
        <v>10721300</v>
      </c>
      <c r="G1051" s="26" t="s">
        <v>197</v>
      </c>
      <c r="H1051" s="791">
        <v>530977</v>
      </c>
      <c r="I1051" s="751"/>
      <c r="J1051" s="648"/>
      <c r="K1051" s="785">
        <f t="shared" si="26"/>
        <v>530977</v>
      </c>
      <c r="L1051" s="1081"/>
    </row>
    <row r="1052" spans="2:12" x14ac:dyDescent="0.35">
      <c r="B1052" s="698">
        <v>22020403</v>
      </c>
      <c r="C1052" s="782">
        <v>70831</v>
      </c>
      <c r="D1052" s="783" t="s">
        <v>4822</v>
      </c>
      <c r="E1052" s="784">
        <v>2101</v>
      </c>
      <c r="F1052" s="782">
        <v>10721300</v>
      </c>
      <c r="G1052" s="26" t="s">
        <v>160</v>
      </c>
      <c r="H1052" s="791">
        <v>87318</v>
      </c>
      <c r="I1052" s="751"/>
      <c r="J1052" s="648"/>
      <c r="K1052" s="785">
        <f t="shared" si="26"/>
        <v>87318</v>
      </c>
      <c r="L1052" s="1081"/>
    </row>
    <row r="1053" spans="2:12" x14ac:dyDescent="0.35">
      <c r="B1053" s="698">
        <v>22020404</v>
      </c>
      <c r="C1053" s="782">
        <v>70831</v>
      </c>
      <c r="D1053" s="783" t="s">
        <v>4822</v>
      </c>
      <c r="E1053" s="784">
        <v>2101</v>
      </c>
      <c r="F1053" s="782">
        <v>10721300</v>
      </c>
      <c r="G1053" s="26" t="s">
        <v>161</v>
      </c>
      <c r="H1053" s="791">
        <v>43659</v>
      </c>
      <c r="I1053" s="751"/>
      <c r="J1053" s="648"/>
      <c r="K1053" s="785">
        <f t="shared" si="26"/>
        <v>43659</v>
      </c>
      <c r="L1053" s="1081"/>
    </row>
    <row r="1054" spans="2:12" x14ac:dyDescent="0.35">
      <c r="B1054" s="698">
        <v>22020405</v>
      </c>
      <c r="C1054" s="782">
        <v>70831</v>
      </c>
      <c r="D1054" s="783" t="s">
        <v>4822</v>
      </c>
      <c r="E1054" s="784">
        <v>2101</v>
      </c>
      <c r="F1054" s="782">
        <v>10721300</v>
      </c>
      <c r="G1054" s="26" t="s">
        <v>162</v>
      </c>
      <c r="H1054" s="791">
        <v>530977</v>
      </c>
      <c r="I1054" s="751"/>
      <c r="J1054" s="648"/>
      <c r="K1054" s="785">
        <f t="shared" si="26"/>
        <v>530977</v>
      </c>
      <c r="L1054" s="1081"/>
    </row>
    <row r="1055" spans="2:12" x14ac:dyDescent="0.35">
      <c r="B1055" s="698">
        <v>22020406</v>
      </c>
      <c r="C1055" s="782">
        <v>70831</v>
      </c>
      <c r="D1055" s="783" t="s">
        <v>4822</v>
      </c>
      <c r="E1055" s="784">
        <v>2101</v>
      </c>
      <c r="F1055" s="782">
        <v>10721300</v>
      </c>
      <c r="G1055" s="26" t="s">
        <v>163</v>
      </c>
      <c r="H1055" s="791">
        <v>147567</v>
      </c>
      <c r="I1055" s="751"/>
      <c r="J1055" s="648"/>
      <c r="K1055" s="785">
        <f t="shared" si="26"/>
        <v>147567</v>
      </c>
      <c r="L1055" s="1081"/>
    </row>
    <row r="1056" spans="2:12" x14ac:dyDescent="0.35">
      <c r="B1056" s="698">
        <v>22020501</v>
      </c>
      <c r="C1056" s="782">
        <v>70831</v>
      </c>
      <c r="D1056" s="783" t="s">
        <v>4822</v>
      </c>
      <c r="E1056" s="784">
        <v>2101</v>
      </c>
      <c r="F1056" s="782">
        <v>10721300</v>
      </c>
      <c r="G1056" s="26" t="s">
        <v>198</v>
      </c>
      <c r="H1056" s="791">
        <v>218295</v>
      </c>
      <c r="I1056" s="751"/>
      <c r="J1056" s="648"/>
      <c r="K1056" s="785">
        <f t="shared" si="26"/>
        <v>218295</v>
      </c>
      <c r="L1056" s="1081"/>
    </row>
    <row r="1057" spans="2:12" x14ac:dyDescent="0.35">
      <c r="B1057" s="698">
        <v>22020601</v>
      </c>
      <c r="C1057" s="782">
        <v>70831</v>
      </c>
      <c r="D1057" s="783" t="s">
        <v>4822</v>
      </c>
      <c r="E1057" s="784">
        <v>2101</v>
      </c>
      <c r="F1057" s="782">
        <v>10721300</v>
      </c>
      <c r="G1057" s="26" t="s">
        <v>166</v>
      </c>
      <c r="H1057" s="791">
        <v>43659</v>
      </c>
      <c r="I1057" s="751"/>
      <c r="J1057" s="648"/>
      <c r="K1057" s="785">
        <f t="shared" si="26"/>
        <v>43659</v>
      </c>
      <c r="L1057" s="1081"/>
    </row>
    <row r="1058" spans="2:12" x14ac:dyDescent="0.35">
      <c r="B1058" s="698">
        <v>22020605</v>
      </c>
      <c r="C1058" s="782">
        <v>70831</v>
      </c>
      <c r="D1058" s="783" t="s">
        <v>4822</v>
      </c>
      <c r="E1058" s="784">
        <v>2101</v>
      </c>
      <c r="F1058" s="782">
        <v>10721300</v>
      </c>
      <c r="G1058" s="26" t="s">
        <v>167</v>
      </c>
      <c r="H1058" s="791">
        <v>43659</v>
      </c>
      <c r="I1058" s="751"/>
      <c r="J1058" s="648"/>
      <c r="K1058" s="785">
        <f t="shared" si="26"/>
        <v>43659</v>
      </c>
      <c r="L1058" s="1081"/>
    </row>
    <row r="1059" spans="2:12" x14ac:dyDescent="0.35">
      <c r="B1059" s="698">
        <v>22020801</v>
      </c>
      <c r="C1059" s="782">
        <v>70831</v>
      </c>
      <c r="D1059" s="783" t="s">
        <v>4822</v>
      </c>
      <c r="E1059" s="784">
        <v>2101</v>
      </c>
      <c r="F1059" s="782">
        <v>10721300</v>
      </c>
      <c r="G1059" s="26" t="s">
        <v>168</v>
      </c>
      <c r="H1059" s="791">
        <v>218295</v>
      </c>
      <c r="I1059" s="751"/>
      <c r="J1059" s="648"/>
      <c r="K1059" s="785">
        <f t="shared" si="26"/>
        <v>218295</v>
      </c>
      <c r="L1059" s="1081"/>
    </row>
    <row r="1060" spans="2:12" x14ac:dyDescent="0.35">
      <c r="B1060" s="698">
        <v>22020803</v>
      </c>
      <c r="C1060" s="782">
        <v>70831</v>
      </c>
      <c r="D1060" s="783" t="s">
        <v>4822</v>
      </c>
      <c r="E1060" s="784">
        <v>2101</v>
      </c>
      <c r="F1060" s="782">
        <v>10721300</v>
      </c>
      <c r="G1060" s="26" t="s">
        <v>169</v>
      </c>
      <c r="H1060" s="791">
        <v>518295</v>
      </c>
      <c r="I1060" s="751"/>
      <c r="J1060" s="648"/>
      <c r="K1060" s="785">
        <f t="shared" si="26"/>
        <v>518295</v>
      </c>
      <c r="L1060" s="1081"/>
    </row>
    <row r="1061" spans="2:12" x14ac:dyDescent="0.35">
      <c r="B1061" s="698">
        <v>22020901</v>
      </c>
      <c r="C1061" s="782">
        <v>70831</v>
      </c>
      <c r="D1061" s="783" t="s">
        <v>4822</v>
      </c>
      <c r="E1061" s="784">
        <v>2101</v>
      </c>
      <c r="F1061" s="782">
        <v>10721300</v>
      </c>
      <c r="G1061" s="26" t="s">
        <v>171</v>
      </c>
      <c r="H1061" s="791">
        <v>16170</v>
      </c>
      <c r="I1061" s="751"/>
      <c r="J1061" s="648"/>
      <c r="K1061" s="785">
        <f t="shared" si="26"/>
        <v>16170</v>
      </c>
      <c r="L1061" s="1081"/>
    </row>
    <row r="1062" spans="2:12" x14ac:dyDescent="0.35">
      <c r="B1062" s="698">
        <v>22021001</v>
      </c>
      <c r="C1062" s="782">
        <v>70831</v>
      </c>
      <c r="D1062" s="783" t="s">
        <v>4822</v>
      </c>
      <c r="E1062" s="784">
        <v>2101</v>
      </c>
      <c r="F1062" s="782">
        <v>10721300</v>
      </c>
      <c r="G1062" s="26" t="s">
        <v>172</v>
      </c>
      <c r="H1062" s="791">
        <v>65488.5</v>
      </c>
      <c r="I1062" s="751"/>
      <c r="J1062" s="648"/>
      <c r="K1062" s="785">
        <f t="shared" si="26"/>
        <v>65488.5</v>
      </c>
      <c r="L1062" s="1081"/>
    </row>
    <row r="1063" spans="2:12" x14ac:dyDescent="0.35">
      <c r="B1063" s="698">
        <v>22021003</v>
      </c>
      <c r="C1063" s="782">
        <v>70831</v>
      </c>
      <c r="D1063" s="783" t="s">
        <v>4822</v>
      </c>
      <c r="E1063" s="784">
        <v>2101</v>
      </c>
      <c r="F1063" s="782">
        <v>10721300</v>
      </c>
      <c r="G1063" s="26" t="s">
        <v>173</v>
      </c>
      <c r="H1063" s="791">
        <v>109147.5</v>
      </c>
      <c r="I1063" s="751"/>
      <c r="J1063" s="648"/>
      <c r="K1063" s="785">
        <f t="shared" si="26"/>
        <v>109147.5</v>
      </c>
      <c r="L1063" s="1081"/>
    </row>
    <row r="1064" spans="2:12" ht="26.25" thickBot="1" x14ac:dyDescent="0.4">
      <c r="B1064" s="698">
        <v>22021007</v>
      </c>
      <c r="C1064" s="782">
        <v>70831</v>
      </c>
      <c r="D1064" s="783" t="s">
        <v>4822</v>
      </c>
      <c r="E1064" s="784">
        <v>2101</v>
      </c>
      <c r="F1064" s="782">
        <v>10721300</v>
      </c>
      <c r="G1064" s="26" t="s">
        <v>175</v>
      </c>
      <c r="H1064" s="791">
        <v>130977</v>
      </c>
      <c r="I1064" s="751"/>
      <c r="J1064" s="648"/>
      <c r="K1064" s="785">
        <f t="shared" si="26"/>
        <v>130977</v>
      </c>
      <c r="L1064" s="1081"/>
    </row>
    <row r="1065" spans="2:12" ht="27.75" thickTop="1" thickBot="1" x14ac:dyDescent="0.4">
      <c r="B1065" s="764"/>
      <c r="C1065" s="764"/>
      <c r="D1065" s="764"/>
      <c r="E1065" s="764"/>
      <c r="F1065" s="764"/>
      <c r="G1065" s="16" t="s">
        <v>1039</v>
      </c>
      <c r="H1065" s="766">
        <f>SUM(H1038:H1064)</f>
        <v>7524248.4800000004</v>
      </c>
      <c r="I1065" s="747">
        <f>SUM(I1038:I1064)</f>
        <v>240883.5</v>
      </c>
      <c r="J1065" s="765">
        <f>SUM(J1038:J1064)</f>
        <v>0</v>
      </c>
      <c r="K1065" s="766">
        <f>SUM(K1038:K1064)</f>
        <v>7524248.4800000004</v>
      </c>
    </row>
    <row r="1066" spans="2:12" ht="27" thickTop="1" thickBot="1" x14ac:dyDescent="0.4">
      <c r="B1066" s="767"/>
      <c r="C1066" s="767"/>
      <c r="D1066" s="767"/>
      <c r="E1066" s="767"/>
      <c r="F1066" s="767"/>
      <c r="G1066" s="769"/>
      <c r="H1066" s="787"/>
      <c r="I1066" s="728"/>
      <c r="J1066" s="770"/>
      <c r="K1066" s="934"/>
    </row>
    <row r="1067" spans="2:12" ht="27.75" thickTop="1" thickBot="1" x14ac:dyDescent="0.4">
      <c r="B1067" s="767"/>
      <c r="C1067" s="767"/>
      <c r="D1067" s="767"/>
      <c r="E1067" s="767"/>
      <c r="F1067" s="767"/>
      <c r="G1067" s="769"/>
      <c r="H1067" s="787"/>
      <c r="I1067" s="728"/>
      <c r="J1067" s="719" t="s">
        <v>179</v>
      </c>
      <c r="K1067" s="766">
        <f>K1038</f>
        <v>444248.48</v>
      </c>
    </row>
    <row r="1068" spans="2:12" ht="27.75" thickTop="1" thickBot="1" x14ac:dyDescent="0.4">
      <c r="B1068" s="767"/>
      <c r="C1068" s="767"/>
      <c r="D1068" s="767"/>
      <c r="E1068" s="767"/>
      <c r="F1068" s="767"/>
      <c r="G1068" s="769"/>
      <c r="H1068" s="787"/>
      <c r="I1068" s="728"/>
      <c r="J1068" s="719" t="s">
        <v>180</v>
      </c>
      <c r="K1068" s="766">
        <f>K1065-K1067</f>
        <v>7080000</v>
      </c>
    </row>
    <row r="1069" spans="2:12" ht="27.75" thickTop="1" thickBot="1" x14ac:dyDescent="0.4">
      <c r="B1069" s="767"/>
      <c r="C1069" s="767"/>
      <c r="D1069" s="767"/>
      <c r="E1069" s="767"/>
      <c r="F1069" s="767"/>
      <c r="G1069" s="769"/>
      <c r="H1069" s="787"/>
      <c r="I1069" s="728"/>
      <c r="J1069" s="720"/>
      <c r="K1069" s="794"/>
    </row>
    <row r="1070" spans="2:12" ht="27.75" thickTop="1" thickBot="1" x14ac:dyDescent="0.4">
      <c r="B1070" s="1088" t="s">
        <v>28</v>
      </c>
      <c r="C1070" s="1089" t="s">
        <v>3145</v>
      </c>
      <c r="D1070" s="1089"/>
      <c r="E1070" s="1089"/>
      <c r="F1070" s="1089"/>
      <c r="G1070" s="1089"/>
      <c r="H1070" s="1090"/>
      <c r="I1070" s="1105"/>
      <c r="J1070" s="1112"/>
      <c r="K1070" s="1108"/>
    </row>
    <row r="1071" spans="2:12" ht="27.75" thickTop="1" thickBot="1" x14ac:dyDescent="0.4">
      <c r="B1071" s="1569" t="s">
        <v>182</v>
      </c>
      <c r="C1071" s="1569"/>
      <c r="D1071" s="1569"/>
      <c r="E1071" s="1569"/>
      <c r="F1071" s="1569"/>
      <c r="G1071" s="31"/>
      <c r="H1071" s="32"/>
      <c r="I1071" s="753"/>
      <c r="J1071" s="722"/>
      <c r="K1071" s="32"/>
    </row>
    <row r="1072" spans="2:12" ht="106.5" thickTop="1" thickBot="1" x14ac:dyDescent="0.4">
      <c r="B1072" s="20" t="s">
        <v>137</v>
      </c>
      <c r="C1072" s="20" t="s">
        <v>138</v>
      </c>
      <c r="D1072" s="20" t="s">
        <v>139</v>
      </c>
      <c r="E1072" s="20" t="s">
        <v>140</v>
      </c>
      <c r="F1072" s="20" t="s">
        <v>141</v>
      </c>
      <c r="G1072" s="20" t="s">
        <v>142</v>
      </c>
      <c r="H1072" s="33" t="s">
        <v>3311</v>
      </c>
      <c r="I1072" s="750" t="s">
        <v>3316</v>
      </c>
      <c r="J1072" s="717" t="s">
        <v>3315</v>
      </c>
      <c r="K1072" s="21" t="s">
        <v>5154</v>
      </c>
    </row>
    <row r="1073" spans="2:12" ht="26.25" thickTop="1" x14ac:dyDescent="0.35">
      <c r="B1073" s="782">
        <v>21010101</v>
      </c>
      <c r="C1073" s="782">
        <v>70361</v>
      </c>
      <c r="D1073" s="783" t="s">
        <v>4684</v>
      </c>
      <c r="E1073" s="784">
        <v>2101</v>
      </c>
      <c r="F1073" s="782">
        <v>10742400</v>
      </c>
      <c r="G1073" s="37" t="s">
        <v>143</v>
      </c>
      <c r="H1073" s="785">
        <v>120000000</v>
      </c>
      <c r="I1073" s="751">
        <v>59450195.06000001</v>
      </c>
      <c r="J1073" s="738"/>
      <c r="K1073" s="785">
        <f t="shared" ref="K1073:K1102" si="27">SUM(H1073,J1073)</f>
        <v>120000000</v>
      </c>
      <c r="L1073" s="1081"/>
    </row>
    <row r="1074" spans="2:12" x14ac:dyDescent="0.35">
      <c r="B1074" s="782">
        <v>21020101</v>
      </c>
      <c r="C1074" s="782">
        <v>70361</v>
      </c>
      <c r="D1074" s="783" t="s">
        <v>4684</v>
      </c>
      <c r="E1074" s="784">
        <v>2101</v>
      </c>
      <c r="F1074" s="782">
        <v>10742400</v>
      </c>
      <c r="G1074" s="37" t="s">
        <v>144</v>
      </c>
      <c r="H1074" s="785">
        <v>4500000</v>
      </c>
      <c r="I1074" s="751"/>
      <c r="J1074" s="738"/>
      <c r="K1074" s="785">
        <f t="shared" si="27"/>
        <v>4500000</v>
      </c>
      <c r="L1074" s="1081"/>
    </row>
    <row r="1075" spans="2:12" x14ac:dyDescent="0.35">
      <c r="B1075" s="698">
        <v>22020101</v>
      </c>
      <c r="C1075" s="782">
        <v>70361</v>
      </c>
      <c r="D1075" s="761" t="s">
        <v>4684</v>
      </c>
      <c r="E1075" s="700">
        <v>2101</v>
      </c>
      <c r="F1075" s="782">
        <v>10742400</v>
      </c>
      <c r="G1075" s="26" t="s">
        <v>145</v>
      </c>
      <c r="H1075" s="791">
        <v>7000000</v>
      </c>
      <c r="I1075" s="751"/>
      <c r="J1075" s="648"/>
      <c r="K1075" s="785">
        <f t="shared" si="27"/>
        <v>7000000</v>
      </c>
      <c r="L1075" s="1081"/>
    </row>
    <row r="1076" spans="2:12" x14ac:dyDescent="0.35">
      <c r="B1076" s="698">
        <v>22020102</v>
      </c>
      <c r="C1076" s="782">
        <v>70361</v>
      </c>
      <c r="D1076" s="761" t="s">
        <v>4684</v>
      </c>
      <c r="E1076" s="700">
        <v>2101</v>
      </c>
      <c r="F1076" s="782">
        <v>10742400</v>
      </c>
      <c r="G1076" s="26" t="s">
        <v>146</v>
      </c>
      <c r="H1076" s="791">
        <v>500000</v>
      </c>
      <c r="I1076" s="751">
        <v>55000</v>
      </c>
      <c r="J1076" s="648"/>
      <c r="K1076" s="785">
        <f t="shared" si="27"/>
        <v>500000</v>
      </c>
      <c r="L1076" s="1081"/>
    </row>
    <row r="1077" spans="2:12" x14ac:dyDescent="0.35">
      <c r="B1077" s="698">
        <v>22020203</v>
      </c>
      <c r="C1077" s="782">
        <v>70361</v>
      </c>
      <c r="D1077" s="761" t="s">
        <v>4684</v>
      </c>
      <c r="E1077" s="700">
        <v>2101</v>
      </c>
      <c r="F1077" s="782">
        <v>10742400</v>
      </c>
      <c r="G1077" s="26" t="s">
        <v>148</v>
      </c>
      <c r="H1077" s="791">
        <v>12000000</v>
      </c>
      <c r="I1077" s="751"/>
      <c r="J1077" s="648"/>
      <c r="K1077" s="785">
        <f t="shared" si="27"/>
        <v>12000000</v>
      </c>
      <c r="L1077" s="1081"/>
    </row>
    <row r="1078" spans="2:12" x14ac:dyDescent="0.35">
      <c r="B1078" s="698">
        <v>22020204</v>
      </c>
      <c r="C1078" s="782">
        <v>70361</v>
      </c>
      <c r="D1078" s="761" t="s">
        <v>4684</v>
      </c>
      <c r="E1078" s="700">
        <v>2101</v>
      </c>
      <c r="F1078" s="782">
        <v>10742400</v>
      </c>
      <c r="G1078" s="26" t="s">
        <v>149</v>
      </c>
      <c r="H1078" s="791">
        <v>710000</v>
      </c>
      <c r="I1078" s="751"/>
      <c r="J1078" s="648"/>
      <c r="K1078" s="785">
        <f t="shared" si="27"/>
        <v>710000</v>
      </c>
      <c r="L1078" s="1081"/>
    </row>
    <row r="1079" spans="2:12" x14ac:dyDescent="0.35">
      <c r="B1079" s="698">
        <v>22020301</v>
      </c>
      <c r="C1079" s="782">
        <v>70361</v>
      </c>
      <c r="D1079" s="761" t="s">
        <v>4684</v>
      </c>
      <c r="E1079" s="700">
        <v>2101</v>
      </c>
      <c r="F1079" s="782">
        <v>10742400</v>
      </c>
      <c r="G1079" s="26" t="s">
        <v>195</v>
      </c>
      <c r="H1079" s="791">
        <v>350000</v>
      </c>
      <c r="I1079" s="751">
        <v>25000</v>
      </c>
      <c r="J1079" s="648"/>
      <c r="K1079" s="785">
        <f t="shared" si="27"/>
        <v>350000</v>
      </c>
      <c r="L1079" s="1081"/>
    </row>
    <row r="1080" spans="2:12" x14ac:dyDescent="0.35">
      <c r="B1080" s="698">
        <v>22020302</v>
      </c>
      <c r="C1080" s="782">
        <v>70361</v>
      </c>
      <c r="D1080" s="761" t="s">
        <v>4684</v>
      </c>
      <c r="E1080" s="700">
        <v>2101</v>
      </c>
      <c r="F1080" s="782">
        <v>10742400</v>
      </c>
      <c r="G1080" s="26" t="s">
        <v>207</v>
      </c>
      <c r="H1080" s="791">
        <v>70000</v>
      </c>
      <c r="I1080" s="751"/>
      <c r="J1080" s="648"/>
      <c r="K1080" s="785">
        <f t="shared" si="27"/>
        <v>70000</v>
      </c>
      <c r="L1080" s="1081"/>
    </row>
    <row r="1081" spans="2:12" x14ac:dyDescent="0.35">
      <c r="B1081" s="698">
        <v>22020303</v>
      </c>
      <c r="C1081" s="782">
        <v>70361</v>
      </c>
      <c r="D1081" s="761" t="s">
        <v>4684</v>
      </c>
      <c r="E1081" s="700">
        <v>2101</v>
      </c>
      <c r="F1081" s="782">
        <v>10742400</v>
      </c>
      <c r="G1081" s="26" t="s">
        <v>152</v>
      </c>
      <c r="H1081" s="791">
        <v>70000</v>
      </c>
      <c r="I1081" s="751"/>
      <c r="J1081" s="648"/>
      <c r="K1081" s="785">
        <f t="shared" si="27"/>
        <v>70000</v>
      </c>
      <c r="L1081" s="1081"/>
    </row>
    <row r="1082" spans="2:12" x14ac:dyDescent="0.35">
      <c r="B1082" s="698">
        <v>22020304</v>
      </c>
      <c r="C1082" s="782">
        <v>70361</v>
      </c>
      <c r="D1082" s="761" t="s">
        <v>4684</v>
      </c>
      <c r="E1082" s="700">
        <v>2101</v>
      </c>
      <c r="F1082" s="782">
        <v>10742400</v>
      </c>
      <c r="G1082" s="26" t="s">
        <v>187</v>
      </c>
      <c r="H1082" s="791">
        <v>70000</v>
      </c>
      <c r="I1082" s="751"/>
      <c r="J1082" s="648"/>
      <c r="K1082" s="785">
        <f t="shared" si="27"/>
        <v>70000</v>
      </c>
      <c r="L1082" s="1081"/>
    </row>
    <row r="1083" spans="2:12" x14ac:dyDescent="0.35">
      <c r="B1083" s="698">
        <v>22020305</v>
      </c>
      <c r="C1083" s="782">
        <v>70361</v>
      </c>
      <c r="D1083" s="761" t="s">
        <v>4684</v>
      </c>
      <c r="E1083" s="700">
        <v>2101</v>
      </c>
      <c r="F1083" s="782">
        <v>10742400</v>
      </c>
      <c r="G1083" s="26" t="s">
        <v>153</v>
      </c>
      <c r="H1083" s="791">
        <v>4200000</v>
      </c>
      <c r="I1083" s="751"/>
      <c r="J1083" s="648"/>
      <c r="K1083" s="785">
        <f t="shared" si="27"/>
        <v>4200000</v>
      </c>
      <c r="L1083" s="1081"/>
    </row>
    <row r="1084" spans="2:12" x14ac:dyDescent="0.35">
      <c r="B1084" s="698">
        <v>22020306</v>
      </c>
      <c r="C1084" s="782">
        <v>70361</v>
      </c>
      <c r="D1084" s="761" t="s">
        <v>4684</v>
      </c>
      <c r="E1084" s="700">
        <v>2101</v>
      </c>
      <c r="F1084" s="782">
        <v>10742400</v>
      </c>
      <c r="G1084" s="26" t="s">
        <v>154</v>
      </c>
      <c r="H1084" s="791">
        <v>1400000</v>
      </c>
      <c r="I1084" s="751"/>
      <c r="J1084" s="648"/>
      <c r="K1084" s="785">
        <f t="shared" si="27"/>
        <v>1400000</v>
      </c>
      <c r="L1084" s="1081"/>
    </row>
    <row r="1085" spans="2:12" x14ac:dyDescent="0.35">
      <c r="B1085" s="698">
        <v>22020309</v>
      </c>
      <c r="C1085" s="782">
        <v>70361</v>
      </c>
      <c r="D1085" s="761" t="s">
        <v>4684</v>
      </c>
      <c r="E1085" s="700">
        <v>2101</v>
      </c>
      <c r="F1085" s="782">
        <v>10742400</v>
      </c>
      <c r="G1085" s="26" t="s">
        <v>156</v>
      </c>
      <c r="H1085" s="791">
        <v>150000000</v>
      </c>
      <c r="I1085" s="751"/>
      <c r="J1085" s="648"/>
      <c r="K1085" s="785">
        <f t="shared" si="27"/>
        <v>150000000</v>
      </c>
      <c r="L1085" s="1081"/>
    </row>
    <row r="1086" spans="2:12" x14ac:dyDescent="0.35">
      <c r="B1086" s="698">
        <v>22020401</v>
      </c>
      <c r="C1086" s="782">
        <v>70361</v>
      </c>
      <c r="D1086" s="761" t="s">
        <v>4684</v>
      </c>
      <c r="E1086" s="700">
        <v>2101</v>
      </c>
      <c r="F1086" s="782">
        <v>10742400</v>
      </c>
      <c r="G1086" s="26" t="s">
        <v>196</v>
      </c>
      <c r="H1086" s="791">
        <v>6750000</v>
      </c>
      <c r="I1086" s="751">
        <v>400000</v>
      </c>
      <c r="J1086" s="648"/>
      <c r="K1086" s="785">
        <f t="shared" si="27"/>
        <v>6750000</v>
      </c>
      <c r="L1086" s="1081"/>
    </row>
    <row r="1087" spans="2:12" x14ac:dyDescent="0.35">
      <c r="B1087" s="698">
        <v>22020402</v>
      </c>
      <c r="C1087" s="782">
        <v>70361</v>
      </c>
      <c r="D1087" s="761" t="s">
        <v>4684</v>
      </c>
      <c r="E1087" s="700">
        <v>2101</v>
      </c>
      <c r="F1087" s="782">
        <v>10742400</v>
      </c>
      <c r="G1087" s="26" t="s">
        <v>197</v>
      </c>
      <c r="H1087" s="791">
        <v>350000</v>
      </c>
      <c r="I1087" s="751"/>
      <c r="J1087" s="648"/>
      <c r="K1087" s="785">
        <f t="shared" si="27"/>
        <v>350000</v>
      </c>
      <c r="L1087" s="1081"/>
    </row>
    <row r="1088" spans="2:12" x14ac:dyDescent="0.35">
      <c r="B1088" s="698">
        <v>22020404</v>
      </c>
      <c r="C1088" s="782">
        <v>70361</v>
      </c>
      <c r="D1088" s="761" t="s">
        <v>4684</v>
      </c>
      <c r="E1088" s="700">
        <v>2101</v>
      </c>
      <c r="F1088" s="782">
        <v>10742400</v>
      </c>
      <c r="G1088" s="26" t="s">
        <v>161</v>
      </c>
      <c r="H1088" s="791">
        <v>70000</v>
      </c>
      <c r="I1088" s="751"/>
      <c r="J1088" s="648"/>
      <c r="K1088" s="785">
        <f t="shared" si="27"/>
        <v>70000</v>
      </c>
      <c r="L1088" s="1081"/>
    </row>
    <row r="1089" spans="2:15" x14ac:dyDescent="0.35">
      <c r="B1089" s="698">
        <v>22020405</v>
      </c>
      <c r="C1089" s="782">
        <v>70361</v>
      </c>
      <c r="D1089" s="761" t="s">
        <v>4684</v>
      </c>
      <c r="E1089" s="700">
        <v>2101</v>
      </c>
      <c r="F1089" s="782">
        <v>10742400</v>
      </c>
      <c r="G1089" s="26" t="s">
        <v>162</v>
      </c>
      <c r="H1089" s="791">
        <v>70000</v>
      </c>
      <c r="I1089" s="751"/>
      <c r="J1089" s="648"/>
      <c r="K1089" s="785">
        <f t="shared" si="27"/>
        <v>70000</v>
      </c>
      <c r="L1089" s="1081"/>
    </row>
    <row r="1090" spans="2:15" x14ac:dyDescent="0.35">
      <c r="B1090" s="698">
        <v>22020411</v>
      </c>
      <c r="C1090" s="782">
        <v>70361</v>
      </c>
      <c r="D1090" s="761" t="s">
        <v>4684</v>
      </c>
      <c r="E1090" s="700">
        <v>2101</v>
      </c>
      <c r="F1090" s="782">
        <v>10742400</v>
      </c>
      <c r="G1090" s="26" t="s">
        <v>227</v>
      </c>
      <c r="H1090" s="791">
        <v>700000</v>
      </c>
      <c r="I1090" s="751"/>
      <c r="J1090" s="648"/>
      <c r="K1090" s="785">
        <f t="shared" si="27"/>
        <v>700000</v>
      </c>
      <c r="L1090" s="1081"/>
    </row>
    <row r="1091" spans="2:15" x14ac:dyDescent="0.35">
      <c r="B1091" s="698">
        <v>22020501</v>
      </c>
      <c r="C1091" s="782">
        <v>70361</v>
      </c>
      <c r="D1091" s="761" t="s">
        <v>4684</v>
      </c>
      <c r="E1091" s="700">
        <v>2101</v>
      </c>
      <c r="F1091" s="782">
        <v>10742400</v>
      </c>
      <c r="G1091" s="26" t="s">
        <v>198</v>
      </c>
      <c r="H1091" s="791">
        <v>21000000</v>
      </c>
      <c r="I1091" s="751"/>
      <c r="J1091" s="648"/>
      <c r="K1091" s="785">
        <f t="shared" si="27"/>
        <v>21000000</v>
      </c>
      <c r="L1091" s="1081"/>
    </row>
    <row r="1092" spans="2:15" x14ac:dyDescent="0.35">
      <c r="B1092" s="698">
        <v>22020601</v>
      </c>
      <c r="C1092" s="782">
        <v>70361</v>
      </c>
      <c r="D1092" s="761" t="s">
        <v>4684</v>
      </c>
      <c r="E1092" s="700">
        <v>2101</v>
      </c>
      <c r="F1092" s="782">
        <v>10742400</v>
      </c>
      <c r="G1092" s="26" t="s">
        <v>166</v>
      </c>
      <c r="H1092" s="791">
        <v>25000000</v>
      </c>
      <c r="I1092" s="751"/>
      <c r="J1092" s="648"/>
      <c r="K1092" s="785">
        <f t="shared" si="27"/>
        <v>25000000</v>
      </c>
      <c r="L1092" s="1081"/>
    </row>
    <row r="1093" spans="2:15" s="1345" customFormat="1" x14ac:dyDescent="0.35">
      <c r="B1093" s="1346">
        <v>22020604</v>
      </c>
      <c r="C1093" s="1347">
        <v>70361</v>
      </c>
      <c r="D1093" s="1348" t="s">
        <v>4684</v>
      </c>
      <c r="E1093" s="1349">
        <v>2101</v>
      </c>
      <c r="F1093" s="1347">
        <v>10742400</v>
      </c>
      <c r="G1093" s="1350" t="s">
        <v>228</v>
      </c>
      <c r="H1093" s="1351">
        <v>10000000000</v>
      </c>
      <c r="I1093" s="1375"/>
      <c r="J1093" s="1352">
        <v>2000000000</v>
      </c>
      <c r="K1093" s="1360">
        <f t="shared" si="27"/>
        <v>12000000000</v>
      </c>
      <c r="L1093" s="1354"/>
      <c r="M1093" s="1355"/>
      <c r="N1093" s="1356"/>
      <c r="O1093" s="1356"/>
    </row>
    <row r="1094" spans="2:15" x14ac:dyDescent="0.35">
      <c r="B1094" s="698">
        <v>22020706</v>
      </c>
      <c r="C1094" s="782">
        <v>70361</v>
      </c>
      <c r="D1094" s="761" t="s">
        <v>4684</v>
      </c>
      <c r="E1094" s="700">
        <v>2101</v>
      </c>
      <c r="F1094" s="782">
        <v>10742400</v>
      </c>
      <c r="G1094" s="26" t="s">
        <v>229</v>
      </c>
      <c r="H1094" s="791">
        <v>21000000</v>
      </c>
      <c r="I1094" s="751">
        <v>65674400</v>
      </c>
      <c r="J1094" s="648">
        <v>149334631.60003662</v>
      </c>
      <c r="K1094" s="785">
        <f t="shared" si="27"/>
        <v>170334631.60003662</v>
      </c>
      <c r="L1094" s="1081"/>
    </row>
    <row r="1095" spans="2:15" x14ac:dyDescent="0.35">
      <c r="B1095" s="698">
        <v>22020801</v>
      </c>
      <c r="C1095" s="782">
        <v>70361</v>
      </c>
      <c r="D1095" s="761" t="s">
        <v>4684</v>
      </c>
      <c r="E1095" s="700">
        <v>2101</v>
      </c>
      <c r="F1095" s="782">
        <v>10742400</v>
      </c>
      <c r="G1095" s="26" t="s">
        <v>168</v>
      </c>
      <c r="H1095" s="791">
        <v>2100000</v>
      </c>
      <c r="I1095" s="751">
        <v>180000</v>
      </c>
      <c r="J1095" s="648"/>
      <c r="K1095" s="785">
        <f t="shared" si="27"/>
        <v>2100000</v>
      </c>
      <c r="L1095" s="1081"/>
    </row>
    <row r="1096" spans="2:15" x14ac:dyDescent="0.35">
      <c r="B1096" s="698">
        <v>22020803</v>
      </c>
      <c r="C1096" s="782">
        <v>70361</v>
      </c>
      <c r="D1096" s="761" t="s">
        <v>4684</v>
      </c>
      <c r="E1096" s="700">
        <v>2101</v>
      </c>
      <c r="F1096" s="782">
        <v>10742400</v>
      </c>
      <c r="G1096" s="26" t="s">
        <v>169</v>
      </c>
      <c r="H1096" s="791">
        <v>105000</v>
      </c>
      <c r="I1096" s="751"/>
      <c r="J1096" s="648"/>
      <c r="K1096" s="785">
        <f t="shared" si="27"/>
        <v>105000</v>
      </c>
      <c r="L1096" s="1081"/>
    </row>
    <row r="1097" spans="2:15" x14ac:dyDescent="0.35">
      <c r="B1097" s="698">
        <v>22020901</v>
      </c>
      <c r="C1097" s="782">
        <v>70361</v>
      </c>
      <c r="D1097" s="761" t="s">
        <v>4684</v>
      </c>
      <c r="E1097" s="700">
        <v>2101</v>
      </c>
      <c r="F1097" s="782">
        <v>10742400</v>
      </c>
      <c r="G1097" s="26" t="s">
        <v>171</v>
      </c>
      <c r="H1097" s="791">
        <v>105000</v>
      </c>
      <c r="I1097" s="751">
        <v>1237.6300000000001</v>
      </c>
      <c r="J1097" s="648"/>
      <c r="K1097" s="785">
        <f t="shared" si="27"/>
        <v>105000</v>
      </c>
      <c r="L1097" s="1081"/>
    </row>
    <row r="1098" spans="2:15" x14ac:dyDescent="0.35">
      <c r="B1098" s="698">
        <v>22021001</v>
      </c>
      <c r="C1098" s="782">
        <v>70361</v>
      </c>
      <c r="D1098" s="761" t="s">
        <v>4684</v>
      </c>
      <c r="E1098" s="700">
        <v>2101</v>
      </c>
      <c r="F1098" s="782">
        <v>10742400</v>
      </c>
      <c r="G1098" s="26" t="s">
        <v>172</v>
      </c>
      <c r="H1098" s="791">
        <v>70000</v>
      </c>
      <c r="I1098" s="751"/>
      <c r="J1098" s="648"/>
      <c r="K1098" s="785">
        <f t="shared" si="27"/>
        <v>70000</v>
      </c>
      <c r="L1098" s="1081"/>
    </row>
    <row r="1099" spans="2:15" x14ac:dyDescent="0.35">
      <c r="B1099" s="698">
        <v>22021002</v>
      </c>
      <c r="C1099" s="782">
        <v>70361</v>
      </c>
      <c r="D1099" s="761" t="s">
        <v>4684</v>
      </c>
      <c r="E1099" s="700">
        <v>2101</v>
      </c>
      <c r="F1099" s="782">
        <v>10742400</v>
      </c>
      <c r="G1099" s="26" t="s">
        <v>189</v>
      </c>
      <c r="H1099" s="791">
        <v>70000</v>
      </c>
      <c r="I1099" s="751"/>
      <c r="J1099" s="648"/>
      <c r="K1099" s="785">
        <f t="shared" si="27"/>
        <v>70000</v>
      </c>
      <c r="L1099" s="1081"/>
    </row>
    <row r="1100" spans="2:15" x14ac:dyDescent="0.35">
      <c r="B1100" s="698">
        <v>22021003</v>
      </c>
      <c r="C1100" s="782">
        <v>70361</v>
      </c>
      <c r="D1100" s="761" t="s">
        <v>4684</v>
      </c>
      <c r="E1100" s="700">
        <v>2101</v>
      </c>
      <c r="F1100" s="782">
        <v>10742400</v>
      </c>
      <c r="G1100" s="26" t="s">
        <v>173</v>
      </c>
      <c r="H1100" s="791">
        <v>140000</v>
      </c>
      <c r="I1100" s="751"/>
      <c r="J1100" s="648"/>
      <c r="K1100" s="785">
        <f t="shared" si="27"/>
        <v>140000</v>
      </c>
      <c r="L1100" s="1081"/>
    </row>
    <row r="1101" spans="2:15" x14ac:dyDescent="0.35">
      <c r="B1101" s="698">
        <v>22021021</v>
      </c>
      <c r="C1101" s="782">
        <v>70361</v>
      </c>
      <c r="D1101" s="761" t="s">
        <v>4684</v>
      </c>
      <c r="E1101" s="700">
        <v>2101</v>
      </c>
      <c r="F1101" s="782">
        <v>10742400</v>
      </c>
      <c r="G1101" s="26" t="s">
        <v>201</v>
      </c>
      <c r="H1101" s="763">
        <v>30000000</v>
      </c>
      <c r="I1101" s="751"/>
      <c r="J1101" s="735"/>
      <c r="K1101" s="701">
        <f t="shared" si="27"/>
        <v>30000000</v>
      </c>
      <c r="L1101" s="1081"/>
    </row>
    <row r="1102" spans="2:15" ht="26.25" thickBot="1" x14ac:dyDescent="0.4">
      <c r="B1102" s="698">
        <v>22040109</v>
      </c>
      <c r="C1102" s="782">
        <v>70361</v>
      </c>
      <c r="D1102" s="761" t="s">
        <v>4684</v>
      </c>
      <c r="E1102" s="700">
        <v>2101</v>
      </c>
      <c r="F1102" s="782">
        <v>10742400</v>
      </c>
      <c r="G1102" s="26" t="s">
        <v>178</v>
      </c>
      <c r="H1102" s="791">
        <v>400000000</v>
      </c>
      <c r="I1102" s="751"/>
      <c r="J1102" s="648"/>
      <c r="K1102" s="785">
        <f t="shared" si="27"/>
        <v>400000000</v>
      </c>
      <c r="L1102" s="1081"/>
    </row>
    <row r="1103" spans="2:15" ht="27.75" thickTop="1" thickBot="1" x14ac:dyDescent="0.4">
      <c r="B1103" s="767"/>
      <c r="C1103" s="767"/>
      <c r="D1103" s="767"/>
      <c r="E1103" s="767"/>
      <c r="F1103" s="767"/>
      <c r="G1103" s="16" t="s">
        <v>1039</v>
      </c>
      <c r="H1103" s="766">
        <f>SUM(H1073:H1102)</f>
        <v>10808400000</v>
      </c>
      <c r="I1103" s="747">
        <f>SUM(I1073:I1102)</f>
        <v>125785832.69</v>
      </c>
      <c r="J1103" s="765">
        <f>SUM(J1073:J1102)</f>
        <v>2149334631.6000366</v>
      </c>
      <c r="K1103" s="766">
        <f>SUM(K1073:K1102)</f>
        <v>12957734631.600037</v>
      </c>
    </row>
    <row r="1104" spans="2:15" ht="27" thickTop="1" thickBot="1" x14ac:dyDescent="0.4">
      <c r="B1104" s="767"/>
      <c r="C1104" s="767"/>
      <c r="D1104" s="767"/>
      <c r="E1104" s="767"/>
      <c r="F1104" s="767"/>
      <c r="G1104" s="769"/>
      <c r="H1104" s="787"/>
      <c r="I1104" s="728"/>
      <c r="J1104" s="770"/>
      <c r="K1104" s="934"/>
    </row>
    <row r="1105" spans="2:12" ht="27.75" thickTop="1" thickBot="1" x14ac:dyDescent="0.4">
      <c r="B1105" s="767"/>
      <c r="C1105" s="767"/>
      <c r="D1105" s="767"/>
      <c r="E1105" s="767"/>
      <c r="F1105" s="767"/>
      <c r="G1105" s="769"/>
      <c r="H1105" s="787"/>
      <c r="I1105" s="728"/>
      <c r="J1105" s="719" t="s">
        <v>179</v>
      </c>
      <c r="K1105" s="766">
        <f>K1073+K1074</f>
        <v>124500000</v>
      </c>
    </row>
    <row r="1106" spans="2:12" ht="27.75" thickTop="1" thickBot="1" x14ac:dyDescent="0.4">
      <c r="B1106" s="767"/>
      <c r="C1106" s="767"/>
      <c r="D1106" s="767"/>
      <c r="E1106" s="767"/>
      <c r="F1106" s="767"/>
      <c r="G1106" s="769"/>
      <c r="H1106" s="787"/>
      <c r="I1106" s="728"/>
      <c r="J1106" s="719" t="s">
        <v>180</v>
      </c>
      <c r="K1106" s="766">
        <f>K1103-K1105</f>
        <v>12833234631.600037</v>
      </c>
    </row>
    <row r="1107" spans="2:12" ht="27.75" thickTop="1" thickBot="1" x14ac:dyDescent="0.4">
      <c r="B1107" s="767"/>
      <c r="C1107" s="767"/>
      <c r="D1107" s="767"/>
      <c r="E1107" s="767"/>
      <c r="F1107" s="767"/>
      <c r="G1107" s="769"/>
      <c r="H1107" s="787"/>
      <c r="I1107" s="728"/>
      <c r="J1107" s="720"/>
      <c r="K1107" s="794"/>
    </row>
    <row r="1108" spans="2:12" ht="27.75" thickTop="1" thickBot="1" x14ac:dyDescent="0.4">
      <c r="B1108" s="1088" t="s">
        <v>13</v>
      </c>
      <c r="C1108" s="1089" t="s">
        <v>3146</v>
      </c>
      <c r="D1108" s="1100"/>
      <c r="E1108" s="1100"/>
      <c r="F1108" s="1100"/>
      <c r="G1108" s="1100"/>
      <c r="H1108" s="1102"/>
      <c r="I1108" s="1103"/>
      <c r="J1108" s="1100"/>
      <c r="K1108" s="1100"/>
    </row>
    <row r="1109" spans="2:12" ht="27.75" thickTop="1" thickBot="1" x14ac:dyDescent="0.4">
      <c r="B1109" s="1569" t="s">
        <v>182</v>
      </c>
      <c r="C1109" s="1569"/>
      <c r="D1109" s="1569"/>
      <c r="E1109" s="1569"/>
      <c r="F1109" s="1569"/>
      <c r="G1109" s="31"/>
      <c r="H1109" s="32"/>
      <c r="I1109" s="753"/>
      <c r="J1109" s="722"/>
      <c r="K1109" s="32"/>
    </row>
    <row r="1110" spans="2:12" ht="106.5" thickTop="1" thickBot="1" x14ac:dyDescent="0.4">
      <c r="B1110" s="20" t="s">
        <v>137</v>
      </c>
      <c r="C1110" s="20" t="s">
        <v>138</v>
      </c>
      <c r="D1110" s="20" t="s">
        <v>139</v>
      </c>
      <c r="E1110" s="20" t="s">
        <v>140</v>
      </c>
      <c r="F1110" s="20" t="s">
        <v>141</v>
      </c>
      <c r="G1110" s="20" t="s">
        <v>142</v>
      </c>
      <c r="H1110" s="33" t="s">
        <v>3311</v>
      </c>
      <c r="I1110" s="750" t="s">
        <v>3316</v>
      </c>
      <c r="J1110" s="717" t="s">
        <v>3315</v>
      </c>
      <c r="K1110" s="21" t="s">
        <v>5154</v>
      </c>
    </row>
    <row r="1111" spans="2:12" ht="26.25" thickTop="1" x14ac:dyDescent="0.35">
      <c r="B1111" s="698">
        <v>21010101</v>
      </c>
      <c r="C1111" s="698">
        <v>70131</v>
      </c>
      <c r="D1111" s="761" t="s">
        <v>4684</v>
      </c>
      <c r="E1111" s="700">
        <v>2101</v>
      </c>
      <c r="F1111" s="698">
        <v>10742400</v>
      </c>
      <c r="G1111" s="26" t="s">
        <v>143</v>
      </c>
      <c r="H1111" s="791">
        <v>474705759.30000001</v>
      </c>
      <c r="I1111" s="751">
        <v>228713376.75</v>
      </c>
      <c r="J1111" s="648"/>
      <c r="K1111" s="39">
        <f t="shared" ref="K1111:K1143" si="28">SUM(H1111,J1111)</f>
        <v>474705759.30000001</v>
      </c>
      <c r="L1111" s="1081"/>
    </row>
    <row r="1112" spans="2:12" x14ac:dyDescent="0.35">
      <c r="B1112" s="698">
        <v>21020101</v>
      </c>
      <c r="C1112" s="698">
        <v>70131</v>
      </c>
      <c r="D1112" s="761" t="s">
        <v>4684</v>
      </c>
      <c r="E1112" s="700">
        <v>2101</v>
      </c>
      <c r="F1112" s="698">
        <v>10742400</v>
      </c>
      <c r="G1112" s="26" t="s">
        <v>144</v>
      </c>
      <c r="H1112" s="763">
        <v>100000000</v>
      </c>
      <c r="I1112" s="751"/>
      <c r="J1112" s="735"/>
      <c r="K1112" s="762">
        <f t="shared" si="28"/>
        <v>100000000</v>
      </c>
      <c r="L1112" s="1081"/>
    </row>
    <row r="1113" spans="2:12" x14ac:dyDescent="0.35">
      <c r="B1113" s="698">
        <v>22020101</v>
      </c>
      <c r="C1113" s="698">
        <v>70131</v>
      </c>
      <c r="D1113" s="761" t="s">
        <v>4684</v>
      </c>
      <c r="E1113" s="700">
        <v>2101</v>
      </c>
      <c r="F1113" s="698">
        <v>10742400</v>
      </c>
      <c r="G1113" s="26" t="s">
        <v>145</v>
      </c>
      <c r="H1113" s="763">
        <v>161700</v>
      </c>
      <c r="I1113" s="751">
        <v>0</v>
      </c>
      <c r="J1113" s="723"/>
      <c r="K1113" s="763">
        <f t="shared" si="28"/>
        <v>161700</v>
      </c>
      <c r="L1113" s="1081"/>
    </row>
    <row r="1114" spans="2:12" x14ac:dyDescent="0.35">
      <c r="B1114" s="698">
        <v>22020102</v>
      </c>
      <c r="C1114" s="698">
        <v>70131</v>
      </c>
      <c r="D1114" s="761" t="s">
        <v>4684</v>
      </c>
      <c r="E1114" s="700">
        <v>2101</v>
      </c>
      <c r="F1114" s="698">
        <v>10742400</v>
      </c>
      <c r="G1114" s="26" t="s">
        <v>146</v>
      </c>
      <c r="H1114" s="763">
        <v>2533300</v>
      </c>
      <c r="I1114" s="751">
        <v>445000</v>
      </c>
      <c r="J1114" s="735"/>
      <c r="K1114" s="763">
        <f t="shared" si="28"/>
        <v>2533300</v>
      </c>
      <c r="L1114" s="1081"/>
    </row>
    <row r="1115" spans="2:12" x14ac:dyDescent="0.35">
      <c r="B1115" s="698">
        <v>22020202</v>
      </c>
      <c r="C1115" s="698">
        <v>70131</v>
      </c>
      <c r="D1115" s="761" t="s">
        <v>4684</v>
      </c>
      <c r="E1115" s="700">
        <v>2101</v>
      </c>
      <c r="F1115" s="698">
        <v>10742400</v>
      </c>
      <c r="G1115" s="26" t="s">
        <v>184</v>
      </c>
      <c r="H1115" s="763">
        <v>84000</v>
      </c>
      <c r="I1115" s="751">
        <v>3000</v>
      </c>
      <c r="J1115" s="735"/>
      <c r="K1115" s="763">
        <f t="shared" si="28"/>
        <v>84000</v>
      </c>
      <c r="L1115" s="1081"/>
    </row>
    <row r="1116" spans="2:12" x14ac:dyDescent="0.35">
      <c r="B1116" s="698">
        <v>22020203</v>
      </c>
      <c r="C1116" s="698">
        <v>70131</v>
      </c>
      <c r="D1116" s="761" t="s">
        <v>4684</v>
      </c>
      <c r="E1116" s="700">
        <v>2101</v>
      </c>
      <c r="F1116" s="698">
        <v>10742400</v>
      </c>
      <c r="G1116" s="26" t="s">
        <v>148</v>
      </c>
      <c r="H1116" s="763">
        <v>600000</v>
      </c>
      <c r="I1116" s="751">
        <v>100000</v>
      </c>
      <c r="J1116" s="735"/>
      <c r="K1116" s="763">
        <f t="shared" si="28"/>
        <v>600000</v>
      </c>
      <c r="L1116" s="1081"/>
    </row>
    <row r="1117" spans="2:12" x14ac:dyDescent="0.35">
      <c r="B1117" s="698">
        <v>22020204</v>
      </c>
      <c r="C1117" s="698">
        <v>70131</v>
      </c>
      <c r="D1117" s="761" t="s">
        <v>4684</v>
      </c>
      <c r="E1117" s="700">
        <v>2101</v>
      </c>
      <c r="F1117" s="698">
        <v>10742400</v>
      </c>
      <c r="G1117" s="26" t="s">
        <v>149</v>
      </c>
      <c r="H1117" s="763">
        <v>336000</v>
      </c>
      <c r="I1117" s="751">
        <v>28000</v>
      </c>
      <c r="J1117" s="735"/>
      <c r="K1117" s="763">
        <f t="shared" si="28"/>
        <v>336000</v>
      </c>
      <c r="L1117" s="1081"/>
    </row>
    <row r="1118" spans="2:12" x14ac:dyDescent="0.35">
      <c r="B1118" s="698">
        <v>22020205</v>
      </c>
      <c r="C1118" s="698">
        <v>70131</v>
      </c>
      <c r="D1118" s="761" t="s">
        <v>4684</v>
      </c>
      <c r="E1118" s="700">
        <v>2101</v>
      </c>
      <c r="F1118" s="698">
        <v>10742400</v>
      </c>
      <c r="G1118" s="26" t="s">
        <v>185</v>
      </c>
      <c r="H1118" s="763">
        <v>30000</v>
      </c>
      <c r="I1118" s="751">
        <v>10000</v>
      </c>
      <c r="J1118" s="735"/>
      <c r="K1118" s="763">
        <f t="shared" si="28"/>
        <v>30000</v>
      </c>
      <c r="L1118" s="1081"/>
    </row>
    <row r="1119" spans="2:12" x14ac:dyDescent="0.35">
      <c r="B1119" s="698">
        <v>22020301</v>
      </c>
      <c r="C1119" s="698">
        <v>70131</v>
      </c>
      <c r="D1119" s="761" t="s">
        <v>4684</v>
      </c>
      <c r="E1119" s="700">
        <v>2101</v>
      </c>
      <c r="F1119" s="698">
        <v>10742400</v>
      </c>
      <c r="G1119" s="26" t="s">
        <v>151</v>
      </c>
      <c r="H1119" s="763">
        <v>10300000</v>
      </c>
      <c r="I1119" s="751">
        <v>1543000</v>
      </c>
      <c r="J1119" s="735"/>
      <c r="K1119" s="763">
        <f t="shared" si="28"/>
        <v>10300000</v>
      </c>
      <c r="L1119" s="1081"/>
    </row>
    <row r="1120" spans="2:12" x14ac:dyDescent="0.35">
      <c r="B1120" s="698">
        <v>22020302</v>
      </c>
      <c r="C1120" s="698">
        <v>70131</v>
      </c>
      <c r="D1120" s="761" t="s">
        <v>4684</v>
      </c>
      <c r="E1120" s="700">
        <v>2101</v>
      </c>
      <c r="F1120" s="698">
        <v>10742400</v>
      </c>
      <c r="G1120" s="26" t="s">
        <v>207</v>
      </c>
      <c r="H1120" s="763">
        <v>110000</v>
      </c>
      <c r="I1120" s="751">
        <v>30000</v>
      </c>
      <c r="J1120" s="735"/>
      <c r="K1120" s="763">
        <f t="shared" si="28"/>
        <v>110000</v>
      </c>
      <c r="L1120" s="1081"/>
    </row>
    <row r="1121" spans="2:12" x14ac:dyDescent="0.35">
      <c r="B1121" s="698">
        <v>22020303</v>
      </c>
      <c r="C1121" s="698">
        <v>70131</v>
      </c>
      <c r="D1121" s="761" t="s">
        <v>4684</v>
      </c>
      <c r="E1121" s="700">
        <v>2101</v>
      </c>
      <c r="F1121" s="698">
        <v>10742400</v>
      </c>
      <c r="G1121" s="26" t="s">
        <v>152</v>
      </c>
      <c r="H1121" s="763">
        <v>60000</v>
      </c>
      <c r="I1121" s="751">
        <v>10000</v>
      </c>
      <c r="J1121" s="735"/>
      <c r="K1121" s="763">
        <f t="shared" si="28"/>
        <v>60000</v>
      </c>
      <c r="L1121" s="1081"/>
    </row>
    <row r="1122" spans="2:12" x14ac:dyDescent="0.35">
      <c r="B1122" s="698">
        <v>22020304</v>
      </c>
      <c r="C1122" s="698">
        <v>70131</v>
      </c>
      <c r="D1122" s="761" t="s">
        <v>4684</v>
      </c>
      <c r="E1122" s="700">
        <v>2101</v>
      </c>
      <c r="F1122" s="698">
        <v>10742400</v>
      </c>
      <c r="G1122" s="26" t="s">
        <v>187</v>
      </c>
      <c r="H1122" s="763">
        <v>60000</v>
      </c>
      <c r="I1122" s="751">
        <v>0</v>
      </c>
      <c r="J1122" s="735"/>
      <c r="K1122" s="763">
        <f t="shared" si="28"/>
        <v>60000</v>
      </c>
      <c r="L1122" s="1081"/>
    </row>
    <row r="1123" spans="2:12" x14ac:dyDescent="0.35">
      <c r="B1123" s="698">
        <v>22020305</v>
      </c>
      <c r="C1123" s="698">
        <v>70131</v>
      </c>
      <c r="D1123" s="761" t="s">
        <v>4684</v>
      </c>
      <c r="E1123" s="700">
        <v>2101</v>
      </c>
      <c r="F1123" s="698">
        <v>10742400</v>
      </c>
      <c r="G1123" s="26" t="s">
        <v>154</v>
      </c>
      <c r="H1123" s="763">
        <v>2100000</v>
      </c>
      <c r="I1123" s="751">
        <v>200000</v>
      </c>
      <c r="J1123" s="723"/>
      <c r="K1123" s="763">
        <f t="shared" si="28"/>
        <v>2100000</v>
      </c>
      <c r="L1123" s="1081"/>
    </row>
    <row r="1124" spans="2:12" x14ac:dyDescent="0.35">
      <c r="B1124" s="698">
        <v>22020309</v>
      </c>
      <c r="C1124" s="698">
        <v>70131</v>
      </c>
      <c r="D1124" s="761" t="s">
        <v>4684</v>
      </c>
      <c r="E1124" s="700">
        <v>2101</v>
      </c>
      <c r="F1124" s="698">
        <v>10742400</v>
      </c>
      <c r="G1124" s="26" t="s">
        <v>156</v>
      </c>
      <c r="H1124" s="763">
        <v>50000</v>
      </c>
      <c r="I1124" s="751">
        <v>10000</v>
      </c>
      <c r="J1124" s="723"/>
      <c r="K1124" s="763">
        <f t="shared" si="28"/>
        <v>50000</v>
      </c>
      <c r="L1124" s="1081"/>
    </row>
    <row r="1125" spans="2:12" x14ac:dyDescent="0.35">
      <c r="B1125" s="698">
        <v>22020401</v>
      </c>
      <c r="C1125" s="698">
        <v>70131</v>
      </c>
      <c r="D1125" s="761" t="s">
        <v>4684</v>
      </c>
      <c r="E1125" s="700">
        <v>2101</v>
      </c>
      <c r="F1125" s="698">
        <v>10742400</v>
      </c>
      <c r="G1125" s="26" t="s">
        <v>196</v>
      </c>
      <c r="H1125" s="763">
        <v>2675200</v>
      </c>
      <c r="I1125" s="751">
        <v>40000</v>
      </c>
      <c r="J1125" s="723"/>
      <c r="K1125" s="763">
        <f t="shared" si="28"/>
        <v>2675200</v>
      </c>
      <c r="L1125" s="1081"/>
    </row>
    <row r="1126" spans="2:12" x14ac:dyDescent="0.35">
      <c r="B1126" s="698">
        <v>22020402</v>
      </c>
      <c r="C1126" s="698">
        <v>70131</v>
      </c>
      <c r="D1126" s="761" t="s">
        <v>4684</v>
      </c>
      <c r="E1126" s="700">
        <v>2101</v>
      </c>
      <c r="F1126" s="698">
        <v>10742400</v>
      </c>
      <c r="G1126" s="26" t="s">
        <v>197</v>
      </c>
      <c r="H1126" s="763">
        <v>250000</v>
      </c>
      <c r="I1126" s="751">
        <v>0</v>
      </c>
      <c r="J1126" s="735"/>
      <c r="K1126" s="763">
        <f t="shared" si="28"/>
        <v>250000</v>
      </c>
      <c r="L1126" s="1081"/>
    </row>
    <row r="1127" spans="2:12" x14ac:dyDescent="0.35">
      <c r="B1127" s="698">
        <v>22020403</v>
      </c>
      <c r="C1127" s="698">
        <v>70131</v>
      </c>
      <c r="D1127" s="761" t="s">
        <v>4684</v>
      </c>
      <c r="E1127" s="700">
        <v>2101</v>
      </c>
      <c r="F1127" s="698">
        <v>10742400</v>
      </c>
      <c r="G1127" s="26" t="s">
        <v>160</v>
      </c>
      <c r="H1127" s="763">
        <v>125000</v>
      </c>
      <c r="I1127" s="751">
        <v>0</v>
      </c>
      <c r="J1127" s="735"/>
      <c r="K1127" s="763">
        <f t="shared" si="28"/>
        <v>125000</v>
      </c>
      <c r="L1127" s="1081"/>
    </row>
    <row r="1128" spans="2:12" x14ac:dyDescent="0.35">
      <c r="B1128" s="698">
        <v>22020404</v>
      </c>
      <c r="C1128" s="698">
        <v>70131</v>
      </c>
      <c r="D1128" s="761" t="s">
        <v>4684</v>
      </c>
      <c r="E1128" s="700">
        <v>2101</v>
      </c>
      <c r="F1128" s="698">
        <v>10742400</v>
      </c>
      <c r="G1128" s="26" t="s">
        <v>161</v>
      </c>
      <c r="H1128" s="763">
        <v>450000</v>
      </c>
      <c r="I1128" s="751">
        <v>166000</v>
      </c>
      <c r="J1128" s="735"/>
      <c r="K1128" s="763">
        <f t="shared" si="28"/>
        <v>450000</v>
      </c>
      <c r="L1128" s="1081"/>
    </row>
    <row r="1129" spans="2:12" x14ac:dyDescent="0.35">
      <c r="B1129" s="698">
        <v>22020405</v>
      </c>
      <c r="C1129" s="698">
        <v>70131</v>
      </c>
      <c r="D1129" s="761" t="s">
        <v>4684</v>
      </c>
      <c r="E1129" s="700">
        <v>2101</v>
      </c>
      <c r="F1129" s="698">
        <v>10742400</v>
      </c>
      <c r="G1129" s="26" t="s">
        <v>162</v>
      </c>
      <c r="H1129" s="763">
        <v>345000</v>
      </c>
      <c r="I1129" s="751">
        <v>13200</v>
      </c>
      <c r="J1129" s="735"/>
      <c r="K1129" s="763">
        <f t="shared" si="28"/>
        <v>345000</v>
      </c>
      <c r="L1129" s="1081"/>
    </row>
    <row r="1130" spans="2:12" x14ac:dyDescent="0.35">
      <c r="B1130" s="698">
        <v>22020406</v>
      </c>
      <c r="C1130" s="698">
        <v>70131</v>
      </c>
      <c r="D1130" s="761" t="s">
        <v>4684</v>
      </c>
      <c r="E1130" s="700">
        <v>2101</v>
      </c>
      <c r="F1130" s="698">
        <v>10742400</v>
      </c>
      <c r="G1130" s="26" t="s">
        <v>163</v>
      </c>
      <c r="H1130" s="763">
        <v>2381800</v>
      </c>
      <c r="I1130" s="751">
        <v>200000</v>
      </c>
      <c r="J1130" s="735"/>
      <c r="K1130" s="763">
        <f t="shared" si="28"/>
        <v>2381800</v>
      </c>
      <c r="L1130" s="1081"/>
    </row>
    <row r="1131" spans="2:12" x14ac:dyDescent="0.35">
      <c r="B1131" s="698">
        <v>22020501</v>
      </c>
      <c r="C1131" s="698">
        <v>70131</v>
      </c>
      <c r="D1131" s="761" t="s">
        <v>4684</v>
      </c>
      <c r="E1131" s="700">
        <v>2101</v>
      </c>
      <c r="F1131" s="698">
        <v>10742400</v>
      </c>
      <c r="G1131" s="26" t="s">
        <v>165</v>
      </c>
      <c r="H1131" s="763">
        <v>500000</v>
      </c>
      <c r="I1131" s="751">
        <v>0</v>
      </c>
      <c r="J1131" s="735"/>
      <c r="K1131" s="763">
        <f t="shared" si="28"/>
        <v>500000</v>
      </c>
      <c r="L1131" s="1081"/>
    </row>
    <row r="1132" spans="2:12" x14ac:dyDescent="0.35">
      <c r="B1132" s="698">
        <v>22020703</v>
      </c>
      <c r="C1132" s="698">
        <v>70131</v>
      </c>
      <c r="D1132" s="761" t="s">
        <v>4684</v>
      </c>
      <c r="E1132" s="700">
        <v>2101</v>
      </c>
      <c r="F1132" s="698">
        <v>10742400</v>
      </c>
      <c r="G1132" s="26" t="s">
        <v>208</v>
      </c>
      <c r="H1132" s="763">
        <v>2934855.5</v>
      </c>
      <c r="I1132" s="751">
        <v>0</v>
      </c>
      <c r="J1132" s="735"/>
      <c r="K1132" s="763">
        <f t="shared" si="28"/>
        <v>2934855.5</v>
      </c>
      <c r="L1132" s="1081"/>
    </row>
    <row r="1133" spans="2:12" x14ac:dyDescent="0.35">
      <c r="B1133" s="698">
        <v>22020801</v>
      </c>
      <c r="C1133" s="698">
        <v>70131</v>
      </c>
      <c r="D1133" s="761" t="s">
        <v>4684</v>
      </c>
      <c r="E1133" s="700">
        <v>2101</v>
      </c>
      <c r="F1133" s="698">
        <v>10742400</v>
      </c>
      <c r="G1133" s="26" t="s">
        <v>168</v>
      </c>
      <c r="H1133" s="763">
        <v>3756000</v>
      </c>
      <c r="I1133" s="751">
        <v>130000</v>
      </c>
      <c r="J1133" s="735"/>
      <c r="K1133" s="763">
        <f t="shared" si="28"/>
        <v>3756000</v>
      </c>
      <c r="L1133" s="1081"/>
    </row>
    <row r="1134" spans="2:12" x14ac:dyDescent="0.35">
      <c r="B1134" s="698">
        <v>22020803</v>
      </c>
      <c r="C1134" s="698">
        <v>70131</v>
      </c>
      <c r="D1134" s="761" t="s">
        <v>4684</v>
      </c>
      <c r="E1134" s="700">
        <v>2101</v>
      </c>
      <c r="F1134" s="698">
        <v>10742400</v>
      </c>
      <c r="G1134" s="26" t="s">
        <v>169</v>
      </c>
      <c r="H1134" s="763">
        <v>600000</v>
      </c>
      <c r="I1134" s="751">
        <v>530000</v>
      </c>
      <c r="J1134" s="735"/>
      <c r="K1134" s="763">
        <f t="shared" si="28"/>
        <v>600000</v>
      </c>
      <c r="L1134" s="1081"/>
    </row>
    <row r="1135" spans="2:12" x14ac:dyDescent="0.35">
      <c r="B1135" s="698">
        <v>22020901</v>
      </c>
      <c r="C1135" s="698">
        <v>70131</v>
      </c>
      <c r="D1135" s="761" t="s">
        <v>4684</v>
      </c>
      <c r="E1135" s="700">
        <v>2101</v>
      </c>
      <c r="F1135" s="698">
        <v>10742400</v>
      </c>
      <c r="G1135" s="26" t="s">
        <v>171</v>
      </c>
      <c r="H1135" s="763">
        <v>18000</v>
      </c>
      <c r="I1135" s="751">
        <v>3531</v>
      </c>
      <c r="J1135" s="735"/>
      <c r="K1135" s="763">
        <f t="shared" si="28"/>
        <v>18000</v>
      </c>
      <c r="L1135" s="1081"/>
    </row>
    <row r="1136" spans="2:12" x14ac:dyDescent="0.35">
      <c r="B1136" s="698">
        <v>22021001</v>
      </c>
      <c r="C1136" s="698">
        <v>70131</v>
      </c>
      <c r="D1136" s="761" t="s">
        <v>4684</v>
      </c>
      <c r="E1136" s="700">
        <v>2101</v>
      </c>
      <c r="F1136" s="698">
        <v>10742400</v>
      </c>
      <c r="G1136" s="26" t="s">
        <v>172</v>
      </c>
      <c r="H1136" s="763">
        <v>6121000</v>
      </c>
      <c r="I1136" s="751">
        <v>885000</v>
      </c>
      <c r="J1136" s="735"/>
      <c r="K1136" s="763">
        <f t="shared" si="28"/>
        <v>6121000</v>
      </c>
      <c r="L1136" s="1081"/>
    </row>
    <row r="1137" spans="2:12" x14ac:dyDescent="0.35">
      <c r="B1137" s="698">
        <v>22021002</v>
      </c>
      <c r="C1137" s="698">
        <v>70131</v>
      </c>
      <c r="D1137" s="761" t="s">
        <v>4684</v>
      </c>
      <c r="E1137" s="700">
        <v>2101</v>
      </c>
      <c r="F1137" s="698">
        <v>10742400</v>
      </c>
      <c r="G1137" s="26" t="s">
        <v>189</v>
      </c>
      <c r="H1137" s="763">
        <v>4649400</v>
      </c>
      <c r="I1137" s="751">
        <v>610000</v>
      </c>
      <c r="J1137" s="735"/>
      <c r="K1137" s="763">
        <f t="shared" si="28"/>
        <v>4649400</v>
      </c>
      <c r="L1137" s="1081"/>
    </row>
    <row r="1138" spans="2:12" x14ac:dyDescent="0.35">
      <c r="B1138" s="698">
        <v>22021003</v>
      </c>
      <c r="C1138" s="698">
        <v>70131</v>
      </c>
      <c r="D1138" s="761" t="s">
        <v>4684</v>
      </c>
      <c r="E1138" s="700">
        <v>2101</v>
      </c>
      <c r="F1138" s="698">
        <v>10742400</v>
      </c>
      <c r="G1138" s="26" t="s">
        <v>173</v>
      </c>
      <c r="H1138" s="763">
        <v>500000</v>
      </c>
      <c r="I1138" s="751">
        <v>50000</v>
      </c>
      <c r="J1138" s="735"/>
      <c r="K1138" s="763">
        <f t="shared" si="28"/>
        <v>500000</v>
      </c>
      <c r="L1138" s="1081"/>
    </row>
    <row r="1139" spans="2:12" x14ac:dyDescent="0.35">
      <c r="B1139" s="698">
        <v>22021004</v>
      </c>
      <c r="C1139" s="698">
        <v>70131</v>
      </c>
      <c r="D1139" s="761" t="s">
        <v>4684</v>
      </c>
      <c r="E1139" s="700">
        <v>2101</v>
      </c>
      <c r="F1139" s="698">
        <v>10742400</v>
      </c>
      <c r="G1139" s="26" t="s">
        <v>174</v>
      </c>
      <c r="H1139" s="763">
        <v>2018000</v>
      </c>
      <c r="I1139" s="751">
        <v>0</v>
      </c>
      <c r="J1139" s="735"/>
      <c r="K1139" s="763">
        <f t="shared" si="28"/>
        <v>2018000</v>
      </c>
      <c r="L1139" s="1081"/>
    </row>
    <row r="1140" spans="2:12" x14ac:dyDescent="0.35">
      <c r="B1140" s="698">
        <v>22021006</v>
      </c>
      <c r="C1140" s="698">
        <v>70131</v>
      </c>
      <c r="D1140" s="761" t="s">
        <v>4684</v>
      </c>
      <c r="E1140" s="700">
        <v>2101</v>
      </c>
      <c r="F1140" s="698">
        <v>10742400</v>
      </c>
      <c r="G1140" s="26" t="s">
        <v>190</v>
      </c>
      <c r="H1140" s="791">
        <v>96000</v>
      </c>
      <c r="I1140" s="751">
        <v>36000</v>
      </c>
      <c r="J1140" s="648"/>
      <c r="K1140" s="763">
        <f t="shared" si="28"/>
        <v>96000</v>
      </c>
      <c r="L1140" s="1081"/>
    </row>
    <row r="1141" spans="2:12" x14ac:dyDescent="0.35">
      <c r="B1141" s="698">
        <v>22021007</v>
      </c>
      <c r="C1141" s="698">
        <v>70131</v>
      </c>
      <c r="D1141" s="761" t="s">
        <v>4684</v>
      </c>
      <c r="E1141" s="700">
        <v>2101</v>
      </c>
      <c r="F1141" s="698">
        <v>10742400</v>
      </c>
      <c r="G1141" s="26" t="s">
        <v>175</v>
      </c>
      <c r="H1141" s="791">
        <v>849544.5</v>
      </c>
      <c r="I1141" s="751">
        <v>60000</v>
      </c>
      <c r="J1141" s="648"/>
      <c r="K1141" s="763">
        <f t="shared" si="28"/>
        <v>849544.5</v>
      </c>
      <c r="L1141" s="1081"/>
    </row>
    <row r="1142" spans="2:12" x14ac:dyDescent="0.35">
      <c r="B1142" s="698">
        <v>22021008</v>
      </c>
      <c r="C1142" s="698">
        <v>70131</v>
      </c>
      <c r="D1142" s="761" t="s">
        <v>4684</v>
      </c>
      <c r="E1142" s="700">
        <v>2101</v>
      </c>
      <c r="F1142" s="698">
        <v>10742400</v>
      </c>
      <c r="G1142" s="26" t="s">
        <v>191</v>
      </c>
      <c r="H1142" s="791">
        <v>750000</v>
      </c>
      <c r="I1142" s="751">
        <v>0</v>
      </c>
      <c r="J1142" s="648"/>
      <c r="K1142" s="763">
        <f t="shared" si="28"/>
        <v>750000</v>
      </c>
      <c r="L1142" s="1081"/>
    </row>
    <row r="1143" spans="2:12" ht="26.25" thickBot="1" x14ac:dyDescent="0.4">
      <c r="B1143" s="698">
        <v>22021021</v>
      </c>
      <c r="C1143" s="698">
        <v>70131</v>
      </c>
      <c r="D1143" s="761" t="s">
        <v>4684</v>
      </c>
      <c r="E1143" s="700">
        <v>2101</v>
      </c>
      <c r="F1143" s="698">
        <v>10742400</v>
      </c>
      <c r="G1143" s="26" t="s">
        <v>201</v>
      </c>
      <c r="H1143" s="791">
        <v>1000000</v>
      </c>
      <c r="I1143" s="751">
        <v>0</v>
      </c>
      <c r="J1143" s="648"/>
      <c r="K1143" s="763">
        <f t="shared" si="28"/>
        <v>1000000</v>
      </c>
      <c r="L1143" s="1081"/>
    </row>
    <row r="1144" spans="2:12" ht="27.75" thickTop="1" thickBot="1" x14ac:dyDescent="0.4">
      <c r="B1144" s="764"/>
      <c r="C1144" s="764"/>
      <c r="D1144" s="764"/>
      <c r="E1144" s="764"/>
      <c r="F1144" s="764"/>
      <c r="G1144" s="16" t="s">
        <v>1039</v>
      </c>
      <c r="H1144" s="766">
        <f>SUM(H1111:H1143)</f>
        <v>621150559.29999995</v>
      </c>
      <c r="I1144" s="747">
        <f>SUM(I1111:I1143)</f>
        <v>233816107.75</v>
      </c>
      <c r="J1144" s="765">
        <f>SUM(J1111:J1143)</f>
        <v>0</v>
      </c>
      <c r="K1144" s="766">
        <f>SUM(K1111:K1143)</f>
        <v>621150559.29999995</v>
      </c>
    </row>
    <row r="1145" spans="2:12" ht="27" thickTop="1" thickBot="1" x14ac:dyDescent="0.4">
      <c r="K1145" s="898"/>
    </row>
    <row r="1146" spans="2:12" ht="27.75" thickTop="1" thickBot="1" x14ac:dyDescent="0.4">
      <c r="B1146" s="767"/>
      <c r="C1146" s="767"/>
      <c r="D1146" s="767"/>
      <c r="E1146" s="767"/>
      <c r="F1146" s="767"/>
      <c r="G1146" s="769"/>
      <c r="H1146" s="787"/>
      <c r="I1146" s="728"/>
      <c r="J1146" s="719" t="s">
        <v>179</v>
      </c>
      <c r="K1146" s="766">
        <f>SUM(K1111:K1112)</f>
        <v>574705759.29999995</v>
      </c>
    </row>
    <row r="1147" spans="2:12" ht="27.75" thickTop="1" thickBot="1" x14ac:dyDescent="0.4">
      <c r="B1147" s="767"/>
      <c r="C1147" s="767"/>
      <c r="D1147" s="767"/>
      <c r="E1147" s="767"/>
      <c r="F1147" s="767"/>
      <c r="G1147" s="769"/>
      <c r="H1147" s="787"/>
      <c r="I1147" s="728"/>
      <c r="J1147" s="719" t="s">
        <v>180</v>
      </c>
      <c r="K1147" s="766">
        <f>K1144-K1146</f>
        <v>46444800</v>
      </c>
    </row>
    <row r="1148" spans="2:12" ht="27" thickTop="1" thickBot="1" x14ac:dyDescent="0.4"/>
    <row r="1149" spans="2:12" ht="27.75" thickTop="1" thickBot="1" x14ac:dyDescent="0.4">
      <c r="B1149" s="1088" t="s">
        <v>17</v>
      </c>
      <c r="C1149" s="1089" t="s">
        <v>3147</v>
      </c>
      <c r="D1149" s="1089"/>
      <c r="E1149" s="1089"/>
      <c r="F1149" s="1089"/>
      <c r="G1149" s="1089"/>
      <c r="H1149" s="1090"/>
      <c r="I1149" s="1091"/>
      <c r="J1149" s="1089"/>
      <c r="K1149" s="1089"/>
    </row>
    <row r="1150" spans="2:12" ht="27.75" thickTop="1" thickBot="1" x14ac:dyDescent="0.4">
      <c r="B1150" s="1569" t="s">
        <v>182</v>
      </c>
      <c r="C1150" s="1569"/>
      <c r="D1150" s="1569"/>
      <c r="E1150" s="1569"/>
      <c r="F1150" s="1569"/>
      <c r="G1150" s="31"/>
      <c r="H1150" s="32"/>
      <c r="I1150" s="753"/>
      <c r="J1150" s="722"/>
      <c r="K1150" s="32"/>
    </row>
    <row r="1151" spans="2:12" ht="106.5" thickTop="1" thickBot="1" x14ac:dyDescent="0.4">
      <c r="B1151" s="20" t="s">
        <v>137</v>
      </c>
      <c r="C1151" s="20" t="s">
        <v>138</v>
      </c>
      <c r="D1151" s="20" t="s">
        <v>139</v>
      </c>
      <c r="E1151" s="20" t="s">
        <v>140</v>
      </c>
      <c r="F1151" s="20" t="s">
        <v>141</v>
      </c>
      <c r="G1151" s="20" t="s">
        <v>142</v>
      </c>
      <c r="H1151" s="33" t="s">
        <v>3311</v>
      </c>
      <c r="I1151" s="750" t="s">
        <v>3316</v>
      </c>
      <c r="J1151" s="717" t="s">
        <v>3315</v>
      </c>
      <c r="K1151" s="21" t="s">
        <v>5154</v>
      </c>
    </row>
    <row r="1152" spans="2:12" ht="26.25" thickTop="1" x14ac:dyDescent="0.35">
      <c r="B1152" s="698">
        <v>21010101</v>
      </c>
      <c r="C1152" s="698">
        <v>70131</v>
      </c>
      <c r="D1152" s="761" t="s">
        <v>4684</v>
      </c>
      <c r="E1152" s="700">
        <v>2101</v>
      </c>
      <c r="F1152" s="698">
        <v>10742400</v>
      </c>
      <c r="G1152" s="26" t="s">
        <v>143</v>
      </c>
      <c r="H1152" s="791">
        <v>317633506.64999998</v>
      </c>
      <c r="I1152" s="751">
        <v>148497532.31</v>
      </c>
      <c r="J1152" s="648">
        <v>0</v>
      </c>
      <c r="K1152" s="39">
        <f t="shared" ref="K1152:K1175" si="29">SUM(H1152,J1152)</f>
        <v>317633506.64999998</v>
      </c>
      <c r="L1152" s="1081"/>
    </row>
    <row r="1153" spans="2:12" x14ac:dyDescent="0.35">
      <c r="B1153" s="698">
        <v>22020101</v>
      </c>
      <c r="C1153" s="698">
        <v>70131</v>
      </c>
      <c r="D1153" s="761" t="s">
        <v>4684</v>
      </c>
      <c r="E1153" s="700">
        <v>2101</v>
      </c>
      <c r="F1153" s="698">
        <v>10742400</v>
      </c>
      <c r="G1153" s="26" t="s">
        <v>145</v>
      </c>
      <c r="H1153" s="763">
        <v>1000000</v>
      </c>
      <c r="I1153" s="751">
        <v>0</v>
      </c>
      <c r="J1153" s="723">
        <v>0</v>
      </c>
      <c r="K1153" s="763">
        <f t="shared" si="29"/>
        <v>1000000</v>
      </c>
      <c r="L1153" s="1081"/>
    </row>
    <row r="1154" spans="2:12" x14ac:dyDescent="0.35">
      <c r="B1154" s="698">
        <v>22020102</v>
      </c>
      <c r="C1154" s="698">
        <v>70131</v>
      </c>
      <c r="D1154" s="761" t="s">
        <v>4684</v>
      </c>
      <c r="E1154" s="700">
        <v>2101</v>
      </c>
      <c r="F1154" s="698">
        <v>10742400</v>
      </c>
      <c r="G1154" s="26" t="s">
        <v>146</v>
      </c>
      <c r="H1154" s="763">
        <v>300000</v>
      </c>
      <c r="I1154" s="751">
        <v>0</v>
      </c>
      <c r="J1154" s="735">
        <v>0</v>
      </c>
      <c r="K1154" s="763">
        <f t="shared" si="29"/>
        <v>300000</v>
      </c>
      <c r="L1154" s="1081"/>
    </row>
    <row r="1155" spans="2:12" x14ac:dyDescent="0.35">
      <c r="B1155" s="698">
        <v>22020203</v>
      </c>
      <c r="C1155" s="698">
        <v>70131</v>
      </c>
      <c r="D1155" s="761" t="s">
        <v>4684</v>
      </c>
      <c r="E1155" s="700">
        <v>2101</v>
      </c>
      <c r="F1155" s="698">
        <v>10742400</v>
      </c>
      <c r="G1155" s="26" t="s">
        <v>148</v>
      </c>
      <c r="H1155" s="763">
        <v>1000000</v>
      </c>
      <c r="I1155" s="751">
        <v>5478000</v>
      </c>
      <c r="J1155" s="735">
        <v>6000000</v>
      </c>
      <c r="K1155" s="763">
        <f t="shared" si="29"/>
        <v>7000000</v>
      </c>
      <c r="L1155" s="1081"/>
    </row>
    <row r="1156" spans="2:12" x14ac:dyDescent="0.35">
      <c r="B1156" s="698">
        <v>22020301</v>
      </c>
      <c r="C1156" s="698">
        <v>70131</v>
      </c>
      <c r="D1156" s="761" t="s">
        <v>4684</v>
      </c>
      <c r="E1156" s="700">
        <v>2101</v>
      </c>
      <c r="F1156" s="698">
        <v>10742400</v>
      </c>
      <c r="G1156" s="26" t="s">
        <v>151</v>
      </c>
      <c r="H1156" s="763">
        <v>1392058</v>
      </c>
      <c r="I1156" s="751">
        <v>29091405</v>
      </c>
      <c r="J1156" s="735">
        <v>30000000</v>
      </c>
      <c r="K1156" s="763">
        <f t="shared" si="29"/>
        <v>31392058</v>
      </c>
      <c r="L1156" s="1081"/>
    </row>
    <row r="1157" spans="2:12" x14ac:dyDescent="0.35">
      <c r="B1157" s="698">
        <v>22020306</v>
      </c>
      <c r="C1157" s="698">
        <v>70131</v>
      </c>
      <c r="D1157" s="761" t="s">
        <v>4684</v>
      </c>
      <c r="E1157" s="700">
        <v>2101</v>
      </c>
      <c r="F1157" s="698">
        <v>10742400</v>
      </c>
      <c r="G1157" s="26" t="s">
        <v>154</v>
      </c>
      <c r="H1157" s="763">
        <v>1000000</v>
      </c>
      <c r="I1157" s="751">
        <v>181000</v>
      </c>
      <c r="J1157" s="723">
        <v>0</v>
      </c>
      <c r="K1157" s="762">
        <f t="shared" si="29"/>
        <v>1000000</v>
      </c>
      <c r="L1157" s="1081"/>
    </row>
    <row r="1158" spans="2:12" x14ac:dyDescent="0.35">
      <c r="B1158" s="698">
        <v>22020401</v>
      </c>
      <c r="C1158" s="698">
        <v>70131</v>
      </c>
      <c r="D1158" s="761" t="s">
        <v>4684</v>
      </c>
      <c r="E1158" s="700">
        <v>2101</v>
      </c>
      <c r="F1158" s="698">
        <v>10742400</v>
      </c>
      <c r="G1158" s="26" t="s">
        <v>196</v>
      </c>
      <c r="H1158" s="763">
        <v>813000</v>
      </c>
      <c r="I1158" s="751">
        <v>115000</v>
      </c>
      <c r="J1158" s="723">
        <v>0</v>
      </c>
      <c r="K1158" s="762">
        <f t="shared" si="29"/>
        <v>813000</v>
      </c>
      <c r="L1158" s="1081"/>
    </row>
    <row r="1159" spans="2:12" x14ac:dyDescent="0.35">
      <c r="B1159" s="698">
        <v>22020402</v>
      </c>
      <c r="C1159" s="698">
        <v>70131</v>
      </c>
      <c r="D1159" s="761" t="s">
        <v>4684</v>
      </c>
      <c r="E1159" s="700">
        <v>2101</v>
      </c>
      <c r="F1159" s="698">
        <v>10742400</v>
      </c>
      <c r="G1159" s="26" t="s">
        <v>197</v>
      </c>
      <c r="H1159" s="763">
        <v>16000</v>
      </c>
      <c r="I1159" s="751">
        <v>11000</v>
      </c>
      <c r="J1159" s="735">
        <v>0</v>
      </c>
      <c r="K1159" s="762">
        <f t="shared" si="29"/>
        <v>16000</v>
      </c>
      <c r="L1159" s="1081"/>
    </row>
    <row r="1160" spans="2:12" x14ac:dyDescent="0.35">
      <c r="B1160" s="698">
        <v>22020404</v>
      </c>
      <c r="C1160" s="698">
        <v>70131</v>
      </c>
      <c r="D1160" s="761" t="s">
        <v>4684</v>
      </c>
      <c r="E1160" s="700">
        <v>2101</v>
      </c>
      <c r="F1160" s="698">
        <v>10742400</v>
      </c>
      <c r="G1160" s="26" t="s">
        <v>161</v>
      </c>
      <c r="H1160" s="763">
        <v>27200</v>
      </c>
      <c r="I1160" s="751">
        <v>27000</v>
      </c>
      <c r="J1160" s="735">
        <v>0</v>
      </c>
      <c r="K1160" s="762">
        <f t="shared" si="29"/>
        <v>27200</v>
      </c>
      <c r="L1160" s="1081"/>
    </row>
    <row r="1161" spans="2:12" x14ac:dyDescent="0.35">
      <c r="B1161" s="698">
        <v>22020405</v>
      </c>
      <c r="C1161" s="698">
        <v>70131</v>
      </c>
      <c r="D1161" s="761" t="s">
        <v>4684</v>
      </c>
      <c r="E1161" s="700">
        <v>2101</v>
      </c>
      <c r="F1161" s="698">
        <v>10742400</v>
      </c>
      <c r="G1161" s="26" t="s">
        <v>162</v>
      </c>
      <c r="H1161" s="763">
        <v>500000</v>
      </c>
      <c r="I1161" s="751">
        <v>15000</v>
      </c>
      <c r="J1161" s="735">
        <v>0</v>
      </c>
      <c r="K1161" s="762">
        <f t="shared" si="29"/>
        <v>500000</v>
      </c>
      <c r="L1161" s="1081"/>
    </row>
    <row r="1162" spans="2:12" x14ac:dyDescent="0.35">
      <c r="B1162" s="698">
        <v>22020406</v>
      </c>
      <c r="C1162" s="698">
        <v>70131</v>
      </c>
      <c r="D1162" s="761" t="s">
        <v>4684</v>
      </c>
      <c r="E1162" s="700">
        <v>2101</v>
      </c>
      <c r="F1162" s="698">
        <v>10742400</v>
      </c>
      <c r="G1162" s="26" t="s">
        <v>163</v>
      </c>
      <c r="H1162" s="763">
        <v>50500</v>
      </c>
      <c r="I1162" s="751">
        <v>15000</v>
      </c>
      <c r="J1162" s="735">
        <v>0</v>
      </c>
      <c r="K1162" s="762">
        <f t="shared" si="29"/>
        <v>50500</v>
      </c>
      <c r="L1162" s="1081"/>
    </row>
    <row r="1163" spans="2:12" x14ac:dyDescent="0.35">
      <c r="B1163" s="698">
        <v>22020501</v>
      </c>
      <c r="C1163" s="698">
        <v>70131</v>
      </c>
      <c r="D1163" s="761" t="s">
        <v>4684</v>
      </c>
      <c r="E1163" s="700">
        <v>2101</v>
      </c>
      <c r="F1163" s="698">
        <v>10742400</v>
      </c>
      <c r="G1163" s="26" t="s">
        <v>2937</v>
      </c>
      <c r="H1163" s="763">
        <v>500000</v>
      </c>
      <c r="I1163" s="751">
        <v>0</v>
      </c>
      <c r="J1163" s="735">
        <v>7500000</v>
      </c>
      <c r="K1163" s="701">
        <f t="shared" si="29"/>
        <v>8000000</v>
      </c>
      <c r="L1163" s="1081"/>
    </row>
    <row r="1164" spans="2:12" x14ac:dyDescent="0.35">
      <c r="B1164" s="698">
        <v>22020605</v>
      </c>
      <c r="C1164" s="698">
        <v>70131</v>
      </c>
      <c r="D1164" s="761" t="s">
        <v>4684</v>
      </c>
      <c r="E1164" s="700">
        <v>2101</v>
      </c>
      <c r="F1164" s="698">
        <v>10742400</v>
      </c>
      <c r="G1164" s="26" t="s">
        <v>167</v>
      </c>
      <c r="H1164" s="763">
        <v>300000</v>
      </c>
      <c r="I1164" s="751">
        <v>0</v>
      </c>
      <c r="J1164" s="735">
        <v>0</v>
      </c>
      <c r="K1164" s="762">
        <f t="shared" si="29"/>
        <v>300000</v>
      </c>
      <c r="L1164" s="1081"/>
    </row>
    <row r="1165" spans="2:12" x14ac:dyDescent="0.35">
      <c r="B1165" s="698">
        <v>22020801</v>
      </c>
      <c r="C1165" s="698">
        <v>70131</v>
      </c>
      <c r="D1165" s="761" t="s">
        <v>4684</v>
      </c>
      <c r="E1165" s="700">
        <v>2101</v>
      </c>
      <c r="F1165" s="698">
        <v>10742400</v>
      </c>
      <c r="G1165" s="26" t="s">
        <v>168</v>
      </c>
      <c r="H1165" s="763">
        <v>500000</v>
      </c>
      <c r="I1165" s="751">
        <v>0</v>
      </c>
      <c r="J1165" s="735">
        <v>0</v>
      </c>
      <c r="K1165" s="762">
        <f t="shared" si="29"/>
        <v>500000</v>
      </c>
      <c r="L1165" s="1081"/>
    </row>
    <row r="1166" spans="2:12" x14ac:dyDescent="0.35">
      <c r="B1166" s="698">
        <v>22020802</v>
      </c>
      <c r="C1166" s="698">
        <v>70131</v>
      </c>
      <c r="D1166" s="761" t="s">
        <v>4684</v>
      </c>
      <c r="E1166" s="700">
        <v>2101</v>
      </c>
      <c r="F1166" s="698">
        <v>10742400</v>
      </c>
      <c r="G1166" s="26" t="s">
        <v>188</v>
      </c>
      <c r="H1166" s="763">
        <v>60824</v>
      </c>
      <c r="I1166" s="751">
        <v>20000</v>
      </c>
      <c r="J1166" s="735">
        <v>200000</v>
      </c>
      <c r="K1166" s="762">
        <f t="shared" si="29"/>
        <v>260824</v>
      </c>
      <c r="L1166" s="1081"/>
    </row>
    <row r="1167" spans="2:12" x14ac:dyDescent="0.35">
      <c r="B1167" s="698">
        <v>22020803</v>
      </c>
      <c r="C1167" s="698">
        <v>70131</v>
      </c>
      <c r="D1167" s="761" t="s">
        <v>4684</v>
      </c>
      <c r="E1167" s="700">
        <v>2101</v>
      </c>
      <c r="F1167" s="698">
        <v>10742400</v>
      </c>
      <c r="G1167" s="26" t="s">
        <v>169</v>
      </c>
      <c r="H1167" s="763">
        <v>10000</v>
      </c>
      <c r="I1167" s="751">
        <v>5000</v>
      </c>
      <c r="J1167" s="735">
        <v>200000</v>
      </c>
      <c r="K1167" s="762">
        <f t="shared" si="29"/>
        <v>210000</v>
      </c>
      <c r="L1167" s="1081"/>
    </row>
    <row r="1168" spans="2:12" x14ac:dyDescent="0.35">
      <c r="B1168" s="698">
        <v>22020901</v>
      </c>
      <c r="C1168" s="698">
        <v>70131</v>
      </c>
      <c r="D1168" s="761" t="s">
        <v>4684</v>
      </c>
      <c r="E1168" s="700">
        <v>2101</v>
      </c>
      <c r="F1168" s="698">
        <v>10742400</v>
      </c>
      <c r="G1168" s="26" t="s">
        <v>171</v>
      </c>
      <c r="H1168" s="763">
        <v>44018</v>
      </c>
      <c r="I1168" s="751">
        <v>36506.44</v>
      </c>
      <c r="J1168" s="735">
        <v>0</v>
      </c>
      <c r="K1168" s="762">
        <f t="shared" si="29"/>
        <v>44018</v>
      </c>
      <c r="L1168" s="1081"/>
    </row>
    <row r="1169" spans="2:12" x14ac:dyDescent="0.35">
      <c r="B1169" s="698">
        <v>22021001</v>
      </c>
      <c r="C1169" s="698">
        <v>70131</v>
      </c>
      <c r="D1169" s="761" t="s">
        <v>4684</v>
      </c>
      <c r="E1169" s="700">
        <v>2101</v>
      </c>
      <c r="F1169" s="698">
        <v>10742400</v>
      </c>
      <c r="G1169" s="26" t="s">
        <v>172</v>
      </c>
      <c r="H1169" s="763">
        <v>356400</v>
      </c>
      <c r="I1169" s="751">
        <v>45000</v>
      </c>
      <c r="J1169" s="735">
        <v>0</v>
      </c>
      <c r="K1169" s="762">
        <f t="shared" si="29"/>
        <v>356400</v>
      </c>
      <c r="L1169" s="1081"/>
    </row>
    <row r="1170" spans="2:12" x14ac:dyDescent="0.35">
      <c r="B1170" s="698">
        <v>22021002</v>
      </c>
      <c r="C1170" s="698">
        <v>70131</v>
      </c>
      <c r="D1170" s="761" t="s">
        <v>4684</v>
      </c>
      <c r="E1170" s="700">
        <v>2101</v>
      </c>
      <c r="F1170" s="698">
        <v>10742400</v>
      </c>
      <c r="G1170" s="26" t="s">
        <v>189</v>
      </c>
      <c r="H1170" s="763">
        <v>198000</v>
      </c>
      <c r="I1170" s="751">
        <v>51000</v>
      </c>
      <c r="J1170" s="735">
        <v>15000000</v>
      </c>
      <c r="K1170" s="762">
        <f t="shared" si="29"/>
        <v>15198000</v>
      </c>
      <c r="L1170" s="1081"/>
    </row>
    <row r="1171" spans="2:12" x14ac:dyDescent="0.35">
      <c r="B1171" s="698">
        <v>22021003</v>
      </c>
      <c r="C1171" s="698">
        <v>70131</v>
      </c>
      <c r="D1171" s="761" t="s">
        <v>4684</v>
      </c>
      <c r="E1171" s="700">
        <v>2101</v>
      </c>
      <c r="F1171" s="698">
        <v>10742400</v>
      </c>
      <c r="G1171" s="26" t="s">
        <v>173</v>
      </c>
      <c r="H1171" s="763">
        <v>50000</v>
      </c>
      <c r="I1171" s="751">
        <v>0</v>
      </c>
      <c r="J1171" s="735">
        <v>0</v>
      </c>
      <c r="K1171" s="762">
        <f t="shared" si="29"/>
        <v>50000</v>
      </c>
      <c r="L1171" s="1081"/>
    </row>
    <row r="1172" spans="2:12" x14ac:dyDescent="0.35">
      <c r="B1172" s="698">
        <v>22021004</v>
      </c>
      <c r="C1172" s="698">
        <v>70131</v>
      </c>
      <c r="D1172" s="761" t="s">
        <v>4684</v>
      </c>
      <c r="E1172" s="700">
        <v>2101</v>
      </c>
      <c r="F1172" s="698">
        <v>10742400</v>
      </c>
      <c r="G1172" s="26" t="s">
        <v>174</v>
      </c>
      <c r="H1172" s="763">
        <v>100000</v>
      </c>
      <c r="I1172" s="751">
        <v>0</v>
      </c>
      <c r="J1172" s="735">
        <v>0</v>
      </c>
      <c r="K1172" s="762">
        <f t="shared" si="29"/>
        <v>100000</v>
      </c>
      <c r="L1172" s="1081"/>
    </row>
    <row r="1173" spans="2:12" x14ac:dyDescent="0.35">
      <c r="B1173" s="698">
        <v>22021006</v>
      </c>
      <c r="C1173" s="698">
        <v>70131</v>
      </c>
      <c r="D1173" s="761" t="s">
        <v>4684</v>
      </c>
      <c r="E1173" s="700">
        <v>2101</v>
      </c>
      <c r="F1173" s="698">
        <v>10742400</v>
      </c>
      <c r="G1173" s="26" t="s">
        <v>190</v>
      </c>
      <c r="H1173" s="791">
        <v>20000</v>
      </c>
      <c r="I1173" s="751">
        <v>10000</v>
      </c>
      <c r="J1173" s="648">
        <v>500000</v>
      </c>
      <c r="K1173" s="39">
        <f t="shared" si="29"/>
        <v>520000</v>
      </c>
      <c r="L1173" s="1081"/>
    </row>
    <row r="1174" spans="2:12" x14ac:dyDescent="0.35">
      <c r="B1174" s="698">
        <v>22021007</v>
      </c>
      <c r="C1174" s="698">
        <v>70131</v>
      </c>
      <c r="D1174" s="761" t="s">
        <v>4684</v>
      </c>
      <c r="E1174" s="700">
        <v>2101</v>
      </c>
      <c r="F1174" s="698">
        <v>10742400</v>
      </c>
      <c r="G1174" s="26" t="s">
        <v>175</v>
      </c>
      <c r="H1174" s="791">
        <v>58000</v>
      </c>
      <c r="I1174" s="751">
        <v>0</v>
      </c>
      <c r="J1174" s="648">
        <v>0</v>
      </c>
      <c r="K1174" s="39">
        <f t="shared" si="29"/>
        <v>58000</v>
      </c>
      <c r="L1174" s="1081"/>
    </row>
    <row r="1175" spans="2:12" ht="26.25" thickBot="1" x14ac:dyDescent="0.4">
      <c r="B1175" s="698">
        <v>22021008</v>
      </c>
      <c r="C1175" s="698">
        <v>70131</v>
      </c>
      <c r="D1175" s="761" t="s">
        <v>4684</v>
      </c>
      <c r="E1175" s="700">
        <v>2101</v>
      </c>
      <c r="F1175" s="698">
        <v>10742400</v>
      </c>
      <c r="G1175" s="26" t="s">
        <v>191</v>
      </c>
      <c r="H1175" s="791">
        <v>200000</v>
      </c>
      <c r="I1175" s="751">
        <v>0</v>
      </c>
      <c r="J1175" s="648">
        <v>0</v>
      </c>
      <c r="K1175" s="39">
        <f t="shared" si="29"/>
        <v>200000</v>
      </c>
      <c r="L1175" s="1081"/>
    </row>
    <row r="1176" spans="2:12" ht="27.75" thickTop="1" thickBot="1" x14ac:dyDescent="0.4">
      <c r="B1176" s="764"/>
      <c r="C1176" s="764"/>
      <c r="D1176" s="764"/>
      <c r="E1176" s="764"/>
      <c r="F1176" s="764"/>
      <c r="G1176" s="16" t="s">
        <v>1039</v>
      </c>
      <c r="H1176" s="766">
        <f>SUM(H1152:H1175)</f>
        <v>326129506.64999998</v>
      </c>
      <c r="I1176" s="747">
        <f>SUM(I1152:I1175)</f>
        <v>183598443.75</v>
      </c>
      <c r="J1176" s="765">
        <f>SUM(J1152:J1175)</f>
        <v>59400000</v>
      </c>
      <c r="K1176" s="766">
        <f>SUM(K1152:K1175)</f>
        <v>385529506.64999998</v>
      </c>
    </row>
    <row r="1177" spans="2:12" ht="27" thickTop="1" thickBot="1" x14ac:dyDescent="0.4">
      <c r="K1177" s="898"/>
    </row>
    <row r="1178" spans="2:12" ht="27.75" thickTop="1" thickBot="1" x14ac:dyDescent="0.4">
      <c r="B1178" s="767"/>
      <c r="C1178" s="767"/>
      <c r="D1178" s="767"/>
      <c r="E1178" s="767"/>
      <c r="F1178" s="767"/>
      <c r="G1178" s="769"/>
      <c r="H1178" s="787"/>
      <c r="I1178" s="728"/>
      <c r="J1178" s="719" t="s">
        <v>179</v>
      </c>
      <c r="K1178" s="766">
        <f>SUM(K1152:K1152)</f>
        <v>317633506.64999998</v>
      </c>
    </row>
    <row r="1179" spans="2:12" ht="27.75" thickTop="1" thickBot="1" x14ac:dyDescent="0.4">
      <c r="B1179" s="767"/>
      <c r="C1179" s="767"/>
      <c r="D1179" s="767"/>
      <c r="E1179" s="767"/>
      <c r="F1179" s="767"/>
      <c r="G1179" s="769"/>
      <c r="H1179" s="787"/>
      <c r="I1179" s="728"/>
      <c r="J1179" s="719" t="s">
        <v>180</v>
      </c>
      <c r="K1179" s="766">
        <f>K1176-K1178</f>
        <v>67896000</v>
      </c>
    </row>
    <row r="1180" spans="2:12" ht="27" thickTop="1" thickBot="1" x14ac:dyDescent="0.4"/>
    <row r="1181" spans="2:12" ht="27.75" thickTop="1" thickBot="1" x14ac:dyDescent="0.4">
      <c r="B1181" s="1088" t="s">
        <v>2993</v>
      </c>
      <c r="C1181" s="1089" t="s">
        <v>3148</v>
      </c>
      <c r="D1181" s="1089"/>
      <c r="E1181" s="1089"/>
      <c r="F1181" s="1089"/>
      <c r="G1181" s="1089"/>
      <c r="H1181" s="1090"/>
      <c r="I1181" s="1091"/>
      <c r="J1181" s="1089"/>
      <c r="K1181" s="1089"/>
    </row>
    <row r="1182" spans="2:12" ht="27.75" thickTop="1" thickBot="1" x14ac:dyDescent="0.4">
      <c r="B1182" s="1569" t="s">
        <v>182</v>
      </c>
      <c r="C1182" s="1569"/>
      <c r="D1182" s="1569"/>
      <c r="E1182" s="1569"/>
      <c r="F1182" s="1569"/>
      <c r="G1182" s="31"/>
      <c r="H1182" s="32"/>
      <c r="I1182" s="753"/>
      <c r="J1182" s="722"/>
      <c r="K1182" s="32"/>
    </row>
    <row r="1183" spans="2:12" ht="106.5" thickTop="1" thickBot="1" x14ac:dyDescent="0.4">
      <c r="B1183" s="20" t="s">
        <v>137</v>
      </c>
      <c r="C1183" s="20" t="s">
        <v>138</v>
      </c>
      <c r="D1183" s="20" t="s">
        <v>139</v>
      </c>
      <c r="E1183" s="20" t="s">
        <v>140</v>
      </c>
      <c r="F1183" s="20" t="s">
        <v>141</v>
      </c>
      <c r="G1183" s="20" t="s">
        <v>142</v>
      </c>
      <c r="H1183" s="33" t="s">
        <v>3311</v>
      </c>
      <c r="I1183" s="750" t="s">
        <v>3316</v>
      </c>
      <c r="J1183" s="717" t="s">
        <v>3315</v>
      </c>
      <c r="K1183" s="21" t="s">
        <v>5154</v>
      </c>
    </row>
    <row r="1184" spans="2:12" ht="26.25" thickTop="1" x14ac:dyDescent="0.35">
      <c r="B1184" s="698">
        <v>22020102</v>
      </c>
      <c r="C1184" s="698">
        <v>70131</v>
      </c>
      <c r="D1184" s="761" t="s">
        <v>4684</v>
      </c>
      <c r="E1184" s="700">
        <v>2101</v>
      </c>
      <c r="F1184" s="782">
        <v>10742400</v>
      </c>
      <c r="G1184" s="26" t="s">
        <v>146</v>
      </c>
      <c r="H1184" s="763">
        <v>147000</v>
      </c>
      <c r="I1184" s="978">
        <v>0</v>
      </c>
      <c r="J1184" s="735"/>
      <c r="K1184" s="763">
        <f t="shared" ref="K1184:K1211" si="30">SUM(H1184,J1184)</f>
        <v>147000</v>
      </c>
      <c r="L1184" s="1081"/>
    </row>
    <row r="1185" spans="2:12" x14ac:dyDescent="0.35">
      <c r="B1185" s="698">
        <v>22020201</v>
      </c>
      <c r="C1185" s="698">
        <v>70131</v>
      </c>
      <c r="D1185" s="761" t="s">
        <v>4684</v>
      </c>
      <c r="E1185" s="700">
        <v>2101</v>
      </c>
      <c r="F1185" s="782">
        <v>10742400</v>
      </c>
      <c r="G1185" s="26" t="s">
        <v>147</v>
      </c>
      <c r="H1185" s="763">
        <v>105000000</v>
      </c>
      <c r="I1185" s="978">
        <v>9400000</v>
      </c>
      <c r="J1185" s="735"/>
      <c r="K1185" s="763">
        <f t="shared" si="30"/>
        <v>105000000</v>
      </c>
      <c r="L1185" s="1081"/>
    </row>
    <row r="1186" spans="2:12" x14ac:dyDescent="0.35">
      <c r="B1186" s="698">
        <v>22020202</v>
      </c>
      <c r="C1186" s="698">
        <v>70131</v>
      </c>
      <c r="D1186" s="761" t="s">
        <v>4684</v>
      </c>
      <c r="E1186" s="700">
        <v>2101</v>
      </c>
      <c r="F1186" s="782">
        <v>10742400</v>
      </c>
      <c r="G1186" s="26" t="s">
        <v>184</v>
      </c>
      <c r="H1186" s="763">
        <v>48000</v>
      </c>
      <c r="I1186" s="979">
        <v>0</v>
      </c>
      <c r="J1186" s="735"/>
      <c r="K1186" s="763">
        <f t="shared" si="30"/>
        <v>48000</v>
      </c>
      <c r="L1186" s="1081"/>
    </row>
    <row r="1187" spans="2:12" x14ac:dyDescent="0.35">
      <c r="B1187" s="698">
        <v>22020206</v>
      </c>
      <c r="C1187" s="698">
        <v>70131</v>
      </c>
      <c r="D1187" s="761" t="s">
        <v>4684</v>
      </c>
      <c r="E1187" s="700">
        <v>2101</v>
      </c>
      <c r="F1187" s="782">
        <v>10742400</v>
      </c>
      <c r="G1187" s="26" t="s">
        <v>234</v>
      </c>
      <c r="H1187" s="763">
        <v>2180000</v>
      </c>
      <c r="I1187" s="978">
        <v>0</v>
      </c>
      <c r="J1187" s="735"/>
      <c r="K1187" s="763">
        <f t="shared" si="30"/>
        <v>2180000</v>
      </c>
      <c r="L1187" s="1081"/>
    </row>
    <row r="1188" spans="2:12" x14ac:dyDescent="0.35">
      <c r="B1188" s="698">
        <v>22020301</v>
      </c>
      <c r="C1188" s="698">
        <v>70131</v>
      </c>
      <c r="D1188" s="761" t="s">
        <v>4684</v>
      </c>
      <c r="E1188" s="700">
        <v>2101</v>
      </c>
      <c r="F1188" s="782">
        <v>10742400</v>
      </c>
      <c r="G1188" s="26" t="s">
        <v>151</v>
      </c>
      <c r="H1188" s="763">
        <v>1800000</v>
      </c>
      <c r="I1188" s="978">
        <v>680000</v>
      </c>
      <c r="J1188" s="735"/>
      <c r="K1188" s="763">
        <f t="shared" si="30"/>
        <v>1800000</v>
      </c>
      <c r="L1188" s="1081"/>
    </row>
    <row r="1189" spans="2:12" x14ac:dyDescent="0.35">
      <c r="B1189" s="698">
        <v>22020303</v>
      </c>
      <c r="C1189" s="698">
        <v>70131</v>
      </c>
      <c r="D1189" s="761" t="s">
        <v>4684</v>
      </c>
      <c r="E1189" s="700">
        <v>2101</v>
      </c>
      <c r="F1189" s="782">
        <v>10742400</v>
      </c>
      <c r="G1189" s="26" t="s">
        <v>152</v>
      </c>
      <c r="H1189" s="763">
        <v>60000</v>
      </c>
      <c r="I1189" s="978">
        <v>0</v>
      </c>
      <c r="J1189" s="735"/>
      <c r="K1189" s="763">
        <f t="shared" si="30"/>
        <v>60000</v>
      </c>
      <c r="L1189" s="1081"/>
    </row>
    <row r="1190" spans="2:12" x14ac:dyDescent="0.35">
      <c r="B1190" s="698">
        <v>22020304</v>
      </c>
      <c r="C1190" s="698">
        <v>70131</v>
      </c>
      <c r="D1190" s="761" t="s">
        <v>4684</v>
      </c>
      <c r="E1190" s="700">
        <v>2101</v>
      </c>
      <c r="F1190" s="782">
        <v>10742400</v>
      </c>
      <c r="G1190" s="26" t="s">
        <v>187</v>
      </c>
      <c r="H1190" s="763">
        <v>30720</v>
      </c>
      <c r="I1190" s="978">
        <v>0</v>
      </c>
      <c r="J1190" s="735"/>
      <c r="K1190" s="763">
        <f t="shared" si="30"/>
        <v>30720</v>
      </c>
      <c r="L1190" s="1081"/>
    </row>
    <row r="1191" spans="2:12" x14ac:dyDescent="0.35">
      <c r="B1191" s="698">
        <v>22020305</v>
      </c>
      <c r="C1191" s="698">
        <v>70131</v>
      </c>
      <c r="D1191" s="761" t="s">
        <v>4684</v>
      </c>
      <c r="E1191" s="700">
        <v>2101</v>
      </c>
      <c r="F1191" s="782">
        <v>10742400</v>
      </c>
      <c r="G1191" s="26" t="s">
        <v>153</v>
      </c>
      <c r="H1191" s="763">
        <v>100000</v>
      </c>
      <c r="I1191" s="978">
        <v>50000</v>
      </c>
      <c r="J1191" s="723"/>
      <c r="K1191" s="763">
        <f t="shared" si="30"/>
        <v>100000</v>
      </c>
      <c r="L1191" s="1081"/>
    </row>
    <row r="1192" spans="2:12" x14ac:dyDescent="0.35">
      <c r="B1192" s="698">
        <v>22020401</v>
      </c>
      <c r="C1192" s="698">
        <v>70131</v>
      </c>
      <c r="D1192" s="761" t="s">
        <v>4684</v>
      </c>
      <c r="E1192" s="700">
        <v>2101</v>
      </c>
      <c r="F1192" s="782">
        <v>10742400</v>
      </c>
      <c r="G1192" s="26" t="s">
        <v>196</v>
      </c>
      <c r="H1192" s="763">
        <v>400000</v>
      </c>
      <c r="I1192" s="978">
        <v>122000</v>
      </c>
      <c r="J1192" s="723"/>
      <c r="K1192" s="763">
        <f t="shared" si="30"/>
        <v>400000</v>
      </c>
      <c r="L1192" s="1081"/>
    </row>
    <row r="1193" spans="2:12" x14ac:dyDescent="0.35">
      <c r="B1193" s="698">
        <v>22020402</v>
      </c>
      <c r="C1193" s="698">
        <v>70131</v>
      </c>
      <c r="D1193" s="761" t="s">
        <v>4684</v>
      </c>
      <c r="E1193" s="700">
        <v>2101</v>
      </c>
      <c r="F1193" s="782">
        <v>10742400</v>
      </c>
      <c r="G1193" s="26" t="s">
        <v>197</v>
      </c>
      <c r="H1193" s="763">
        <v>180000</v>
      </c>
      <c r="I1193" s="978">
        <v>10000</v>
      </c>
      <c r="J1193" s="735"/>
      <c r="K1193" s="763">
        <f t="shared" si="30"/>
        <v>180000</v>
      </c>
      <c r="L1193" s="1081"/>
    </row>
    <row r="1194" spans="2:12" x14ac:dyDescent="0.35">
      <c r="B1194" s="698">
        <v>22020403</v>
      </c>
      <c r="C1194" s="698">
        <v>70131</v>
      </c>
      <c r="D1194" s="761" t="s">
        <v>4684</v>
      </c>
      <c r="E1194" s="700">
        <v>2101</v>
      </c>
      <c r="F1194" s="782">
        <v>10742400</v>
      </c>
      <c r="G1194" s="26" t="s">
        <v>160</v>
      </c>
      <c r="H1194" s="763">
        <v>150000</v>
      </c>
      <c r="I1194" s="978">
        <v>4500</v>
      </c>
      <c r="J1194" s="735"/>
      <c r="K1194" s="763">
        <f t="shared" si="30"/>
        <v>150000</v>
      </c>
      <c r="L1194" s="1081"/>
    </row>
    <row r="1195" spans="2:12" x14ac:dyDescent="0.35">
      <c r="B1195" s="698">
        <v>22020404</v>
      </c>
      <c r="C1195" s="698">
        <v>70131</v>
      </c>
      <c r="D1195" s="761" t="s">
        <v>4684</v>
      </c>
      <c r="E1195" s="700">
        <v>2101</v>
      </c>
      <c r="F1195" s="782">
        <v>10742400</v>
      </c>
      <c r="G1195" s="26" t="s">
        <v>161</v>
      </c>
      <c r="H1195" s="763">
        <v>35000</v>
      </c>
      <c r="I1195" s="978">
        <v>0</v>
      </c>
      <c r="J1195" s="735"/>
      <c r="K1195" s="763">
        <f t="shared" si="30"/>
        <v>35000</v>
      </c>
      <c r="L1195" s="1081"/>
    </row>
    <row r="1196" spans="2:12" x14ac:dyDescent="0.35">
      <c r="B1196" s="698">
        <v>22020405</v>
      </c>
      <c r="C1196" s="698">
        <v>70131</v>
      </c>
      <c r="D1196" s="761" t="s">
        <v>4684</v>
      </c>
      <c r="E1196" s="700">
        <v>2101</v>
      </c>
      <c r="F1196" s="782">
        <v>10742400</v>
      </c>
      <c r="G1196" s="26" t="s">
        <v>162</v>
      </c>
      <c r="H1196" s="763">
        <v>3500000</v>
      </c>
      <c r="I1196" s="978">
        <v>27000</v>
      </c>
      <c r="J1196" s="735"/>
      <c r="K1196" s="763">
        <f t="shared" si="30"/>
        <v>3500000</v>
      </c>
      <c r="L1196" s="1081"/>
    </row>
    <row r="1197" spans="2:12" x14ac:dyDescent="0.35">
      <c r="B1197" s="698">
        <v>22020406</v>
      </c>
      <c r="C1197" s="698">
        <v>70131</v>
      </c>
      <c r="D1197" s="761" t="s">
        <v>4684</v>
      </c>
      <c r="E1197" s="700">
        <v>2101</v>
      </c>
      <c r="F1197" s="782">
        <v>10742400</v>
      </c>
      <c r="G1197" s="26" t="s">
        <v>163</v>
      </c>
      <c r="H1197" s="763">
        <v>660000</v>
      </c>
      <c r="I1197" s="980">
        <v>505000</v>
      </c>
      <c r="J1197" s="735"/>
      <c r="K1197" s="763">
        <f t="shared" si="30"/>
        <v>660000</v>
      </c>
      <c r="L1197" s="1081"/>
    </row>
    <row r="1198" spans="2:12" x14ac:dyDescent="0.35">
      <c r="B1198" s="698">
        <v>22020410</v>
      </c>
      <c r="C1198" s="698">
        <v>70131</v>
      </c>
      <c r="D1198" s="761" t="s">
        <v>4684</v>
      </c>
      <c r="E1198" s="700">
        <v>2101</v>
      </c>
      <c r="F1198" s="782">
        <v>10742400</v>
      </c>
      <c r="G1198" s="26" t="s">
        <v>211</v>
      </c>
      <c r="H1198" s="763">
        <v>178000</v>
      </c>
      <c r="I1198" s="980">
        <v>0</v>
      </c>
      <c r="J1198" s="735"/>
      <c r="K1198" s="763">
        <f t="shared" si="30"/>
        <v>178000</v>
      </c>
      <c r="L1198" s="1081"/>
    </row>
    <row r="1199" spans="2:12" x14ac:dyDescent="0.35">
      <c r="B1199" s="698">
        <v>22020413</v>
      </c>
      <c r="C1199" s="698">
        <v>70131</v>
      </c>
      <c r="D1199" s="761" t="s">
        <v>4684</v>
      </c>
      <c r="E1199" s="700">
        <v>2101</v>
      </c>
      <c r="F1199" s="782">
        <v>10742400</v>
      </c>
      <c r="G1199" s="26" t="s">
        <v>212</v>
      </c>
      <c r="H1199" s="763">
        <v>50000</v>
      </c>
      <c r="I1199" s="980">
        <v>0</v>
      </c>
      <c r="J1199" s="735"/>
      <c r="K1199" s="763">
        <f t="shared" si="30"/>
        <v>50000</v>
      </c>
      <c r="L1199" s="1081"/>
    </row>
    <row r="1200" spans="2:12" x14ac:dyDescent="0.35">
      <c r="B1200" s="698">
        <v>22020601</v>
      </c>
      <c r="C1200" s="698">
        <v>70131</v>
      </c>
      <c r="D1200" s="761" t="s">
        <v>4684</v>
      </c>
      <c r="E1200" s="700">
        <v>2101</v>
      </c>
      <c r="F1200" s="782">
        <v>10742400</v>
      </c>
      <c r="G1200" s="26" t="s">
        <v>166</v>
      </c>
      <c r="H1200" s="763">
        <v>94880</v>
      </c>
      <c r="I1200" s="978">
        <v>0</v>
      </c>
      <c r="J1200" s="735"/>
      <c r="K1200" s="763">
        <f t="shared" si="30"/>
        <v>94880</v>
      </c>
      <c r="L1200" s="1081"/>
    </row>
    <row r="1201" spans="2:12" x14ac:dyDescent="0.35">
      <c r="B1201" s="698">
        <v>22020602</v>
      </c>
      <c r="C1201" s="698">
        <v>70131</v>
      </c>
      <c r="D1201" s="761" t="s">
        <v>4684</v>
      </c>
      <c r="E1201" s="700">
        <v>2101</v>
      </c>
      <c r="F1201" s="782">
        <v>10742400</v>
      </c>
      <c r="G1201" s="26" t="s">
        <v>210</v>
      </c>
      <c r="H1201" s="763">
        <v>4000000</v>
      </c>
      <c r="I1201" s="980">
        <v>0</v>
      </c>
      <c r="J1201" s="735"/>
      <c r="K1201" s="763">
        <f t="shared" si="30"/>
        <v>4000000</v>
      </c>
      <c r="L1201" s="1081"/>
    </row>
    <row r="1202" spans="2:12" x14ac:dyDescent="0.35">
      <c r="B1202" s="698">
        <v>22020605</v>
      </c>
      <c r="C1202" s="698">
        <v>70131</v>
      </c>
      <c r="D1202" s="761" t="s">
        <v>4684</v>
      </c>
      <c r="E1202" s="700">
        <v>2101</v>
      </c>
      <c r="F1202" s="782">
        <v>10742400</v>
      </c>
      <c r="G1202" s="26" t="s">
        <v>167</v>
      </c>
      <c r="H1202" s="763">
        <v>28728000</v>
      </c>
      <c r="I1202" s="980">
        <v>9150000</v>
      </c>
      <c r="J1202" s="735"/>
      <c r="K1202" s="763">
        <f t="shared" si="30"/>
        <v>28728000</v>
      </c>
      <c r="L1202" s="1081"/>
    </row>
    <row r="1203" spans="2:12" x14ac:dyDescent="0.35">
      <c r="B1203" s="698">
        <v>22020801</v>
      </c>
      <c r="C1203" s="698">
        <v>70131</v>
      </c>
      <c r="D1203" s="761" t="s">
        <v>4684</v>
      </c>
      <c r="E1203" s="700">
        <v>2101</v>
      </c>
      <c r="F1203" s="782">
        <v>10742400</v>
      </c>
      <c r="G1203" s="26" t="s">
        <v>168</v>
      </c>
      <c r="H1203" s="763">
        <v>350000</v>
      </c>
      <c r="I1203" s="980">
        <v>8000</v>
      </c>
      <c r="J1203" s="735"/>
      <c r="K1203" s="763">
        <f t="shared" si="30"/>
        <v>350000</v>
      </c>
      <c r="L1203" s="1081"/>
    </row>
    <row r="1204" spans="2:12" x14ac:dyDescent="0.35">
      <c r="B1204" s="698">
        <v>22020803</v>
      </c>
      <c r="C1204" s="698">
        <v>70131</v>
      </c>
      <c r="D1204" s="761" t="s">
        <v>4684</v>
      </c>
      <c r="E1204" s="700">
        <v>2101</v>
      </c>
      <c r="F1204" s="782">
        <v>10742400</v>
      </c>
      <c r="G1204" s="26" t="s">
        <v>169</v>
      </c>
      <c r="H1204" s="763">
        <v>30000000</v>
      </c>
      <c r="I1204" s="980">
        <v>68500</v>
      </c>
      <c r="J1204" s="735"/>
      <c r="K1204" s="763">
        <f t="shared" si="30"/>
        <v>30000000</v>
      </c>
      <c r="L1204" s="1081"/>
    </row>
    <row r="1205" spans="2:12" x14ac:dyDescent="0.35">
      <c r="B1205" s="698">
        <v>22021001</v>
      </c>
      <c r="C1205" s="698">
        <v>70131</v>
      </c>
      <c r="D1205" s="761" t="s">
        <v>4684</v>
      </c>
      <c r="E1205" s="700">
        <v>2101</v>
      </c>
      <c r="F1205" s="782">
        <v>10742400</v>
      </c>
      <c r="G1205" s="26" t="s">
        <v>172</v>
      </c>
      <c r="H1205" s="763">
        <v>242000</v>
      </c>
      <c r="I1205" s="980">
        <v>125000</v>
      </c>
      <c r="J1205" s="735"/>
      <c r="K1205" s="763">
        <f t="shared" si="30"/>
        <v>242000</v>
      </c>
      <c r="L1205" s="1081"/>
    </row>
    <row r="1206" spans="2:12" x14ac:dyDescent="0.35">
      <c r="B1206" s="698">
        <v>22021002</v>
      </c>
      <c r="C1206" s="698">
        <v>70131</v>
      </c>
      <c r="D1206" s="761" t="s">
        <v>4684</v>
      </c>
      <c r="E1206" s="700">
        <v>2101</v>
      </c>
      <c r="F1206" s="782">
        <v>10742400</v>
      </c>
      <c r="G1206" s="26" t="s">
        <v>189</v>
      </c>
      <c r="H1206" s="763">
        <v>29400</v>
      </c>
      <c r="I1206" s="980">
        <v>0</v>
      </c>
      <c r="J1206" s="735"/>
      <c r="K1206" s="763">
        <f t="shared" si="30"/>
        <v>29400</v>
      </c>
      <c r="L1206" s="1081"/>
    </row>
    <row r="1207" spans="2:12" x14ac:dyDescent="0.35">
      <c r="B1207" s="698">
        <v>22021003</v>
      </c>
      <c r="C1207" s="698">
        <v>70131</v>
      </c>
      <c r="D1207" s="761" t="s">
        <v>4684</v>
      </c>
      <c r="E1207" s="700">
        <v>2101</v>
      </c>
      <c r="F1207" s="782">
        <v>10742400</v>
      </c>
      <c r="G1207" s="26" t="s">
        <v>173</v>
      </c>
      <c r="H1207" s="763">
        <v>45000</v>
      </c>
      <c r="I1207" s="980">
        <v>0</v>
      </c>
      <c r="J1207" s="735"/>
      <c r="K1207" s="763">
        <f t="shared" si="30"/>
        <v>45000</v>
      </c>
      <c r="L1207" s="1081"/>
    </row>
    <row r="1208" spans="2:12" x14ac:dyDescent="0.35">
      <c r="B1208" s="698">
        <v>22021004</v>
      </c>
      <c r="C1208" s="698">
        <v>70131</v>
      </c>
      <c r="D1208" s="761" t="s">
        <v>4684</v>
      </c>
      <c r="E1208" s="700">
        <v>2101</v>
      </c>
      <c r="F1208" s="782">
        <v>10742400</v>
      </c>
      <c r="G1208" s="26" t="s">
        <v>174</v>
      </c>
      <c r="H1208" s="763">
        <v>45000</v>
      </c>
      <c r="I1208" s="751">
        <v>0</v>
      </c>
      <c r="J1208" s="735"/>
      <c r="K1208" s="763">
        <f t="shared" si="30"/>
        <v>45000</v>
      </c>
      <c r="L1208" s="1081"/>
    </row>
    <row r="1209" spans="2:12" x14ac:dyDescent="0.35">
      <c r="B1209" s="698">
        <v>22021006</v>
      </c>
      <c r="C1209" s="698">
        <v>70131</v>
      </c>
      <c r="D1209" s="761" t="s">
        <v>4684</v>
      </c>
      <c r="E1209" s="700">
        <v>2101</v>
      </c>
      <c r="F1209" s="782">
        <v>10742400</v>
      </c>
      <c r="G1209" s="26" t="s">
        <v>190</v>
      </c>
      <c r="H1209" s="791">
        <v>25000</v>
      </c>
      <c r="I1209" s="751">
        <v>0</v>
      </c>
      <c r="J1209" s="648"/>
      <c r="K1209" s="763">
        <f t="shared" si="30"/>
        <v>25000</v>
      </c>
      <c r="L1209" s="1081"/>
    </row>
    <row r="1210" spans="2:12" x14ac:dyDescent="0.35">
      <c r="B1210" s="698">
        <v>22021007</v>
      </c>
      <c r="C1210" s="698">
        <v>70131</v>
      </c>
      <c r="D1210" s="761" t="s">
        <v>4684</v>
      </c>
      <c r="E1210" s="700">
        <v>2101</v>
      </c>
      <c r="F1210" s="782">
        <v>10742400</v>
      </c>
      <c r="G1210" s="26" t="s">
        <v>175</v>
      </c>
      <c r="H1210" s="791">
        <v>590000</v>
      </c>
      <c r="I1210" s="751">
        <v>145000</v>
      </c>
      <c r="J1210" s="648"/>
      <c r="K1210" s="763">
        <f t="shared" si="30"/>
        <v>590000</v>
      </c>
      <c r="L1210" s="1081"/>
    </row>
    <row r="1211" spans="2:12" ht="26.25" thickBot="1" x14ac:dyDescent="0.4">
      <c r="B1211" s="698">
        <v>22021021</v>
      </c>
      <c r="C1211" s="698">
        <v>70131</v>
      </c>
      <c r="D1211" s="761" t="s">
        <v>4684</v>
      </c>
      <c r="E1211" s="700">
        <v>2101</v>
      </c>
      <c r="F1211" s="782">
        <v>10742400</v>
      </c>
      <c r="G1211" s="26" t="s">
        <v>201</v>
      </c>
      <c r="H1211" s="791">
        <v>2000000</v>
      </c>
      <c r="I1211" s="751">
        <v>0</v>
      </c>
      <c r="J1211" s="648"/>
      <c r="K1211" s="763">
        <f t="shared" si="30"/>
        <v>2000000</v>
      </c>
      <c r="L1211" s="1081"/>
    </row>
    <row r="1212" spans="2:12" ht="27.75" thickTop="1" thickBot="1" x14ac:dyDescent="0.4">
      <c r="B1212" s="764"/>
      <c r="C1212" s="764"/>
      <c r="D1212" s="764"/>
      <c r="E1212" s="764"/>
      <c r="F1212" s="764"/>
      <c r="G1212" s="16" t="s">
        <v>1039</v>
      </c>
      <c r="H1212" s="766">
        <f>SUM(H1184:H1211)</f>
        <v>180668000</v>
      </c>
      <c r="I1212" s="747">
        <f>SUM(I1184:I1211)</f>
        <v>20295000</v>
      </c>
      <c r="J1212" s="765">
        <f>SUM(J1184:J1211)</f>
        <v>0</v>
      </c>
      <c r="K1212" s="766">
        <f>SUM(K1184:K1211)</f>
        <v>180668000</v>
      </c>
    </row>
    <row r="1213" spans="2:12" ht="27.75" thickTop="1" thickBot="1" x14ac:dyDescent="0.4">
      <c r="B1213" s="767"/>
      <c r="C1213" s="767"/>
      <c r="D1213" s="767"/>
      <c r="E1213" s="767"/>
      <c r="F1213" s="767"/>
      <c r="G1213" s="184"/>
      <c r="H1213" s="794"/>
      <c r="I1213" s="866"/>
      <c r="J1213" s="842"/>
      <c r="K1213" s="932"/>
    </row>
    <row r="1214" spans="2:12" ht="27.75" thickTop="1" thickBot="1" x14ac:dyDescent="0.4">
      <c r="B1214" s="767"/>
      <c r="C1214" s="767"/>
      <c r="D1214" s="767"/>
      <c r="E1214" s="767"/>
      <c r="F1214" s="767"/>
      <c r="G1214" s="769"/>
      <c r="H1214" s="787"/>
      <c r="I1214" s="728"/>
      <c r="J1214" s="719" t="s">
        <v>179</v>
      </c>
      <c r="K1214" s="766">
        <v>0</v>
      </c>
    </row>
    <row r="1215" spans="2:12" ht="27.75" thickTop="1" thickBot="1" x14ac:dyDescent="0.4">
      <c r="G1215" s="769"/>
      <c r="H1215" s="787"/>
      <c r="I1215" s="728"/>
      <c r="J1215" s="719" t="s">
        <v>180</v>
      </c>
      <c r="K1215" s="766">
        <f>K1212-K1214</f>
        <v>180668000</v>
      </c>
    </row>
    <row r="1216" spans="2:12" ht="27.75" thickTop="1" thickBot="1" x14ac:dyDescent="0.4">
      <c r="G1216" s="769"/>
      <c r="H1216" s="787"/>
      <c r="I1216" s="728"/>
      <c r="J1216" s="720"/>
      <c r="K1216" s="794"/>
    </row>
    <row r="1217" spans="1:15" ht="27.75" thickTop="1" thickBot="1" x14ac:dyDescent="0.4">
      <c r="B1217" s="1106" t="s">
        <v>2993</v>
      </c>
      <c r="C1217" s="1096" t="s">
        <v>3148</v>
      </c>
      <c r="D1217" s="1096"/>
      <c r="E1217" s="1096"/>
      <c r="F1217" s="1096"/>
      <c r="G1217" s="1096"/>
      <c r="H1217" s="1096"/>
      <c r="I1217" s="1107"/>
      <c r="J1217" s="1096"/>
      <c r="K1217" s="1096"/>
    </row>
    <row r="1218" spans="1:15" ht="27.75" thickTop="1" thickBot="1" x14ac:dyDescent="0.4">
      <c r="B1218" s="1569" t="s">
        <v>213</v>
      </c>
      <c r="C1218" s="1569"/>
      <c r="D1218" s="1569"/>
      <c r="E1218" s="1569"/>
      <c r="F1218" s="1569"/>
      <c r="G1218" s="769"/>
    </row>
    <row r="1219" spans="1:15" ht="80.25" thickTop="1" thickBot="1" x14ac:dyDescent="0.4">
      <c r="B1219" s="20" t="s">
        <v>137</v>
      </c>
      <c r="C1219" s="20" t="s">
        <v>138</v>
      </c>
      <c r="D1219" s="20" t="s">
        <v>139</v>
      </c>
      <c r="E1219" s="20" t="s">
        <v>140</v>
      </c>
      <c r="F1219" s="860" t="s">
        <v>141</v>
      </c>
      <c r="G1219" s="860" t="s">
        <v>142</v>
      </c>
      <c r="H1219" s="861" t="s">
        <v>3311</v>
      </c>
      <c r="I1219" s="750" t="s">
        <v>3317</v>
      </c>
      <c r="J1219" s="717" t="s">
        <v>3318</v>
      </c>
      <c r="K1219" s="33" t="s">
        <v>5153</v>
      </c>
    </row>
    <row r="1220" spans="1:15" s="151" customFormat="1" ht="51.75" thickTop="1" x14ac:dyDescent="0.35">
      <c r="A1220" s="166"/>
      <c r="B1220" s="1259">
        <v>23010112</v>
      </c>
      <c r="C1220" s="1259">
        <v>70131</v>
      </c>
      <c r="D1220" s="1436" t="s">
        <v>3435</v>
      </c>
      <c r="E1220" s="1261">
        <v>3101</v>
      </c>
      <c r="F1220" s="1249">
        <v>10742400</v>
      </c>
      <c r="G1220" s="1437" t="s">
        <v>3440</v>
      </c>
      <c r="H1220" s="1438">
        <v>303000000</v>
      </c>
      <c r="I1220" s="872"/>
      <c r="J1220" s="1439">
        <v>-303000000</v>
      </c>
      <c r="K1220" s="1420">
        <f>SUM(H1220,J1220)</f>
        <v>0</v>
      </c>
      <c r="L1220" s="1082"/>
      <c r="M1220" s="1268"/>
      <c r="N1220" s="874"/>
      <c r="O1220" s="874"/>
    </row>
    <row r="1221" spans="1:15" s="151" customFormat="1" ht="76.5" x14ac:dyDescent="0.35">
      <c r="A1221" s="166"/>
      <c r="B1221" s="145" t="s">
        <v>2900</v>
      </c>
      <c r="C1221" s="1259">
        <v>70131</v>
      </c>
      <c r="D1221" s="1436" t="s">
        <v>3436</v>
      </c>
      <c r="E1221" s="147">
        <v>3101</v>
      </c>
      <c r="F1221" s="1249">
        <v>10742400</v>
      </c>
      <c r="G1221" s="1437" t="s">
        <v>3441</v>
      </c>
      <c r="H1221" s="1438">
        <v>140000000</v>
      </c>
      <c r="I1221" s="872"/>
      <c r="J1221" s="1439">
        <v>-140000000</v>
      </c>
      <c r="K1221" s="1420">
        <f>SUM(H1221,J1221)</f>
        <v>0</v>
      </c>
      <c r="L1221" s="1082"/>
      <c r="M1221" s="1268"/>
      <c r="N1221" s="874"/>
      <c r="O1221" s="874"/>
    </row>
    <row r="1222" spans="1:15" s="151" customFormat="1" ht="102" x14ac:dyDescent="0.35">
      <c r="A1222" s="166"/>
      <c r="B1222" s="145">
        <v>23020103</v>
      </c>
      <c r="C1222" s="1259">
        <v>70131</v>
      </c>
      <c r="D1222" s="1436" t="s">
        <v>3437</v>
      </c>
      <c r="E1222" s="147">
        <v>3101</v>
      </c>
      <c r="F1222" s="1249">
        <v>10742400</v>
      </c>
      <c r="G1222" s="1437" t="s">
        <v>3442</v>
      </c>
      <c r="H1222" s="1438">
        <v>150000000</v>
      </c>
      <c r="I1222" s="872"/>
      <c r="J1222" s="1439">
        <v>-150000000</v>
      </c>
      <c r="K1222" s="1420">
        <f>SUM(H1222,J1222)</f>
        <v>0</v>
      </c>
      <c r="L1222" s="1082"/>
      <c r="M1222" s="1268"/>
      <c r="N1222" s="874"/>
      <c r="O1222" s="874"/>
    </row>
    <row r="1223" spans="1:15" x14ac:dyDescent="0.35">
      <c r="B1223" s="698">
        <v>23030104</v>
      </c>
      <c r="C1223" s="782">
        <v>70131</v>
      </c>
      <c r="D1223" s="824" t="s">
        <v>3438</v>
      </c>
      <c r="E1223" s="700">
        <v>3101</v>
      </c>
      <c r="F1223" s="685">
        <v>10742400</v>
      </c>
      <c r="G1223" s="1178" t="s">
        <v>3443</v>
      </c>
      <c r="H1223" s="835">
        <v>7000000</v>
      </c>
      <c r="I1223" s="751"/>
      <c r="J1223" s="735"/>
      <c r="K1223" s="701">
        <f>SUM(H1223,J1223)</f>
        <v>7000000</v>
      </c>
      <c r="L1223" s="1081"/>
    </row>
    <row r="1224" spans="1:15" ht="128.25" thickBot="1" x14ac:dyDescent="0.4">
      <c r="B1224" s="698" t="s">
        <v>2914</v>
      </c>
      <c r="C1224" s="782">
        <v>70131</v>
      </c>
      <c r="D1224" s="826" t="s">
        <v>3439</v>
      </c>
      <c r="E1224" s="700">
        <v>3101</v>
      </c>
      <c r="F1224" s="685">
        <v>10742400</v>
      </c>
      <c r="G1224" s="1178" t="s">
        <v>3444</v>
      </c>
      <c r="H1224" s="859">
        <v>397000000</v>
      </c>
      <c r="I1224" s="751"/>
      <c r="J1224" s="648">
        <v>-300000000</v>
      </c>
      <c r="K1224" s="785">
        <f>SUM(H1224,J1224)</f>
        <v>97000000</v>
      </c>
      <c r="L1224" s="1081"/>
    </row>
    <row r="1225" spans="1:15" ht="27.75" thickTop="1" thickBot="1" x14ac:dyDescent="0.4">
      <c r="B1225" s="764"/>
      <c r="C1225" s="764"/>
      <c r="D1225" s="764"/>
      <c r="E1225" s="764"/>
      <c r="F1225" s="767"/>
      <c r="G1225" s="837" t="s">
        <v>1038</v>
      </c>
      <c r="H1225" s="839">
        <f>SUM(H1220:H1224)</f>
        <v>997000000</v>
      </c>
      <c r="I1225" s="747">
        <f>SUM(I1220:I1224)</f>
        <v>0</v>
      </c>
      <c r="J1225" s="765">
        <f>SUM(J1220:J1224)</f>
        <v>-893000000</v>
      </c>
      <c r="K1225" s="766">
        <f>SUM(K1220:K1224)</f>
        <v>104000000</v>
      </c>
    </row>
    <row r="1226" spans="1:15" ht="27.75" thickTop="1" thickBot="1" x14ac:dyDescent="0.4">
      <c r="B1226" s="767"/>
      <c r="C1226" s="767"/>
      <c r="D1226" s="767"/>
      <c r="E1226" s="767"/>
      <c r="F1226" s="767"/>
      <c r="G1226" s="184"/>
      <c r="H1226" s="794"/>
      <c r="I1226" s="866"/>
      <c r="J1226" s="842"/>
      <c r="K1226" s="932"/>
    </row>
    <row r="1227" spans="1:15" ht="27.75" thickTop="1" thickBot="1" x14ac:dyDescent="0.4">
      <c r="B1227" s="767"/>
      <c r="C1227" s="767"/>
      <c r="D1227" s="767"/>
      <c r="E1227" s="767"/>
      <c r="F1227" s="767"/>
      <c r="G1227" s="769"/>
      <c r="H1227" s="787"/>
      <c r="I1227" s="728"/>
      <c r="J1227" s="719" t="s">
        <v>215</v>
      </c>
      <c r="K1227" s="766">
        <f>K1225</f>
        <v>104000000</v>
      </c>
    </row>
    <row r="1228" spans="1:15" ht="27.75" thickTop="1" thickBot="1" x14ac:dyDescent="0.4">
      <c r="B1228" s="767"/>
      <c r="C1228" s="767"/>
      <c r="D1228" s="767"/>
      <c r="E1228" s="767"/>
      <c r="F1228" s="767"/>
      <c r="G1228" s="769"/>
      <c r="H1228" s="787"/>
      <c r="I1228" s="728"/>
      <c r="J1228" s="720"/>
      <c r="K1228" s="794"/>
    </row>
    <row r="1229" spans="1:15" ht="27.75" thickTop="1" thickBot="1" x14ac:dyDescent="0.4">
      <c r="B1229" s="1088" t="s">
        <v>15</v>
      </c>
      <c r="C1229" s="1089" t="s">
        <v>3149</v>
      </c>
      <c r="D1229" s="1089"/>
      <c r="E1229" s="1089"/>
      <c r="F1229" s="1089"/>
      <c r="G1229" s="1089"/>
      <c r="H1229" s="1090"/>
      <c r="I1229" s="1091"/>
      <c r="J1229" s="1089"/>
      <c r="K1229" s="1089"/>
    </row>
    <row r="1230" spans="1:15" ht="27.75" thickTop="1" thickBot="1" x14ac:dyDescent="0.4">
      <c r="B1230" s="1569" t="s">
        <v>182</v>
      </c>
      <c r="C1230" s="1569"/>
      <c r="D1230" s="1569"/>
      <c r="E1230" s="1569"/>
      <c r="F1230" s="1569"/>
      <c r="G1230" s="31"/>
      <c r="H1230" s="32"/>
      <c r="I1230" s="753"/>
      <c r="J1230" s="722"/>
      <c r="K1230" s="32"/>
    </row>
    <row r="1231" spans="1:15" ht="106.5" thickTop="1" thickBot="1" x14ac:dyDescent="0.4">
      <c r="B1231" s="20" t="s">
        <v>137</v>
      </c>
      <c r="C1231" s="20" t="s">
        <v>138</v>
      </c>
      <c r="D1231" s="20" t="s">
        <v>139</v>
      </c>
      <c r="E1231" s="20" t="s">
        <v>140</v>
      </c>
      <c r="F1231" s="20" t="s">
        <v>141</v>
      </c>
      <c r="G1231" s="20" t="s">
        <v>142</v>
      </c>
      <c r="H1231" s="33" t="s">
        <v>3311</v>
      </c>
      <c r="I1231" s="750" t="s">
        <v>3316</v>
      </c>
      <c r="J1231" s="717" t="s">
        <v>3315</v>
      </c>
      <c r="K1231" s="21" t="s">
        <v>5154</v>
      </c>
    </row>
    <row r="1232" spans="1:15" ht="26.25" thickTop="1" x14ac:dyDescent="0.35">
      <c r="B1232" s="698">
        <v>21010101</v>
      </c>
      <c r="C1232" s="698">
        <v>70131</v>
      </c>
      <c r="D1232" s="761" t="s">
        <v>4684</v>
      </c>
      <c r="E1232" s="700">
        <v>2101</v>
      </c>
      <c r="F1232" s="698">
        <v>10721300</v>
      </c>
      <c r="G1232" s="26" t="s">
        <v>143</v>
      </c>
      <c r="H1232" s="763">
        <v>11674199.960000001</v>
      </c>
      <c r="I1232" s="751">
        <v>5297820.24</v>
      </c>
      <c r="J1232" s="735"/>
      <c r="K1232" s="763">
        <f t="shared" ref="K1232:K1251" si="31">SUM(H1232,J1232)</f>
        <v>11674199.960000001</v>
      </c>
      <c r="L1232" s="1081"/>
    </row>
    <row r="1233" spans="2:12" x14ac:dyDescent="0.35">
      <c r="B1233" s="698">
        <v>22020101</v>
      </c>
      <c r="C1233" s="698">
        <v>70131</v>
      </c>
      <c r="D1233" s="761" t="s">
        <v>4684</v>
      </c>
      <c r="E1233" s="700">
        <v>2101</v>
      </c>
      <c r="F1233" s="698">
        <v>10721300</v>
      </c>
      <c r="G1233" s="26" t="s">
        <v>145</v>
      </c>
      <c r="H1233" s="763">
        <v>2000000</v>
      </c>
      <c r="I1233" s="751">
        <v>0</v>
      </c>
      <c r="J1233" s="735"/>
      <c r="K1233" s="763">
        <f t="shared" si="31"/>
        <v>2000000</v>
      </c>
      <c r="L1233" s="1081"/>
    </row>
    <row r="1234" spans="2:12" x14ac:dyDescent="0.35">
      <c r="B1234" s="698">
        <v>22020102</v>
      </c>
      <c r="C1234" s="698">
        <v>70131</v>
      </c>
      <c r="D1234" s="761" t="s">
        <v>4684</v>
      </c>
      <c r="E1234" s="700">
        <v>2101</v>
      </c>
      <c r="F1234" s="698">
        <v>10721300</v>
      </c>
      <c r="G1234" s="26" t="s">
        <v>146</v>
      </c>
      <c r="H1234" s="763">
        <v>1000000</v>
      </c>
      <c r="I1234" s="751">
        <v>120000</v>
      </c>
      <c r="J1234" s="735"/>
      <c r="K1234" s="763">
        <f t="shared" si="31"/>
        <v>1000000</v>
      </c>
      <c r="L1234" s="1081"/>
    </row>
    <row r="1235" spans="2:12" x14ac:dyDescent="0.35">
      <c r="B1235" s="698">
        <v>22020301</v>
      </c>
      <c r="C1235" s="698">
        <v>70131</v>
      </c>
      <c r="D1235" s="761" t="s">
        <v>4684</v>
      </c>
      <c r="E1235" s="700">
        <v>2101</v>
      </c>
      <c r="F1235" s="698">
        <v>10721300</v>
      </c>
      <c r="G1235" s="26" t="s">
        <v>151</v>
      </c>
      <c r="H1235" s="763">
        <v>727800</v>
      </c>
      <c r="I1235" s="751">
        <v>300000</v>
      </c>
      <c r="J1235" s="735"/>
      <c r="K1235" s="763">
        <f t="shared" si="31"/>
        <v>727800</v>
      </c>
      <c r="L1235" s="1081"/>
    </row>
    <row r="1236" spans="2:12" x14ac:dyDescent="0.35">
      <c r="B1236" s="698">
        <v>22020302</v>
      </c>
      <c r="C1236" s="698">
        <v>70131</v>
      </c>
      <c r="D1236" s="761" t="s">
        <v>4684</v>
      </c>
      <c r="E1236" s="700">
        <v>2101</v>
      </c>
      <c r="F1236" s="698">
        <v>10721300</v>
      </c>
      <c r="G1236" s="26" t="s">
        <v>207</v>
      </c>
      <c r="H1236" s="763">
        <v>120000</v>
      </c>
      <c r="I1236" s="751">
        <v>10000</v>
      </c>
      <c r="J1236" s="735"/>
      <c r="K1236" s="763">
        <f t="shared" si="31"/>
        <v>120000</v>
      </c>
      <c r="L1236" s="1081"/>
    </row>
    <row r="1237" spans="2:12" x14ac:dyDescent="0.35">
      <c r="B1237" s="698">
        <v>22020305</v>
      </c>
      <c r="C1237" s="698">
        <v>70131</v>
      </c>
      <c r="D1237" s="761" t="s">
        <v>4684</v>
      </c>
      <c r="E1237" s="700">
        <v>2101</v>
      </c>
      <c r="F1237" s="698">
        <v>10721300</v>
      </c>
      <c r="G1237" s="26" t="s">
        <v>153</v>
      </c>
      <c r="H1237" s="763">
        <v>2000000</v>
      </c>
      <c r="I1237" s="751">
        <v>50000</v>
      </c>
      <c r="J1237" s="723"/>
      <c r="K1237" s="763">
        <f t="shared" si="31"/>
        <v>2000000</v>
      </c>
      <c r="L1237" s="1081"/>
    </row>
    <row r="1238" spans="2:12" x14ac:dyDescent="0.35">
      <c r="B1238" s="698">
        <v>22020310</v>
      </c>
      <c r="C1238" s="698">
        <v>70131</v>
      </c>
      <c r="D1238" s="761" t="s">
        <v>4684</v>
      </c>
      <c r="E1238" s="700">
        <v>2101</v>
      </c>
      <c r="F1238" s="698">
        <v>10721300</v>
      </c>
      <c r="G1238" s="26" t="s">
        <v>209</v>
      </c>
      <c r="H1238" s="763">
        <v>140000</v>
      </c>
      <c r="I1238" s="751">
        <v>40000</v>
      </c>
      <c r="J1238" s="723"/>
      <c r="K1238" s="763">
        <f t="shared" si="31"/>
        <v>140000</v>
      </c>
      <c r="L1238" s="1081"/>
    </row>
    <row r="1239" spans="2:12" x14ac:dyDescent="0.35">
      <c r="B1239" s="698">
        <v>22020401</v>
      </c>
      <c r="C1239" s="698">
        <v>70131</v>
      </c>
      <c r="D1239" s="761" t="s">
        <v>4684</v>
      </c>
      <c r="E1239" s="700">
        <v>2101</v>
      </c>
      <c r="F1239" s="698">
        <v>10721300</v>
      </c>
      <c r="G1239" s="26" t="s">
        <v>196</v>
      </c>
      <c r="H1239" s="763">
        <v>360000</v>
      </c>
      <c r="I1239" s="751">
        <v>200000</v>
      </c>
      <c r="J1239" s="723"/>
      <c r="K1239" s="763">
        <f t="shared" si="31"/>
        <v>360000</v>
      </c>
      <c r="L1239" s="1081"/>
    </row>
    <row r="1240" spans="2:12" x14ac:dyDescent="0.35">
      <c r="B1240" s="698">
        <v>22020402</v>
      </c>
      <c r="C1240" s="698">
        <v>70131</v>
      </c>
      <c r="D1240" s="761" t="s">
        <v>4684</v>
      </c>
      <c r="E1240" s="700">
        <v>2101</v>
      </c>
      <c r="F1240" s="698">
        <v>10721300</v>
      </c>
      <c r="G1240" s="26" t="s">
        <v>197</v>
      </c>
      <c r="H1240" s="763">
        <v>100000</v>
      </c>
      <c r="I1240" s="751">
        <v>0</v>
      </c>
      <c r="J1240" s="735"/>
      <c r="K1240" s="763">
        <f t="shared" si="31"/>
        <v>100000</v>
      </c>
      <c r="L1240" s="1081"/>
    </row>
    <row r="1241" spans="2:12" x14ac:dyDescent="0.35">
      <c r="B1241" s="698">
        <v>22020402</v>
      </c>
      <c r="C1241" s="698">
        <v>70131</v>
      </c>
      <c r="D1241" s="761" t="s">
        <v>4684</v>
      </c>
      <c r="E1241" s="700">
        <v>2101</v>
      </c>
      <c r="F1241" s="698">
        <v>10721300</v>
      </c>
      <c r="G1241" s="26" t="s">
        <v>160</v>
      </c>
      <c r="H1241" s="763">
        <v>60000</v>
      </c>
      <c r="I1241" s="751">
        <v>0</v>
      </c>
      <c r="J1241" s="735"/>
      <c r="K1241" s="763">
        <f t="shared" si="31"/>
        <v>60000</v>
      </c>
      <c r="L1241" s="1081"/>
    </row>
    <row r="1242" spans="2:12" x14ac:dyDescent="0.35">
      <c r="B1242" s="698">
        <v>22020404</v>
      </c>
      <c r="C1242" s="698">
        <v>70131</v>
      </c>
      <c r="D1242" s="761" t="s">
        <v>4684</v>
      </c>
      <c r="E1242" s="700">
        <v>2101</v>
      </c>
      <c r="F1242" s="698">
        <v>10721300</v>
      </c>
      <c r="G1242" s="26" t="s">
        <v>161</v>
      </c>
      <c r="H1242" s="763">
        <v>100000</v>
      </c>
      <c r="I1242" s="751">
        <v>50000</v>
      </c>
      <c r="J1242" s="735"/>
      <c r="K1242" s="763">
        <f t="shared" si="31"/>
        <v>100000</v>
      </c>
      <c r="L1242" s="1081"/>
    </row>
    <row r="1243" spans="2:12" x14ac:dyDescent="0.35">
      <c r="B1243" s="698">
        <v>22020405</v>
      </c>
      <c r="C1243" s="698">
        <v>70131</v>
      </c>
      <c r="D1243" s="761" t="s">
        <v>4684</v>
      </c>
      <c r="E1243" s="700">
        <v>2101</v>
      </c>
      <c r="F1243" s="698">
        <v>10721300</v>
      </c>
      <c r="G1243" s="26" t="s">
        <v>162</v>
      </c>
      <c r="H1243" s="763">
        <v>100000</v>
      </c>
      <c r="I1243" s="751">
        <v>30000</v>
      </c>
      <c r="J1243" s="735"/>
      <c r="K1243" s="763">
        <f t="shared" si="31"/>
        <v>100000</v>
      </c>
      <c r="L1243" s="1081"/>
    </row>
    <row r="1244" spans="2:12" x14ac:dyDescent="0.35">
      <c r="B1244" s="698">
        <v>22020501</v>
      </c>
      <c r="C1244" s="698">
        <v>70131</v>
      </c>
      <c r="D1244" s="761" t="s">
        <v>4684</v>
      </c>
      <c r="E1244" s="700">
        <v>2101</v>
      </c>
      <c r="F1244" s="698">
        <v>10721300</v>
      </c>
      <c r="G1244" s="26" t="s">
        <v>198</v>
      </c>
      <c r="H1244" s="763">
        <v>2000000</v>
      </c>
      <c r="I1244" s="751">
        <v>0</v>
      </c>
      <c r="J1244" s="735"/>
      <c r="K1244" s="763">
        <f t="shared" si="31"/>
        <v>2000000</v>
      </c>
      <c r="L1244" s="1081"/>
    </row>
    <row r="1245" spans="2:12" x14ac:dyDescent="0.35">
      <c r="B1245" s="698">
        <v>22020601</v>
      </c>
      <c r="C1245" s="698">
        <v>70131</v>
      </c>
      <c r="D1245" s="761" t="s">
        <v>4684</v>
      </c>
      <c r="E1245" s="700">
        <v>2101</v>
      </c>
      <c r="F1245" s="698">
        <v>10721300</v>
      </c>
      <c r="G1245" s="26" t="s">
        <v>166</v>
      </c>
      <c r="H1245" s="763">
        <v>500000</v>
      </c>
      <c r="I1245" s="751">
        <v>0</v>
      </c>
      <c r="J1245" s="735"/>
      <c r="K1245" s="763">
        <f t="shared" si="31"/>
        <v>500000</v>
      </c>
      <c r="L1245" s="1081"/>
    </row>
    <row r="1246" spans="2:12" x14ac:dyDescent="0.35">
      <c r="B1246" s="698">
        <v>22020801</v>
      </c>
      <c r="C1246" s="698">
        <v>70131</v>
      </c>
      <c r="D1246" s="761" t="s">
        <v>4684</v>
      </c>
      <c r="E1246" s="700">
        <v>2101</v>
      </c>
      <c r="F1246" s="698">
        <v>10721300</v>
      </c>
      <c r="G1246" s="26" t="s">
        <v>168</v>
      </c>
      <c r="H1246" s="763">
        <v>180000</v>
      </c>
      <c r="I1246" s="751">
        <v>50000</v>
      </c>
      <c r="J1246" s="735"/>
      <c r="K1246" s="763">
        <f t="shared" si="31"/>
        <v>180000</v>
      </c>
      <c r="L1246" s="1081"/>
    </row>
    <row r="1247" spans="2:12" x14ac:dyDescent="0.35">
      <c r="B1247" s="698">
        <v>22020803</v>
      </c>
      <c r="C1247" s="698">
        <v>70131</v>
      </c>
      <c r="D1247" s="761" t="s">
        <v>4684</v>
      </c>
      <c r="E1247" s="700">
        <v>2101</v>
      </c>
      <c r="F1247" s="698">
        <v>10721300</v>
      </c>
      <c r="G1247" s="26" t="s">
        <v>169</v>
      </c>
      <c r="H1247" s="763">
        <v>200000</v>
      </c>
      <c r="I1247" s="751">
        <v>10000</v>
      </c>
      <c r="J1247" s="735"/>
      <c r="K1247" s="763">
        <f t="shared" si="31"/>
        <v>200000</v>
      </c>
      <c r="L1247" s="1081"/>
    </row>
    <row r="1248" spans="2:12" x14ac:dyDescent="0.35">
      <c r="B1248" s="698">
        <v>22020901</v>
      </c>
      <c r="C1248" s="698">
        <v>70131</v>
      </c>
      <c r="D1248" s="761" t="s">
        <v>4684</v>
      </c>
      <c r="E1248" s="700">
        <v>2101</v>
      </c>
      <c r="F1248" s="698">
        <v>10721300</v>
      </c>
      <c r="G1248" s="26" t="s">
        <v>171</v>
      </c>
      <c r="H1248" s="763">
        <v>200</v>
      </c>
      <c r="I1248" s="751">
        <v>132.5</v>
      </c>
      <c r="J1248" s="735"/>
      <c r="K1248" s="763">
        <f t="shared" si="31"/>
        <v>200</v>
      </c>
      <c r="L1248" s="1081"/>
    </row>
    <row r="1249" spans="2:12" x14ac:dyDescent="0.35">
      <c r="B1249" s="698">
        <v>22021001</v>
      </c>
      <c r="C1249" s="698">
        <v>70131</v>
      </c>
      <c r="D1249" s="761" t="s">
        <v>4684</v>
      </c>
      <c r="E1249" s="700">
        <v>2101</v>
      </c>
      <c r="F1249" s="698">
        <v>10721300</v>
      </c>
      <c r="G1249" s="26" t="s">
        <v>172</v>
      </c>
      <c r="H1249" s="763">
        <v>40000</v>
      </c>
      <c r="I1249" s="751">
        <v>0</v>
      </c>
      <c r="J1249" s="735"/>
      <c r="K1249" s="763">
        <f t="shared" si="31"/>
        <v>40000</v>
      </c>
      <c r="L1249" s="1081"/>
    </row>
    <row r="1250" spans="2:12" x14ac:dyDescent="0.35">
      <c r="B1250" s="698">
        <v>22021002</v>
      </c>
      <c r="C1250" s="698">
        <v>70131</v>
      </c>
      <c r="D1250" s="761" t="s">
        <v>4684</v>
      </c>
      <c r="E1250" s="700">
        <v>2101</v>
      </c>
      <c r="F1250" s="698">
        <v>10721300</v>
      </c>
      <c r="G1250" s="26" t="s">
        <v>189</v>
      </c>
      <c r="H1250" s="763">
        <v>600000</v>
      </c>
      <c r="I1250" s="751">
        <v>250000</v>
      </c>
      <c r="J1250" s="735"/>
      <c r="K1250" s="763">
        <f t="shared" si="31"/>
        <v>600000</v>
      </c>
      <c r="L1250" s="1081"/>
    </row>
    <row r="1251" spans="2:12" ht="26.25" thickBot="1" x14ac:dyDescent="0.4">
      <c r="B1251" s="698">
        <v>22021004</v>
      </c>
      <c r="C1251" s="698">
        <v>70131</v>
      </c>
      <c r="D1251" s="761" t="s">
        <v>4684</v>
      </c>
      <c r="E1251" s="700">
        <v>2101</v>
      </c>
      <c r="F1251" s="698">
        <v>10721300</v>
      </c>
      <c r="G1251" s="26" t="s">
        <v>174</v>
      </c>
      <c r="H1251" s="763">
        <v>1000000</v>
      </c>
      <c r="I1251" s="751">
        <v>0</v>
      </c>
      <c r="J1251" s="735"/>
      <c r="K1251" s="763">
        <f t="shared" si="31"/>
        <v>1000000</v>
      </c>
      <c r="L1251" s="1081"/>
    </row>
    <row r="1252" spans="2:12" ht="27.75" thickTop="1" thickBot="1" x14ac:dyDescent="0.4">
      <c r="B1252" s="764"/>
      <c r="C1252" s="764"/>
      <c r="D1252" s="764"/>
      <c r="E1252" s="764"/>
      <c r="F1252" s="764"/>
      <c r="G1252" s="16" t="s">
        <v>1039</v>
      </c>
      <c r="H1252" s="766">
        <f>SUM(H1232:H1251)</f>
        <v>22902199.960000001</v>
      </c>
      <c r="I1252" s="747">
        <f>SUM(I1232:I1251)</f>
        <v>6407952.7400000002</v>
      </c>
      <c r="J1252" s="765">
        <f>SUM(J1232:J1251)</f>
        <v>0</v>
      </c>
      <c r="K1252" s="766">
        <f>SUM(K1232:K1251)</f>
        <v>22902199.960000001</v>
      </c>
    </row>
    <row r="1253" spans="2:12" ht="27.75" thickTop="1" thickBot="1" x14ac:dyDescent="0.4">
      <c r="B1253" s="767"/>
      <c r="C1253" s="767"/>
      <c r="D1253" s="767"/>
      <c r="E1253" s="767"/>
      <c r="F1253" s="767"/>
      <c r="G1253" s="184"/>
      <c r="H1253" s="794"/>
      <c r="I1253" s="866"/>
      <c r="J1253" s="842"/>
      <c r="K1253" s="932"/>
    </row>
    <row r="1254" spans="2:12" ht="27.75" thickTop="1" thickBot="1" x14ac:dyDescent="0.4">
      <c r="B1254" s="767"/>
      <c r="C1254" s="767"/>
      <c r="D1254" s="767"/>
      <c r="E1254" s="767"/>
      <c r="F1254" s="767"/>
      <c r="G1254" s="769"/>
      <c r="H1254" s="787"/>
      <c r="I1254" s="728"/>
      <c r="J1254" s="719" t="s">
        <v>179</v>
      </c>
      <c r="K1254" s="766">
        <f>K1232</f>
        <v>11674199.960000001</v>
      </c>
    </row>
    <row r="1255" spans="2:12" ht="27.75" thickTop="1" thickBot="1" x14ac:dyDescent="0.4">
      <c r="H1255" s="760"/>
      <c r="I1255" s="728"/>
      <c r="J1255" s="719" t="s">
        <v>180</v>
      </c>
      <c r="K1255" s="766">
        <f>K1252-K1254</f>
        <v>11228000</v>
      </c>
    </row>
    <row r="1256" spans="2:12" ht="27.75" thickTop="1" thickBot="1" x14ac:dyDescent="0.4">
      <c r="H1256" s="760"/>
      <c r="I1256" s="728"/>
      <c r="J1256" s="720"/>
      <c r="K1256" s="794"/>
    </row>
    <row r="1257" spans="2:12" ht="27.75" thickTop="1" thickBot="1" x14ac:dyDescent="0.4">
      <c r="B1257" s="1088" t="s">
        <v>35</v>
      </c>
      <c r="C1257" s="1089" t="s">
        <v>3150</v>
      </c>
      <c r="D1257" s="1089"/>
      <c r="E1257" s="1089"/>
      <c r="F1257" s="1089"/>
      <c r="G1257" s="1089"/>
      <c r="H1257" s="1090"/>
      <c r="I1257" s="1091"/>
      <c r="J1257" s="1089"/>
      <c r="K1257" s="1108"/>
    </row>
    <row r="1258" spans="2:12" ht="27.75" thickTop="1" thickBot="1" x14ac:dyDescent="0.4">
      <c r="B1258" s="1571" t="s">
        <v>182</v>
      </c>
      <c r="C1258" s="1571"/>
      <c r="D1258" s="1571"/>
      <c r="E1258" s="1571"/>
      <c r="F1258" s="1571"/>
      <c r="G1258" s="31"/>
      <c r="H1258" s="32"/>
      <c r="I1258" s="753"/>
      <c r="J1258" s="722"/>
      <c r="K1258" s="32"/>
    </row>
    <row r="1259" spans="2:12" ht="106.5" thickTop="1" thickBot="1" x14ac:dyDescent="0.4">
      <c r="B1259" s="20" t="s">
        <v>137</v>
      </c>
      <c r="C1259" s="20" t="s">
        <v>138</v>
      </c>
      <c r="D1259" s="20" t="s">
        <v>139</v>
      </c>
      <c r="E1259" s="20" t="s">
        <v>140</v>
      </c>
      <c r="F1259" s="20" t="s">
        <v>141</v>
      </c>
      <c r="G1259" s="20" t="s">
        <v>142</v>
      </c>
      <c r="H1259" s="33" t="s">
        <v>3311</v>
      </c>
      <c r="I1259" s="750" t="s">
        <v>3316</v>
      </c>
      <c r="J1259" s="717" t="s">
        <v>3315</v>
      </c>
      <c r="K1259" s="21" t="s">
        <v>5154</v>
      </c>
    </row>
    <row r="1260" spans="2:12" ht="26.25" thickTop="1" x14ac:dyDescent="0.35">
      <c r="B1260" s="782">
        <v>21010103</v>
      </c>
      <c r="C1260" s="698">
        <v>70112</v>
      </c>
      <c r="D1260" s="783" t="s">
        <v>4684</v>
      </c>
      <c r="E1260" s="784" t="s">
        <v>5228</v>
      </c>
      <c r="F1260" s="782">
        <v>10742400</v>
      </c>
      <c r="G1260" s="37" t="s">
        <v>3135</v>
      </c>
      <c r="H1260" s="791">
        <v>140748357.56</v>
      </c>
      <c r="I1260" s="751">
        <v>64422870.799999997</v>
      </c>
      <c r="J1260" s="738"/>
      <c r="K1260" s="785">
        <f t="shared" ref="K1260:K1292" si="32">SUM(H1260,J1260)</f>
        <v>140748357.56</v>
      </c>
      <c r="L1260" s="1081"/>
    </row>
    <row r="1261" spans="2:12" x14ac:dyDescent="0.35">
      <c r="B1261" s="698">
        <v>21020101</v>
      </c>
      <c r="C1261" s="698">
        <v>70112</v>
      </c>
      <c r="D1261" s="761" t="s">
        <v>4684</v>
      </c>
      <c r="E1261" s="700">
        <v>2101</v>
      </c>
      <c r="F1261" s="782">
        <v>10742400</v>
      </c>
      <c r="G1261" s="26" t="s">
        <v>144</v>
      </c>
      <c r="H1261" s="791">
        <v>1170000</v>
      </c>
      <c r="I1261" s="751"/>
      <c r="J1261" s="648"/>
      <c r="K1261" s="785">
        <f>SUM(H1261,J1261)</f>
        <v>1170000</v>
      </c>
      <c r="L1261" s="1081"/>
    </row>
    <row r="1262" spans="2:12" x14ac:dyDescent="0.35">
      <c r="B1262" s="698">
        <v>22020102</v>
      </c>
      <c r="C1262" s="698">
        <v>70112</v>
      </c>
      <c r="D1262" s="761" t="s">
        <v>4684</v>
      </c>
      <c r="E1262" s="700">
        <v>2101</v>
      </c>
      <c r="F1262" s="782">
        <v>10742400</v>
      </c>
      <c r="G1262" s="26" t="s">
        <v>146</v>
      </c>
      <c r="H1262" s="791">
        <v>3626600</v>
      </c>
      <c r="I1262" s="751">
        <v>395000</v>
      </c>
      <c r="J1262" s="648"/>
      <c r="K1262" s="785">
        <f t="shared" si="32"/>
        <v>3626600</v>
      </c>
      <c r="L1262" s="1081"/>
    </row>
    <row r="1263" spans="2:12" x14ac:dyDescent="0.35">
      <c r="B1263" s="698">
        <v>22020201</v>
      </c>
      <c r="C1263" s="698">
        <v>70112</v>
      </c>
      <c r="D1263" s="761" t="s">
        <v>4684</v>
      </c>
      <c r="E1263" s="700">
        <v>2101</v>
      </c>
      <c r="F1263" s="782">
        <v>10742400</v>
      </c>
      <c r="G1263" s="26" t="s">
        <v>147</v>
      </c>
      <c r="H1263" s="791">
        <v>441630</v>
      </c>
      <c r="I1263" s="751">
        <v>0</v>
      </c>
      <c r="J1263" s="648"/>
      <c r="K1263" s="785">
        <f t="shared" si="32"/>
        <v>441630</v>
      </c>
      <c r="L1263" s="1081"/>
    </row>
    <row r="1264" spans="2:12" x14ac:dyDescent="0.35">
      <c r="B1264" s="698">
        <v>22020203</v>
      </c>
      <c r="C1264" s="698">
        <v>70112</v>
      </c>
      <c r="D1264" s="761" t="s">
        <v>4684</v>
      </c>
      <c r="E1264" s="700">
        <v>2101</v>
      </c>
      <c r="F1264" s="782">
        <v>10742400</v>
      </c>
      <c r="G1264" s="26" t="s">
        <v>148</v>
      </c>
      <c r="H1264" s="791">
        <v>350000</v>
      </c>
      <c r="I1264" s="751">
        <v>0</v>
      </c>
      <c r="J1264" s="648"/>
      <c r="K1264" s="785">
        <f t="shared" si="32"/>
        <v>350000</v>
      </c>
      <c r="L1264" s="1081"/>
    </row>
    <row r="1265" spans="2:12" x14ac:dyDescent="0.35">
      <c r="B1265" s="698">
        <v>22020204</v>
      </c>
      <c r="C1265" s="698">
        <v>70112</v>
      </c>
      <c r="D1265" s="761" t="s">
        <v>4684</v>
      </c>
      <c r="E1265" s="700">
        <v>2101</v>
      </c>
      <c r="F1265" s="782">
        <v>10742400</v>
      </c>
      <c r="G1265" s="26" t="s">
        <v>149</v>
      </c>
      <c r="H1265" s="791">
        <v>170755.20000000001</v>
      </c>
      <c r="I1265" s="751">
        <v>0</v>
      </c>
      <c r="J1265" s="648"/>
      <c r="K1265" s="785">
        <f t="shared" si="32"/>
        <v>170755.20000000001</v>
      </c>
      <c r="L1265" s="1081"/>
    </row>
    <row r="1266" spans="2:12" x14ac:dyDescent="0.35">
      <c r="B1266" s="698">
        <v>22020205</v>
      </c>
      <c r="C1266" s="698">
        <v>70112</v>
      </c>
      <c r="D1266" s="761" t="s">
        <v>4684</v>
      </c>
      <c r="E1266" s="700">
        <v>2101</v>
      </c>
      <c r="F1266" s="782">
        <v>10742400</v>
      </c>
      <c r="G1266" s="26" t="s">
        <v>185</v>
      </c>
      <c r="H1266" s="791">
        <v>80850</v>
      </c>
      <c r="I1266" s="751">
        <v>20000</v>
      </c>
      <c r="J1266" s="648"/>
      <c r="K1266" s="785">
        <f t="shared" si="32"/>
        <v>80850</v>
      </c>
      <c r="L1266" s="1081"/>
    </row>
    <row r="1267" spans="2:12" x14ac:dyDescent="0.35">
      <c r="B1267" s="698">
        <v>22020206</v>
      </c>
      <c r="C1267" s="698">
        <v>70112</v>
      </c>
      <c r="D1267" s="761" t="s">
        <v>4684</v>
      </c>
      <c r="E1267" s="700">
        <v>2101</v>
      </c>
      <c r="F1267" s="782">
        <v>10742400</v>
      </c>
      <c r="G1267" s="26" t="s">
        <v>234</v>
      </c>
      <c r="H1267" s="791">
        <v>26950</v>
      </c>
      <c r="I1267" s="751">
        <v>0</v>
      </c>
      <c r="J1267" s="648"/>
      <c r="K1267" s="785">
        <f t="shared" si="32"/>
        <v>26950</v>
      </c>
      <c r="L1267" s="1081"/>
    </row>
    <row r="1268" spans="2:12" x14ac:dyDescent="0.35">
      <c r="B1268" s="698">
        <v>22020301</v>
      </c>
      <c r="C1268" s="698">
        <v>70112</v>
      </c>
      <c r="D1268" s="761" t="s">
        <v>4684</v>
      </c>
      <c r="E1268" s="700">
        <v>2101</v>
      </c>
      <c r="F1268" s="782">
        <v>10742400</v>
      </c>
      <c r="G1268" s="26" t="s">
        <v>195</v>
      </c>
      <c r="H1268" s="791">
        <v>1194800</v>
      </c>
      <c r="I1268" s="751">
        <v>1044000</v>
      </c>
      <c r="J1268" s="648"/>
      <c r="K1268" s="785">
        <f t="shared" si="32"/>
        <v>1194800</v>
      </c>
      <c r="L1268" s="1081"/>
    </row>
    <row r="1269" spans="2:12" x14ac:dyDescent="0.35">
      <c r="B1269" s="698">
        <v>22020302</v>
      </c>
      <c r="C1269" s="698">
        <v>70112</v>
      </c>
      <c r="D1269" s="761" t="s">
        <v>4684</v>
      </c>
      <c r="E1269" s="700">
        <v>2101</v>
      </c>
      <c r="F1269" s="782">
        <v>10742400</v>
      </c>
      <c r="G1269" s="26" t="s">
        <v>207</v>
      </c>
      <c r="H1269" s="791">
        <v>107800</v>
      </c>
      <c r="I1269" s="751">
        <v>0</v>
      </c>
      <c r="J1269" s="648"/>
      <c r="K1269" s="785">
        <f t="shared" si="32"/>
        <v>107800</v>
      </c>
      <c r="L1269" s="1081"/>
    </row>
    <row r="1270" spans="2:12" x14ac:dyDescent="0.35">
      <c r="B1270" s="698">
        <v>22020304</v>
      </c>
      <c r="C1270" s="698">
        <v>70112</v>
      </c>
      <c r="D1270" s="761" t="s">
        <v>4684</v>
      </c>
      <c r="E1270" s="700">
        <v>2101</v>
      </c>
      <c r="F1270" s="782">
        <v>10742400</v>
      </c>
      <c r="G1270" s="26" t="s">
        <v>187</v>
      </c>
      <c r="H1270" s="763">
        <v>86240</v>
      </c>
      <c r="I1270" s="751">
        <v>0</v>
      </c>
      <c r="J1270" s="735"/>
      <c r="K1270" s="785">
        <f t="shared" si="32"/>
        <v>86240</v>
      </c>
      <c r="L1270" s="1081"/>
    </row>
    <row r="1271" spans="2:12" x14ac:dyDescent="0.35">
      <c r="B1271" s="698">
        <v>22020305</v>
      </c>
      <c r="C1271" s="698">
        <v>70112</v>
      </c>
      <c r="D1271" s="761" t="s">
        <v>4684</v>
      </c>
      <c r="E1271" s="700">
        <v>2101</v>
      </c>
      <c r="F1271" s="782">
        <v>10742400</v>
      </c>
      <c r="G1271" s="26" t="s">
        <v>153</v>
      </c>
      <c r="H1271" s="763">
        <v>26950</v>
      </c>
      <c r="I1271" s="751">
        <v>0</v>
      </c>
      <c r="J1271" s="735"/>
      <c r="K1271" s="785">
        <f t="shared" si="32"/>
        <v>26950</v>
      </c>
      <c r="L1271" s="1081"/>
    </row>
    <row r="1272" spans="2:12" ht="51" x14ac:dyDescent="0.35">
      <c r="B1272" s="698">
        <v>22020312</v>
      </c>
      <c r="C1272" s="698">
        <v>70112</v>
      </c>
      <c r="D1272" s="761" t="s">
        <v>4684</v>
      </c>
      <c r="E1272" s="700">
        <v>2101</v>
      </c>
      <c r="F1272" s="782">
        <v>10742400</v>
      </c>
      <c r="G1272" s="26" t="s">
        <v>269</v>
      </c>
      <c r="H1272" s="763">
        <v>377656.8</v>
      </c>
      <c r="I1272" s="751">
        <v>150000</v>
      </c>
      <c r="J1272" s="735"/>
      <c r="K1272" s="785">
        <f>SUM(H1272,J1272)</f>
        <v>377656.8</v>
      </c>
      <c r="L1272" s="1081"/>
    </row>
    <row r="1273" spans="2:12" ht="51" x14ac:dyDescent="0.35">
      <c r="B1273" s="698">
        <v>22020313</v>
      </c>
      <c r="C1273" s="698">
        <v>70112</v>
      </c>
      <c r="D1273" s="761" t="s">
        <v>4684</v>
      </c>
      <c r="E1273" s="700">
        <v>2101</v>
      </c>
      <c r="F1273" s="782">
        <v>10742400</v>
      </c>
      <c r="G1273" s="26" t="s">
        <v>203</v>
      </c>
      <c r="H1273" s="763">
        <v>2000000</v>
      </c>
      <c r="I1273" s="751">
        <v>150000</v>
      </c>
      <c r="J1273" s="735"/>
      <c r="K1273" s="785">
        <f t="shared" si="32"/>
        <v>2000000</v>
      </c>
      <c r="L1273" s="1081"/>
    </row>
    <row r="1274" spans="2:12" x14ac:dyDescent="0.35">
      <c r="B1274" s="698">
        <v>22020401</v>
      </c>
      <c r="C1274" s="698">
        <v>70112</v>
      </c>
      <c r="D1274" s="761" t="s">
        <v>4684</v>
      </c>
      <c r="E1274" s="700">
        <v>2101</v>
      </c>
      <c r="F1274" s="782">
        <v>10742400</v>
      </c>
      <c r="G1274" s="26" t="s">
        <v>196</v>
      </c>
      <c r="H1274" s="763">
        <v>344600</v>
      </c>
      <c r="I1274" s="751">
        <v>320000</v>
      </c>
      <c r="J1274" s="723"/>
      <c r="K1274" s="785">
        <f t="shared" si="32"/>
        <v>344600</v>
      </c>
      <c r="L1274" s="1081"/>
    </row>
    <row r="1275" spans="2:12" x14ac:dyDescent="0.35">
      <c r="B1275" s="698">
        <v>22020402</v>
      </c>
      <c r="C1275" s="698">
        <v>70112</v>
      </c>
      <c r="D1275" s="761" t="s">
        <v>4684</v>
      </c>
      <c r="E1275" s="700">
        <v>2101</v>
      </c>
      <c r="F1275" s="782">
        <v>10742400</v>
      </c>
      <c r="G1275" s="26" t="s">
        <v>197</v>
      </c>
      <c r="H1275" s="763">
        <v>129000</v>
      </c>
      <c r="I1275" s="751">
        <v>0</v>
      </c>
      <c r="J1275" s="723"/>
      <c r="K1275" s="785">
        <f t="shared" si="32"/>
        <v>129000</v>
      </c>
      <c r="L1275" s="1081"/>
    </row>
    <row r="1276" spans="2:12" x14ac:dyDescent="0.35">
      <c r="B1276" s="698">
        <v>22020403</v>
      </c>
      <c r="C1276" s="698">
        <v>70112</v>
      </c>
      <c r="D1276" s="761" t="s">
        <v>4684</v>
      </c>
      <c r="E1276" s="700">
        <v>2101</v>
      </c>
      <c r="F1276" s="782">
        <v>10742400</v>
      </c>
      <c r="G1276" s="26" t="s">
        <v>160</v>
      </c>
      <c r="H1276" s="763">
        <v>200000</v>
      </c>
      <c r="I1276" s="751">
        <v>53000</v>
      </c>
      <c r="J1276" s="723"/>
      <c r="K1276" s="785">
        <f t="shared" si="32"/>
        <v>200000</v>
      </c>
      <c r="L1276" s="1081"/>
    </row>
    <row r="1277" spans="2:12" x14ac:dyDescent="0.35">
      <c r="B1277" s="698">
        <v>22020405</v>
      </c>
      <c r="C1277" s="698">
        <v>70112</v>
      </c>
      <c r="D1277" s="761" t="s">
        <v>4684</v>
      </c>
      <c r="E1277" s="700">
        <v>2101</v>
      </c>
      <c r="F1277" s="782">
        <v>10742400</v>
      </c>
      <c r="G1277" s="26" t="s">
        <v>162</v>
      </c>
      <c r="H1277" s="763">
        <v>53900</v>
      </c>
      <c r="I1277" s="751">
        <v>0</v>
      </c>
      <c r="J1277" s="735"/>
      <c r="K1277" s="785">
        <f t="shared" si="32"/>
        <v>53900</v>
      </c>
      <c r="L1277" s="1081"/>
    </row>
    <row r="1278" spans="2:12" x14ac:dyDescent="0.35">
      <c r="B1278" s="698">
        <v>22020406</v>
      </c>
      <c r="C1278" s="698">
        <v>70112</v>
      </c>
      <c r="D1278" s="761" t="s">
        <v>4684</v>
      </c>
      <c r="E1278" s="700">
        <v>2101</v>
      </c>
      <c r="F1278" s="782">
        <v>10742400</v>
      </c>
      <c r="G1278" s="26" t="s">
        <v>163</v>
      </c>
      <c r="H1278" s="763">
        <v>65000</v>
      </c>
      <c r="I1278" s="751">
        <v>118300</v>
      </c>
      <c r="J1278" s="735"/>
      <c r="K1278" s="785">
        <f t="shared" si="32"/>
        <v>65000</v>
      </c>
      <c r="L1278" s="1081"/>
    </row>
    <row r="1279" spans="2:12" x14ac:dyDescent="0.35">
      <c r="B1279" s="698">
        <v>22020501</v>
      </c>
      <c r="C1279" s="698">
        <v>70112</v>
      </c>
      <c r="D1279" s="761" t="s">
        <v>4684</v>
      </c>
      <c r="E1279" s="700">
        <v>2101</v>
      </c>
      <c r="F1279" s="782">
        <v>10742400</v>
      </c>
      <c r="G1279" s="26" t="s">
        <v>198</v>
      </c>
      <c r="H1279" s="763">
        <v>1220000</v>
      </c>
      <c r="I1279" s="751">
        <v>0</v>
      </c>
      <c r="J1279" s="735"/>
      <c r="K1279" s="785">
        <f t="shared" si="32"/>
        <v>1220000</v>
      </c>
      <c r="L1279" s="1081"/>
    </row>
    <row r="1280" spans="2:12" x14ac:dyDescent="0.35">
      <c r="B1280" s="698">
        <v>22020602</v>
      </c>
      <c r="C1280" s="698">
        <v>70112</v>
      </c>
      <c r="D1280" s="761" t="s">
        <v>4684</v>
      </c>
      <c r="E1280" s="700">
        <v>2101</v>
      </c>
      <c r="F1280" s="782">
        <v>10742400</v>
      </c>
      <c r="G1280" s="26" t="s">
        <v>210</v>
      </c>
      <c r="H1280" s="763">
        <v>96000</v>
      </c>
      <c r="I1280" s="751">
        <v>0</v>
      </c>
      <c r="J1280" s="735"/>
      <c r="K1280" s="785">
        <f t="shared" si="32"/>
        <v>96000</v>
      </c>
      <c r="L1280" s="1081"/>
    </row>
    <row r="1281" spans="2:12" x14ac:dyDescent="0.35">
      <c r="B1281" s="698">
        <v>22020605</v>
      </c>
      <c r="C1281" s="698">
        <v>70112</v>
      </c>
      <c r="D1281" s="761" t="s">
        <v>4684</v>
      </c>
      <c r="E1281" s="700">
        <v>2101</v>
      </c>
      <c r="F1281" s="782">
        <v>10742400</v>
      </c>
      <c r="G1281" s="26" t="s">
        <v>167</v>
      </c>
      <c r="H1281" s="763">
        <v>20000</v>
      </c>
      <c r="I1281" s="751">
        <v>0</v>
      </c>
      <c r="J1281" s="735"/>
      <c r="K1281" s="785">
        <f t="shared" si="32"/>
        <v>20000</v>
      </c>
      <c r="L1281" s="1081"/>
    </row>
    <row r="1282" spans="2:12" x14ac:dyDescent="0.35">
      <c r="B1282" s="698">
        <v>22020701</v>
      </c>
      <c r="C1282" s="698">
        <v>70112</v>
      </c>
      <c r="D1282" s="761" t="s">
        <v>4684</v>
      </c>
      <c r="E1282" s="700">
        <v>2101</v>
      </c>
      <c r="F1282" s="782">
        <v>10742400</v>
      </c>
      <c r="G1282" s="26" t="s">
        <v>199</v>
      </c>
      <c r="H1282" s="763">
        <v>1000000</v>
      </c>
      <c r="I1282" s="751">
        <v>0</v>
      </c>
      <c r="J1282" s="723"/>
      <c r="K1282" s="785">
        <f t="shared" si="32"/>
        <v>1000000</v>
      </c>
      <c r="L1282" s="1081"/>
    </row>
    <row r="1283" spans="2:12" x14ac:dyDescent="0.35">
      <c r="B1283" s="698">
        <v>22020801</v>
      </c>
      <c r="C1283" s="698">
        <v>70112</v>
      </c>
      <c r="D1283" s="761" t="s">
        <v>4684</v>
      </c>
      <c r="E1283" s="700">
        <v>2101</v>
      </c>
      <c r="F1283" s="782">
        <v>10742400</v>
      </c>
      <c r="G1283" s="26" t="s">
        <v>168</v>
      </c>
      <c r="H1283" s="763">
        <v>720000</v>
      </c>
      <c r="I1283" s="751">
        <v>469000</v>
      </c>
      <c r="J1283" s="735"/>
      <c r="K1283" s="785">
        <f t="shared" si="32"/>
        <v>720000</v>
      </c>
      <c r="L1283" s="1081"/>
    </row>
    <row r="1284" spans="2:12" x14ac:dyDescent="0.35">
      <c r="B1284" s="698">
        <v>22020802</v>
      </c>
      <c r="C1284" s="698">
        <v>70112</v>
      </c>
      <c r="D1284" s="761" t="s">
        <v>4684</v>
      </c>
      <c r="E1284" s="700">
        <v>2101</v>
      </c>
      <c r="F1284" s="782">
        <v>10742400</v>
      </c>
      <c r="G1284" s="26" t="s">
        <v>188</v>
      </c>
      <c r="H1284" s="763">
        <v>200000</v>
      </c>
      <c r="I1284" s="751">
        <v>149000</v>
      </c>
      <c r="J1284" s="735"/>
      <c r="K1284" s="785">
        <f t="shared" si="32"/>
        <v>200000</v>
      </c>
      <c r="L1284" s="1081"/>
    </row>
    <row r="1285" spans="2:12" x14ac:dyDescent="0.35">
      <c r="B1285" s="698">
        <v>22020803</v>
      </c>
      <c r="C1285" s="698">
        <v>70112</v>
      </c>
      <c r="D1285" s="761" t="s">
        <v>4684</v>
      </c>
      <c r="E1285" s="700">
        <v>2101</v>
      </c>
      <c r="F1285" s="782">
        <v>10742400</v>
      </c>
      <c r="G1285" s="26" t="s">
        <v>169</v>
      </c>
      <c r="H1285" s="763">
        <v>40000</v>
      </c>
      <c r="I1285" s="751">
        <v>11500</v>
      </c>
      <c r="J1285" s="735"/>
      <c r="K1285" s="785">
        <f t="shared" si="32"/>
        <v>40000</v>
      </c>
      <c r="L1285" s="1081"/>
    </row>
    <row r="1286" spans="2:12" x14ac:dyDescent="0.35">
      <c r="B1286" s="698">
        <v>22020901</v>
      </c>
      <c r="C1286" s="698">
        <v>70112</v>
      </c>
      <c r="D1286" s="761" t="s">
        <v>4684</v>
      </c>
      <c r="E1286" s="700">
        <v>2101</v>
      </c>
      <c r="F1286" s="782">
        <v>10742400</v>
      </c>
      <c r="G1286" s="26" t="s">
        <v>171</v>
      </c>
      <c r="H1286" s="763">
        <v>38768</v>
      </c>
      <c r="I1286" s="751">
        <v>4953.38</v>
      </c>
      <c r="J1286" s="723"/>
      <c r="K1286" s="785">
        <f t="shared" si="32"/>
        <v>38768</v>
      </c>
      <c r="L1286" s="1081"/>
    </row>
    <row r="1287" spans="2:12" x14ac:dyDescent="0.35">
      <c r="B1287" s="782">
        <v>22021001</v>
      </c>
      <c r="C1287" s="698">
        <v>70112</v>
      </c>
      <c r="D1287" s="783" t="s">
        <v>4684</v>
      </c>
      <c r="E1287" s="700">
        <v>2101</v>
      </c>
      <c r="F1287" s="782">
        <v>10742400</v>
      </c>
      <c r="G1287" s="37" t="s">
        <v>172</v>
      </c>
      <c r="H1287" s="701">
        <v>217000</v>
      </c>
      <c r="I1287" s="751">
        <v>138000</v>
      </c>
      <c r="J1287" s="788"/>
      <c r="K1287" s="785">
        <f t="shared" si="32"/>
        <v>217000</v>
      </c>
      <c r="L1287" s="1081"/>
    </row>
    <row r="1288" spans="2:12" x14ac:dyDescent="0.35">
      <c r="B1288" s="698">
        <v>22021003</v>
      </c>
      <c r="C1288" s="698">
        <v>70112</v>
      </c>
      <c r="D1288" s="761" t="s">
        <v>4684</v>
      </c>
      <c r="E1288" s="700">
        <v>2101</v>
      </c>
      <c r="F1288" s="782">
        <v>10742400</v>
      </c>
      <c r="G1288" s="26" t="s">
        <v>173</v>
      </c>
      <c r="H1288" s="763">
        <v>17500</v>
      </c>
      <c r="I1288" s="751">
        <v>0</v>
      </c>
      <c r="J1288" s="723"/>
      <c r="K1288" s="785">
        <f t="shared" si="32"/>
        <v>17500</v>
      </c>
      <c r="L1288" s="1081"/>
    </row>
    <row r="1289" spans="2:12" x14ac:dyDescent="0.35">
      <c r="B1289" s="698">
        <v>22021004</v>
      </c>
      <c r="C1289" s="698">
        <v>70112</v>
      </c>
      <c r="D1289" s="761" t="s">
        <v>4684</v>
      </c>
      <c r="E1289" s="700">
        <v>2101</v>
      </c>
      <c r="F1289" s="782">
        <v>10742400</v>
      </c>
      <c r="G1289" s="26" t="s">
        <v>174</v>
      </c>
      <c r="H1289" s="763">
        <v>500000</v>
      </c>
      <c r="I1289" s="751">
        <v>0</v>
      </c>
      <c r="J1289" s="735"/>
      <c r="K1289" s="785">
        <f>SUM(H1289,J1289)</f>
        <v>500000</v>
      </c>
      <c r="L1289" s="1081"/>
    </row>
    <row r="1290" spans="2:12" x14ac:dyDescent="0.35">
      <c r="B1290" s="698">
        <v>22021006</v>
      </c>
      <c r="C1290" s="698">
        <v>70112</v>
      </c>
      <c r="D1290" s="761" t="s">
        <v>4684</v>
      </c>
      <c r="E1290" s="700">
        <v>2101</v>
      </c>
      <c r="F1290" s="782">
        <v>10742400</v>
      </c>
      <c r="G1290" s="26" t="s">
        <v>190</v>
      </c>
      <c r="H1290" s="763">
        <v>24000</v>
      </c>
      <c r="I1290" s="751">
        <v>0</v>
      </c>
      <c r="J1290" s="735"/>
      <c r="K1290" s="785">
        <f t="shared" si="32"/>
        <v>24000</v>
      </c>
      <c r="L1290" s="1081"/>
    </row>
    <row r="1291" spans="2:12" x14ac:dyDescent="0.35">
      <c r="B1291" s="698">
        <v>22021007</v>
      </c>
      <c r="C1291" s="698">
        <v>70112</v>
      </c>
      <c r="D1291" s="761" t="s">
        <v>4684</v>
      </c>
      <c r="E1291" s="700">
        <v>2101</v>
      </c>
      <c r="F1291" s="782">
        <v>10742400</v>
      </c>
      <c r="G1291" s="26" t="s">
        <v>175</v>
      </c>
      <c r="H1291" s="763">
        <v>574000</v>
      </c>
      <c r="I1291" s="751">
        <v>505000</v>
      </c>
      <c r="J1291" s="735"/>
      <c r="K1291" s="785">
        <f t="shared" si="32"/>
        <v>574000</v>
      </c>
      <c r="L1291" s="1081"/>
    </row>
    <row r="1292" spans="2:12" ht="26.25" thickBot="1" x14ac:dyDescent="0.4">
      <c r="B1292" s="698">
        <v>22021008</v>
      </c>
      <c r="C1292" s="698">
        <v>70112</v>
      </c>
      <c r="D1292" s="761" t="s">
        <v>4684</v>
      </c>
      <c r="E1292" s="700">
        <v>2101</v>
      </c>
      <c r="F1292" s="782">
        <v>10742400</v>
      </c>
      <c r="G1292" s="26" t="s">
        <v>191</v>
      </c>
      <c r="H1292" s="763">
        <v>210000</v>
      </c>
      <c r="I1292" s="751">
        <v>0</v>
      </c>
      <c r="J1292" s="735"/>
      <c r="K1292" s="785">
        <f t="shared" si="32"/>
        <v>210000</v>
      </c>
      <c r="L1292" s="1081"/>
    </row>
    <row r="1293" spans="2:12" ht="27.75" thickTop="1" thickBot="1" x14ac:dyDescent="0.4">
      <c r="B1293" s="764"/>
      <c r="C1293" s="764"/>
      <c r="D1293" s="764"/>
      <c r="E1293" s="764"/>
      <c r="F1293" s="764"/>
      <c r="G1293" s="16" t="s">
        <v>2624</v>
      </c>
      <c r="H1293" s="766">
        <f>SUM(H1260:H1292)</f>
        <v>156078357.56</v>
      </c>
      <c r="I1293" s="747">
        <f>SUM(I1260:I1292)</f>
        <v>67950624.179999992</v>
      </c>
      <c r="J1293" s="765">
        <f>SUM(J1260:J1292)</f>
        <v>0</v>
      </c>
      <c r="K1293" s="766">
        <f>SUM(K1260:K1292)</f>
        <v>156078357.56</v>
      </c>
    </row>
    <row r="1294" spans="2:12" ht="27.75" thickTop="1" thickBot="1" x14ac:dyDescent="0.4">
      <c r="B1294" s="767"/>
      <c r="C1294" s="767"/>
      <c r="D1294" s="767"/>
      <c r="E1294" s="767"/>
      <c r="F1294" s="767"/>
      <c r="G1294" s="184"/>
      <c r="H1294" s="794"/>
      <c r="I1294" s="866"/>
      <c r="J1294" s="842"/>
      <c r="K1294" s="932"/>
    </row>
    <row r="1295" spans="2:12" ht="27.75" thickTop="1" thickBot="1" x14ac:dyDescent="0.4">
      <c r="B1295" s="767"/>
      <c r="C1295" s="767"/>
      <c r="D1295" s="767"/>
      <c r="E1295" s="767"/>
      <c r="F1295" s="767"/>
      <c r="G1295" s="769"/>
      <c r="H1295" s="787"/>
      <c r="I1295" s="728"/>
      <c r="J1295" s="719" t="s">
        <v>179</v>
      </c>
      <c r="K1295" s="789">
        <f>K1260+K1261</f>
        <v>141918357.56</v>
      </c>
    </row>
    <row r="1296" spans="2:12" ht="27.75" thickTop="1" thickBot="1" x14ac:dyDescent="0.4">
      <c r="B1296" s="767"/>
      <c r="C1296" s="767"/>
      <c r="D1296" s="767"/>
      <c r="E1296" s="767"/>
      <c r="F1296" s="767"/>
      <c r="G1296" s="769"/>
      <c r="H1296" s="787"/>
      <c r="I1296" s="728"/>
      <c r="J1296" s="719" t="s">
        <v>180</v>
      </c>
      <c r="K1296" s="789">
        <f>K1293-K1295</f>
        <v>14160000</v>
      </c>
    </row>
    <row r="1297" spans="2:15" ht="27.75" thickTop="1" thickBot="1" x14ac:dyDescent="0.4">
      <c r="B1297" s="767"/>
      <c r="C1297" s="767"/>
      <c r="D1297" s="767"/>
      <c r="E1297" s="767"/>
      <c r="F1297" s="767"/>
      <c r="G1297" s="769"/>
      <c r="H1297" s="787"/>
      <c r="I1297" s="728"/>
      <c r="J1297" s="720"/>
      <c r="K1297" s="827"/>
    </row>
    <row r="1298" spans="2:15" ht="27.75" thickTop="1" thickBot="1" x14ac:dyDescent="0.4">
      <c r="B1298" s="1088" t="s">
        <v>35</v>
      </c>
      <c r="C1298" s="1089" t="s">
        <v>3150</v>
      </c>
      <c r="D1298" s="1096"/>
      <c r="E1298" s="1096"/>
      <c r="F1298" s="1096"/>
      <c r="G1298" s="1096"/>
      <c r="H1298" s="1109"/>
      <c r="I1298" s="1107"/>
      <c r="J1298" s="1096"/>
      <c r="K1298" s="1096"/>
    </row>
    <row r="1299" spans="2:15" ht="27.75" thickTop="1" thickBot="1" x14ac:dyDescent="0.4">
      <c r="B1299" s="1569" t="s">
        <v>213</v>
      </c>
      <c r="C1299" s="1569"/>
      <c r="D1299" s="1569"/>
      <c r="E1299" s="1569"/>
      <c r="F1299" s="1569"/>
      <c r="G1299" s="769"/>
    </row>
    <row r="1300" spans="2:15" ht="80.25" thickTop="1" thickBot="1" x14ac:dyDescent="0.4">
      <c r="B1300" s="20" t="s">
        <v>137</v>
      </c>
      <c r="C1300" s="20" t="s">
        <v>138</v>
      </c>
      <c r="D1300" s="20" t="s">
        <v>139</v>
      </c>
      <c r="E1300" s="20" t="s">
        <v>140</v>
      </c>
      <c r="F1300" s="20" t="s">
        <v>141</v>
      </c>
      <c r="G1300" s="20" t="s">
        <v>142</v>
      </c>
      <c r="H1300" s="33" t="s">
        <v>3311</v>
      </c>
      <c r="I1300" s="750" t="s">
        <v>3317</v>
      </c>
      <c r="J1300" s="717" t="s">
        <v>3318</v>
      </c>
      <c r="K1300" s="33" t="s">
        <v>5153</v>
      </c>
    </row>
    <row r="1301" spans="2:15" ht="52.5" thickTop="1" thickBot="1" x14ac:dyDescent="0.4">
      <c r="B1301" s="782">
        <v>23020101</v>
      </c>
      <c r="C1301" s="698">
        <v>70112</v>
      </c>
      <c r="D1301" s="826" t="s">
        <v>3446</v>
      </c>
      <c r="E1301" s="784">
        <v>3101</v>
      </c>
      <c r="F1301" s="782">
        <v>10742400</v>
      </c>
      <c r="G1301" s="26" t="s">
        <v>3445</v>
      </c>
      <c r="H1301" s="701">
        <v>500000000</v>
      </c>
      <c r="I1301" s="751"/>
      <c r="J1301" s="788">
        <v>-300000000</v>
      </c>
      <c r="K1301" s="701">
        <f>SUM(H1301,J1301)</f>
        <v>200000000</v>
      </c>
      <c r="L1301" s="1081"/>
    </row>
    <row r="1302" spans="2:15" ht="27.75" thickTop="1" thickBot="1" x14ac:dyDescent="0.4">
      <c r="B1302" s="764"/>
      <c r="C1302" s="764"/>
      <c r="D1302" s="764"/>
      <c r="E1302" s="764"/>
      <c r="F1302" s="764"/>
      <c r="G1302" s="16" t="s">
        <v>1038</v>
      </c>
      <c r="H1302" s="766">
        <f>SUM(H1301:H1301)</f>
        <v>500000000</v>
      </c>
      <c r="I1302" s="747">
        <f>SUM(I1301:I1301)</f>
        <v>0</v>
      </c>
      <c r="J1302" s="765">
        <f>SUM(J1301:J1301)</f>
        <v>-300000000</v>
      </c>
      <c r="K1302" s="766">
        <f>SUM(K1301:K1301)</f>
        <v>200000000</v>
      </c>
    </row>
    <row r="1303" spans="2:15" ht="27.75" thickTop="1" thickBot="1" x14ac:dyDescent="0.4">
      <c r="B1303" s="767"/>
      <c r="C1303" s="767"/>
      <c r="D1303" s="767"/>
      <c r="E1303" s="767"/>
      <c r="F1303" s="767"/>
      <c r="G1303" s="184"/>
      <c r="H1303" s="794"/>
      <c r="I1303" s="866"/>
      <c r="J1303" s="842"/>
      <c r="K1303" s="932"/>
    </row>
    <row r="1304" spans="2:15" ht="27.75" thickTop="1" thickBot="1" x14ac:dyDescent="0.4">
      <c r="B1304" s="767"/>
      <c r="C1304" s="767"/>
      <c r="D1304" s="767"/>
      <c r="E1304" s="767"/>
      <c r="F1304" s="767"/>
      <c r="G1304" s="769"/>
      <c r="H1304" s="787"/>
      <c r="I1304" s="728"/>
      <c r="J1304" s="719" t="s">
        <v>215</v>
      </c>
      <c r="K1304" s="766">
        <f>K1302</f>
        <v>200000000</v>
      </c>
    </row>
    <row r="1305" spans="2:15" ht="27.75" thickTop="1" thickBot="1" x14ac:dyDescent="0.4">
      <c r="B1305" s="767"/>
      <c r="C1305" s="767"/>
      <c r="D1305" s="767"/>
      <c r="E1305" s="767"/>
      <c r="F1305" s="767"/>
      <c r="G1305" s="769"/>
      <c r="H1305" s="787"/>
      <c r="I1305" s="728"/>
      <c r="J1305" s="720"/>
      <c r="K1305" s="794"/>
    </row>
    <row r="1306" spans="2:15" ht="27.75" thickTop="1" thickBot="1" x14ac:dyDescent="0.4">
      <c r="B1306" s="1088" t="s">
        <v>3127</v>
      </c>
      <c r="C1306" s="1089" t="s">
        <v>3151</v>
      </c>
      <c r="D1306" s="1089"/>
      <c r="E1306" s="1089"/>
      <c r="F1306" s="1089"/>
      <c r="G1306" s="1089"/>
      <c r="H1306" s="1090"/>
      <c r="I1306" s="1091"/>
      <c r="J1306" s="1089"/>
      <c r="K1306" s="1108"/>
    </row>
    <row r="1307" spans="2:15" ht="27.75" thickTop="1" thickBot="1" x14ac:dyDescent="0.4">
      <c r="B1307" s="1571" t="s">
        <v>182</v>
      </c>
      <c r="C1307" s="1571"/>
      <c r="D1307" s="1571"/>
      <c r="E1307" s="1571"/>
      <c r="F1307" s="1571"/>
      <c r="G1307" s="31"/>
      <c r="H1307" s="32"/>
      <c r="I1307" s="753"/>
      <c r="J1307" s="722"/>
      <c r="K1307" s="32"/>
    </row>
    <row r="1308" spans="2:15" ht="106.5" thickTop="1" thickBot="1" x14ac:dyDescent="0.4">
      <c r="B1308" s="20" t="s">
        <v>137</v>
      </c>
      <c r="C1308" s="20" t="s">
        <v>138</v>
      </c>
      <c r="D1308" s="20" t="s">
        <v>139</v>
      </c>
      <c r="E1308" s="20" t="s">
        <v>140</v>
      </c>
      <c r="F1308" s="20" t="s">
        <v>141</v>
      </c>
      <c r="G1308" s="20" t="s">
        <v>142</v>
      </c>
      <c r="H1308" s="33" t="s">
        <v>3311</v>
      </c>
      <c r="I1308" s="750" t="s">
        <v>3316</v>
      </c>
      <c r="J1308" s="964" t="s">
        <v>3315</v>
      </c>
      <c r="K1308" s="21" t="s">
        <v>5154</v>
      </c>
    </row>
    <row r="1309" spans="2:15" ht="26.25" thickTop="1" x14ac:dyDescent="0.35">
      <c r="B1309" s="782">
        <v>21010103</v>
      </c>
      <c r="C1309" s="698">
        <v>70112</v>
      </c>
      <c r="D1309" s="783" t="s">
        <v>4684</v>
      </c>
      <c r="E1309" s="784" t="s">
        <v>5228</v>
      </c>
      <c r="F1309" s="782">
        <v>10742400</v>
      </c>
      <c r="G1309" s="37" t="s">
        <v>3135</v>
      </c>
      <c r="H1309" s="791">
        <v>68522494.700000003</v>
      </c>
      <c r="I1309" s="751">
        <v>29046860.359999999</v>
      </c>
      <c r="J1309" s="738"/>
      <c r="K1309" s="965">
        <f t="shared" ref="K1309:K1322" si="33">SUM(H1309,J1309)</f>
        <v>68522494.700000003</v>
      </c>
    </row>
    <row r="1310" spans="2:15" x14ac:dyDescent="0.35">
      <c r="B1310" s="698">
        <v>22020101</v>
      </c>
      <c r="C1310" s="698">
        <v>70112</v>
      </c>
      <c r="D1310" s="761" t="s">
        <v>4684</v>
      </c>
      <c r="E1310" s="700">
        <v>2101</v>
      </c>
      <c r="F1310" s="698">
        <v>10721300</v>
      </c>
      <c r="G1310" s="26" t="s">
        <v>145</v>
      </c>
      <c r="H1310" s="791">
        <v>1437460</v>
      </c>
      <c r="I1310" s="751">
        <v>0</v>
      </c>
      <c r="J1310" s="648"/>
      <c r="K1310" s="859">
        <f t="shared" si="33"/>
        <v>1437460</v>
      </c>
    </row>
    <row r="1311" spans="2:15" x14ac:dyDescent="0.35">
      <c r="B1311" s="698">
        <v>22020102</v>
      </c>
      <c r="C1311" s="698">
        <v>70112</v>
      </c>
      <c r="D1311" s="761" t="s">
        <v>4684</v>
      </c>
      <c r="E1311" s="700">
        <v>2101</v>
      </c>
      <c r="F1311" s="698">
        <v>10721300</v>
      </c>
      <c r="G1311" s="26" t="s">
        <v>146</v>
      </c>
      <c r="H1311" s="791">
        <v>699360</v>
      </c>
      <c r="I1311" s="751">
        <v>0</v>
      </c>
      <c r="J1311" s="648"/>
      <c r="K1311" s="859">
        <f t="shared" si="33"/>
        <v>699360</v>
      </c>
    </row>
    <row r="1312" spans="2:15" s="1312" customFormat="1" x14ac:dyDescent="0.35">
      <c r="B1312" s="1313">
        <v>22020204</v>
      </c>
      <c r="C1312" s="1313">
        <v>70112</v>
      </c>
      <c r="D1312" s="1314" t="s">
        <v>4684</v>
      </c>
      <c r="E1312" s="1315">
        <v>2101</v>
      </c>
      <c r="F1312" s="1313">
        <v>10721300</v>
      </c>
      <c r="G1312" s="1316" t="s">
        <v>149</v>
      </c>
      <c r="H1312" s="1317">
        <v>35000</v>
      </c>
      <c r="I1312" s="1318">
        <v>285000</v>
      </c>
      <c r="J1312" s="1319">
        <v>570000</v>
      </c>
      <c r="K1312" s="1320">
        <f>SUM(H1312,J1312)</f>
        <v>605000</v>
      </c>
      <c r="M1312" s="1154"/>
      <c r="N1312" s="1322"/>
      <c r="O1312" s="1322"/>
    </row>
    <row r="1313" spans="2:15" x14ac:dyDescent="0.35">
      <c r="B1313" s="698">
        <v>22020301</v>
      </c>
      <c r="C1313" s="698">
        <v>70112</v>
      </c>
      <c r="D1313" s="761" t="s">
        <v>4684</v>
      </c>
      <c r="E1313" s="700">
        <v>2101</v>
      </c>
      <c r="F1313" s="698">
        <v>10721300</v>
      </c>
      <c r="G1313" s="26" t="s">
        <v>195</v>
      </c>
      <c r="H1313" s="791">
        <v>2985213.4</v>
      </c>
      <c r="I1313" s="751">
        <v>0</v>
      </c>
      <c r="J1313" s="648">
        <v>-602000</v>
      </c>
      <c r="K1313" s="859">
        <f>SUM(H1313,J1313)</f>
        <v>2383213.4</v>
      </c>
    </row>
    <row r="1314" spans="2:15" x14ac:dyDescent="0.35">
      <c r="B1314" s="698">
        <v>22020305</v>
      </c>
      <c r="C1314" s="698">
        <v>70112</v>
      </c>
      <c r="D1314" s="761" t="s">
        <v>4684</v>
      </c>
      <c r="E1314" s="700">
        <v>2101</v>
      </c>
      <c r="F1314" s="698">
        <v>10721300</v>
      </c>
      <c r="G1314" s="26" t="s">
        <v>153</v>
      </c>
      <c r="H1314" s="763">
        <v>169050</v>
      </c>
      <c r="I1314" s="751">
        <v>64000</v>
      </c>
      <c r="J1314" s="735"/>
      <c r="K1314" s="859">
        <f t="shared" si="33"/>
        <v>169050</v>
      </c>
    </row>
    <row r="1315" spans="2:15" x14ac:dyDescent="0.35">
      <c r="B1315" s="698">
        <v>22020401</v>
      </c>
      <c r="C1315" s="698">
        <v>70112</v>
      </c>
      <c r="D1315" s="761" t="s">
        <v>4684</v>
      </c>
      <c r="E1315" s="700">
        <v>2101</v>
      </c>
      <c r="F1315" s="698">
        <v>10721300</v>
      </c>
      <c r="G1315" s="26" t="s">
        <v>196</v>
      </c>
      <c r="H1315" s="763">
        <v>398250</v>
      </c>
      <c r="I1315" s="751">
        <v>0</v>
      </c>
      <c r="J1315" s="723"/>
      <c r="K1315" s="859">
        <f t="shared" si="33"/>
        <v>398250</v>
      </c>
    </row>
    <row r="1316" spans="2:15" x14ac:dyDescent="0.35">
      <c r="B1316" s="698">
        <v>22020404</v>
      </c>
      <c r="C1316" s="698">
        <v>70112</v>
      </c>
      <c r="D1316" s="761" t="s">
        <v>4684</v>
      </c>
      <c r="E1316" s="700">
        <v>2101</v>
      </c>
      <c r="F1316" s="698">
        <v>10721300</v>
      </c>
      <c r="G1316" s="26" t="s">
        <v>161</v>
      </c>
      <c r="H1316" s="763">
        <v>361179</v>
      </c>
      <c r="I1316" s="751">
        <v>0</v>
      </c>
      <c r="J1316" s="723"/>
      <c r="K1316" s="859">
        <f t="shared" si="33"/>
        <v>361179</v>
      </c>
    </row>
    <row r="1317" spans="2:15" x14ac:dyDescent="0.35">
      <c r="B1317" s="698">
        <v>22020501</v>
      </c>
      <c r="C1317" s="698">
        <v>70112</v>
      </c>
      <c r="D1317" s="761" t="s">
        <v>4684</v>
      </c>
      <c r="E1317" s="700">
        <v>2101</v>
      </c>
      <c r="F1317" s="698">
        <v>10721300</v>
      </c>
      <c r="G1317" s="26" t="s">
        <v>198</v>
      </c>
      <c r="H1317" s="763">
        <v>385020</v>
      </c>
      <c r="I1317" s="751">
        <v>0</v>
      </c>
      <c r="J1317" s="735"/>
      <c r="K1317" s="859">
        <f t="shared" si="33"/>
        <v>385020</v>
      </c>
    </row>
    <row r="1318" spans="2:15" x14ac:dyDescent="0.35">
      <c r="B1318" s="698">
        <v>22020801</v>
      </c>
      <c r="C1318" s="698">
        <v>70112</v>
      </c>
      <c r="D1318" s="761" t="s">
        <v>4684</v>
      </c>
      <c r="E1318" s="700">
        <v>2101</v>
      </c>
      <c r="F1318" s="698">
        <v>10721300</v>
      </c>
      <c r="G1318" s="26" t="s">
        <v>168</v>
      </c>
      <c r="H1318" s="763">
        <v>270480</v>
      </c>
      <c r="I1318" s="751">
        <v>0</v>
      </c>
      <c r="J1318" s="735"/>
      <c r="K1318" s="859">
        <f t="shared" si="33"/>
        <v>270480</v>
      </c>
    </row>
    <row r="1319" spans="2:15" x14ac:dyDescent="0.35">
      <c r="B1319" s="698">
        <v>22020803</v>
      </c>
      <c r="C1319" s="698">
        <v>70112</v>
      </c>
      <c r="D1319" s="761" t="s">
        <v>4684</v>
      </c>
      <c r="E1319" s="700">
        <v>2101</v>
      </c>
      <c r="F1319" s="698">
        <v>10721300</v>
      </c>
      <c r="G1319" s="26" t="s">
        <v>169</v>
      </c>
      <c r="H1319" s="763">
        <v>95550</v>
      </c>
      <c r="I1319" s="751">
        <v>2053.84</v>
      </c>
      <c r="J1319" s="735"/>
      <c r="K1319" s="859">
        <f t="shared" si="33"/>
        <v>95550</v>
      </c>
    </row>
    <row r="1320" spans="2:15" s="1312" customFormat="1" x14ac:dyDescent="0.35">
      <c r="B1320" s="1313">
        <v>22020901</v>
      </c>
      <c r="C1320" s="1313">
        <v>70112</v>
      </c>
      <c r="D1320" s="1314" t="s">
        <v>4684</v>
      </c>
      <c r="E1320" s="1315">
        <v>2101</v>
      </c>
      <c r="F1320" s="1313">
        <v>10721300</v>
      </c>
      <c r="G1320" s="1316" t="s">
        <v>171</v>
      </c>
      <c r="H1320" s="1317">
        <v>446.6</v>
      </c>
      <c r="I1320" s="1318">
        <v>16000</v>
      </c>
      <c r="J1320" s="1323">
        <v>32000</v>
      </c>
      <c r="K1320" s="1320">
        <f t="shared" si="33"/>
        <v>32446.6</v>
      </c>
      <c r="M1320" s="1154"/>
      <c r="N1320" s="1322"/>
      <c r="O1320" s="1322"/>
    </row>
    <row r="1321" spans="2:15" x14ac:dyDescent="0.35">
      <c r="B1321" s="782">
        <v>22021001</v>
      </c>
      <c r="C1321" s="698">
        <v>70112</v>
      </c>
      <c r="D1321" s="783" t="s">
        <v>4684</v>
      </c>
      <c r="E1321" s="700">
        <v>2101</v>
      </c>
      <c r="F1321" s="782">
        <v>10721300</v>
      </c>
      <c r="G1321" s="37" t="s">
        <v>172</v>
      </c>
      <c r="H1321" s="701">
        <v>228291</v>
      </c>
      <c r="I1321" s="751">
        <v>0</v>
      </c>
      <c r="J1321" s="788"/>
      <c r="K1321" s="859">
        <f t="shared" si="33"/>
        <v>228291</v>
      </c>
    </row>
    <row r="1322" spans="2:15" ht="26.25" thickBot="1" x14ac:dyDescent="0.4">
      <c r="B1322" s="698">
        <v>22021003</v>
      </c>
      <c r="C1322" s="698">
        <v>70112</v>
      </c>
      <c r="D1322" s="761" t="s">
        <v>4684</v>
      </c>
      <c r="E1322" s="700">
        <v>2101</v>
      </c>
      <c r="F1322" s="698">
        <v>10721300</v>
      </c>
      <c r="G1322" s="26" t="s">
        <v>173</v>
      </c>
      <c r="H1322" s="763">
        <v>14700</v>
      </c>
      <c r="I1322" s="751"/>
      <c r="J1322" s="723"/>
      <c r="K1322" s="966">
        <f t="shared" si="33"/>
        <v>14700</v>
      </c>
    </row>
    <row r="1323" spans="2:15" ht="27.75" thickTop="1" thickBot="1" x14ac:dyDescent="0.4">
      <c r="B1323" s="764"/>
      <c r="C1323" s="764"/>
      <c r="D1323" s="764"/>
      <c r="E1323" s="764"/>
      <c r="F1323" s="764"/>
      <c r="G1323" s="16" t="s">
        <v>2624</v>
      </c>
      <c r="H1323" s="766">
        <f>SUM(H1309:H1322)</f>
        <v>75602494.700000003</v>
      </c>
      <c r="I1323" s="747">
        <f>SUM(I1309:I1322)</f>
        <v>29413914.199999999</v>
      </c>
      <c r="J1323" s="920">
        <f>SUM(J1309:J1322)</f>
        <v>0</v>
      </c>
      <c r="K1323" s="967">
        <f>SUM(K1309:K1322)</f>
        <v>75602494.700000003</v>
      </c>
    </row>
    <row r="1324" spans="2:15" ht="27.75" thickTop="1" thickBot="1" x14ac:dyDescent="0.4">
      <c r="B1324" s="767"/>
      <c r="C1324" s="767"/>
      <c r="D1324" s="767"/>
      <c r="E1324" s="767"/>
      <c r="F1324" s="767"/>
      <c r="G1324" s="184"/>
      <c r="H1324" s="794"/>
      <c r="I1324" s="866"/>
      <c r="J1324" s="842"/>
      <c r="K1324" s="766"/>
    </row>
    <row r="1325" spans="2:15" ht="27.75" thickTop="1" thickBot="1" x14ac:dyDescent="0.4">
      <c r="B1325" s="767"/>
      <c r="C1325" s="767"/>
      <c r="D1325" s="767"/>
      <c r="E1325" s="767"/>
      <c r="F1325" s="767"/>
      <c r="G1325" s="769"/>
      <c r="H1325" s="787"/>
      <c r="I1325" s="728"/>
      <c r="J1325" s="719" t="s">
        <v>179</v>
      </c>
      <c r="K1325" s="789">
        <f>K1309</f>
        <v>68522494.700000003</v>
      </c>
    </row>
    <row r="1326" spans="2:15" ht="27.75" thickTop="1" thickBot="1" x14ac:dyDescent="0.4">
      <c r="B1326" s="767"/>
      <c r="C1326" s="767"/>
      <c r="D1326" s="767"/>
      <c r="E1326" s="767"/>
      <c r="F1326" s="767"/>
      <c r="G1326" s="769"/>
      <c r="H1326" s="787"/>
      <c r="I1326" s="728"/>
      <c r="J1326" s="719" t="s">
        <v>180</v>
      </c>
      <c r="K1326" s="789">
        <f>K1323-K1325</f>
        <v>7080000</v>
      </c>
    </row>
    <row r="1327" spans="2:15" ht="27.75" thickTop="1" thickBot="1" x14ac:dyDescent="0.4">
      <c r="B1327" s="767"/>
      <c r="C1327" s="767"/>
      <c r="D1327" s="767"/>
      <c r="E1327" s="767"/>
      <c r="F1327" s="767"/>
      <c r="G1327" s="769"/>
      <c r="H1327" s="787"/>
      <c r="I1327" s="728"/>
      <c r="J1327" s="720"/>
      <c r="K1327" s="827"/>
    </row>
    <row r="1328" spans="2:15" ht="27.75" thickTop="1" thickBot="1" x14ac:dyDescent="0.4">
      <c r="B1328" s="1088" t="s">
        <v>51</v>
      </c>
      <c r="C1328" s="1089" t="s">
        <v>3152</v>
      </c>
      <c r="D1328" s="1089"/>
      <c r="E1328" s="1089"/>
      <c r="F1328" s="1089"/>
      <c r="G1328" s="1089"/>
      <c r="H1328" s="1090"/>
      <c r="I1328" s="1091"/>
      <c r="J1328" s="1089"/>
      <c r="K1328" s="1108"/>
    </row>
    <row r="1329" spans="2:11" ht="27.75" thickTop="1" thickBot="1" x14ac:dyDescent="0.4">
      <c r="B1329" s="1571" t="s">
        <v>182</v>
      </c>
      <c r="C1329" s="1571"/>
      <c r="D1329" s="1571"/>
      <c r="E1329" s="1571"/>
      <c r="F1329" s="1571"/>
      <c r="G1329" s="31"/>
      <c r="H1329" s="32"/>
      <c r="I1329" s="753"/>
      <c r="J1329" s="722"/>
      <c r="K1329" s="32"/>
    </row>
    <row r="1330" spans="2:11" ht="106.5" thickTop="1" thickBot="1" x14ac:dyDescent="0.4">
      <c r="B1330" s="20" t="s">
        <v>137</v>
      </c>
      <c r="C1330" s="20" t="s">
        <v>138</v>
      </c>
      <c r="D1330" s="20" t="s">
        <v>139</v>
      </c>
      <c r="E1330" s="20" t="s">
        <v>140</v>
      </c>
      <c r="F1330" s="20" t="s">
        <v>141</v>
      </c>
      <c r="G1330" s="20" t="s">
        <v>142</v>
      </c>
      <c r="H1330" s="33" t="s">
        <v>3311</v>
      </c>
      <c r="I1330" s="750" t="s">
        <v>3316</v>
      </c>
      <c r="J1330" s="717" t="s">
        <v>3315</v>
      </c>
      <c r="K1330" s="717" t="s">
        <v>5154</v>
      </c>
    </row>
    <row r="1331" spans="2:11" ht="26.25" thickTop="1" x14ac:dyDescent="0.35">
      <c r="B1331" s="782">
        <v>21010103</v>
      </c>
      <c r="C1331" s="698">
        <v>70131</v>
      </c>
      <c r="D1331" s="783" t="s">
        <v>4684</v>
      </c>
      <c r="E1331" s="784">
        <v>2204</v>
      </c>
      <c r="F1331" s="698">
        <v>10742400</v>
      </c>
      <c r="G1331" s="37" t="s">
        <v>3135</v>
      </c>
      <c r="H1331" s="791">
        <v>5200830.08</v>
      </c>
      <c r="I1331" s="751">
        <v>1619032.92</v>
      </c>
      <c r="J1331" s="738"/>
      <c r="K1331" s="968">
        <f t="shared" ref="K1331:K1358" si="34">SUM(H1331,J1331)</f>
        <v>5200830.08</v>
      </c>
    </row>
    <row r="1332" spans="2:11" x14ac:dyDescent="0.35">
      <c r="B1332" s="698">
        <v>22020101</v>
      </c>
      <c r="C1332" s="698">
        <v>70131</v>
      </c>
      <c r="D1332" s="761" t="s">
        <v>4684</v>
      </c>
      <c r="E1332" s="700">
        <v>2101</v>
      </c>
      <c r="F1332" s="698">
        <v>10742400</v>
      </c>
      <c r="G1332" s="26" t="s">
        <v>145</v>
      </c>
      <c r="H1332" s="791">
        <v>879050</v>
      </c>
      <c r="I1332" s="751">
        <v>420000</v>
      </c>
      <c r="J1332" s="648"/>
      <c r="K1332" s="859">
        <f t="shared" si="34"/>
        <v>879050</v>
      </c>
    </row>
    <row r="1333" spans="2:11" x14ac:dyDescent="0.35">
      <c r="B1333" s="698">
        <v>22020102</v>
      </c>
      <c r="C1333" s="698">
        <v>70131</v>
      </c>
      <c r="D1333" s="761" t="s">
        <v>4684</v>
      </c>
      <c r="E1333" s="700">
        <v>2101</v>
      </c>
      <c r="F1333" s="698">
        <v>10742400</v>
      </c>
      <c r="G1333" s="26" t="s">
        <v>146</v>
      </c>
      <c r="H1333" s="791">
        <v>2100000</v>
      </c>
      <c r="I1333" s="751">
        <v>1300000</v>
      </c>
      <c r="J1333" s="648"/>
      <c r="K1333" s="859">
        <f t="shared" si="34"/>
        <v>2100000</v>
      </c>
    </row>
    <row r="1334" spans="2:11" x14ac:dyDescent="0.35">
      <c r="B1334" s="698">
        <v>22020201</v>
      </c>
      <c r="C1334" s="698">
        <v>70131</v>
      </c>
      <c r="D1334" s="761" t="s">
        <v>4684</v>
      </c>
      <c r="E1334" s="700">
        <v>2101</v>
      </c>
      <c r="F1334" s="698">
        <v>10742400</v>
      </c>
      <c r="G1334" s="26" t="s">
        <v>147</v>
      </c>
      <c r="H1334" s="791">
        <v>1000000</v>
      </c>
      <c r="I1334" s="751">
        <v>0</v>
      </c>
      <c r="J1334" s="648"/>
      <c r="K1334" s="859">
        <f t="shared" si="34"/>
        <v>1000000</v>
      </c>
    </row>
    <row r="1335" spans="2:11" x14ac:dyDescent="0.35">
      <c r="B1335" s="698">
        <v>22020203</v>
      </c>
      <c r="C1335" s="698">
        <v>70131</v>
      </c>
      <c r="D1335" s="761" t="s">
        <v>4684</v>
      </c>
      <c r="E1335" s="700">
        <v>2101</v>
      </c>
      <c r="F1335" s="698">
        <v>10742400</v>
      </c>
      <c r="G1335" s="26" t="s">
        <v>148</v>
      </c>
      <c r="H1335" s="791">
        <v>1400000</v>
      </c>
      <c r="I1335" s="751">
        <v>0</v>
      </c>
      <c r="J1335" s="648"/>
      <c r="K1335" s="859">
        <f t="shared" si="34"/>
        <v>1400000</v>
      </c>
    </row>
    <row r="1336" spans="2:11" x14ac:dyDescent="0.35">
      <c r="B1336" s="698">
        <v>22020205</v>
      </c>
      <c r="C1336" s="698">
        <v>70131</v>
      </c>
      <c r="D1336" s="761" t="s">
        <v>4684</v>
      </c>
      <c r="E1336" s="700">
        <v>2101</v>
      </c>
      <c r="F1336" s="698">
        <v>10742400</v>
      </c>
      <c r="G1336" s="26" t="s">
        <v>185</v>
      </c>
      <c r="H1336" s="791">
        <v>140000</v>
      </c>
      <c r="I1336" s="751">
        <v>0</v>
      </c>
      <c r="J1336" s="648"/>
      <c r="K1336" s="859">
        <f t="shared" si="34"/>
        <v>140000</v>
      </c>
    </row>
    <row r="1337" spans="2:11" x14ac:dyDescent="0.35">
      <c r="B1337" s="698">
        <v>22020301</v>
      </c>
      <c r="C1337" s="698">
        <v>70131</v>
      </c>
      <c r="D1337" s="761" t="s">
        <v>4684</v>
      </c>
      <c r="E1337" s="700">
        <v>2101</v>
      </c>
      <c r="F1337" s="698">
        <v>10742400</v>
      </c>
      <c r="G1337" s="26" t="s">
        <v>195</v>
      </c>
      <c r="H1337" s="791">
        <v>800000</v>
      </c>
      <c r="I1337" s="751">
        <v>760000</v>
      </c>
      <c r="J1337" s="648"/>
      <c r="K1337" s="859">
        <f t="shared" si="34"/>
        <v>800000</v>
      </c>
    </row>
    <row r="1338" spans="2:11" x14ac:dyDescent="0.35">
      <c r="B1338" s="698">
        <v>22020303</v>
      </c>
      <c r="C1338" s="698">
        <v>70131</v>
      </c>
      <c r="D1338" s="761" t="s">
        <v>4684</v>
      </c>
      <c r="E1338" s="700">
        <v>2101</v>
      </c>
      <c r="F1338" s="698">
        <v>10742400</v>
      </c>
      <c r="G1338" s="26" t="s">
        <v>152</v>
      </c>
      <c r="H1338" s="791">
        <v>35000</v>
      </c>
      <c r="I1338" s="751">
        <v>0</v>
      </c>
      <c r="J1338" s="648"/>
      <c r="K1338" s="859">
        <f t="shared" si="34"/>
        <v>35000</v>
      </c>
    </row>
    <row r="1339" spans="2:11" x14ac:dyDescent="0.35">
      <c r="B1339" s="698">
        <v>22020305</v>
      </c>
      <c r="C1339" s="698">
        <v>70131</v>
      </c>
      <c r="D1339" s="761" t="s">
        <v>4684</v>
      </c>
      <c r="E1339" s="700">
        <v>2101</v>
      </c>
      <c r="F1339" s="698">
        <v>10742400</v>
      </c>
      <c r="G1339" s="26" t="s">
        <v>153</v>
      </c>
      <c r="H1339" s="763">
        <v>1750000</v>
      </c>
      <c r="I1339" s="751">
        <v>1301500</v>
      </c>
      <c r="J1339" s="735"/>
      <c r="K1339" s="859">
        <f t="shared" si="34"/>
        <v>1750000</v>
      </c>
    </row>
    <row r="1340" spans="2:11" x14ac:dyDescent="0.35">
      <c r="B1340" s="698">
        <v>22020306</v>
      </c>
      <c r="C1340" s="698">
        <v>70131</v>
      </c>
      <c r="D1340" s="761" t="s">
        <v>4684</v>
      </c>
      <c r="E1340" s="700">
        <v>2101</v>
      </c>
      <c r="F1340" s="698">
        <v>10742400</v>
      </c>
      <c r="G1340" s="26" t="s">
        <v>154</v>
      </c>
      <c r="H1340" s="763">
        <v>1140000</v>
      </c>
      <c r="I1340" s="751">
        <v>695000</v>
      </c>
      <c r="J1340" s="735"/>
      <c r="K1340" s="859">
        <f t="shared" si="34"/>
        <v>1140000</v>
      </c>
    </row>
    <row r="1341" spans="2:11" x14ac:dyDescent="0.35">
      <c r="B1341" s="698">
        <v>22020401</v>
      </c>
      <c r="C1341" s="698">
        <v>70131</v>
      </c>
      <c r="D1341" s="761" t="s">
        <v>4684</v>
      </c>
      <c r="E1341" s="700">
        <v>2101</v>
      </c>
      <c r="F1341" s="698">
        <v>10742400</v>
      </c>
      <c r="G1341" s="26" t="s">
        <v>196</v>
      </c>
      <c r="H1341" s="763">
        <v>714000</v>
      </c>
      <c r="I1341" s="751">
        <v>390000</v>
      </c>
      <c r="J1341" s="723"/>
      <c r="K1341" s="859">
        <f t="shared" si="34"/>
        <v>714000</v>
      </c>
    </row>
    <row r="1342" spans="2:11" x14ac:dyDescent="0.35">
      <c r="B1342" s="698">
        <v>22020402</v>
      </c>
      <c r="C1342" s="698">
        <v>70131</v>
      </c>
      <c r="D1342" s="761" t="s">
        <v>4684</v>
      </c>
      <c r="E1342" s="700">
        <v>2101</v>
      </c>
      <c r="F1342" s="698">
        <v>10742400</v>
      </c>
      <c r="G1342" s="26" t="s">
        <v>197</v>
      </c>
      <c r="H1342" s="763">
        <v>1000000</v>
      </c>
      <c r="I1342" s="751">
        <v>0</v>
      </c>
      <c r="J1342" s="723"/>
      <c r="K1342" s="859">
        <f t="shared" si="34"/>
        <v>1000000</v>
      </c>
    </row>
    <row r="1343" spans="2:11" x14ac:dyDescent="0.35">
      <c r="B1343" s="698">
        <v>22020403</v>
      </c>
      <c r="C1343" s="698">
        <v>70131</v>
      </c>
      <c r="D1343" s="761" t="s">
        <v>4684</v>
      </c>
      <c r="E1343" s="700">
        <v>2101</v>
      </c>
      <c r="F1343" s="698">
        <v>10742400</v>
      </c>
      <c r="G1343" s="26" t="s">
        <v>160</v>
      </c>
      <c r="H1343" s="763">
        <v>350000</v>
      </c>
      <c r="I1343" s="751">
        <v>0</v>
      </c>
      <c r="J1343" s="723"/>
      <c r="K1343" s="859">
        <f t="shared" si="34"/>
        <v>350000</v>
      </c>
    </row>
    <row r="1344" spans="2:11" x14ac:dyDescent="0.35">
      <c r="B1344" s="698">
        <v>22020404</v>
      </c>
      <c r="C1344" s="698">
        <v>70131</v>
      </c>
      <c r="D1344" s="761" t="s">
        <v>4684</v>
      </c>
      <c r="E1344" s="700">
        <v>2101</v>
      </c>
      <c r="F1344" s="698">
        <v>10742400</v>
      </c>
      <c r="G1344" s="26" t="s">
        <v>161</v>
      </c>
      <c r="H1344" s="763">
        <v>350000</v>
      </c>
      <c r="I1344" s="751">
        <v>50000</v>
      </c>
      <c r="J1344" s="723"/>
      <c r="K1344" s="859">
        <f t="shared" si="34"/>
        <v>350000</v>
      </c>
    </row>
    <row r="1345" spans="2:11" x14ac:dyDescent="0.35">
      <c r="B1345" s="698">
        <v>22020405</v>
      </c>
      <c r="C1345" s="698">
        <v>70131</v>
      </c>
      <c r="D1345" s="761" t="s">
        <v>4684</v>
      </c>
      <c r="E1345" s="700">
        <v>2101</v>
      </c>
      <c r="F1345" s="698">
        <v>10742400</v>
      </c>
      <c r="G1345" s="26" t="s">
        <v>162</v>
      </c>
      <c r="H1345" s="763">
        <v>300000</v>
      </c>
      <c r="I1345" s="751">
        <v>0</v>
      </c>
      <c r="J1345" s="723"/>
      <c r="K1345" s="859">
        <f t="shared" si="34"/>
        <v>300000</v>
      </c>
    </row>
    <row r="1346" spans="2:11" x14ac:dyDescent="0.35">
      <c r="B1346" s="698">
        <v>22020406</v>
      </c>
      <c r="C1346" s="698">
        <v>70131</v>
      </c>
      <c r="D1346" s="761" t="s">
        <v>4684</v>
      </c>
      <c r="E1346" s="700">
        <v>2101</v>
      </c>
      <c r="F1346" s="698">
        <v>10742400</v>
      </c>
      <c r="G1346" s="26" t="s">
        <v>163</v>
      </c>
      <c r="H1346" s="763">
        <v>210000</v>
      </c>
      <c r="I1346" s="751">
        <v>112000</v>
      </c>
      <c r="J1346" s="723"/>
      <c r="K1346" s="859">
        <f t="shared" si="34"/>
        <v>210000</v>
      </c>
    </row>
    <row r="1347" spans="2:11" x14ac:dyDescent="0.35">
      <c r="B1347" s="698">
        <v>22020501</v>
      </c>
      <c r="C1347" s="698">
        <v>70131</v>
      </c>
      <c r="D1347" s="761" t="s">
        <v>4684</v>
      </c>
      <c r="E1347" s="700">
        <v>2101</v>
      </c>
      <c r="F1347" s="698">
        <v>10742400</v>
      </c>
      <c r="G1347" s="26" t="s">
        <v>198</v>
      </c>
      <c r="H1347" s="763">
        <v>1000000</v>
      </c>
      <c r="I1347" s="751">
        <v>0</v>
      </c>
      <c r="J1347" s="735"/>
      <c r="K1347" s="859">
        <f t="shared" si="34"/>
        <v>1000000</v>
      </c>
    </row>
    <row r="1348" spans="2:11" x14ac:dyDescent="0.35">
      <c r="B1348" s="698">
        <v>22020601</v>
      </c>
      <c r="C1348" s="698">
        <v>70131</v>
      </c>
      <c r="D1348" s="761" t="s">
        <v>4684</v>
      </c>
      <c r="E1348" s="700">
        <v>2101</v>
      </c>
      <c r="F1348" s="698">
        <v>10742400</v>
      </c>
      <c r="G1348" s="26" t="s">
        <v>166</v>
      </c>
      <c r="H1348" s="763">
        <v>350000</v>
      </c>
      <c r="I1348" s="751">
        <v>0</v>
      </c>
      <c r="J1348" s="735"/>
      <c r="K1348" s="859">
        <f t="shared" si="34"/>
        <v>350000</v>
      </c>
    </row>
    <row r="1349" spans="2:11" x14ac:dyDescent="0.35">
      <c r="B1349" s="698">
        <v>22020605</v>
      </c>
      <c r="C1349" s="698">
        <v>70131</v>
      </c>
      <c r="D1349" s="761" t="s">
        <v>4684</v>
      </c>
      <c r="E1349" s="700">
        <v>2101</v>
      </c>
      <c r="F1349" s="698">
        <v>10742400</v>
      </c>
      <c r="G1349" s="26" t="s">
        <v>167</v>
      </c>
      <c r="H1349" s="763">
        <v>210000</v>
      </c>
      <c r="I1349" s="751">
        <v>20000</v>
      </c>
      <c r="J1349" s="735"/>
      <c r="K1349" s="859">
        <f t="shared" si="34"/>
        <v>210000</v>
      </c>
    </row>
    <row r="1350" spans="2:11" x14ac:dyDescent="0.35">
      <c r="B1350" s="698">
        <v>22020801</v>
      </c>
      <c r="C1350" s="698">
        <v>70131</v>
      </c>
      <c r="D1350" s="761" t="s">
        <v>4684</v>
      </c>
      <c r="E1350" s="700">
        <v>2101</v>
      </c>
      <c r="F1350" s="698">
        <v>10742400</v>
      </c>
      <c r="G1350" s="26" t="s">
        <v>168</v>
      </c>
      <c r="H1350" s="763">
        <v>1400000</v>
      </c>
      <c r="I1350" s="751">
        <v>390000</v>
      </c>
      <c r="J1350" s="735"/>
      <c r="K1350" s="859">
        <f t="shared" si="34"/>
        <v>1400000</v>
      </c>
    </row>
    <row r="1351" spans="2:11" x14ac:dyDescent="0.35">
      <c r="B1351" s="698">
        <v>22020802</v>
      </c>
      <c r="C1351" s="698">
        <v>70131</v>
      </c>
      <c r="D1351" s="761" t="s">
        <v>4684</v>
      </c>
      <c r="E1351" s="700">
        <v>2101</v>
      </c>
      <c r="F1351" s="698">
        <v>10742400</v>
      </c>
      <c r="G1351" s="26" t="s">
        <v>188</v>
      </c>
      <c r="H1351" s="763">
        <v>1750000</v>
      </c>
      <c r="I1351" s="751">
        <v>409000</v>
      </c>
      <c r="J1351" s="735"/>
      <c r="K1351" s="859">
        <f t="shared" si="34"/>
        <v>1750000</v>
      </c>
    </row>
    <row r="1352" spans="2:11" x14ac:dyDescent="0.35">
      <c r="B1352" s="698">
        <v>22020901</v>
      </c>
      <c r="C1352" s="698">
        <v>70131</v>
      </c>
      <c r="D1352" s="761" t="s">
        <v>4684</v>
      </c>
      <c r="E1352" s="700">
        <v>2101</v>
      </c>
      <c r="F1352" s="698">
        <v>10742400</v>
      </c>
      <c r="G1352" s="26" t="s">
        <v>171</v>
      </c>
      <c r="H1352" s="763">
        <v>100000</v>
      </c>
      <c r="I1352" s="751">
        <v>14726.15</v>
      </c>
      <c r="J1352" s="723"/>
      <c r="K1352" s="859">
        <f t="shared" si="34"/>
        <v>100000</v>
      </c>
    </row>
    <row r="1353" spans="2:11" x14ac:dyDescent="0.35">
      <c r="B1353" s="782">
        <v>22021001</v>
      </c>
      <c r="C1353" s="698">
        <v>70131</v>
      </c>
      <c r="D1353" s="783" t="s">
        <v>4684</v>
      </c>
      <c r="E1353" s="700">
        <v>2101</v>
      </c>
      <c r="F1353" s="698">
        <v>10742400</v>
      </c>
      <c r="G1353" s="37" t="s">
        <v>172</v>
      </c>
      <c r="H1353" s="701">
        <v>700000</v>
      </c>
      <c r="I1353" s="751">
        <v>469500</v>
      </c>
      <c r="J1353" s="788"/>
      <c r="K1353" s="859">
        <f t="shared" si="34"/>
        <v>700000</v>
      </c>
    </row>
    <row r="1354" spans="2:11" x14ac:dyDescent="0.35">
      <c r="B1354" s="782">
        <v>22021002</v>
      </c>
      <c r="C1354" s="698">
        <v>70131</v>
      </c>
      <c r="D1354" s="783" t="s">
        <v>4684</v>
      </c>
      <c r="E1354" s="700">
        <v>2101</v>
      </c>
      <c r="F1354" s="698">
        <v>10742400</v>
      </c>
      <c r="G1354" s="37" t="s">
        <v>189</v>
      </c>
      <c r="H1354" s="701">
        <v>2450000</v>
      </c>
      <c r="I1354" s="751">
        <v>530000</v>
      </c>
      <c r="J1354" s="788"/>
      <c r="K1354" s="859">
        <f t="shared" si="34"/>
        <v>2450000</v>
      </c>
    </row>
    <row r="1355" spans="2:11" x14ac:dyDescent="0.35">
      <c r="B1355" s="782">
        <v>22021003</v>
      </c>
      <c r="C1355" s="698">
        <v>70131</v>
      </c>
      <c r="D1355" s="783" t="s">
        <v>4684</v>
      </c>
      <c r="E1355" s="700">
        <v>2101</v>
      </c>
      <c r="F1355" s="698">
        <v>10742400</v>
      </c>
      <c r="G1355" s="37" t="s">
        <v>173</v>
      </c>
      <c r="H1355" s="701">
        <v>105000</v>
      </c>
      <c r="I1355" s="751">
        <v>42000</v>
      </c>
      <c r="J1355" s="788"/>
      <c r="K1355" s="859">
        <f t="shared" si="34"/>
        <v>105000</v>
      </c>
    </row>
    <row r="1356" spans="2:11" x14ac:dyDescent="0.35">
      <c r="B1356" s="782">
        <v>22021004</v>
      </c>
      <c r="C1356" s="698">
        <v>70131</v>
      </c>
      <c r="D1356" s="783" t="s">
        <v>4684</v>
      </c>
      <c r="E1356" s="700">
        <v>2101</v>
      </c>
      <c r="F1356" s="698">
        <v>10742400</v>
      </c>
      <c r="G1356" s="37" t="s">
        <v>174</v>
      </c>
      <c r="H1356" s="701">
        <v>280000</v>
      </c>
      <c r="I1356" s="751">
        <v>20000</v>
      </c>
      <c r="J1356" s="788"/>
      <c r="K1356" s="859">
        <f t="shared" si="34"/>
        <v>280000</v>
      </c>
    </row>
    <row r="1357" spans="2:11" x14ac:dyDescent="0.35">
      <c r="B1357" s="782">
        <v>22021006</v>
      </c>
      <c r="C1357" s="698">
        <v>70131</v>
      </c>
      <c r="D1357" s="783" t="s">
        <v>4684</v>
      </c>
      <c r="E1357" s="700">
        <v>2101</v>
      </c>
      <c r="F1357" s="698">
        <v>10742400</v>
      </c>
      <c r="G1357" s="37" t="s">
        <v>190</v>
      </c>
      <c r="H1357" s="701">
        <v>26950</v>
      </c>
      <c r="I1357" s="751">
        <v>11000</v>
      </c>
      <c r="J1357" s="788"/>
      <c r="K1357" s="859">
        <f t="shared" si="34"/>
        <v>26950</v>
      </c>
    </row>
    <row r="1358" spans="2:11" ht="26.25" thickBot="1" x14ac:dyDescent="0.4">
      <c r="B1358" s="698">
        <v>22021007</v>
      </c>
      <c r="C1358" s="698">
        <v>70131</v>
      </c>
      <c r="D1358" s="783" t="s">
        <v>4684</v>
      </c>
      <c r="E1358" s="700">
        <v>2101</v>
      </c>
      <c r="F1358" s="698">
        <v>10742400</v>
      </c>
      <c r="G1358" s="26" t="s">
        <v>175</v>
      </c>
      <c r="H1358" s="763">
        <v>700000</v>
      </c>
      <c r="I1358" s="751">
        <v>580000</v>
      </c>
      <c r="J1358" s="723"/>
      <c r="K1358" s="966">
        <f t="shared" si="34"/>
        <v>700000</v>
      </c>
    </row>
    <row r="1359" spans="2:11" ht="27.75" thickTop="1" thickBot="1" x14ac:dyDescent="0.4">
      <c r="B1359" s="764"/>
      <c r="C1359" s="764"/>
      <c r="D1359" s="764"/>
      <c r="E1359" s="764"/>
      <c r="F1359" s="764"/>
      <c r="G1359" s="16" t="s">
        <v>2624</v>
      </c>
      <c r="H1359" s="766">
        <f>SUM(H1331:H1358)</f>
        <v>26440830.079999998</v>
      </c>
      <c r="I1359" s="747">
        <f>SUM(I1331:I1358)</f>
        <v>9133759.0700000003</v>
      </c>
      <c r="J1359" s="765">
        <f>SUM(J1331:J1358)</f>
        <v>0</v>
      </c>
      <c r="K1359" s="766">
        <f>SUM(K1331:K1358)</f>
        <v>26440830.079999998</v>
      </c>
    </row>
    <row r="1360" spans="2:11" ht="40.5" customHeight="1" thickTop="1" thickBot="1" x14ac:dyDescent="0.4">
      <c r="B1360" s="767"/>
      <c r="C1360" s="767"/>
      <c r="D1360" s="767"/>
      <c r="E1360" s="767"/>
      <c r="F1360" s="767"/>
      <c r="G1360" s="184"/>
      <c r="H1360" s="794"/>
      <c r="I1360" s="866"/>
      <c r="J1360" s="842"/>
      <c r="K1360" s="932"/>
    </row>
    <row r="1361" spans="2:12" ht="27.75" thickTop="1" thickBot="1" x14ac:dyDescent="0.4">
      <c r="B1361" s="767"/>
      <c r="C1361" s="767"/>
      <c r="D1361" s="767"/>
      <c r="E1361" s="767"/>
      <c r="F1361" s="767"/>
      <c r="G1361" s="769"/>
      <c r="H1361" s="787"/>
      <c r="I1361" s="728"/>
      <c r="J1361" s="719" t="s">
        <v>179</v>
      </c>
      <c r="K1361" s="789">
        <f>K1331</f>
        <v>5200830.08</v>
      </c>
    </row>
    <row r="1362" spans="2:12" ht="27.75" thickTop="1" thickBot="1" x14ac:dyDescent="0.4">
      <c r="B1362" s="767"/>
      <c r="C1362" s="767"/>
      <c r="D1362" s="767"/>
      <c r="E1362" s="767"/>
      <c r="F1362" s="767"/>
      <c r="G1362" s="769"/>
      <c r="H1362" s="787"/>
      <c r="I1362" s="728"/>
      <c r="J1362" s="719" t="s">
        <v>180</v>
      </c>
      <c r="K1362" s="789">
        <f>K1359-K1361</f>
        <v>21240000</v>
      </c>
    </row>
    <row r="1363" spans="2:12" ht="36.950000000000003" customHeight="1" thickTop="1" thickBot="1" x14ac:dyDescent="0.4">
      <c r="B1363" s="767"/>
      <c r="C1363" s="767"/>
      <c r="D1363" s="767"/>
      <c r="E1363" s="767"/>
      <c r="F1363" s="767"/>
      <c r="G1363" s="769"/>
      <c r="H1363" s="787"/>
      <c r="I1363" s="728"/>
      <c r="J1363" s="720"/>
      <c r="K1363" s="827"/>
    </row>
    <row r="1364" spans="2:12" ht="27.75" thickTop="1" thickBot="1" x14ac:dyDescent="0.4">
      <c r="B1364" s="1088" t="s">
        <v>51</v>
      </c>
      <c r="C1364" s="1089" t="s">
        <v>3152</v>
      </c>
      <c r="D1364" s="1096"/>
      <c r="E1364" s="1096"/>
      <c r="F1364" s="1096"/>
      <c r="G1364" s="1096"/>
      <c r="H1364" s="1109"/>
      <c r="I1364" s="1107"/>
      <c r="J1364" s="1096"/>
      <c r="K1364" s="1096"/>
    </row>
    <row r="1365" spans="2:12" ht="27.75" thickTop="1" thickBot="1" x14ac:dyDescent="0.4">
      <c r="B1365" s="1569" t="s">
        <v>213</v>
      </c>
      <c r="C1365" s="1569"/>
      <c r="D1365" s="1569"/>
      <c r="E1365" s="1569"/>
      <c r="F1365" s="1569"/>
      <c r="G1365" s="769"/>
    </row>
    <row r="1366" spans="2:12" ht="80.25" thickTop="1" thickBot="1" x14ac:dyDescent="0.4">
      <c r="B1366" s="20" t="s">
        <v>137</v>
      </c>
      <c r="C1366" s="20" t="s">
        <v>138</v>
      </c>
      <c r="D1366" s="20" t="s">
        <v>139</v>
      </c>
      <c r="E1366" s="20" t="s">
        <v>140</v>
      </c>
      <c r="F1366" s="20" t="s">
        <v>141</v>
      </c>
      <c r="G1366" s="20" t="s">
        <v>142</v>
      </c>
      <c r="H1366" s="33" t="s">
        <v>3311</v>
      </c>
      <c r="I1366" s="750" t="s">
        <v>3317</v>
      </c>
      <c r="J1366" s="717" t="s">
        <v>3318</v>
      </c>
      <c r="K1366" s="33" t="s">
        <v>5153</v>
      </c>
    </row>
    <row r="1367" spans="2:12" ht="78" thickTop="1" thickBot="1" x14ac:dyDescent="0.4">
      <c r="B1367" s="698">
        <v>23030121</v>
      </c>
      <c r="C1367" s="698">
        <v>70161</v>
      </c>
      <c r="D1367" s="826" t="s">
        <v>3447</v>
      </c>
      <c r="E1367" s="700">
        <v>3101</v>
      </c>
      <c r="F1367" s="782">
        <v>10742400</v>
      </c>
      <c r="G1367" s="26" t="s">
        <v>3448</v>
      </c>
      <c r="H1367" s="763">
        <v>70000000</v>
      </c>
      <c r="I1367" s="751"/>
      <c r="J1367" s="788"/>
      <c r="K1367" s="701">
        <f>SUM(H1367,J1367)</f>
        <v>70000000</v>
      </c>
      <c r="L1367" s="1081"/>
    </row>
    <row r="1368" spans="2:12" ht="27.75" thickTop="1" thickBot="1" x14ac:dyDescent="0.4">
      <c r="B1368" s="764"/>
      <c r="C1368" s="764"/>
      <c r="D1368" s="764"/>
      <c r="E1368" s="764"/>
      <c r="F1368" s="764"/>
      <c r="G1368" s="16" t="s">
        <v>1038</v>
      </c>
      <c r="H1368" s="766">
        <f>SUM(H1367:H1367)</f>
        <v>70000000</v>
      </c>
      <c r="I1368" s="976">
        <f>SUM(I1367:I1367)</f>
        <v>0</v>
      </c>
      <c r="J1368" s="766">
        <f>SUM(J1367:J1367)</f>
        <v>0</v>
      </c>
      <c r="K1368" s="766">
        <f>SUM(K1367:K1367)</f>
        <v>70000000</v>
      </c>
    </row>
    <row r="1369" spans="2:12" ht="18.95" customHeight="1" thickTop="1" thickBot="1" x14ac:dyDescent="0.4">
      <c r="B1369" s="767"/>
      <c r="C1369" s="767"/>
      <c r="D1369" s="767"/>
      <c r="E1369" s="767"/>
      <c r="F1369" s="767"/>
      <c r="G1369" s="184"/>
      <c r="H1369" s="794"/>
      <c r="I1369" s="866"/>
      <c r="J1369" s="925"/>
      <c r="K1369" s="930"/>
    </row>
    <row r="1370" spans="2:12" ht="27.75" thickTop="1" thickBot="1" x14ac:dyDescent="0.4">
      <c r="B1370" s="767"/>
      <c r="C1370" s="767"/>
      <c r="D1370" s="767"/>
      <c r="E1370" s="767"/>
      <c r="F1370" s="767"/>
      <c r="G1370" s="769"/>
      <c r="H1370" s="787"/>
      <c r="I1370" s="728"/>
      <c r="J1370" s="884" t="s">
        <v>215</v>
      </c>
      <c r="K1370" s="839">
        <f>K1368</f>
        <v>70000000</v>
      </c>
    </row>
    <row r="1371" spans="2:12" ht="17.100000000000001" customHeight="1" thickTop="1" thickBot="1" x14ac:dyDescent="0.4">
      <c r="B1371" s="767"/>
      <c r="C1371" s="767"/>
      <c r="D1371" s="767"/>
      <c r="E1371" s="767"/>
      <c r="F1371" s="767"/>
      <c r="G1371" s="769"/>
      <c r="H1371" s="787"/>
      <c r="I1371" s="728"/>
      <c r="J1371" s="720"/>
      <c r="K1371" s="794"/>
    </row>
    <row r="1372" spans="2:12" ht="27.75" thickTop="1" thickBot="1" x14ac:dyDescent="0.4">
      <c r="B1372" s="1088" t="s">
        <v>49</v>
      </c>
      <c r="C1372" s="1089" t="s">
        <v>2767</v>
      </c>
      <c r="D1372" s="1089"/>
      <c r="E1372" s="1089"/>
      <c r="F1372" s="1089"/>
      <c r="G1372" s="1089"/>
      <c r="H1372" s="1090"/>
      <c r="I1372" s="1091"/>
      <c r="J1372" s="1089"/>
      <c r="K1372" s="1108"/>
    </row>
    <row r="1373" spans="2:12" ht="27.75" thickTop="1" thickBot="1" x14ac:dyDescent="0.4">
      <c r="B1373" s="1571" t="s">
        <v>182</v>
      </c>
      <c r="C1373" s="1571"/>
      <c r="D1373" s="1571"/>
      <c r="E1373" s="1571"/>
      <c r="F1373" s="1571"/>
      <c r="G1373" s="31"/>
      <c r="H1373" s="32"/>
      <c r="I1373" s="753"/>
      <c r="J1373" s="722"/>
      <c r="K1373" s="32"/>
    </row>
    <row r="1374" spans="2:12" ht="106.5" thickTop="1" thickBot="1" x14ac:dyDescent="0.4">
      <c r="B1374" s="20" t="s">
        <v>137</v>
      </c>
      <c r="C1374" s="20" t="s">
        <v>138</v>
      </c>
      <c r="D1374" s="20" t="s">
        <v>139</v>
      </c>
      <c r="E1374" s="20" t="s">
        <v>140</v>
      </c>
      <c r="F1374" s="20" t="s">
        <v>141</v>
      </c>
      <c r="G1374" s="20" t="s">
        <v>142</v>
      </c>
      <c r="H1374" s="33" t="s">
        <v>3311</v>
      </c>
      <c r="I1374" s="750" t="s">
        <v>3316</v>
      </c>
      <c r="J1374" s="717" t="s">
        <v>3315</v>
      </c>
      <c r="K1374" s="21" t="s">
        <v>5154</v>
      </c>
    </row>
    <row r="1375" spans="2:12" ht="26.25" thickTop="1" x14ac:dyDescent="0.35">
      <c r="B1375" s="782">
        <v>21010103</v>
      </c>
      <c r="C1375" s="698">
        <v>70161</v>
      </c>
      <c r="D1375" s="783" t="s">
        <v>4684</v>
      </c>
      <c r="E1375" s="784">
        <v>2204</v>
      </c>
      <c r="F1375" s="782">
        <v>10742400</v>
      </c>
      <c r="G1375" s="37" t="s">
        <v>3135</v>
      </c>
      <c r="H1375" s="707">
        <v>247959574.99000001</v>
      </c>
      <c r="I1375" s="751">
        <v>111907308.98</v>
      </c>
      <c r="J1375" s="738">
        <f>K1375-H1375</f>
        <v>0</v>
      </c>
      <c r="K1375" s="785">
        <v>247959574.99000001</v>
      </c>
      <c r="L1375" s="1081"/>
    </row>
    <row r="1376" spans="2:12" x14ac:dyDescent="0.35">
      <c r="B1376" s="782">
        <v>21020101</v>
      </c>
      <c r="C1376" s="698">
        <v>70161</v>
      </c>
      <c r="D1376" s="783" t="s">
        <v>4684</v>
      </c>
      <c r="E1376" s="784">
        <v>2101</v>
      </c>
      <c r="F1376" s="782">
        <v>10742400</v>
      </c>
      <c r="G1376" s="37" t="s">
        <v>144</v>
      </c>
      <c r="H1376" s="707"/>
      <c r="I1376" s="751"/>
      <c r="J1376" s="738">
        <v>476740000</v>
      </c>
      <c r="K1376" s="785">
        <f>H1376+J1376</f>
        <v>476740000</v>
      </c>
      <c r="L1376" s="1081"/>
    </row>
    <row r="1377" spans="2:12" x14ac:dyDescent="0.35">
      <c r="B1377" s="698">
        <v>22020101</v>
      </c>
      <c r="C1377" s="698">
        <v>70161</v>
      </c>
      <c r="D1377" s="761" t="s">
        <v>4684</v>
      </c>
      <c r="E1377" s="700">
        <v>2101</v>
      </c>
      <c r="F1377" s="782">
        <v>10742400</v>
      </c>
      <c r="G1377" s="26" t="s">
        <v>145</v>
      </c>
      <c r="H1377" s="926">
        <v>25000000</v>
      </c>
      <c r="I1377" s="751"/>
      <c r="J1377" s="738">
        <f t="shared" ref="J1377:J1412" si="35">K1377-H1377</f>
        <v>0</v>
      </c>
      <c r="K1377" s="701">
        <v>25000000</v>
      </c>
      <c r="L1377" s="1081"/>
    </row>
    <row r="1378" spans="2:12" x14ac:dyDescent="0.35">
      <c r="B1378" s="698">
        <v>22020201</v>
      </c>
      <c r="C1378" s="698">
        <v>70161</v>
      </c>
      <c r="D1378" s="761" t="s">
        <v>4684</v>
      </c>
      <c r="E1378" s="700">
        <v>2101</v>
      </c>
      <c r="F1378" s="782">
        <v>10742400</v>
      </c>
      <c r="G1378" s="26" t="s">
        <v>147</v>
      </c>
      <c r="H1378" s="707">
        <v>1200000</v>
      </c>
      <c r="I1378" s="751"/>
      <c r="J1378" s="738">
        <f t="shared" si="35"/>
        <v>0</v>
      </c>
      <c r="K1378" s="785">
        <v>1200000</v>
      </c>
      <c r="L1378" s="1081"/>
    </row>
    <row r="1379" spans="2:12" x14ac:dyDescent="0.35">
      <c r="B1379" s="698">
        <v>22020202</v>
      </c>
      <c r="C1379" s="698">
        <v>70161</v>
      </c>
      <c r="D1379" s="761" t="s">
        <v>4684</v>
      </c>
      <c r="E1379" s="700">
        <v>2101</v>
      </c>
      <c r="F1379" s="782">
        <v>10742400</v>
      </c>
      <c r="G1379" s="26" t="s">
        <v>184</v>
      </c>
      <c r="H1379" s="707">
        <v>200000</v>
      </c>
      <c r="I1379" s="751"/>
      <c r="J1379" s="738">
        <f t="shared" si="35"/>
        <v>0</v>
      </c>
      <c r="K1379" s="785">
        <v>200000</v>
      </c>
      <c r="L1379" s="1081"/>
    </row>
    <row r="1380" spans="2:12" x14ac:dyDescent="0.35">
      <c r="B1380" s="698">
        <v>22020203</v>
      </c>
      <c r="C1380" s="698">
        <v>70161</v>
      </c>
      <c r="D1380" s="761" t="s">
        <v>4684</v>
      </c>
      <c r="E1380" s="700">
        <v>2101</v>
      </c>
      <c r="F1380" s="782">
        <v>10742400</v>
      </c>
      <c r="G1380" s="26" t="s">
        <v>148</v>
      </c>
      <c r="H1380" s="707">
        <v>3000000</v>
      </c>
      <c r="I1380" s="751"/>
      <c r="J1380" s="738">
        <f t="shared" si="35"/>
        <v>0</v>
      </c>
      <c r="K1380" s="785">
        <v>3000000</v>
      </c>
      <c r="L1380" s="1081"/>
    </row>
    <row r="1381" spans="2:12" x14ac:dyDescent="0.35">
      <c r="B1381" s="698">
        <v>22020205</v>
      </c>
      <c r="C1381" s="698">
        <v>70161</v>
      </c>
      <c r="D1381" s="761" t="s">
        <v>4684</v>
      </c>
      <c r="E1381" s="700">
        <v>2101</v>
      </c>
      <c r="F1381" s="782">
        <v>10742400</v>
      </c>
      <c r="G1381" s="26" t="s">
        <v>185</v>
      </c>
      <c r="H1381" s="707">
        <v>378700</v>
      </c>
      <c r="I1381" s="751"/>
      <c r="J1381" s="738">
        <f t="shared" si="35"/>
        <v>0</v>
      </c>
      <c r="K1381" s="785">
        <v>378700</v>
      </c>
      <c r="L1381" s="1081"/>
    </row>
    <row r="1382" spans="2:12" x14ac:dyDescent="0.35">
      <c r="B1382" s="698">
        <v>22020206</v>
      </c>
      <c r="C1382" s="698">
        <v>70161</v>
      </c>
      <c r="D1382" s="761" t="s">
        <v>4684</v>
      </c>
      <c r="E1382" s="700">
        <v>2101</v>
      </c>
      <c r="F1382" s="782">
        <v>10742400</v>
      </c>
      <c r="G1382" s="26" t="s">
        <v>234</v>
      </c>
      <c r="H1382" s="707">
        <v>102900</v>
      </c>
      <c r="I1382" s="751"/>
      <c r="J1382" s="738">
        <f t="shared" si="35"/>
        <v>0</v>
      </c>
      <c r="K1382" s="785">
        <v>102900</v>
      </c>
      <c r="L1382" s="1081"/>
    </row>
    <row r="1383" spans="2:12" x14ac:dyDescent="0.35">
      <c r="B1383" s="698">
        <v>22020208</v>
      </c>
      <c r="C1383" s="698">
        <v>70161</v>
      </c>
      <c r="D1383" s="761" t="s">
        <v>4684</v>
      </c>
      <c r="E1383" s="700">
        <v>2101</v>
      </c>
      <c r="F1383" s="782">
        <v>10742400</v>
      </c>
      <c r="G1383" s="26" t="s">
        <v>2896</v>
      </c>
      <c r="H1383" s="707">
        <v>600000</v>
      </c>
      <c r="I1383" s="751"/>
      <c r="J1383" s="738">
        <f t="shared" si="35"/>
        <v>0</v>
      </c>
      <c r="K1383" s="785">
        <v>600000</v>
      </c>
      <c r="L1383" s="1081"/>
    </row>
    <row r="1384" spans="2:12" x14ac:dyDescent="0.35">
      <c r="B1384" s="698">
        <v>22020301</v>
      </c>
      <c r="C1384" s="698">
        <v>70161</v>
      </c>
      <c r="D1384" s="761" t="s">
        <v>4684</v>
      </c>
      <c r="E1384" s="700">
        <v>2101</v>
      </c>
      <c r="F1384" s="782">
        <v>10742400</v>
      </c>
      <c r="G1384" s="26" t="s">
        <v>195</v>
      </c>
      <c r="H1384" s="707">
        <v>7595000</v>
      </c>
      <c r="I1384" s="751"/>
      <c r="J1384" s="738">
        <f t="shared" si="35"/>
        <v>0</v>
      </c>
      <c r="K1384" s="785">
        <v>7595000</v>
      </c>
      <c r="L1384" s="1081"/>
    </row>
    <row r="1385" spans="2:12" x14ac:dyDescent="0.35">
      <c r="B1385" s="698">
        <v>22020302</v>
      </c>
      <c r="C1385" s="698">
        <v>70161</v>
      </c>
      <c r="D1385" s="761" t="s">
        <v>4684</v>
      </c>
      <c r="E1385" s="700">
        <v>2101</v>
      </c>
      <c r="F1385" s="782">
        <v>10742400</v>
      </c>
      <c r="G1385" s="26" t="s">
        <v>207</v>
      </c>
      <c r="H1385" s="707">
        <v>150000</v>
      </c>
      <c r="I1385" s="751"/>
      <c r="J1385" s="738">
        <f t="shared" si="35"/>
        <v>0</v>
      </c>
      <c r="K1385" s="785">
        <v>150000</v>
      </c>
      <c r="L1385" s="1081"/>
    </row>
    <row r="1386" spans="2:12" x14ac:dyDescent="0.35">
      <c r="B1386" s="698">
        <v>22020303</v>
      </c>
      <c r="C1386" s="698">
        <v>70161</v>
      </c>
      <c r="D1386" s="761" t="s">
        <v>4684</v>
      </c>
      <c r="E1386" s="700">
        <v>2101</v>
      </c>
      <c r="F1386" s="782">
        <v>10742400</v>
      </c>
      <c r="G1386" s="26" t="s">
        <v>152</v>
      </c>
      <c r="H1386" s="926">
        <v>0</v>
      </c>
      <c r="I1386" s="751"/>
      <c r="J1386" s="738">
        <f t="shared" si="35"/>
        <v>32340</v>
      </c>
      <c r="K1386" s="701">
        <v>32340</v>
      </c>
      <c r="L1386" s="1081"/>
    </row>
    <row r="1387" spans="2:12" x14ac:dyDescent="0.35">
      <c r="B1387" s="698">
        <v>22020304</v>
      </c>
      <c r="C1387" s="698">
        <v>70161</v>
      </c>
      <c r="D1387" s="761" t="s">
        <v>4684</v>
      </c>
      <c r="E1387" s="700">
        <v>2101</v>
      </c>
      <c r="F1387" s="782">
        <v>10742400</v>
      </c>
      <c r="G1387" s="26" t="s">
        <v>187</v>
      </c>
      <c r="H1387" s="926">
        <v>0</v>
      </c>
      <c r="I1387" s="751"/>
      <c r="J1387" s="738">
        <f t="shared" si="35"/>
        <v>102900</v>
      </c>
      <c r="K1387" s="701">
        <v>102900</v>
      </c>
      <c r="L1387" s="1081"/>
    </row>
    <row r="1388" spans="2:12" x14ac:dyDescent="0.35">
      <c r="B1388" s="698">
        <v>22020305</v>
      </c>
      <c r="C1388" s="698">
        <v>70161</v>
      </c>
      <c r="D1388" s="761" t="s">
        <v>4684</v>
      </c>
      <c r="E1388" s="700">
        <v>2101</v>
      </c>
      <c r="F1388" s="782">
        <v>10742400</v>
      </c>
      <c r="G1388" s="26" t="s">
        <v>153</v>
      </c>
      <c r="H1388" s="926">
        <v>250000000</v>
      </c>
      <c r="I1388" s="751"/>
      <c r="J1388" s="738">
        <v>500000000</v>
      </c>
      <c r="K1388" s="701">
        <f>H1388+J1388</f>
        <v>750000000</v>
      </c>
      <c r="L1388" s="1081"/>
    </row>
    <row r="1389" spans="2:12" x14ac:dyDescent="0.35">
      <c r="B1389" s="698">
        <v>22020306</v>
      </c>
      <c r="C1389" s="698">
        <v>70161</v>
      </c>
      <c r="D1389" s="761" t="s">
        <v>4684</v>
      </c>
      <c r="E1389" s="700">
        <v>2101</v>
      </c>
      <c r="F1389" s="782">
        <v>10742400</v>
      </c>
      <c r="G1389" s="26" t="s">
        <v>154</v>
      </c>
      <c r="H1389" s="926">
        <v>600000000</v>
      </c>
      <c r="I1389" s="751"/>
      <c r="J1389" s="738">
        <v>1000000000</v>
      </c>
      <c r="K1389" s="701">
        <f>H1389+J1389</f>
        <v>1600000000</v>
      </c>
      <c r="L1389" s="1081"/>
    </row>
    <row r="1390" spans="2:12" x14ac:dyDescent="0.35">
      <c r="B1390" s="698">
        <v>22020401</v>
      </c>
      <c r="C1390" s="698">
        <v>70161</v>
      </c>
      <c r="D1390" s="761" t="s">
        <v>4684</v>
      </c>
      <c r="E1390" s="700">
        <v>2101</v>
      </c>
      <c r="F1390" s="782">
        <v>10742400</v>
      </c>
      <c r="G1390" s="26" t="s">
        <v>196</v>
      </c>
      <c r="H1390" s="926">
        <v>5000000</v>
      </c>
      <c r="I1390" s="751"/>
      <c r="J1390" s="738"/>
      <c r="K1390" s="701">
        <v>5000000</v>
      </c>
      <c r="L1390" s="1081"/>
    </row>
    <row r="1391" spans="2:12" x14ac:dyDescent="0.35">
      <c r="B1391" s="698">
        <v>22020402</v>
      </c>
      <c r="C1391" s="698">
        <v>70161</v>
      </c>
      <c r="D1391" s="761" t="s">
        <v>4684</v>
      </c>
      <c r="E1391" s="700">
        <v>2101</v>
      </c>
      <c r="F1391" s="782">
        <v>10742400</v>
      </c>
      <c r="G1391" s="26" t="s">
        <v>197</v>
      </c>
      <c r="H1391" s="926">
        <v>5950000</v>
      </c>
      <c r="I1391" s="751"/>
      <c r="J1391" s="738"/>
      <c r="K1391" s="701">
        <v>5950000</v>
      </c>
      <c r="L1391" s="1081"/>
    </row>
    <row r="1392" spans="2:12" x14ac:dyDescent="0.35">
      <c r="B1392" s="698">
        <v>22020403</v>
      </c>
      <c r="C1392" s="698">
        <v>70161</v>
      </c>
      <c r="D1392" s="761" t="s">
        <v>4684</v>
      </c>
      <c r="E1392" s="700">
        <v>2101</v>
      </c>
      <c r="F1392" s="782">
        <v>10742400</v>
      </c>
      <c r="G1392" s="26" t="s">
        <v>160</v>
      </c>
      <c r="H1392" s="926">
        <v>7000000</v>
      </c>
      <c r="I1392" s="751"/>
      <c r="J1392" s="738"/>
      <c r="K1392" s="701">
        <v>7000000</v>
      </c>
      <c r="L1392" s="1081"/>
    </row>
    <row r="1393" spans="2:12" x14ac:dyDescent="0.35">
      <c r="B1393" s="698">
        <v>22020404</v>
      </c>
      <c r="C1393" s="698">
        <v>70161</v>
      </c>
      <c r="D1393" s="761" t="s">
        <v>4684</v>
      </c>
      <c r="E1393" s="700">
        <v>2101</v>
      </c>
      <c r="F1393" s="782">
        <v>10742400</v>
      </c>
      <c r="G1393" s="26" t="s">
        <v>161</v>
      </c>
      <c r="H1393" s="926">
        <v>3769500</v>
      </c>
      <c r="I1393" s="751"/>
      <c r="J1393" s="738"/>
      <c r="K1393" s="701">
        <v>3769500</v>
      </c>
      <c r="L1393" s="1081"/>
    </row>
    <row r="1394" spans="2:12" x14ac:dyDescent="0.35">
      <c r="B1394" s="698">
        <v>22020405</v>
      </c>
      <c r="C1394" s="698">
        <v>70161</v>
      </c>
      <c r="D1394" s="761" t="s">
        <v>4684</v>
      </c>
      <c r="E1394" s="700">
        <v>2101</v>
      </c>
      <c r="F1394" s="782">
        <v>10742400</v>
      </c>
      <c r="G1394" s="26" t="s">
        <v>162</v>
      </c>
      <c r="H1394" s="926">
        <v>2100000</v>
      </c>
      <c r="I1394" s="751"/>
      <c r="J1394" s="738"/>
      <c r="K1394" s="701">
        <v>2100000</v>
      </c>
      <c r="L1394" s="1081"/>
    </row>
    <row r="1395" spans="2:12" x14ac:dyDescent="0.35">
      <c r="B1395" s="698">
        <v>22020406</v>
      </c>
      <c r="C1395" s="698">
        <v>70161</v>
      </c>
      <c r="D1395" s="761" t="s">
        <v>4684</v>
      </c>
      <c r="E1395" s="700">
        <v>2101</v>
      </c>
      <c r="F1395" s="782">
        <v>10742400</v>
      </c>
      <c r="G1395" s="26" t="s">
        <v>163</v>
      </c>
      <c r="H1395" s="926">
        <v>0</v>
      </c>
      <c r="I1395" s="751"/>
      <c r="J1395" s="738">
        <f t="shared" si="35"/>
        <v>1750000</v>
      </c>
      <c r="K1395" s="701">
        <v>1750000</v>
      </c>
      <c r="L1395" s="1081"/>
    </row>
    <row r="1396" spans="2:12" x14ac:dyDescent="0.35">
      <c r="B1396" s="698">
        <v>22020411</v>
      </c>
      <c r="C1396" s="698">
        <v>70161</v>
      </c>
      <c r="D1396" s="761" t="s">
        <v>4684</v>
      </c>
      <c r="E1396" s="700">
        <v>2101</v>
      </c>
      <c r="F1396" s="782">
        <v>10742400</v>
      </c>
      <c r="G1396" s="26" t="s">
        <v>227</v>
      </c>
      <c r="H1396" s="926">
        <v>900000</v>
      </c>
      <c r="I1396" s="751"/>
      <c r="J1396" s="738">
        <f t="shared" si="35"/>
        <v>0</v>
      </c>
      <c r="K1396" s="701">
        <v>900000</v>
      </c>
      <c r="L1396" s="1081"/>
    </row>
    <row r="1397" spans="2:12" x14ac:dyDescent="0.35">
      <c r="B1397" s="698">
        <v>22020501</v>
      </c>
      <c r="C1397" s="698">
        <v>70161</v>
      </c>
      <c r="D1397" s="761" t="s">
        <v>4684</v>
      </c>
      <c r="E1397" s="700">
        <v>2101</v>
      </c>
      <c r="F1397" s="782">
        <v>10742400</v>
      </c>
      <c r="G1397" s="26" t="s">
        <v>198</v>
      </c>
      <c r="H1397" s="926">
        <v>7000000</v>
      </c>
      <c r="I1397" s="751"/>
      <c r="J1397" s="738">
        <f t="shared" si="35"/>
        <v>0</v>
      </c>
      <c r="K1397" s="701">
        <v>7000000</v>
      </c>
      <c r="L1397" s="1081"/>
    </row>
    <row r="1398" spans="2:12" x14ac:dyDescent="0.35">
      <c r="B1398" s="698">
        <v>22020601</v>
      </c>
      <c r="C1398" s="698">
        <v>70161</v>
      </c>
      <c r="D1398" s="761" t="s">
        <v>4684</v>
      </c>
      <c r="E1398" s="700">
        <v>2101</v>
      </c>
      <c r="F1398" s="782">
        <v>10742400</v>
      </c>
      <c r="G1398" s="26" t="s">
        <v>166</v>
      </c>
      <c r="H1398" s="926">
        <v>180000000</v>
      </c>
      <c r="I1398" s="751"/>
      <c r="J1398" s="738">
        <v>820000000</v>
      </c>
      <c r="K1398" s="701">
        <f>H1398+J1398</f>
        <v>1000000000</v>
      </c>
      <c r="L1398" s="1081"/>
    </row>
    <row r="1399" spans="2:12" x14ac:dyDescent="0.35">
      <c r="B1399" s="698">
        <v>22020602</v>
      </c>
      <c r="C1399" s="698">
        <v>70161</v>
      </c>
      <c r="D1399" s="761" t="s">
        <v>4684</v>
      </c>
      <c r="E1399" s="700">
        <v>2101</v>
      </c>
      <c r="F1399" s="782">
        <v>10742400</v>
      </c>
      <c r="G1399" s="26" t="s">
        <v>210</v>
      </c>
      <c r="H1399" s="926">
        <v>3000000</v>
      </c>
      <c r="I1399" s="751"/>
      <c r="J1399" s="738">
        <f t="shared" si="35"/>
        <v>0</v>
      </c>
      <c r="K1399" s="701">
        <v>3000000</v>
      </c>
      <c r="L1399" s="1081"/>
    </row>
    <row r="1400" spans="2:12" x14ac:dyDescent="0.35">
      <c r="B1400" s="698">
        <v>22020605</v>
      </c>
      <c r="C1400" s="698">
        <v>70161</v>
      </c>
      <c r="D1400" s="761" t="s">
        <v>4684</v>
      </c>
      <c r="E1400" s="700">
        <v>2101</v>
      </c>
      <c r="F1400" s="782">
        <v>10742400</v>
      </c>
      <c r="G1400" s="26" t="s">
        <v>167</v>
      </c>
      <c r="H1400" s="926">
        <v>1715000</v>
      </c>
      <c r="I1400" s="751"/>
      <c r="J1400" s="738">
        <f t="shared" si="35"/>
        <v>0</v>
      </c>
      <c r="K1400" s="701">
        <v>1715000</v>
      </c>
      <c r="L1400" s="1081"/>
    </row>
    <row r="1401" spans="2:12" x14ac:dyDescent="0.35">
      <c r="B1401" s="698">
        <v>22020701</v>
      </c>
      <c r="C1401" s="698">
        <v>70161</v>
      </c>
      <c r="D1401" s="761" t="s">
        <v>4684</v>
      </c>
      <c r="E1401" s="700">
        <v>2101</v>
      </c>
      <c r="F1401" s="782">
        <v>10742400</v>
      </c>
      <c r="G1401" s="26" t="s">
        <v>199</v>
      </c>
      <c r="H1401" s="926">
        <v>0</v>
      </c>
      <c r="I1401" s="751"/>
      <c r="J1401" s="738">
        <f t="shared" si="35"/>
        <v>5000000</v>
      </c>
      <c r="K1401" s="701">
        <v>5000000</v>
      </c>
      <c r="L1401" s="1081"/>
    </row>
    <row r="1402" spans="2:12" x14ac:dyDescent="0.35">
      <c r="B1402" s="698">
        <v>22020702</v>
      </c>
      <c r="C1402" s="698">
        <v>70161</v>
      </c>
      <c r="D1402" s="761" t="s">
        <v>4684</v>
      </c>
      <c r="E1402" s="700">
        <v>2101</v>
      </c>
      <c r="F1402" s="782">
        <v>10742400</v>
      </c>
      <c r="G1402" s="26" t="s">
        <v>223</v>
      </c>
      <c r="H1402" s="926">
        <v>300000</v>
      </c>
      <c r="I1402" s="751"/>
      <c r="J1402" s="738">
        <f t="shared" si="35"/>
        <v>4700000</v>
      </c>
      <c r="K1402" s="701">
        <v>5000000</v>
      </c>
      <c r="L1402" s="1081"/>
    </row>
    <row r="1403" spans="2:12" x14ac:dyDescent="0.35">
      <c r="B1403" s="782">
        <v>22020703</v>
      </c>
      <c r="C1403" s="698">
        <v>70161</v>
      </c>
      <c r="D1403" s="783" t="s">
        <v>4684</v>
      </c>
      <c r="E1403" s="700">
        <v>2101</v>
      </c>
      <c r="F1403" s="782">
        <v>10742400</v>
      </c>
      <c r="G1403" s="37" t="s">
        <v>208</v>
      </c>
      <c r="H1403" s="927">
        <v>150000000</v>
      </c>
      <c r="I1403" s="751"/>
      <c r="J1403" s="738">
        <v>450000000</v>
      </c>
      <c r="K1403" s="701">
        <f>H1403+J1403</f>
        <v>600000000</v>
      </c>
      <c r="L1403" s="1081"/>
    </row>
    <row r="1404" spans="2:12" x14ac:dyDescent="0.35">
      <c r="B1404" s="698">
        <v>22020801</v>
      </c>
      <c r="C1404" s="698">
        <v>70161</v>
      </c>
      <c r="D1404" s="761" t="s">
        <v>4684</v>
      </c>
      <c r="E1404" s="700">
        <v>2101</v>
      </c>
      <c r="F1404" s="782">
        <v>10742400</v>
      </c>
      <c r="G1404" s="26" t="s">
        <v>168</v>
      </c>
      <c r="H1404" s="926">
        <v>22000000</v>
      </c>
      <c r="I1404" s="751"/>
      <c r="J1404" s="738">
        <f t="shared" si="35"/>
        <v>0</v>
      </c>
      <c r="K1404" s="701">
        <v>22000000</v>
      </c>
      <c r="L1404" s="1081"/>
    </row>
    <row r="1405" spans="2:12" x14ac:dyDescent="0.35">
      <c r="B1405" s="876">
        <v>22020802</v>
      </c>
      <c r="C1405" s="876">
        <v>70161</v>
      </c>
      <c r="D1405" s="877" t="s">
        <v>4684</v>
      </c>
      <c r="E1405" s="878">
        <v>2101</v>
      </c>
      <c r="F1405" s="922">
        <v>10742400</v>
      </c>
      <c r="G1405" s="28" t="s">
        <v>188</v>
      </c>
      <c r="H1405" s="985">
        <v>0</v>
      </c>
      <c r="I1405" s="868"/>
      <c r="J1405" s="986">
        <f t="shared" si="35"/>
        <v>3000000</v>
      </c>
      <c r="K1405" s="916">
        <v>3000000</v>
      </c>
      <c r="L1405" s="1081"/>
    </row>
    <row r="1406" spans="2:12" x14ac:dyDescent="0.35">
      <c r="B1406" s="685">
        <v>22020803</v>
      </c>
      <c r="C1406" s="685">
        <v>70161</v>
      </c>
      <c r="D1406" s="879" t="s">
        <v>4684</v>
      </c>
      <c r="E1406" s="880">
        <v>2101</v>
      </c>
      <c r="F1406" s="685">
        <v>10742400</v>
      </c>
      <c r="G1406" s="9" t="s">
        <v>169</v>
      </c>
      <c r="H1406" s="987">
        <v>5000000</v>
      </c>
      <c r="I1406" s="751"/>
      <c r="J1406" s="795">
        <f t="shared" si="35"/>
        <v>0</v>
      </c>
      <c r="K1406" s="1075">
        <v>5000000</v>
      </c>
      <c r="L1406" s="1081"/>
    </row>
    <row r="1407" spans="2:12" x14ac:dyDescent="0.35">
      <c r="B1407" s="685">
        <v>22020901</v>
      </c>
      <c r="C1407" s="685">
        <v>70161</v>
      </c>
      <c r="D1407" s="879" t="s">
        <v>4684</v>
      </c>
      <c r="E1407" s="880">
        <v>2101</v>
      </c>
      <c r="F1407" s="685">
        <v>10742400</v>
      </c>
      <c r="G1407" s="9" t="s">
        <v>171</v>
      </c>
      <c r="H1407" s="987">
        <v>2000000</v>
      </c>
      <c r="I1407" s="751">
        <v>62</v>
      </c>
      <c r="J1407" s="795">
        <f t="shared" si="35"/>
        <v>0</v>
      </c>
      <c r="K1407" s="1075">
        <v>2000000</v>
      </c>
      <c r="L1407" s="1081"/>
    </row>
    <row r="1408" spans="2:12" x14ac:dyDescent="0.35">
      <c r="B1408" s="685">
        <v>22021001</v>
      </c>
      <c r="C1408" s="685">
        <v>70161</v>
      </c>
      <c r="D1408" s="879" t="s">
        <v>4684</v>
      </c>
      <c r="E1408" s="880">
        <v>2101</v>
      </c>
      <c r="F1408" s="879">
        <v>10742400</v>
      </c>
      <c r="G1408" s="988" t="s">
        <v>172</v>
      </c>
      <c r="H1408" s="989">
        <v>20000000</v>
      </c>
      <c r="I1408" s="990"/>
      <c r="J1408" s="795"/>
      <c r="K1408" s="1076">
        <v>20000000</v>
      </c>
      <c r="L1408" s="1081"/>
    </row>
    <row r="1409" spans="2:15" x14ac:dyDescent="0.35">
      <c r="B1409" s="685">
        <v>22021002</v>
      </c>
      <c r="C1409" s="685">
        <v>70161</v>
      </c>
      <c r="D1409" s="879" t="s">
        <v>4684</v>
      </c>
      <c r="E1409" s="880">
        <v>2101</v>
      </c>
      <c r="F1409" s="879">
        <v>10742400</v>
      </c>
      <c r="G1409" s="988" t="s">
        <v>189</v>
      </c>
      <c r="H1409" s="989">
        <v>500000000</v>
      </c>
      <c r="I1409" s="990"/>
      <c r="J1409" s="795"/>
      <c r="K1409" s="1076">
        <f>H1409+J1409</f>
        <v>500000000</v>
      </c>
      <c r="L1409" s="1081"/>
    </row>
    <row r="1410" spans="2:15" x14ac:dyDescent="0.35">
      <c r="B1410" s="685">
        <v>22021003</v>
      </c>
      <c r="C1410" s="685">
        <v>70161</v>
      </c>
      <c r="D1410" s="879" t="s">
        <v>4684</v>
      </c>
      <c r="E1410" s="880">
        <v>2101</v>
      </c>
      <c r="F1410" s="879">
        <v>10742400</v>
      </c>
      <c r="G1410" s="988" t="s">
        <v>173</v>
      </c>
      <c r="H1410" s="989">
        <v>10000000</v>
      </c>
      <c r="I1410" s="990"/>
      <c r="J1410" s="795">
        <v>190000000</v>
      </c>
      <c r="K1410" s="1076">
        <f>J1410+H1410</f>
        <v>200000000</v>
      </c>
      <c r="L1410" s="1081"/>
    </row>
    <row r="1411" spans="2:15" x14ac:dyDescent="0.35">
      <c r="B1411" s="685">
        <v>22021004</v>
      </c>
      <c r="C1411" s="685">
        <v>70161</v>
      </c>
      <c r="D1411" s="879" t="s">
        <v>4684</v>
      </c>
      <c r="E1411" s="880">
        <v>2101</v>
      </c>
      <c r="F1411" s="879">
        <v>10742400</v>
      </c>
      <c r="G1411" s="988" t="s">
        <v>174</v>
      </c>
      <c r="H1411" s="989">
        <v>10000000</v>
      </c>
      <c r="I1411" s="990"/>
      <c r="J1411" s="795">
        <f t="shared" si="35"/>
        <v>0</v>
      </c>
      <c r="K1411" s="1076">
        <v>10000000</v>
      </c>
      <c r="L1411" s="1081"/>
    </row>
    <row r="1412" spans="2:15" x14ac:dyDescent="0.35">
      <c r="B1412" s="685">
        <v>22021006</v>
      </c>
      <c r="C1412" s="685">
        <v>70161</v>
      </c>
      <c r="D1412" s="879" t="s">
        <v>4684</v>
      </c>
      <c r="E1412" s="880">
        <v>2101</v>
      </c>
      <c r="F1412" s="879">
        <v>10742400</v>
      </c>
      <c r="G1412" s="988" t="s">
        <v>190</v>
      </c>
      <c r="H1412" s="989">
        <v>0</v>
      </c>
      <c r="I1412" s="990"/>
      <c r="J1412" s="795">
        <f t="shared" si="35"/>
        <v>100000</v>
      </c>
      <c r="K1412" s="1076">
        <v>100000</v>
      </c>
      <c r="L1412" s="1081"/>
    </row>
    <row r="1413" spans="2:15" ht="26.25" thickBot="1" x14ac:dyDescent="0.4">
      <c r="B1413" s="685">
        <v>22021007</v>
      </c>
      <c r="C1413" s="685">
        <v>70161</v>
      </c>
      <c r="D1413" s="879" t="s">
        <v>4684</v>
      </c>
      <c r="E1413" s="880">
        <v>2101</v>
      </c>
      <c r="F1413" s="879">
        <v>10742400</v>
      </c>
      <c r="G1413" s="991" t="s">
        <v>175</v>
      </c>
      <c r="H1413" s="992">
        <v>100000000</v>
      </c>
      <c r="I1413" s="993"/>
      <c r="J1413" s="994"/>
      <c r="K1413" s="1077">
        <v>100000000</v>
      </c>
      <c r="L1413" s="1081"/>
    </row>
    <row r="1414" spans="2:15" ht="27.75" thickTop="1" thickBot="1" x14ac:dyDescent="0.4">
      <c r="B1414" s="767"/>
      <c r="C1414" s="767"/>
      <c r="D1414" s="767"/>
      <c r="E1414" s="767"/>
      <c r="F1414" s="767"/>
      <c r="G1414" s="16" t="s">
        <v>2624</v>
      </c>
      <c r="H1414" s="766">
        <f>SUM(H1375:H1413)</f>
        <v>2171920674.9899998</v>
      </c>
      <c r="I1414" s="747">
        <f>SUM(I1375:I1413)</f>
        <v>111907370.98</v>
      </c>
      <c r="J1414" s="765">
        <f>SUM(J1375:J1413)</f>
        <v>3451425240</v>
      </c>
      <c r="K1414" s="766">
        <f>SUM(K1375:K1413)</f>
        <v>5623345914.9899998</v>
      </c>
    </row>
    <row r="1415" spans="2:15" ht="27.75" thickTop="1" thickBot="1" x14ac:dyDescent="0.4">
      <c r="B1415" s="767"/>
      <c r="C1415" s="767"/>
      <c r="D1415" s="767"/>
      <c r="E1415" s="767"/>
      <c r="F1415" s="767"/>
      <c r="G1415" s="184"/>
      <c r="H1415" s="794"/>
      <c r="I1415" s="866"/>
      <c r="J1415" s="842"/>
      <c r="K1415" s="932"/>
    </row>
    <row r="1416" spans="2:15" ht="27.75" thickTop="1" thickBot="1" x14ac:dyDescent="0.4">
      <c r="B1416" s="767"/>
      <c r="C1416" s="767"/>
      <c r="D1416" s="767"/>
      <c r="E1416" s="767"/>
      <c r="F1416" s="767"/>
      <c r="G1416" s="769"/>
      <c r="H1416" s="787"/>
      <c r="I1416" s="728"/>
      <c r="J1416" s="719" t="s">
        <v>179</v>
      </c>
      <c r="K1416" s="789">
        <f>SUM(K1375:K1376)</f>
        <v>724699574.99000001</v>
      </c>
    </row>
    <row r="1417" spans="2:15" ht="27.75" thickTop="1" thickBot="1" x14ac:dyDescent="0.4">
      <c r="B1417" s="767"/>
      <c r="C1417" s="767"/>
      <c r="D1417" s="767"/>
      <c r="E1417" s="767"/>
      <c r="F1417" s="767"/>
      <c r="G1417" s="769"/>
      <c r="H1417" s="787"/>
      <c r="I1417" s="728"/>
      <c r="J1417" s="719" t="s">
        <v>180</v>
      </c>
      <c r="K1417" s="789">
        <f>K1414-K1416</f>
        <v>4898646340</v>
      </c>
    </row>
    <row r="1418" spans="2:15" ht="27.75" thickTop="1" thickBot="1" x14ac:dyDescent="0.4">
      <c r="B1418" s="767"/>
      <c r="C1418" s="767"/>
      <c r="D1418" s="767"/>
      <c r="E1418" s="767"/>
      <c r="F1418" s="767"/>
      <c r="G1418" s="769"/>
      <c r="H1418" s="787"/>
      <c r="I1418" s="728"/>
      <c r="J1418" s="720"/>
      <c r="K1418" s="794"/>
    </row>
    <row r="1419" spans="2:15" ht="27.75" thickTop="1" thickBot="1" x14ac:dyDescent="0.4">
      <c r="B1419" s="1088" t="s">
        <v>49</v>
      </c>
      <c r="C1419" s="1089" t="s">
        <v>2767</v>
      </c>
      <c r="D1419" s="1096"/>
      <c r="E1419" s="1096"/>
      <c r="F1419" s="1096"/>
      <c r="G1419" s="1096"/>
      <c r="H1419" s="1109"/>
      <c r="I1419" s="1107"/>
      <c r="J1419" s="1096"/>
      <c r="K1419" s="1096"/>
    </row>
    <row r="1420" spans="2:15" ht="27.75" thickTop="1" thickBot="1" x14ac:dyDescent="0.4">
      <c r="B1420" s="1569" t="s">
        <v>213</v>
      </c>
      <c r="C1420" s="1569"/>
      <c r="D1420" s="1569"/>
      <c r="E1420" s="1569"/>
      <c r="F1420" s="1569"/>
      <c r="G1420" s="769"/>
    </row>
    <row r="1421" spans="2:15" ht="80.25" thickTop="1" thickBot="1" x14ac:dyDescent="0.4">
      <c r="B1421" s="20" t="s">
        <v>137</v>
      </c>
      <c r="C1421" s="20" t="s">
        <v>138</v>
      </c>
      <c r="D1421" s="860" t="s">
        <v>139</v>
      </c>
      <c r="E1421" s="860" t="s">
        <v>140</v>
      </c>
      <c r="F1421" s="860" t="s">
        <v>141</v>
      </c>
      <c r="G1421" s="20" t="s">
        <v>142</v>
      </c>
      <c r="H1421" s="33" t="s">
        <v>3311</v>
      </c>
      <c r="I1421" s="750" t="s">
        <v>3317</v>
      </c>
      <c r="J1421" s="717" t="s">
        <v>3318</v>
      </c>
      <c r="K1421" s="861" t="s">
        <v>5153</v>
      </c>
    </row>
    <row r="1422" spans="2:15" s="1027" customFormat="1" ht="27" thickTop="1" x14ac:dyDescent="0.35">
      <c r="B1422" s="906">
        <v>23010106</v>
      </c>
      <c r="C1422" s="900">
        <v>70161</v>
      </c>
      <c r="D1422" s="900" t="s">
        <v>4679</v>
      </c>
      <c r="E1422" s="906" t="s">
        <v>545</v>
      </c>
      <c r="F1422" s="900">
        <v>10742400</v>
      </c>
      <c r="G1422" s="902" t="s">
        <v>5148</v>
      </c>
      <c r="H1422" s="888"/>
      <c r="I1422" s="889"/>
      <c r="J1422" s="904">
        <v>2772000000</v>
      </c>
      <c r="K1422" s="997">
        <f t="shared" ref="K1422:K1424" si="36">SUM(H1422,J1422)</f>
        <v>2772000000</v>
      </c>
      <c r="M1422" s="1154"/>
      <c r="N1422" s="1029"/>
      <c r="O1422" s="1029"/>
    </row>
    <row r="1423" spans="2:15" s="1027" customFormat="1" ht="26.25" x14ac:dyDescent="0.35">
      <c r="B1423" s="906">
        <v>23010105</v>
      </c>
      <c r="C1423" s="900">
        <v>70161</v>
      </c>
      <c r="D1423" s="900" t="s">
        <v>4676</v>
      </c>
      <c r="E1423" s="906" t="s">
        <v>545</v>
      </c>
      <c r="F1423" s="900">
        <v>10742400</v>
      </c>
      <c r="G1423" s="902" t="s">
        <v>5147</v>
      </c>
      <c r="H1423" s="888"/>
      <c r="I1423" s="889"/>
      <c r="J1423" s="904">
        <v>420000000</v>
      </c>
      <c r="K1423" s="997">
        <f t="shared" si="36"/>
        <v>420000000</v>
      </c>
      <c r="M1423" s="1154"/>
      <c r="N1423" s="1029"/>
      <c r="O1423" s="1029"/>
    </row>
    <row r="1424" spans="2:15" s="1027" customFormat="1" ht="26.25" x14ac:dyDescent="0.35">
      <c r="B1424" s="906">
        <v>23010105</v>
      </c>
      <c r="C1424" s="900">
        <v>70161</v>
      </c>
      <c r="D1424" s="900" t="s">
        <v>4680</v>
      </c>
      <c r="E1424" s="906" t="s">
        <v>545</v>
      </c>
      <c r="F1424" s="900">
        <v>10742400</v>
      </c>
      <c r="G1424" s="902" t="s">
        <v>5149</v>
      </c>
      <c r="H1424" s="888"/>
      <c r="I1424" s="889"/>
      <c r="J1424" s="904">
        <v>130000000</v>
      </c>
      <c r="K1424" s="997">
        <f t="shared" si="36"/>
        <v>130000000</v>
      </c>
      <c r="M1424" s="1154"/>
      <c r="N1424" s="1029"/>
      <c r="O1424" s="1029"/>
    </row>
    <row r="1425" spans="2:15" s="1027" customFormat="1" ht="178.5" x14ac:dyDescent="0.35">
      <c r="B1425" s="906">
        <v>23010112</v>
      </c>
      <c r="C1425" s="900">
        <v>70161</v>
      </c>
      <c r="D1425" s="900" t="s">
        <v>4722</v>
      </c>
      <c r="E1425" s="906" t="s">
        <v>545</v>
      </c>
      <c r="F1425" s="900">
        <v>10742400</v>
      </c>
      <c r="G1425" s="902" t="s">
        <v>4719</v>
      </c>
      <c r="H1425" s="888"/>
      <c r="I1425" s="889"/>
      <c r="J1425" s="904">
        <v>18000000</v>
      </c>
      <c r="K1425" s="997">
        <f t="shared" ref="K1425" si="37">SUM(H1425,J1425)</f>
        <v>18000000</v>
      </c>
      <c r="M1425" s="1154"/>
      <c r="N1425" s="1029"/>
      <c r="O1425" s="1029"/>
    </row>
    <row r="1426" spans="2:15" s="1027" customFormat="1" ht="51" x14ac:dyDescent="0.35">
      <c r="B1426" s="900">
        <v>23010118</v>
      </c>
      <c r="C1426" s="905">
        <v>70161</v>
      </c>
      <c r="D1426" s="901" t="s">
        <v>4723</v>
      </c>
      <c r="E1426" s="901" t="s">
        <v>545</v>
      </c>
      <c r="F1426" s="899">
        <v>10742400</v>
      </c>
      <c r="G1426" s="903" t="s">
        <v>4720</v>
      </c>
      <c r="H1426" s="890"/>
      <c r="I1426" s="893"/>
      <c r="J1426" s="995">
        <v>300000</v>
      </c>
      <c r="K1426" s="997">
        <f>SUM(H1426,J1426)</f>
        <v>300000</v>
      </c>
      <c r="M1426" s="1154"/>
      <c r="N1426" s="1029"/>
      <c r="O1426" s="1029"/>
    </row>
    <row r="1427" spans="2:15" ht="76.5" x14ac:dyDescent="0.35">
      <c r="B1427" s="887">
        <v>23010123</v>
      </c>
      <c r="C1427" s="685">
        <v>70161</v>
      </c>
      <c r="D1427" s="894" t="s">
        <v>3452</v>
      </c>
      <c r="E1427" s="880">
        <v>3101</v>
      </c>
      <c r="F1427" s="895">
        <v>10742400</v>
      </c>
      <c r="G1427" s="9" t="s">
        <v>3449</v>
      </c>
      <c r="H1427" s="892">
        <v>1806000</v>
      </c>
      <c r="I1427" s="896"/>
      <c r="J1427" s="897"/>
      <c r="K1427" s="835">
        <f t="shared" ref="K1427:K1428" si="38">SUM(H1427,J1427)</f>
        <v>1806000</v>
      </c>
    </row>
    <row r="1428" spans="2:15" ht="76.5" x14ac:dyDescent="0.35">
      <c r="B1428" s="782">
        <v>23020110</v>
      </c>
      <c r="C1428" s="886">
        <v>70161</v>
      </c>
      <c r="D1428" s="885" t="s">
        <v>3453</v>
      </c>
      <c r="E1428" s="784">
        <v>3101</v>
      </c>
      <c r="F1428" s="782">
        <v>10742400</v>
      </c>
      <c r="G1428" s="19" t="s">
        <v>3450</v>
      </c>
      <c r="H1428" s="891">
        <v>5450000</v>
      </c>
      <c r="I1428" s="896"/>
      <c r="J1428" s="897"/>
      <c r="K1428" s="835">
        <f t="shared" si="38"/>
        <v>5450000</v>
      </c>
    </row>
    <row r="1429" spans="2:15" ht="26.25" thickBot="1" x14ac:dyDescent="0.4">
      <c r="B1429" s="782">
        <v>23020127</v>
      </c>
      <c r="C1429" s="698">
        <v>70161</v>
      </c>
      <c r="D1429" s="826" t="s">
        <v>3454</v>
      </c>
      <c r="E1429" s="700">
        <v>3101</v>
      </c>
      <c r="F1429" s="782">
        <v>10742400</v>
      </c>
      <c r="G1429" s="37" t="s">
        <v>3451</v>
      </c>
      <c r="H1429" s="763">
        <v>20000000</v>
      </c>
      <c r="I1429" s="751"/>
      <c r="J1429" s="788"/>
      <c r="K1429" s="996">
        <f>SUM(H1429,J1429)</f>
        <v>20000000</v>
      </c>
    </row>
    <row r="1430" spans="2:15" ht="27.75" thickTop="1" thickBot="1" x14ac:dyDescent="0.4">
      <c r="B1430" s="764"/>
      <c r="C1430" s="764"/>
      <c r="D1430" s="764"/>
      <c r="E1430" s="764"/>
      <c r="F1430" s="764"/>
      <c r="G1430" s="16" t="s">
        <v>1038</v>
      </c>
      <c r="H1430" s="766">
        <f>SUM(H1425:H1429)</f>
        <v>27256000</v>
      </c>
      <c r="I1430" s="976">
        <f>SUM(I1425:I1429)</f>
        <v>0</v>
      </c>
      <c r="J1430" s="766">
        <f>SUM(J1422:J1429)</f>
        <v>3340300000</v>
      </c>
      <c r="K1430" s="766">
        <f>SUM(K1422:K1429)</f>
        <v>3367556000</v>
      </c>
    </row>
    <row r="1431" spans="2:15" ht="27.75" thickTop="1" thickBot="1" x14ac:dyDescent="0.4">
      <c r="B1431" s="767"/>
      <c r="C1431" s="767"/>
      <c r="D1431" s="767"/>
      <c r="E1431" s="767"/>
      <c r="F1431" s="767"/>
      <c r="G1431" s="184"/>
      <c r="H1431" s="794"/>
      <c r="I1431" s="981"/>
      <c r="J1431" s="794"/>
      <c r="K1431" s="932"/>
    </row>
    <row r="1432" spans="2:15" ht="27.75" thickTop="1" thickBot="1" x14ac:dyDescent="0.4">
      <c r="B1432" s="767"/>
      <c r="C1432" s="767"/>
      <c r="D1432" s="767"/>
      <c r="E1432" s="767"/>
      <c r="F1432" s="767"/>
      <c r="G1432" s="769"/>
      <c r="H1432" s="787"/>
      <c r="I1432" s="728"/>
      <c r="J1432" s="719" t="s">
        <v>215</v>
      </c>
      <c r="K1432" s="766">
        <f>K1430</f>
        <v>3367556000</v>
      </c>
    </row>
    <row r="1433" spans="2:15" ht="27.75" thickTop="1" thickBot="1" x14ac:dyDescent="0.4">
      <c r="B1433" s="767"/>
      <c r="C1433" s="767"/>
      <c r="D1433" s="767"/>
      <c r="E1433" s="767"/>
      <c r="F1433" s="767"/>
      <c r="G1433" s="769"/>
      <c r="H1433" s="787"/>
      <c r="I1433" s="728"/>
      <c r="J1433" s="720"/>
      <c r="K1433" s="794"/>
    </row>
    <row r="1434" spans="2:15" ht="27.75" thickTop="1" thickBot="1" x14ac:dyDescent="0.4">
      <c r="B1434" s="1088" t="s">
        <v>54</v>
      </c>
      <c r="C1434" s="1089" t="s">
        <v>3153</v>
      </c>
      <c r="D1434" s="1089"/>
      <c r="E1434" s="1089"/>
      <c r="F1434" s="1089"/>
      <c r="G1434" s="1089"/>
      <c r="H1434" s="1090"/>
      <c r="I1434" s="1091"/>
      <c r="J1434" s="1089"/>
      <c r="K1434" s="1108"/>
    </row>
    <row r="1435" spans="2:15" ht="27.75" thickTop="1" thickBot="1" x14ac:dyDescent="0.4">
      <c r="B1435" s="1571" t="s">
        <v>182</v>
      </c>
      <c r="C1435" s="1571"/>
      <c r="D1435" s="1571"/>
      <c r="E1435" s="1571"/>
      <c r="F1435" s="1571"/>
      <c r="G1435" s="31"/>
      <c r="H1435" s="32"/>
      <c r="I1435" s="753"/>
      <c r="J1435" s="722"/>
      <c r="K1435" s="32"/>
    </row>
    <row r="1436" spans="2:15" ht="106.5" thickTop="1" thickBot="1" x14ac:dyDescent="0.4">
      <c r="B1436" s="20" t="s">
        <v>137</v>
      </c>
      <c r="C1436" s="20" t="s">
        <v>138</v>
      </c>
      <c r="D1436" s="20" t="s">
        <v>139</v>
      </c>
      <c r="E1436" s="20" t="s">
        <v>140</v>
      </c>
      <c r="F1436" s="20" t="s">
        <v>141</v>
      </c>
      <c r="G1436" s="20" t="s">
        <v>142</v>
      </c>
      <c r="H1436" s="33" t="s">
        <v>3311</v>
      </c>
      <c r="I1436" s="750" t="s">
        <v>3316</v>
      </c>
      <c r="J1436" s="717" t="s">
        <v>3315</v>
      </c>
      <c r="K1436" s="21" t="s">
        <v>5154</v>
      </c>
    </row>
    <row r="1437" spans="2:15" ht="26.25" thickTop="1" x14ac:dyDescent="0.35">
      <c r="B1437" s="782">
        <v>21010103</v>
      </c>
      <c r="C1437" s="698">
        <v>70131</v>
      </c>
      <c r="D1437" s="783" t="s">
        <v>4684</v>
      </c>
      <c r="E1437" s="784">
        <v>2204</v>
      </c>
      <c r="F1437" s="782">
        <v>10721300</v>
      </c>
      <c r="G1437" s="37" t="s">
        <v>3135</v>
      </c>
      <c r="H1437" s="791">
        <v>25300564.359999999</v>
      </c>
      <c r="I1437" s="751">
        <v>11601573.6</v>
      </c>
      <c r="J1437" s="738"/>
      <c r="K1437" s="785">
        <f t="shared" ref="K1437:K1450" si="39">SUM(H1437,J1437)</f>
        <v>25300564.359999999</v>
      </c>
      <c r="L1437" s="1081"/>
    </row>
    <row r="1438" spans="2:15" x14ac:dyDescent="0.35">
      <c r="B1438" s="698">
        <v>22020201</v>
      </c>
      <c r="C1438" s="698">
        <v>70131</v>
      </c>
      <c r="D1438" s="761" t="s">
        <v>4684</v>
      </c>
      <c r="E1438" s="700">
        <v>2101</v>
      </c>
      <c r="F1438" s="698">
        <v>10721300</v>
      </c>
      <c r="G1438" s="26" t="s">
        <v>147</v>
      </c>
      <c r="H1438" s="791">
        <v>85890</v>
      </c>
      <c r="I1438" s="751"/>
      <c r="J1438" s="648"/>
      <c r="K1438" s="785">
        <f t="shared" si="39"/>
        <v>85890</v>
      </c>
      <c r="L1438" s="1081"/>
    </row>
    <row r="1439" spans="2:15" x14ac:dyDescent="0.35">
      <c r="B1439" s="698">
        <v>22020203</v>
      </c>
      <c r="C1439" s="698">
        <v>70131</v>
      </c>
      <c r="D1439" s="761" t="s">
        <v>4684</v>
      </c>
      <c r="E1439" s="700">
        <v>2101</v>
      </c>
      <c r="F1439" s="698">
        <v>10721300</v>
      </c>
      <c r="G1439" s="26" t="s">
        <v>148</v>
      </c>
      <c r="H1439" s="791">
        <v>600000</v>
      </c>
      <c r="I1439" s="751"/>
      <c r="J1439" s="648"/>
      <c r="K1439" s="785">
        <f t="shared" si="39"/>
        <v>600000</v>
      </c>
      <c r="L1439" s="1081"/>
    </row>
    <row r="1440" spans="2:15" x14ac:dyDescent="0.35">
      <c r="B1440" s="698">
        <v>22020205</v>
      </c>
      <c r="C1440" s="698">
        <v>70131</v>
      </c>
      <c r="D1440" s="761" t="s">
        <v>4684</v>
      </c>
      <c r="E1440" s="700">
        <v>2101</v>
      </c>
      <c r="F1440" s="698">
        <v>10721300</v>
      </c>
      <c r="G1440" s="26" t="s">
        <v>185</v>
      </c>
      <c r="H1440" s="791">
        <v>105000</v>
      </c>
      <c r="I1440" s="751"/>
      <c r="J1440" s="648"/>
      <c r="K1440" s="785">
        <f t="shared" si="39"/>
        <v>105000</v>
      </c>
      <c r="L1440" s="1081"/>
    </row>
    <row r="1441" spans="2:12" x14ac:dyDescent="0.35">
      <c r="B1441" s="698">
        <v>22020301</v>
      </c>
      <c r="C1441" s="698">
        <v>70131</v>
      </c>
      <c r="D1441" s="761" t="s">
        <v>4684</v>
      </c>
      <c r="E1441" s="700">
        <v>2101</v>
      </c>
      <c r="F1441" s="698">
        <v>10721300</v>
      </c>
      <c r="G1441" s="26" t="s">
        <v>195</v>
      </c>
      <c r="H1441" s="791">
        <v>700000</v>
      </c>
      <c r="I1441" s="751"/>
      <c r="J1441" s="648"/>
      <c r="K1441" s="785">
        <f t="shared" si="39"/>
        <v>700000</v>
      </c>
      <c r="L1441" s="1081"/>
    </row>
    <row r="1442" spans="2:12" x14ac:dyDescent="0.35">
      <c r="B1442" s="698">
        <v>22020303</v>
      </c>
      <c r="C1442" s="698">
        <v>70131</v>
      </c>
      <c r="D1442" s="761" t="s">
        <v>4684</v>
      </c>
      <c r="E1442" s="700">
        <v>2101</v>
      </c>
      <c r="F1442" s="698">
        <v>10721300</v>
      </c>
      <c r="G1442" s="26" t="s">
        <v>152</v>
      </c>
      <c r="H1442" s="791">
        <v>42000</v>
      </c>
      <c r="I1442" s="751"/>
      <c r="J1442" s="648"/>
      <c r="K1442" s="785">
        <f t="shared" si="39"/>
        <v>42000</v>
      </c>
      <c r="L1442" s="1081"/>
    </row>
    <row r="1443" spans="2:12" x14ac:dyDescent="0.35">
      <c r="B1443" s="698">
        <v>22020305</v>
      </c>
      <c r="C1443" s="698">
        <v>70131</v>
      </c>
      <c r="D1443" s="761" t="s">
        <v>4684</v>
      </c>
      <c r="E1443" s="700">
        <v>2101</v>
      </c>
      <c r="F1443" s="698">
        <v>10721300</v>
      </c>
      <c r="G1443" s="26" t="s">
        <v>153</v>
      </c>
      <c r="H1443" s="763">
        <v>1050000</v>
      </c>
      <c r="I1443" s="751"/>
      <c r="J1443" s="735"/>
      <c r="K1443" s="701">
        <f t="shared" si="39"/>
        <v>1050000</v>
      </c>
      <c r="L1443" s="1081"/>
    </row>
    <row r="1444" spans="2:12" x14ac:dyDescent="0.35">
      <c r="B1444" s="698">
        <v>22020401</v>
      </c>
      <c r="C1444" s="698">
        <v>70131</v>
      </c>
      <c r="D1444" s="761" t="s">
        <v>4684</v>
      </c>
      <c r="E1444" s="700">
        <v>2101</v>
      </c>
      <c r="F1444" s="698">
        <v>10721300</v>
      </c>
      <c r="G1444" s="26" t="s">
        <v>196</v>
      </c>
      <c r="H1444" s="763">
        <v>1000000</v>
      </c>
      <c r="I1444" s="751"/>
      <c r="J1444" s="723"/>
      <c r="K1444" s="701">
        <f t="shared" si="39"/>
        <v>1000000</v>
      </c>
      <c r="L1444" s="1081"/>
    </row>
    <row r="1445" spans="2:12" x14ac:dyDescent="0.35">
      <c r="B1445" s="698">
        <v>22020405</v>
      </c>
      <c r="C1445" s="698">
        <v>70131</v>
      </c>
      <c r="D1445" s="761" t="s">
        <v>4684</v>
      </c>
      <c r="E1445" s="700">
        <v>2101</v>
      </c>
      <c r="F1445" s="698">
        <v>10721300</v>
      </c>
      <c r="G1445" s="26" t="s">
        <v>162</v>
      </c>
      <c r="H1445" s="763">
        <v>586950</v>
      </c>
      <c r="I1445" s="751"/>
      <c r="J1445" s="735"/>
      <c r="K1445" s="701">
        <f t="shared" si="39"/>
        <v>586950</v>
      </c>
      <c r="L1445" s="1081"/>
    </row>
    <row r="1446" spans="2:12" x14ac:dyDescent="0.35">
      <c r="B1446" s="698">
        <v>22020501</v>
      </c>
      <c r="C1446" s="698">
        <v>70131</v>
      </c>
      <c r="D1446" s="761" t="s">
        <v>4684</v>
      </c>
      <c r="E1446" s="700">
        <v>2101</v>
      </c>
      <c r="F1446" s="698">
        <v>10721300</v>
      </c>
      <c r="G1446" s="26" t="s">
        <v>198</v>
      </c>
      <c r="H1446" s="763">
        <v>120201891</v>
      </c>
      <c r="I1446" s="751">
        <v>80764687</v>
      </c>
      <c r="J1446" s="735"/>
      <c r="K1446" s="701">
        <f t="shared" si="39"/>
        <v>120201891</v>
      </c>
      <c r="L1446" s="1081"/>
    </row>
    <row r="1447" spans="2:12" x14ac:dyDescent="0.35">
      <c r="B1447" s="698">
        <v>22020605</v>
      </c>
      <c r="C1447" s="698">
        <v>70131</v>
      </c>
      <c r="D1447" s="761" t="s">
        <v>4684</v>
      </c>
      <c r="E1447" s="700">
        <v>2101</v>
      </c>
      <c r="F1447" s="698">
        <v>10721300</v>
      </c>
      <c r="G1447" s="26" t="s">
        <v>167</v>
      </c>
      <c r="H1447" s="763">
        <v>300000</v>
      </c>
      <c r="I1447" s="751"/>
      <c r="J1447" s="735"/>
      <c r="K1447" s="701">
        <f t="shared" si="39"/>
        <v>300000</v>
      </c>
      <c r="L1447" s="1081"/>
    </row>
    <row r="1448" spans="2:12" x14ac:dyDescent="0.35">
      <c r="B1448" s="698">
        <v>22020801</v>
      </c>
      <c r="C1448" s="698">
        <v>70131</v>
      </c>
      <c r="D1448" s="761" t="s">
        <v>4684</v>
      </c>
      <c r="E1448" s="700">
        <v>2101</v>
      </c>
      <c r="F1448" s="698">
        <v>10721300</v>
      </c>
      <c r="G1448" s="26" t="s">
        <v>168</v>
      </c>
      <c r="H1448" s="763">
        <v>200000</v>
      </c>
      <c r="I1448" s="751"/>
      <c r="J1448" s="735"/>
      <c r="K1448" s="701">
        <f t="shared" si="39"/>
        <v>200000</v>
      </c>
      <c r="L1448" s="1081"/>
    </row>
    <row r="1449" spans="2:12" x14ac:dyDescent="0.35">
      <c r="B1449" s="698">
        <v>22020803</v>
      </c>
      <c r="C1449" s="698">
        <v>70131</v>
      </c>
      <c r="D1449" s="761" t="s">
        <v>4684</v>
      </c>
      <c r="E1449" s="700">
        <v>2101</v>
      </c>
      <c r="F1449" s="698">
        <v>10721300</v>
      </c>
      <c r="G1449" s="26" t="s">
        <v>169</v>
      </c>
      <c r="H1449" s="763">
        <v>1172969</v>
      </c>
      <c r="I1449" s="751"/>
      <c r="J1449" s="735"/>
      <c r="K1449" s="701">
        <f t="shared" si="39"/>
        <v>1172969</v>
      </c>
      <c r="L1449" s="1081"/>
    </row>
    <row r="1450" spans="2:12" ht="26.25" thickBot="1" x14ac:dyDescent="0.4">
      <c r="B1450" s="782">
        <v>22021001</v>
      </c>
      <c r="C1450" s="698">
        <v>70131</v>
      </c>
      <c r="D1450" s="783" t="s">
        <v>4684</v>
      </c>
      <c r="E1450" s="700">
        <v>2101</v>
      </c>
      <c r="F1450" s="782">
        <v>10721300</v>
      </c>
      <c r="G1450" s="37" t="s">
        <v>172</v>
      </c>
      <c r="H1450" s="701">
        <v>1035300</v>
      </c>
      <c r="I1450" s="751"/>
      <c r="J1450" s="788"/>
      <c r="K1450" s="701">
        <f t="shared" si="39"/>
        <v>1035300</v>
      </c>
      <c r="L1450" s="1081"/>
    </row>
    <row r="1451" spans="2:12" ht="27.75" thickTop="1" thickBot="1" x14ac:dyDescent="0.4">
      <c r="B1451" s="764"/>
      <c r="C1451" s="764"/>
      <c r="D1451" s="764"/>
      <c r="E1451" s="764"/>
      <c r="F1451" s="764"/>
      <c r="G1451" s="16" t="s">
        <v>2624</v>
      </c>
      <c r="H1451" s="766">
        <f>SUM(H1437:H1450)</f>
        <v>152380564.36000001</v>
      </c>
      <c r="I1451" s="747">
        <f>SUM(I1437:I1450)</f>
        <v>92366260.599999994</v>
      </c>
      <c r="J1451" s="765">
        <f>SUM(J1437:J1450)</f>
        <v>0</v>
      </c>
      <c r="K1451" s="766">
        <f>SUM(K1437:K1450)</f>
        <v>152380564.36000001</v>
      </c>
    </row>
    <row r="1452" spans="2:12" ht="27.75" thickTop="1" thickBot="1" x14ac:dyDescent="0.4">
      <c r="B1452" s="767"/>
      <c r="C1452" s="767"/>
      <c r="D1452" s="767"/>
      <c r="E1452" s="767"/>
      <c r="F1452" s="767"/>
      <c r="G1452" s="184"/>
      <c r="H1452" s="794"/>
      <c r="I1452" s="866"/>
      <c r="J1452" s="842"/>
      <c r="K1452" s="932"/>
    </row>
    <row r="1453" spans="2:12" ht="27.75" thickTop="1" thickBot="1" x14ac:dyDescent="0.4">
      <c r="B1453" s="767"/>
      <c r="C1453" s="767"/>
      <c r="D1453" s="767"/>
      <c r="E1453" s="767"/>
      <c r="F1453" s="767"/>
      <c r="G1453" s="769"/>
      <c r="H1453" s="787"/>
      <c r="I1453" s="728"/>
      <c r="J1453" s="719" t="s">
        <v>179</v>
      </c>
      <c r="K1453" s="789">
        <f>K1437</f>
        <v>25300564.359999999</v>
      </c>
    </row>
    <row r="1454" spans="2:12" ht="27.75" thickTop="1" thickBot="1" x14ac:dyDescent="0.4">
      <c r="B1454" s="767"/>
      <c r="C1454" s="767"/>
      <c r="D1454" s="767"/>
      <c r="E1454" s="767"/>
      <c r="F1454" s="767"/>
      <c r="G1454" s="769"/>
      <c r="H1454" s="787"/>
      <c r="I1454" s="728"/>
      <c r="J1454" s="719" t="s">
        <v>180</v>
      </c>
      <c r="K1454" s="789">
        <f>K1451-K1453</f>
        <v>127080000.00000001</v>
      </c>
    </row>
    <row r="1455" spans="2:12" ht="27.75" thickTop="1" thickBot="1" x14ac:dyDescent="0.4">
      <c r="B1455" s="767"/>
      <c r="C1455" s="767"/>
      <c r="D1455" s="767"/>
      <c r="E1455" s="767"/>
      <c r="F1455" s="767"/>
      <c r="G1455" s="769"/>
      <c r="H1455" s="787"/>
      <c r="I1455" s="728"/>
      <c r="J1455" s="720"/>
      <c r="K1455" s="794"/>
    </row>
    <row r="1456" spans="2:12" ht="27.75" thickTop="1" thickBot="1" x14ac:dyDescent="0.4">
      <c r="B1456" s="1088" t="s">
        <v>54</v>
      </c>
      <c r="C1456" s="1089" t="s">
        <v>3153</v>
      </c>
      <c r="D1456" s="1096"/>
      <c r="E1456" s="1096"/>
      <c r="F1456" s="1096"/>
      <c r="G1456" s="1096"/>
      <c r="H1456" s="1109"/>
      <c r="I1456" s="1107"/>
      <c r="J1456" s="1096"/>
      <c r="K1456" s="1096"/>
    </row>
    <row r="1457" spans="2:12" ht="27.75" thickTop="1" thickBot="1" x14ac:dyDescent="0.4">
      <c r="B1457" s="1569" t="s">
        <v>213</v>
      </c>
      <c r="C1457" s="1569"/>
      <c r="D1457" s="1569"/>
      <c r="E1457" s="1569"/>
      <c r="F1457" s="1569"/>
      <c r="G1457" s="769"/>
    </row>
    <row r="1458" spans="2:12" ht="80.25" thickTop="1" thickBot="1" x14ac:dyDescent="0.4">
      <c r="B1458" s="20" t="s">
        <v>137</v>
      </c>
      <c r="C1458" s="20" t="s">
        <v>138</v>
      </c>
      <c r="D1458" s="20" t="s">
        <v>139</v>
      </c>
      <c r="E1458" s="20" t="s">
        <v>140</v>
      </c>
      <c r="F1458" s="20" t="s">
        <v>141</v>
      </c>
      <c r="G1458" s="20" t="s">
        <v>142</v>
      </c>
      <c r="H1458" s="33" t="s">
        <v>3311</v>
      </c>
      <c r="I1458" s="750" t="s">
        <v>3317</v>
      </c>
      <c r="J1458" s="717" t="s">
        <v>3318</v>
      </c>
      <c r="K1458" s="33" t="s">
        <v>5153</v>
      </c>
    </row>
    <row r="1459" spans="2:12" ht="52.5" thickTop="1" thickBot="1" x14ac:dyDescent="0.4">
      <c r="B1459" s="782">
        <v>23030121</v>
      </c>
      <c r="C1459" s="698">
        <v>70131</v>
      </c>
      <c r="D1459" s="826" t="s">
        <v>3391</v>
      </c>
      <c r="E1459" s="784">
        <v>3101</v>
      </c>
      <c r="F1459" s="782">
        <v>10742400</v>
      </c>
      <c r="G1459" s="37" t="s">
        <v>3455</v>
      </c>
      <c r="H1459" s="701">
        <v>25139540</v>
      </c>
      <c r="I1459" s="751"/>
      <c r="J1459" s="788"/>
      <c r="K1459" s="701">
        <f>SUM(H1459,J1459)</f>
        <v>25139540</v>
      </c>
      <c r="L1459" s="1081"/>
    </row>
    <row r="1460" spans="2:12" ht="27.75" thickTop="1" thickBot="1" x14ac:dyDescent="0.4">
      <c r="B1460" s="764"/>
      <c r="C1460" s="764"/>
      <c r="D1460" s="764"/>
      <c r="E1460" s="764"/>
      <c r="F1460" s="764"/>
      <c r="G1460" s="16" t="s">
        <v>1038</v>
      </c>
      <c r="H1460" s="766">
        <f>SUM(H1459:H1459)</f>
        <v>25139540</v>
      </c>
      <c r="I1460" s="747">
        <f>SUM(I1459:I1459)</f>
        <v>0</v>
      </c>
      <c r="J1460" s="765">
        <f>SUM(J1459:J1459)</f>
        <v>0</v>
      </c>
      <c r="K1460" s="766">
        <f>SUM(K1459:K1459)</f>
        <v>25139540</v>
      </c>
    </row>
    <row r="1461" spans="2:12" ht="27.75" thickTop="1" thickBot="1" x14ac:dyDescent="0.4">
      <c r="B1461" s="767"/>
      <c r="C1461" s="767"/>
      <c r="D1461" s="767"/>
      <c r="E1461" s="767"/>
      <c r="F1461" s="767"/>
      <c r="G1461" s="184"/>
      <c r="H1461" s="794"/>
      <c r="I1461" s="866"/>
      <c r="J1461" s="842"/>
      <c r="K1461" s="932"/>
    </row>
    <row r="1462" spans="2:12" ht="27.75" thickTop="1" thickBot="1" x14ac:dyDescent="0.4">
      <c r="B1462" s="767"/>
      <c r="C1462" s="767"/>
      <c r="D1462" s="767"/>
      <c r="E1462" s="767"/>
      <c r="F1462" s="767"/>
      <c r="G1462" s="769"/>
      <c r="H1462" s="787"/>
      <c r="I1462" s="728"/>
      <c r="J1462" s="719" t="s">
        <v>215</v>
      </c>
      <c r="K1462" s="766">
        <f>K1460</f>
        <v>25139540</v>
      </c>
    </row>
    <row r="1463" spans="2:12" ht="27.75" thickTop="1" thickBot="1" x14ac:dyDescent="0.4">
      <c r="B1463" s="767"/>
      <c r="C1463" s="767"/>
      <c r="D1463" s="767"/>
      <c r="E1463" s="767"/>
      <c r="F1463" s="767"/>
      <c r="G1463" s="769"/>
      <c r="H1463" s="787"/>
      <c r="I1463" s="728"/>
      <c r="J1463" s="720"/>
      <c r="K1463" s="794"/>
    </row>
    <row r="1464" spans="2:12" ht="27.75" thickTop="1" thickBot="1" x14ac:dyDescent="0.4">
      <c r="B1464" s="1179" t="s">
        <v>3292</v>
      </c>
      <c r="C1464" s="1110" t="s">
        <v>3456</v>
      </c>
      <c r="D1464" s="1089"/>
      <c r="E1464" s="1089"/>
      <c r="F1464" s="1111"/>
      <c r="G1464" s="1089"/>
      <c r="H1464" s="1112" t="s">
        <v>2939</v>
      </c>
      <c r="I1464" s="1101" t="s">
        <v>2939</v>
      </c>
      <c r="J1464" s="1112" t="s">
        <v>2939</v>
      </c>
      <c r="K1464" s="1122" t="s">
        <v>2939</v>
      </c>
    </row>
    <row r="1465" spans="2:12" ht="27.75" thickTop="1" thickBot="1" x14ac:dyDescent="0.4">
      <c r="B1465" s="1569" t="s">
        <v>182</v>
      </c>
      <c r="C1465" s="1569"/>
      <c r="D1465" s="1569"/>
      <c r="E1465" s="1569"/>
      <c r="F1465" s="1569"/>
      <c r="G1465" s="1569"/>
      <c r="H1465" s="722"/>
      <c r="I1465" s="753"/>
      <c r="J1465" s="722"/>
      <c r="K1465" s="98"/>
    </row>
    <row r="1466" spans="2:12" ht="106.5" thickTop="1" thickBot="1" x14ac:dyDescent="0.4">
      <c r="B1466" s="20" t="s">
        <v>137</v>
      </c>
      <c r="C1466" s="863" t="s">
        <v>138</v>
      </c>
      <c r="D1466" s="20" t="s">
        <v>139</v>
      </c>
      <c r="E1466" s="20" t="s">
        <v>140</v>
      </c>
      <c r="F1466" s="863" t="s">
        <v>141</v>
      </c>
      <c r="G1466" s="20" t="s">
        <v>142</v>
      </c>
      <c r="H1466" s="33" t="s">
        <v>3311</v>
      </c>
      <c r="I1466" s="750" t="s">
        <v>3316</v>
      </c>
      <c r="J1466" s="717" t="s">
        <v>3315</v>
      </c>
      <c r="K1466" s="21" t="s">
        <v>5154</v>
      </c>
    </row>
    <row r="1467" spans="2:12" ht="26.25" thickTop="1" x14ac:dyDescent="0.35">
      <c r="B1467" s="782">
        <v>21010101</v>
      </c>
      <c r="C1467" s="864">
        <v>70461</v>
      </c>
      <c r="D1467" s="783" t="s">
        <v>4822</v>
      </c>
      <c r="E1467" s="784">
        <v>2101</v>
      </c>
      <c r="F1467" s="864">
        <v>10742400</v>
      </c>
      <c r="G1467" s="37" t="s">
        <v>143</v>
      </c>
      <c r="H1467" s="738">
        <v>92822090</v>
      </c>
      <c r="I1467" s="751"/>
      <c r="J1467" s="738">
        <f>K1467-H1467</f>
        <v>0</v>
      </c>
      <c r="K1467" s="1174">
        <v>92822090</v>
      </c>
      <c r="L1467" s="1081"/>
    </row>
    <row r="1468" spans="2:12" x14ac:dyDescent="0.35">
      <c r="B1468" s="782">
        <v>22020101</v>
      </c>
      <c r="C1468" s="864">
        <v>70461</v>
      </c>
      <c r="D1468" s="783" t="s">
        <v>4822</v>
      </c>
      <c r="E1468" s="784">
        <v>2101</v>
      </c>
      <c r="F1468" s="864">
        <v>10742400</v>
      </c>
      <c r="G1468" s="37" t="s">
        <v>145</v>
      </c>
      <c r="H1468" s="738">
        <v>10000000</v>
      </c>
      <c r="I1468" s="751"/>
      <c r="J1468" s="738">
        <f t="shared" ref="J1468:J1512" si="40">K1468-H1468</f>
        <v>0</v>
      </c>
      <c r="K1468" s="1174">
        <v>10000000</v>
      </c>
      <c r="L1468" s="1081"/>
    </row>
    <row r="1469" spans="2:12" x14ac:dyDescent="0.35">
      <c r="B1469" s="782">
        <v>22020102</v>
      </c>
      <c r="C1469" s="864">
        <v>70461</v>
      </c>
      <c r="D1469" s="783" t="s">
        <v>4822</v>
      </c>
      <c r="E1469" s="784">
        <v>2101</v>
      </c>
      <c r="F1469" s="864">
        <v>10742400</v>
      </c>
      <c r="G1469" s="37" t="s">
        <v>146</v>
      </c>
      <c r="H1469" s="738">
        <v>17500000</v>
      </c>
      <c r="I1469" s="751"/>
      <c r="J1469" s="738">
        <f t="shared" si="40"/>
        <v>0</v>
      </c>
      <c r="K1469" s="1174">
        <v>17500000</v>
      </c>
      <c r="L1469" s="1081"/>
    </row>
    <row r="1470" spans="2:12" x14ac:dyDescent="0.35">
      <c r="B1470" s="782">
        <v>22020201</v>
      </c>
      <c r="C1470" s="864">
        <v>70461</v>
      </c>
      <c r="D1470" s="783" t="s">
        <v>4822</v>
      </c>
      <c r="E1470" s="784">
        <v>2101</v>
      </c>
      <c r="F1470" s="864">
        <v>10742400</v>
      </c>
      <c r="G1470" s="37" t="s">
        <v>147</v>
      </c>
      <c r="H1470" s="738">
        <v>500000</v>
      </c>
      <c r="I1470" s="751"/>
      <c r="J1470" s="738">
        <f t="shared" si="40"/>
        <v>0</v>
      </c>
      <c r="K1470" s="1174">
        <v>500000</v>
      </c>
      <c r="L1470" s="1081"/>
    </row>
    <row r="1471" spans="2:12" x14ac:dyDescent="0.35">
      <c r="B1471" s="782">
        <v>22020202</v>
      </c>
      <c r="C1471" s="864">
        <v>70461</v>
      </c>
      <c r="D1471" s="783" t="s">
        <v>4822</v>
      </c>
      <c r="E1471" s="784">
        <v>2101</v>
      </c>
      <c r="F1471" s="864">
        <v>10742400</v>
      </c>
      <c r="G1471" s="37" t="s">
        <v>184</v>
      </c>
      <c r="H1471" s="738">
        <v>150000</v>
      </c>
      <c r="I1471" s="751"/>
      <c r="J1471" s="738">
        <f t="shared" si="40"/>
        <v>0</v>
      </c>
      <c r="K1471" s="1174">
        <v>150000</v>
      </c>
      <c r="L1471" s="1081"/>
    </row>
    <row r="1472" spans="2:12" x14ac:dyDescent="0.35">
      <c r="B1472" s="782">
        <v>22020203</v>
      </c>
      <c r="C1472" s="864">
        <v>70461</v>
      </c>
      <c r="D1472" s="783" t="s">
        <v>4822</v>
      </c>
      <c r="E1472" s="784">
        <v>2101</v>
      </c>
      <c r="F1472" s="864">
        <v>10742400</v>
      </c>
      <c r="G1472" s="37" t="s">
        <v>148</v>
      </c>
      <c r="H1472" s="738">
        <v>5000000</v>
      </c>
      <c r="I1472" s="751"/>
      <c r="J1472" s="738">
        <f t="shared" si="40"/>
        <v>0</v>
      </c>
      <c r="K1472" s="1174">
        <v>5000000</v>
      </c>
      <c r="L1472" s="1081"/>
    </row>
    <row r="1473" spans="2:12" x14ac:dyDescent="0.35">
      <c r="B1473" s="782">
        <v>22020204</v>
      </c>
      <c r="C1473" s="864">
        <v>70461</v>
      </c>
      <c r="D1473" s="783" t="s">
        <v>4822</v>
      </c>
      <c r="E1473" s="784">
        <v>2101</v>
      </c>
      <c r="F1473" s="864">
        <v>10742400</v>
      </c>
      <c r="G1473" s="37" t="s">
        <v>149</v>
      </c>
      <c r="H1473" s="738">
        <v>750000</v>
      </c>
      <c r="I1473" s="751"/>
      <c r="J1473" s="738">
        <f t="shared" si="40"/>
        <v>0</v>
      </c>
      <c r="K1473" s="1174">
        <v>750000</v>
      </c>
      <c r="L1473" s="1081"/>
    </row>
    <row r="1474" spans="2:12" x14ac:dyDescent="0.35">
      <c r="B1474" s="782">
        <v>22020205</v>
      </c>
      <c r="C1474" s="864">
        <v>70461</v>
      </c>
      <c r="D1474" s="783" t="s">
        <v>4822</v>
      </c>
      <c r="E1474" s="784">
        <v>2101</v>
      </c>
      <c r="F1474" s="864">
        <v>10742400</v>
      </c>
      <c r="G1474" s="37" t="s">
        <v>185</v>
      </c>
      <c r="H1474" s="738">
        <v>50000</v>
      </c>
      <c r="I1474" s="751"/>
      <c r="J1474" s="738">
        <f t="shared" si="40"/>
        <v>0</v>
      </c>
      <c r="K1474" s="1174">
        <v>50000</v>
      </c>
      <c r="L1474" s="1081"/>
    </row>
    <row r="1475" spans="2:12" x14ac:dyDescent="0.35">
      <c r="B1475" s="782">
        <v>22020206</v>
      </c>
      <c r="C1475" s="864">
        <v>70461</v>
      </c>
      <c r="D1475" s="783" t="s">
        <v>4822</v>
      </c>
      <c r="E1475" s="784">
        <v>2101</v>
      </c>
      <c r="F1475" s="864">
        <v>10742400</v>
      </c>
      <c r="G1475" s="37" t="s">
        <v>234</v>
      </c>
      <c r="H1475" s="738">
        <v>50000</v>
      </c>
      <c r="I1475" s="751"/>
      <c r="J1475" s="738">
        <f t="shared" si="40"/>
        <v>0</v>
      </c>
      <c r="K1475" s="1174">
        <v>50000</v>
      </c>
      <c r="L1475" s="1081"/>
    </row>
    <row r="1476" spans="2:12" x14ac:dyDescent="0.35">
      <c r="B1476" s="782">
        <v>22020208</v>
      </c>
      <c r="C1476" s="864">
        <v>70461</v>
      </c>
      <c r="D1476" s="783" t="s">
        <v>4822</v>
      </c>
      <c r="E1476" s="784">
        <v>2101</v>
      </c>
      <c r="F1476" s="864">
        <v>10742400</v>
      </c>
      <c r="G1476" s="37" t="s">
        <v>2896</v>
      </c>
      <c r="H1476" s="738">
        <v>10000000</v>
      </c>
      <c r="I1476" s="751"/>
      <c r="J1476" s="738">
        <f t="shared" si="40"/>
        <v>0</v>
      </c>
      <c r="K1476" s="1174">
        <v>10000000</v>
      </c>
      <c r="L1476" s="1081"/>
    </row>
    <row r="1477" spans="2:12" x14ac:dyDescent="0.35">
      <c r="B1477" s="782">
        <v>22020301</v>
      </c>
      <c r="C1477" s="864">
        <v>70461</v>
      </c>
      <c r="D1477" s="783" t="s">
        <v>4822</v>
      </c>
      <c r="E1477" s="784">
        <v>2101</v>
      </c>
      <c r="F1477" s="864">
        <v>10742400</v>
      </c>
      <c r="G1477" s="37" t="s">
        <v>195</v>
      </c>
      <c r="H1477" s="738">
        <v>1750000</v>
      </c>
      <c r="I1477" s="751"/>
      <c r="J1477" s="738">
        <f t="shared" si="40"/>
        <v>0</v>
      </c>
      <c r="K1477" s="1174">
        <v>1750000</v>
      </c>
      <c r="L1477" s="1081"/>
    </row>
    <row r="1478" spans="2:12" x14ac:dyDescent="0.35">
      <c r="B1478" s="782">
        <v>22020302</v>
      </c>
      <c r="C1478" s="864">
        <v>70461</v>
      </c>
      <c r="D1478" s="783" t="s">
        <v>4822</v>
      </c>
      <c r="E1478" s="784">
        <v>2101</v>
      </c>
      <c r="F1478" s="864">
        <v>10742400</v>
      </c>
      <c r="G1478" s="37" t="s">
        <v>207</v>
      </c>
      <c r="H1478" s="738">
        <v>10000000</v>
      </c>
      <c r="I1478" s="751"/>
      <c r="J1478" s="738">
        <f t="shared" si="40"/>
        <v>0</v>
      </c>
      <c r="K1478" s="1174">
        <v>10000000</v>
      </c>
      <c r="L1478" s="1081"/>
    </row>
    <row r="1479" spans="2:12" x14ac:dyDescent="0.35">
      <c r="B1479" s="782">
        <v>22020303</v>
      </c>
      <c r="C1479" s="864">
        <v>70461</v>
      </c>
      <c r="D1479" s="783" t="s">
        <v>4822</v>
      </c>
      <c r="E1479" s="784">
        <v>2101</v>
      </c>
      <c r="F1479" s="864">
        <v>10742400</v>
      </c>
      <c r="G1479" s="37" t="s">
        <v>152</v>
      </c>
      <c r="H1479" s="738">
        <v>350000</v>
      </c>
      <c r="I1479" s="751"/>
      <c r="J1479" s="738">
        <f t="shared" si="40"/>
        <v>0</v>
      </c>
      <c r="K1479" s="1174">
        <v>350000</v>
      </c>
      <c r="L1479" s="1081"/>
    </row>
    <row r="1480" spans="2:12" x14ac:dyDescent="0.35">
      <c r="B1480" s="782">
        <v>22020304</v>
      </c>
      <c r="C1480" s="864">
        <v>70461</v>
      </c>
      <c r="D1480" s="783" t="s">
        <v>4822</v>
      </c>
      <c r="E1480" s="784">
        <v>2101</v>
      </c>
      <c r="F1480" s="864">
        <v>10742400</v>
      </c>
      <c r="G1480" s="37" t="s">
        <v>187</v>
      </c>
      <c r="H1480" s="738">
        <v>500000</v>
      </c>
      <c r="I1480" s="751"/>
      <c r="J1480" s="738">
        <f t="shared" si="40"/>
        <v>0</v>
      </c>
      <c r="K1480" s="1174">
        <v>500000</v>
      </c>
      <c r="L1480" s="1081"/>
    </row>
    <row r="1481" spans="2:12" x14ac:dyDescent="0.35">
      <c r="B1481" s="782">
        <v>22020305</v>
      </c>
      <c r="C1481" s="864">
        <v>70461</v>
      </c>
      <c r="D1481" s="783" t="s">
        <v>4822</v>
      </c>
      <c r="E1481" s="784">
        <v>2101</v>
      </c>
      <c r="F1481" s="864">
        <v>10742400</v>
      </c>
      <c r="G1481" s="37" t="s">
        <v>153</v>
      </c>
      <c r="H1481" s="738">
        <v>1000000</v>
      </c>
      <c r="I1481" s="751"/>
      <c r="J1481" s="738">
        <f t="shared" si="40"/>
        <v>0</v>
      </c>
      <c r="K1481" s="1174">
        <v>1000000</v>
      </c>
      <c r="L1481" s="1081"/>
    </row>
    <row r="1482" spans="2:12" x14ac:dyDescent="0.35">
      <c r="B1482" s="782">
        <v>22020306</v>
      </c>
      <c r="C1482" s="864">
        <v>70461</v>
      </c>
      <c r="D1482" s="783" t="s">
        <v>4822</v>
      </c>
      <c r="E1482" s="784">
        <v>2101</v>
      </c>
      <c r="F1482" s="864">
        <v>10742400</v>
      </c>
      <c r="G1482" s="37" t="s">
        <v>154</v>
      </c>
      <c r="H1482" s="738">
        <v>500000</v>
      </c>
      <c r="I1482" s="751"/>
      <c r="J1482" s="738">
        <f t="shared" si="40"/>
        <v>0</v>
      </c>
      <c r="K1482" s="1174">
        <v>500000</v>
      </c>
      <c r="L1482" s="1081"/>
    </row>
    <row r="1483" spans="2:12" x14ac:dyDescent="0.35">
      <c r="B1483" s="782">
        <v>22020310</v>
      </c>
      <c r="C1483" s="864">
        <v>70461</v>
      </c>
      <c r="D1483" s="783" t="s">
        <v>4822</v>
      </c>
      <c r="E1483" s="784">
        <v>2101</v>
      </c>
      <c r="F1483" s="864">
        <v>10742400</v>
      </c>
      <c r="G1483" s="37" t="s">
        <v>209</v>
      </c>
      <c r="H1483" s="738">
        <v>15000000</v>
      </c>
      <c r="I1483" s="751"/>
      <c r="J1483" s="738">
        <f t="shared" si="40"/>
        <v>0</v>
      </c>
      <c r="K1483" s="1174">
        <v>15000000</v>
      </c>
      <c r="L1483" s="1081"/>
    </row>
    <row r="1484" spans="2:12" ht="51" x14ac:dyDescent="0.35">
      <c r="B1484" s="782">
        <v>22020313</v>
      </c>
      <c r="C1484" s="864">
        <v>70461</v>
      </c>
      <c r="D1484" s="783" t="s">
        <v>4822</v>
      </c>
      <c r="E1484" s="784">
        <v>2101</v>
      </c>
      <c r="F1484" s="864">
        <v>10742400</v>
      </c>
      <c r="G1484" s="37" t="s">
        <v>203</v>
      </c>
      <c r="H1484" s="738">
        <v>500000</v>
      </c>
      <c r="I1484" s="751"/>
      <c r="J1484" s="738">
        <f t="shared" si="40"/>
        <v>0</v>
      </c>
      <c r="K1484" s="1174">
        <v>500000</v>
      </c>
      <c r="L1484" s="1081"/>
    </row>
    <row r="1485" spans="2:12" x14ac:dyDescent="0.35">
      <c r="B1485" s="782">
        <v>22020401</v>
      </c>
      <c r="C1485" s="864">
        <v>70461</v>
      </c>
      <c r="D1485" s="783" t="s">
        <v>4822</v>
      </c>
      <c r="E1485" s="784">
        <v>2101</v>
      </c>
      <c r="F1485" s="864">
        <v>10742400</v>
      </c>
      <c r="G1485" s="37" t="s">
        <v>196</v>
      </c>
      <c r="H1485" s="738">
        <v>1500000</v>
      </c>
      <c r="I1485" s="751"/>
      <c r="J1485" s="738">
        <f t="shared" si="40"/>
        <v>0</v>
      </c>
      <c r="K1485" s="1174">
        <v>1500000</v>
      </c>
      <c r="L1485" s="1081"/>
    </row>
    <row r="1486" spans="2:12" x14ac:dyDescent="0.35">
      <c r="B1486" s="782">
        <v>22020402</v>
      </c>
      <c r="C1486" s="864">
        <v>70461</v>
      </c>
      <c r="D1486" s="783" t="s">
        <v>4822</v>
      </c>
      <c r="E1486" s="784">
        <v>2101</v>
      </c>
      <c r="F1486" s="864">
        <v>10742400</v>
      </c>
      <c r="G1486" s="37" t="s">
        <v>197</v>
      </c>
      <c r="H1486" s="738">
        <v>500000</v>
      </c>
      <c r="I1486" s="751"/>
      <c r="J1486" s="738">
        <f t="shared" si="40"/>
        <v>0</v>
      </c>
      <c r="K1486" s="1174">
        <v>500000</v>
      </c>
      <c r="L1486" s="1081"/>
    </row>
    <row r="1487" spans="2:12" x14ac:dyDescent="0.35">
      <c r="B1487" s="782">
        <v>22020403</v>
      </c>
      <c r="C1487" s="864">
        <v>70461</v>
      </c>
      <c r="D1487" s="783" t="s">
        <v>4822</v>
      </c>
      <c r="E1487" s="784">
        <v>2101</v>
      </c>
      <c r="F1487" s="864">
        <v>10742400</v>
      </c>
      <c r="G1487" s="37" t="s">
        <v>160</v>
      </c>
      <c r="H1487" s="738">
        <v>2500000</v>
      </c>
      <c r="I1487" s="751"/>
      <c r="J1487" s="738">
        <f t="shared" si="40"/>
        <v>0</v>
      </c>
      <c r="K1487" s="1174">
        <v>2500000</v>
      </c>
      <c r="L1487" s="1081"/>
    </row>
    <row r="1488" spans="2:12" x14ac:dyDescent="0.35">
      <c r="B1488" s="782">
        <v>22020404</v>
      </c>
      <c r="C1488" s="864">
        <v>70461</v>
      </c>
      <c r="D1488" s="783" t="s">
        <v>4822</v>
      </c>
      <c r="E1488" s="784">
        <v>2101</v>
      </c>
      <c r="F1488" s="864">
        <v>10742400</v>
      </c>
      <c r="G1488" s="37" t="s">
        <v>161</v>
      </c>
      <c r="H1488" s="738">
        <v>1650000</v>
      </c>
      <c r="I1488" s="751"/>
      <c r="J1488" s="738">
        <f t="shared" si="40"/>
        <v>0</v>
      </c>
      <c r="K1488" s="1174">
        <v>1650000</v>
      </c>
      <c r="L1488" s="1081"/>
    </row>
    <row r="1489" spans="2:12" x14ac:dyDescent="0.35">
      <c r="B1489" s="782">
        <v>22020405</v>
      </c>
      <c r="C1489" s="864">
        <v>70461</v>
      </c>
      <c r="D1489" s="783" t="s">
        <v>4822</v>
      </c>
      <c r="E1489" s="784">
        <v>2101</v>
      </c>
      <c r="F1489" s="864">
        <v>10742400</v>
      </c>
      <c r="G1489" s="37" t="s">
        <v>162</v>
      </c>
      <c r="H1489" s="738">
        <v>3500000</v>
      </c>
      <c r="I1489" s="751"/>
      <c r="J1489" s="738">
        <f t="shared" si="40"/>
        <v>0</v>
      </c>
      <c r="K1489" s="1174">
        <v>3500000</v>
      </c>
      <c r="L1489" s="1081"/>
    </row>
    <row r="1490" spans="2:12" x14ac:dyDescent="0.35">
      <c r="B1490" s="782">
        <v>22020406</v>
      </c>
      <c r="C1490" s="864">
        <v>70461</v>
      </c>
      <c r="D1490" s="783" t="s">
        <v>4822</v>
      </c>
      <c r="E1490" s="784">
        <v>2101</v>
      </c>
      <c r="F1490" s="864">
        <v>10742400</v>
      </c>
      <c r="G1490" s="37" t="s">
        <v>163</v>
      </c>
      <c r="H1490" s="738">
        <v>2750000</v>
      </c>
      <c r="I1490" s="751"/>
      <c r="J1490" s="738">
        <f t="shared" si="40"/>
        <v>0</v>
      </c>
      <c r="K1490" s="1174">
        <v>2750000</v>
      </c>
      <c r="L1490" s="1081"/>
    </row>
    <row r="1491" spans="2:12" x14ac:dyDescent="0.35">
      <c r="B1491" s="782">
        <v>22020411</v>
      </c>
      <c r="C1491" s="864">
        <v>70461</v>
      </c>
      <c r="D1491" s="783" t="s">
        <v>4822</v>
      </c>
      <c r="E1491" s="784">
        <v>2101</v>
      </c>
      <c r="F1491" s="864">
        <v>10742400</v>
      </c>
      <c r="G1491" s="37" t="s">
        <v>227</v>
      </c>
      <c r="H1491" s="738">
        <v>5000000</v>
      </c>
      <c r="I1491" s="751"/>
      <c r="J1491" s="738">
        <f t="shared" si="40"/>
        <v>0</v>
      </c>
      <c r="K1491" s="1174">
        <v>5000000</v>
      </c>
      <c r="L1491" s="1081"/>
    </row>
    <row r="1492" spans="2:12" x14ac:dyDescent="0.35">
      <c r="B1492" s="782">
        <v>22020501</v>
      </c>
      <c r="C1492" s="864">
        <v>70461</v>
      </c>
      <c r="D1492" s="783" t="s">
        <v>4822</v>
      </c>
      <c r="E1492" s="784">
        <v>2101</v>
      </c>
      <c r="F1492" s="864">
        <v>10742400</v>
      </c>
      <c r="G1492" s="37" t="s">
        <v>198</v>
      </c>
      <c r="H1492" s="738">
        <v>45000000</v>
      </c>
      <c r="I1492" s="751">
        <v>353416000</v>
      </c>
      <c r="J1492" s="738">
        <v>815056900</v>
      </c>
      <c r="K1492" s="1174">
        <v>860056900</v>
      </c>
      <c r="L1492" s="1081"/>
    </row>
    <row r="1493" spans="2:12" x14ac:dyDescent="0.35">
      <c r="B1493" s="782">
        <v>22020601</v>
      </c>
      <c r="C1493" s="864">
        <v>70461</v>
      </c>
      <c r="D1493" s="783" t="s">
        <v>4822</v>
      </c>
      <c r="E1493" s="784">
        <v>2101</v>
      </c>
      <c r="F1493" s="864">
        <v>10742400</v>
      </c>
      <c r="G1493" s="37" t="s">
        <v>166</v>
      </c>
      <c r="H1493" s="738">
        <v>750000</v>
      </c>
      <c r="I1493" s="751"/>
      <c r="J1493" s="738">
        <f t="shared" si="40"/>
        <v>0</v>
      </c>
      <c r="K1493" s="1174">
        <v>750000</v>
      </c>
      <c r="L1493" s="1081"/>
    </row>
    <row r="1494" spans="2:12" x14ac:dyDescent="0.35">
      <c r="B1494" s="782">
        <v>22020605</v>
      </c>
      <c r="C1494" s="864">
        <v>70461</v>
      </c>
      <c r="D1494" s="783" t="s">
        <v>4822</v>
      </c>
      <c r="E1494" s="784">
        <v>2101</v>
      </c>
      <c r="F1494" s="864">
        <v>10742400</v>
      </c>
      <c r="G1494" s="37" t="s">
        <v>167</v>
      </c>
      <c r="H1494" s="738">
        <v>450000</v>
      </c>
      <c r="I1494" s="751"/>
      <c r="J1494" s="738">
        <f t="shared" si="40"/>
        <v>0</v>
      </c>
      <c r="K1494" s="1174">
        <v>450000</v>
      </c>
      <c r="L1494" s="1081"/>
    </row>
    <row r="1495" spans="2:12" x14ac:dyDescent="0.35">
      <c r="B1495" s="782">
        <v>22020701</v>
      </c>
      <c r="C1495" s="864">
        <v>70461</v>
      </c>
      <c r="D1495" s="783" t="s">
        <v>4822</v>
      </c>
      <c r="E1495" s="784">
        <v>2101</v>
      </c>
      <c r="F1495" s="864">
        <v>10742400</v>
      </c>
      <c r="G1495" s="37" t="s">
        <v>199</v>
      </c>
      <c r="H1495" s="738">
        <v>50000000</v>
      </c>
      <c r="I1495" s="751"/>
      <c r="J1495" s="738">
        <f t="shared" si="40"/>
        <v>0</v>
      </c>
      <c r="K1495" s="1174">
        <v>50000000</v>
      </c>
      <c r="L1495" s="1081"/>
    </row>
    <row r="1496" spans="2:12" x14ac:dyDescent="0.35">
      <c r="B1496" s="782">
        <v>22020702</v>
      </c>
      <c r="C1496" s="864">
        <v>70461</v>
      </c>
      <c r="D1496" s="783" t="s">
        <v>4822</v>
      </c>
      <c r="E1496" s="784">
        <v>2101</v>
      </c>
      <c r="F1496" s="864">
        <v>10742400</v>
      </c>
      <c r="G1496" s="37" t="s">
        <v>223</v>
      </c>
      <c r="H1496" s="738">
        <v>15500000</v>
      </c>
      <c r="I1496" s="751"/>
      <c r="J1496" s="738">
        <f t="shared" si="40"/>
        <v>0</v>
      </c>
      <c r="K1496" s="1174">
        <v>15500000</v>
      </c>
      <c r="L1496" s="1081"/>
    </row>
    <row r="1497" spans="2:12" x14ac:dyDescent="0.35">
      <c r="B1497" s="782">
        <v>22020703</v>
      </c>
      <c r="C1497" s="864">
        <v>70461</v>
      </c>
      <c r="D1497" s="783" t="s">
        <v>4822</v>
      </c>
      <c r="E1497" s="784">
        <v>2101</v>
      </c>
      <c r="F1497" s="864">
        <v>10742400</v>
      </c>
      <c r="G1497" s="37" t="s">
        <v>208</v>
      </c>
      <c r="H1497" s="738">
        <v>3500000</v>
      </c>
      <c r="I1497" s="751"/>
      <c r="J1497" s="738">
        <f t="shared" si="40"/>
        <v>0</v>
      </c>
      <c r="K1497" s="1174">
        <v>3500000</v>
      </c>
      <c r="L1497" s="1081"/>
    </row>
    <row r="1498" spans="2:12" x14ac:dyDescent="0.35">
      <c r="B1498" s="782">
        <v>22020801</v>
      </c>
      <c r="C1498" s="864">
        <v>70461</v>
      </c>
      <c r="D1498" s="783" t="s">
        <v>4822</v>
      </c>
      <c r="E1498" s="784">
        <v>2101</v>
      </c>
      <c r="F1498" s="864">
        <v>10742400</v>
      </c>
      <c r="G1498" s="37" t="s">
        <v>168</v>
      </c>
      <c r="H1498" s="738">
        <v>3500000</v>
      </c>
      <c r="I1498" s="751"/>
      <c r="J1498" s="738">
        <f t="shared" si="40"/>
        <v>0</v>
      </c>
      <c r="K1498" s="1174">
        <v>3500000</v>
      </c>
      <c r="L1498" s="1081"/>
    </row>
    <row r="1499" spans="2:12" x14ac:dyDescent="0.35">
      <c r="B1499" s="782">
        <v>22020802</v>
      </c>
      <c r="C1499" s="864">
        <v>70461</v>
      </c>
      <c r="D1499" s="783" t="s">
        <v>4822</v>
      </c>
      <c r="E1499" s="784">
        <v>2101</v>
      </c>
      <c r="F1499" s="864">
        <v>10742400</v>
      </c>
      <c r="G1499" s="37" t="s">
        <v>188</v>
      </c>
      <c r="H1499" s="738">
        <v>500000</v>
      </c>
      <c r="I1499" s="751"/>
      <c r="J1499" s="738">
        <f t="shared" si="40"/>
        <v>0</v>
      </c>
      <c r="K1499" s="1174">
        <v>500000</v>
      </c>
      <c r="L1499" s="1081"/>
    </row>
    <row r="1500" spans="2:12" x14ac:dyDescent="0.35">
      <c r="B1500" s="782">
        <v>22020803</v>
      </c>
      <c r="C1500" s="864">
        <v>70461</v>
      </c>
      <c r="D1500" s="783" t="s">
        <v>4822</v>
      </c>
      <c r="E1500" s="784">
        <v>2101</v>
      </c>
      <c r="F1500" s="864">
        <v>10742400</v>
      </c>
      <c r="G1500" s="37" t="s">
        <v>169</v>
      </c>
      <c r="H1500" s="738">
        <v>2500000</v>
      </c>
      <c r="I1500" s="751"/>
      <c r="J1500" s="738">
        <f t="shared" si="40"/>
        <v>0</v>
      </c>
      <c r="K1500" s="1174">
        <v>2500000</v>
      </c>
      <c r="L1500" s="1081"/>
    </row>
    <row r="1501" spans="2:12" x14ac:dyDescent="0.35">
      <c r="B1501" s="782">
        <v>22020901</v>
      </c>
      <c r="C1501" s="864">
        <v>70461</v>
      </c>
      <c r="D1501" s="783" t="s">
        <v>4822</v>
      </c>
      <c r="E1501" s="784">
        <v>2101</v>
      </c>
      <c r="F1501" s="864">
        <v>10742400</v>
      </c>
      <c r="G1501" s="37" t="s">
        <v>171</v>
      </c>
      <c r="H1501" s="738">
        <v>35000</v>
      </c>
      <c r="I1501" s="751"/>
      <c r="J1501" s="738">
        <f t="shared" si="40"/>
        <v>0</v>
      </c>
      <c r="K1501" s="1174">
        <v>35000</v>
      </c>
      <c r="L1501" s="1081"/>
    </row>
    <row r="1502" spans="2:12" x14ac:dyDescent="0.35">
      <c r="B1502" s="782">
        <v>22021001</v>
      </c>
      <c r="C1502" s="864">
        <v>70461</v>
      </c>
      <c r="D1502" s="783" t="s">
        <v>4822</v>
      </c>
      <c r="E1502" s="784">
        <v>2101</v>
      </c>
      <c r="F1502" s="864">
        <v>10742400</v>
      </c>
      <c r="G1502" s="37" t="s">
        <v>172</v>
      </c>
      <c r="H1502" s="738">
        <v>1650000</v>
      </c>
      <c r="I1502" s="751"/>
      <c r="J1502" s="738">
        <f t="shared" si="40"/>
        <v>0</v>
      </c>
      <c r="K1502" s="1174">
        <v>1650000</v>
      </c>
      <c r="L1502" s="1081"/>
    </row>
    <row r="1503" spans="2:12" x14ac:dyDescent="0.35">
      <c r="B1503" s="782">
        <v>22021002</v>
      </c>
      <c r="C1503" s="864">
        <v>70461</v>
      </c>
      <c r="D1503" s="783" t="s">
        <v>4822</v>
      </c>
      <c r="E1503" s="784">
        <v>2101</v>
      </c>
      <c r="F1503" s="864">
        <v>10742400</v>
      </c>
      <c r="G1503" s="37" t="s">
        <v>189</v>
      </c>
      <c r="H1503" s="738">
        <v>4500000</v>
      </c>
      <c r="I1503" s="751"/>
      <c r="J1503" s="738">
        <f t="shared" si="40"/>
        <v>0</v>
      </c>
      <c r="K1503" s="1174">
        <v>4500000</v>
      </c>
      <c r="L1503" s="1081"/>
    </row>
    <row r="1504" spans="2:12" x14ac:dyDescent="0.35">
      <c r="B1504" s="782">
        <v>22021003</v>
      </c>
      <c r="C1504" s="864">
        <v>70461</v>
      </c>
      <c r="D1504" s="783" t="s">
        <v>4822</v>
      </c>
      <c r="E1504" s="784">
        <v>2101</v>
      </c>
      <c r="F1504" s="864">
        <v>10742400</v>
      </c>
      <c r="G1504" s="37" t="s">
        <v>173</v>
      </c>
      <c r="H1504" s="738">
        <v>5500000</v>
      </c>
      <c r="I1504" s="751"/>
      <c r="J1504" s="738">
        <f t="shared" si="40"/>
        <v>0</v>
      </c>
      <c r="K1504" s="1174">
        <v>5500000</v>
      </c>
      <c r="L1504" s="1081"/>
    </row>
    <row r="1505" spans="1:15" x14ac:dyDescent="0.35">
      <c r="B1505" s="782">
        <v>22021004</v>
      </c>
      <c r="C1505" s="864">
        <v>70461</v>
      </c>
      <c r="D1505" s="783" t="s">
        <v>4822</v>
      </c>
      <c r="E1505" s="784">
        <v>2101</v>
      </c>
      <c r="F1505" s="864">
        <v>10742400</v>
      </c>
      <c r="G1505" s="37" t="s">
        <v>174</v>
      </c>
      <c r="H1505" s="738">
        <v>750000</v>
      </c>
      <c r="I1505" s="751"/>
      <c r="J1505" s="738">
        <f t="shared" si="40"/>
        <v>0</v>
      </c>
      <c r="K1505" s="1174">
        <v>750000</v>
      </c>
      <c r="L1505" s="1081"/>
    </row>
    <row r="1506" spans="1:15" x14ac:dyDescent="0.35">
      <c r="B1506" s="782">
        <v>22021006</v>
      </c>
      <c r="C1506" s="864">
        <v>70461</v>
      </c>
      <c r="D1506" s="783" t="s">
        <v>4822</v>
      </c>
      <c r="E1506" s="784">
        <v>2101</v>
      </c>
      <c r="F1506" s="864">
        <v>10742400</v>
      </c>
      <c r="G1506" s="37" t="s">
        <v>190</v>
      </c>
      <c r="H1506" s="738">
        <v>75000</v>
      </c>
      <c r="I1506" s="751"/>
      <c r="J1506" s="738">
        <f t="shared" si="40"/>
        <v>0</v>
      </c>
      <c r="K1506" s="1174">
        <v>75000</v>
      </c>
      <c r="L1506" s="1081"/>
    </row>
    <row r="1507" spans="1:15" x14ac:dyDescent="0.35">
      <c r="B1507" s="782">
        <v>22021007</v>
      </c>
      <c r="C1507" s="864">
        <v>70461</v>
      </c>
      <c r="D1507" s="783" t="s">
        <v>4822</v>
      </c>
      <c r="E1507" s="784">
        <v>2101</v>
      </c>
      <c r="F1507" s="864">
        <v>10742400</v>
      </c>
      <c r="G1507" s="37" t="s">
        <v>175</v>
      </c>
      <c r="H1507" s="738">
        <v>1050000</v>
      </c>
      <c r="I1507" s="751"/>
      <c r="J1507" s="738">
        <f t="shared" si="40"/>
        <v>0</v>
      </c>
      <c r="K1507" s="1174">
        <v>1050000</v>
      </c>
      <c r="L1507" s="1081"/>
    </row>
    <row r="1508" spans="1:15" x14ac:dyDescent="0.35">
      <c r="B1508" s="782">
        <v>22021008</v>
      </c>
      <c r="C1508" s="864">
        <v>70461</v>
      </c>
      <c r="D1508" s="783" t="s">
        <v>4822</v>
      </c>
      <c r="E1508" s="784">
        <v>2101</v>
      </c>
      <c r="F1508" s="864">
        <v>10742400</v>
      </c>
      <c r="G1508" s="37" t="s">
        <v>191</v>
      </c>
      <c r="H1508" s="738">
        <v>1000000</v>
      </c>
      <c r="I1508" s="751"/>
      <c r="J1508" s="738">
        <f t="shared" si="40"/>
        <v>0</v>
      </c>
      <c r="K1508" s="1174">
        <v>1000000</v>
      </c>
      <c r="L1508" s="1081"/>
    </row>
    <row r="1509" spans="1:15" x14ac:dyDescent="0.35">
      <c r="B1509" s="782">
        <v>22021014</v>
      </c>
      <c r="C1509" s="864">
        <v>70461</v>
      </c>
      <c r="D1509" s="783" t="s">
        <v>4822</v>
      </c>
      <c r="E1509" s="784">
        <v>2101</v>
      </c>
      <c r="F1509" s="864">
        <v>10742400</v>
      </c>
      <c r="G1509" s="37" t="s">
        <v>206</v>
      </c>
      <c r="H1509" s="738">
        <v>500000</v>
      </c>
      <c r="I1509" s="751"/>
      <c r="J1509" s="738">
        <f t="shared" si="40"/>
        <v>0</v>
      </c>
      <c r="K1509" s="1174">
        <v>500000</v>
      </c>
      <c r="L1509" s="1081"/>
    </row>
    <row r="1510" spans="1:15" x14ac:dyDescent="0.35">
      <c r="B1510" s="782">
        <v>22021021</v>
      </c>
      <c r="C1510" s="864">
        <v>70461</v>
      </c>
      <c r="D1510" s="783" t="s">
        <v>4822</v>
      </c>
      <c r="E1510" s="784">
        <v>2101</v>
      </c>
      <c r="F1510" s="864">
        <v>10742400</v>
      </c>
      <c r="G1510" s="37" t="s">
        <v>201</v>
      </c>
      <c r="H1510" s="738">
        <v>36000000</v>
      </c>
      <c r="I1510" s="751"/>
      <c r="J1510" s="738">
        <f t="shared" si="40"/>
        <v>0</v>
      </c>
      <c r="K1510" s="1174">
        <v>36000000</v>
      </c>
      <c r="L1510" s="1081"/>
    </row>
    <row r="1511" spans="1:15" x14ac:dyDescent="0.35">
      <c r="B1511" s="698">
        <v>22040109</v>
      </c>
      <c r="C1511" s="864">
        <v>70461</v>
      </c>
      <c r="D1511" s="783" t="s">
        <v>4822</v>
      </c>
      <c r="E1511" s="784">
        <v>2101</v>
      </c>
      <c r="F1511" s="864">
        <v>10742400</v>
      </c>
      <c r="G1511" s="26" t="s">
        <v>178</v>
      </c>
      <c r="H1511" s="648">
        <v>1000000</v>
      </c>
      <c r="I1511" s="751"/>
      <c r="J1511" s="738">
        <f t="shared" si="40"/>
        <v>0</v>
      </c>
      <c r="K1511" s="1174">
        <v>1000000</v>
      </c>
      <c r="L1511" s="1081"/>
    </row>
    <row r="1512" spans="1:15" x14ac:dyDescent="0.35">
      <c r="B1512" s="698">
        <v>22040110</v>
      </c>
      <c r="C1512" s="864">
        <v>70461</v>
      </c>
      <c r="D1512" s="783" t="s">
        <v>4822</v>
      </c>
      <c r="E1512" s="784">
        <v>2101</v>
      </c>
      <c r="F1512" s="864">
        <v>10742400</v>
      </c>
      <c r="G1512" s="26" t="s">
        <v>411</v>
      </c>
      <c r="H1512" s="648">
        <v>1500000</v>
      </c>
      <c r="I1512" s="751"/>
      <c r="J1512" s="738">
        <f t="shared" si="40"/>
        <v>0</v>
      </c>
      <c r="K1512" s="1174">
        <v>1500000</v>
      </c>
      <c r="L1512" s="1081"/>
    </row>
    <row r="1513" spans="1:15" s="151" customFormat="1" ht="51.75" thickBot="1" x14ac:dyDescent="0.4">
      <c r="A1513" s="166"/>
      <c r="B1513" s="145">
        <v>22070106</v>
      </c>
      <c r="C1513" s="1425">
        <v>70461</v>
      </c>
      <c r="D1513" s="1269" t="s">
        <v>4822</v>
      </c>
      <c r="E1513" s="1261">
        <v>2101</v>
      </c>
      <c r="F1513" s="1425">
        <v>10742400</v>
      </c>
      <c r="G1513" s="148" t="s">
        <v>4823</v>
      </c>
      <c r="H1513" s="1275"/>
      <c r="I1513" s="872"/>
      <c r="J1513" s="1426">
        <v>10000000</v>
      </c>
      <c r="K1513" s="1427">
        <v>10000000</v>
      </c>
      <c r="L1513" s="1082"/>
      <c r="M1513" s="1268"/>
      <c r="N1513" s="874"/>
      <c r="O1513" s="874"/>
    </row>
    <row r="1514" spans="1:15" ht="27.75" thickTop="1" thickBot="1" x14ac:dyDescent="0.4">
      <c r="B1514" s="767"/>
      <c r="C1514" s="1180"/>
      <c r="D1514" s="767"/>
      <c r="E1514" s="767"/>
      <c r="F1514" s="1180"/>
      <c r="G1514" s="16" t="s">
        <v>1039</v>
      </c>
      <c r="H1514" s="765">
        <f>SUM(H1467:H1512)</f>
        <v>359082090</v>
      </c>
      <c r="I1514" s="747">
        <f>SUM(I1467:I1512)</f>
        <v>353416000</v>
      </c>
      <c r="J1514" s="765">
        <f>SUM(J1467:J1513)</f>
        <v>825056900</v>
      </c>
      <c r="K1514" s="807">
        <f>SUM(K1467:K1513)</f>
        <v>1184138990</v>
      </c>
    </row>
    <row r="1515" spans="1:15" ht="27.75" thickTop="1" thickBot="1" x14ac:dyDescent="0.4">
      <c r="B1515" s="767"/>
      <c r="C1515" s="1180"/>
      <c r="D1515" s="767"/>
      <c r="E1515" s="767"/>
      <c r="F1515" s="1180"/>
      <c r="G1515" s="184"/>
      <c r="H1515" s="842"/>
      <c r="I1515" s="866"/>
      <c r="J1515" s="842"/>
      <c r="K1515" s="1181"/>
    </row>
    <row r="1516" spans="1:15" ht="27.75" thickTop="1" thickBot="1" x14ac:dyDescent="0.4">
      <c r="C1516" s="1182"/>
      <c r="F1516" s="1182"/>
      <c r="G1516" s="769"/>
      <c r="H1516" s="770"/>
      <c r="I1516" s="728"/>
      <c r="J1516" s="719" t="s">
        <v>979</v>
      </c>
      <c r="K1516" s="807">
        <f>SUM(K1467)</f>
        <v>92822090</v>
      </c>
    </row>
    <row r="1517" spans="1:15" ht="27.75" thickTop="1" thickBot="1" x14ac:dyDescent="0.4">
      <c r="C1517" s="1182"/>
      <c r="F1517" s="1182"/>
      <c r="G1517" s="769"/>
      <c r="H1517" s="770"/>
      <c r="I1517" s="728"/>
      <c r="J1517" s="719" t="s">
        <v>180</v>
      </c>
      <c r="K1517" s="807">
        <f>K1514-K1516</f>
        <v>1091316900</v>
      </c>
    </row>
    <row r="1518" spans="1:15" ht="27.75" thickTop="1" thickBot="1" x14ac:dyDescent="0.4">
      <c r="C1518" s="1182"/>
      <c r="F1518" s="1182"/>
      <c r="G1518" s="769"/>
      <c r="H1518" s="770"/>
      <c r="I1518" s="728"/>
      <c r="J1518" s="720"/>
      <c r="K1518" s="1183"/>
    </row>
    <row r="1519" spans="1:15" ht="27.75" thickTop="1" thickBot="1" x14ac:dyDescent="0.4">
      <c r="B1519" s="1088" t="s">
        <v>3292</v>
      </c>
      <c r="C1519" s="1110" t="s">
        <v>3456</v>
      </c>
      <c r="D1519" s="1089"/>
      <c r="E1519" s="1089"/>
      <c r="F1519" s="1111"/>
      <c r="G1519" s="1089"/>
      <c r="H1519" s="1112" t="s">
        <v>2939</v>
      </c>
      <c r="I1519" s="1101" t="s">
        <v>2939</v>
      </c>
      <c r="J1519" s="1112" t="s">
        <v>2939</v>
      </c>
      <c r="K1519" s="1122" t="s">
        <v>2939</v>
      </c>
    </row>
    <row r="1520" spans="1:15" ht="27.75" thickTop="1" thickBot="1" x14ac:dyDescent="0.4">
      <c r="B1520" s="1569" t="s">
        <v>213</v>
      </c>
      <c r="C1520" s="1569"/>
      <c r="D1520" s="1569"/>
      <c r="E1520" s="1569"/>
      <c r="F1520" s="1569"/>
      <c r="G1520" s="31"/>
      <c r="H1520" s="722"/>
      <c r="I1520" s="753"/>
      <c r="J1520" s="722"/>
      <c r="K1520" s="32"/>
    </row>
    <row r="1521" spans="1:15" ht="80.25" thickTop="1" thickBot="1" x14ac:dyDescent="0.4">
      <c r="B1521" s="20" t="s">
        <v>137</v>
      </c>
      <c r="C1521" s="863" t="s">
        <v>138</v>
      </c>
      <c r="D1521" s="20" t="s">
        <v>139</v>
      </c>
      <c r="E1521" s="20" t="s">
        <v>140</v>
      </c>
      <c r="F1521" s="863" t="s">
        <v>141</v>
      </c>
      <c r="G1521" s="20" t="s">
        <v>142</v>
      </c>
      <c r="H1521" s="717" t="s">
        <v>3311</v>
      </c>
      <c r="I1521" s="750" t="s">
        <v>3316</v>
      </c>
      <c r="J1521" s="717" t="s">
        <v>3318</v>
      </c>
      <c r="K1521" s="33" t="s">
        <v>5153</v>
      </c>
    </row>
    <row r="1522" spans="1:15" ht="51.75" thickTop="1" x14ac:dyDescent="0.35">
      <c r="B1522" s="698">
        <v>23010112</v>
      </c>
      <c r="C1522" s="864">
        <v>70461</v>
      </c>
      <c r="D1522" s="824" t="s">
        <v>3465</v>
      </c>
      <c r="E1522" s="700">
        <v>70461</v>
      </c>
      <c r="F1522" s="865">
        <v>10742400</v>
      </c>
      <c r="G1522" s="26" t="s">
        <v>3457</v>
      </c>
      <c r="H1522" s="648">
        <v>3153983</v>
      </c>
      <c r="I1522" s="751"/>
      <c r="J1522" s="726">
        <f>K1522-H1522</f>
        <v>0</v>
      </c>
      <c r="K1522" s="791">
        <v>3153983</v>
      </c>
      <c r="L1522" s="1081"/>
    </row>
    <row r="1523" spans="1:15" ht="51" x14ac:dyDescent="0.35">
      <c r="B1523" s="698">
        <v>23010112</v>
      </c>
      <c r="C1523" s="864">
        <v>70461</v>
      </c>
      <c r="D1523" s="699" t="s">
        <v>3466</v>
      </c>
      <c r="E1523" s="700">
        <v>70461</v>
      </c>
      <c r="F1523" s="865">
        <v>10742400</v>
      </c>
      <c r="G1523" s="26" t="s">
        <v>3458</v>
      </c>
      <c r="H1523" s="648">
        <v>2703414</v>
      </c>
      <c r="I1523" s="751"/>
      <c r="J1523" s="726">
        <v>9000</v>
      </c>
      <c r="K1523" s="791">
        <f>J1523+H1523</f>
        <v>2712414</v>
      </c>
      <c r="L1523" s="1081"/>
    </row>
    <row r="1524" spans="1:15" ht="51" x14ac:dyDescent="0.35">
      <c r="B1524" s="698">
        <v>23010119</v>
      </c>
      <c r="C1524" s="864">
        <v>70461</v>
      </c>
      <c r="D1524" s="699" t="s">
        <v>3467</v>
      </c>
      <c r="E1524" s="700">
        <v>70461</v>
      </c>
      <c r="F1524" s="865">
        <v>10742400</v>
      </c>
      <c r="G1524" s="26" t="s">
        <v>4824</v>
      </c>
      <c r="H1524" s="648">
        <v>35000000</v>
      </c>
      <c r="I1524" s="751"/>
      <c r="J1524" s="726">
        <f t="shared" ref="J1524:J1532" si="41">K1524-H1524</f>
        <v>0</v>
      </c>
      <c r="K1524" s="791">
        <v>35000000</v>
      </c>
      <c r="L1524" s="1081"/>
    </row>
    <row r="1525" spans="1:15" ht="51" x14ac:dyDescent="0.35">
      <c r="B1525" s="698">
        <v>23010119</v>
      </c>
      <c r="C1525" s="864">
        <v>70461</v>
      </c>
      <c r="D1525" s="699" t="s">
        <v>3468</v>
      </c>
      <c r="E1525" s="700">
        <v>70461</v>
      </c>
      <c r="F1525" s="865">
        <v>10742400</v>
      </c>
      <c r="G1525" s="26" t="s">
        <v>3459</v>
      </c>
      <c r="H1525" s="648">
        <v>12500000</v>
      </c>
      <c r="I1525" s="751"/>
      <c r="J1525" s="726"/>
      <c r="K1525" s="791">
        <v>12500000</v>
      </c>
      <c r="L1525" s="1081"/>
    </row>
    <row r="1526" spans="1:15" s="151" customFormat="1" ht="51" x14ac:dyDescent="0.35">
      <c r="A1526" s="166"/>
      <c r="B1526" s="145">
        <v>23020127</v>
      </c>
      <c r="C1526" s="1425">
        <v>70461</v>
      </c>
      <c r="D1526" s="146" t="s">
        <v>3469</v>
      </c>
      <c r="E1526" s="147">
        <v>70461</v>
      </c>
      <c r="F1526" s="1428">
        <v>10742400</v>
      </c>
      <c r="G1526" s="148" t="s">
        <v>4825</v>
      </c>
      <c r="H1526" s="1275"/>
      <c r="I1526" s="872"/>
      <c r="J1526" s="1273">
        <v>115056000</v>
      </c>
      <c r="K1526" s="149">
        <f>J1526+H1526</f>
        <v>115056000</v>
      </c>
      <c r="L1526" s="1082"/>
      <c r="M1526" s="1268"/>
      <c r="N1526" s="874"/>
      <c r="O1526" s="874"/>
    </row>
    <row r="1527" spans="1:15" ht="76.5" x14ac:dyDescent="0.35">
      <c r="B1527" s="698">
        <v>23020127</v>
      </c>
      <c r="C1527" s="864">
        <v>70461</v>
      </c>
      <c r="D1527" s="699" t="s">
        <v>3470</v>
      </c>
      <c r="E1527" s="700">
        <v>70461</v>
      </c>
      <c r="F1527" s="865">
        <v>10742400</v>
      </c>
      <c r="G1527" s="26" t="s">
        <v>4826</v>
      </c>
      <c r="H1527" s="648"/>
      <c r="I1527" s="751"/>
      <c r="J1527" s="726">
        <f t="shared" si="41"/>
        <v>150000000</v>
      </c>
      <c r="K1527" s="791">
        <v>150000000</v>
      </c>
      <c r="L1527" s="1081"/>
    </row>
    <row r="1528" spans="1:15" ht="51" x14ac:dyDescent="0.35">
      <c r="B1528" s="698">
        <v>23020127</v>
      </c>
      <c r="C1528" s="864">
        <v>70461</v>
      </c>
      <c r="D1528" s="699" t="s">
        <v>3471</v>
      </c>
      <c r="E1528" s="700">
        <v>70461</v>
      </c>
      <c r="F1528" s="865">
        <v>10742400</v>
      </c>
      <c r="G1528" s="26" t="s">
        <v>3460</v>
      </c>
      <c r="H1528" s="648"/>
      <c r="I1528" s="751"/>
      <c r="J1528" s="726">
        <f t="shared" si="41"/>
        <v>270000000</v>
      </c>
      <c r="K1528" s="791">
        <v>270000000</v>
      </c>
      <c r="L1528" s="1081"/>
    </row>
    <row r="1529" spans="1:15" ht="51" x14ac:dyDescent="0.35">
      <c r="B1529" s="698">
        <v>23010112</v>
      </c>
      <c r="C1529" s="864">
        <v>70461</v>
      </c>
      <c r="D1529" s="699" t="s">
        <v>3472</v>
      </c>
      <c r="E1529" s="700">
        <v>70461</v>
      </c>
      <c r="F1529" s="865">
        <v>10742400</v>
      </c>
      <c r="G1529" s="26" t="s">
        <v>3461</v>
      </c>
      <c r="H1529" s="648">
        <v>8000000</v>
      </c>
      <c r="I1529" s="751"/>
      <c r="J1529" s="726">
        <f t="shared" si="41"/>
        <v>0</v>
      </c>
      <c r="K1529" s="791">
        <v>8000000</v>
      </c>
      <c r="L1529" s="1081"/>
    </row>
    <row r="1530" spans="1:15" s="151" customFormat="1" x14ac:dyDescent="0.35">
      <c r="A1530" s="166"/>
      <c r="B1530" s="145">
        <v>23050101</v>
      </c>
      <c r="C1530" s="1425">
        <v>70461</v>
      </c>
      <c r="D1530" s="146" t="s">
        <v>3473</v>
      </c>
      <c r="E1530" s="147">
        <v>70461</v>
      </c>
      <c r="F1530" s="1428">
        <v>10742400</v>
      </c>
      <c r="G1530" s="148" t="s">
        <v>3462</v>
      </c>
      <c r="H1530" s="1275">
        <v>420556900</v>
      </c>
      <c r="I1530" s="872"/>
      <c r="J1530" s="1273">
        <v>-400000000</v>
      </c>
      <c r="K1530" s="149">
        <f>J1530+H1530</f>
        <v>20556900</v>
      </c>
      <c r="L1530" s="1082"/>
      <c r="M1530" s="1268"/>
      <c r="N1530" s="874"/>
      <c r="O1530" s="874"/>
    </row>
    <row r="1531" spans="1:15" s="151" customFormat="1" ht="51" x14ac:dyDescent="0.35">
      <c r="A1531" s="166"/>
      <c r="B1531" s="145">
        <v>23050102</v>
      </c>
      <c r="C1531" s="1425">
        <v>70461</v>
      </c>
      <c r="D1531" s="146" t="s">
        <v>3474</v>
      </c>
      <c r="E1531" s="147">
        <v>70461</v>
      </c>
      <c r="F1531" s="1428">
        <v>10742400</v>
      </c>
      <c r="G1531" s="148" t="s">
        <v>3463</v>
      </c>
      <c r="H1531" s="1275">
        <v>200000000</v>
      </c>
      <c r="I1531" s="872"/>
      <c r="J1531" s="1273">
        <v>-150000000</v>
      </c>
      <c r="K1531" s="149">
        <f>H1531+J1531</f>
        <v>50000000</v>
      </c>
      <c r="L1531" s="1082"/>
      <c r="M1531" s="1268"/>
      <c r="N1531" s="874"/>
      <c r="O1531" s="874"/>
    </row>
    <row r="1532" spans="1:15" ht="26.25" thickBot="1" x14ac:dyDescent="0.4">
      <c r="B1532" s="698">
        <v>23050103</v>
      </c>
      <c r="C1532" s="864">
        <v>70461</v>
      </c>
      <c r="D1532" s="699" t="s">
        <v>3475</v>
      </c>
      <c r="E1532" s="700">
        <v>70461</v>
      </c>
      <c r="F1532" s="865">
        <v>10742400</v>
      </c>
      <c r="G1532" s="26" t="s">
        <v>3464</v>
      </c>
      <c r="H1532" s="648">
        <v>25000000</v>
      </c>
      <c r="I1532" s="751"/>
      <c r="J1532" s="726">
        <f t="shared" si="41"/>
        <v>0</v>
      </c>
      <c r="K1532" s="791">
        <v>25000000</v>
      </c>
      <c r="L1532" s="1081"/>
    </row>
    <row r="1533" spans="1:15" ht="27.75" thickTop="1" thickBot="1" x14ac:dyDescent="0.4">
      <c r="C1533" s="1182"/>
      <c r="F1533" s="1182"/>
      <c r="G1533" s="16" t="s">
        <v>1038</v>
      </c>
      <c r="H1533" s="765">
        <f>SUM(H1522:H1532)</f>
        <v>706914297</v>
      </c>
      <c r="I1533" s="747">
        <f>SUM(I1522:I1532)</f>
        <v>0</v>
      </c>
      <c r="J1533" s="765">
        <f>SUM(J1522:J1532)</f>
        <v>-14935000</v>
      </c>
      <c r="K1533" s="766">
        <f>SUM(K1522:K1532)</f>
        <v>691979297</v>
      </c>
    </row>
    <row r="1534" spans="1:15" ht="27.75" thickTop="1" thickBot="1" x14ac:dyDescent="0.4">
      <c r="C1534" s="1182"/>
      <c r="F1534" s="1182"/>
      <c r="G1534" s="184"/>
      <c r="H1534" s="842"/>
      <c r="I1534" s="866"/>
      <c r="J1534" s="842"/>
      <c r="K1534" s="1184"/>
    </row>
    <row r="1535" spans="1:15" ht="27.75" thickTop="1" thickBot="1" x14ac:dyDescent="0.4">
      <c r="C1535" s="1182"/>
      <c r="F1535" s="1182"/>
      <c r="G1535" s="769"/>
      <c r="H1535" s="770"/>
      <c r="I1535" s="728"/>
      <c r="J1535" s="719" t="s">
        <v>215</v>
      </c>
      <c r="K1535" s="766">
        <f>K1533</f>
        <v>691979297</v>
      </c>
    </row>
    <row r="1536" spans="1:15" ht="27.75" thickTop="1" thickBot="1" x14ac:dyDescent="0.4">
      <c r="B1536" s="767"/>
      <c r="C1536" s="1180"/>
      <c r="D1536" s="767"/>
      <c r="E1536" s="767"/>
      <c r="F1536" s="1180"/>
      <c r="G1536" s="769"/>
      <c r="H1536" s="770"/>
      <c r="I1536" s="728"/>
      <c r="J1536" s="720"/>
      <c r="K1536" s="794"/>
    </row>
    <row r="1537" spans="2:11" ht="27.75" thickTop="1" thickBot="1" x14ac:dyDescent="0.4">
      <c r="B1537" s="1088" t="s">
        <v>2984</v>
      </c>
      <c r="C1537" s="1089" t="s">
        <v>3154</v>
      </c>
      <c r="D1537" s="1089"/>
      <c r="E1537" s="1089"/>
      <c r="F1537" s="1089"/>
      <c r="G1537" s="1089"/>
      <c r="H1537" s="1090"/>
      <c r="I1537" s="1091"/>
      <c r="J1537" s="1089"/>
      <c r="K1537" s="1089"/>
    </row>
    <row r="1538" spans="2:11" ht="27.75" thickTop="1" thickBot="1" x14ac:dyDescent="0.4">
      <c r="B1538" s="1569" t="s">
        <v>182</v>
      </c>
      <c r="C1538" s="1569"/>
      <c r="D1538" s="1569"/>
      <c r="E1538" s="1569"/>
      <c r="F1538" s="1569"/>
      <c r="G1538" s="31"/>
      <c r="H1538" s="32"/>
      <c r="I1538" s="753"/>
      <c r="J1538" s="69"/>
      <c r="K1538" s="69"/>
    </row>
    <row r="1539" spans="2:11" ht="106.5" thickTop="1" thickBot="1" x14ac:dyDescent="0.4">
      <c r="B1539" s="20" t="s">
        <v>137</v>
      </c>
      <c r="C1539" s="20" t="s">
        <v>138</v>
      </c>
      <c r="D1539" s="20" t="s">
        <v>139</v>
      </c>
      <c r="E1539" s="20" t="s">
        <v>140</v>
      </c>
      <c r="F1539" s="20" t="s">
        <v>141</v>
      </c>
      <c r="G1539" s="20" t="s">
        <v>142</v>
      </c>
      <c r="H1539" s="33" t="s">
        <v>3311</v>
      </c>
      <c r="I1539" s="750" t="s">
        <v>3316</v>
      </c>
      <c r="J1539" s="717" t="s">
        <v>3315</v>
      </c>
      <c r="K1539" s="21" t="s">
        <v>5154</v>
      </c>
    </row>
    <row r="1540" spans="2:11" ht="26.25" thickTop="1" x14ac:dyDescent="0.35">
      <c r="B1540" s="685">
        <v>21010103</v>
      </c>
      <c r="C1540" s="698">
        <v>70133</v>
      </c>
      <c r="D1540" s="879" t="s">
        <v>4684</v>
      </c>
      <c r="E1540" s="880">
        <v>2204</v>
      </c>
      <c r="F1540" s="685">
        <v>10721300</v>
      </c>
      <c r="G1540" s="9" t="s">
        <v>3135</v>
      </c>
      <c r="H1540" s="859">
        <v>1880893805.3699999</v>
      </c>
      <c r="I1540" s="751">
        <v>496357464.95999998</v>
      </c>
      <c r="J1540" s="795"/>
      <c r="K1540" s="1153">
        <f t="shared" ref="K1540:K1568" si="42">SUM(H1540,J1540)</f>
        <v>1880893805.3699999</v>
      </c>
    </row>
    <row r="1541" spans="2:11" ht="31.5" customHeight="1" x14ac:dyDescent="0.35">
      <c r="B1541" s="685">
        <v>21020101</v>
      </c>
      <c r="C1541" s="698">
        <v>70133</v>
      </c>
      <c r="D1541" s="879" t="s">
        <v>4684</v>
      </c>
      <c r="E1541" s="880">
        <v>2101</v>
      </c>
      <c r="F1541" s="685">
        <v>10742400</v>
      </c>
      <c r="G1541" s="9" t="s">
        <v>144</v>
      </c>
      <c r="H1541" s="859">
        <v>1000000000</v>
      </c>
      <c r="I1541" s="751"/>
      <c r="J1541" s="795"/>
      <c r="K1541" s="1153">
        <f t="shared" si="42"/>
        <v>1000000000</v>
      </c>
    </row>
    <row r="1542" spans="2:11" ht="31.5" customHeight="1" x14ac:dyDescent="0.35">
      <c r="B1542" s="685">
        <v>22020101</v>
      </c>
      <c r="C1542" s="698">
        <v>70133</v>
      </c>
      <c r="D1542" s="879" t="s">
        <v>4684</v>
      </c>
      <c r="E1542" s="880">
        <v>2101</v>
      </c>
      <c r="F1542" s="685">
        <v>10742400</v>
      </c>
      <c r="G1542" s="9" t="s">
        <v>145</v>
      </c>
      <c r="H1542" s="859">
        <v>4000000</v>
      </c>
      <c r="I1542" s="751">
        <v>101922485</v>
      </c>
      <c r="J1542" s="795">
        <f>200000000-H1542</f>
        <v>196000000</v>
      </c>
      <c r="K1542" s="1153">
        <f t="shared" si="42"/>
        <v>200000000</v>
      </c>
    </row>
    <row r="1543" spans="2:11" ht="31.5" customHeight="1" x14ac:dyDescent="0.35">
      <c r="B1543" s="685">
        <v>22020102</v>
      </c>
      <c r="C1543" s="698">
        <v>70133</v>
      </c>
      <c r="D1543" s="879" t="s">
        <v>4684</v>
      </c>
      <c r="E1543" s="880">
        <v>2101</v>
      </c>
      <c r="F1543" s="685">
        <v>10742400</v>
      </c>
      <c r="G1543" s="9" t="s">
        <v>146</v>
      </c>
      <c r="H1543" s="859">
        <v>15000000</v>
      </c>
      <c r="I1543" s="751">
        <v>200000</v>
      </c>
      <c r="J1543" s="795">
        <v>45000000</v>
      </c>
      <c r="K1543" s="1153">
        <f t="shared" si="42"/>
        <v>60000000</v>
      </c>
    </row>
    <row r="1544" spans="2:11" ht="31.5" customHeight="1" x14ac:dyDescent="0.35">
      <c r="B1544" s="685">
        <v>22020201</v>
      </c>
      <c r="C1544" s="698">
        <v>70133</v>
      </c>
      <c r="D1544" s="879" t="s">
        <v>4684</v>
      </c>
      <c r="E1544" s="880">
        <v>2101</v>
      </c>
      <c r="F1544" s="685">
        <v>10742400</v>
      </c>
      <c r="G1544" s="9" t="s">
        <v>147</v>
      </c>
      <c r="H1544" s="859">
        <v>5000000</v>
      </c>
      <c r="I1544" s="751">
        <v>520000</v>
      </c>
      <c r="J1544" s="795">
        <v>1000000</v>
      </c>
      <c r="K1544" s="1153">
        <f t="shared" si="42"/>
        <v>6000000</v>
      </c>
    </row>
    <row r="1545" spans="2:11" ht="31.5" customHeight="1" x14ac:dyDescent="0.35">
      <c r="B1545" s="685">
        <v>22020203</v>
      </c>
      <c r="C1545" s="698">
        <v>70133</v>
      </c>
      <c r="D1545" s="879" t="s">
        <v>4684</v>
      </c>
      <c r="E1545" s="880">
        <v>2101</v>
      </c>
      <c r="F1545" s="685">
        <v>10742400</v>
      </c>
      <c r="G1545" s="9" t="s">
        <v>148</v>
      </c>
      <c r="H1545" s="859">
        <v>100000</v>
      </c>
      <c r="I1545" s="751"/>
      <c r="J1545" s="795">
        <v>500000</v>
      </c>
      <c r="K1545" s="1153">
        <f t="shared" si="42"/>
        <v>600000</v>
      </c>
    </row>
    <row r="1546" spans="2:11" ht="31.5" customHeight="1" x14ac:dyDescent="0.35">
      <c r="B1546" s="685">
        <v>22020301</v>
      </c>
      <c r="C1546" s="698">
        <v>70133</v>
      </c>
      <c r="D1546" s="879" t="s">
        <v>4684</v>
      </c>
      <c r="E1546" s="880">
        <v>2101</v>
      </c>
      <c r="F1546" s="685">
        <v>10742400</v>
      </c>
      <c r="G1546" s="9" t="s">
        <v>195</v>
      </c>
      <c r="H1546" s="859">
        <v>4500000</v>
      </c>
      <c r="I1546" s="751">
        <v>591100</v>
      </c>
      <c r="J1546" s="795">
        <v>4500000</v>
      </c>
      <c r="K1546" s="1153">
        <f t="shared" si="42"/>
        <v>9000000</v>
      </c>
    </row>
    <row r="1547" spans="2:11" ht="31.5" customHeight="1" x14ac:dyDescent="0.35">
      <c r="B1547" s="685">
        <v>22020305</v>
      </c>
      <c r="C1547" s="698">
        <v>70133</v>
      </c>
      <c r="D1547" s="879" t="s">
        <v>4684</v>
      </c>
      <c r="E1547" s="880">
        <v>2101</v>
      </c>
      <c r="F1547" s="685">
        <v>10742400</v>
      </c>
      <c r="G1547" s="9" t="s">
        <v>153</v>
      </c>
      <c r="H1547" s="859">
        <v>1155000</v>
      </c>
      <c r="I1547" s="751"/>
      <c r="J1547" s="795"/>
      <c r="K1547" s="1153">
        <f t="shared" si="42"/>
        <v>1155000</v>
      </c>
    </row>
    <row r="1548" spans="2:11" ht="31.5" customHeight="1" x14ac:dyDescent="0.35">
      <c r="B1548" s="685">
        <v>22020307</v>
      </c>
      <c r="C1548" s="698">
        <v>70133</v>
      </c>
      <c r="D1548" s="879" t="s">
        <v>4684</v>
      </c>
      <c r="E1548" s="880">
        <v>2101</v>
      </c>
      <c r="F1548" s="685">
        <v>10742400</v>
      </c>
      <c r="G1548" s="9" t="s">
        <v>155</v>
      </c>
      <c r="H1548" s="859">
        <v>5500000</v>
      </c>
      <c r="I1548" s="751"/>
      <c r="J1548" s="795"/>
      <c r="K1548" s="1153">
        <f t="shared" si="42"/>
        <v>5500000</v>
      </c>
    </row>
    <row r="1549" spans="2:11" ht="31.5" customHeight="1" x14ac:dyDescent="0.35">
      <c r="B1549" s="685">
        <v>22020401</v>
      </c>
      <c r="C1549" s="698">
        <v>70133</v>
      </c>
      <c r="D1549" s="879" t="s">
        <v>4684</v>
      </c>
      <c r="E1549" s="880">
        <v>2101</v>
      </c>
      <c r="F1549" s="685">
        <v>10742400</v>
      </c>
      <c r="G1549" s="9" t="s">
        <v>196</v>
      </c>
      <c r="H1549" s="859">
        <v>2000000</v>
      </c>
      <c r="I1549" s="751">
        <v>230900</v>
      </c>
      <c r="J1549" s="795">
        <v>2000000</v>
      </c>
      <c r="K1549" s="1153">
        <f t="shared" si="42"/>
        <v>4000000</v>
      </c>
    </row>
    <row r="1550" spans="2:11" ht="31.5" customHeight="1" x14ac:dyDescent="0.35">
      <c r="B1550" s="685">
        <v>22020402</v>
      </c>
      <c r="C1550" s="698">
        <v>70133</v>
      </c>
      <c r="D1550" s="879" t="s">
        <v>4684</v>
      </c>
      <c r="E1550" s="880">
        <v>2101</v>
      </c>
      <c r="F1550" s="685">
        <v>10742400</v>
      </c>
      <c r="G1550" s="9" t="s">
        <v>197</v>
      </c>
      <c r="H1550" s="859">
        <v>1500000</v>
      </c>
      <c r="I1550" s="751"/>
      <c r="J1550" s="795"/>
      <c r="K1550" s="1153">
        <f t="shared" si="42"/>
        <v>1500000</v>
      </c>
    </row>
    <row r="1551" spans="2:11" ht="31.5" customHeight="1" x14ac:dyDescent="0.35">
      <c r="B1551" s="685">
        <v>22020403</v>
      </c>
      <c r="C1551" s="698">
        <v>70133</v>
      </c>
      <c r="D1551" s="879" t="s">
        <v>4684</v>
      </c>
      <c r="E1551" s="880">
        <v>2101</v>
      </c>
      <c r="F1551" s="685">
        <v>10742400</v>
      </c>
      <c r="G1551" s="9" t="s">
        <v>160</v>
      </c>
      <c r="H1551" s="859">
        <v>10000000</v>
      </c>
      <c r="I1551" s="751"/>
      <c r="J1551" s="795"/>
      <c r="K1551" s="1153">
        <f t="shared" si="42"/>
        <v>10000000</v>
      </c>
    </row>
    <row r="1552" spans="2:11" ht="31.5" customHeight="1" x14ac:dyDescent="0.35">
      <c r="B1552" s="685">
        <v>22020404</v>
      </c>
      <c r="C1552" s="698">
        <v>70133</v>
      </c>
      <c r="D1552" s="879" t="s">
        <v>4684</v>
      </c>
      <c r="E1552" s="880">
        <v>2101</v>
      </c>
      <c r="F1552" s="685">
        <v>10742400</v>
      </c>
      <c r="G1552" s="9" t="s">
        <v>161</v>
      </c>
      <c r="H1552" s="859">
        <v>2800000</v>
      </c>
      <c r="I1552" s="751"/>
      <c r="J1552" s="795">
        <v>2800000</v>
      </c>
      <c r="K1552" s="1153">
        <f t="shared" si="42"/>
        <v>5600000</v>
      </c>
    </row>
    <row r="1553" spans="1:15" ht="31.5" customHeight="1" x14ac:dyDescent="0.35">
      <c r="B1553" s="685">
        <v>22020405</v>
      </c>
      <c r="C1553" s="698">
        <v>70133</v>
      </c>
      <c r="D1553" s="879" t="s">
        <v>4684</v>
      </c>
      <c r="E1553" s="880">
        <v>2101</v>
      </c>
      <c r="F1553" s="685">
        <v>10742400</v>
      </c>
      <c r="G1553" s="9" t="s">
        <v>162</v>
      </c>
      <c r="H1553" s="859">
        <v>1500000</v>
      </c>
      <c r="I1553" s="751">
        <v>251000</v>
      </c>
      <c r="J1553" s="795">
        <v>1500000</v>
      </c>
      <c r="K1553" s="1153">
        <f t="shared" si="42"/>
        <v>3000000</v>
      </c>
    </row>
    <row r="1554" spans="1:15" ht="31.5" customHeight="1" x14ac:dyDescent="0.35">
      <c r="B1554" s="685">
        <v>22020406</v>
      </c>
      <c r="C1554" s="698">
        <v>70133</v>
      </c>
      <c r="D1554" s="879" t="s">
        <v>4684</v>
      </c>
      <c r="E1554" s="880">
        <v>2101</v>
      </c>
      <c r="F1554" s="685">
        <v>10742400</v>
      </c>
      <c r="G1554" s="9" t="s">
        <v>163</v>
      </c>
      <c r="H1554" s="859">
        <v>200000</v>
      </c>
      <c r="I1554" s="751">
        <v>35000</v>
      </c>
      <c r="J1554" s="795">
        <v>1000000</v>
      </c>
      <c r="K1554" s="1153">
        <f t="shared" si="42"/>
        <v>1200000</v>
      </c>
    </row>
    <row r="1555" spans="1:15" ht="31.5" customHeight="1" x14ac:dyDescent="0.35">
      <c r="B1555" s="685">
        <v>22020601</v>
      </c>
      <c r="C1555" s="698">
        <v>70133</v>
      </c>
      <c r="D1555" s="879" t="s">
        <v>4684</v>
      </c>
      <c r="E1555" s="880">
        <v>2101</v>
      </c>
      <c r="F1555" s="685">
        <v>10742400</v>
      </c>
      <c r="G1555" s="9" t="s">
        <v>166</v>
      </c>
      <c r="H1555" s="859">
        <v>2000000</v>
      </c>
      <c r="I1555" s="751">
        <v>870000</v>
      </c>
      <c r="J1555" s="795"/>
      <c r="K1555" s="1153">
        <f t="shared" si="42"/>
        <v>2000000</v>
      </c>
    </row>
    <row r="1556" spans="1:15" ht="31.5" customHeight="1" x14ac:dyDescent="0.35">
      <c r="B1556" s="685">
        <v>22020605</v>
      </c>
      <c r="C1556" s="698">
        <v>70133</v>
      </c>
      <c r="D1556" s="879" t="s">
        <v>4684</v>
      </c>
      <c r="E1556" s="880">
        <v>2101</v>
      </c>
      <c r="F1556" s="685">
        <v>10742400</v>
      </c>
      <c r="G1556" s="9" t="s">
        <v>167</v>
      </c>
      <c r="H1556" s="859">
        <v>100000</v>
      </c>
      <c r="I1556" s="751"/>
      <c r="J1556" s="795"/>
      <c r="K1556" s="1153">
        <f t="shared" si="42"/>
        <v>100000</v>
      </c>
    </row>
    <row r="1557" spans="1:15" ht="31.5" customHeight="1" x14ac:dyDescent="0.35">
      <c r="B1557" s="685">
        <v>22020801</v>
      </c>
      <c r="C1557" s="698">
        <v>70133</v>
      </c>
      <c r="D1557" s="879" t="s">
        <v>4684</v>
      </c>
      <c r="E1557" s="880">
        <v>2101</v>
      </c>
      <c r="F1557" s="685">
        <v>10742400</v>
      </c>
      <c r="G1557" s="9" t="s">
        <v>168</v>
      </c>
      <c r="H1557" s="859">
        <v>6000000</v>
      </c>
      <c r="I1557" s="751">
        <v>339000</v>
      </c>
      <c r="J1557" s="795"/>
      <c r="K1557" s="1153">
        <f t="shared" si="42"/>
        <v>6000000</v>
      </c>
    </row>
    <row r="1558" spans="1:15" ht="31.5" customHeight="1" x14ac:dyDescent="0.35">
      <c r="B1558" s="685">
        <v>22020803</v>
      </c>
      <c r="C1558" s="698">
        <v>70133</v>
      </c>
      <c r="D1558" s="879" t="s">
        <v>4684</v>
      </c>
      <c r="E1558" s="880">
        <v>2101</v>
      </c>
      <c r="F1558" s="685">
        <v>10742400</v>
      </c>
      <c r="G1558" s="9" t="s">
        <v>169</v>
      </c>
      <c r="H1558" s="859">
        <v>4000000</v>
      </c>
      <c r="I1558" s="751">
        <v>90000</v>
      </c>
      <c r="J1558" s="795"/>
      <c r="K1558" s="1153">
        <f t="shared" si="42"/>
        <v>4000000</v>
      </c>
    </row>
    <row r="1559" spans="1:15" ht="31.5" customHeight="1" x14ac:dyDescent="0.35">
      <c r="B1559" s="685">
        <v>22020901</v>
      </c>
      <c r="C1559" s="698">
        <v>70133</v>
      </c>
      <c r="D1559" s="879" t="s">
        <v>4684</v>
      </c>
      <c r="E1559" s="880">
        <v>2101</v>
      </c>
      <c r="F1559" s="685">
        <v>10742400</v>
      </c>
      <c r="G1559" s="9" t="s">
        <v>171</v>
      </c>
      <c r="H1559" s="859">
        <v>200000</v>
      </c>
      <c r="I1559" s="751">
        <v>24325.350000000002</v>
      </c>
      <c r="J1559" s="795"/>
      <c r="K1559" s="1153">
        <f t="shared" si="42"/>
        <v>200000</v>
      </c>
    </row>
    <row r="1560" spans="1:15" ht="31.5" customHeight="1" x14ac:dyDescent="0.35">
      <c r="B1560" s="685">
        <v>22021001</v>
      </c>
      <c r="C1560" s="698">
        <v>70133</v>
      </c>
      <c r="D1560" s="879" t="s">
        <v>4684</v>
      </c>
      <c r="E1560" s="880">
        <v>2101</v>
      </c>
      <c r="F1560" s="685">
        <v>10742400</v>
      </c>
      <c r="G1560" s="9" t="s">
        <v>172</v>
      </c>
      <c r="H1560" s="859">
        <v>10000000</v>
      </c>
      <c r="I1560" s="751">
        <v>1083000</v>
      </c>
      <c r="J1560" s="795"/>
      <c r="K1560" s="1153">
        <f t="shared" si="42"/>
        <v>10000000</v>
      </c>
    </row>
    <row r="1561" spans="1:15" ht="31.5" customHeight="1" x14ac:dyDescent="0.35">
      <c r="B1561" s="685">
        <v>22021002</v>
      </c>
      <c r="C1561" s="698">
        <v>70133</v>
      </c>
      <c r="D1561" s="879" t="s">
        <v>4684</v>
      </c>
      <c r="E1561" s="880">
        <v>2101</v>
      </c>
      <c r="F1561" s="685">
        <v>10742400</v>
      </c>
      <c r="G1561" s="9" t="s">
        <v>189</v>
      </c>
      <c r="H1561" s="859">
        <v>750000000</v>
      </c>
      <c r="I1561" s="751">
        <v>307546975</v>
      </c>
      <c r="J1561" s="795"/>
      <c r="K1561" s="1153">
        <f t="shared" si="42"/>
        <v>750000000</v>
      </c>
    </row>
    <row r="1562" spans="1:15" ht="31.5" customHeight="1" x14ac:dyDescent="0.35">
      <c r="B1562" s="685">
        <v>22021003</v>
      </c>
      <c r="C1562" s="698">
        <v>70133</v>
      </c>
      <c r="D1562" s="879" t="s">
        <v>4684</v>
      </c>
      <c r="E1562" s="880">
        <v>2101</v>
      </c>
      <c r="F1562" s="685">
        <v>10742400</v>
      </c>
      <c r="G1562" s="9" t="s">
        <v>173</v>
      </c>
      <c r="H1562" s="859">
        <v>420000</v>
      </c>
      <c r="I1562" s="751"/>
      <c r="J1562" s="795">
        <v>1000000</v>
      </c>
      <c r="K1562" s="1153">
        <f t="shared" si="42"/>
        <v>1420000</v>
      </c>
    </row>
    <row r="1563" spans="1:15" ht="31.5" customHeight="1" x14ac:dyDescent="0.35">
      <c r="B1563" s="685">
        <v>22021004</v>
      </c>
      <c r="C1563" s="698">
        <v>70133</v>
      </c>
      <c r="D1563" s="879" t="s">
        <v>4684</v>
      </c>
      <c r="E1563" s="880">
        <v>2101</v>
      </c>
      <c r="F1563" s="685">
        <v>10742400</v>
      </c>
      <c r="G1563" s="9" t="s">
        <v>174</v>
      </c>
      <c r="H1563" s="859">
        <v>147000</v>
      </c>
      <c r="I1563" s="751"/>
      <c r="J1563" s="795">
        <v>1000000</v>
      </c>
      <c r="K1563" s="1153">
        <f t="shared" si="42"/>
        <v>1147000</v>
      </c>
    </row>
    <row r="1564" spans="1:15" ht="31.5" customHeight="1" x14ac:dyDescent="0.35">
      <c r="B1564" s="685">
        <v>22021006</v>
      </c>
      <c r="C1564" s="698">
        <v>70133</v>
      </c>
      <c r="D1564" s="879" t="s">
        <v>4684</v>
      </c>
      <c r="E1564" s="880">
        <v>2101</v>
      </c>
      <c r="F1564" s="685">
        <v>10742400</v>
      </c>
      <c r="G1564" s="9" t="s">
        <v>190</v>
      </c>
      <c r="H1564" s="859">
        <v>100000</v>
      </c>
      <c r="I1564" s="751"/>
      <c r="J1564" s="795">
        <v>500000</v>
      </c>
      <c r="K1564" s="1153">
        <f t="shared" si="42"/>
        <v>600000</v>
      </c>
    </row>
    <row r="1565" spans="1:15" s="151" customFormat="1" ht="31.5" customHeight="1" x14ac:dyDescent="0.35">
      <c r="A1565" s="166"/>
      <c r="B1565" s="1249">
        <v>22021007</v>
      </c>
      <c r="C1565" s="145">
        <v>70133</v>
      </c>
      <c r="D1565" s="1250" t="s">
        <v>4684</v>
      </c>
      <c r="E1565" s="1251">
        <v>2101</v>
      </c>
      <c r="F1565" s="1249">
        <v>10742400</v>
      </c>
      <c r="G1565" s="1245" t="s">
        <v>175</v>
      </c>
      <c r="H1565" s="1252"/>
      <c r="I1565" s="872"/>
      <c r="J1565" s="872">
        <v>200000000</v>
      </c>
      <c r="K1565" s="1253">
        <f t="shared" si="42"/>
        <v>200000000</v>
      </c>
      <c r="L1565" s="166"/>
      <c r="M1565" s="1154"/>
      <c r="N1565" s="874"/>
      <c r="O1565" s="874"/>
    </row>
    <row r="1566" spans="1:15" ht="31.5" customHeight="1" x14ac:dyDescent="0.35">
      <c r="B1566" s="685">
        <v>22021014</v>
      </c>
      <c r="C1566" s="698">
        <v>70133</v>
      </c>
      <c r="D1566" s="879" t="s">
        <v>4684</v>
      </c>
      <c r="E1566" s="880">
        <v>2101</v>
      </c>
      <c r="F1566" s="685">
        <v>10742400</v>
      </c>
      <c r="G1566" s="9" t="s">
        <v>206</v>
      </c>
      <c r="H1566" s="859">
        <v>500000</v>
      </c>
      <c r="I1566" s="751"/>
      <c r="J1566" s="795"/>
      <c r="K1566" s="1153">
        <f t="shared" si="42"/>
        <v>500000</v>
      </c>
    </row>
    <row r="1567" spans="1:15" ht="31.5" customHeight="1" x14ac:dyDescent="0.35">
      <c r="B1567" s="685">
        <v>22021021</v>
      </c>
      <c r="C1567" s="698">
        <v>70133</v>
      </c>
      <c r="D1567" s="879" t="s">
        <v>4684</v>
      </c>
      <c r="E1567" s="880">
        <v>2101</v>
      </c>
      <c r="F1567" s="685">
        <v>10742400</v>
      </c>
      <c r="G1567" s="9" t="s">
        <v>201</v>
      </c>
      <c r="H1567" s="859">
        <v>300000000</v>
      </c>
      <c r="I1567" s="751">
        <v>250000000</v>
      </c>
      <c r="J1567" s="795">
        <v>500000000</v>
      </c>
      <c r="K1567" s="1153">
        <f t="shared" si="42"/>
        <v>800000000</v>
      </c>
    </row>
    <row r="1568" spans="1:15" ht="43.5" customHeight="1" thickBot="1" x14ac:dyDescent="0.4">
      <c r="B1568" s="685">
        <v>22070102</v>
      </c>
      <c r="C1568" s="698">
        <v>70133</v>
      </c>
      <c r="D1568" s="879" t="s">
        <v>4684</v>
      </c>
      <c r="E1568" s="880">
        <v>2101</v>
      </c>
      <c r="F1568" s="685">
        <v>10742400</v>
      </c>
      <c r="G1568" s="9" t="s">
        <v>3187</v>
      </c>
      <c r="H1568" s="859">
        <v>140000000</v>
      </c>
      <c r="I1568" s="751">
        <v>517445.33</v>
      </c>
      <c r="J1568" s="795"/>
      <c r="K1568" s="1153">
        <f t="shared" si="42"/>
        <v>140000000</v>
      </c>
    </row>
    <row r="1569" spans="2:12" ht="27.75" thickTop="1" thickBot="1" x14ac:dyDescent="0.4">
      <c r="B1569" s="764"/>
      <c r="C1569" s="764"/>
      <c r="D1569" s="764"/>
      <c r="E1569" s="764"/>
      <c r="F1569" s="764"/>
      <c r="G1569" s="16" t="s">
        <v>3025</v>
      </c>
      <c r="H1569" s="766">
        <f>SUM(H1540:H1568)</f>
        <v>4147615805.3699999</v>
      </c>
      <c r="I1569" s="747">
        <f>SUM(I1540:I1568)</f>
        <v>1160578695.6399999</v>
      </c>
      <c r="J1569" s="789">
        <f>SUM(J1540:J1568)</f>
        <v>956800000</v>
      </c>
      <c r="K1569" s="972">
        <f>SUM(K1540:K1568)</f>
        <v>5104415805.3699999</v>
      </c>
    </row>
    <row r="1570" spans="2:12" ht="27" thickTop="1" thickBot="1" x14ac:dyDescent="0.4">
      <c r="B1570" s="767"/>
      <c r="C1570" s="767"/>
      <c r="D1570" s="767"/>
      <c r="E1570" s="767"/>
      <c r="F1570" s="767"/>
      <c r="G1570" s="769"/>
      <c r="H1570" s="787"/>
      <c r="I1570" s="728"/>
      <c r="J1570" s="1185"/>
      <c r="K1570" s="1186"/>
    </row>
    <row r="1571" spans="2:12" ht="27.75" thickTop="1" thickBot="1" x14ac:dyDescent="0.4">
      <c r="B1571" s="767"/>
      <c r="C1571" s="767"/>
      <c r="D1571" s="767"/>
      <c r="E1571" s="767"/>
      <c r="F1571" s="767"/>
      <c r="G1571" s="769"/>
      <c r="H1571" s="787"/>
      <c r="I1571" s="728"/>
      <c r="J1571" s="739" t="s">
        <v>179</v>
      </c>
      <c r="K1571" s="789">
        <f>SUM(K1540,K1541)</f>
        <v>2880893805.3699999</v>
      </c>
    </row>
    <row r="1572" spans="2:12" ht="27.75" thickTop="1" thickBot="1" x14ac:dyDescent="0.4">
      <c r="B1572" s="767"/>
      <c r="C1572" s="767"/>
      <c r="D1572" s="767"/>
      <c r="E1572" s="767"/>
      <c r="F1572" s="767"/>
      <c r="G1572" s="769"/>
      <c r="H1572" s="787"/>
      <c r="I1572" s="728"/>
      <c r="J1572" s="739" t="s">
        <v>180</v>
      </c>
      <c r="K1572" s="789">
        <f>K1569-K1571</f>
        <v>2223522000</v>
      </c>
    </row>
    <row r="1573" spans="2:12" ht="27" thickTop="1" thickBot="1" x14ac:dyDescent="0.4"/>
    <row r="1574" spans="2:12" ht="27.75" thickTop="1" thickBot="1" x14ac:dyDescent="0.4">
      <c r="B1574" s="1088" t="s">
        <v>2984</v>
      </c>
      <c r="C1574" s="1089" t="s">
        <v>3154</v>
      </c>
      <c r="D1574" s="1096"/>
      <c r="E1574" s="1096"/>
      <c r="F1574" s="1096"/>
      <c r="G1574" s="1096"/>
      <c r="H1574" s="1109"/>
      <c r="I1574" s="1107"/>
      <c r="J1574" s="1096"/>
      <c r="K1574" s="1096"/>
    </row>
    <row r="1575" spans="2:12" ht="27.75" thickTop="1" thickBot="1" x14ac:dyDescent="0.4">
      <c r="B1575" s="1569" t="s">
        <v>213</v>
      </c>
      <c r="C1575" s="1569"/>
      <c r="D1575" s="1569"/>
      <c r="E1575" s="1569"/>
      <c r="F1575" s="1569"/>
      <c r="G1575" s="769"/>
    </row>
    <row r="1576" spans="2:12" ht="80.25" thickTop="1" thickBot="1" x14ac:dyDescent="0.4">
      <c r="B1576" s="20" t="s">
        <v>137</v>
      </c>
      <c r="C1576" s="20" t="s">
        <v>138</v>
      </c>
      <c r="D1576" s="20" t="s">
        <v>139</v>
      </c>
      <c r="E1576" s="20" t="s">
        <v>140</v>
      </c>
      <c r="F1576" s="20" t="s">
        <v>141</v>
      </c>
      <c r="G1576" s="20" t="s">
        <v>142</v>
      </c>
      <c r="H1576" s="33" t="s">
        <v>3311</v>
      </c>
      <c r="I1576" s="750" t="s">
        <v>3317</v>
      </c>
      <c r="J1576" s="717" t="s">
        <v>3318</v>
      </c>
      <c r="K1576" s="33" t="s">
        <v>5153</v>
      </c>
    </row>
    <row r="1577" spans="2:12" ht="51.75" thickTop="1" x14ac:dyDescent="0.35">
      <c r="B1577" s="782">
        <v>23010129</v>
      </c>
      <c r="C1577" s="698">
        <v>70133</v>
      </c>
      <c r="D1577" s="826" t="s">
        <v>3488</v>
      </c>
      <c r="E1577" s="784">
        <v>3101</v>
      </c>
      <c r="F1577" s="782">
        <v>10742400</v>
      </c>
      <c r="G1577" s="37" t="s">
        <v>3476</v>
      </c>
      <c r="H1577" s="701">
        <v>5000000</v>
      </c>
      <c r="I1577" s="751"/>
      <c r="J1577" s="788">
        <v>15000000</v>
      </c>
      <c r="K1577" s="701">
        <f t="shared" ref="K1577:K1588" si="43">SUM(H1577,J1577)</f>
        <v>20000000</v>
      </c>
      <c r="L1577" s="1081"/>
    </row>
    <row r="1578" spans="2:12" ht="51" x14ac:dyDescent="0.35">
      <c r="B1578" s="698" t="s">
        <v>2905</v>
      </c>
      <c r="C1578" s="698">
        <v>70133</v>
      </c>
      <c r="D1578" s="826" t="s">
        <v>3388</v>
      </c>
      <c r="E1578" s="700">
        <v>3101</v>
      </c>
      <c r="F1578" s="782">
        <v>10742400</v>
      </c>
      <c r="G1578" s="26" t="s">
        <v>3477</v>
      </c>
      <c r="H1578" s="763">
        <v>19000000</v>
      </c>
      <c r="I1578" s="751"/>
      <c r="J1578" s="788">
        <v>100000000</v>
      </c>
      <c r="K1578" s="701">
        <f t="shared" si="43"/>
        <v>119000000</v>
      </c>
      <c r="L1578" s="1081"/>
    </row>
    <row r="1579" spans="2:12" ht="51" x14ac:dyDescent="0.35">
      <c r="B1579" s="698" t="s">
        <v>2905</v>
      </c>
      <c r="C1579" s="698">
        <v>70133</v>
      </c>
      <c r="D1579" s="826" t="s">
        <v>3489</v>
      </c>
      <c r="E1579" s="700">
        <v>3101</v>
      </c>
      <c r="F1579" s="782">
        <v>10742400</v>
      </c>
      <c r="G1579" s="26" t="s">
        <v>3478</v>
      </c>
      <c r="H1579" s="763">
        <v>1000000</v>
      </c>
      <c r="I1579" s="751"/>
      <c r="J1579" s="788">
        <v>10000000</v>
      </c>
      <c r="K1579" s="701">
        <f t="shared" si="43"/>
        <v>11000000</v>
      </c>
      <c r="L1579" s="1081"/>
    </row>
    <row r="1580" spans="2:12" ht="51" x14ac:dyDescent="0.35">
      <c r="B1580" s="698" t="s">
        <v>2905</v>
      </c>
      <c r="C1580" s="698">
        <v>70133</v>
      </c>
      <c r="D1580" s="824" t="s">
        <v>3389</v>
      </c>
      <c r="E1580" s="700">
        <v>3101</v>
      </c>
      <c r="F1580" s="782">
        <v>10742400</v>
      </c>
      <c r="G1580" s="26" t="s">
        <v>3479</v>
      </c>
      <c r="H1580" s="763">
        <v>5365500</v>
      </c>
      <c r="I1580" s="751"/>
      <c r="J1580" s="788">
        <v>50000000</v>
      </c>
      <c r="K1580" s="701">
        <f t="shared" si="43"/>
        <v>55365500</v>
      </c>
      <c r="L1580" s="1081"/>
    </row>
    <row r="1581" spans="2:12" ht="51" x14ac:dyDescent="0.35">
      <c r="B1581" s="698" t="s">
        <v>2905</v>
      </c>
      <c r="C1581" s="698">
        <v>70133</v>
      </c>
      <c r="D1581" s="824" t="s">
        <v>3490</v>
      </c>
      <c r="E1581" s="700">
        <v>3101</v>
      </c>
      <c r="F1581" s="782">
        <v>10742400</v>
      </c>
      <c r="G1581" s="26" t="s">
        <v>3480</v>
      </c>
      <c r="H1581" s="763">
        <v>800000</v>
      </c>
      <c r="I1581" s="751"/>
      <c r="J1581" s="788">
        <v>16000000</v>
      </c>
      <c r="K1581" s="701">
        <f t="shared" si="43"/>
        <v>16800000</v>
      </c>
      <c r="L1581" s="1081"/>
    </row>
    <row r="1582" spans="2:12" ht="76.5" x14ac:dyDescent="0.35">
      <c r="B1582" s="698" t="s">
        <v>2906</v>
      </c>
      <c r="C1582" s="698">
        <v>70133</v>
      </c>
      <c r="D1582" s="824" t="s">
        <v>3491</v>
      </c>
      <c r="E1582" s="700">
        <v>3101</v>
      </c>
      <c r="F1582" s="782">
        <v>10742400</v>
      </c>
      <c r="G1582" s="26" t="s">
        <v>3481</v>
      </c>
      <c r="H1582" s="763">
        <v>1600000</v>
      </c>
      <c r="I1582" s="751"/>
      <c r="J1582" s="788">
        <v>-1600000</v>
      </c>
      <c r="K1582" s="701">
        <f t="shared" si="43"/>
        <v>0</v>
      </c>
      <c r="L1582" s="1081"/>
    </row>
    <row r="1583" spans="2:12" ht="51" x14ac:dyDescent="0.35">
      <c r="B1583" s="698">
        <v>23020101</v>
      </c>
      <c r="C1583" s="698">
        <v>70133</v>
      </c>
      <c r="D1583" s="824" t="s">
        <v>3492</v>
      </c>
      <c r="E1583" s="700">
        <v>3101</v>
      </c>
      <c r="F1583" s="782">
        <v>10742400</v>
      </c>
      <c r="G1583" s="26" t="s">
        <v>3482</v>
      </c>
      <c r="H1583" s="763">
        <v>2000000</v>
      </c>
      <c r="I1583" s="751"/>
      <c r="J1583" s="788">
        <v>20000000</v>
      </c>
      <c r="K1583" s="701">
        <f t="shared" si="43"/>
        <v>22000000</v>
      </c>
      <c r="L1583" s="1081"/>
    </row>
    <row r="1584" spans="2:12" ht="51" x14ac:dyDescent="0.35">
      <c r="B1584" s="698" t="s">
        <v>2899</v>
      </c>
      <c r="C1584" s="698">
        <v>70133</v>
      </c>
      <c r="D1584" s="824" t="s">
        <v>3493</v>
      </c>
      <c r="E1584" s="700">
        <v>3101</v>
      </c>
      <c r="F1584" s="782">
        <v>10742400</v>
      </c>
      <c r="G1584" s="26" t="s">
        <v>3483</v>
      </c>
      <c r="H1584" s="763">
        <v>4000000</v>
      </c>
      <c r="I1584" s="751"/>
      <c r="J1584" s="788">
        <v>70000000</v>
      </c>
      <c r="K1584" s="701">
        <f t="shared" si="43"/>
        <v>74000000</v>
      </c>
      <c r="L1584" s="1081"/>
    </row>
    <row r="1585" spans="2:12" ht="76.5" x14ac:dyDescent="0.35">
      <c r="B1585" s="698" t="s">
        <v>2942</v>
      </c>
      <c r="C1585" s="698">
        <v>70133</v>
      </c>
      <c r="D1585" s="824" t="s">
        <v>3494</v>
      </c>
      <c r="E1585" s="700">
        <v>3101</v>
      </c>
      <c r="F1585" s="782">
        <v>10742400</v>
      </c>
      <c r="G1585" s="26" t="s">
        <v>3484</v>
      </c>
      <c r="H1585" s="763">
        <v>2000000</v>
      </c>
      <c r="I1585" s="751"/>
      <c r="J1585" s="788">
        <v>20000000</v>
      </c>
      <c r="K1585" s="701">
        <f t="shared" si="43"/>
        <v>22000000</v>
      </c>
      <c r="L1585" s="1081"/>
    </row>
    <row r="1586" spans="2:12" ht="51" x14ac:dyDescent="0.35">
      <c r="B1586" s="698" t="s">
        <v>2914</v>
      </c>
      <c r="C1586" s="698">
        <v>70133</v>
      </c>
      <c r="D1586" s="824" t="s">
        <v>3495</v>
      </c>
      <c r="E1586" s="700">
        <v>3101</v>
      </c>
      <c r="F1586" s="782">
        <v>10742400</v>
      </c>
      <c r="G1586" s="26" t="s">
        <v>3485</v>
      </c>
      <c r="H1586" s="763">
        <v>4078400</v>
      </c>
      <c r="I1586" s="751"/>
      <c r="J1586" s="788">
        <v>30000000</v>
      </c>
      <c r="K1586" s="701">
        <f t="shared" si="43"/>
        <v>34078400</v>
      </c>
      <c r="L1586" s="1081"/>
    </row>
    <row r="1587" spans="2:12" ht="51" x14ac:dyDescent="0.35">
      <c r="B1587" s="698" t="s">
        <v>2914</v>
      </c>
      <c r="C1587" s="698">
        <v>70133</v>
      </c>
      <c r="D1587" s="824" t="s">
        <v>3496</v>
      </c>
      <c r="E1587" s="700">
        <v>3101</v>
      </c>
      <c r="F1587" s="782">
        <v>10742400</v>
      </c>
      <c r="G1587" s="26" t="s">
        <v>3486</v>
      </c>
      <c r="H1587" s="763">
        <v>8000000</v>
      </c>
      <c r="I1587" s="751"/>
      <c r="J1587" s="788">
        <v>80000000</v>
      </c>
      <c r="K1587" s="701">
        <f t="shared" si="43"/>
        <v>88000000</v>
      </c>
      <c r="L1587" s="1081"/>
    </row>
    <row r="1588" spans="2:12" ht="77.25" thickBot="1" x14ac:dyDescent="0.4">
      <c r="B1588" s="698" t="s">
        <v>2914</v>
      </c>
      <c r="C1588" s="698">
        <v>70133</v>
      </c>
      <c r="D1588" s="824" t="s">
        <v>3497</v>
      </c>
      <c r="E1588" s="700">
        <v>3101</v>
      </c>
      <c r="F1588" s="782">
        <v>10742400</v>
      </c>
      <c r="G1588" s="26" t="s">
        <v>3487</v>
      </c>
      <c r="H1588" s="763">
        <v>4000000</v>
      </c>
      <c r="I1588" s="751"/>
      <c r="J1588" s="788">
        <v>40000000</v>
      </c>
      <c r="K1588" s="701">
        <f t="shared" si="43"/>
        <v>44000000</v>
      </c>
      <c r="L1588" s="1081"/>
    </row>
    <row r="1589" spans="2:12" ht="27.75" thickTop="1" thickBot="1" x14ac:dyDescent="0.4">
      <c r="B1589" s="764"/>
      <c r="C1589" s="764"/>
      <c r="D1589" s="764"/>
      <c r="E1589" s="764"/>
      <c r="F1589" s="764"/>
      <c r="G1589" s="16" t="s">
        <v>1038</v>
      </c>
      <c r="H1589" s="766">
        <f>SUM(H1577:H1588)</f>
        <v>56843900</v>
      </c>
      <c r="I1589" s="747">
        <f>SUM(I1577:I1588)</f>
        <v>0</v>
      </c>
      <c r="J1589" s="765">
        <f>SUM(J1577:J1588)</f>
        <v>449400000</v>
      </c>
      <c r="K1589" s="766">
        <f>SUM(K1577:K1588)</f>
        <v>506243900</v>
      </c>
    </row>
    <row r="1590" spans="2:12" ht="27.75" thickTop="1" thickBot="1" x14ac:dyDescent="0.4">
      <c r="B1590" s="767"/>
      <c r="C1590" s="767"/>
      <c r="D1590" s="767"/>
      <c r="E1590" s="767"/>
      <c r="F1590" s="767"/>
      <c r="G1590" s="184"/>
      <c r="H1590" s="794"/>
      <c r="I1590" s="866"/>
      <c r="J1590" s="842"/>
      <c r="K1590" s="932"/>
    </row>
    <row r="1591" spans="2:12" ht="27.75" thickTop="1" thickBot="1" x14ac:dyDescent="0.4">
      <c r="B1591" s="767"/>
      <c r="C1591" s="767"/>
      <c r="D1591" s="767"/>
      <c r="E1591" s="767"/>
      <c r="F1591" s="767"/>
      <c r="G1591" s="769"/>
      <c r="H1591" s="787"/>
      <c r="I1591" s="728"/>
      <c r="J1591" s="719" t="s">
        <v>215</v>
      </c>
      <c r="K1591" s="766">
        <f>K1589</f>
        <v>506243900</v>
      </c>
    </row>
    <row r="1592" spans="2:12" ht="27.75" thickTop="1" thickBot="1" x14ac:dyDescent="0.4">
      <c r="B1592" s="767"/>
      <c r="C1592" s="767"/>
      <c r="D1592" s="767"/>
      <c r="E1592" s="767"/>
      <c r="F1592" s="767"/>
      <c r="G1592" s="769"/>
      <c r="H1592" s="787"/>
      <c r="I1592" s="728"/>
      <c r="J1592" s="720"/>
      <c r="K1592" s="794"/>
    </row>
    <row r="1593" spans="2:12" ht="27.75" thickTop="1" thickBot="1" x14ac:dyDescent="0.4">
      <c r="B1593" s="1088" t="s">
        <v>3010</v>
      </c>
      <c r="C1593" s="1089" t="s">
        <v>3155</v>
      </c>
      <c r="D1593" s="1089"/>
      <c r="E1593" s="1089"/>
      <c r="F1593" s="1089"/>
      <c r="G1593" s="1089"/>
      <c r="H1593" s="1090"/>
      <c r="I1593" s="1091"/>
      <c r="J1593" s="1089"/>
      <c r="K1593" s="1108"/>
    </row>
    <row r="1594" spans="2:12" ht="27.75" thickTop="1" thickBot="1" x14ac:dyDescent="0.4">
      <c r="B1594" s="1571" t="s">
        <v>182</v>
      </c>
      <c r="C1594" s="1571"/>
      <c r="D1594" s="1571"/>
      <c r="E1594" s="1571"/>
      <c r="F1594" s="1571"/>
      <c r="G1594" s="31"/>
      <c r="H1594" s="32"/>
      <c r="I1594" s="753"/>
      <c r="J1594" s="722"/>
      <c r="K1594" s="32"/>
    </row>
    <row r="1595" spans="2:12" ht="106.5" thickTop="1" thickBot="1" x14ac:dyDescent="0.4">
      <c r="B1595" s="20" t="s">
        <v>137</v>
      </c>
      <c r="C1595" s="20" t="s">
        <v>138</v>
      </c>
      <c r="D1595" s="20" t="s">
        <v>139</v>
      </c>
      <c r="E1595" s="20" t="s">
        <v>140</v>
      </c>
      <c r="F1595" s="20" t="s">
        <v>141</v>
      </c>
      <c r="G1595" s="20" t="s">
        <v>142</v>
      </c>
      <c r="H1595" s="33" t="s">
        <v>3311</v>
      </c>
      <c r="I1595" s="750" t="s">
        <v>3316</v>
      </c>
      <c r="J1595" s="717" t="s">
        <v>3315</v>
      </c>
      <c r="K1595" s="21" t="s">
        <v>5154</v>
      </c>
    </row>
    <row r="1596" spans="2:12" ht="26.25" thickTop="1" x14ac:dyDescent="0.35">
      <c r="B1596" s="685">
        <v>22020101</v>
      </c>
      <c r="C1596" s="698">
        <v>70133</v>
      </c>
      <c r="D1596" s="879" t="s">
        <v>4684</v>
      </c>
      <c r="E1596" s="880">
        <v>2101</v>
      </c>
      <c r="F1596" s="685">
        <v>10742400</v>
      </c>
      <c r="G1596" s="9" t="s">
        <v>145</v>
      </c>
      <c r="H1596" s="859">
        <v>100000</v>
      </c>
      <c r="I1596" s="751"/>
      <c r="J1596" s="795">
        <v>1000000</v>
      </c>
      <c r="K1596" s="1153">
        <f t="shared" ref="K1596:K1609" si="44">SUM(H1596,J1596)</f>
        <v>1100000</v>
      </c>
    </row>
    <row r="1597" spans="2:12" x14ac:dyDescent="0.35">
      <c r="B1597" s="685">
        <v>22020102</v>
      </c>
      <c r="C1597" s="698">
        <v>70133</v>
      </c>
      <c r="D1597" s="879" t="s">
        <v>4684</v>
      </c>
      <c r="E1597" s="880">
        <v>2101</v>
      </c>
      <c r="F1597" s="685">
        <v>10742400</v>
      </c>
      <c r="G1597" s="9" t="s">
        <v>146</v>
      </c>
      <c r="H1597" s="859">
        <v>200000</v>
      </c>
      <c r="I1597" s="751"/>
      <c r="J1597" s="795">
        <v>2000000</v>
      </c>
      <c r="K1597" s="1153">
        <f t="shared" si="44"/>
        <v>2200000</v>
      </c>
    </row>
    <row r="1598" spans="2:12" x14ac:dyDescent="0.35">
      <c r="B1598" s="685">
        <v>22020301</v>
      </c>
      <c r="C1598" s="698">
        <v>70133</v>
      </c>
      <c r="D1598" s="879" t="s">
        <v>4684</v>
      </c>
      <c r="E1598" s="880">
        <v>2101</v>
      </c>
      <c r="F1598" s="685">
        <v>10742400</v>
      </c>
      <c r="G1598" s="9" t="s">
        <v>195</v>
      </c>
      <c r="H1598" s="859">
        <v>1155000</v>
      </c>
      <c r="I1598" s="751"/>
      <c r="J1598" s="795"/>
      <c r="K1598" s="1153">
        <f t="shared" si="44"/>
        <v>1155000</v>
      </c>
    </row>
    <row r="1599" spans="2:12" x14ac:dyDescent="0.35">
      <c r="B1599" s="685">
        <v>22020305</v>
      </c>
      <c r="C1599" s="698">
        <v>70133</v>
      </c>
      <c r="D1599" s="879" t="s">
        <v>4684</v>
      </c>
      <c r="E1599" s="880">
        <v>2101</v>
      </c>
      <c r="F1599" s="685">
        <v>10742400</v>
      </c>
      <c r="G1599" s="9" t="s">
        <v>153</v>
      </c>
      <c r="H1599" s="859">
        <v>100000</v>
      </c>
      <c r="I1599" s="751"/>
      <c r="J1599" s="795"/>
      <c r="K1599" s="1153">
        <f t="shared" si="44"/>
        <v>100000</v>
      </c>
    </row>
    <row r="1600" spans="2:12" x14ac:dyDescent="0.35">
      <c r="B1600" s="685">
        <v>22020401</v>
      </c>
      <c r="C1600" s="698">
        <v>70133</v>
      </c>
      <c r="D1600" s="879" t="s">
        <v>4684</v>
      </c>
      <c r="E1600" s="880">
        <v>2101</v>
      </c>
      <c r="F1600" s="685">
        <v>10742400</v>
      </c>
      <c r="G1600" s="9" t="s">
        <v>196</v>
      </c>
      <c r="H1600" s="859">
        <v>100000</v>
      </c>
      <c r="I1600" s="751"/>
      <c r="J1600" s="795"/>
      <c r="K1600" s="1153">
        <f t="shared" si="44"/>
        <v>100000</v>
      </c>
    </row>
    <row r="1601" spans="2:11" x14ac:dyDescent="0.35">
      <c r="B1601" s="685">
        <v>22020402</v>
      </c>
      <c r="C1601" s="698">
        <v>70133</v>
      </c>
      <c r="D1601" s="879" t="s">
        <v>4684</v>
      </c>
      <c r="E1601" s="880">
        <v>2101</v>
      </c>
      <c r="F1601" s="685">
        <v>10742400</v>
      </c>
      <c r="G1601" s="9" t="s">
        <v>197</v>
      </c>
      <c r="H1601" s="859">
        <v>100000</v>
      </c>
      <c r="I1601" s="751"/>
      <c r="J1601" s="795"/>
      <c r="K1601" s="1153">
        <f t="shared" si="44"/>
        <v>100000</v>
      </c>
    </row>
    <row r="1602" spans="2:11" x14ac:dyDescent="0.35">
      <c r="B1602" s="685">
        <v>22020403</v>
      </c>
      <c r="C1602" s="698">
        <v>70133</v>
      </c>
      <c r="D1602" s="879" t="s">
        <v>4684</v>
      </c>
      <c r="E1602" s="880">
        <v>2101</v>
      </c>
      <c r="F1602" s="685">
        <v>10742400</v>
      </c>
      <c r="G1602" s="9" t="s">
        <v>160</v>
      </c>
      <c r="H1602" s="859">
        <v>3000000</v>
      </c>
      <c r="I1602" s="751"/>
      <c r="J1602" s="795"/>
      <c r="K1602" s="1153">
        <f t="shared" si="44"/>
        <v>3000000</v>
      </c>
    </row>
    <row r="1603" spans="2:11" x14ac:dyDescent="0.35">
      <c r="B1603" s="685">
        <v>22020404</v>
      </c>
      <c r="C1603" s="698">
        <v>70133</v>
      </c>
      <c r="D1603" s="879" t="s">
        <v>4684</v>
      </c>
      <c r="E1603" s="880">
        <v>2101</v>
      </c>
      <c r="F1603" s="685">
        <v>10742400</v>
      </c>
      <c r="G1603" s="9" t="s">
        <v>161</v>
      </c>
      <c r="H1603" s="859">
        <v>77000</v>
      </c>
      <c r="I1603" s="751"/>
      <c r="J1603" s="795"/>
      <c r="K1603" s="1153">
        <f>SUM(H1603,J1603)</f>
        <v>77000</v>
      </c>
    </row>
    <row r="1604" spans="2:11" x14ac:dyDescent="0.35">
      <c r="B1604" s="685">
        <v>22020405</v>
      </c>
      <c r="C1604" s="698">
        <v>70133</v>
      </c>
      <c r="D1604" s="879" t="s">
        <v>4684</v>
      </c>
      <c r="E1604" s="880">
        <v>2101</v>
      </c>
      <c r="F1604" s="685">
        <v>10742400</v>
      </c>
      <c r="G1604" s="9" t="s">
        <v>162</v>
      </c>
      <c r="H1604" s="859">
        <v>50000</v>
      </c>
      <c r="I1604" s="751"/>
      <c r="J1604" s="795"/>
      <c r="K1604" s="1153">
        <f t="shared" si="44"/>
        <v>50000</v>
      </c>
    </row>
    <row r="1605" spans="2:11" x14ac:dyDescent="0.35">
      <c r="B1605" s="685">
        <v>22020501</v>
      </c>
      <c r="C1605" s="698">
        <v>70133</v>
      </c>
      <c r="D1605" s="879" t="s">
        <v>4684</v>
      </c>
      <c r="E1605" s="880">
        <v>2101</v>
      </c>
      <c r="F1605" s="685">
        <v>10742400</v>
      </c>
      <c r="G1605" s="9" t="s">
        <v>198</v>
      </c>
      <c r="H1605" s="859">
        <v>4000000</v>
      </c>
      <c r="I1605" s="751"/>
      <c r="J1605" s="795"/>
      <c r="K1605" s="1153">
        <f t="shared" si="44"/>
        <v>4000000</v>
      </c>
    </row>
    <row r="1606" spans="2:11" x14ac:dyDescent="0.35">
      <c r="B1606" s="685">
        <v>22020801</v>
      </c>
      <c r="C1606" s="698">
        <v>70133</v>
      </c>
      <c r="D1606" s="879" t="s">
        <v>4684</v>
      </c>
      <c r="E1606" s="880">
        <v>2101</v>
      </c>
      <c r="F1606" s="685">
        <v>10742400</v>
      </c>
      <c r="G1606" s="9" t="s">
        <v>168</v>
      </c>
      <c r="H1606" s="859">
        <v>250000</v>
      </c>
      <c r="I1606" s="751"/>
      <c r="J1606" s="795"/>
      <c r="K1606" s="1153">
        <f t="shared" si="44"/>
        <v>250000</v>
      </c>
    </row>
    <row r="1607" spans="2:11" x14ac:dyDescent="0.35">
      <c r="B1607" s="685">
        <v>22020803</v>
      </c>
      <c r="C1607" s="698">
        <v>70133</v>
      </c>
      <c r="D1607" s="879" t="s">
        <v>4684</v>
      </c>
      <c r="E1607" s="880">
        <v>2101</v>
      </c>
      <c r="F1607" s="685">
        <v>10742400</v>
      </c>
      <c r="G1607" s="9" t="s">
        <v>169</v>
      </c>
      <c r="H1607" s="859">
        <v>300000</v>
      </c>
      <c r="I1607" s="751"/>
      <c r="J1607" s="795"/>
      <c r="K1607" s="1153">
        <f t="shared" si="44"/>
        <v>300000</v>
      </c>
    </row>
    <row r="1608" spans="2:11" x14ac:dyDescent="0.35">
      <c r="B1608" s="685">
        <v>22021001</v>
      </c>
      <c r="C1608" s="698">
        <v>70133</v>
      </c>
      <c r="D1608" s="879" t="s">
        <v>4684</v>
      </c>
      <c r="E1608" s="880">
        <v>2101</v>
      </c>
      <c r="F1608" s="685">
        <v>10742400</v>
      </c>
      <c r="G1608" s="9" t="s">
        <v>172</v>
      </c>
      <c r="H1608" s="859">
        <v>250000</v>
      </c>
      <c r="I1608" s="751"/>
      <c r="J1608" s="795"/>
      <c r="K1608" s="1153">
        <f t="shared" si="44"/>
        <v>250000</v>
      </c>
    </row>
    <row r="1609" spans="2:11" x14ac:dyDescent="0.35">
      <c r="B1609" s="685">
        <v>22021004</v>
      </c>
      <c r="C1609" s="698">
        <v>70133</v>
      </c>
      <c r="D1609" s="879" t="s">
        <v>4684</v>
      </c>
      <c r="E1609" s="880">
        <v>2101</v>
      </c>
      <c r="F1609" s="685">
        <v>10742400</v>
      </c>
      <c r="G1609" s="9" t="s">
        <v>174</v>
      </c>
      <c r="H1609" s="859">
        <v>100000</v>
      </c>
      <c r="I1609" s="751"/>
      <c r="J1609" s="795"/>
      <c r="K1609" s="1153">
        <f t="shared" si="44"/>
        <v>100000</v>
      </c>
    </row>
    <row r="1610" spans="2:11" ht="26.25" thickBot="1" x14ac:dyDescent="0.4">
      <c r="B1610" s="685">
        <v>22021007</v>
      </c>
      <c r="C1610" s="698"/>
      <c r="D1610" s="879"/>
      <c r="E1610" s="880"/>
      <c r="F1610" s="685"/>
      <c r="G1610" s="9" t="s">
        <v>175</v>
      </c>
      <c r="H1610" s="859">
        <v>200000</v>
      </c>
      <c r="I1610" s="751"/>
      <c r="J1610" s="795">
        <v>-200000</v>
      </c>
      <c r="K1610" s="1153">
        <f>J1610+H1610</f>
        <v>0</v>
      </c>
    </row>
    <row r="1611" spans="2:11" ht="27.75" thickTop="1" thickBot="1" x14ac:dyDescent="0.4">
      <c r="B1611" s="764"/>
      <c r="C1611" s="764"/>
      <c r="D1611" s="764"/>
      <c r="E1611" s="764"/>
      <c r="F1611" s="764"/>
      <c r="G1611" s="16" t="s">
        <v>2624</v>
      </c>
      <c r="H1611" s="766">
        <f>SUM(H1596:H1609)</f>
        <v>9782000</v>
      </c>
      <c r="I1611" s="747">
        <f>SUM(I1596:I1609)</f>
        <v>0</v>
      </c>
      <c r="J1611" s="765">
        <f>SUM(J1596:J1610)</f>
        <v>2800000</v>
      </c>
      <c r="K1611" s="766">
        <f>SUM(K1596:K1610)</f>
        <v>12782000</v>
      </c>
    </row>
    <row r="1612" spans="2:11" ht="27.75" thickTop="1" thickBot="1" x14ac:dyDescent="0.4">
      <c r="B1612" s="767"/>
      <c r="C1612" s="767"/>
      <c r="D1612" s="767"/>
      <c r="E1612" s="767"/>
      <c r="F1612" s="767"/>
      <c r="G1612" s="184"/>
      <c r="H1612" s="794"/>
      <c r="I1612" s="866"/>
      <c r="J1612" s="842"/>
      <c r="K1612" s="932"/>
    </row>
    <row r="1613" spans="2:11" ht="27.75" thickTop="1" thickBot="1" x14ac:dyDescent="0.4">
      <c r="B1613" s="767"/>
      <c r="C1613" s="767"/>
      <c r="D1613" s="767"/>
      <c r="E1613" s="767"/>
      <c r="F1613" s="767"/>
      <c r="G1613" s="769"/>
      <c r="H1613" s="787"/>
      <c r="I1613" s="728"/>
      <c r="J1613" s="719" t="s">
        <v>179</v>
      </c>
      <c r="K1613" s="789">
        <v>0</v>
      </c>
    </row>
    <row r="1614" spans="2:11" ht="27.75" thickTop="1" thickBot="1" x14ac:dyDescent="0.4">
      <c r="B1614" s="767"/>
      <c r="C1614" s="767"/>
      <c r="D1614" s="767"/>
      <c r="E1614" s="767"/>
      <c r="F1614" s="767"/>
      <c r="G1614" s="769"/>
      <c r="H1614" s="787"/>
      <c r="I1614" s="728"/>
      <c r="J1614" s="719" t="s">
        <v>180</v>
      </c>
      <c r="K1614" s="789">
        <f>K1611-K1613</f>
        <v>12782000</v>
      </c>
    </row>
    <row r="1615" spans="2:11" ht="27.75" thickTop="1" thickBot="1" x14ac:dyDescent="0.4">
      <c r="B1615" s="767"/>
      <c r="C1615" s="767"/>
      <c r="D1615" s="767"/>
      <c r="E1615" s="767"/>
      <c r="F1615" s="767"/>
      <c r="G1615" s="769"/>
      <c r="H1615" s="787"/>
      <c r="I1615" s="728"/>
      <c r="J1615" s="720"/>
      <c r="K1615" s="794"/>
    </row>
    <row r="1616" spans="2:11" ht="27.75" thickTop="1" thickBot="1" x14ac:dyDescent="0.4">
      <c r="B1616" s="1088" t="s">
        <v>3011</v>
      </c>
      <c r="C1616" s="1089" t="s">
        <v>3156</v>
      </c>
      <c r="D1616" s="1089"/>
      <c r="E1616" s="1089"/>
      <c r="F1616" s="1089"/>
      <c r="G1616" s="1089"/>
      <c r="H1616" s="1090"/>
      <c r="I1616" s="1091"/>
      <c r="J1616" s="1089"/>
      <c r="K1616" s="1108"/>
    </row>
    <row r="1617" spans="2:11" ht="27.75" thickTop="1" thickBot="1" x14ac:dyDescent="0.4">
      <c r="B1617" s="1571" t="s">
        <v>182</v>
      </c>
      <c r="C1617" s="1571"/>
      <c r="D1617" s="1571"/>
      <c r="E1617" s="1571"/>
      <c r="F1617" s="1571"/>
      <c r="G1617" s="31"/>
      <c r="H1617" s="32"/>
      <c r="I1617" s="753"/>
      <c r="J1617" s="722"/>
      <c r="K1617" s="32"/>
    </row>
    <row r="1618" spans="2:11" ht="106.5" thickTop="1" thickBot="1" x14ac:dyDescent="0.4">
      <c r="B1618" s="20" t="s">
        <v>137</v>
      </c>
      <c r="C1618" s="20" t="s">
        <v>138</v>
      </c>
      <c r="D1618" s="20" t="s">
        <v>139</v>
      </c>
      <c r="E1618" s="20" t="s">
        <v>140</v>
      </c>
      <c r="F1618" s="20" t="s">
        <v>141</v>
      </c>
      <c r="G1618" s="20" t="s">
        <v>142</v>
      </c>
      <c r="H1618" s="33" t="s">
        <v>3311</v>
      </c>
      <c r="I1618" s="750" t="s">
        <v>3316</v>
      </c>
      <c r="J1618" s="717" t="s">
        <v>3315</v>
      </c>
      <c r="K1618" s="21" t="s">
        <v>5154</v>
      </c>
    </row>
    <row r="1619" spans="2:11" ht="26.25" thickTop="1" x14ac:dyDescent="0.35">
      <c r="B1619" s="685">
        <v>22020301</v>
      </c>
      <c r="C1619" s="698">
        <v>70133</v>
      </c>
      <c r="D1619" s="879" t="s">
        <v>4684</v>
      </c>
      <c r="E1619" s="880">
        <v>2101</v>
      </c>
      <c r="F1619" s="685">
        <v>10742400</v>
      </c>
      <c r="G1619" s="9" t="s">
        <v>195</v>
      </c>
      <c r="H1619" s="859">
        <v>200000</v>
      </c>
      <c r="I1619" s="751"/>
      <c r="J1619" s="795"/>
      <c r="K1619" s="1153">
        <f t="shared" ref="K1619:K1625" si="45">SUM(H1619,J1619)</f>
        <v>200000</v>
      </c>
    </row>
    <row r="1620" spans="2:11" x14ac:dyDescent="0.35">
      <c r="B1620" s="685">
        <v>22020401</v>
      </c>
      <c r="C1620" s="698">
        <v>70133</v>
      </c>
      <c r="D1620" s="879" t="s">
        <v>4684</v>
      </c>
      <c r="E1620" s="880">
        <v>2101</v>
      </c>
      <c r="F1620" s="685">
        <v>10742400</v>
      </c>
      <c r="G1620" s="9" t="s">
        <v>196</v>
      </c>
      <c r="H1620" s="859">
        <v>250000</v>
      </c>
      <c r="I1620" s="751"/>
      <c r="J1620" s="795">
        <v>1000000</v>
      </c>
      <c r="K1620" s="1153">
        <f t="shared" si="45"/>
        <v>1250000</v>
      </c>
    </row>
    <row r="1621" spans="2:11" x14ac:dyDescent="0.35">
      <c r="B1621" s="685">
        <v>22020402</v>
      </c>
      <c r="C1621" s="698">
        <v>70133</v>
      </c>
      <c r="D1621" s="879" t="s">
        <v>4684</v>
      </c>
      <c r="E1621" s="880">
        <v>2101</v>
      </c>
      <c r="F1621" s="685">
        <v>10742400</v>
      </c>
      <c r="G1621" s="9" t="s">
        <v>197</v>
      </c>
      <c r="H1621" s="859">
        <v>50000</v>
      </c>
      <c r="I1621" s="751"/>
      <c r="J1621" s="795">
        <v>1500000</v>
      </c>
      <c r="K1621" s="1153">
        <f t="shared" si="45"/>
        <v>1550000</v>
      </c>
    </row>
    <row r="1622" spans="2:11" x14ac:dyDescent="0.35">
      <c r="B1622" s="685">
        <v>22020501</v>
      </c>
      <c r="C1622" s="698">
        <v>70133</v>
      </c>
      <c r="D1622" s="879" t="s">
        <v>4684</v>
      </c>
      <c r="E1622" s="880">
        <v>2101</v>
      </c>
      <c r="F1622" s="685">
        <v>10742400</v>
      </c>
      <c r="G1622" s="9" t="s">
        <v>198</v>
      </c>
      <c r="H1622" s="859">
        <v>250000</v>
      </c>
      <c r="I1622" s="751"/>
      <c r="J1622" s="795"/>
      <c r="K1622" s="1153">
        <f t="shared" si="45"/>
        <v>250000</v>
      </c>
    </row>
    <row r="1623" spans="2:11" x14ac:dyDescent="0.35">
      <c r="B1623" s="685">
        <v>22020801</v>
      </c>
      <c r="C1623" s="698">
        <v>70133</v>
      </c>
      <c r="D1623" s="879" t="s">
        <v>4684</v>
      </c>
      <c r="E1623" s="880">
        <v>2101</v>
      </c>
      <c r="F1623" s="685">
        <v>10742400</v>
      </c>
      <c r="G1623" s="9" t="s">
        <v>168</v>
      </c>
      <c r="H1623" s="859">
        <v>500000</v>
      </c>
      <c r="I1623" s="751"/>
      <c r="J1623" s="795">
        <v>1000000</v>
      </c>
      <c r="K1623" s="1153">
        <f t="shared" si="45"/>
        <v>1500000</v>
      </c>
    </row>
    <row r="1624" spans="2:11" x14ac:dyDescent="0.35">
      <c r="B1624" s="685">
        <v>22021001</v>
      </c>
      <c r="C1624" s="698">
        <v>70133</v>
      </c>
      <c r="D1624" s="879" t="s">
        <v>4684</v>
      </c>
      <c r="E1624" s="880">
        <v>2101</v>
      </c>
      <c r="F1624" s="685">
        <v>10742400</v>
      </c>
      <c r="G1624" s="9" t="s">
        <v>172</v>
      </c>
      <c r="H1624" s="859">
        <v>200000</v>
      </c>
      <c r="I1624" s="751"/>
      <c r="J1624" s="795">
        <v>3500000</v>
      </c>
      <c r="K1624" s="1153">
        <f t="shared" si="45"/>
        <v>3700000</v>
      </c>
    </row>
    <row r="1625" spans="2:11" ht="26.25" thickBot="1" x14ac:dyDescent="0.4">
      <c r="B1625" s="685">
        <v>22021002</v>
      </c>
      <c r="C1625" s="698">
        <v>70133</v>
      </c>
      <c r="D1625" s="879" t="s">
        <v>4684</v>
      </c>
      <c r="E1625" s="880">
        <v>2101</v>
      </c>
      <c r="F1625" s="685">
        <v>10742400</v>
      </c>
      <c r="G1625" s="9" t="s">
        <v>189</v>
      </c>
      <c r="H1625" s="859">
        <v>200000</v>
      </c>
      <c r="I1625" s="751"/>
      <c r="J1625" s="795">
        <v>7000000</v>
      </c>
      <c r="K1625" s="1153">
        <f t="shared" si="45"/>
        <v>7200000</v>
      </c>
    </row>
    <row r="1626" spans="2:11" ht="27.75" thickTop="1" thickBot="1" x14ac:dyDescent="0.4">
      <c r="B1626" s="764"/>
      <c r="C1626" s="764"/>
      <c r="D1626" s="764"/>
      <c r="E1626" s="764"/>
      <c r="F1626" s="764"/>
      <c r="G1626" s="16" t="s">
        <v>2624</v>
      </c>
      <c r="H1626" s="766">
        <f>SUM(H1619:H1625)</f>
        <v>1650000</v>
      </c>
      <c r="I1626" s="747">
        <f>SUM(I1619:I1625)</f>
        <v>0</v>
      </c>
      <c r="J1626" s="765">
        <f>SUM(J1619:J1625)</f>
        <v>14000000</v>
      </c>
      <c r="K1626" s="766">
        <f>SUM(K1619:K1625)</f>
        <v>15650000</v>
      </c>
    </row>
    <row r="1627" spans="2:11" ht="27.75" thickTop="1" thickBot="1" x14ac:dyDescent="0.4">
      <c r="B1627" s="767"/>
      <c r="C1627" s="767"/>
      <c r="D1627" s="767"/>
      <c r="E1627" s="767"/>
      <c r="F1627" s="767"/>
      <c r="G1627" s="184"/>
      <c r="H1627" s="794"/>
      <c r="I1627" s="866"/>
      <c r="J1627" s="842"/>
      <c r="K1627" s="932"/>
    </row>
    <row r="1628" spans="2:11" ht="27.75" thickTop="1" thickBot="1" x14ac:dyDescent="0.4">
      <c r="B1628" s="767"/>
      <c r="C1628" s="767"/>
      <c r="D1628" s="767"/>
      <c r="E1628" s="767"/>
      <c r="F1628" s="767"/>
      <c r="G1628" s="769"/>
      <c r="H1628" s="787"/>
      <c r="I1628" s="728"/>
      <c r="J1628" s="719" t="s">
        <v>179</v>
      </c>
      <c r="K1628" s="789">
        <v>0</v>
      </c>
    </row>
    <row r="1629" spans="2:11" ht="27.75" thickTop="1" thickBot="1" x14ac:dyDescent="0.4">
      <c r="B1629" s="767"/>
      <c r="C1629" s="767"/>
      <c r="D1629" s="767"/>
      <c r="E1629" s="767"/>
      <c r="F1629" s="767"/>
      <c r="G1629" s="769"/>
      <c r="H1629" s="787"/>
      <c r="I1629" s="728"/>
      <c r="J1629" s="719" t="s">
        <v>180</v>
      </c>
      <c r="K1629" s="789">
        <f>K1626-K1628</f>
        <v>15650000</v>
      </c>
    </row>
    <row r="1630" spans="2:11" ht="27.75" thickTop="1" thickBot="1" x14ac:dyDescent="0.4">
      <c r="B1630" s="767"/>
      <c r="C1630" s="767"/>
      <c r="D1630" s="767"/>
      <c r="E1630" s="767"/>
      <c r="F1630" s="767"/>
      <c r="G1630" s="769"/>
      <c r="H1630" s="787"/>
      <c r="I1630" s="728"/>
      <c r="J1630" s="720"/>
      <c r="K1630" s="794"/>
    </row>
    <row r="1631" spans="2:11" ht="27.75" thickTop="1" thickBot="1" x14ac:dyDescent="0.4">
      <c r="B1631" s="1088" t="s">
        <v>3011</v>
      </c>
      <c r="C1631" s="1089" t="s">
        <v>3156</v>
      </c>
      <c r="D1631" s="1096"/>
      <c r="E1631" s="1096"/>
      <c r="F1631" s="1096"/>
      <c r="G1631" s="1096"/>
      <c r="H1631" s="1109"/>
      <c r="I1631" s="1107"/>
      <c r="J1631" s="1096"/>
      <c r="K1631" s="1096"/>
    </row>
    <row r="1632" spans="2:11" ht="27.75" thickTop="1" thickBot="1" x14ac:dyDescent="0.4">
      <c r="B1632" s="1569" t="s">
        <v>213</v>
      </c>
      <c r="C1632" s="1569"/>
      <c r="D1632" s="1569"/>
      <c r="E1632" s="1569"/>
      <c r="F1632" s="1569"/>
      <c r="G1632" s="769"/>
    </row>
    <row r="1633" spans="2:12" ht="80.25" thickTop="1" thickBot="1" x14ac:dyDescent="0.4">
      <c r="B1633" s="20" t="s">
        <v>137</v>
      </c>
      <c r="C1633" s="20" t="s">
        <v>138</v>
      </c>
      <c r="D1633" s="20" t="s">
        <v>139</v>
      </c>
      <c r="E1633" s="20" t="s">
        <v>140</v>
      </c>
      <c r="F1633" s="20" t="s">
        <v>141</v>
      </c>
      <c r="G1633" s="20" t="s">
        <v>142</v>
      </c>
      <c r="H1633" s="33" t="s">
        <v>3311</v>
      </c>
      <c r="I1633" s="750" t="s">
        <v>3317</v>
      </c>
      <c r="J1633" s="717" t="s">
        <v>3318</v>
      </c>
      <c r="K1633" s="33" t="s">
        <v>5153</v>
      </c>
    </row>
    <row r="1634" spans="2:12" ht="52.5" thickTop="1" thickBot="1" x14ac:dyDescent="0.4">
      <c r="B1634" s="782">
        <v>23020127</v>
      </c>
      <c r="C1634" s="698">
        <v>70133</v>
      </c>
      <c r="D1634" s="826" t="s">
        <v>3498</v>
      </c>
      <c r="E1634" s="784">
        <v>3101</v>
      </c>
      <c r="F1634" s="782">
        <v>10742400</v>
      </c>
      <c r="G1634" s="1187" t="s">
        <v>3499</v>
      </c>
      <c r="H1634" s="701">
        <v>1500000</v>
      </c>
      <c r="I1634" s="751"/>
      <c r="J1634" s="788">
        <v>3500000</v>
      </c>
      <c r="K1634" s="701">
        <f>SUM(H1634,J1634)</f>
        <v>5000000</v>
      </c>
      <c r="L1634" s="1081"/>
    </row>
    <row r="1635" spans="2:12" ht="27.75" thickTop="1" thickBot="1" x14ac:dyDescent="0.4">
      <c r="B1635" s="764"/>
      <c r="C1635" s="764"/>
      <c r="D1635" s="764"/>
      <c r="E1635" s="764"/>
      <c r="F1635" s="764"/>
      <c r="G1635" s="16" t="s">
        <v>1038</v>
      </c>
      <c r="H1635" s="766">
        <f>SUM(H1634:H1634)</f>
        <v>1500000</v>
      </c>
      <c r="I1635" s="747">
        <f>SUM(I1634:I1634)</f>
        <v>0</v>
      </c>
      <c r="J1635" s="765">
        <f>SUM(J1634:J1634)</f>
        <v>3500000</v>
      </c>
      <c r="K1635" s="766">
        <f>SUM(K1634:K1634)</f>
        <v>5000000</v>
      </c>
    </row>
    <row r="1636" spans="2:12" ht="27.75" thickTop="1" thickBot="1" x14ac:dyDescent="0.4">
      <c r="B1636" s="767"/>
      <c r="C1636" s="767"/>
      <c r="D1636" s="767"/>
      <c r="E1636" s="767"/>
      <c r="F1636" s="767"/>
      <c r="G1636" s="184"/>
      <c r="H1636" s="794"/>
      <c r="I1636" s="866"/>
      <c r="J1636" s="842"/>
      <c r="K1636" s="932"/>
    </row>
    <row r="1637" spans="2:12" ht="27.75" thickTop="1" thickBot="1" x14ac:dyDescent="0.4">
      <c r="B1637" s="767"/>
      <c r="C1637" s="767"/>
      <c r="D1637" s="767"/>
      <c r="E1637" s="767"/>
      <c r="F1637" s="767"/>
      <c r="G1637" s="769"/>
      <c r="H1637" s="787"/>
      <c r="I1637" s="728"/>
      <c r="J1637" s="719" t="s">
        <v>215</v>
      </c>
      <c r="K1637" s="766">
        <f>K1635</f>
        <v>5000000</v>
      </c>
    </row>
    <row r="1638" spans="2:12" ht="27.75" thickTop="1" thickBot="1" x14ac:dyDescent="0.4">
      <c r="B1638" s="767"/>
      <c r="C1638" s="767"/>
      <c r="D1638" s="767"/>
      <c r="E1638" s="767"/>
      <c r="F1638" s="767"/>
      <c r="G1638" s="769"/>
      <c r="H1638" s="787"/>
      <c r="I1638" s="728"/>
      <c r="J1638" s="720"/>
      <c r="K1638" s="794"/>
    </row>
    <row r="1639" spans="2:12" ht="27.75" thickTop="1" thickBot="1" x14ac:dyDescent="0.4">
      <c r="B1639" s="1088" t="s">
        <v>3012</v>
      </c>
      <c r="C1639" s="1089" t="s">
        <v>3157</v>
      </c>
      <c r="D1639" s="1089"/>
      <c r="E1639" s="1089"/>
      <c r="F1639" s="1089"/>
      <c r="G1639" s="1089"/>
      <c r="H1639" s="1090"/>
      <c r="I1639" s="1091"/>
      <c r="J1639" s="1089"/>
      <c r="K1639" s="1108"/>
    </row>
    <row r="1640" spans="2:12" ht="27.75" thickTop="1" thickBot="1" x14ac:dyDescent="0.4">
      <c r="B1640" s="1571" t="s">
        <v>182</v>
      </c>
      <c r="C1640" s="1571"/>
      <c r="D1640" s="1571"/>
      <c r="E1640" s="1571"/>
      <c r="F1640" s="1571"/>
      <c r="G1640" s="31"/>
      <c r="H1640" s="32"/>
      <c r="I1640" s="753"/>
      <c r="J1640" s="722"/>
      <c r="K1640" s="32"/>
    </row>
    <row r="1641" spans="2:12" ht="106.5" thickTop="1" thickBot="1" x14ac:dyDescent="0.4">
      <c r="B1641" s="20">
        <v>22020204</v>
      </c>
      <c r="C1641" s="20" t="s">
        <v>138</v>
      </c>
      <c r="D1641" s="20" t="s">
        <v>139</v>
      </c>
      <c r="E1641" s="20" t="s">
        <v>140</v>
      </c>
      <c r="F1641" s="20" t="s">
        <v>141</v>
      </c>
      <c r="G1641" s="20" t="s">
        <v>142</v>
      </c>
      <c r="H1641" s="33" t="s">
        <v>3311</v>
      </c>
      <c r="I1641" s="750" t="s">
        <v>3316</v>
      </c>
      <c r="J1641" s="717" t="s">
        <v>3315</v>
      </c>
      <c r="K1641" s="21" t="s">
        <v>5154</v>
      </c>
    </row>
    <row r="1642" spans="2:12" ht="26.25" thickTop="1" x14ac:dyDescent="0.35">
      <c r="B1642" s="698">
        <v>22020204</v>
      </c>
      <c r="C1642" s="698">
        <v>70133</v>
      </c>
      <c r="D1642" s="761" t="s">
        <v>4684</v>
      </c>
      <c r="E1642" s="700">
        <v>2101</v>
      </c>
      <c r="F1642" s="698">
        <v>10721300</v>
      </c>
      <c r="G1642" s="26" t="s">
        <v>149</v>
      </c>
      <c r="H1642" s="791">
        <v>115000</v>
      </c>
      <c r="I1642" s="751"/>
      <c r="J1642" s="648"/>
      <c r="K1642" s="785">
        <f t="shared" ref="K1642:K1651" si="46">SUM(H1642,J1642)</f>
        <v>115000</v>
      </c>
      <c r="L1642" s="1081"/>
    </row>
    <row r="1643" spans="2:12" x14ac:dyDescent="0.35">
      <c r="B1643" s="698">
        <v>22020301</v>
      </c>
      <c r="C1643" s="698">
        <v>70133</v>
      </c>
      <c r="D1643" s="761" t="s">
        <v>4684</v>
      </c>
      <c r="E1643" s="700">
        <v>2101</v>
      </c>
      <c r="F1643" s="698">
        <v>10721300</v>
      </c>
      <c r="G1643" s="26" t="s">
        <v>195</v>
      </c>
      <c r="H1643" s="791">
        <v>3000000</v>
      </c>
      <c r="I1643" s="751"/>
      <c r="J1643" s="648"/>
      <c r="K1643" s="785">
        <f t="shared" si="46"/>
        <v>3000000</v>
      </c>
      <c r="L1643" s="1081"/>
    </row>
    <row r="1644" spans="2:12" x14ac:dyDescent="0.35">
      <c r="B1644" s="698">
        <v>22020305</v>
      </c>
      <c r="C1644" s="698">
        <v>70133</v>
      </c>
      <c r="D1644" s="761" t="s">
        <v>4684</v>
      </c>
      <c r="E1644" s="700">
        <v>2101</v>
      </c>
      <c r="F1644" s="698">
        <v>10721300</v>
      </c>
      <c r="G1644" s="26" t="s">
        <v>153</v>
      </c>
      <c r="H1644" s="791">
        <v>400000</v>
      </c>
      <c r="I1644" s="751"/>
      <c r="J1644" s="648"/>
      <c r="K1644" s="785">
        <f t="shared" si="46"/>
        <v>400000</v>
      </c>
      <c r="L1644" s="1081"/>
    </row>
    <row r="1645" spans="2:12" x14ac:dyDescent="0.35">
      <c r="B1645" s="698">
        <v>22020306</v>
      </c>
      <c r="C1645" s="698">
        <v>70133</v>
      </c>
      <c r="D1645" s="761" t="s">
        <v>4684</v>
      </c>
      <c r="E1645" s="700">
        <v>2101</v>
      </c>
      <c r="F1645" s="698">
        <v>10721300</v>
      </c>
      <c r="G1645" s="26" t="s">
        <v>154</v>
      </c>
      <c r="H1645" s="791">
        <v>600000</v>
      </c>
      <c r="I1645" s="751"/>
      <c r="J1645" s="648"/>
      <c r="K1645" s="785">
        <f t="shared" si="46"/>
        <v>600000</v>
      </c>
      <c r="L1645" s="1081"/>
    </row>
    <row r="1646" spans="2:12" x14ac:dyDescent="0.35">
      <c r="B1646" s="698">
        <v>22020309</v>
      </c>
      <c r="C1646" s="698">
        <v>70133</v>
      </c>
      <c r="D1646" s="761" t="s">
        <v>4684</v>
      </c>
      <c r="E1646" s="700">
        <v>2101</v>
      </c>
      <c r="F1646" s="698">
        <v>10721300</v>
      </c>
      <c r="G1646" s="26" t="s">
        <v>156</v>
      </c>
      <c r="H1646" s="791">
        <v>200000</v>
      </c>
      <c r="I1646" s="751"/>
      <c r="J1646" s="648"/>
      <c r="K1646" s="785">
        <f t="shared" si="46"/>
        <v>200000</v>
      </c>
      <c r="L1646" s="1081"/>
    </row>
    <row r="1647" spans="2:12" x14ac:dyDescent="0.35">
      <c r="B1647" s="698">
        <v>22020311</v>
      </c>
      <c r="C1647" s="698">
        <v>70133</v>
      </c>
      <c r="D1647" s="761" t="s">
        <v>4684</v>
      </c>
      <c r="E1647" s="700">
        <v>2101</v>
      </c>
      <c r="F1647" s="698">
        <v>10721300</v>
      </c>
      <c r="G1647" s="26" t="s">
        <v>157</v>
      </c>
      <c r="H1647" s="791">
        <v>850000</v>
      </c>
      <c r="I1647" s="751"/>
      <c r="J1647" s="648"/>
      <c r="K1647" s="785">
        <f t="shared" si="46"/>
        <v>850000</v>
      </c>
      <c r="L1647" s="1081"/>
    </row>
    <row r="1648" spans="2:12" x14ac:dyDescent="0.35">
      <c r="B1648" s="698">
        <v>22020401</v>
      </c>
      <c r="C1648" s="698">
        <v>70133</v>
      </c>
      <c r="D1648" s="761" t="s">
        <v>4684</v>
      </c>
      <c r="E1648" s="700">
        <v>2101</v>
      </c>
      <c r="F1648" s="698">
        <v>10721300</v>
      </c>
      <c r="G1648" s="26" t="s">
        <v>196</v>
      </c>
      <c r="H1648" s="791">
        <v>550000</v>
      </c>
      <c r="I1648" s="751"/>
      <c r="J1648" s="648"/>
      <c r="K1648" s="785">
        <f t="shared" si="46"/>
        <v>550000</v>
      </c>
      <c r="L1648" s="1081"/>
    </row>
    <row r="1649" spans="2:12" x14ac:dyDescent="0.35">
      <c r="B1649" s="698">
        <v>22020801</v>
      </c>
      <c r="C1649" s="698">
        <v>70133</v>
      </c>
      <c r="D1649" s="761" t="s">
        <v>4684</v>
      </c>
      <c r="E1649" s="700">
        <v>2101</v>
      </c>
      <c r="F1649" s="698">
        <v>10721300</v>
      </c>
      <c r="G1649" s="26" t="s">
        <v>168</v>
      </c>
      <c r="H1649" s="763">
        <v>1750000</v>
      </c>
      <c r="I1649" s="751"/>
      <c r="J1649" s="735"/>
      <c r="K1649" s="785">
        <f t="shared" si="46"/>
        <v>1750000</v>
      </c>
      <c r="L1649" s="1081"/>
    </row>
    <row r="1650" spans="2:12" x14ac:dyDescent="0.35">
      <c r="B1650" s="782">
        <v>22021001</v>
      </c>
      <c r="C1650" s="698">
        <v>70133</v>
      </c>
      <c r="D1650" s="783" t="s">
        <v>4684</v>
      </c>
      <c r="E1650" s="700">
        <v>2101</v>
      </c>
      <c r="F1650" s="782">
        <v>10721300</v>
      </c>
      <c r="G1650" s="37" t="s">
        <v>172</v>
      </c>
      <c r="H1650" s="701">
        <v>11332600</v>
      </c>
      <c r="I1650" s="751"/>
      <c r="J1650" s="788"/>
      <c r="K1650" s="785">
        <f t="shared" si="46"/>
        <v>11332600</v>
      </c>
      <c r="L1650" s="1081"/>
    </row>
    <row r="1651" spans="2:12" ht="26.25" thickBot="1" x14ac:dyDescent="0.4">
      <c r="B1651" s="782">
        <v>22021002</v>
      </c>
      <c r="C1651" s="698">
        <v>70133</v>
      </c>
      <c r="D1651" s="783" t="s">
        <v>4684</v>
      </c>
      <c r="E1651" s="700">
        <v>2101</v>
      </c>
      <c r="F1651" s="782">
        <v>10721300</v>
      </c>
      <c r="G1651" s="37" t="s">
        <v>189</v>
      </c>
      <c r="H1651" s="701">
        <v>4000000</v>
      </c>
      <c r="I1651" s="751"/>
      <c r="J1651" s="788"/>
      <c r="K1651" s="785">
        <f t="shared" si="46"/>
        <v>4000000</v>
      </c>
      <c r="L1651" s="1081"/>
    </row>
    <row r="1652" spans="2:12" ht="27.75" thickTop="1" thickBot="1" x14ac:dyDescent="0.4">
      <c r="B1652" s="764"/>
      <c r="C1652" s="764"/>
      <c r="D1652" s="764"/>
      <c r="E1652" s="764"/>
      <c r="F1652" s="764"/>
      <c r="G1652" s="16" t="s">
        <v>2624</v>
      </c>
      <c r="H1652" s="766">
        <f>SUM(H1642:H1651)</f>
        <v>22797600</v>
      </c>
      <c r="I1652" s="747">
        <f>SUM(I1642:I1651)</f>
        <v>0</v>
      </c>
      <c r="J1652" s="765">
        <f>SUM(J1642:J1651)</f>
        <v>0</v>
      </c>
      <c r="K1652" s="766">
        <f>SUM(K1642:K1651)</f>
        <v>22797600</v>
      </c>
    </row>
    <row r="1653" spans="2:12" ht="27.75" thickTop="1" thickBot="1" x14ac:dyDescent="0.4">
      <c r="B1653" s="767"/>
      <c r="C1653" s="767"/>
      <c r="D1653" s="767"/>
      <c r="E1653" s="767"/>
      <c r="F1653" s="767"/>
      <c r="G1653" s="184"/>
      <c r="H1653" s="794"/>
      <c r="I1653" s="866"/>
      <c r="J1653" s="842"/>
      <c r="K1653" s="932"/>
    </row>
    <row r="1654" spans="2:12" ht="27.75" thickTop="1" thickBot="1" x14ac:dyDescent="0.4">
      <c r="B1654" s="767"/>
      <c r="C1654" s="767"/>
      <c r="D1654" s="767"/>
      <c r="E1654" s="767"/>
      <c r="F1654" s="767"/>
      <c r="G1654" s="769"/>
      <c r="H1654" s="787"/>
      <c r="I1654" s="728"/>
      <c r="J1654" s="719" t="s">
        <v>179</v>
      </c>
      <c r="K1654" s="789">
        <v>0</v>
      </c>
    </row>
    <row r="1655" spans="2:12" ht="27.75" thickTop="1" thickBot="1" x14ac:dyDescent="0.4">
      <c r="B1655" s="767"/>
      <c r="C1655" s="767"/>
      <c r="D1655" s="767"/>
      <c r="E1655" s="767"/>
      <c r="F1655" s="767"/>
      <c r="G1655" s="769"/>
      <c r="H1655" s="787"/>
      <c r="I1655" s="728"/>
      <c r="J1655" s="719" t="s">
        <v>180</v>
      </c>
      <c r="K1655" s="789">
        <f>K1652-K1654</f>
        <v>22797600</v>
      </c>
    </row>
    <row r="1656" spans="2:12" ht="27.75" thickTop="1" thickBot="1" x14ac:dyDescent="0.4">
      <c r="B1656" s="767"/>
      <c r="C1656" s="767"/>
      <c r="D1656" s="767"/>
      <c r="E1656" s="767"/>
      <c r="F1656" s="767"/>
      <c r="G1656" s="769"/>
      <c r="H1656" s="787"/>
      <c r="I1656" s="728"/>
      <c r="J1656" s="720"/>
      <c r="K1656" s="827"/>
    </row>
    <row r="1657" spans="2:12" ht="27.75" thickTop="1" thickBot="1" x14ac:dyDescent="0.4">
      <c r="B1657" s="1088" t="s">
        <v>3013</v>
      </c>
      <c r="C1657" s="1089" t="s">
        <v>3158</v>
      </c>
      <c r="D1657" s="1089"/>
      <c r="E1657" s="1089"/>
      <c r="F1657" s="1089"/>
      <c r="G1657" s="1089"/>
      <c r="H1657" s="1090"/>
      <c r="I1657" s="1091"/>
      <c r="J1657" s="1089"/>
      <c r="K1657" s="1108"/>
    </row>
    <row r="1658" spans="2:12" ht="27.75" thickTop="1" thickBot="1" x14ac:dyDescent="0.4">
      <c r="B1658" s="1571" t="s">
        <v>182</v>
      </c>
      <c r="C1658" s="1571"/>
      <c r="D1658" s="1571"/>
      <c r="E1658" s="1571"/>
      <c r="F1658" s="1571"/>
      <c r="G1658" s="31"/>
      <c r="H1658" s="32"/>
      <c r="I1658" s="753"/>
      <c r="J1658" s="722"/>
      <c r="K1658" s="32"/>
    </row>
    <row r="1659" spans="2:12" ht="106.5" thickTop="1" thickBot="1" x14ac:dyDescent="0.4">
      <c r="B1659" s="20" t="s">
        <v>137</v>
      </c>
      <c r="C1659" s="20" t="s">
        <v>138</v>
      </c>
      <c r="D1659" s="20" t="s">
        <v>139</v>
      </c>
      <c r="E1659" s="20" t="s">
        <v>140</v>
      </c>
      <c r="F1659" s="20" t="s">
        <v>141</v>
      </c>
      <c r="G1659" s="20" t="s">
        <v>142</v>
      </c>
      <c r="H1659" s="33" t="s">
        <v>3311</v>
      </c>
      <c r="I1659" s="750" t="s">
        <v>3316</v>
      </c>
      <c r="J1659" s="717" t="s">
        <v>3315</v>
      </c>
      <c r="K1659" s="21" t="s">
        <v>5154</v>
      </c>
    </row>
    <row r="1660" spans="2:12" ht="26.25" thickTop="1" x14ac:dyDescent="0.35">
      <c r="B1660" s="782">
        <v>22020101</v>
      </c>
      <c r="C1660" s="698">
        <v>70133</v>
      </c>
      <c r="D1660" s="783" t="s">
        <v>4684</v>
      </c>
      <c r="E1660" s="784">
        <v>2101</v>
      </c>
      <c r="F1660" s="782">
        <v>10721300</v>
      </c>
      <c r="G1660" s="37" t="s">
        <v>145</v>
      </c>
      <c r="H1660" s="791">
        <v>1500000</v>
      </c>
      <c r="I1660" s="751"/>
      <c r="J1660" s="738"/>
      <c r="K1660" s="785">
        <f t="shared" ref="K1660:K1686" si="47">SUM(H1660,J1660)</f>
        <v>1500000</v>
      </c>
      <c r="L1660" s="1081"/>
    </row>
    <row r="1661" spans="2:12" x14ac:dyDescent="0.35">
      <c r="B1661" s="782">
        <v>22020102</v>
      </c>
      <c r="C1661" s="698">
        <v>70133</v>
      </c>
      <c r="D1661" s="783" t="s">
        <v>4684</v>
      </c>
      <c r="E1661" s="784">
        <v>2101</v>
      </c>
      <c r="F1661" s="782">
        <v>10721300</v>
      </c>
      <c r="G1661" s="37" t="s">
        <v>146</v>
      </c>
      <c r="H1661" s="791">
        <v>4141849</v>
      </c>
      <c r="I1661" s="751"/>
      <c r="J1661" s="738"/>
      <c r="K1661" s="785">
        <f t="shared" si="47"/>
        <v>4141849</v>
      </c>
      <c r="L1661" s="1081"/>
    </row>
    <row r="1662" spans="2:12" x14ac:dyDescent="0.35">
      <c r="B1662" s="782">
        <v>22020201</v>
      </c>
      <c r="C1662" s="698">
        <v>70133</v>
      </c>
      <c r="D1662" s="783" t="s">
        <v>4684</v>
      </c>
      <c r="E1662" s="784">
        <v>2101</v>
      </c>
      <c r="F1662" s="782">
        <v>10721300</v>
      </c>
      <c r="G1662" s="37" t="s">
        <v>147</v>
      </c>
      <c r="H1662" s="791">
        <v>300000</v>
      </c>
      <c r="I1662" s="751"/>
      <c r="J1662" s="738"/>
      <c r="K1662" s="785">
        <f t="shared" si="47"/>
        <v>300000</v>
      </c>
      <c r="L1662" s="1081"/>
    </row>
    <row r="1663" spans="2:12" x14ac:dyDescent="0.35">
      <c r="B1663" s="782">
        <v>22020202</v>
      </c>
      <c r="C1663" s="698">
        <v>70133</v>
      </c>
      <c r="D1663" s="783" t="s">
        <v>4684</v>
      </c>
      <c r="E1663" s="784">
        <v>2101</v>
      </c>
      <c r="F1663" s="782">
        <v>10721300</v>
      </c>
      <c r="G1663" s="37" t="s">
        <v>184</v>
      </c>
      <c r="H1663" s="791">
        <v>200000</v>
      </c>
      <c r="I1663" s="751"/>
      <c r="J1663" s="738"/>
      <c r="K1663" s="785">
        <f t="shared" si="47"/>
        <v>200000</v>
      </c>
      <c r="L1663" s="1081"/>
    </row>
    <row r="1664" spans="2:12" x14ac:dyDescent="0.35">
      <c r="B1664" s="782">
        <v>22020203</v>
      </c>
      <c r="C1664" s="698">
        <v>70133</v>
      </c>
      <c r="D1664" s="783" t="s">
        <v>4684</v>
      </c>
      <c r="E1664" s="784">
        <v>2101</v>
      </c>
      <c r="F1664" s="782">
        <v>10721300</v>
      </c>
      <c r="G1664" s="37" t="s">
        <v>148</v>
      </c>
      <c r="H1664" s="791">
        <v>250000</v>
      </c>
      <c r="I1664" s="751"/>
      <c r="J1664" s="738"/>
      <c r="K1664" s="785">
        <f t="shared" si="47"/>
        <v>250000</v>
      </c>
      <c r="L1664" s="1081"/>
    </row>
    <row r="1665" spans="2:12" x14ac:dyDescent="0.35">
      <c r="B1665" s="782">
        <v>22020205</v>
      </c>
      <c r="C1665" s="698">
        <v>70133</v>
      </c>
      <c r="D1665" s="783" t="s">
        <v>4684</v>
      </c>
      <c r="E1665" s="784">
        <v>2101</v>
      </c>
      <c r="F1665" s="782">
        <v>10721300</v>
      </c>
      <c r="G1665" s="37" t="s">
        <v>185</v>
      </c>
      <c r="H1665" s="791">
        <v>140000</v>
      </c>
      <c r="I1665" s="751"/>
      <c r="J1665" s="738"/>
      <c r="K1665" s="785">
        <f t="shared" si="47"/>
        <v>140000</v>
      </c>
      <c r="L1665" s="1081"/>
    </row>
    <row r="1666" spans="2:12" x14ac:dyDescent="0.35">
      <c r="B1666" s="782">
        <v>22020206</v>
      </c>
      <c r="C1666" s="698">
        <v>70133</v>
      </c>
      <c r="D1666" s="783" t="s">
        <v>4684</v>
      </c>
      <c r="E1666" s="784">
        <v>2101</v>
      </c>
      <c r="F1666" s="782">
        <v>10721300</v>
      </c>
      <c r="G1666" s="37" t="s">
        <v>234</v>
      </c>
      <c r="H1666" s="791">
        <v>44800</v>
      </c>
      <c r="I1666" s="751"/>
      <c r="J1666" s="738"/>
      <c r="K1666" s="785">
        <f t="shared" si="47"/>
        <v>44800</v>
      </c>
      <c r="L1666" s="1081"/>
    </row>
    <row r="1667" spans="2:12" x14ac:dyDescent="0.35">
      <c r="B1667" s="698">
        <v>22020301</v>
      </c>
      <c r="C1667" s="698">
        <v>70133</v>
      </c>
      <c r="D1667" s="761" t="s">
        <v>4684</v>
      </c>
      <c r="E1667" s="700">
        <v>2101</v>
      </c>
      <c r="F1667" s="698">
        <v>10721300</v>
      </c>
      <c r="G1667" s="26" t="s">
        <v>195</v>
      </c>
      <c r="H1667" s="791">
        <v>512616</v>
      </c>
      <c r="I1667" s="751"/>
      <c r="J1667" s="648"/>
      <c r="K1667" s="785">
        <f t="shared" si="47"/>
        <v>512616</v>
      </c>
      <c r="L1667" s="1081"/>
    </row>
    <row r="1668" spans="2:12" x14ac:dyDescent="0.35">
      <c r="B1668" s="698">
        <v>22020303</v>
      </c>
      <c r="C1668" s="698">
        <v>70133</v>
      </c>
      <c r="D1668" s="761" t="s">
        <v>4684</v>
      </c>
      <c r="E1668" s="700">
        <v>2101</v>
      </c>
      <c r="F1668" s="698">
        <v>10721300</v>
      </c>
      <c r="G1668" s="26" t="s">
        <v>152</v>
      </c>
      <c r="H1668" s="791">
        <v>52500</v>
      </c>
      <c r="I1668" s="751"/>
      <c r="J1668" s="648"/>
      <c r="K1668" s="785">
        <f t="shared" si="47"/>
        <v>52500</v>
      </c>
      <c r="L1668" s="1081"/>
    </row>
    <row r="1669" spans="2:12" x14ac:dyDescent="0.35">
      <c r="B1669" s="698">
        <v>22020304</v>
      </c>
      <c r="C1669" s="698">
        <v>70133</v>
      </c>
      <c r="D1669" s="761" t="s">
        <v>4684</v>
      </c>
      <c r="E1669" s="700">
        <v>2101</v>
      </c>
      <c r="F1669" s="698">
        <v>10721300</v>
      </c>
      <c r="G1669" s="26" t="s">
        <v>187</v>
      </c>
      <c r="H1669" s="791">
        <v>8400</v>
      </c>
      <c r="I1669" s="751"/>
      <c r="J1669" s="648"/>
      <c r="K1669" s="785">
        <f t="shared" si="47"/>
        <v>8400</v>
      </c>
      <c r="L1669" s="1081"/>
    </row>
    <row r="1670" spans="2:12" x14ac:dyDescent="0.35">
      <c r="B1670" s="698">
        <v>22020305</v>
      </c>
      <c r="C1670" s="698">
        <v>70133</v>
      </c>
      <c r="D1670" s="761" t="s">
        <v>4684</v>
      </c>
      <c r="E1670" s="700">
        <v>2101</v>
      </c>
      <c r="F1670" s="698">
        <v>10721300</v>
      </c>
      <c r="G1670" s="26" t="s">
        <v>153</v>
      </c>
      <c r="H1670" s="763">
        <v>275800</v>
      </c>
      <c r="I1670" s="751"/>
      <c r="J1670" s="735"/>
      <c r="K1670" s="785">
        <f t="shared" si="47"/>
        <v>275800</v>
      </c>
      <c r="L1670" s="1081"/>
    </row>
    <row r="1671" spans="2:12" x14ac:dyDescent="0.35">
      <c r="B1671" s="698">
        <v>22020401</v>
      </c>
      <c r="C1671" s="698">
        <v>70133</v>
      </c>
      <c r="D1671" s="761" t="s">
        <v>4684</v>
      </c>
      <c r="E1671" s="700">
        <v>2101</v>
      </c>
      <c r="F1671" s="698">
        <v>10721300</v>
      </c>
      <c r="G1671" s="26" t="s">
        <v>196</v>
      </c>
      <c r="H1671" s="791">
        <v>3572200</v>
      </c>
      <c r="I1671" s="751"/>
      <c r="J1671" s="648"/>
      <c r="K1671" s="785">
        <f t="shared" si="47"/>
        <v>3572200</v>
      </c>
      <c r="L1671" s="1081"/>
    </row>
    <row r="1672" spans="2:12" x14ac:dyDescent="0.35">
      <c r="B1672" s="698">
        <v>22020402</v>
      </c>
      <c r="C1672" s="698">
        <v>70133</v>
      </c>
      <c r="D1672" s="761" t="s">
        <v>4684</v>
      </c>
      <c r="E1672" s="700">
        <v>2101</v>
      </c>
      <c r="F1672" s="698">
        <v>10721300</v>
      </c>
      <c r="G1672" s="26" t="s">
        <v>197</v>
      </c>
      <c r="H1672" s="791">
        <v>1236000</v>
      </c>
      <c r="I1672" s="751"/>
      <c r="J1672" s="648"/>
      <c r="K1672" s="785">
        <f t="shared" si="47"/>
        <v>1236000</v>
      </c>
      <c r="L1672" s="1081"/>
    </row>
    <row r="1673" spans="2:12" x14ac:dyDescent="0.35">
      <c r="B1673" s="698">
        <v>22020403</v>
      </c>
      <c r="C1673" s="698">
        <v>70133</v>
      </c>
      <c r="D1673" s="761" t="s">
        <v>4684</v>
      </c>
      <c r="E1673" s="700">
        <v>2101</v>
      </c>
      <c r="F1673" s="698">
        <v>10721300</v>
      </c>
      <c r="G1673" s="26" t="s">
        <v>160</v>
      </c>
      <c r="H1673" s="791">
        <v>1972000</v>
      </c>
      <c r="I1673" s="751"/>
      <c r="J1673" s="648"/>
      <c r="K1673" s="785">
        <f t="shared" si="47"/>
        <v>1972000</v>
      </c>
      <c r="L1673" s="1081"/>
    </row>
    <row r="1674" spans="2:12" x14ac:dyDescent="0.35">
      <c r="B1674" s="698">
        <v>22020404</v>
      </c>
      <c r="C1674" s="698">
        <v>70133</v>
      </c>
      <c r="D1674" s="761" t="s">
        <v>4684</v>
      </c>
      <c r="E1674" s="700">
        <v>2101</v>
      </c>
      <c r="F1674" s="698">
        <v>10721300</v>
      </c>
      <c r="G1674" s="26" t="s">
        <v>161</v>
      </c>
      <c r="H1674" s="763">
        <v>350000</v>
      </c>
      <c r="I1674" s="751"/>
      <c r="J1674" s="735"/>
      <c r="K1674" s="785">
        <f t="shared" si="47"/>
        <v>350000</v>
      </c>
      <c r="L1674" s="1081"/>
    </row>
    <row r="1675" spans="2:12" x14ac:dyDescent="0.35">
      <c r="B1675" s="698">
        <v>22020601</v>
      </c>
      <c r="C1675" s="698">
        <v>70133</v>
      </c>
      <c r="D1675" s="761" t="s">
        <v>4684</v>
      </c>
      <c r="E1675" s="700">
        <v>2101</v>
      </c>
      <c r="F1675" s="698">
        <v>10721300</v>
      </c>
      <c r="G1675" s="26" t="s">
        <v>166</v>
      </c>
      <c r="H1675" s="763">
        <v>168000</v>
      </c>
      <c r="I1675" s="751"/>
      <c r="J1675" s="735"/>
      <c r="K1675" s="785">
        <f t="shared" si="47"/>
        <v>168000</v>
      </c>
      <c r="L1675" s="1081"/>
    </row>
    <row r="1676" spans="2:12" x14ac:dyDescent="0.35">
      <c r="B1676" s="698">
        <v>22020603</v>
      </c>
      <c r="C1676" s="698">
        <v>70133</v>
      </c>
      <c r="D1676" s="761" t="s">
        <v>4684</v>
      </c>
      <c r="E1676" s="700">
        <v>2101</v>
      </c>
      <c r="F1676" s="698">
        <v>10721300</v>
      </c>
      <c r="G1676" s="26" t="s">
        <v>233</v>
      </c>
      <c r="H1676" s="763">
        <v>2695000</v>
      </c>
      <c r="I1676" s="751"/>
      <c r="J1676" s="735"/>
      <c r="K1676" s="785">
        <f t="shared" si="47"/>
        <v>2695000</v>
      </c>
      <c r="L1676" s="1081"/>
    </row>
    <row r="1677" spans="2:12" x14ac:dyDescent="0.35">
      <c r="B1677" s="698">
        <v>22020605</v>
      </c>
      <c r="C1677" s="698">
        <v>70133</v>
      </c>
      <c r="D1677" s="761" t="s">
        <v>4684</v>
      </c>
      <c r="E1677" s="700">
        <v>2101</v>
      </c>
      <c r="F1677" s="698">
        <v>10721300</v>
      </c>
      <c r="G1677" s="26" t="s">
        <v>167</v>
      </c>
      <c r="H1677" s="763">
        <v>29400</v>
      </c>
      <c r="I1677" s="751"/>
      <c r="J1677" s="735"/>
      <c r="K1677" s="785">
        <f t="shared" si="47"/>
        <v>29400</v>
      </c>
      <c r="L1677" s="1081"/>
    </row>
    <row r="1678" spans="2:12" x14ac:dyDescent="0.35">
      <c r="B1678" s="698">
        <v>22020801</v>
      </c>
      <c r="C1678" s="698">
        <v>70133</v>
      </c>
      <c r="D1678" s="761" t="s">
        <v>4684</v>
      </c>
      <c r="E1678" s="700">
        <v>2101</v>
      </c>
      <c r="F1678" s="698">
        <v>10721300</v>
      </c>
      <c r="G1678" s="26" t="s">
        <v>168</v>
      </c>
      <c r="H1678" s="763">
        <v>1900000</v>
      </c>
      <c r="I1678" s="751"/>
      <c r="J1678" s="735"/>
      <c r="K1678" s="785">
        <f t="shared" si="47"/>
        <v>1900000</v>
      </c>
      <c r="L1678" s="1081"/>
    </row>
    <row r="1679" spans="2:12" x14ac:dyDescent="0.35">
      <c r="B1679" s="698">
        <v>22020803</v>
      </c>
      <c r="C1679" s="698">
        <v>70133</v>
      </c>
      <c r="D1679" s="761" t="s">
        <v>4684</v>
      </c>
      <c r="E1679" s="700">
        <v>2101</v>
      </c>
      <c r="F1679" s="698">
        <v>10721300</v>
      </c>
      <c r="G1679" s="26" t="s">
        <v>169</v>
      </c>
      <c r="H1679" s="763">
        <v>147000</v>
      </c>
      <c r="I1679" s="751"/>
      <c r="J1679" s="735"/>
      <c r="K1679" s="785">
        <f t="shared" si="47"/>
        <v>147000</v>
      </c>
      <c r="L1679" s="1081"/>
    </row>
    <row r="1680" spans="2:12" x14ac:dyDescent="0.35">
      <c r="B1680" s="782">
        <v>22020901</v>
      </c>
      <c r="C1680" s="698">
        <v>70133</v>
      </c>
      <c r="D1680" s="761" t="s">
        <v>4684</v>
      </c>
      <c r="E1680" s="700">
        <v>2101</v>
      </c>
      <c r="F1680" s="698">
        <v>10721300</v>
      </c>
      <c r="G1680" s="37" t="s">
        <v>171</v>
      </c>
      <c r="H1680" s="701">
        <v>24500</v>
      </c>
      <c r="I1680" s="751"/>
      <c r="J1680" s="788"/>
      <c r="K1680" s="785">
        <f t="shared" si="47"/>
        <v>24500</v>
      </c>
      <c r="L1680" s="1081"/>
    </row>
    <row r="1681" spans="2:12" x14ac:dyDescent="0.35">
      <c r="B1681" s="782">
        <v>22021001</v>
      </c>
      <c r="C1681" s="698">
        <v>70133</v>
      </c>
      <c r="D1681" s="783" t="s">
        <v>4684</v>
      </c>
      <c r="E1681" s="700">
        <v>2101</v>
      </c>
      <c r="F1681" s="782">
        <v>10721300</v>
      </c>
      <c r="G1681" s="37" t="s">
        <v>172</v>
      </c>
      <c r="H1681" s="701">
        <v>350000</v>
      </c>
      <c r="I1681" s="751"/>
      <c r="J1681" s="788"/>
      <c r="K1681" s="785">
        <f t="shared" si="47"/>
        <v>350000</v>
      </c>
      <c r="L1681" s="1081"/>
    </row>
    <row r="1682" spans="2:12" x14ac:dyDescent="0.35">
      <c r="B1682" s="782">
        <v>22021003</v>
      </c>
      <c r="C1682" s="698">
        <v>70133</v>
      </c>
      <c r="D1682" s="783" t="s">
        <v>4684</v>
      </c>
      <c r="E1682" s="700">
        <v>2101</v>
      </c>
      <c r="F1682" s="782">
        <v>10721300</v>
      </c>
      <c r="G1682" s="37" t="s">
        <v>173</v>
      </c>
      <c r="H1682" s="701">
        <v>55860</v>
      </c>
      <c r="I1682" s="751"/>
      <c r="J1682" s="788"/>
      <c r="K1682" s="785">
        <f t="shared" si="47"/>
        <v>55860</v>
      </c>
      <c r="L1682" s="1081"/>
    </row>
    <row r="1683" spans="2:12" x14ac:dyDescent="0.35">
      <c r="B1683" s="782">
        <v>22021004</v>
      </c>
      <c r="C1683" s="698">
        <v>70133</v>
      </c>
      <c r="D1683" s="783" t="s">
        <v>4684</v>
      </c>
      <c r="E1683" s="700">
        <v>2101</v>
      </c>
      <c r="F1683" s="782">
        <v>10721300</v>
      </c>
      <c r="G1683" s="37" t="s">
        <v>174</v>
      </c>
      <c r="H1683" s="701">
        <v>253225</v>
      </c>
      <c r="I1683" s="751"/>
      <c r="J1683" s="788"/>
      <c r="K1683" s="785">
        <f t="shared" si="47"/>
        <v>253225</v>
      </c>
      <c r="L1683" s="1081"/>
    </row>
    <row r="1684" spans="2:12" x14ac:dyDescent="0.35">
      <c r="B1684" s="782">
        <v>22021006</v>
      </c>
      <c r="C1684" s="698">
        <v>70133</v>
      </c>
      <c r="D1684" s="783" t="s">
        <v>4684</v>
      </c>
      <c r="E1684" s="700">
        <v>2101</v>
      </c>
      <c r="F1684" s="782">
        <v>10721300</v>
      </c>
      <c r="G1684" s="37" t="s">
        <v>190</v>
      </c>
      <c r="H1684" s="701">
        <v>245000</v>
      </c>
      <c r="I1684" s="751"/>
      <c r="J1684" s="788"/>
      <c r="K1684" s="785">
        <f t="shared" si="47"/>
        <v>245000</v>
      </c>
      <c r="L1684" s="1081"/>
    </row>
    <row r="1685" spans="2:12" x14ac:dyDescent="0.35">
      <c r="B1685" s="782">
        <v>22021007</v>
      </c>
      <c r="C1685" s="698">
        <v>70133</v>
      </c>
      <c r="D1685" s="783" t="s">
        <v>4684</v>
      </c>
      <c r="E1685" s="700">
        <v>2101</v>
      </c>
      <c r="F1685" s="782">
        <v>10721300</v>
      </c>
      <c r="G1685" s="37" t="s">
        <v>175</v>
      </c>
      <c r="H1685" s="701">
        <v>595350</v>
      </c>
      <c r="I1685" s="751"/>
      <c r="J1685" s="788"/>
      <c r="K1685" s="785">
        <f t="shared" si="47"/>
        <v>595350</v>
      </c>
      <c r="L1685" s="1081"/>
    </row>
    <row r="1686" spans="2:12" ht="26.25" thickBot="1" x14ac:dyDescent="0.4">
      <c r="B1686" s="782">
        <v>22021008</v>
      </c>
      <c r="C1686" s="698">
        <v>70133</v>
      </c>
      <c r="D1686" s="783" t="s">
        <v>4684</v>
      </c>
      <c r="E1686" s="700">
        <v>2101</v>
      </c>
      <c r="F1686" s="782">
        <v>10721300</v>
      </c>
      <c r="G1686" s="37" t="s">
        <v>191</v>
      </c>
      <c r="H1686" s="701">
        <v>220500</v>
      </c>
      <c r="I1686" s="751"/>
      <c r="J1686" s="788"/>
      <c r="K1686" s="785">
        <f t="shared" si="47"/>
        <v>220500</v>
      </c>
      <c r="L1686" s="1081"/>
    </row>
    <row r="1687" spans="2:12" ht="27.75" thickTop="1" thickBot="1" x14ac:dyDescent="0.4">
      <c r="B1687" s="764"/>
      <c r="C1687" s="764"/>
      <c r="D1687" s="764"/>
      <c r="E1687" s="764"/>
      <c r="F1687" s="764"/>
      <c r="G1687" s="16" t="s">
        <v>2624</v>
      </c>
      <c r="H1687" s="766">
        <f>SUM(H1660:H1686)</f>
        <v>21240000</v>
      </c>
      <c r="I1687" s="747">
        <f>SUM(I1660:I1686)</f>
        <v>0</v>
      </c>
      <c r="J1687" s="765">
        <f>SUM(J1660:J1686)</f>
        <v>0</v>
      </c>
      <c r="K1687" s="766">
        <f>SUM(K1660:K1686)</f>
        <v>21240000</v>
      </c>
    </row>
    <row r="1688" spans="2:12" ht="27.75" thickTop="1" thickBot="1" x14ac:dyDescent="0.4">
      <c r="B1688" s="767"/>
      <c r="C1688" s="767"/>
      <c r="D1688" s="767"/>
      <c r="E1688" s="767"/>
      <c r="F1688" s="767"/>
      <c r="G1688" s="184"/>
      <c r="H1688" s="794"/>
      <c r="I1688" s="866"/>
      <c r="J1688" s="842"/>
      <c r="K1688" s="932"/>
    </row>
    <row r="1689" spans="2:12" ht="27.75" thickTop="1" thickBot="1" x14ac:dyDescent="0.4">
      <c r="B1689" s="767"/>
      <c r="C1689" s="767"/>
      <c r="D1689" s="767"/>
      <c r="E1689" s="767"/>
      <c r="F1689" s="767"/>
      <c r="G1689" s="769"/>
      <c r="H1689" s="787"/>
      <c r="I1689" s="728"/>
      <c r="J1689" s="719" t="s">
        <v>179</v>
      </c>
      <c r="K1689" s="789">
        <v>0</v>
      </c>
    </row>
    <row r="1690" spans="2:12" ht="27.75" thickTop="1" thickBot="1" x14ac:dyDescent="0.4">
      <c r="B1690" s="767"/>
      <c r="C1690" s="767"/>
      <c r="D1690" s="767"/>
      <c r="E1690" s="767"/>
      <c r="F1690" s="767"/>
      <c r="G1690" s="769"/>
      <c r="H1690" s="787"/>
      <c r="I1690" s="728"/>
      <c r="J1690" s="719" t="s">
        <v>180</v>
      </c>
      <c r="K1690" s="789">
        <f>K1687-K1689</f>
        <v>21240000</v>
      </c>
    </row>
    <row r="1691" spans="2:12" ht="27.75" thickTop="1" thickBot="1" x14ac:dyDescent="0.4">
      <c r="B1691" s="767"/>
      <c r="C1691" s="767"/>
      <c r="D1691" s="767"/>
      <c r="E1691" s="767"/>
      <c r="F1691" s="767"/>
      <c r="G1691" s="769"/>
      <c r="H1691" s="787"/>
      <c r="I1691" s="728"/>
      <c r="J1691" s="720"/>
      <c r="K1691" s="794"/>
    </row>
    <row r="1692" spans="2:12" ht="27.75" thickTop="1" thickBot="1" x14ac:dyDescent="0.4">
      <c r="B1692" s="1088" t="s">
        <v>3014</v>
      </c>
      <c r="C1692" s="1089" t="s">
        <v>3159</v>
      </c>
      <c r="D1692" s="1089"/>
      <c r="E1692" s="1089"/>
      <c r="F1692" s="1089"/>
      <c r="G1692" s="1089"/>
      <c r="H1692" s="1090"/>
      <c r="I1692" s="1091"/>
      <c r="J1692" s="1089"/>
      <c r="K1692" s="1108"/>
    </row>
    <row r="1693" spans="2:12" ht="27.75" thickTop="1" thickBot="1" x14ac:dyDescent="0.4">
      <c r="B1693" s="1571" t="s">
        <v>182</v>
      </c>
      <c r="C1693" s="1571"/>
      <c r="D1693" s="1571"/>
      <c r="E1693" s="1571"/>
      <c r="F1693" s="1571"/>
      <c r="G1693" s="31"/>
      <c r="H1693" s="32"/>
      <c r="I1693" s="753"/>
      <c r="J1693" s="722"/>
      <c r="K1693" s="32"/>
    </row>
    <row r="1694" spans="2:12" ht="106.5" thickTop="1" thickBot="1" x14ac:dyDescent="0.4">
      <c r="B1694" s="20" t="s">
        <v>137</v>
      </c>
      <c r="C1694" s="20" t="s">
        <v>138</v>
      </c>
      <c r="D1694" s="20" t="s">
        <v>139</v>
      </c>
      <c r="E1694" s="20" t="s">
        <v>140</v>
      </c>
      <c r="F1694" s="20" t="s">
        <v>141</v>
      </c>
      <c r="G1694" s="20" t="s">
        <v>142</v>
      </c>
      <c r="H1694" s="33" t="s">
        <v>3311</v>
      </c>
      <c r="I1694" s="750" t="s">
        <v>3316</v>
      </c>
      <c r="J1694" s="717" t="s">
        <v>3315</v>
      </c>
      <c r="K1694" s="21" t="s">
        <v>5154</v>
      </c>
    </row>
    <row r="1695" spans="2:12" ht="26.25" thickTop="1" x14ac:dyDescent="0.35">
      <c r="B1695" s="782">
        <v>22020102</v>
      </c>
      <c r="C1695" s="698">
        <v>70133</v>
      </c>
      <c r="D1695" s="783" t="s">
        <v>4684</v>
      </c>
      <c r="E1695" s="784">
        <v>2101</v>
      </c>
      <c r="F1695" s="782">
        <v>10721300</v>
      </c>
      <c r="G1695" s="37" t="s">
        <v>146</v>
      </c>
      <c r="H1695" s="791">
        <v>1000000</v>
      </c>
      <c r="I1695" s="751"/>
      <c r="J1695" s="738"/>
      <c r="K1695" s="785">
        <f t="shared" ref="K1695:K1718" si="48">SUM(H1695,J1695)</f>
        <v>1000000</v>
      </c>
      <c r="L1695" s="1081"/>
    </row>
    <row r="1696" spans="2:12" x14ac:dyDescent="0.35">
      <c r="B1696" s="782">
        <v>22020201</v>
      </c>
      <c r="C1696" s="698">
        <v>70133</v>
      </c>
      <c r="D1696" s="783" t="s">
        <v>4684</v>
      </c>
      <c r="E1696" s="784">
        <v>2101</v>
      </c>
      <c r="F1696" s="782">
        <v>10721300</v>
      </c>
      <c r="G1696" s="37" t="s">
        <v>147</v>
      </c>
      <c r="H1696" s="791">
        <v>400000</v>
      </c>
      <c r="I1696" s="751"/>
      <c r="J1696" s="738"/>
      <c r="K1696" s="785">
        <f t="shared" si="48"/>
        <v>400000</v>
      </c>
      <c r="L1696" s="1081"/>
    </row>
    <row r="1697" spans="2:12" x14ac:dyDescent="0.35">
      <c r="B1697" s="782">
        <v>22020203</v>
      </c>
      <c r="C1697" s="698">
        <v>70133</v>
      </c>
      <c r="D1697" s="783" t="s">
        <v>4684</v>
      </c>
      <c r="E1697" s="784">
        <v>2101</v>
      </c>
      <c r="F1697" s="782">
        <v>10721300</v>
      </c>
      <c r="G1697" s="37" t="s">
        <v>148</v>
      </c>
      <c r="H1697" s="791">
        <v>300000</v>
      </c>
      <c r="I1697" s="751"/>
      <c r="J1697" s="738"/>
      <c r="K1697" s="785">
        <f t="shared" si="48"/>
        <v>300000</v>
      </c>
      <c r="L1697" s="1081"/>
    </row>
    <row r="1698" spans="2:12" x14ac:dyDescent="0.35">
      <c r="B1698" s="782">
        <v>22020205</v>
      </c>
      <c r="C1698" s="698">
        <v>70133</v>
      </c>
      <c r="D1698" s="783" t="s">
        <v>4684</v>
      </c>
      <c r="E1698" s="784">
        <v>2101</v>
      </c>
      <c r="F1698" s="782">
        <v>10721300</v>
      </c>
      <c r="G1698" s="37" t="s">
        <v>185</v>
      </c>
      <c r="H1698" s="791">
        <v>150000</v>
      </c>
      <c r="I1698" s="751"/>
      <c r="J1698" s="738"/>
      <c r="K1698" s="785">
        <f t="shared" si="48"/>
        <v>150000</v>
      </c>
      <c r="L1698" s="1081"/>
    </row>
    <row r="1699" spans="2:12" x14ac:dyDescent="0.35">
      <c r="B1699" s="782">
        <v>22020206</v>
      </c>
      <c r="C1699" s="698">
        <v>70133</v>
      </c>
      <c r="D1699" s="783" t="s">
        <v>4684</v>
      </c>
      <c r="E1699" s="784">
        <v>2101</v>
      </c>
      <c r="F1699" s="782">
        <v>10721300</v>
      </c>
      <c r="G1699" s="37" t="s">
        <v>234</v>
      </c>
      <c r="H1699" s="791">
        <v>250000</v>
      </c>
      <c r="I1699" s="751"/>
      <c r="J1699" s="738"/>
      <c r="K1699" s="785">
        <f t="shared" si="48"/>
        <v>250000</v>
      </c>
      <c r="L1699" s="1081"/>
    </row>
    <row r="1700" spans="2:12" x14ac:dyDescent="0.35">
      <c r="B1700" s="698">
        <v>22020301</v>
      </c>
      <c r="C1700" s="698">
        <v>70133</v>
      </c>
      <c r="D1700" s="761" t="s">
        <v>4684</v>
      </c>
      <c r="E1700" s="700">
        <v>2101</v>
      </c>
      <c r="F1700" s="698">
        <v>10721300</v>
      </c>
      <c r="G1700" s="26" t="s">
        <v>195</v>
      </c>
      <c r="H1700" s="791">
        <v>1500000</v>
      </c>
      <c r="I1700" s="751"/>
      <c r="J1700" s="648"/>
      <c r="K1700" s="785">
        <f t="shared" si="48"/>
        <v>1500000</v>
      </c>
      <c r="L1700" s="1081"/>
    </row>
    <row r="1701" spans="2:12" x14ac:dyDescent="0.35">
      <c r="B1701" s="698">
        <v>22020303</v>
      </c>
      <c r="C1701" s="698">
        <v>70133</v>
      </c>
      <c r="D1701" s="761" t="s">
        <v>4684</v>
      </c>
      <c r="E1701" s="700">
        <v>2101</v>
      </c>
      <c r="F1701" s="698">
        <v>10721300</v>
      </c>
      <c r="G1701" s="26" t="s">
        <v>152</v>
      </c>
      <c r="H1701" s="791">
        <v>26460</v>
      </c>
      <c r="I1701" s="751"/>
      <c r="J1701" s="648"/>
      <c r="K1701" s="785">
        <f t="shared" si="48"/>
        <v>26460</v>
      </c>
      <c r="L1701" s="1081"/>
    </row>
    <row r="1702" spans="2:12" x14ac:dyDescent="0.35">
      <c r="B1702" s="698">
        <v>22020305</v>
      </c>
      <c r="C1702" s="698">
        <v>70133</v>
      </c>
      <c r="D1702" s="761" t="s">
        <v>4684</v>
      </c>
      <c r="E1702" s="700">
        <v>2101</v>
      </c>
      <c r="F1702" s="698">
        <v>10721300</v>
      </c>
      <c r="G1702" s="26" t="s">
        <v>153</v>
      </c>
      <c r="H1702" s="763">
        <v>363300</v>
      </c>
      <c r="I1702" s="751"/>
      <c r="J1702" s="735"/>
      <c r="K1702" s="785">
        <f t="shared" si="48"/>
        <v>363300</v>
      </c>
      <c r="L1702" s="1081"/>
    </row>
    <row r="1703" spans="2:12" x14ac:dyDescent="0.35">
      <c r="B1703" s="698">
        <v>22020309</v>
      </c>
      <c r="C1703" s="698">
        <v>70133</v>
      </c>
      <c r="D1703" s="761" t="s">
        <v>4684</v>
      </c>
      <c r="E1703" s="700">
        <v>2101</v>
      </c>
      <c r="F1703" s="698">
        <v>10721300</v>
      </c>
      <c r="G1703" s="26" t="s">
        <v>156</v>
      </c>
      <c r="H1703" s="763">
        <v>136500</v>
      </c>
      <c r="I1703" s="751"/>
      <c r="J1703" s="735"/>
      <c r="K1703" s="785">
        <f t="shared" si="48"/>
        <v>136500</v>
      </c>
      <c r="L1703" s="1081"/>
    </row>
    <row r="1704" spans="2:12" x14ac:dyDescent="0.35">
      <c r="B1704" s="698">
        <v>22020401</v>
      </c>
      <c r="C1704" s="698">
        <v>70133</v>
      </c>
      <c r="D1704" s="761" t="s">
        <v>4684</v>
      </c>
      <c r="E1704" s="700">
        <v>2101</v>
      </c>
      <c r="F1704" s="698">
        <v>10721300</v>
      </c>
      <c r="G1704" s="26" t="s">
        <v>196</v>
      </c>
      <c r="H1704" s="791">
        <v>2500000</v>
      </c>
      <c r="I1704" s="751"/>
      <c r="J1704" s="648"/>
      <c r="K1704" s="785">
        <f t="shared" si="48"/>
        <v>2500000</v>
      </c>
      <c r="L1704" s="1081"/>
    </row>
    <row r="1705" spans="2:12" x14ac:dyDescent="0.35">
      <c r="B1705" s="698">
        <v>22020404</v>
      </c>
      <c r="C1705" s="698">
        <v>70133</v>
      </c>
      <c r="D1705" s="761" t="s">
        <v>4684</v>
      </c>
      <c r="E1705" s="700">
        <v>2101</v>
      </c>
      <c r="F1705" s="698">
        <v>10721300</v>
      </c>
      <c r="G1705" s="26" t="s">
        <v>161</v>
      </c>
      <c r="H1705" s="791">
        <v>200000</v>
      </c>
      <c r="I1705" s="751"/>
      <c r="J1705" s="648"/>
      <c r="K1705" s="785">
        <f t="shared" si="48"/>
        <v>200000</v>
      </c>
      <c r="L1705" s="1081"/>
    </row>
    <row r="1706" spans="2:12" x14ac:dyDescent="0.35">
      <c r="B1706" s="698">
        <v>22020405</v>
      </c>
      <c r="C1706" s="698">
        <v>70133</v>
      </c>
      <c r="D1706" s="761" t="s">
        <v>4684</v>
      </c>
      <c r="E1706" s="700">
        <v>2101</v>
      </c>
      <c r="F1706" s="698">
        <v>10721300</v>
      </c>
      <c r="G1706" s="26" t="s">
        <v>162</v>
      </c>
      <c r="H1706" s="791">
        <v>500000</v>
      </c>
      <c r="I1706" s="751"/>
      <c r="J1706" s="648"/>
      <c r="K1706" s="785">
        <f t="shared" si="48"/>
        <v>500000</v>
      </c>
      <c r="L1706" s="1081"/>
    </row>
    <row r="1707" spans="2:12" x14ac:dyDescent="0.35">
      <c r="B1707" s="698">
        <v>22020406</v>
      </c>
      <c r="C1707" s="698">
        <v>70133</v>
      </c>
      <c r="D1707" s="761" t="s">
        <v>4684</v>
      </c>
      <c r="E1707" s="700">
        <v>2101</v>
      </c>
      <c r="F1707" s="698">
        <v>10721300</v>
      </c>
      <c r="G1707" s="26" t="s">
        <v>163</v>
      </c>
      <c r="H1707" s="763">
        <v>200000</v>
      </c>
      <c r="I1707" s="751"/>
      <c r="J1707" s="735"/>
      <c r="K1707" s="785">
        <f t="shared" si="48"/>
        <v>200000</v>
      </c>
      <c r="L1707" s="1081"/>
    </row>
    <row r="1708" spans="2:12" x14ac:dyDescent="0.35">
      <c r="B1708" s="698">
        <v>22020601</v>
      </c>
      <c r="C1708" s="698">
        <v>70133</v>
      </c>
      <c r="D1708" s="761" t="s">
        <v>4684</v>
      </c>
      <c r="E1708" s="700">
        <v>2101</v>
      </c>
      <c r="F1708" s="698">
        <v>10721300</v>
      </c>
      <c r="G1708" s="26" t="s">
        <v>166</v>
      </c>
      <c r="H1708" s="763">
        <v>277116</v>
      </c>
      <c r="I1708" s="751"/>
      <c r="J1708" s="735"/>
      <c r="K1708" s="785">
        <f t="shared" si="48"/>
        <v>277116</v>
      </c>
      <c r="L1708" s="1081"/>
    </row>
    <row r="1709" spans="2:12" x14ac:dyDescent="0.35">
      <c r="B1709" s="698">
        <v>22020603</v>
      </c>
      <c r="C1709" s="698">
        <v>70133</v>
      </c>
      <c r="D1709" s="761" t="s">
        <v>4684</v>
      </c>
      <c r="E1709" s="700">
        <v>2101</v>
      </c>
      <c r="F1709" s="698">
        <v>10721300</v>
      </c>
      <c r="G1709" s="26" t="s">
        <v>233</v>
      </c>
      <c r="H1709" s="763">
        <v>2100000</v>
      </c>
      <c r="I1709" s="751"/>
      <c r="J1709" s="735"/>
      <c r="K1709" s="785">
        <f t="shared" si="48"/>
        <v>2100000</v>
      </c>
      <c r="L1709" s="1081"/>
    </row>
    <row r="1710" spans="2:12" x14ac:dyDescent="0.35">
      <c r="B1710" s="698">
        <v>22020605</v>
      </c>
      <c r="C1710" s="698">
        <v>70133</v>
      </c>
      <c r="D1710" s="761" t="s">
        <v>4684</v>
      </c>
      <c r="E1710" s="700">
        <v>2101</v>
      </c>
      <c r="F1710" s="698">
        <v>10721300</v>
      </c>
      <c r="G1710" s="26" t="s">
        <v>167</v>
      </c>
      <c r="H1710" s="763">
        <v>200000</v>
      </c>
      <c r="I1710" s="751"/>
      <c r="J1710" s="735"/>
      <c r="K1710" s="785">
        <f t="shared" si="48"/>
        <v>200000</v>
      </c>
      <c r="L1710" s="1081"/>
    </row>
    <row r="1711" spans="2:12" x14ac:dyDescent="0.35">
      <c r="B1711" s="698">
        <v>22020801</v>
      </c>
      <c r="C1711" s="698">
        <v>70133</v>
      </c>
      <c r="D1711" s="761" t="s">
        <v>4684</v>
      </c>
      <c r="E1711" s="700">
        <v>2101</v>
      </c>
      <c r="F1711" s="698">
        <v>10721300</v>
      </c>
      <c r="G1711" s="26" t="s">
        <v>168</v>
      </c>
      <c r="H1711" s="763">
        <v>1401204</v>
      </c>
      <c r="I1711" s="751"/>
      <c r="J1711" s="735"/>
      <c r="K1711" s="785">
        <f t="shared" si="48"/>
        <v>1401204</v>
      </c>
      <c r="L1711" s="1081"/>
    </row>
    <row r="1712" spans="2:12" x14ac:dyDescent="0.35">
      <c r="B1712" s="698">
        <v>22020803</v>
      </c>
      <c r="C1712" s="698">
        <v>70133</v>
      </c>
      <c r="D1712" s="761" t="s">
        <v>4684</v>
      </c>
      <c r="E1712" s="700">
        <v>2101</v>
      </c>
      <c r="F1712" s="698">
        <v>10721300</v>
      </c>
      <c r="G1712" s="26" t="s">
        <v>169</v>
      </c>
      <c r="H1712" s="763">
        <v>495420</v>
      </c>
      <c r="I1712" s="751"/>
      <c r="J1712" s="735"/>
      <c r="K1712" s="785">
        <f t="shared" si="48"/>
        <v>495420</v>
      </c>
      <c r="L1712" s="1081"/>
    </row>
    <row r="1713" spans="2:12" x14ac:dyDescent="0.35">
      <c r="B1713" s="698">
        <v>22020806</v>
      </c>
      <c r="C1713" s="698">
        <v>70133</v>
      </c>
      <c r="D1713" s="761" t="s">
        <v>4684</v>
      </c>
      <c r="E1713" s="700">
        <v>2101</v>
      </c>
      <c r="F1713" s="698">
        <v>10721300</v>
      </c>
      <c r="G1713" s="26" t="s">
        <v>170</v>
      </c>
      <c r="H1713" s="763">
        <v>200000</v>
      </c>
      <c r="I1713" s="751"/>
      <c r="J1713" s="735"/>
      <c r="K1713" s="785">
        <f t="shared" si="48"/>
        <v>200000</v>
      </c>
      <c r="L1713" s="1081"/>
    </row>
    <row r="1714" spans="2:12" x14ac:dyDescent="0.35">
      <c r="B1714" s="782">
        <v>22020901</v>
      </c>
      <c r="C1714" s="698">
        <v>70133</v>
      </c>
      <c r="D1714" s="761" t="s">
        <v>4684</v>
      </c>
      <c r="E1714" s="700">
        <v>2101</v>
      </c>
      <c r="F1714" s="698">
        <v>10721300</v>
      </c>
      <c r="G1714" s="37" t="s">
        <v>171</v>
      </c>
      <c r="H1714" s="701">
        <v>10000</v>
      </c>
      <c r="I1714" s="751"/>
      <c r="J1714" s="788"/>
      <c r="K1714" s="785">
        <f t="shared" si="48"/>
        <v>10000</v>
      </c>
      <c r="L1714" s="1081"/>
    </row>
    <row r="1715" spans="2:12" x14ac:dyDescent="0.35">
      <c r="B1715" s="782">
        <v>22021001</v>
      </c>
      <c r="C1715" s="698">
        <v>70133</v>
      </c>
      <c r="D1715" s="783" t="s">
        <v>4684</v>
      </c>
      <c r="E1715" s="700">
        <v>2101</v>
      </c>
      <c r="F1715" s="782">
        <v>10721300</v>
      </c>
      <c r="G1715" s="37" t="s">
        <v>172</v>
      </c>
      <c r="H1715" s="701">
        <v>550000</v>
      </c>
      <c r="I1715" s="751"/>
      <c r="J1715" s="788"/>
      <c r="K1715" s="785">
        <f t="shared" si="48"/>
        <v>550000</v>
      </c>
      <c r="L1715" s="1081"/>
    </row>
    <row r="1716" spans="2:12" x14ac:dyDescent="0.35">
      <c r="B1716" s="782">
        <v>22021002</v>
      </c>
      <c r="C1716" s="698">
        <v>70133</v>
      </c>
      <c r="D1716" s="783" t="s">
        <v>4684</v>
      </c>
      <c r="E1716" s="700">
        <v>2101</v>
      </c>
      <c r="F1716" s="782">
        <v>10721300</v>
      </c>
      <c r="G1716" s="37" t="s">
        <v>189</v>
      </c>
      <c r="H1716" s="701">
        <v>550000</v>
      </c>
      <c r="I1716" s="751"/>
      <c r="J1716" s="788"/>
      <c r="K1716" s="785">
        <f t="shared" si="48"/>
        <v>550000</v>
      </c>
      <c r="L1716" s="1081"/>
    </row>
    <row r="1717" spans="2:12" x14ac:dyDescent="0.35">
      <c r="B1717" s="782">
        <v>22021004</v>
      </c>
      <c r="C1717" s="698">
        <v>70133</v>
      </c>
      <c r="D1717" s="783" t="s">
        <v>4684</v>
      </c>
      <c r="E1717" s="700">
        <v>2101</v>
      </c>
      <c r="F1717" s="782">
        <v>10721300</v>
      </c>
      <c r="G1717" s="37" t="s">
        <v>174</v>
      </c>
      <c r="H1717" s="701">
        <v>350000</v>
      </c>
      <c r="I1717" s="751"/>
      <c r="J1717" s="788"/>
      <c r="K1717" s="785">
        <f t="shared" si="48"/>
        <v>350000</v>
      </c>
      <c r="L1717" s="1081"/>
    </row>
    <row r="1718" spans="2:12" ht="26.25" thickBot="1" x14ac:dyDescent="0.4">
      <c r="B1718" s="782">
        <v>22021007</v>
      </c>
      <c r="C1718" s="698">
        <v>70133</v>
      </c>
      <c r="D1718" s="783" t="s">
        <v>4684</v>
      </c>
      <c r="E1718" s="700">
        <v>2101</v>
      </c>
      <c r="F1718" s="782">
        <v>10721300</v>
      </c>
      <c r="G1718" s="37" t="s">
        <v>175</v>
      </c>
      <c r="H1718" s="701">
        <v>500000</v>
      </c>
      <c r="I1718" s="751"/>
      <c r="J1718" s="788"/>
      <c r="K1718" s="785">
        <f t="shared" si="48"/>
        <v>500000</v>
      </c>
      <c r="L1718" s="1081"/>
    </row>
    <row r="1719" spans="2:12" ht="27.75" thickTop="1" thickBot="1" x14ac:dyDescent="0.4">
      <c r="B1719" s="764"/>
      <c r="C1719" s="764"/>
      <c r="D1719" s="764"/>
      <c r="E1719" s="764"/>
      <c r="F1719" s="764"/>
      <c r="G1719" s="16" t="s">
        <v>2624</v>
      </c>
      <c r="H1719" s="766">
        <f>SUM(H1695:H1718)</f>
        <v>14160000</v>
      </c>
      <c r="I1719" s="747">
        <f>SUM(I1695:I1718)</f>
        <v>0</v>
      </c>
      <c r="J1719" s="765">
        <f>SUM(J1695:J1718)</f>
        <v>0</v>
      </c>
      <c r="K1719" s="766">
        <f>SUM(K1695:K1718)</f>
        <v>14160000</v>
      </c>
    </row>
    <row r="1720" spans="2:12" ht="27.75" thickTop="1" thickBot="1" x14ac:dyDescent="0.4">
      <c r="B1720" s="767"/>
      <c r="C1720" s="767"/>
      <c r="D1720" s="767"/>
      <c r="E1720" s="767"/>
      <c r="F1720" s="767"/>
      <c r="G1720" s="184"/>
      <c r="H1720" s="794"/>
      <c r="I1720" s="866"/>
      <c r="J1720" s="842"/>
      <c r="K1720" s="932"/>
    </row>
    <row r="1721" spans="2:12" ht="27.75" thickTop="1" thickBot="1" x14ac:dyDescent="0.4">
      <c r="B1721" s="767"/>
      <c r="C1721" s="767"/>
      <c r="D1721" s="767"/>
      <c r="E1721" s="767"/>
      <c r="F1721" s="767"/>
      <c r="G1721" s="769"/>
      <c r="H1721" s="787"/>
      <c r="I1721" s="728"/>
      <c r="J1721" s="719" t="s">
        <v>179</v>
      </c>
      <c r="K1721" s="789">
        <v>0</v>
      </c>
    </row>
    <row r="1722" spans="2:12" ht="27.75" thickTop="1" thickBot="1" x14ac:dyDescent="0.4">
      <c r="B1722" s="767"/>
      <c r="C1722" s="767"/>
      <c r="D1722" s="767"/>
      <c r="E1722" s="767"/>
      <c r="F1722" s="767"/>
      <c r="G1722" s="769"/>
      <c r="H1722" s="787"/>
      <c r="I1722" s="728"/>
      <c r="J1722" s="719" t="s">
        <v>180</v>
      </c>
      <c r="K1722" s="789">
        <f>K1719-K1721</f>
        <v>14160000</v>
      </c>
    </row>
    <row r="1723" spans="2:12" ht="27.75" thickTop="1" thickBot="1" x14ac:dyDescent="0.4">
      <c r="B1723" s="767"/>
      <c r="C1723" s="767"/>
      <c r="D1723" s="767"/>
      <c r="E1723" s="767"/>
      <c r="F1723" s="767"/>
      <c r="G1723" s="769"/>
      <c r="H1723" s="787"/>
      <c r="I1723" s="728"/>
      <c r="J1723" s="720"/>
      <c r="K1723" s="794"/>
    </row>
    <row r="1724" spans="2:12" ht="27.75" thickTop="1" thickBot="1" x14ac:dyDescent="0.4">
      <c r="B1724" s="1088" t="s">
        <v>3014</v>
      </c>
      <c r="C1724" s="1089" t="s">
        <v>3159</v>
      </c>
      <c r="D1724" s="1096"/>
      <c r="E1724" s="1096"/>
      <c r="F1724" s="1096"/>
      <c r="G1724" s="1096"/>
      <c r="H1724" s="1109"/>
      <c r="I1724" s="1107"/>
      <c r="J1724" s="1096"/>
      <c r="K1724" s="1096"/>
    </row>
    <row r="1725" spans="2:12" ht="27.75" thickTop="1" thickBot="1" x14ac:dyDescent="0.4">
      <c r="B1725" s="1569" t="s">
        <v>213</v>
      </c>
      <c r="C1725" s="1569"/>
      <c r="D1725" s="1569"/>
      <c r="E1725" s="1569"/>
      <c r="F1725" s="1569"/>
      <c r="G1725" s="769"/>
    </row>
    <row r="1726" spans="2:12" ht="80.25" thickTop="1" thickBot="1" x14ac:dyDescent="0.4">
      <c r="B1726" s="20" t="s">
        <v>137</v>
      </c>
      <c r="C1726" s="20" t="s">
        <v>138</v>
      </c>
      <c r="D1726" s="20" t="s">
        <v>139</v>
      </c>
      <c r="E1726" s="20" t="s">
        <v>140</v>
      </c>
      <c r="F1726" s="20" t="s">
        <v>141</v>
      </c>
      <c r="G1726" s="20" t="s">
        <v>142</v>
      </c>
      <c r="H1726" s="33" t="s">
        <v>3311</v>
      </c>
      <c r="I1726" s="750" t="s">
        <v>3317</v>
      </c>
      <c r="J1726" s="717" t="s">
        <v>3318</v>
      </c>
      <c r="K1726" s="33" t="s">
        <v>5153</v>
      </c>
    </row>
    <row r="1727" spans="2:12" ht="51.75" thickTop="1" x14ac:dyDescent="0.35">
      <c r="B1727" s="782" t="s">
        <v>2905</v>
      </c>
      <c r="C1727" s="698">
        <v>70133</v>
      </c>
      <c r="D1727" s="826" t="s">
        <v>3009</v>
      </c>
      <c r="E1727" s="784">
        <v>3101</v>
      </c>
      <c r="F1727" s="782">
        <v>10721300</v>
      </c>
      <c r="G1727" s="37" t="s">
        <v>3500</v>
      </c>
      <c r="H1727" s="701">
        <v>2000000</v>
      </c>
      <c r="I1727" s="751"/>
      <c r="J1727" s="788"/>
      <c r="K1727" s="701">
        <f>SUM(H1727,J1727)</f>
        <v>2000000</v>
      </c>
      <c r="L1727" s="1081"/>
    </row>
    <row r="1728" spans="2:12" ht="51" x14ac:dyDescent="0.35">
      <c r="B1728" s="782">
        <v>23020118</v>
      </c>
      <c r="C1728" s="698">
        <v>70133</v>
      </c>
      <c r="D1728" s="826" t="s">
        <v>3030</v>
      </c>
      <c r="E1728" s="784">
        <v>3101</v>
      </c>
      <c r="F1728" s="782">
        <v>10721300</v>
      </c>
      <c r="G1728" s="37" t="s">
        <v>3501</v>
      </c>
      <c r="H1728" s="701">
        <v>3000000</v>
      </c>
      <c r="I1728" s="751"/>
      <c r="J1728" s="788"/>
      <c r="K1728" s="701">
        <f>SUM(H1728,J1728)</f>
        <v>3000000</v>
      </c>
      <c r="L1728" s="1081"/>
    </row>
    <row r="1729" spans="2:12" ht="51.75" thickBot="1" x14ac:dyDescent="0.4">
      <c r="B1729" s="782">
        <v>23040102</v>
      </c>
      <c r="C1729" s="698">
        <v>70133</v>
      </c>
      <c r="D1729" s="826" t="s">
        <v>3029</v>
      </c>
      <c r="E1729" s="784">
        <v>3101</v>
      </c>
      <c r="F1729" s="782">
        <v>10721300</v>
      </c>
      <c r="G1729" s="37" t="s">
        <v>3188</v>
      </c>
      <c r="H1729" s="701">
        <v>2000000</v>
      </c>
      <c r="I1729" s="751"/>
      <c r="J1729" s="788"/>
      <c r="K1729" s="701">
        <f>SUM(H1729,J1729)</f>
        <v>2000000</v>
      </c>
      <c r="L1729" s="1081"/>
    </row>
    <row r="1730" spans="2:12" ht="27.75" thickTop="1" thickBot="1" x14ac:dyDescent="0.4">
      <c r="B1730" s="764"/>
      <c r="C1730" s="764"/>
      <c r="D1730" s="764"/>
      <c r="E1730" s="764"/>
      <c r="F1730" s="764"/>
      <c r="G1730" s="16" t="s">
        <v>1038</v>
      </c>
      <c r="H1730" s="766">
        <f>SUM(H1727:H1729)</f>
        <v>7000000</v>
      </c>
      <c r="I1730" s="747">
        <f>SUM(I1727:I1729)</f>
        <v>0</v>
      </c>
      <c r="J1730" s="765">
        <f>SUM(J1727:J1729)</f>
        <v>0</v>
      </c>
      <c r="K1730" s="766">
        <f>SUM(K1727:K1729)</f>
        <v>7000000</v>
      </c>
    </row>
    <row r="1731" spans="2:12" ht="27.75" thickTop="1" thickBot="1" x14ac:dyDescent="0.4">
      <c r="B1731" s="767"/>
      <c r="C1731" s="767"/>
      <c r="D1731" s="767"/>
      <c r="E1731" s="767"/>
      <c r="F1731" s="767"/>
      <c r="G1731" s="184"/>
      <c r="H1731" s="794"/>
      <c r="I1731" s="866"/>
      <c r="J1731" s="842"/>
      <c r="K1731" s="932"/>
    </row>
    <row r="1732" spans="2:12" ht="27.75" thickTop="1" thickBot="1" x14ac:dyDescent="0.4">
      <c r="B1732" s="767"/>
      <c r="C1732" s="767"/>
      <c r="D1732" s="767"/>
      <c r="E1732" s="767"/>
      <c r="F1732" s="767"/>
      <c r="G1732" s="769"/>
      <c r="H1732" s="787"/>
      <c r="I1732" s="728"/>
      <c r="J1732" s="719" t="s">
        <v>215</v>
      </c>
      <c r="K1732" s="766">
        <f>K1730</f>
        <v>7000000</v>
      </c>
    </row>
    <row r="1733" spans="2:12" ht="27.75" thickTop="1" thickBot="1" x14ac:dyDescent="0.4">
      <c r="B1733" s="767"/>
      <c r="C1733" s="767"/>
      <c r="D1733" s="767"/>
      <c r="E1733" s="767"/>
      <c r="F1733" s="767"/>
      <c r="G1733" s="769"/>
      <c r="H1733" s="787"/>
      <c r="I1733" s="728"/>
      <c r="J1733" s="720"/>
      <c r="K1733" s="794"/>
    </row>
    <row r="1734" spans="2:12" ht="27.75" thickTop="1" thickBot="1" x14ac:dyDescent="0.4">
      <c r="B1734" s="1088" t="s">
        <v>3001</v>
      </c>
      <c r="C1734" s="1089" t="s">
        <v>3160</v>
      </c>
      <c r="D1734" s="1089"/>
      <c r="E1734" s="1089"/>
      <c r="F1734" s="1089"/>
      <c r="G1734" s="1089"/>
      <c r="H1734" s="1090"/>
      <c r="I1734" s="1091"/>
      <c r="J1734" s="1089"/>
      <c r="K1734" s="1108"/>
    </row>
    <row r="1735" spans="2:12" ht="27.75" thickTop="1" thickBot="1" x14ac:dyDescent="0.4">
      <c r="B1735" s="1571" t="s">
        <v>182</v>
      </c>
      <c r="C1735" s="1571"/>
      <c r="D1735" s="1571"/>
      <c r="E1735" s="1571"/>
      <c r="F1735" s="1571"/>
      <c r="G1735" s="31"/>
      <c r="H1735" s="32"/>
      <c r="I1735" s="753"/>
      <c r="J1735" s="722"/>
      <c r="K1735" s="32"/>
    </row>
    <row r="1736" spans="2:12" ht="106.5" thickTop="1" thickBot="1" x14ac:dyDescent="0.4">
      <c r="B1736" s="20" t="s">
        <v>137</v>
      </c>
      <c r="C1736" s="20" t="s">
        <v>138</v>
      </c>
      <c r="D1736" s="20" t="s">
        <v>139</v>
      </c>
      <c r="E1736" s="20" t="s">
        <v>140</v>
      </c>
      <c r="F1736" s="20" t="s">
        <v>141</v>
      </c>
      <c r="G1736" s="20" t="s">
        <v>142</v>
      </c>
      <c r="H1736" s="33" t="s">
        <v>3311</v>
      </c>
      <c r="I1736" s="750" t="s">
        <v>3316</v>
      </c>
      <c r="J1736" s="717" t="s">
        <v>3315</v>
      </c>
      <c r="K1736" s="21" t="s">
        <v>5154</v>
      </c>
    </row>
    <row r="1737" spans="2:12" ht="29.1" customHeight="1" thickTop="1" x14ac:dyDescent="0.35">
      <c r="B1737" s="782">
        <v>22020102</v>
      </c>
      <c r="C1737" s="698">
        <v>70133</v>
      </c>
      <c r="D1737" s="783" t="s">
        <v>4684</v>
      </c>
      <c r="E1737" s="784">
        <v>2101</v>
      </c>
      <c r="F1737" s="782">
        <v>10721300</v>
      </c>
      <c r="G1737" s="37" t="s">
        <v>146</v>
      </c>
      <c r="H1737" s="791">
        <v>2000000</v>
      </c>
      <c r="I1737" s="751">
        <v>290000</v>
      </c>
      <c r="J1737" s="738"/>
      <c r="K1737" s="785">
        <f t="shared" ref="K1737:K1758" si="49">SUM(H1737,J1737)</f>
        <v>2000000</v>
      </c>
      <c r="L1737" s="1081"/>
    </row>
    <row r="1738" spans="2:12" ht="29.1" customHeight="1" x14ac:dyDescent="0.35">
      <c r="B1738" s="782">
        <v>22020201</v>
      </c>
      <c r="C1738" s="698">
        <v>70133</v>
      </c>
      <c r="D1738" s="783" t="s">
        <v>4684</v>
      </c>
      <c r="E1738" s="784">
        <v>2101</v>
      </c>
      <c r="F1738" s="782">
        <v>10721300</v>
      </c>
      <c r="G1738" s="37" t="s">
        <v>147</v>
      </c>
      <c r="H1738" s="791">
        <v>3000000</v>
      </c>
      <c r="I1738" s="751">
        <v>380515</v>
      </c>
      <c r="J1738" s="738"/>
      <c r="K1738" s="785">
        <f t="shared" si="49"/>
        <v>3000000</v>
      </c>
      <c r="L1738" s="1081"/>
    </row>
    <row r="1739" spans="2:12" ht="29.1" customHeight="1" x14ac:dyDescent="0.35">
      <c r="B1739" s="782">
        <v>22020202</v>
      </c>
      <c r="C1739" s="698">
        <v>70133</v>
      </c>
      <c r="D1739" s="783" t="s">
        <v>4684</v>
      </c>
      <c r="E1739" s="784">
        <v>2101</v>
      </c>
      <c r="F1739" s="782">
        <v>10721300</v>
      </c>
      <c r="G1739" s="37" t="s">
        <v>184</v>
      </c>
      <c r="H1739" s="791">
        <v>100000</v>
      </c>
      <c r="I1739" s="751">
        <v>40000</v>
      </c>
      <c r="J1739" s="738"/>
      <c r="K1739" s="785">
        <f t="shared" si="49"/>
        <v>100000</v>
      </c>
      <c r="L1739" s="1081"/>
    </row>
    <row r="1740" spans="2:12" ht="29.1" customHeight="1" x14ac:dyDescent="0.35">
      <c r="B1740" s="782">
        <v>22020203</v>
      </c>
      <c r="C1740" s="698">
        <v>70133</v>
      </c>
      <c r="D1740" s="783" t="s">
        <v>4684</v>
      </c>
      <c r="E1740" s="784">
        <v>2101</v>
      </c>
      <c r="F1740" s="782">
        <v>10721300</v>
      </c>
      <c r="G1740" s="37" t="s">
        <v>148</v>
      </c>
      <c r="H1740" s="791">
        <v>325000</v>
      </c>
      <c r="I1740" s="751">
        <v>0</v>
      </c>
      <c r="J1740" s="738"/>
      <c r="K1740" s="785">
        <f t="shared" si="49"/>
        <v>325000</v>
      </c>
      <c r="L1740" s="1081"/>
    </row>
    <row r="1741" spans="2:12" ht="29.1" customHeight="1" x14ac:dyDescent="0.35">
      <c r="B1741" s="782">
        <v>22020204</v>
      </c>
      <c r="C1741" s="698">
        <v>70133</v>
      </c>
      <c r="D1741" s="783" t="s">
        <v>4684</v>
      </c>
      <c r="E1741" s="784">
        <v>2101</v>
      </c>
      <c r="F1741" s="782">
        <v>10721300</v>
      </c>
      <c r="G1741" s="37" t="s">
        <v>149</v>
      </c>
      <c r="H1741" s="791">
        <v>1000000</v>
      </c>
      <c r="I1741" s="751">
        <v>96900</v>
      </c>
      <c r="J1741" s="738"/>
      <c r="K1741" s="785">
        <f t="shared" si="49"/>
        <v>1000000</v>
      </c>
      <c r="L1741" s="1081"/>
    </row>
    <row r="1742" spans="2:12" ht="29.1" customHeight="1" x14ac:dyDescent="0.35">
      <c r="B1742" s="782">
        <v>22020205</v>
      </c>
      <c r="C1742" s="698">
        <v>70133</v>
      </c>
      <c r="D1742" s="783" t="s">
        <v>4684</v>
      </c>
      <c r="E1742" s="784">
        <v>2101</v>
      </c>
      <c r="F1742" s="782">
        <v>10721300</v>
      </c>
      <c r="G1742" s="37" t="s">
        <v>185</v>
      </c>
      <c r="H1742" s="791">
        <v>700000</v>
      </c>
      <c r="I1742" s="751">
        <v>200000</v>
      </c>
      <c r="J1742" s="738"/>
      <c r="K1742" s="785">
        <f t="shared" si="49"/>
        <v>700000</v>
      </c>
      <c r="L1742" s="1081"/>
    </row>
    <row r="1743" spans="2:12" ht="29.1" customHeight="1" x14ac:dyDescent="0.35">
      <c r="B1743" s="782">
        <v>22020206</v>
      </c>
      <c r="C1743" s="698">
        <v>70133</v>
      </c>
      <c r="D1743" s="783" t="s">
        <v>4684</v>
      </c>
      <c r="E1743" s="784">
        <v>2101</v>
      </c>
      <c r="F1743" s="782">
        <v>10721300</v>
      </c>
      <c r="G1743" s="37" t="s">
        <v>234</v>
      </c>
      <c r="H1743" s="791">
        <v>2000000</v>
      </c>
      <c r="I1743" s="751">
        <v>200000</v>
      </c>
      <c r="J1743" s="738"/>
      <c r="K1743" s="785">
        <f t="shared" si="49"/>
        <v>2000000</v>
      </c>
      <c r="L1743" s="1081"/>
    </row>
    <row r="1744" spans="2:12" ht="29.1" customHeight="1" x14ac:dyDescent="0.35">
      <c r="B1744" s="698">
        <v>22020301</v>
      </c>
      <c r="C1744" s="698">
        <v>70133</v>
      </c>
      <c r="D1744" s="761" t="s">
        <v>4684</v>
      </c>
      <c r="E1744" s="700">
        <v>2101</v>
      </c>
      <c r="F1744" s="698">
        <v>10721300</v>
      </c>
      <c r="G1744" s="26" t="s">
        <v>195</v>
      </c>
      <c r="H1744" s="791">
        <v>4000000</v>
      </c>
      <c r="I1744" s="751">
        <v>605000</v>
      </c>
      <c r="J1744" s="648"/>
      <c r="K1744" s="785">
        <f t="shared" si="49"/>
        <v>4000000</v>
      </c>
      <c r="L1744" s="1081"/>
    </row>
    <row r="1745" spans="2:12" ht="29.1" customHeight="1" x14ac:dyDescent="0.35">
      <c r="B1745" s="698">
        <v>22020401</v>
      </c>
      <c r="C1745" s="698">
        <v>70133</v>
      </c>
      <c r="D1745" s="761" t="s">
        <v>4684</v>
      </c>
      <c r="E1745" s="700">
        <v>2101</v>
      </c>
      <c r="F1745" s="698">
        <v>10721300</v>
      </c>
      <c r="G1745" s="26" t="s">
        <v>196</v>
      </c>
      <c r="H1745" s="791">
        <v>7000000</v>
      </c>
      <c r="I1745" s="751">
        <v>0</v>
      </c>
      <c r="J1745" s="648"/>
      <c r="K1745" s="785">
        <f t="shared" si="49"/>
        <v>7000000</v>
      </c>
      <c r="L1745" s="1081"/>
    </row>
    <row r="1746" spans="2:12" ht="29.1" customHeight="1" x14ac:dyDescent="0.35">
      <c r="B1746" s="698">
        <v>22020402</v>
      </c>
      <c r="C1746" s="698">
        <v>70133</v>
      </c>
      <c r="D1746" s="761" t="s">
        <v>4684</v>
      </c>
      <c r="E1746" s="700">
        <v>2101</v>
      </c>
      <c r="F1746" s="698">
        <v>10721300</v>
      </c>
      <c r="G1746" s="26" t="s">
        <v>197</v>
      </c>
      <c r="H1746" s="791">
        <v>500000</v>
      </c>
      <c r="I1746" s="751">
        <v>0</v>
      </c>
      <c r="J1746" s="648"/>
      <c r="K1746" s="785">
        <f t="shared" si="49"/>
        <v>500000</v>
      </c>
      <c r="L1746" s="1081"/>
    </row>
    <row r="1747" spans="2:12" ht="29.1" customHeight="1" x14ac:dyDescent="0.35">
      <c r="B1747" s="698">
        <v>22020403</v>
      </c>
      <c r="C1747" s="698">
        <v>70133</v>
      </c>
      <c r="D1747" s="761" t="s">
        <v>4684</v>
      </c>
      <c r="E1747" s="700">
        <v>2101</v>
      </c>
      <c r="F1747" s="698">
        <v>10721300</v>
      </c>
      <c r="G1747" s="26" t="s">
        <v>160</v>
      </c>
      <c r="H1747" s="791">
        <v>4000000</v>
      </c>
      <c r="I1747" s="751">
        <v>459900</v>
      </c>
      <c r="J1747" s="648"/>
      <c r="K1747" s="785">
        <f t="shared" si="49"/>
        <v>4000000</v>
      </c>
      <c r="L1747" s="1081"/>
    </row>
    <row r="1748" spans="2:12" ht="29.1" customHeight="1" x14ac:dyDescent="0.35">
      <c r="B1748" s="698">
        <v>22020404</v>
      </c>
      <c r="C1748" s="698">
        <v>70133</v>
      </c>
      <c r="D1748" s="761" t="s">
        <v>4684</v>
      </c>
      <c r="E1748" s="700">
        <v>2101</v>
      </c>
      <c r="F1748" s="698">
        <v>10721300</v>
      </c>
      <c r="G1748" s="26" t="s">
        <v>161</v>
      </c>
      <c r="H1748" s="791">
        <v>400000</v>
      </c>
      <c r="I1748" s="751">
        <v>100000</v>
      </c>
      <c r="J1748" s="648"/>
      <c r="K1748" s="785">
        <f t="shared" si="49"/>
        <v>400000</v>
      </c>
      <c r="L1748" s="1081"/>
    </row>
    <row r="1749" spans="2:12" ht="29.1" customHeight="1" x14ac:dyDescent="0.35">
      <c r="B1749" s="698">
        <v>22020405</v>
      </c>
      <c r="C1749" s="698">
        <v>70133</v>
      </c>
      <c r="D1749" s="761" t="s">
        <v>4684</v>
      </c>
      <c r="E1749" s="700">
        <v>2101</v>
      </c>
      <c r="F1749" s="698">
        <v>10721300</v>
      </c>
      <c r="G1749" s="26" t="s">
        <v>162</v>
      </c>
      <c r="H1749" s="791">
        <v>2000000</v>
      </c>
      <c r="I1749" s="751">
        <v>0</v>
      </c>
      <c r="J1749" s="648"/>
      <c r="K1749" s="785">
        <f t="shared" si="49"/>
        <v>2000000</v>
      </c>
      <c r="L1749" s="1081"/>
    </row>
    <row r="1750" spans="2:12" ht="29.1" customHeight="1" x14ac:dyDescent="0.35">
      <c r="B1750" s="698">
        <v>22020406</v>
      </c>
      <c r="C1750" s="698">
        <v>70133</v>
      </c>
      <c r="D1750" s="761" t="s">
        <v>4684</v>
      </c>
      <c r="E1750" s="700">
        <v>2101</v>
      </c>
      <c r="F1750" s="698">
        <v>10721300</v>
      </c>
      <c r="G1750" s="26" t="s">
        <v>163</v>
      </c>
      <c r="H1750" s="763">
        <v>1000000</v>
      </c>
      <c r="I1750" s="751">
        <v>50000</v>
      </c>
      <c r="J1750" s="735"/>
      <c r="K1750" s="785">
        <f t="shared" si="49"/>
        <v>1000000</v>
      </c>
      <c r="L1750" s="1081"/>
    </row>
    <row r="1751" spans="2:12" ht="29.1" customHeight="1" x14ac:dyDescent="0.35">
      <c r="B1751" s="698">
        <v>22020605</v>
      </c>
      <c r="C1751" s="698">
        <v>70133</v>
      </c>
      <c r="D1751" s="761" t="s">
        <v>4684</v>
      </c>
      <c r="E1751" s="700">
        <v>2101</v>
      </c>
      <c r="F1751" s="698">
        <v>10721300</v>
      </c>
      <c r="G1751" s="26" t="s">
        <v>167</v>
      </c>
      <c r="H1751" s="763">
        <v>2000000</v>
      </c>
      <c r="I1751" s="751">
        <v>0</v>
      </c>
      <c r="J1751" s="735"/>
      <c r="K1751" s="785">
        <f t="shared" si="49"/>
        <v>2000000</v>
      </c>
      <c r="L1751" s="1081"/>
    </row>
    <row r="1752" spans="2:12" ht="29.1" customHeight="1" x14ac:dyDescent="0.35">
      <c r="B1752" s="698">
        <v>22020801</v>
      </c>
      <c r="C1752" s="698">
        <v>70133</v>
      </c>
      <c r="D1752" s="761" t="s">
        <v>4684</v>
      </c>
      <c r="E1752" s="700">
        <v>2101</v>
      </c>
      <c r="F1752" s="698">
        <v>10721300</v>
      </c>
      <c r="G1752" s="26" t="s">
        <v>168</v>
      </c>
      <c r="H1752" s="763">
        <v>6815000</v>
      </c>
      <c r="I1752" s="751">
        <v>0</v>
      </c>
      <c r="J1752" s="735"/>
      <c r="K1752" s="785">
        <f t="shared" si="49"/>
        <v>6815000</v>
      </c>
      <c r="L1752" s="1081"/>
    </row>
    <row r="1753" spans="2:12" ht="29.1" customHeight="1" x14ac:dyDescent="0.35">
      <c r="B1753" s="698">
        <v>22020802</v>
      </c>
      <c r="C1753" s="698">
        <v>70133</v>
      </c>
      <c r="D1753" s="761" t="s">
        <v>4684</v>
      </c>
      <c r="E1753" s="700">
        <v>2101</v>
      </c>
      <c r="F1753" s="698">
        <v>10721300</v>
      </c>
      <c r="G1753" s="26" t="s">
        <v>188</v>
      </c>
      <c r="H1753" s="763">
        <v>500000</v>
      </c>
      <c r="I1753" s="751">
        <v>0</v>
      </c>
      <c r="J1753" s="735"/>
      <c r="K1753" s="785">
        <f t="shared" si="49"/>
        <v>500000</v>
      </c>
      <c r="L1753" s="1081"/>
    </row>
    <row r="1754" spans="2:12" ht="29.1" customHeight="1" x14ac:dyDescent="0.35">
      <c r="B1754" s="698">
        <v>22020803</v>
      </c>
      <c r="C1754" s="698">
        <v>70133</v>
      </c>
      <c r="D1754" s="761" t="s">
        <v>4684</v>
      </c>
      <c r="E1754" s="700">
        <v>2101</v>
      </c>
      <c r="F1754" s="698">
        <v>10721300</v>
      </c>
      <c r="G1754" s="26" t="s">
        <v>169</v>
      </c>
      <c r="H1754" s="763">
        <v>11000000</v>
      </c>
      <c r="I1754" s="751">
        <v>920000</v>
      </c>
      <c r="J1754" s="735"/>
      <c r="K1754" s="785">
        <f t="shared" si="49"/>
        <v>11000000</v>
      </c>
      <c r="L1754" s="1081"/>
    </row>
    <row r="1755" spans="2:12" ht="29.1" customHeight="1" x14ac:dyDescent="0.35">
      <c r="B1755" s="698">
        <v>22020806</v>
      </c>
      <c r="C1755" s="698">
        <v>70133</v>
      </c>
      <c r="D1755" s="761" t="s">
        <v>4684</v>
      </c>
      <c r="E1755" s="700">
        <v>2101</v>
      </c>
      <c r="F1755" s="698">
        <v>10721300</v>
      </c>
      <c r="G1755" s="26" t="s">
        <v>170</v>
      </c>
      <c r="H1755" s="763">
        <v>200000</v>
      </c>
      <c r="I1755" s="751">
        <v>0</v>
      </c>
      <c r="J1755" s="735"/>
      <c r="K1755" s="785">
        <f t="shared" si="49"/>
        <v>200000</v>
      </c>
      <c r="L1755" s="1081"/>
    </row>
    <row r="1756" spans="2:12" ht="29.1" customHeight="1" x14ac:dyDescent="0.35">
      <c r="B1756" s="782">
        <v>22020901</v>
      </c>
      <c r="C1756" s="698">
        <v>70133</v>
      </c>
      <c r="D1756" s="761" t="s">
        <v>4684</v>
      </c>
      <c r="E1756" s="700">
        <v>2101</v>
      </c>
      <c r="F1756" s="698">
        <v>10721300</v>
      </c>
      <c r="G1756" s="37" t="s">
        <v>171</v>
      </c>
      <c r="H1756" s="701">
        <v>100000</v>
      </c>
      <c r="I1756" s="751">
        <v>0</v>
      </c>
      <c r="J1756" s="788"/>
      <c r="K1756" s="785">
        <f t="shared" si="49"/>
        <v>100000</v>
      </c>
      <c r="L1756" s="1081"/>
    </row>
    <row r="1757" spans="2:12" ht="29.1" customHeight="1" x14ac:dyDescent="0.35">
      <c r="B1757" s="782">
        <v>22021001</v>
      </c>
      <c r="C1757" s="698">
        <v>70133</v>
      </c>
      <c r="D1757" s="761" t="s">
        <v>4684</v>
      </c>
      <c r="E1757" s="700">
        <v>2101</v>
      </c>
      <c r="F1757" s="698">
        <v>10721300</v>
      </c>
      <c r="G1757" s="37" t="s">
        <v>172</v>
      </c>
      <c r="H1757" s="701">
        <v>6000000</v>
      </c>
      <c r="I1757" s="751">
        <v>140000</v>
      </c>
      <c r="J1757" s="788"/>
      <c r="K1757" s="785">
        <f t="shared" si="49"/>
        <v>6000000</v>
      </c>
      <c r="L1757" s="1081"/>
    </row>
    <row r="1758" spans="2:12" ht="29.1" customHeight="1" thickBot="1" x14ac:dyDescent="0.4">
      <c r="B1758" s="782">
        <v>22021007</v>
      </c>
      <c r="C1758" s="698">
        <v>70133</v>
      </c>
      <c r="D1758" s="783" t="s">
        <v>4684</v>
      </c>
      <c r="E1758" s="700">
        <v>2101</v>
      </c>
      <c r="F1758" s="782">
        <v>10721300</v>
      </c>
      <c r="G1758" s="37" t="s">
        <v>175</v>
      </c>
      <c r="H1758" s="701">
        <v>2000000</v>
      </c>
      <c r="I1758" s="751">
        <v>200000</v>
      </c>
      <c r="J1758" s="788"/>
      <c r="K1758" s="785">
        <f t="shared" si="49"/>
        <v>2000000</v>
      </c>
      <c r="L1758" s="1081"/>
    </row>
    <row r="1759" spans="2:12" ht="27.75" thickTop="1" thickBot="1" x14ac:dyDescent="0.4">
      <c r="B1759" s="764"/>
      <c r="C1759" s="764"/>
      <c r="D1759" s="764"/>
      <c r="E1759" s="764"/>
      <c r="F1759" s="764"/>
      <c r="G1759" s="16" t="s">
        <v>2624</v>
      </c>
      <c r="H1759" s="766">
        <f>SUM(H1737:H1758)</f>
        <v>56640000</v>
      </c>
      <c r="I1759" s="747">
        <f>SUM(I1737:I1758)</f>
        <v>3682315</v>
      </c>
      <c r="J1759" s="765">
        <f>SUM(J1737:J1758)</f>
        <v>0</v>
      </c>
      <c r="K1759" s="766">
        <f>SUM(K1737:K1758)</f>
        <v>56640000</v>
      </c>
    </row>
    <row r="1760" spans="2:12" ht="27.75" thickTop="1" thickBot="1" x14ac:dyDescent="0.4">
      <c r="B1760" s="767"/>
      <c r="C1760" s="767"/>
      <c r="D1760" s="767"/>
      <c r="E1760" s="767"/>
      <c r="F1760" s="767"/>
      <c r="G1760" s="184"/>
      <c r="H1760" s="794"/>
      <c r="I1760" s="866"/>
      <c r="J1760" s="842"/>
      <c r="K1760" s="932"/>
    </row>
    <row r="1761" spans="2:12" ht="27.75" thickTop="1" thickBot="1" x14ac:dyDescent="0.4">
      <c r="B1761" s="767"/>
      <c r="C1761" s="767"/>
      <c r="D1761" s="767"/>
      <c r="E1761" s="767"/>
      <c r="F1761" s="767"/>
      <c r="G1761" s="769"/>
      <c r="H1761" s="787"/>
      <c r="I1761" s="728"/>
      <c r="J1761" s="719" t="s">
        <v>179</v>
      </c>
      <c r="K1761" s="789">
        <v>0</v>
      </c>
    </row>
    <row r="1762" spans="2:12" ht="27.75" thickTop="1" thickBot="1" x14ac:dyDescent="0.4">
      <c r="B1762" s="767"/>
      <c r="C1762" s="767"/>
      <c r="D1762" s="767"/>
      <c r="E1762" s="767"/>
      <c r="F1762" s="767"/>
      <c r="G1762" s="769"/>
      <c r="H1762" s="787"/>
      <c r="I1762" s="728"/>
      <c r="J1762" s="719" t="s">
        <v>180</v>
      </c>
      <c r="K1762" s="789">
        <f>K1759-K1761</f>
        <v>56640000</v>
      </c>
    </row>
    <row r="1763" spans="2:12" ht="27.75" thickTop="1" thickBot="1" x14ac:dyDescent="0.4">
      <c r="B1763" s="767"/>
      <c r="C1763" s="767"/>
      <c r="D1763" s="767"/>
      <c r="E1763" s="767"/>
      <c r="F1763" s="767"/>
      <c r="G1763" s="769"/>
      <c r="H1763" s="787"/>
      <c r="I1763" s="728"/>
      <c r="J1763" s="720"/>
      <c r="K1763" s="794"/>
    </row>
    <row r="1764" spans="2:12" ht="27.75" thickTop="1" thickBot="1" x14ac:dyDescent="0.4">
      <c r="B1764" s="1088" t="s">
        <v>56</v>
      </c>
      <c r="C1764" s="1089" t="s">
        <v>4043</v>
      </c>
      <c r="D1764" s="1089"/>
      <c r="E1764" s="1089"/>
      <c r="F1764" s="1089"/>
      <c r="G1764" s="1089"/>
      <c r="H1764" s="1090"/>
      <c r="I1764" s="1091"/>
      <c r="J1764" s="1089"/>
      <c r="K1764" s="1108"/>
    </row>
    <row r="1765" spans="2:12" ht="27.75" thickTop="1" thickBot="1" x14ac:dyDescent="0.4">
      <c r="B1765" s="1571" t="s">
        <v>182</v>
      </c>
      <c r="C1765" s="1571"/>
      <c r="D1765" s="1571"/>
      <c r="E1765" s="1571"/>
      <c r="F1765" s="1571"/>
      <c r="G1765" s="31"/>
      <c r="H1765" s="32"/>
      <c r="I1765" s="753"/>
      <c r="J1765" s="722"/>
      <c r="K1765" s="32"/>
    </row>
    <row r="1766" spans="2:12" ht="106.5" thickTop="1" thickBot="1" x14ac:dyDescent="0.4">
      <c r="B1766" s="20" t="s">
        <v>137</v>
      </c>
      <c r="C1766" s="20" t="s">
        <v>138</v>
      </c>
      <c r="D1766" s="20" t="s">
        <v>139</v>
      </c>
      <c r="E1766" s="20" t="s">
        <v>140</v>
      </c>
      <c r="F1766" s="20" t="s">
        <v>141</v>
      </c>
      <c r="G1766" s="20" t="s">
        <v>142</v>
      </c>
      <c r="H1766" s="33" t="s">
        <v>3311</v>
      </c>
      <c r="I1766" s="750" t="s">
        <v>3316</v>
      </c>
      <c r="J1766" s="717" t="s">
        <v>3315</v>
      </c>
      <c r="K1766" s="21" t="s">
        <v>5154</v>
      </c>
    </row>
    <row r="1767" spans="2:12" ht="26.25" thickTop="1" x14ac:dyDescent="0.35">
      <c r="B1767" s="782">
        <v>21010101</v>
      </c>
      <c r="C1767" s="698">
        <v>70421</v>
      </c>
      <c r="D1767" s="783" t="s">
        <v>4873</v>
      </c>
      <c r="E1767" s="784">
        <v>2101</v>
      </c>
      <c r="F1767" s="782">
        <v>10721300</v>
      </c>
      <c r="G1767" s="37" t="s">
        <v>143</v>
      </c>
      <c r="H1767" s="791">
        <v>550636649.32000005</v>
      </c>
      <c r="I1767" s="751">
        <v>276243026.75999999</v>
      </c>
      <c r="J1767" s="738"/>
      <c r="K1767" s="785">
        <f t="shared" ref="K1767:K1807" si="50">SUM(H1767,J1767)</f>
        <v>550636649.32000005</v>
      </c>
      <c r="L1767" s="1081"/>
    </row>
    <row r="1768" spans="2:12" ht="27.6" customHeight="1" x14ac:dyDescent="0.35">
      <c r="B1768" s="698">
        <v>22020101</v>
      </c>
      <c r="C1768" s="698">
        <v>70421</v>
      </c>
      <c r="D1768" s="783" t="s">
        <v>4873</v>
      </c>
      <c r="E1768" s="784">
        <v>2101</v>
      </c>
      <c r="F1768" s="782">
        <v>10721300</v>
      </c>
      <c r="G1768" s="26" t="s">
        <v>145</v>
      </c>
      <c r="H1768" s="763">
        <v>1800000</v>
      </c>
      <c r="I1768" s="751">
        <v>0</v>
      </c>
      <c r="J1768" s="735"/>
      <c r="K1768" s="701">
        <f t="shared" si="50"/>
        <v>1800000</v>
      </c>
      <c r="L1768" s="1081"/>
    </row>
    <row r="1769" spans="2:12" ht="27.6" customHeight="1" x14ac:dyDescent="0.35">
      <c r="B1769" s="698">
        <v>22020102</v>
      </c>
      <c r="C1769" s="698">
        <v>70421</v>
      </c>
      <c r="D1769" s="783" t="s">
        <v>4873</v>
      </c>
      <c r="E1769" s="784">
        <v>2101</v>
      </c>
      <c r="F1769" s="782">
        <v>10721300</v>
      </c>
      <c r="G1769" s="26" t="s">
        <v>146</v>
      </c>
      <c r="H1769" s="791">
        <v>3860000</v>
      </c>
      <c r="I1769" s="751">
        <v>0</v>
      </c>
      <c r="J1769" s="648"/>
      <c r="K1769" s="785">
        <f t="shared" si="50"/>
        <v>3860000</v>
      </c>
      <c r="L1769" s="1081"/>
    </row>
    <row r="1770" spans="2:12" ht="27.6" customHeight="1" x14ac:dyDescent="0.35">
      <c r="B1770" s="698">
        <v>22020201</v>
      </c>
      <c r="C1770" s="698">
        <v>70421</v>
      </c>
      <c r="D1770" s="783" t="s">
        <v>4873</v>
      </c>
      <c r="E1770" s="784">
        <v>2101</v>
      </c>
      <c r="F1770" s="782">
        <v>10721300</v>
      </c>
      <c r="G1770" s="26" t="s">
        <v>147</v>
      </c>
      <c r="H1770" s="791">
        <v>1400000</v>
      </c>
      <c r="I1770" s="751">
        <v>50000</v>
      </c>
      <c r="J1770" s="648"/>
      <c r="K1770" s="785">
        <f t="shared" si="50"/>
        <v>1400000</v>
      </c>
      <c r="L1770" s="1081"/>
    </row>
    <row r="1771" spans="2:12" ht="27.6" customHeight="1" x14ac:dyDescent="0.35">
      <c r="B1771" s="698">
        <v>22020205</v>
      </c>
      <c r="C1771" s="698">
        <v>70421</v>
      </c>
      <c r="D1771" s="783" t="s">
        <v>4873</v>
      </c>
      <c r="E1771" s="784">
        <v>2101</v>
      </c>
      <c r="F1771" s="782">
        <v>10721300</v>
      </c>
      <c r="G1771" s="26" t="s">
        <v>185</v>
      </c>
      <c r="H1771" s="791">
        <v>350000</v>
      </c>
      <c r="I1771" s="751">
        <v>0</v>
      </c>
      <c r="J1771" s="648"/>
      <c r="K1771" s="785">
        <f t="shared" si="50"/>
        <v>350000</v>
      </c>
      <c r="L1771" s="1081"/>
    </row>
    <row r="1772" spans="2:12" ht="27.6" customHeight="1" x14ac:dyDescent="0.35">
      <c r="B1772" s="698">
        <v>22020301</v>
      </c>
      <c r="C1772" s="698">
        <v>70421</v>
      </c>
      <c r="D1772" s="783" t="s">
        <v>4873</v>
      </c>
      <c r="E1772" s="784">
        <v>2101</v>
      </c>
      <c r="F1772" s="782">
        <v>10721300</v>
      </c>
      <c r="G1772" s="26" t="s">
        <v>195</v>
      </c>
      <c r="H1772" s="791">
        <v>1600000</v>
      </c>
      <c r="I1772" s="751">
        <v>150000</v>
      </c>
      <c r="J1772" s="648"/>
      <c r="K1772" s="785">
        <f t="shared" si="50"/>
        <v>1600000</v>
      </c>
      <c r="L1772" s="1081"/>
    </row>
    <row r="1773" spans="2:12" ht="27.6" customHeight="1" x14ac:dyDescent="0.35">
      <c r="B1773" s="698">
        <v>22020302</v>
      </c>
      <c r="C1773" s="698">
        <v>70421</v>
      </c>
      <c r="D1773" s="783" t="s">
        <v>4873</v>
      </c>
      <c r="E1773" s="784">
        <v>2101</v>
      </c>
      <c r="F1773" s="782">
        <v>10721300</v>
      </c>
      <c r="G1773" s="26" t="s">
        <v>207</v>
      </c>
      <c r="H1773" s="791">
        <v>214636.79999999999</v>
      </c>
      <c r="I1773" s="751">
        <v>0</v>
      </c>
      <c r="J1773" s="648"/>
      <c r="K1773" s="785">
        <f t="shared" si="50"/>
        <v>214636.79999999999</v>
      </c>
      <c r="L1773" s="1081"/>
    </row>
    <row r="1774" spans="2:12" ht="27.6" customHeight="1" x14ac:dyDescent="0.35">
      <c r="B1774" s="698">
        <v>22020303</v>
      </c>
      <c r="C1774" s="698">
        <v>70421</v>
      </c>
      <c r="D1774" s="783" t="s">
        <v>4873</v>
      </c>
      <c r="E1774" s="784">
        <v>2101</v>
      </c>
      <c r="F1774" s="782">
        <v>10721300</v>
      </c>
      <c r="G1774" s="26" t="s">
        <v>152</v>
      </c>
      <c r="H1774" s="791">
        <v>70000</v>
      </c>
      <c r="I1774" s="751">
        <v>0</v>
      </c>
      <c r="J1774" s="648"/>
      <c r="K1774" s="785">
        <f t="shared" si="50"/>
        <v>70000</v>
      </c>
      <c r="L1774" s="1081"/>
    </row>
    <row r="1775" spans="2:12" ht="27.6" customHeight="1" x14ac:dyDescent="0.35">
      <c r="B1775" s="698">
        <v>22020304</v>
      </c>
      <c r="C1775" s="698">
        <v>70421</v>
      </c>
      <c r="D1775" s="783" t="s">
        <v>4873</v>
      </c>
      <c r="E1775" s="784">
        <v>2101</v>
      </c>
      <c r="F1775" s="782">
        <v>10721300</v>
      </c>
      <c r="G1775" s="26" t="s">
        <v>187</v>
      </c>
      <c r="H1775" s="763">
        <v>70000</v>
      </c>
      <c r="I1775" s="751">
        <v>0</v>
      </c>
      <c r="J1775" s="735"/>
      <c r="K1775" s="785">
        <f t="shared" si="50"/>
        <v>70000</v>
      </c>
      <c r="L1775" s="1081"/>
    </row>
    <row r="1776" spans="2:12" ht="27.6" customHeight="1" x14ac:dyDescent="0.35">
      <c r="B1776" s="698">
        <v>22020305</v>
      </c>
      <c r="C1776" s="698">
        <v>70421</v>
      </c>
      <c r="D1776" s="783" t="s">
        <v>4873</v>
      </c>
      <c r="E1776" s="784">
        <v>2101</v>
      </c>
      <c r="F1776" s="782">
        <v>10721300</v>
      </c>
      <c r="G1776" s="26" t="s">
        <v>153</v>
      </c>
      <c r="H1776" s="763">
        <v>900000</v>
      </c>
      <c r="I1776" s="751">
        <v>211000</v>
      </c>
      <c r="J1776" s="735"/>
      <c r="K1776" s="785">
        <f t="shared" si="50"/>
        <v>900000</v>
      </c>
      <c r="L1776" s="1081"/>
    </row>
    <row r="1777" spans="2:12" ht="27.6" customHeight="1" x14ac:dyDescent="0.35">
      <c r="B1777" s="698">
        <v>22020306</v>
      </c>
      <c r="C1777" s="698">
        <v>70421</v>
      </c>
      <c r="D1777" s="783" t="s">
        <v>4873</v>
      </c>
      <c r="E1777" s="784">
        <v>2101</v>
      </c>
      <c r="F1777" s="782">
        <v>10721300</v>
      </c>
      <c r="G1777" s="26" t="s">
        <v>154</v>
      </c>
      <c r="H1777" s="763">
        <v>70000</v>
      </c>
      <c r="I1777" s="751">
        <v>0</v>
      </c>
      <c r="J1777" s="735"/>
      <c r="K1777" s="785">
        <f t="shared" si="50"/>
        <v>70000</v>
      </c>
      <c r="L1777" s="1081"/>
    </row>
    <row r="1778" spans="2:12" ht="27.6" customHeight="1" x14ac:dyDescent="0.35">
      <c r="B1778" s="698">
        <v>22020307</v>
      </c>
      <c r="C1778" s="698">
        <v>70421</v>
      </c>
      <c r="D1778" s="783" t="s">
        <v>4873</v>
      </c>
      <c r="E1778" s="784">
        <v>2101</v>
      </c>
      <c r="F1778" s="782">
        <v>10721300</v>
      </c>
      <c r="G1778" s="26" t="s">
        <v>155</v>
      </c>
      <c r="H1778" s="763">
        <v>290228.40000000002</v>
      </c>
      <c r="I1778" s="751">
        <v>0</v>
      </c>
      <c r="J1778" s="735"/>
      <c r="K1778" s="785">
        <f t="shared" si="50"/>
        <v>290228.40000000002</v>
      </c>
      <c r="L1778" s="1081"/>
    </row>
    <row r="1779" spans="2:12" ht="27.6" customHeight="1" x14ac:dyDescent="0.35">
      <c r="B1779" s="698">
        <v>22020309</v>
      </c>
      <c r="C1779" s="698">
        <v>70421</v>
      </c>
      <c r="D1779" s="783" t="s">
        <v>4873</v>
      </c>
      <c r="E1779" s="784">
        <v>2101</v>
      </c>
      <c r="F1779" s="782">
        <v>10721300</v>
      </c>
      <c r="G1779" s="26" t="s">
        <v>156</v>
      </c>
      <c r="H1779" s="763">
        <v>73500</v>
      </c>
      <c r="I1779" s="751">
        <v>0</v>
      </c>
      <c r="J1779" s="735"/>
      <c r="K1779" s="785">
        <f t="shared" si="50"/>
        <v>73500</v>
      </c>
      <c r="L1779" s="1081"/>
    </row>
    <row r="1780" spans="2:12" ht="27.6" customHeight="1" x14ac:dyDescent="0.35">
      <c r="B1780" s="698">
        <v>22020310</v>
      </c>
      <c r="C1780" s="698">
        <v>70421</v>
      </c>
      <c r="D1780" s="783" t="s">
        <v>4873</v>
      </c>
      <c r="E1780" s="784">
        <v>2101</v>
      </c>
      <c r="F1780" s="782">
        <v>10721300</v>
      </c>
      <c r="G1780" s="26" t="s">
        <v>209</v>
      </c>
      <c r="H1780" s="763">
        <v>159460</v>
      </c>
      <c r="I1780" s="751">
        <v>0</v>
      </c>
      <c r="J1780" s="735"/>
      <c r="K1780" s="785">
        <f t="shared" si="50"/>
        <v>159460</v>
      </c>
      <c r="L1780" s="1081"/>
    </row>
    <row r="1781" spans="2:12" ht="27.6" customHeight="1" x14ac:dyDescent="0.35">
      <c r="B1781" s="698">
        <v>22020311</v>
      </c>
      <c r="C1781" s="698">
        <v>70421</v>
      </c>
      <c r="D1781" s="783" t="s">
        <v>4873</v>
      </c>
      <c r="E1781" s="784">
        <v>2101</v>
      </c>
      <c r="F1781" s="782">
        <v>10721300</v>
      </c>
      <c r="G1781" s="26" t="s">
        <v>157</v>
      </c>
      <c r="H1781" s="763">
        <v>175000</v>
      </c>
      <c r="I1781" s="751">
        <v>0</v>
      </c>
      <c r="J1781" s="735"/>
      <c r="K1781" s="785">
        <f t="shared" si="50"/>
        <v>175000</v>
      </c>
      <c r="L1781" s="1081"/>
    </row>
    <row r="1782" spans="2:12" ht="27.6" customHeight="1" x14ac:dyDescent="0.35">
      <c r="B1782" s="698">
        <v>22020401</v>
      </c>
      <c r="C1782" s="698">
        <v>70421</v>
      </c>
      <c r="D1782" s="783" t="s">
        <v>4873</v>
      </c>
      <c r="E1782" s="784">
        <v>2101</v>
      </c>
      <c r="F1782" s="782">
        <v>10721300</v>
      </c>
      <c r="G1782" s="26" t="s">
        <v>196</v>
      </c>
      <c r="H1782" s="763">
        <v>1350000</v>
      </c>
      <c r="I1782" s="751">
        <v>100000</v>
      </c>
      <c r="J1782" s="723"/>
      <c r="K1782" s="785">
        <f t="shared" si="50"/>
        <v>1350000</v>
      </c>
      <c r="L1782" s="1081"/>
    </row>
    <row r="1783" spans="2:12" ht="27.6" customHeight="1" x14ac:dyDescent="0.35">
      <c r="B1783" s="698">
        <v>22020402</v>
      </c>
      <c r="C1783" s="698">
        <v>70421</v>
      </c>
      <c r="D1783" s="783" t="s">
        <v>4873</v>
      </c>
      <c r="E1783" s="784">
        <v>2101</v>
      </c>
      <c r="F1783" s="782">
        <v>10721300</v>
      </c>
      <c r="G1783" s="26" t="s">
        <v>197</v>
      </c>
      <c r="H1783" s="763">
        <v>175000</v>
      </c>
      <c r="I1783" s="751">
        <v>0</v>
      </c>
      <c r="J1783" s="723"/>
      <c r="K1783" s="785">
        <f t="shared" si="50"/>
        <v>175000</v>
      </c>
      <c r="L1783" s="1081"/>
    </row>
    <row r="1784" spans="2:12" ht="27.6" customHeight="1" x14ac:dyDescent="0.35">
      <c r="B1784" s="698">
        <v>22020403</v>
      </c>
      <c r="C1784" s="698">
        <v>70421</v>
      </c>
      <c r="D1784" s="783" t="s">
        <v>4873</v>
      </c>
      <c r="E1784" s="784">
        <v>2101</v>
      </c>
      <c r="F1784" s="782">
        <v>10721300</v>
      </c>
      <c r="G1784" s="26" t="s">
        <v>160</v>
      </c>
      <c r="H1784" s="763">
        <v>3801731</v>
      </c>
      <c r="I1784" s="751">
        <v>125000</v>
      </c>
      <c r="J1784" s="723"/>
      <c r="K1784" s="785">
        <f t="shared" si="50"/>
        <v>3801731</v>
      </c>
      <c r="L1784" s="1081"/>
    </row>
    <row r="1785" spans="2:12" ht="27.6" customHeight="1" x14ac:dyDescent="0.35">
      <c r="B1785" s="698">
        <v>22020404</v>
      </c>
      <c r="C1785" s="698">
        <v>70421</v>
      </c>
      <c r="D1785" s="783" t="s">
        <v>4873</v>
      </c>
      <c r="E1785" s="784">
        <v>2101</v>
      </c>
      <c r="F1785" s="782">
        <v>10721300</v>
      </c>
      <c r="G1785" s="26" t="s">
        <v>161</v>
      </c>
      <c r="H1785" s="763">
        <v>742350</v>
      </c>
      <c r="I1785" s="751">
        <v>65000</v>
      </c>
      <c r="J1785" s="723"/>
      <c r="K1785" s="785">
        <f t="shared" si="50"/>
        <v>742350</v>
      </c>
      <c r="L1785" s="1081"/>
    </row>
    <row r="1786" spans="2:12" ht="27.6" customHeight="1" x14ac:dyDescent="0.35">
      <c r="B1786" s="698">
        <v>22020405</v>
      </c>
      <c r="C1786" s="698">
        <v>70421</v>
      </c>
      <c r="D1786" s="783" t="s">
        <v>4873</v>
      </c>
      <c r="E1786" s="784">
        <v>2101</v>
      </c>
      <c r="F1786" s="782">
        <v>10721300</v>
      </c>
      <c r="G1786" s="26" t="s">
        <v>162</v>
      </c>
      <c r="H1786" s="763">
        <v>295680</v>
      </c>
      <c r="I1786" s="751">
        <v>75000</v>
      </c>
      <c r="J1786" s="735"/>
      <c r="K1786" s="785">
        <f t="shared" si="50"/>
        <v>295680</v>
      </c>
      <c r="L1786" s="1081"/>
    </row>
    <row r="1787" spans="2:12" ht="27.6" customHeight="1" x14ac:dyDescent="0.35">
      <c r="B1787" s="698">
        <v>22020406</v>
      </c>
      <c r="C1787" s="698">
        <v>70421</v>
      </c>
      <c r="D1787" s="783" t="s">
        <v>4873</v>
      </c>
      <c r="E1787" s="784">
        <v>2101</v>
      </c>
      <c r="F1787" s="782">
        <v>10721300</v>
      </c>
      <c r="G1787" s="26" t="s">
        <v>163</v>
      </c>
      <c r="H1787" s="763">
        <v>70000</v>
      </c>
      <c r="I1787" s="751">
        <v>0</v>
      </c>
      <c r="J1787" s="735"/>
      <c r="K1787" s="785">
        <f t="shared" si="50"/>
        <v>70000</v>
      </c>
      <c r="L1787" s="1081"/>
    </row>
    <row r="1788" spans="2:12" ht="27.6" customHeight="1" x14ac:dyDescent="0.35">
      <c r="B1788" s="698">
        <v>22020408</v>
      </c>
      <c r="C1788" s="698">
        <v>70421</v>
      </c>
      <c r="D1788" s="783" t="s">
        <v>4873</v>
      </c>
      <c r="E1788" s="784">
        <v>2101</v>
      </c>
      <c r="F1788" s="782">
        <v>10721300</v>
      </c>
      <c r="G1788" s="26" t="s">
        <v>3032</v>
      </c>
      <c r="H1788" s="763">
        <v>56918.400000000001</v>
      </c>
      <c r="I1788" s="751">
        <v>0</v>
      </c>
      <c r="J1788" s="735"/>
      <c r="K1788" s="785">
        <f t="shared" si="50"/>
        <v>56918.400000000001</v>
      </c>
      <c r="L1788" s="1081"/>
    </row>
    <row r="1789" spans="2:12" ht="27.6" customHeight="1" x14ac:dyDescent="0.35">
      <c r="B1789" s="698">
        <v>22020501</v>
      </c>
      <c r="C1789" s="698">
        <v>70421</v>
      </c>
      <c r="D1789" s="783" t="s">
        <v>4873</v>
      </c>
      <c r="E1789" s="784">
        <v>2101</v>
      </c>
      <c r="F1789" s="782">
        <v>10721300</v>
      </c>
      <c r="G1789" s="26" t="s">
        <v>198</v>
      </c>
      <c r="H1789" s="763">
        <v>900000</v>
      </c>
      <c r="I1789" s="751">
        <v>0</v>
      </c>
      <c r="J1789" s="735"/>
      <c r="K1789" s="785">
        <f t="shared" si="50"/>
        <v>900000</v>
      </c>
      <c r="L1789" s="1081"/>
    </row>
    <row r="1790" spans="2:12" ht="27.6" customHeight="1" x14ac:dyDescent="0.35">
      <c r="B1790" s="698">
        <v>22020601</v>
      </c>
      <c r="C1790" s="698">
        <v>70421</v>
      </c>
      <c r="D1790" s="783" t="s">
        <v>4873</v>
      </c>
      <c r="E1790" s="784">
        <v>2101</v>
      </c>
      <c r="F1790" s="782">
        <v>10721300</v>
      </c>
      <c r="G1790" s="26" t="s">
        <v>166</v>
      </c>
      <c r="H1790" s="763">
        <v>210000</v>
      </c>
      <c r="I1790" s="751">
        <v>0</v>
      </c>
      <c r="J1790" s="735"/>
      <c r="K1790" s="785">
        <f t="shared" si="50"/>
        <v>210000</v>
      </c>
      <c r="L1790" s="1081"/>
    </row>
    <row r="1791" spans="2:12" ht="27.6" customHeight="1" x14ac:dyDescent="0.35">
      <c r="B1791" s="698">
        <v>22020705</v>
      </c>
      <c r="C1791" s="698">
        <v>70421</v>
      </c>
      <c r="D1791" s="783" t="s">
        <v>4873</v>
      </c>
      <c r="E1791" s="784">
        <v>2101</v>
      </c>
      <c r="F1791" s="782">
        <v>10721300</v>
      </c>
      <c r="G1791" s="26" t="s">
        <v>205</v>
      </c>
      <c r="H1791" s="763">
        <v>184800</v>
      </c>
      <c r="I1791" s="751">
        <v>0</v>
      </c>
      <c r="J1791" s="723"/>
      <c r="K1791" s="785">
        <f t="shared" si="50"/>
        <v>184800</v>
      </c>
      <c r="L1791" s="1081"/>
    </row>
    <row r="1792" spans="2:12" ht="27.6" customHeight="1" x14ac:dyDescent="0.35">
      <c r="B1792" s="698">
        <v>22020706</v>
      </c>
      <c r="C1792" s="698">
        <v>70421</v>
      </c>
      <c r="D1792" s="783" t="s">
        <v>4873</v>
      </c>
      <c r="E1792" s="784">
        <v>2101</v>
      </c>
      <c r="F1792" s="782">
        <v>10721300</v>
      </c>
      <c r="G1792" s="26" t="s">
        <v>229</v>
      </c>
      <c r="H1792" s="763">
        <v>210000</v>
      </c>
      <c r="I1792" s="751">
        <v>0</v>
      </c>
      <c r="J1792" s="735"/>
      <c r="K1792" s="785">
        <f t="shared" si="50"/>
        <v>210000</v>
      </c>
      <c r="L1792" s="1081"/>
    </row>
    <row r="1793" spans="2:12" ht="27.6" customHeight="1" x14ac:dyDescent="0.35">
      <c r="B1793" s="698">
        <v>22020801</v>
      </c>
      <c r="C1793" s="698">
        <v>70421</v>
      </c>
      <c r="D1793" s="783" t="s">
        <v>4873</v>
      </c>
      <c r="E1793" s="784">
        <v>2101</v>
      </c>
      <c r="F1793" s="782">
        <v>10721300</v>
      </c>
      <c r="G1793" s="26" t="s">
        <v>168</v>
      </c>
      <c r="H1793" s="763">
        <v>1950000</v>
      </c>
      <c r="I1793" s="751">
        <v>142000</v>
      </c>
      <c r="J1793" s="735"/>
      <c r="K1793" s="785">
        <f t="shared" si="50"/>
        <v>1950000</v>
      </c>
      <c r="L1793" s="1081"/>
    </row>
    <row r="1794" spans="2:12" ht="27.6" customHeight="1" x14ac:dyDescent="0.35">
      <c r="B1794" s="698">
        <v>22020802</v>
      </c>
      <c r="C1794" s="698">
        <v>70421</v>
      </c>
      <c r="D1794" s="783" t="s">
        <v>4873</v>
      </c>
      <c r="E1794" s="784">
        <v>2101</v>
      </c>
      <c r="F1794" s="782">
        <v>10721300</v>
      </c>
      <c r="G1794" s="26" t="s">
        <v>188</v>
      </c>
      <c r="H1794" s="763">
        <v>450000</v>
      </c>
      <c r="I1794" s="751">
        <v>0</v>
      </c>
      <c r="J1794" s="735"/>
      <c r="K1794" s="785">
        <f t="shared" si="50"/>
        <v>450000</v>
      </c>
      <c r="L1794" s="1081"/>
    </row>
    <row r="1795" spans="2:12" ht="27.6" customHeight="1" x14ac:dyDescent="0.35">
      <c r="B1795" s="698">
        <v>22020803</v>
      </c>
      <c r="C1795" s="698">
        <v>70421</v>
      </c>
      <c r="D1795" s="783" t="s">
        <v>4873</v>
      </c>
      <c r="E1795" s="784">
        <v>2101</v>
      </c>
      <c r="F1795" s="782">
        <v>10721300</v>
      </c>
      <c r="G1795" s="26" t="s">
        <v>169</v>
      </c>
      <c r="H1795" s="763">
        <v>40000</v>
      </c>
      <c r="I1795" s="751">
        <v>0</v>
      </c>
      <c r="J1795" s="735"/>
      <c r="K1795" s="785">
        <f t="shared" si="50"/>
        <v>40000</v>
      </c>
      <c r="L1795" s="1081"/>
    </row>
    <row r="1796" spans="2:12" ht="27.6" customHeight="1" x14ac:dyDescent="0.35">
      <c r="B1796" s="698">
        <v>22020805</v>
      </c>
      <c r="C1796" s="698">
        <v>70421</v>
      </c>
      <c r="D1796" s="783" t="s">
        <v>4873</v>
      </c>
      <c r="E1796" s="784">
        <v>2101</v>
      </c>
      <c r="F1796" s="782">
        <v>10721300</v>
      </c>
      <c r="G1796" s="26" t="s">
        <v>3033</v>
      </c>
      <c r="H1796" s="763">
        <v>140000</v>
      </c>
      <c r="I1796" s="751">
        <v>0</v>
      </c>
      <c r="J1796" s="735"/>
      <c r="K1796" s="785">
        <f t="shared" si="50"/>
        <v>140000</v>
      </c>
      <c r="L1796" s="1081"/>
    </row>
    <row r="1797" spans="2:12" ht="27.6" customHeight="1" x14ac:dyDescent="0.35">
      <c r="B1797" s="698">
        <v>22020806</v>
      </c>
      <c r="C1797" s="698">
        <v>70421</v>
      </c>
      <c r="D1797" s="783" t="s">
        <v>4873</v>
      </c>
      <c r="E1797" s="784">
        <v>2101</v>
      </c>
      <c r="F1797" s="782">
        <v>10721300</v>
      </c>
      <c r="G1797" s="26" t="s">
        <v>170</v>
      </c>
      <c r="H1797" s="763">
        <v>140000</v>
      </c>
      <c r="I1797" s="751">
        <v>0</v>
      </c>
      <c r="J1797" s="735"/>
      <c r="K1797" s="785">
        <f t="shared" si="50"/>
        <v>140000</v>
      </c>
      <c r="L1797" s="1081"/>
    </row>
    <row r="1798" spans="2:12" ht="27.6" customHeight="1" x14ac:dyDescent="0.35">
      <c r="B1798" s="698">
        <v>22020901</v>
      </c>
      <c r="C1798" s="698">
        <v>70421</v>
      </c>
      <c r="D1798" s="783" t="s">
        <v>4873</v>
      </c>
      <c r="E1798" s="784">
        <v>2101</v>
      </c>
      <c r="F1798" s="782">
        <v>10721300</v>
      </c>
      <c r="G1798" s="26" t="s">
        <v>171</v>
      </c>
      <c r="H1798" s="763">
        <v>3500</v>
      </c>
      <c r="I1798" s="751">
        <v>0</v>
      </c>
      <c r="J1798" s="723"/>
      <c r="K1798" s="785">
        <f t="shared" si="50"/>
        <v>3500</v>
      </c>
      <c r="L1798" s="1081"/>
    </row>
    <row r="1799" spans="2:12" ht="27.6" customHeight="1" x14ac:dyDescent="0.35">
      <c r="B1799" s="782">
        <v>22021001</v>
      </c>
      <c r="C1799" s="698">
        <v>70421</v>
      </c>
      <c r="D1799" s="783" t="s">
        <v>4873</v>
      </c>
      <c r="E1799" s="784">
        <v>2101</v>
      </c>
      <c r="F1799" s="782">
        <v>10721300</v>
      </c>
      <c r="G1799" s="37" t="s">
        <v>172</v>
      </c>
      <c r="H1799" s="701">
        <v>961915</v>
      </c>
      <c r="I1799" s="751">
        <v>82000</v>
      </c>
      <c r="J1799" s="788"/>
      <c r="K1799" s="785">
        <f t="shared" si="50"/>
        <v>961915</v>
      </c>
      <c r="L1799" s="1081"/>
    </row>
    <row r="1800" spans="2:12" ht="27.6" customHeight="1" x14ac:dyDescent="0.35">
      <c r="B1800" s="698">
        <v>22021002</v>
      </c>
      <c r="C1800" s="698">
        <v>70421</v>
      </c>
      <c r="D1800" s="783" t="s">
        <v>4873</v>
      </c>
      <c r="E1800" s="784">
        <v>2101</v>
      </c>
      <c r="F1800" s="782">
        <v>10721300</v>
      </c>
      <c r="G1800" s="26" t="s">
        <v>189</v>
      </c>
      <c r="H1800" s="763">
        <v>875000</v>
      </c>
      <c r="I1800" s="751">
        <v>0</v>
      </c>
      <c r="J1800" s="735"/>
      <c r="K1800" s="785">
        <f t="shared" si="50"/>
        <v>875000</v>
      </c>
      <c r="L1800" s="1081"/>
    </row>
    <row r="1801" spans="2:12" ht="27.6" customHeight="1" x14ac:dyDescent="0.35">
      <c r="B1801" s="698">
        <v>22021003</v>
      </c>
      <c r="C1801" s="698">
        <v>70421</v>
      </c>
      <c r="D1801" s="783" t="s">
        <v>4873</v>
      </c>
      <c r="E1801" s="784">
        <v>2101</v>
      </c>
      <c r="F1801" s="782">
        <v>10721300</v>
      </c>
      <c r="G1801" s="26" t="s">
        <v>173</v>
      </c>
      <c r="H1801" s="763">
        <v>532840</v>
      </c>
      <c r="I1801" s="751">
        <v>0</v>
      </c>
      <c r="J1801" s="723"/>
      <c r="K1801" s="785">
        <f t="shared" si="50"/>
        <v>532840</v>
      </c>
      <c r="L1801" s="1081"/>
    </row>
    <row r="1802" spans="2:12" ht="27.6" customHeight="1" x14ac:dyDescent="0.35">
      <c r="B1802" s="698">
        <v>22021004</v>
      </c>
      <c r="C1802" s="698">
        <v>70421</v>
      </c>
      <c r="D1802" s="783" t="s">
        <v>4873</v>
      </c>
      <c r="E1802" s="784">
        <v>2101</v>
      </c>
      <c r="F1802" s="782">
        <v>10721300</v>
      </c>
      <c r="G1802" s="26" t="s">
        <v>174</v>
      </c>
      <c r="H1802" s="763">
        <v>230440</v>
      </c>
      <c r="I1802" s="751">
        <v>0</v>
      </c>
      <c r="J1802" s="735"/>
      <c r="K1802" s="785">
        <f t="shared" si="50"/>
        <v>230440</v>
      </c>
      <c r="L1802" s="1081"/>
    </row>
    <row r="1803" spans="2:12" ht="27.6" customHeight="1" x14ac:dyDescent="0.35">
      <c r="B1803" s="698">
        <v>22021006</v>
      </c>
      <c r="C1803" s="698">
        <v>70421</v>
      </c>
      <c r="D1803" s="783" t="s">
        <v>4873</v>
      </c>
      <c r="E1803" s="784">
        <v>2101</v>
      </c>
      <c r="F1803" s="782">
        <v>10721300</v>
      </c>
      <c r="G1803" s="26" t="s">
        <v>190</v>
      </c>
      <c r="H1803" s="763">
        <v>27720</v>
      </c>
      <c r="I1803" s="751">
        <v>0</v>
      </c>
      <c r="J1803" s="735"/>
      <c r="K1803" s="785">
        <f t="shared" si="50"/>
        <v>27720</v>
      </c>
      <c r="L1803" s="1081"/>
    </row>
    <row r="1804" spans="2:12" ht="27.6" customHeight="1" x14ac:dyDescent="0.35">
      <c r="B1804" s="698">
        <v>22021008</v>
      </c>
      <c r="C1804" s="698">
        <v>70421</v>
      </c>
      <c r="D1804" s="783" t="s">
        <v>4873</v>
      </c>
      <c r="E1804" s="784">
        <v>2101</v>
      </c>
      <c r="F1804" s="782">
        <v>10721300</v>
      </c>
      <c r="G1804" s="26" t="s">
        <v>191</v>
      </c>
      <c r="H1804" s="763">
        <v>211960</v>
      </c>
      <c r="I1804" s="751">
        <v>0</v>
      </c>
      <c r="J1804" s="735"/>
      <c r="K1804" s="785">
        <f t="shared" si="50"/>
        <v>211960</v>
      </c>
      <c r="L1804" s="1081"/>
    </row>
    <row r="1805" spans="2:12" ht="27.6" customHeight="1" x14ac:dyDescent="0.35">
      <c r="B1805" s="698">
        <v>22021009</v>
      </c>
      <c r="C1805" s="698">
        <v>70421</v>
      </c>
      <c r="D1805" s="783" t="s">
        <v>4873</v>
      </c>
      <c r="E1805" s="784">
        <v>2101</v>
      </c>
      <c r="F1805" s="782">
        <v>10721300</v>
      </c>
      <c r="G1805" s="26" t="s">
        <v>176</v>
      </c>
      <c r="H1805" s="763">
        <v>70000</v>
      </c>
      <c r="I1805" s="751">
        <v>0</v>
      </c>
      <c r="J1805" s="735"/>
      <c r="K1805" s="785">
        <f t="shared" si="50"/>
        <v>70000</v>
      </c>
      <c r="L1805" s="1081"/>
    </row>
    <row r="1806" spans="2:12" ht="27.6" customHeight="1" x14ac:dyDescent="0.35">
      <c r="B1806" s="698">
        <v>22021021</v>
      </c>
      <c r="C1806" s="698">
        <v>70421</v>
      </c>
      <c r="D1806" s="783" t="s">
        <v>4873</v>
      </c>
      <c r="E1806" s="784">
        <v>2101</v>
      </c>
      <c r="F1806" s="782">
        <v>10721300</v>
      </c>
      <c r="G1806" s="26" t="s">
        <v>201</v>
      </c>
      <c r="H1806" s="763">
        <v>2319600</v>
      </c>
      <c r="I1806" s="751">
        <v>0</v>
      </c>
      <c r="J1806" s="735"/>
      <c r="K1806" s="785">
        <f t="shared" si="50"/>
        <v>2319600</v>
      </c>
      <c r="L1806" s="1081"/>
    </row>
    <row r="1807" spans="2:12" ht="27.6" customHeight="1" thickBot="1" x14ac:dyDescent="0.4">
      <c r="B1807" s="698">
        <v>22021022</v>
      </c>
      <c r="C1807" s="698">
        <v>70421</v>
      </c>
      <c r="D1807" s="783" t="s">
        <v>4873</v>
      </c>
      <c r="E1807" s="784">
        <v>2101</v>
      </c>
      <c r="F1807" s="782">
        <v>10721300</v>
      </c>
      <c r="G1807" s="26" t="s">
        <v>177</v>
      </c>
      <c r="H1807" s="763">
        <v>5000000</v>
      </c>
      <c r="I1807" s="751"/>
      <c r="J1807" s="735"/>
      <c r="K1807" s="785">
        <f t="shared" si="50"/>
        <v>5000000</v>
      </c>
      <c r="L1807" s="1081"/>
    </row>
    <row r="1808" spans="2:12" ht="27.75" thickTop="1" thickBot="1" x14ac:dyDescent="0.4">
      <c r="B1808" s="764"/>
      <c r="C1808" s="764"/>
      <c r="D1808" s="764"/>
      <c r="E1808" s="764"/>
      <c r="F1808" s="764"/>
      <c r="G1808" s="16" t="s">
        <v>2624</v>
      </c>
      <c r="H1808" s="766">
        <f>SUM(H1767:H1807)</f>
        <v>582618928.91999996</v>
      </c>
      <c r="I1808" s="747">
        <f>SUM(I1767:I1807)</f>
        <v>277243026.75999999</v>
      </c>
      <c r="J1808" s="765">
        <f>SUM(J1767:J1807)</f>
        <v>0</v>
      </c>
      <c r="K1808" s="766">
        <f>SUM(K1767:K1807)</f>
        <v>582618928.91999996</v>
      </c>
    </row>
    <row r="1809" spans="1:15" ht="27.75" thickTop="1" thickBot="1" x14ac:dyDescent="0.4">
      <c r="B1809" s="767"/>
      <c r="C1809" s="767"/>
      <c r="D1809" s="767"/>
      <c r="E1809" s="767"/>
      <c r="F1809" s="767"/>
      <c r="G1809" s="184"/>
      <c r="H1809" s="794"/>
      <c r="I1809" s="866"/>
      <c r="J1809" s="842"/>
      <c r="K1809" s="932"/>
    </row>
    <row r="1810" spans="1:15" ht="27.75" thickTop="1" thickBot="1" x14ac:dyDescent="0.4">
      <c r="B1810" s="767"/>
      <c r="C1810" s="767"/>
      <c r="D1810" s="767"/>
      <c r="E1810" s="767"/>
      <c r="F1810" s="767"/>
      <c r="G1810" s="769"/>
      <c r="H1810" s="787"/>
      <c r="I1810" s="728"/>
      <c r="J1810" s="719" t="s">
        <v>179</v>
      </c>
      <c r="K1810" s="789">
        <f>K1767</f>
        <v>550636649.32000005</v>
      </c>
    </row>
    <row r="1811" spans="1:15" ht="27.75" thickTop="1" thickBot="1" x14ac:dyDescent="0.4">
      <c r="B1811" s="767"/>
      <c r="C1811" s="767"/>
      <c r="D1811" s="767"/>
      <c r="E1811" s="767"/>
      <c r="F1811" s="767"/>
      <c r="G1811" s="769"/>
      <c r="H1811" s="787"/>
      <c r="I1811" s="728"/>
      <c r="J1811" s="719" t="s">
        <v>180</v>
      </c>
      <c r="K1811" s="789">
        <f>K1808-K1810</f>
        <v>31982279.599999905</v>
      </c>
    </row>
    <row r="1812" spans="1:15" ht="27.75" thickTop="1" thickBot="1" x14ac:dyDescent="0.4">
      <c r="B1812" s="767"/>
      <c r="C1812" s="767"/>
      <c r="D1812" s="767"/>
      <c r="E1812" s="767"/>
      <c r="F1812" s="767"/>
      <c r="G1812" s="769"/>
      <c r="H1812" s="787"/>
      <c r="I1812" s="728"/>
      <c r="J1812" s="720"/>
      <c r="K1812" s="827"/>
    </row>
    <row r="1813" spans="1:15" ht="27.75" thickTop="1" thickBot="1" x14ac:dyDescent="0.4">
      <c r="B1813" s="1088" t="s">
        <v>56</v>
      </c>
      <c r="C1813" s="1089" t="s">
        <v>4043</v>
      </c>
      <c r="D1813" s="1089"/>
      <c r="E1813" s="1089"/>
      <c r="F1813" s="1089"/>
      <c r="G1813" s="1089"/>
      <c r="H1813" s="1090"/>
      <c r="I1813" s="1091"/>
      <c r="J1813" s="1089"/>
      <c r="K1813" s="1108"/>
    </row>
    <row r="1814" spans="1:15" ht="27.75" thickTop="1" thickBot="1" x14ac:dyDescent="0.4">
      <c r="B1814" s="1569" t="s">
        <v>213</v>
      </c>
      <c r="C1814" s="1569"/>
      <c r="D1814" s="1569"/>
      <c r="E1814" s="1569"/>
      <c r="F1814" s="1569"/>
      <c r="G1814" s="31"/>
      <c r="H1814" s="32"/>
      <c r="I1814" s="753"/>
      <c r="J1814" s="722"/>
      <c r="K1814" s="32"/>
    </row>
    <row r="1815" spans="1:15" ht="80.25" thickTop="1" thickBot="1" x14ac:dyDescent="0.4">
      <c r="B1815" s="20" t="s">
        <v>137</v>
      </c>
      <c r="C1815" s="20" t="s">
        <v>138</v>
      </c>
      <c r="D1815" s="20" t="s">
        <v>139</v>
      </c>
      <c r="E1815" s="20" t="s">
        <v>140</v>
      </c>
      <c r="F1815" s="20" t="s">
        <v>141</v>
      </c>
      <c r="G1815" s="20" t="s">
        <v>142</v>
      </c>
      <c r="H1815" s="33" t="s">
        <v>3311</v>
      </c>
      <c r="I1815" s="750" t="s">
        <v>3317</v>
      </c>
      <c r="J1815" s="717" t="s">
        <v>3318</v>
      </c>
      <c r="K1815" s="33" t="s">
        <v>5153</v>
      </c>
    </row>
    <row r="1816" spans="1:15" s="151" customFormat="1" ht="51.75" thickTop="1" x14ac:dyDescent="0.35">
      <c r="A1816" s="166"/>
      <c r="B1816" s="145" t="s">
        <v>2965</v>
      </c>
      <c r="C1816" s="145" t="s">
        <v>2980</v>
      </c>
      <c r="D1816" s="146" t="s">
        <v>3520</v>
      </c>
      <c r="E1816" s="147">
        <v>3101</v>
      </c>
      <c r="F1816" s="145" t="s">
        <v>194</v>
      </c>
      <c r="G1816" s="148" t="s">
        <v>3502</v>
      </c>
      <c r="H1816" s="871">
        <v>532223341</v>
      </c>
      <c r="I1816" s="872"/>
      <c r="J1816" s="873">
        <v>-532223341</v>
      </c>
      <c r="K1816" s="871"/>
      <c r="L1816" s="1082"/>
      <c r="M1816" s="1268"/>
      <c r="N1816" s="874"/>
      <c r="O1816" s="874"/>
    </row>
    <row r="1817" spans="1:15" s="151" customFormat="1" ht="51" x14ac:dyDescent="0.35">
      <c r="A1817" s="166"/>
      <c r="B1817" s="145" t="s">
        <v>2965</v>
      </c>
      <c r="C1817" s="145" t="s">
        <v>2980</v>
      </c>
      <c r="D1817" s="146" t="s">
        <v>3521</v>
      </c>
      <c r="E1817" s="147">
        <v>3101</v>
      </c>
      <c r="F1817" s="145" t="s">
        <v>194</v>
      </c>
      <c r="G1817" s="148" t="s">
        <v>3503</v>
      </c>
      <c r="H1817" s="871">
        <v>556624341</v>
      </c>
      <c r="I1817" s="872"/>
      <c r="J1817" s="873">
        <v>-556624341</v>
      </c>
      <c r="K1817" s="871"/>
      <c r="L1817" s="1082"/>
      <c r="M1817" s="1268"/>
      <c r="N1817" s="874"/>
      <c r="O1817" s="874"/>
    </row>
    <row r="1818" spans="1:15" ht="51" x14ac:dyDescent="0.35">
      <c r="B1818" s="698" t="s">
        <v>2960</v>
      </c>
      <c r="C1818" s="698" t="s">
        <v>2980</v>
      </c>
      <c r="D1818" s="699" t="s">
        <v>3522</v>
      </c>
      <c r="E1818" s="700">
        <v>3101</v>
      </c>
      <c r="F1818" s="698" t="s">
        <v>194</v>
      </c>
      <c r="G1818" s="26" t="s">
        <v>3504</v>
      </c>
      <c r="H1818" s="763">
        <v>5000000</v>
      </c>
      <c r="I1818" s="751"/>
      <c r="J1818" s="735"/>
      <c r="K1818" s="763">
        <f t="shared" ref="K1818:K1844" si="51">SUM(H1818,J1818)</f>
        <v>5000000</v>
      </c>
      <c r="L1818" s="1081"/>
    </row>
    <row r="1819" spans="1:15" ht="51" x14ac:dyDescent="0.35">
      <c r="B1819" s="698" t="s">
        <v>2911</v>
      </c>
      <c r="C1819" s="698" t="s">
        <v>2980</v>
      </c>
      <c r="D1819" s="699" t="s">
        <v>3523</v>
      </c>
      <c r="E1819" s="700">
        <v>3101</v>
      </c>
      <c r="F1819" s="698" t="s">
        <v>194</v>
      </c>
      <c r="G1819" s="26" t="s">
        <v>3505</v>
      </c>
      <c r="H1819" s="763">
        <v>25400000</v>
      </c>
      <c r="I1819" s="751"/>
      <c r="J1819" s="735"/>
      <c r="K1819" s="763">
        <f t="shared" si="51"/>
        <v>25400000</v>
      </c>
      <c r="L1819" s="1081"/>
    </row>
    <row r="1820" spans="1:15" ht="51" x14ac:dyDescent="0.35">
      <c r="B1820" s="698" t="s">
        <v>2965</v>
      </c>
      <c r="C1820" s="698" t="s">
        <v>2980</v>
      </c>
      <c r="D1820" s="699" t="s">
        <v>3524</v>
      </c>
      <c r="E1820" s="700">
        <v>3101</v>
      </c>
      <c r="F1820" s="698" t="s">
        <v>194</v>
      </c>
      <c r="G1820" s="26" t="s">
        <v>3506</v>
      </c>
      <c r="H1820" s="763">
        <v>5500000</v>
      </c>
      <c r="I1820" s="751"/>
      <c r="J1820" s="735"/>
      <c r="K1820" s="763">
        <f t="shared" si="51"/>
        <v>5500000</v>
      </c>
      <c r="L1820" s="1081"/>
    </row>
    <row r="1821" spans="1:15" ht="51" x14ac:dyDescent="0.35">
      <c r="B1821" s="698" t="s">
        <v>2965</v>
      </c>
      <c r="C1821" s="698" t="s">
        <v>2980</v>
      </c>
      <c r="D1821" s="699" t="s">
        <v>3525</v>
      </c>
      <c r="E1821" s="700">
        <v>3101</v>
      </c>
      <c r="F1821" s="698" t="s">
        <v>194</v>
      </c>
      <c r="G1821" s="26" t="s">
        <v>3189</v>
      </c>
      <c r="H1821" s="763">
        <v>12240000</v>
      </c>
      <c r="I1821" s="751"/>
      <c r="J1821" s="735"/>
      <c r="K1821" s="763">
        <f t="shared" si="51"/>
        <v>12240000</v>
      </c>
      <c r="L1821" s="1081"/>
    </row>
    <row r="1822" spans="1:15" ht="51" x14ac:dyDescent="0.35">
      <c r="B1822" s="698" t="s">
        <v>2965</v>
      </c>
      <c r="C1822" s="698" t="s">
        <v>2980</v>
      </c>
      <c r="D1822" s="699" t="s">
        <v>3526</v>
      </c>
      <c r="E1822" s="700">
        <v>3101</v>
      </c>
      <c r="F1822" s="698" t="s">
        <v>194</v>
      </c>
      <c r="G1822" s="26" t="s">
        <v>3507</v>
      </c>
      <c r="H1822" s="763">
        <v>12383200</v>
      </c>
      <c r="I1822" s="751"/>
      <c r="J1822" s="735"/>
      <c r="K1822" s="763">
        <f t="shared" si="51"/>
        <v>12383200</v>
      </c>
      <c r="L1822" s="1081"/>
    </row>
    <row r="1823" spans="1:15" ht="51" x14ac:dyDescent="0.35">
      <c r="B1823" s="698" t="s">
        <v>2965</v>
      </c>
      <c r="C1823" s="698" t="s">
        <v>2980</v>
      </c>
      <c r="D1823" s="699" t="s">
        <v>3527</v>
      </c>
      <c r="E1823" s="700">
        <v>3101</v>
      </c>
      <c r="F1823" s="698" t="s">
        <v>194</v>
      </c>
      <c r="G1823" s="26" t="s">
        <v>3508</v>
      </c>
      <c r="H1823" s="763">
        <v>10273341</v>
      </c>
      <c r="I1823" s="751"/>
      <c r="J1823" s="735"/>
      <c r="K1823" s="763">
        <f t="shared" si="51"/>
        <v>10273341</v>
      </c>
      <c r="L1823" s="1081"/>
    </row>
    <row r="1824" spans="1:15" ht="76.5" x14ac:dyDescent="0.35">
      <c r="B1824" s="698" t="s">
        <v>2966</v>
      </c>
      <c r="C1824" s="698" t="s">
        <v>2980</v>
      </c>
      <c r="D1824" s="699" t="s">
        <v>3528</v>
      </c>
      <c r="E1824" s="700">
        <v>3101</v>
      </c>
      <c r="F1824" s="698" t="s">
        <v>194</v>
      </c>
      <c r="G1824" s="26" t="s">
        <v>3190</v>
      </c>
      <c r="H1824" s="763">
        <v>5100654</v>
      </c>
      <c r="I1824" s="751"/>
      <c r="J1824" s="735"/>
      <c r="K1824" s="763">
        <f t="shared" si="51"/>
        <v>5100654</v>
      </c>
      <c r="L1824" s="1081"/>
    </row>
    <row r="1825" spans="1:15" ht="76.5" x14ac:dyDescent="0.35">
      <c r="B1825" s="698" t="s">
        <v>2966</v>
      </c>
      <c r="C1825" s="698" t="s">
        <v>2980</v>
      </c>
      <c r="D1825" s="699" t="s">
        <v>3529</v>
      </c>
      <c r="E1825" s="700">
        <v>3101</v>
      </c>
      <c r="F1825" s="698" t="s">
        <v>194</v>
      </c>
      <c r="G1825" s="26" t="s">
        <v>3191</v>
      </c>
      <c r="H1825" s="763">
        <v>20440000</v>
      </c>
      <c r="I1825" s="751"/>
      <c r="J1825" s="735"/>
      <c r="K1825" s="763">
        <f t="shared" si="51"/>
        <v>20440000</v>
      </c>
      <c r="L1825" s="1081"/>
    </row>
    <row r="1826" spans="1:15" ht="51" x14ac:dyDescent="0.35">
      <c r="B1826" s="698" t="s">
        <v>2966</v>
      </c>
      <c r="C1826" s="698" t="s">
        <v>2980</v>
      </c>
      <c r="D1826" s="699" t="s">
        <v>3530</v>
      </c>
      <c r="E1826" s="700">
        <v>3101</v>
      </c>
      <c r="F1826" s="698" t="s">
        <v>194</v>
      </c>
      <c r="G1826" s="26" t="s">
        <v>2971</v>
      </c>
      <c r="H1826" s="763">
        <v>592000</v>
      </c>
      <c r="I1826" s="751"/>
      <c r="J1826" s="735"/>
      <c r="K1826" s="763">
        <f t="shared" si="51"/>
        <v>592000</v>
      </c>
      <c r="L1826" s="1081"/>
    </row>
    <row r="1827" spans="1:15" ht="51" x14ac:dyDescent="0.35">
      <c r="B1827" s="698" t="s">
        <v>2966</v>
      </c>
      <c r="C1827" s="698" t="s">
        <v>2980</v>
      </c>
      <c r="D1827" s="699" t="s">
        <v>3531</v>
      </c>
      <c r="E1827" s="700">
        <v>3101</v>
      </c>
      <c r="F1827" s="698" t="s">
        <v>194</v>
      </c>
      <c r="G1827" s="26" t="s">
        <v>3509</v>
      </c>
      <c r="H1827" s="763">
        <v>5550600</v>
      </c>
      <c r="I1827" s="751"/>
      <c r="J1827" s="735"/>
      <c r="K1827" s="763">
        <f t="shared" si="51"/>
        <v>5550600</v>
      </c>
      <c r="L1827" s="1081"/>
    </row>
    <row r="1828" spans="1:15" ht="51" x14ac:dyDescent="0.35">
      <c r="B1828" s="698" t="s">
        <v>2966</v>
      </c>
      <c r="C1828" s="698" t="s">
        <v>2980</v>
      </c>
      <c r="D1828" s="699" t="s">
        <v>3532</v>
      </c>
      <c r="E1828" s="700">
        <v>3101</v>
      </c>
      <c r="F1828" s="698" t="s">
        <v>194</v>
      </c>
      <c r="G1828" s="26" t="s">
        <v>3192</v>
      </c>
      <c r="H1828" s="763">
        <v>5000000</v>
      </c>
      <c r="I1828" s="751"/>
      <c r="J1828" s="735"/>
      <c r="K1828" s="763">
        <f t="shared" si="51"/>
        <v>5000000</v>
      </c>
      <c r="L1828" s="1081"/>
    </row>
    <row r="1829" spans="1:15" ht="51" x14ac:dyDescent="0.35">
      <c r="B1829" s="698" t="s">
        <v>2966</v>
      </c>
      <c r="C1829" s="698" t="s">
        <v>2980</v>
      </c>
      <c r="D1829" s="699" t="s">
        <v>3533</v>
      </c>
      <c r="E1829" s="700">
        <v>3101</v>
      </c>
      <c r="F1829" s="698" t="s">
        <v>194</v>
      </c>
      <c r="G1829" s="26" t="s">
        <v>3193</v>
      </c>
      <c r="H1829" s="763">
        <v>5000000</v>
      </c>
      <c r="I1829" s="751"/>
      <c r="J1829" s="735"/>
      <c r="K1829" s="763">
        <f t="shared" si="51"/>
        <v>5000000</v>
      </c>
      <c r="L1829" s="1081"/>
    </row>
    <row r="1830" spans="1:15" ht="76.5" x14ac:dyDescent="0.35">
      <c r="B1830" s="698" t="s">
        <v>2966</v>
      </c>
      <c r="C1830" s="698" t="s">
        <v>2980</v>
      </c>
      <c r="D1830" s="699" t="s">
        <v>3534</v>
      </c>
      <c r="E1830" s="700">
        <v>3101</v>
      </c>
      <c r="F1830" s="698" t="s">
        <v>194</v>
      </c>
      <c r="G1830" s="26" t="s">
        <v>3542</v>
      </c>
      <c r="H1830" s="763">
        <v>1400000</v>
      </c>
      <c r="I1830" s="751"/>
      <c r="J1830" s="735"/>
      <c r="K1830" s="763">
        <f t="shared" si="51"/>
        <v>1400000</v>
      </c>
      <c r="L1830" s="1081"/>
    </row>
    <row r="1831" spans="1:15" ht="51" x14ac:dyDescent="0.35">
      <c r="B1831" s="698" t="s">
        <v>2966</v>
      </c>
      <c r="C1831" s="698" t="s">
        <v>2980</v>
      </c>
      <c r="D1831" s="699" t="s">
        <v>3535</v>
      </c>
      <c r="E1831" s="700">
        <v>3101</v>
      </c>
      <c r="F1831" s="698" t="s">
        <v>194</v>
      </c>
      <c r="G1831" s="26" t="s">
        <v>3543</v>
      </c>
      <c r="H1831" s="763">
        <v>1400000</v>
      </c>
      <c r="I1831" s="751"/>
      <c r="J1831" s="735"/>
      <c r="K1831" s="763">
        <f t="shared" si="51"/>
        <v>1400000</v>
      </c>
      <c r="L1831" s="1081"/>
    </row>
    <row r="1832" spans="1:15" ht="51" x14ac:dyDescent="0.35">
      <c r="B1832" s="698" t="s">
        <v>2967</v>
      </c>
      <c r="C1832" s="698" t="s">
        <v>2980</v>
      </c>
      <c r="D1832" s="699" t="s">
        <v>3537</v>
      </c>
      <c r="E1832" s="700">
        <v>3101</v>
      </c>
      <c r="F1832" s="698" t="s">
        <v>194</v>
      </c>
      <c r="G1832" s="26" t="s">
        <v>3194</v>
      </c>
      <c r="H1832" s="763">
        <v>9000000</v>
      </c>
      <c r="I1832" s="751"/>
      <c r="J1832" s="735"/>
      <c r="K1832" s="763">
        <f t="shared" si="51"/>
        <v>9000000</v>
      </c>
      <c r="L1832" s="1081"/>
    </row>
    <row r="1833" spans="1:15" ht="51" x14ac:dyDescent="0.35">
      <c r="B1833" s="698" t="s">
        <v>2967</v>
      </c>
      <c r="C1833" s="698" t="s">
        <v>2980</v>
      </c>
      <c r="D1833" s="699" t="s">
        <v>3538</v>
      </c>
      <c r="E1833" s="700">
        <v>3101</v>
      </c>
      <c r="F1833" s="698" t="s">
        <v>194</v>
      </c>
      <c r="G1833" s="26" t="s">
        <v>2972</v>
      </c>
      <c r="H1833" s="763">
        <v>1200000</v>
      </c>
      <c r="I1833" s="751"/>
      <c r="J1833" s="735"/>
      <c r="K1833" s="763">
        <f t="shared" si="51"/>
        <v>1200000</v>
      </c>
      <c r="L1833" s="1081"/>
    </row>
    <row r="1834" spans="1:15" s="151" customFormat="1" ht="51" x14ac:dyDescent="0.35">
      <c r="A1834" s="166"/>
      <c r="B1834" s="145" t="s">
        <v>2967</v>
      </c>
      <c r="C1834" s="145" t="s">
        <v>2980</v>
      </c>
      <c r="D1834" s="146" t="s">
        <v>3539</v>
      </c>
      <c r="E1834" s="147">
        <v>3101</v>
      </c>
      <c r="F1834" s="145" t="s">
        <v>194</v>
      </c>
      <c r="G1834" s="148" t="s">
        <v>2973</v>
      </c>
      <c r="H1834" s="871">
        <v>40100000</v>
      </c>
      <c r="I1834" s="872"/>
      <c r="J1834" s="873">
        <v>-40100000</v>
      </c>
      <c r="K1834" s="871"/>
      <c r="L1834" s="1082"/>
      <c r="M1834" s="1268"/>
      <c r="N1834" s="874"/>
      <c r="O1834" s="874"/>
    </row>
    <row r="1835" spans="1:15" ht="76.5" x14ac:dyDescent="0.35">
      <c r="B1835" s="698" t="s">
        <v>2966</v>
      </c>
      <c r="C1835" s="698" t="s">
        <v>2980</v>
      </c>
      <c r="D1835" s="699" t="s">
        <v>3540</v>
      </c>
      <c r="E1835" s="700">
        <v>3101</v>
      </c>
      <c r="F1835" s="698" t="s">
        <v>194</v>
      </c>
      <c r="G1835" s="26" t="s">
        <v>2974</v>
      </c>
      <c r="H1835" s="763">
        <v>675913341</v>
      </c>
      <c r="I1835" s="751"/>
      <c r="J1835" s="735"/>
      <c r="K1835" s="763">
        <f t="shared" si="51"/>
        <v>675913341</v>
      </c>
      <c r="L1835" s="1081"/>
    </row>
    <row r="1836" spans="1:15" s="151" customFormat="1" ht="51" x14ac:dyDescent="0.35">
      <c r="A1836" s="166"/>
      <c r="B1836" s="145" t="s">
        <v>2965</v>
      </c>
      <c r="C1836" s="145" t="s">
        <v>2980</v>
      </c>
      <c r="D1836" s="146" t="s">
        <v>3541</v>
      </c>
      <c r="E1836" s="147">
        <v>3101</v>
      </c>
      <c r="F1836" s="145" t="s">
        <v>194</v>
      </c>
      <c r="G1836" s="148" t="s">
        <v>3195</v>
      </c>
      <c r="H1836" s="871">
        <v>400000000</v>
      </c>
      <c r="I1836" s="872"/>
      <c r="J1836" s="873">
        <v>-400000000</v>
      </c>
      <c r="K1836" s="871"/>
      <c r="L1836" s="1082"/>
      <c r="M1836" s="1268"/>
      <c r="N1836" s="874"/>
      <c r="O1836" s="874"/>
    </row>
    <row r="1837" spans="1:15" ht="51" x14ac:dyDescent="0.35">
      <c r="B1837" s="698" t="s">
        <v>2965</v>
      </c>
      <c r="C1837" s="698" t="s">
        <v>2980</v>
      </c>
      <c r="D1837" s="699" t="s">
        <v>3544</v>
      </c>
      <c r="E1837" s="700">
        <v>3101</v>
      </c>
      <c r="F1837" s="698" t="s">
        <v>194</v>
      </c>
      <c r="G1837" s="26" t="s">
        <v>3196</v>
      </c>
      <c r="H1837" s="763">
        <v>15000000</v>
      </c>
      <c r="I1837" s="751"/>
      <c r="J1837" s="735"/>
      <c r="K1837" s="763">
        <f t="shared" si="51"/>
        <v>15000000</v>
      </c>
      <c r="L1837" s="1081"/>
    </row>
    <row r="1838" spans="1:15" ht="51" x14ac:dyDescent="0.35">
      <c r="B1838" s="698" t="s">
        <v>2965</v>
      </c>
      <c r="C1838" s="698" t="s">
        <v>2980</v>
      </c>
      <c r="D1838" s="699" t="s">
        <v>3545</v>
      </c>
      <c r="E1838" s="700">
        <v>3101</v>
      </c>
      <c r="F1838" s="698" t="s">
        <v>194</v>
      </c>
      <c r="G1838" s="26" t="s">
        <v>3510</v>
      </c>
      <c r="H1838" s="763">
        <v>15006700</v>
      </c>
      <c r="I1838" s="751"/>
      <c r="J1838" s="735"/>
      <c r="K1838" s="763">
        <f t="shared" si="51"/>
        <v>15006700</v>
      </c>
      <c r="L1838" s="1081"/>
    </row>
    <row r="1839" spans="1:15" ht="51" x14ac:dyDescent="0.35">
      <c r="B1839" s="698" t="s">
        <v>2916</v>
      </c>
      <c r="C1839" s="698" t="s">
        <v>2980</v>
      </c>
      <c r="D1839" s="699" t="s">
        <v>3546</v>
      </c>
      <c r="E1839" s="700">
        <v>3101</v>
      </c>
      <c r="F1839" s="698" t="s">
        <v>2922</v>
      </c>
      <c r="G1839" s="26" t="s">
        <v>3511</v>
      </c>
      <c r="H1839" s="763">
        <v>5000000</v>
      </c>
      <c r="I1839" s="751"/>
      <c r="J1839" s="735"/>
      <c r="K1839" s="763">
        <f t="shared" si="51"/>
        <v>5000000</v>
      </c>
      <c r="L1839" s="1081"/>
    </row>
    <row r="1840" spans="1:15" ht="51" x14ac:dyDescent="0.35">
      <c r="B1840" s="698" t="s">
        <v>2916</v>
      </c>
      <c r="C1840" s="698" t="s">
        <v>2980</v>
      </c>
      <c r="D1840" s="699" t="s">
        <v>3547</v>
      </c>
      <c r="E1840" s="700">
        <v>3101</v>
      </c>
      <c r="F1840" s="698" t="s">
        <v>2923</v>
      </c>
      <c r="G1840" s="26" t="s">
        <v>2975</v>
      </c>
      <c r="H1840" s="763">
        <v>5000000</v>
      </c>
      <c r="I1840" s="751"/>
      <c r="J1840" s="735"/>
      <c r="K1840" s="763">
        <f t="shared" si="51"/>
        <v>5000000</v>
      </c>
      <c r="L1840" s="1081"/>
    </row>
    <row r="1841" spans="2:12" ht="51" x14ac:dyDescent="0.35">
      <c r="B1841" s="698" t="s">
        <v>2916</v>
      </c>
      <c r="C1841" s="698" t="s">
        <v>2980</v>
      </c>
      <c r="D1841" s="699" t="s">
        <v>3548</v>
      </c>
      <c r="E1841" s="700">
        <v>3101</v>
      </c>
      <c r="F1841" s="698" t="s">
        <v>2924</v>
      </c>
      <c r="G1841" s="26" t="s">
        <v>2976</v>
      </c>
      <c r="H1841" s="763">
        <v>5000000</v>
      </c>
      <c r="I1841" s="751"/>
      <c r="J1841" s="735"/>
      <c r="K1841" s="763">
        <f t="shared" si="51"/>
        <v>5000000</v>
      </c>
      <c r="L1841" s="1081"/>
    </row>
    <row r="1842" spans="2:12" ht="51" x14ac:dyDescent="0.35">
      <c r="B1842" s="698" t="s">
        <v>2916</v>
      </c>
      <c r="C1842" s="698" t="s">
        <v>2980</v>
      </c>
      <c r="D1842" s="699" t="s">
        <v>3549</v>
      </c>
      <c r="E1842" s="700">
        <v>3101</v>
      </c>
      <c r="F1842" s="698" t="s">
        <v>2928</v>
      </c>
      <c r="G1842" s="26" t="s">
        <v>3512</v>
      </c>
      <c r="H1842" s="763">
        <v>5000000</v>
      </c>
      <c r="I1842" s="751"/>
      <c r="J1842" s="735"/>
      <c r="K1842" s="763">
        <f t="shared" si="51"/>
        <v>5000000</v>
      </c>
      <c r="L1842" s="1081"/>
    </row>
    <row r="1843" spans="2:12" x14ac:dyDescent="0.35">
      <c r="B1843" s="698" t="s">
        <v>2966</v>
      </c>
      <c r="C1843" s="698" t="s">
        <v>2980</v>
      </c>
      <c r="D1843" s="699" t="s">
        <v>3536</v>
      </c>
      <c r="E1843" s="700">
        <v>3101</v>
      </c>
      <c r="F1843" s="698" t="s">
        <v>2927</v>
      </c>
      <c r="G1843" s="26" t="s">
        <v>251</v>
      </c>
      <c r="H1843" s="763">
        <v>2200000</v>
      </c>
      <c r="I1843" s="751"/>
      <c r="J1843" s="735"/>
      <c r="K1843" s="763">
        <f t="shared" si="51"/>
        <v>2200000</v>
      </c>
      <c r="L1843" s="1081"/>
    </row>
    <row r="1844" spans="2:12" x14ac:dyDescent="0.35">
      <c r="B1844" s="698" t="s">
        <v>2966</v>
      </c>
      <c r="C1844" s="698" t="s">
        <v>2980</v>
      </c>
      <c r="D1844" s="699" t="s">
        <v>3550</v>
      </c>
      <c r="E1844" s="700">
        <v>3101</v>
      </c>
      <c r="F1844" s="698" t="s">
        <v>2922</v>
      </c>
      <c r="G1844" s="26" t="s">
        <v>252</v>
      </c>
      <c r="H1844" s="763">
        <v>2200000</v>
      </c>
      <c r="I1844" s="751"/>
      <c r="J1844" s="735"/>
      <c r="K1844" s="763">
        <f t="shared" si="51"/>
        <v>2200000</v>
      </c>
      <c r="L1844" s="1081"/>
    </row>
    <row r="1845" spans="2:12" x14ac:dyDescent="0.35">
      <c r="B1845" s="698" t="s">
        <v>2966</v>
      </c>
      <c r="C1845" s="698" t="s">
        <v>2980</v>
      </c>
      <c r="D1845" s="699" t="s">
        <v>3551</v>
      </c>
      <c r="E1845" s="700">
        <v>3101</v>
      </c>
      <c r="F1845" s="698" t="s">
        <v>2928</v>
      </c>
      <c r="G1845" s="26" t="s">
        <v>253</v>
      </c>
      <c r="H1845" s="763">
        <v>2200000</v>
      </c>
      <c r="I1845" s="751"/>
      <c r="J1845" s="735"/>
      <c r="K1845" s="763">
        <f t="shared" ref="K1845:K1863" si="52">SUM(H1845,J1845)</f>
        <v>2200000</v>
      </c>
      <c r="L1845" s="1081"/>
    </row>
    <row r="1846" spans="2:12" x14ac:dyDescent="0.35">
      <c r="B1846" s="698" t="s">
        <v>2966</v>
      </c>
      <c r="C1846" s="698" t="s">
        <v>2980</v>
      </c>
      <c r="D1846" s="699" t="s">
        <v>3552</v>
      </c>
      <c r="E1846" s="700">
        <v>3101</v>
      </c>
      <c r="F1846" s="698" t="s">
        <v>2923</v>
      </c>
      <c r="G1846" s="26" t="s">
        <v>254</v>
      </c>
      <c r="H1846" s="763">
        <v>2200000</v>
      </c>
      <c r="I1846" s="751"/>
      <c r="J1846" s="735"/>
      <c r="K1846" s="763">
        <f t="shared" si="52"/>
        <v>2200000</v>
      </c>
      <c r="L1846" s="1081"/>
    </row>
    <row r="1847" spans="2:12" ht="51" x14ac:dyDescent="0.35">
      <c r="B1847" s="698" t="s">
        <v>2910</v>
      </c>
      <c r="C1847" s="698" t="s">
        <v>2980</v>
      </c>
      <c r="D1847" s="699" t="s">
        <v>3553</v>
      </c>
      <c r="E1847" s="700">
        <v>3101</v>
      </c>
      <c r="F1847" s="698" t="s">
        <v>194</v>
      </c>
      <c r="G1847" s="26" t="s">
        <v>3513</v>
      </c>
      <c r="H1847" s="763">
        <v>5000000</v>
      </c>
      <c r="I1847" s="751"/>
      <c r="J1847" s="735"/>
      <c r="K1847" s="763">
        <f t="shared" si="52"/>
        <v>5000000</v>
      </c>
      <c r="L1847" s="1081"/>
    </row>
    <row r="1848" spans="2:12" x14ac:dyDescent="0.35">
      <c r="B1848" s="698" t="s">
        <v>2965</v>
      </c>
      <c r="C1848" s="698" t="s">
        <v>2980</v>
      </c>
      <c r="D1848" s="699" t="s">
        <v>3554</v>
      </c>
      <c r="E1848" s="700">
        <v>3101</v>
      </c>
      <c r="F1848" s="698" t="s">
        <v>194</v>
      </c>
      <c r="G1848" s="26" t="s">
        <v>3515</v>
      </c>
      <c r="H1848" s="763">
        <v>17000000</v>
      </c>
      <c r="I1848" s="751"/>
      <c r="J1848" s="735"/>
      <c r="K1848" s="763">
        <f t="shared" si="52"/>
        <v>17000000</v>
      </c>
      <c r="L1848" s="1081"/>
    </row>
    <row r="1849" spans="2:12" ht="51" x14ac:dyDescent="0.35">
      <c r="B1849" s="698" t="s">
        <v>2965</v>
      </c>
      <c r="C1849" s="698" t="s">
        <v>2980</v>
      </c>
      <c r="D1849" s="699" t="s">
        <v>3555</v>
      </c>
      <c r="E1849" s="700">
        <v>3101</v>
      </c>
      <c r="F1849" s="698" t="s">
        <v>2925</v>
      </c>
      <c r="G1849" s="26" t="s">
        <v>3514</v>
      </c>
      <c r="H1849" s="763">
        <v>50500000</v>
      </c>
      <c r="I1849" s="751"/>
      <c r="J1849" s="735"/>
      <c r="K1849" s="763">
        <f t="shared" si="52"/>
        <v>50500000</v>
      </c>
      <c r="L1849" s="1081"/>
    </row>
    <row r="1850" spans="2:12" ht="51" x14ac:dyDescent="0.35">
      <c r="B1850" s="698" t="s">
        <v>2966</v>
      </c>
      <c r="C1850" s="698" t="s">
        <v>2980</v>
      </c>
      <c r="D1850" s="699" t="s">
        <v>3556</v>
      </c>
      <c r="E1850" s="700">
        <v>3101</v>
      </c>
      <c r="F1850" s="698" t="s">
        <v>2923</v>
      </c>
      <c r="G1850" s="26" t="s">
        <v>2977</v>
      </c>
      <c r="H1850" s="763">
        <v>5000000</v>
      </c>
      <c r="I1850" s="751"/>
      <c r="J1850" s="735"/>
      <c r="K1850" s="763">
        <f t="shared" si="52"/>
        <v>5000000</v>
      </c>
      <c r="L1850" s="1081"/>
    </row>
    <row r="1851" spans="2:12" ht="51" x14ac:dyDescent="0.35">
      <c r="B1851" s="698" t="s">
        <v>2966</v>
      </c>
      <c r="C1851" s="698" t="s">
        <v>2980</v>
      </c>
      <c r="D1851" s="699" t="s">
        <v>3557</v>
      </c>
      <c r="E1851" s="700">
        <v>3101</v>
      </c>
      <c r="F1851" s="698" t="s">
        <v>194</v>
      </c>
      <c r="G1851" s="26" t="s">
        <v>2978</v>
      </c>
      <c r="H1851" s="763">
        <v>5000000</v>
      </c>
      <c r="I1851" s="751"/>
      <c r="J1851" s="735"/>
      <c r="K1851" s="763">
        <f t="shared" si="52"/>
        <v>5000000</v>
      </c>
      <c r="L1851" s="1081"/>
    </row>
    <row r="1852" spans="2:12" ht="51" x14ac:dyDescent="0.35">
      <c r="B1852" s="698" t="s">
        <v>2966</v>
      </c>
      <c r="C1852" s="698" t="s">
        <v>2980</v>
      </c>
      <c r="D1852" s="699" t="s">
        <v>3558</v>
      </c>
      <c r="E1852" s="700">
        <v>3101</v>
      </c>
      <c r="F1852" s="698" t="s">
        <v>2921</v>
      </c>
      <c r="G1852" s="26" t="s">
        <v>2979</v>
      </c>
      <c r="H1852" s="763">
        <v>5000000</v>
      </c>
      <c r="I1852" s="751"/>
      <c r="J1852" s="735"/>
      <c r="K1852" s="763">
        <f t="shared" si="52"/>
        <v>5000000</v>
      </c>
      <c r="L1852" s="1081"/>
    </row>
    <row r="1853" spans="2:12" ht="51" x14ac:dyDescent="0.35">
      <c r="B1853" s="698" t="s">
        <v>2966</v>
      </c>
      <c r="C1853" s="698" t="s">
        <v>2980</v>
      </c>
      <c r="D1853" s="699" t="s">
        <v>3559</v>
      </c>
      <c r="E1853" s="700">
        <v>3101</v>
      </c>
      <c r="F1853" s="698" t="s">
        <v>194</v>
      </c>
      <c r="G1853" s="26" t="s">
        <v>3197</v>
      </c>
      <c r="H1853" s="763">
        <v>6000000</v>
      </c>
      <c r="I1853" s="751"/>
      <c r="J1853" s="735"/>
      <c r="K1853" s="763">
        <f t="shared" si="52"/>
        <v>6000000</v>
      </c>
      <c r="L1853" s="1081"/>
    </row>
    <row r="1854" spans="2:12" x14ac:dyDescent="0.35">
      <c r="B1854" s="698" t="s">
        <v>2902</v>
      </c>
      <c r="C1854" s="698" t="s">
        <v>2980</v>
      </c>
      <c r="D1854" s="699" t="s">
        <v>3560</v>
      </c>
      <c r="E1854" s="700">
        <v>3101</v>
      </c>
      <c r="F1854" s="698" t="s">
        <v>194</v>
      </c>
      <c r="G1854" s="26" t="s">
        <v>260</v>
      </c>
      <c r="H1854" s="763">
        <v>3500000</v>
      </c>
      <c r="I1854" s="751"/>
      <c r="J1854" s="735"/>
      <c r="K1854" s="763">
        <f t="shared" si="52"/>
        <v>3500000</v>
      </c>
      <c r="L1854" s="1081"/>
    </row>
    <row r="1855" spans="2:12" ht="51" x14ac:dyDescent="0.35">
      <c r="B1855" s="698" t="s">
        <v>2902</v>
      </c>
      <c r="C1855" s="698" t="s">
        <v>2980</v>
      </c>
      <c r="D1855" s="699" t="s">
        <v>3561</v>
      </c>
      <c r="E1855" s="700">
        <v>3101</v>
      </c>
      <c r="F1855" s="698" t="s">
        <v>194</v>
      </c>
      <c r="G1855" s="26" t="s">
        <v>3516</v>
      </c>
      <c r="H1855" s="763">
        <v>5000000</v>
      </c>
      <c r="I1855" s="751"/>
      <c r="J1855" s="735"/>
      <c r="K1855" s="763">
        <f t="shared" si="52"/>
        <v>5000000</v>
      </c>
      <c r="L1855" s="1081"/>
    </row>
    <row r="1856" spans="2:12" ht="51" x14ac:dyDescent="0.35">
      <c r="B1856" s="698" t="s">
        <v>2914</v>
      </c>
      <c r="C1856" s="698" t="s">
        <v>2980</v>
      </c>
      <c r="D1856" s="699" t="s">
        <v>3562</v>
      </c>
      <c r="E1856" s="700">
        <v>3101</v>
      </c>
      <c r="F1856" s="698" t="s">
        <v>194</v>
      </c>
      <c r="G1856" s="26" t="s">
        <v>3517</v>
      </c>
      <c r="H1856" s="763">
        <v>100200000</v>
      </c>
      <c r="I1856" s="751"/>
      <c r="J1856" s="735"/>
      <c r="K1856" s="763">
        <f t="shared" si="52"/>
        <v>100200000</v>
      </c>
      <c r="L1856" s="1081"/>
    </row>
    <row r="1857" spans="2:12" x14ac:dyDescent="0.35">
      <c r="B1857" s="698" t="s">
        <v>2902</v>
      </c>
      <c r="C1857" s="698" t="s">
        <v>2980</v>
      </c>
      <c r="D1857" s="699" t="s">
        <v>3563</v>
      </c>
      <c r="E1857" s="700">
        <v>3101</v>
      </c>
      <c r="F1857" s="698" t="s">
        <v>194</v>
      </c>
      <c r="G1857" s="26" t="s">
        <v>262</v>
      </c>
      <c r="H1857" s="763">
        <v>9000000</v>
      </c>
      <c r="I1857" s="751"/>
      <c r="J1857" s="735"/>
      <c r="K1857" s="763">
        <f t="shared" si="52"/>
        <v>9000000</v>
      </c>
      <c r="L1857" s="1081"/>
    </row>
    <row r="1858" spans="2:12" ht="51" x14ac:dyDescent="0.35">
      <c r="B1858" s="698" t="s">
        <v>2902</v>
      </c>
      <c r="C1858" s="698" t="s">
        <v>2980</v>
      </c>
      <c r="D1858" s="699" t="s">
        <v>3564</v>
      </c>
      <c r="E1858" s="700">
        <v>3101</v>
      </c>
      <c r="F1858" s="698" t="s">
        <v>194</v>
      </c>
      <c r="G1858" s="26" t="s">
        <v>3518</v>
      </c>
      <c r="H1858" s="763">
        <v>60000000</v>
      </c>
      <c r="I1858" s="751"/>
      <c r="J1858" s="735"/>
      <c r="K1858" s="763">
        <f t="shared" si="52"/>
        <v>60000000</v>
      </c>
      <c r="L1858" s="1081"/>
    </row>
    <row r="1859" spans="2:12" ht="51" x14ac:dyDescent="0.35">
      <c r="B1859" s="698" t="s">
        <v>2902</v>
      </c>
      <c r="C1859" s="698" t="s">
        <v>2980</v>
      </c>
      <c r="D1859" s="699" t="s">
        <v>3565</v>
      </c>
      <c r="E1859" s="700">
        <v>3101</v>
      </c>
      <c r="F1859" s="698" t="s">
        <v>194</v>
      </c>
      <c r="G1859" s="26" t="s">
        <v>3198</v>
      </c>
      <c r="H1859" s="763">
        <v>40203920</v>
      </c>
      <c r="I1859" s="751"/>
      <c r="J1859" s="735"/>
      <c r="K1859" s="763">
        <f t="shared" si="52"/>
        <v>40203920</v>
      </c>
      <c r="L1859" s="1081"/>
    </row>
    <row r="1860" spans="2:12" x14ac:dyDescent="0.35">
      <c r="B1860" s="698" t="s">
        <v>2965</v>
      </c>
      <c r="C1860" s="698" t="s">
        <v>2980</v>
      </c>
      <c r="D1860" s="699" t="s">
        <v>3566</v>
      </c>
      <c r="E1860" s="700">
        <v>3101</v>
      </c>
      <c r="F1860" s="698" t="s">
        <v>194</v>
      </c>
      <c r="G1860" s="26" t="s">
        <v>3199</v>
      </c>
      <c r="H1860" s="763">
        <v>261948311</v>
      </c>
      <c r="I1860" s="751"/>
      <c r="J1860" s="735"/>
      <c r="K1860" s="763">
        <f t="shared" si="52"/>
        <v>261948311</v>
      </c>
      <c r="L1860" s="1081"/>
    </row>
    <row r="1861" spans="2:12" ht="51" x14ac:dyDescent="0.35">
      <c r="B1861" s="698" t="s">
        <v>2902</v>
      </c>
      <c r="C1861" s="698" t="s">
        <v>2980</v>
      </c>
      <c r="D1861" s="699" t="s">
        <v>3567</v>
      </c>
      <c r="E1861" s="700">
        <v>3101</v>
      </c>
      <c r="F1861" s="698" t="s">
        <v>194</v>
      </c>
      <c r="G1861" s="26" t="s">
        <v>3200</v>
      </c>
      <c r="H1861" s="763">
        <v>648593051.12</v>
      </c>
      <c r="I1861" s="751">
        <v>83593887</v>
      </c>
      <c r="J1861" s="735">
        <v>799999999.88</v>
      </c>
      <c r="K1861" s="763">
        <f>SUM(H1861,J1861)</f>
        <v>1448593051</v>
      </c>
      <c r="L1861" s="1081"/>
    </row>
    <row r="1862" spans="2:12" ht="51" x14ac:dyDescent="0.35">
      <c r="B1862" s="698" t="s">
        <v>2902</v>
      </c>
      <c r="C1862" s="698" t="s">
        <v>2980</v>
      </c>
      <c r="D1862" s="699" t="s">
        <v>3568</v>
      </c>
      <c r="E1862" s="700">
        <v>3101</v>
      </c>
      <c r="F1862" s="698" t="s">
        <v>194</v>
      </c>
      <c r="G1862" s="26" t="s">
        <v>3201</v>
      </c>
      <c r="H1862" s="763">
        <v>1000000</v>
      </c>
      <c r="I1862" s="751"/>
      <c r="J1862" s="735"/>
      <c r="K1862" s="763">
        <f>SUM(H1862,J1862)</f>
        <v>1000000</v>
      </c>
      <c r="L1862" s="1081"/>
    </row>
    <row r="1863" spans="2:12" ht="26.25" thickBot="1" x14ac:dyDescent="0.4">
      <c r="B1863" s="698" t="s">
        <v>2902</v>
      </c>
      <c r="C1863" s="698" t="s">
        <v>2980</v>
      </c>
      <c r="D1863" s="699" t="s">
        <v>3569</v>
      </c>
      <c r="E1863" s="700">
        <v>3101</v>
      </c>
      <c r="F1863" s="698" t="s">
        <v>194</v>
      </c>
      <c r="G1863" s="26" t="s">
        <v>3519</v>
      </c>
      <c r="H1863" s="763">
        <v>18000000</v>
      </c>
      <c r="I1863" s="751"/>
      <c r="J1863" s="735"/>
      <c r="K1863" s="763">
        <f t="shared" si="52"/>
        <v>18000000</v>
      </c>
      <c r="L1863" s="1081"/>
    </row>
    <row r="1864" spans="2:12" ht="27.75" thickTop="1" thickBot="1" x14ac:dyDescent="0.4">
      <c r="B1864" s="764"/>
      <c r="C1864" s="764"/>
      <c r="D1864" s="764"/>
      <c r="E1864" s="764"/>
      <c r="F1864" s="764"/>
      <c r="G1864" s="16" t="s">
        <v>1038</v>
      </c>
      <c r="H1864" s="766">
        <f>SUM(H1816:H1863)</f>
        <v>3630092800.1199999</v>
      </c>
      <c r="I1864" s="747">
        <f>SUM(I1816:I1863)</f>
        <v>83593887</v>
      </c>
      <c r="J1864" s="765">
        <f>SUM(J1816:J1863)</f>
        <v>-728947682.12</v>
      </c>
      <c r="K1864" s="766">
        <f>SUM(K1816:K1863)</f>
        <v>2901145118</v>
      </c>
    </row>
    <row r="1865" spans="2:12" ht="27" thickTop="1" thickBot="1" x14ac:dyDescent="0.4">
      <c r="B1865" s="767"/>
      <c r="C1865" s="767"/>
      <c r="D1865" s="767"/>
      <c r="E1865" s="767"/>
      <c r="F1865" s="767"/>
      <c r="G1865" s="769" t="s">
        <v>611</v>
      </c>
      <c r="H1865" s="787"/>
      <c r="I1865" s="728"/>
      <c r="J1865" s="770"/>
      <c r="K1865" s="933"/>
    </row>
    <row r="1866" spans="2:12" ht="27.75" thickTop="1" thickBot="1" x14ac:dyDescent="0.4">
      <c r="B1866" s="767"/>
      <c r="C1866" s="767"/>
      <c r="D1866" s="767"/>
      <c r="E1866" s="767"/>
      <c r="F1866" s="767"/>
      <c r="G1866" s="769"/>
      <c r="H1866" s="787"/>
      <c r="I1866" s="728"/>
      <c r="J1866" s="719" t="s">
        <v>215</v>
      </c>
      <c r="K1866" s="766">
        <f>K1864</f>
        <v>2901145118</v>
      </c>
    </row>
    <row r="1867" spans="2:12" ht="27.75" thickTop="1" thickBot="1" x14ac:dyDescent="0.4">
      <c r="B1867" s="767"/>
      <c r="C1867" s="767"/>
      <c r="D1867" s="767"/>
      <c r="E1867" s="767"/>
      <c r="F1867" s="767"/>
      <c r="G1867" s="769"/>
      <c r="H1867" s="787"/>
      <c r="I1867" s="728"/>
      <c r="J1867" s="720"/>
      <c r="K1867" s="794"/>
    </row>
    <row r="1868" spans="2:12" ht="27.75" thickTop="1" thickBot="1" x14ac:dyDescent="0.4">
      <c r="B1868" s="1088" t="s">
        <v>59</v>
      </c>
      <c r="C1868" s="1089" t="s">
        <v>3024</v>
      </c>
      <c r="D1868" s="1089"/>
      <c r="E1868" s="1089"/>
      <c r="F1868" s="1089"/>
      <c r="G1868" s="1089"/>
      <c r="H1868" s="1090"/>
      <c r="I1868" s="1091"/>
      <c r="J1868" s="1089"/>
      <c r="K1868" s="1089"/>
    </row>
    <row r="1869" spans="2:12" ht="27.75" thickTop="1" thickBot="1" x14ac:dyDescent="0.4">
      <c r="B1869" s="1569" t="s">
        <v>182</v>
      </c>
      <c r="C1869" s="1569"/>
      <c r="D1869" s="1569"/>
      <c r="E1869" s="1569"/>
      <c r="F1869" s="1569"/>
      <c r="G1869" s="31"/>
      <c r="H1869" s="32"/>
      <c r="I1869" s="753"/>
      <c r="J1869" s="722"/>
      <c r="K1869" s="69"/>
    </row>
    <row r="1870" spans="2:12" ht="106.5" thickTop="1" thickBot="1" x14ac:dyDescent="0.4">
      <c r="B1870" s="20" t="s">
        <v>137</v>
      </c>
      <c r="C1870" s="20" t="s">
        <v>138</v>
      </c>
      <c r="D1870" s="20" t="s">
        <v>139</v>
      </c>
      <c r="E1870" s="20" t="s">
        <v>140</v>
      </c>
      <c r="F1870" s="20" t="s">
        <v>141</v>
      </c>
      <c r="G1870" s="20" t="s">
        <v>142</v>
      </c>
      <c r="H1870" s="33" t="s">
        <v>3311</v>
      </c>
      <c r="I1870" s="750" t="s">
        <v>3316</v>
      </c>
      <c r="J1870" s="717" t="s">
        <v>3315</v>
      </c>
      <c r="K1870" s="21" t="s">
        <v>5154</v>
      </c>
    </row>
    <row r="1871" spans="2:12" ht="26.25" thickTop="1" x14ac:dyDescent="0.35">
      <c r="B1871" s="782">
        <v>21010101</v>
      </c>
      <c r="C1871" s="782">
        <v>70942</v>
      </c>
      <c r="D1871" s="783" t="s">
        <v>4874</v>
      </c>
      <c r="E1871" s="784">
        <v>2101</v>
      </c>
      <c r="F1871" s="782">
        <v>10720500</v>
      </c>
      <c r="G1871" s="37" t="s">
        <v>143</v>
      </c>
      <c r="H1871" s="785">
        <v>1155977970</v>
      </c>
      <c r="I1871" s="751">
        <v>579301877.38999999</v>
      </c>
      <c r="J1871" s="738"/>
      <c r="K1871" s="797">
        <f t="shared" ref="K1871:K1923" si="53">SUM(H1871,J1871)</f>
        <v>1155977970</v>
      </c>
      <c r="L1871" s="1081"/>
    </row>
    <row r="1872" spans="2:12" x14ac:dyDescent="0.35">
      <c r="B1872" s="698">
        <v>21020101</v>
      </c>
      <c r="C1872" s="782">
        <v>70942</v>
      </c>
      <c r="D1872" s="761" t="s">
        <v>4874</v>
      </c>
      <c r="E1872" s="700">
        <v>2101</v>
      </c>
      <c r="F1872" s="698">
        <v>10720500</v>
      </c>
      <c r="G1872" s="26" t="s">
        <v>144</v>
      </c>
      <c r="H1872" s="791">
        <v>10000000</v>
      </c>
      <c r="I1872" s="751">
        <v>7805427.0899999999</v>
      </c>
      <c r="J1872" s="726"/>
      <c r="K1872" s="83">
        <f t="shared" si="53"/>
        <v>10000000</v>
      </c>
      <c r="L1872" s="1081"/>
    </row>
    <row r="1873" spans="2:12" x14ac:dyDescent="0.35">
      <c r="B1873" s="698">
        <v>22020101</v>
      </c>
      <c r="C1873" s="782">
        <v>70942</v>
      </c>
      <c r="D1873" s="761" t="s">
        <v>4874</v>
      </c>
      <c r="E1873" s="700">
        <v>2101</v>
      </c>
      <c r="F1873" s="698">
        <v>10720500</v>
      </c>
      <c r="G1873" s="26" t="s">
        <v>145</v>
      </c>
      <c r="H1873" s="791"/>
      <c r="I1873" s="751">
        <v>494000</v>
      </c>
      <c r="J1873" s="648">
        <v>4000000</v>
      </c>
      <c r="K1873" s="799">
        <f t="shared" si="53"/>
        <v>4000000</v>
      </c>
      <c r="L1873" s="1081"/>
    </row>
    <row r="1874" spans="2:12" x14ac:dyDescent="0.35">
      <c r="B1874" s="698">
        <v>22020102</v>
      </c>
      <c r="C1874" s="782">
        <v>70942</v>
      </c>
      <c r="D1874" s="761" t="s">
        <v>4874</v>
      </c>
      <c r="E1874" s="700">
        <v>2101</v>
      </c>
      <c r="F1874" s="698">
        <v>10720500</v>
      </c>
      <c r="G1874" s="26" t="s">
        <v>146</v>
      </c>
      <c r="H1874" s="791"/>
      <c r="I1874" s="751">
        <v>1563600</v>
      </c>
      <c r="J1874" s="648">
        <v>10000000</v>
      </c>
      <c r="K1874" s="799">
        <f t="shared" si="53"/>
        <v>10000000</v>
      </c>
      <c r="L1874" s="1081"/>
    </row>
    <row r="1875" spans="2:12" x14ac:dyDescent="0.35">
      <c r="B1875" s="698">
        <v>22020201</v>
      </c>
      <c r="C1875" s="782">
        <v>70942</v>
      </c>
      <c r="D1875" s="761" t="s">
        <v>4874</v>
      </c>
      <c r="E1875" s="700">
        <v>2101</v>
      </c>
      <c r="F1875" s="698">
        <v>10720500</v>
      </c>
      <c r="G1875" s="26" t="s">
        <v>147</v>
      </c>
      <c r="H1875" s="791"/>
      <c r="I1875" s="751"/>
      <c r="J1875" s="648"/>
      <c r="K1875" s="799">
        <f t="shared" si="53"/>
        <v>0</v>
      </c>
      <c r="L1875" s="1081"/>
    </row>
    <row r="1876" spans="2:12" x14ac:dyDescent="0.35">
      <c r="B1876" s="698">
        <v>22020202</v>
      </c>
      <c r="C1876" s="782">
        <v>70942</v>
      </c>
      <c r="D1876" s="761" t="s">
        <v>4874</v>
      </c>
      <c r="E1876" s="700">
        <v>2101</v>
      </c>
      <c r="F1876" s="698">
        <v>10720500</v>
      </c>
      <c r="G1876" s="26" t="s">
        <v>184</v>
      </c>
      <c r="H1876" s="791">
        <v>175000</v>
      </c>
      <c r="I1876" s="751">
        <v>1524194</v>
      </c>
      <c r="J1876" s="648">
        <v>4000000</v>
      </c>
      <c r="K1876" s="799">
        <f t="shared" si="53"/>
        <v>4175000</v>
      </c>
      <c r="L1876" s="1081"/>
    </row>
    <row r="1877" spans="2:12" ht="27.95" customHeight="1" x14ac:dyDescent="0.35">
      <c r="B1877" s="698">
        <v>22020203</v>
      </c>
      <c r="C1877" s="782">
        <v>70942</v>
      </c>
      <c r="D1877" s="761" t="s">
        <v>4874</v>
      </c>
      <c r="E1877" s="700">
        <v>2101</v>
      </c>
      <c r="F1877" s="698">
        <v>10720500</v>
      </c>
      <c r="G1877" s="26" t="s">
        <v>148</v>
      </c>
      <c r="H1877" s="791">
        <v>3500000</v>
      </c>
      <c r="I1877" s="751">
        <v>83500</v>
      </c>
      <c r="J1877" s="648"/>
      <c r="K1877" s="799">
        <f t="shared" si="53"/>
        <v>3500000</v>
      </c>
      <c r="L1877" s="1081"/>
    </row>
    <row r="1878" spans="2:12" ht="27.95" customHeight="1" x14ac:dyDescent="0.35">
      <c r="B1878" s="698">
        <v>22020204</v>
      </c>
      <c r="C1878" s="782">
        <v>70942</v>
      </c>
      <c r="D1878" s="761" t="s">
        <v>4874</v>
      </c>
      <c r="E1878" s="700">
        <v>2101</v>
      </c>
      <c r="F1878" s="698">
        <v>10720500</v>
      </c>
      <c r="G1878" s="26" t="s">
        <v>149</v>
      </c>
      <c r="H1878" s="791">
        <v>420000</v>
      </c>
      <c r="I1878" s="751">
        <v>47000</v>
      </c>
      <c r="J1878" s="726"/>
      <c r="K1878" s="83">
        <f t="shared" si="53"/>
        <v>420000</v>
      </c>
      <c r="L1878" s="1081"/>
    </row>
    <row r="1879" spans="2:12" ht="27.95" customHeight="1" x14ac:dyDescent="0.35">
      <c r="B1879" s="698">
        <v>22020205</v>
      </c>
      <c r="C1879" s="782">
        <v>70942</v>
      </c>
      <c r="D1879" s="761" t="s">
        <v>4874</v>
      </c>
      <c r="E1879" s="700">
        <v>2101</v>
      </c>
      <c r="F1879" s="698">
        <v>10720500</v>
      </c>
      <c r="G1879" s="26" t="s">
        <v>185</v>
      </c>
      <c r="H1879" s="791">
        <v>1400000</v>
      </c>
      <c r="I1879" s="751"/>
      <c r="J1879" s="726"/>
      <c r="K1879" s="83">
        <f t="shared" si="53"/>
        <v>1400000</v>
      </c>
      <c r="L1879" s="1081"/>
    </row>
    <row r="1880" spans="2:12" ht="27.95" customHeight="1" x14ac:dyDescent="0.35">
      <c r="B1880" s="698">
        <v>22020206</v>
      </c>
      <c r="C1880" s="782">
        <v>70942</v>
      </c>
      <c r="D1880" s="761" t="s">
        <v>4874</v>
      </c>
      <c r="E1880" s="700">
        <v>2101</v>
      </c>
      <c r="F1880" s="698">
        <v>10720500</v>
      </c>
      <c r="G1880" s="26" t="s">
        <v>234</v>
      </c>
      <c r="H1880" s="791">
        <v>350000</v>
      </c>
      <c r="I1880" s="751"/>
      <c r="J1880" s="648"/>
      <c r="K1880" s="799">
        <f t="shared" si="53"/>
        <v>350000</v>
      </c>
      <c r="L1880" s="1081"/>
    </row>
    <row r="1881" spans="2:12" ht="27.95" customHeight="1" x14ac:dyDescent="0.35">
      <c r="B1881" s="698">
        <v>22020301</v>
      </c>
      <c r="C1881" s="782">
        <v>70942</v>
      </c>
      <c r="D1881" s="761" t="s">
        <v>4874</v>
      </c>
      <c r="E1881" s="700">
        <v>2101</v>
      </c>
      <c r="F1881" s="698">
        <v>10720500</v>
      </c>
      <c r="G1881" s="26" t="s">
        <v>195</v>
      </c>
      <c r="H1881" s="791">
        <v>2979555</v>
      </c>
      <c r="I1881" s="751">
        <v>337700</v>
      </c>
      <c r="J1881" s="648"/>
      <c r="K1881" s="799">
        <f t="shared" si="53"/>
        <v>2979555</v>
      </c>
      <c r="L1881" s="1081"/>
    </row>
    <row r="1882" spans="2:12" ht="27.95" customHeight="1" x14ac:dyDescent="0.35">
      <c r="B1882" s="698">
        <v>22020302</v>
      </c>
      <c r="C1882" s="782">
        <v>70942</v>
      </c>
      <c r="D1882" s="761" t="s">
        <v>4874</v>
      </c>
      <c r="E1882" s="700">
        <v>2101</v>
      </c>
      <c r="F1882" s="698">
        <v>10720500</v>
      </c>
      <c r="G1882" s="26" t="s">
        <v>207</v>
      </c>
      <c r="H1882" s="791">
        <v>350000</v>
      </c>
      <c r="I1882" s="751"/>
      <c r="J1882" s="648"/>
      <c r="K1882" s="799">
        <f t="shared" si="53"/>
        <v>350000</v>
      </c>
      <c r="L1882" s="1081"/>
    </row>
    <row r="1883" spans="2:12" ht="27.95" customHeight="1" x14ac:dyDescent="0.35">
      <c r="B1883" s="698">
        <v>22020303</v>
      </c>
      <c r="C1883" s="782">
        <v>70942</v>
      </c>
      <c r="D1883" s="761" t="s">
        <v>4874</v>
      </c>
      <c r="E1883" s="700">
        <v>2101</v>
      </c>
      <c r="F1883" s="698">
        <v>10720500</v>
      </c>
      <c r="G1883" s="26" t="s">
        <v>152</v>
      </c>
      <c r="H1883" s="791">
        <v>350000</v>
      </c>
      <c r="I1883" s="751"/>
      <c r="J1883" s="726"/>
      <c r="K1883" s="83">
        <f t="shared" si="53"/>
        <v>350000</v>
      </c>
      <c r="L1883" s="1081"/>
    </row>
    <row r="1884" spans="2:12" ht="27.95" customHeight="1" x14ac:dyDescent="0.35">
      <c r="B1884" s="698">
        <v>22020304</v>
      </c>
      <c r="C1884" s="782">
        <v>70942</v>
      </c>
      <c r="D1884" s="761" t="s">
        <v>4874</v>
      </c>
      <c r="E1884" s="700">
        <v>2101</v>
      </c>
      <c r="F1884" s="698">
        <v>10720500</v>
      </c>
      <c r="G1884" s="26" t="s">
        <v>187</v>
      </c>
      <c r="H1884" s="791">
        <v>210000</v>
      </c>
      <c r="I1884" s="751"/>
      <c r="J1884" s="648"/>
      <c r="K1884" s="799">
        <f t="shared" si="53"/>
        <v>210000</v>
      </c>
      <c r="L1884" s="1081"/>
    </row>
    <row r="1885" spans="2:12" ht="27.95" customHeight="1" x14ac:dyDescent="0.35">
      <c r="B1885" s="698">
        <v>22020305</v>
      </c>
      <c r="C1885" s="782">
        <v>70942</v>
      </c>
      <c r="D1885" s="761" t="s">
        <v>4874</v>
      </c>
      <c r="E1885" s="700">
        <v>2101</v>
      </c>
      <c r="F1885" s="698">
        <v>10720500</v>
      </c>
      <c r="G1885" s="26" t="s">
        <v>153</v>
      </c>
      <c r="H1885" s="791">
        <v>5150000</v>
      </c>
      <c r="I1885" s="751">
        <v>357000</v>
      </c>
      <c r="J1885" s="726"/>
      <c r="K1885" s="83">
        <f t="shared" si="53"/>
        <v>5150000</v>
      </c>
      <c r="L1885" s="1081"/>
    </row>
    <row r="1886" spans="2:12" ht="27.95" customHeight="1" x14ac:dyDescent="0.35">
      <c r="B1886" s="698">
        <v>22020306</v>
      </c>
      <c r="C1886" s="782">
        <v>70942</v>
      </c>
      <c r="D1886" s="761" t="s">
        <v>4874</v>
      </c>
      <c r="E1886" s="700">
        <v>2101</v>
      </c>
      <c r="F1886" s="698">
        <v>10720500</v>
      </c>
      <c r="G1886" s="26" t="s">
        <v>154</v>
      </c>
      <c r="H1886" s="791">
        <v>3616095</v>
      </c>
      <c r="I1886" s="751">
        <v>110000</v>
      </c>
      <c r="J1886" s="648"/>
      <c r="K1886" s="799">
        <f t="shared" si="53"/>
        <v>3616095</v>
      </c>
      <c r="L1886" s="1081"/>
    </row>
    <row r="1887" spans="2:12" ht="27.95" customHeight="1" x14ac:dyDescent="0.35">
      <c r="B1887" s="698">
        <v>22020307</v>
      </c>
      <c r="C1887" s="782">
        <v>70942</v>
      </c>
      <c r="D1887" s="761" t="s">
        <v>4874</v>
      </c>
      <c r="E1887" s="700">
        <v>2101</v>
      </c>
      <c r="F1887" s="698">
        <v>10720500</v>
      </c>
      <c r="G1887" s="26" t="s">
        <v>155</v>
      </c>
      <c r="H1887" s="791">
        <v>700000</v>
      </c>
      <c r="I1887" s="751">
        <v>80000</v>
      </c>
      <c r="J1887" s="648"/>
      <c r="K1887" s="799">
        <f t="shared" si="53"/>
        <v>700000</v>
      </c>
      <c r="L1887" s="1081"/>
    </row>
    <row r="1888" spans="2:12" ht="27.95" customHeight="1" x14ac:dyDescent="0.35">
      <c r="B1888" s="698">
        <v>22020308</v>
      </c>
      <c r="C1888" s="782">
        <v>70942</v>
      </c>
      <c r="D1888" s="761" t="s">
        <v>4874</v>
      </c>
      <c r="E1888" s="700">
        <v>2101</v>
      </c>
      <c r="F1888" s="698">
        <v>10720500</v>
      </c>
      <c r="G1888" s="26" t="s">
        <v>242</v>
      </c>
      <c r="H1888" s="791">
        <v>350000</v>
      </c>
      <c r="I1888" s="751"/>
      <c r="J1888" s="648"/>
      <c r="K1888" s="799">
        <f t="shared" si="53"/>
        <v>350000</v>
      </c>
      <c r="L1888" s="1081"/>
    </row>
    <row r="1889" spans="2:12" ht="27.95" customHeight="1" x14ac:dyDescent="0.35">
      <c r="B1889" s="698">
        <v>22020309</v>
      </c>
      <c r="C1889" s="782">
        <v>70942</v>
      </c>
      <c r="D1889" s="761" t="s">
        <v>4874</v>
      </c>
      <c r="E1889" s="700">
        <v>2101</v>
      </c>
      <c r="F1889" s="698">
        <v>10720500</v>
      </c>
      <c r="G1889" s="26" t="s">
        <v>156</v>
      </c>
      <c r="H1889" s="791">
        <v>700000</v>
      </c>
      <c r="I1889" s="751">
        <v>2950</v>
      </c>
      <c r="J1889" s="726"/>
      <c r="K1889" s="83">
        <f t="shared" si="53"/>
        <v>700000</v>
      </c>
      <c r="L1889" s="1081"/>
    </row>
    <row r="1890" spans="2:12" ht="27.95" customHeight="1" x14ac:dyDescent="0.35">
      <c r="B1890" s="698">
        <v>22020310</v>
      </c>
      <c r="C1890" s="782">
        <v>70942</v>
      </c>
      <c r="D1890" s="761" t="s">
        <v>4874</v>
      </c>
      <c r="E1890" s="700">
        <v>2101</v>
      </c>
      <c r="F1890" s="698">
        <v>10720500</v>
      </c>
      <c r="G1890" s="26" t="s">
        <v>209</v>
      </c>
      <c r="H1890" s="791">
        <v>350000</v>
      </c>
      <c r="I1890" s="751">
        <v>725000</v>
      </c>
      <c r="J1890" s="648">
        <v>2650000</v>
      </c>
      <c r="K1890" s="799">
        <f t="shared" si="53"/>
        <v>3000000</v>
      </c>
      <c r="L1890" s="1081"/>
    </row>
    <row r="1891" spans="2:12" ht="27.95" customHeight="1" x14ac:dyDescent="0.35">
      <c r="B1891" s="698">
        <v>22020311</v>
      </c>
      <c r="C1891" s="782">
        <v>70942</v>
      </c>
      <c r="D1891" s="761" t="s">
        <v>4874</v>
      </c>
      <c r="E1891" s="700">
        <v>2101</v>
      </c>
      <c r="F1891" s="698">
        <v>10720500</v>
      </c>
      <c r="G1891" s="26" t="s">
        <v>157</v>
      </c>
      <c r="H1891" s="791">
        <v>525000</v>
      </c>
      <c r="I1891" s="751">
        <v>22500</v>
      </c>
      <c r="J1891" s="648"/>
      <c r="K1891" s="799">
        <f t="shared" si="53"/>
        <v>525000</v>
      </c>
      <c r="L1891" s="1081"/>
    </row>
    <row r="1892" spans="2:12" ht="27.95" customHeight="1" x14ac:dyDescent="0.35">
      <c r="B1892" s="698">
        <v>22020401</v>
      </c>
      <c r="C1892" s="782">
        <v>70942</v>
      </c>
      <c r="D1892" s="761" t="s">
        <v>4874</v>
      </c>
      <c r="E1892" s="700">
        <v>2101</v>
      </c>
      <c r="F1892" s="698">
        <v>10720500</v>
      </c>
      <c r="G1892" s="26" t="s">
        <v>196</v>
      </c>
      <c r="H1892" s="791">
        <v>1750000</v>
      </c>
      <c r="I1892" s="751">
        <v>1478000</v>
      </c>
      <c r="J1892" s="648">
        <v>2250000</v>
      </c>
      <c r="K1892" s="799">
        <f t="shared" si="53"/>
        <v>4000000</v>
      </c>
      <c r="L1892" s="1081"/>
    </row>
    <row r="1893" spans="2:12" ht="27.95" customHeight="1" x14ac:dyDescent="0.35">
      <c r="B1893" s="698">
        <v>22020402</v>
      </c>
      <c r="C1893" s="782">
        <v>70942</v>
      </c>
      <c r="D1893" s="761" t="s">
        <v>4874</v>
      </c>
      <c r="E1893" s="700">
        <v>2101</v>
      </c>
      <c r="F1893" s="698">
        <v>10720500</v>
      </c>
      <c r="G1893" s="26" t="s">
        <v>197</v>
      </c>
      <c r="H1893" s="791">
        <v>245000</v>
      </c>
      <c r="I1893" s="751"/>
      <c r="J1893" s="648"/>
      <c r="K1893" s="799">
        <f t="shared" si="53"/>
        <v>245000</v>
      </c>
      <c r="L1893" s="1081"/>
    </row>
    <row r="1894" spans="2:12" ht="27.95" customHeight="1" x14ac:dyDescent="0.35">
      <c r="B1894" s="698">
        <v>22020403</v>
      </c>
      <c r="C1894" s="782">
        <v>70942</v>
      </c>
      <c r="D1894" s="761" t="s">
        <v>4874</v>
      </c>
      <c r="E1894" s="700">
        <v>2101</v>
      </c>
      <c r="F1894" s="698">
        <v>10720500</v>
      </c>
      <c r="G1894" s="26" t="s">
        <v>160</v>
      </c>
      <c r="H1894" s="791">
        <v>1076660</v>
      </c>
      <c r="I1894" s="751">
        <v>99500</v>
      </c>
      <c r="J1894" s="648">
        <v>1000000</v>
      </c>
      <c r="K1894" s="799">
        <f t="shared" si="53"/>
        <v>2076660</v>
      </c>
      <c r="L1894" s="1081"/>
    </row>
    <row r="1895" spans="2:12" ht="27.95" customHeight="1" x14ac:dyDescent="0.35">
      <c r="B1895" s="698">
        <v>22020404</v>
      </c>
      <c r="C1895" s="782">
        <v>70942</v>
      </c>
      <c r="D1895" s="761" t="s">
        <v>4874</v>
      </c>
      <c r="E1895" s="700">
        <v>2101</v>
      </c>
      <c r="F1895" s="698">
        <v>10720500</v>
      </c>
      <c r="G1895" s="26" t="s">
        <v>161</v>
      </c>
      <c r="H1895" s="791">
        <v>875000</v>
      </c>
      <c r="I1895" s="751">
        <v>176000</v>
      </c>
      <c r="J1895" s="648"/>
      <c r="K1895" s="799">
        <f t="shared" si="53"/>
        <v>875000</v>
      </c>
      <c r="L1895" s="1081"/>
    </row>
    <row r="1896" spans="2:12" ht="27.95" customHeight="1" x14ac:dyDescent="0.35">
      <c r="B1896" s="698">
        <v>22020405</v>
      </c>
      <c r="C1896" s="782">
        <v>70942</v>
      </c>
      <c r="D1896" s="761" t="s">
        <v>4874</v>
      </c>
      <c r="E1896" s="700">
        <v>2101</v>
      </c>
      <c r="F1896" s="698">
        <v>10720500</v>
      </c>
      <c r="G1896" s="26" t="s">
        <v>162</v>
      </c>
      <c r="H1896" s="791">
        <v>1059702</v>
      </c>
      <c r="I1896" s="751">
        <v>42800</v>
      </c>
      <c r="J1896" s="648">
        <v>1940298</v>
      </c>
      <c r="K1896" s="799">
        <f t="shared" si="53"/>
        <v>3000000</v>
      </c>
      <c r="L1896" s="1081"/>
    </row>
    <row r="1897" spans="2:12" ht="27.95" customHeight="1" x14ac:dyDescent="0.35">
      <c r="B1897" s="698">
        <v>22020406</v>
      </c>
      <c r="C1897" s="782">
        <v>70942</v>
      </c>
      <c r="D1897" s="761" t="s">
        <v>4874</v>
      </c>
      <c r="E1897" s="700">
        <v>2101</v>
      </c>
      <c r="F1897" s="698">
        <v>10720500</v>
      </c>
      <c r="G1897" s="26" t="s">
        <v>163</v>
      </c>
      <c r="H1897" s="791">
        <v>850000</v>
      </c>
      <c r="I1897" s="751">
        <v>995900</v>
      </c>
      <c r="J1897" s="648">
        <v>2150000</v>
      </c>
      <c r="K1897" s="799">
        <f t="shared" si="53"/>
        <v>3000000</v>
      </c>
      <c r="L1897" s="1081"/>
    </row>
    <row r="1898" spans="2:12" ht="27.95" customHeight="1" x14ac:dyDescent="0.35">
      <c r="B1898" s="698">
        <v>22020413</v>
      </c>
      <c r="C1898" s="782">
        <v>70942</v>
      </c>
      <c r="D1898" s="761" t="s">
        <v>4874</v>
      </c>
      <c r="E1898" s="700">
        <v>2101</v>
      </c>
      <c r="F1898" s="698">
        <v>10720500</v>
      </c>
      <c r="G1898" s="26" t="s">
        <v>212</v>
      </c>
      <c r="H1898" s="791">
        <v>1400000</v>
      </c>
      <c r="I1898" s="751"/>
      <c r="J1898" s="726"/>
      <c r="K1898" s="83">
        <f t="shared" si="53"/>
        <v>1400000</v>
      </c>
      <c r="L1898" s="1081"/>
    </row>
    <row r="1899" spans="2:12" ht="27.95" customHeight="1" x14ac:dyDescent="0.35">
      <c r="B1899" s="782">
        <v>22020501</v>
      </c>
      <c r="C1899" s="782">
        <v>70942</v>
      </c>
      <c r="D1899" s="783" t="s">
        <v>4874</v>
      </c>
      <c r="E1899" s="784">
        <v>2101</v>
      </c>
      <c r="F1899" s="782">
        <v>10720500</v>
      </c>
      <c r="G1899" s="37" t="s">
        <v>198</v>
      </c>
      <c r="H1899" s="785">
        <v>278674933.19999999</v>
      </c>
      <c r="I1899" s="751">
        <v>100000</v>
      </c>
      <c r="J1899" s="738"/>
      <c r="K1899" s="797">
        <f t="shared" si="53"/>
        <v>278674933.19999999</v>
      </c>
      <c r="L1899" s="1081"/>
    </row>
    <row r="1900" spans="2:12" ht="27.95" customHeight="1" x14ac:dyDescent="0.35">
      <c r="B1900" s="698">
        <v>22020601</v>
      </c>
      <c r="C1900" s="782">
        <v>70942</v>
      </c>
      <c r="D1900" s="761" t="s">
        <v>4874</v>
      </c>
      <c r="E1900" s="700">
        <v>2101</v>
      </c>
      <c r="F1900" s="698">
        <v>10720500</v>
      </c>
      <c r="G1900" s="26" t="s">
        <v>166</v>
      </c>
      <c r="H1900" s="791">
        <v>5950000</v>
      </c>
      <c r="I1900" s="751">
        <v>49500</v>
      </c>
      <c r="J1900" s="648"/>
      <c r="K1900" s="799">
        <f t="shared" si="53"/>
        <v>5950000</v>
      </c>
      <c r="L1900" s="1081"/>
    </row>
    <row r="1901" spans="2:12" ht="27.95" customHeight="1" x14ac:dyDescent="0.35">
      <c r="B1901" s="698">
        <v>22020605</v>
      </c>
      <c r="C1901" s="782">
        <v>70942</v>
      </c>
      <c r="D1901" s="761" t="s">
        <v>4874</v>
      </c>
      <c r="E1901" s="700">
        <v>2101</v>
      </c>
      <c r="F1901" s="698">
        <v>10720500</v>
      </c>
      <c r="G1901" s="26" t="s">
        <v>167</v>
      </c>
      <c r="H1901" s="791">
        <v>385000</v>
      </c>
      <c r="I1901" s="751">
        <v>207800</v>
      </c>
      <c r="J1901" s="648">
        <v>615000</v>
      </c>
      <c r="K1901" s="799">
        <f t="shared" si="53"/>
        <v>1000000</v>
      </c>
      <c r="L1901" s="1081"/>
    </row>
    <row r="1902" spans="2:12" ht="27.95" customHeight="1" x14ac:dyDescent="0.35">
      <c r="B1902" s="698">
        <v>22020701</v>
      </c>
      <c r="C1902" s="782">
        <v>70942</v>
      </c>
      <c r="D1902" s="761" t="s">
        <v>4874</v>
      </c>
      <c r="E1902" s="700">
        <v>2101</v>
      </c>
      <c r="F1902" s="698">
        <v>10720500</v>
      </c>
      <c r="G1902" s="26" t="s">
        <v>199</v>
      </c>
      <c r="H1902" s="791">
        <v>8132600</v>
      </c>
      <c r="I1902" s="751"/>
      <c r="J1902" s="648"/>
      <c r="K1902" s="799">
        <f t="shared" si="53"/>
        <v>8132600</v>
      </c>
      <c r="L1902" s="1081"/>
    </row>
    <row r="1903" spans="2:12" ht="27.95" customHeight="1" x14ac:dyDescent="0.35">
      <c r="B1903" s="698">
        <v>22020702</v>
      </c>
      <c r="C1903" s="782">
        <v>70942</v>
      </c>
      <c r="D1903" s="761" t="s">
        <v>4874</v>
      </c>
      <c r="E1903" s="700">
        <v>2101</v>
      </c>
      <c r="F1903" s="698">
        <v>10720500</v>
      </c>
      <c r="G1903" s="26" t="s">
        <v>223</v>
      </c>
      <c r="H1903" s="791">
        <v>350000</v>
      </c>
      <c r="I1903" s="751"/>
      <c r="J1903" s="648"/>
      <c r="K1903" s="799">
        <f t="shared" si="53"/>
        <v>350000</v>
      </c>
      <c r="L1903" s="1081"/>
    </row>
    <row r="1904" spans="2:12" ht="27.95" customHeight="1" x14ac:dyDescent="0.35">
      <c r="B1904" s="698">
        <v>22020702</v>
      </c>
      <c r="C1904" s="782">
        <v>70942</v>
      </c>
      <c r="D1904" s="761" t="s">
        <v>4874</v>
      </c>
      <c r="E1904" s="700">
        <v>2101</v>
      </c>
      <c r="F1904" s="698">
        <v>10720500</v>
      </c>
      <c r="G1904" s="26" t="s">
        <v>208</v>
      </c>
      <c r="H1904" s="791"/>
      <c r="I1904" s="751"/>
      <c r="J1904" s="648">
        <v>500000</v>
      </c>
      <c r="K1904" s="799">
        <f>SUM(H1904,J1904)</f>
        <v>500000</v>
      </c>
      <c r="L1904" s="1081"/>
    </row>
    <row r="1905" spans="2:12" ht="27.95" customHeight="1" x14ac:dyDescent="0.35">
      <c r="B1905" s="698">
        <v>22020705</v>
      </c>
      <c r="C1905" s="782">
        <v>70942</v>
      </c>
      <c r="D1905" s="761" t="s">
        <v>4874</v>
      </c>
      <c r="E1905" s="700">
        <v>2101</v>
      </c>
      <c r="F1905" s="698">
        <v>10720500</v>
      </c>
      <c r="G1905" s="26" t="s">
        <v>205</v>
      </c>
      <c r="H1905" s="791">
        <v>4065950</v>
      </c>
      <c r="I1905" s="751">
        <v>300000</v>
      </c>
      <c r="J1905" s="648"/>
      <c r="K1905" s="799">
        <f t="shared" si="53"/>
        <v>4065950</v>
      </c>
      <c r="L1905" s="1081"/>
    </row>
    <row r="1906" spans="2:12" ht="27.95" customHeight="1" x14ac:dyDescent="0.35">
      <c r="B1906" s="698">
        <v>22020801</v>
      </c>
      <c r="C1906" s="782">
        <v>70942</v>
      </c>
      <c r="D1906" s="761" t="s">
        <v>4874</v>
      </c>
      <c r="E1906" s="700">
        <v>2101</v>
      </c>
      <c r="F1906" s="698">
        <v>10720500</v>
      </c>
      <c r="G1906" s="26" t="s">
        <v>168</v>
      </c>
      <c r="H1906" s="791">
        <v>4000000</v>
      </c>
      <c r="I1906" s="751">
        <v>2840350</v>
      </c>
      <c r="J1906" s="648">
        <v>3000000</v>
      </c>
      <c r="K1906" s="799">
        <f t="shared" si="53"/>
        <v>7000000</v>
      </c>
      <c r="L1906" s="1081"/>
    </row>
    <row r="1907" spans="2:12" ht="27.95" customHeight="1" x14ac:dyDescent="0.35">
      <c r="B1907" s="698">
        <v>22020802</v>
      </c>
      <c r="C1907" s="782">
        <v>70942</v>
      </c>
      <c r="D1907" s="761" t="s">
        <v>4874</v>
      </c>
      <c r="E1907" s="700">
        <v>2101</v>
      </c>
      <c r="F1907" s="698">
        <v>10720500</v>
      </c>
      <c r="G1907" s="26" t="s">
        <v>188</v>
      </c>
      <c r="H1907" s="791">
        <v>175000</v>
      </c>
      <c r="I1907" s="751">
        <v>52000</v>
      </c>
      <c r="J1907" s="648">
        <v>825000</v>
      </c>
      <c r="K1907" s="799">
        <f t="shared" si="53"/>
        <v>1000000</v>
      </c>
      <c r="L1907" s="1081"/>
    </row>
    <row r="1908" spans="2:12" ht="27.95" customHeight="1" x14ac:dyDescent="0.35">
      <c r="B1908" s="698">
        <v>22020803</v>
      </c>
      <c r="C1908" s="782">
        <v>70942</v>
      </c>
      <c r="D1908" s="761" t="s">
        <v>4874</v>
      </c>
      <c r="E1908" s="700">
        <v>2101</v>
      </c>
      <c r="F1908" s="698">
        <v>10720500</v>
      </c>
      <c r="G1908" s="26" t="s">
        <v>169</v>
      </c>
      <c r="H1908" s="791">
        <v>700000</v>
      </c>
      <c r="I1908" s="751">
        <v>329590</v>
      </c>
      <c r="J1908" s="648">
        <v>1800000</v>
      </c>
      <c r="K1908" s="799">
        <f t="shared" si="53"/>
        <v>2500000</v>
      </c>
      <c r="L1908" s="1081"/>
    </row>
    <row r="1909" spans="2:12" ht="27.95" customHeight="1" x14ac:dyDescent="0.35">
      <c r="B1909" s="698">
        <v>22020806</v>
      </c>
      <c r="C1909" s="782">
        <v>70942</v>
      </c>
      <c r="D1909" s="761" t="s">
        <v>4874</v>
      </c>
      <c r="E1909" s="700">
        <v>2101</v>
      </c>
      <c r="F1909" s="698">
        <v>10720500</v>
      </c>
      <c r="G1909" s="26" t="s">
        <v>170</v>
      </c>
      <c r="H1909" s="791">
        <v>70000</v>
      </c>
      <c r="I1909" s="751"/>
      <c r="J1909" s="726">
        <v>930000</v>
      </c>
      <c r="K1909" s="83">
        <f t="shared" si="53"/>
        <v>1000000</v>
      </c>
      <c r="L1909" s="1081"/>
    </row>
    <row r="1910" spans="2:12" ht="27.95" customHeight="1" x14ac:dyDescent="0.35">
      <c r="B1910" s="698">
        <v>22020901</v>
      </c>
      <c r="C1910" s="782">
        <v>70942</v>
      </c>
      <c r="D1910" s="761" t="s">
        <v>4874</v>
      </c>
      <c r="E1910" s="700">
        <v>2101</v>
      </c>
      <c r="F1910" s="698">
        <v>10720500</v>
      </c>
      <c r="G1910" s="26" t="s">
        <v>171</v>
      </c>
      <c r="H1910" s="791">
        <v>245000</v>
      </c>
      <c r="I1910" s="751"/>
      <c r="J1910" s="726">
        <v>255000</v>
      </c>
      <c r="K1910" s="83">
        <f t="shared" si="53"/>
        <v>500000</v>
      </c>
      <c r="L1910" s="1081"/>
    </row>
    <row r="1911" spans="2:12" ht="27.95" customHeight="1" x14ac:dyDescent="0.35">
      <c r="B1911" s="698">
        <v>22020902</v>
      </c>
      <c r="C1911" s="782">
        <v>70942</v>
      </c>
      <c r="D1911" s="761" t="s">
        <v>4874</v>
      </c>
      <c r="E1911" s="700">
        <v>2101</v>
      </c>
      <c r="F1911" s="698">
        <v>10720500</v>
      </c>
      <c r="G1911" s="26" t="s">
        <v>226</v>
      </c>
      <c r="H1911" s="791">
        <v>7000000</v>
      </c>
      <c r="I1911" s="751"/>
      <c r="J1911" s="648"/>
      <c r="K1911" s="799">
        <f t="shared" si="53"/>
        <v>7000000</v>
      </c>
      <c r="L1911" s="1081"/>
    </row>
    <row r="1912" spans="2:12" ht="27.95" customHeight="1" x14ac:dyDescent="0.35">
      <c r="B1912" s="698">
        <v>22021001</v>
      </c>
      <c r="C1912" s="782">
        <v>70942</v>
      </c>
      <c r="D1912" s="761" t="s">
        <v>4874</v>
      </c>
      <c r="E1912" s="700">
        <v>2101</v>
      </c>
      <c r="F1912" s="698">
        <v>10720500</v>
      </c>
      <c r="G1912" s="26" t="s">
        <v>172</v>
      </c>
      <c r="H1912" s="791">
        <v>5000000</v>
      </c>
      <c r="I1912" s="751">
        <v>1081200</v>
      </c>
      <c r="J1912" s="707"/>
      <c r="K1912" s="799">
        <f t="shared" si="53"/>
        <v>5000000</v>
      </c>
      <c r="L1912" s="1081"/>
    </row>
    <row r="1913" spans="2:12" ht="27.95" customHeight="1" x14ac:dyDescent="0.35">
      <c r="B1913" s="698">
        <v>22021002</v>
      </c>
      <c r="C1913" s="782">
        <v>70942</v>
      </c>
      <c r="D1913" s="761" t="s">
        <v>4874</v>
      </c>
      <c r="E1913" s="700">
        <v>2101</v>
      </c>
      <c r="F1913" s="698">
        <v>10720500</v>
      </c>
      <c r="G1913" s="26" t="s">
        <v>189</v>
      </c>
      <c r="H1913" s="791">
        <v>10000000</v>
      </c>
      <c r="I1913" s="751">
        <v>1055000</v>
      </c>
      <c r="J1913" s="726"/>
      <c r="K1913" s="83">
        <f t="shared" si="53"/>
        <v>10000000</v>
      </c>
      <c r="L1913" s="1081"/>
    </row>
    <row r="1914" spans="2:12" ht="27.95" customHeight="1" x14ac:dyDescent="0.35">
      <c r="B1914" s="698">
        <v>22021003</v>
      </c>
      <c r="C1914" s="782">
        <v>70942</v>
      </c>
      <c r="D1914" s="761" t="s">
        <v>4874</v>
      </c>
      <c r="E1914" s="700">
        <v>2101</v>
      </c>
      <c r="F1914" s="698">
        <v>10720500</v>
      </c>
      <c r="G1914" s="26" t="s">
        <v>173</v>
      </c>
      <c r="H1914" s="791">
        <v>1137045</v>
      </c>
      <c r="I1914" s="751"/>
      <c r="J1914" s="726">
        <v>862955</v>
      </c>
      <c r="K1914" s="83">
        <f t="shared" si="53"/>
        <v>2000000</v>
      </c>
      <c r="L1914" s="1081"/>
    </row>
    <row r="1915" spans="2:12" ht="27.95" customHeight="1" x14ac:dyDescent="0.35">
      <c r="B1915" s="698">
        <v>22021004</v>
      </c>
      <c r="C1915" s="782">
        <v>70942</v>
      </c>
      <c r="D1915" s="761" t="s">
        <v>4874</v>
      </c>
      <c r="E1915" s="700">
        <v>2101</v>
      </c>
      <c r="F1915" s="698">
        <v>10720500</v>
      </c>
      <c r="G1915" s="26" t="s">
        <v>174</v>
      </c>
      <c r="H1915" s="791">
        <v>525000</v>
      </c>
      <c r="I1915" s="751"/>
      <c r="J1915" s="726"/>
      <c r="K1915" s="83">
        <f t="shared" si="53"/>
        <v>525000</v>
      </c>
      <c r="L1915" s="1081"/>
    </row>
    <row r="1916" spans="2:12" ht="27.95" customHeight="1" x14ac:dyDescent="0.35">
      <c r="B1916" s="698">
        <v>22021006</v>
      </c>
      <c r="C1916" s="782">
        <v>70942</v>
      </c>
      <c r="D1916" s="761" t="s">
        <v>4874</v>
      </c>
      <c r="E1916" s="700">
        <v>2101</v>
      </c>
      <c r="F1916" s="698">
        <v>10720500</v>
      </c>
      <c r="G1916" s="26" t="s">
        <v>190</v>
      </c>
      <c r="H1916" s="791">
        <v>105000</v>
      </c>
      <c r="I1916" s="751"/>
      <c r="J1916" s="726"/>
      <c r="K1916" s="83">
        <f t="shared" si="53"/>
        <v>105000</v>
      </c>
      <c r="L1916" s="1081"/>
    </row>
    <row r="1917" spans="2:12" ht="27.95" customHeight="1" x14ac:dyDescent="0.35">
      <c r="B1917" s="698">
        <v>22021007</v>
      </c>
      <c r="C1917" s="782">
        <v>70942</v>
      </c>
      <c r="D1917" s="761" t="s">
        <v>4874</v>
      </c>
      <c r="E1917" s="700">
        <v>2101</v>
      </c>
      <c r="F1917" s="698">
        <v>10720500</v>
      </c>
      <c r="G1917" s="26" t="s">
        <v>175</v>
      </c>
      <c r="H1917" s="791">
        <v>6947647</v>
      </c>
      <c r="I1917" s="751">
        <v>2616500</v>
      </c>
      <c r="J1917" s="726"/>
      <c r="K1917" s="83">
        <f t="shared" si="53"/>
        <v>6947647</v>
      </c>
      <c r="L1917" s="1081"/>
    </row>
    <row r="1918" spans="2:12" ht="27.95" customHeight="1" x14ac:dyDescent="0.35">
      <c r="B1918" s="698">
        <v>22021008</v>
      </c>
      <c r="C1918" s="782">
        <v>70942</v>
      </c>
      <c r="D1918" s="761" t="s">
        <v>4874</v>
      </c>
      <c r="E1918" s="700">
        <v>2101</v>
      </c>
      <c r="F1918" s="698">
        <v>10720500</v>
      </c>
      <c r="G1918" s="26" t="s">
        <v>191</v>
      </c>
      <c r="H1918" s="791">
        <v>952000</v>
      </c>
      <c r="I1918" s="751"/>
      <c r="J1918" s="726"/>
      <c r="K1918" s="83">
        <f t="shared" si="53"/>
        <v>952000</v>
      </c>
      <c r="L1918" s="1081"/>
    </row>
    <row r="1919" spans="2:12" ht="27.95" customHeight="1" x14ac:dyDescent="0.35">
      <c r="B1919" s="698">
        <v>22021009</v>
      </c>
      <c r="C1919" s="782">
        <v>70942</v>
      </c>
      <c r="D1919" s="761" t="s">
        <v>4874</v>
      </c>
      <c r="E1919" s="700">
        <v>2101</v>
      </c>
      <c r="F1919" s="698">
        <v>10720500</v>
      </c>
      <c r="G1919" s="26" t="s">
        <v>176</v>
      </c>
      <c r="H1919" s="791">
        <v>1750000</v>
      </c>
      <c r="I1919" s="751"/>
      <c r="J1919" s="726"/>
      <c r="K1919" s="83">
        <f t="shared" si="53"/>
        <v>1750000</v>
      </c>
      <c r="L1919" s="1081"/>
    </row>
    <row r="1920" spans="2:12" ht="27.95" customHeight="1" x14ac:dyDescent="0.35">
      <c r="B1920" s="698">
        <v>22021010</v>
      </c>
      <c r="C1920" s="782">
        <v>70942</v>
      </c>
      <c r="D1920" s="761" t="s">
        <v>4874</v>
      </c>
      <c r="E1920" s="700">
        <v>2101</v>
      </c>
      <c r="F1920" s="698">
        <v>10720500</v>
      </c>
      <c r="G1920" s="26" t="s">
        <v>580</v>
      </c>
      <c r="H1920" s="791">
        <v>350000</v>
      </c>
      <c r="I1920" s="751"/>
      <c r="J1920" s="726">
        <v>350000</v>
      </c>
      <c r="K1920" s="83">
        <f t="shared" si="53"/>
        <v>700000</v>
      </c>
      <c r="L1920" s="1081"/>
    </row>
    <row r="1921" spans="2:12" ht="27.95" customHeight="1" x14ac:dyDescent="0.35">
      <c r="B1921" s="698">
        <v>22021014</v>
      </c>
      <c r="C1921" s="782">
        <v>70942</v>
      </c>
      <c r="D1921" s="761" t="s">
        <v>4874</v>
      </c>
      <c r="E1921" s="700">
        <v>2101</v>
      </c>
      <c r="F1921" s="698">
        <v>10720500</v>
      </c>
      <c r="G1921" s="26" t="s">
        <v>206</v>
      </c>
      <c r="H1921" s="791">
        <v>350000</v>
      </c>
      <c r="I1921" s="751"/>
      <c r="J1921" s="726"/>
      <c r="K1921" s="83">
        <f t="shared" si="53"/>
        <v>350000</v>
      </c>
      <c r="L1921" s="1081"/>
    </row>
    <row r="1922" spans="2:12" ht="27.95" customHeight="1" x14ac:dyDescent="0.35">
      <c r="B1922" s="698">
        <v>22021021</v>
      </c>
      <c r="C1922" s="782">
        <v>70942</v>
      </c>
      <c r="D1922" s="761" t="s">
        <v>4874</v>
      </c>
      <c r="E1922" s="700">
        <v>2101</v>
      </c>
      <c r="F1922" s="698">
        <v>10720500</v>
      </c>
      <c r="G1922" s="26" t="s">
        <v>201</v>
      </c>
      <c r="H1922" s="791">
        <v>3500000</v>
      </c>
      <c r="I1922" s="751">
        <v>585000</v>
      </c>
      <c r="J1922" s="726"/>
      <c r="K1922" s="83">
        <f t="shared" si="53"/>
        <v>3500000</v>
      </c>
      <c r="L1922" s="1081"/>
    </row>
    <row r="1923" spans="2:12" ht="27.95" customHeight="1" thickBot="1" x14ac:dyDescent="0.4">
      <c r="B1923" s="698">
        <v>22040109</v>
      </c>
      <c r="C1923" s="782">
        <v>70942</v>
      </c>
      <c r="D1923" s="761" t="s">
        <v>4874</v>
      </c>
      <c r="E1923" s="700">
        <v>2101</v>
      </c>
      <c r="F1923" s="698">
        <v>10720500</v>
      </c>
      <c r="G1923" s="26" t="s">
        <v>178</v>
      </c>
      <c r="H1923" s="791">
        <v>700000</v>
      </c>
      <c r="I1923" s="751"/>
      <c r="J1923" s="726"/>
      <c r="K1923" s="83">
        <f t="shared" si="53"/>
        <v>700000</v>
      </c>
      <c r="L1923" s="1081"/>
    </row>
    <row r="1924" spans="2:12" ht="27.75" thickTop="1" thickBot="1" x14ac:dyDescent="0.4">
      <c r="B1924" s="764"/>
      <c r="C1924" s="764"/>
      <c r="D1924" s="764"/>
      <c r="E1924" s="764"/>
      <c r="F1924" s="764"/>
      <c r="G1924" s="16" t="s">
        <v>1039</v>
      </c>
      <c r="H1924" s="766">
        <f>SUM(H1871:H1923)</f>
        <v>1535425157.2</v>
      </c>
      <c r="I1924" s="747">
        <f>SUM(I1871:I1923)</f>
        <v>604463888.48000002</v>
      </c>
      <c r="J1924" s="765">
        <f>SUM(J1871:J1923)</f>
        <v>37128253</v>
      </c>
      <c r="K1924" s="789">
        <f>SUM(K1871:K1923)</f>
        <v>1572553410.2</v>
      </c>
    </row>
    <row r="1925" spans="2:12" ht="27" thickTop="1" thickBot="1" x14ac:dyDescent="0.4">
      <c r="B1925" s="767"/>
      <c r="C1925" s="767"/>
      <c r="D1925" s="767"/>
      <c r="E1925" s="767"/>
      <c r="F1925" s="767"/>
      <c r="G1925" s="769"/>
      <c r="H1925" s="787"/>
      <c r="I1925" s="728"/>
      <c r="J1925" s="770"/>
      <c r="K1925" s="1186"/>
    </row>
    <row r="1926" spans="2:12" ht="27.75" thickTop="1" thickBot="1" x14ac:dyDescent="0.4">
      <c r="B1926" s="767"/>
      <c r="C1926" s="767"/>
      <c r="D1926" s="767"/>
      <c r="E1926" s="767"/>
      <c r="F1926" s="767"/>
      <c r="G1926" s="769"/>
      <c r="H1926" s="787"/>
      <c r="I1926" s="728"/>
      <c r="J1926" s="719" t="s">
        <v>179</v>
      </c>
      <c r="K1926" s="789">
        <f>SUM(K1871,K1872)</f>
        <v>1165977970</v>
      </c>
    </row>
    <row r="1927" spans="2:12" ht="27.75" thickTop="1" thickBot="1" x14ac:dyDescent="0.4">
      <c r="B1927" s="767"/>
      <c r="C1927" s="767"/>
      <c r="D1927" s="767"/>
      <c r="E1927" s="767"/>
      <c r="F1927" s="767"/>
      <c r="G1927" s="769"/>
      <c r="H1927" s="787"/>
      <c r="I1927" s="728"/>
      <c r="J1927" s="719" t="s">
        <v>180</v>
      </c>
      <c r="K1927" s="789">
        <f>K1924-K1926</f>
        <v>406575440.20000005</v>
      </c>
    </row>
    <row r="1928" spans="2:12" ht="27.75" thickTop="1" thickBot="1" x14ac:dyDescent="0.4">
      <c r="B1928" s="767"/>
      <c r="C1928" s="767"/>
      <c r="D1928" s="767"/>
      <c r="E1928" s="767"/>
      <c r="F1928" s="767"/>
      <c r="G1928" s="769"/>
      <c r="H1928" s="787"/>
      <c r="I1928" s="728"/>
      <c r="J1928" s="720"/>
      <c r="K1928" s="794"/>
    </row>
    <row r="1929" spans="2:12" ht="27.75" thickTop="1" thickBot="1" x14ac:dyDescent="0.4">
      <c r="B1929" s="1088" t="s">
        <v>59</v>
      </c>
      <c r="C1929" s="1089" t="s">
        <v>3024</v>
      </c>
      <c r="D1929" s="1089"/>
      <c r="E1929" s="1089"/>
      <c r="F1929" s="1089"/>
      <c r="G1929" s="1089"/>
      <c r="H1929" s="1090"/>
      <c r="I1929" s="1091"/>
      <c r="J1929" s="1089"/>
      <c r="K1929" s="1089"/>
    </row>
    <row r="1930" spans="2:12" ht="27.75" thickTop="1" thickBot="1" x14ac:dyDescent="0.4">
      <c r="B1930" s="1569" t="s">
        <v>213</v>
      </c>
      <c r="C1930" s="1569"/>
      <c r="D1930" s="1569"/>
      <c r="E1930" s="1569"/>
      <c r="F1930" s="1569"/>
      <c r="G1930" s="31"/>
      <c r="H1930" s="32"/>
      <c r="I1930" s="753"/>
      <c r="J1930" s="722"/>
      <c r="K1930" s="32"/>
    </row>
    <row r="1931" spans="2:12" ht="80.25" thickTop="1" thickBot="1" x14ac:dyDescent="0.4">
      <c r="B1931" s="20" t="s">
        <v>137</v>
      </c>
      <c r="C1931" s="20" t="s">
        <v>138</v>
      </c>
      <c r="D1931" s="20" t="s">
        <v>139</v>
      </c>
      <c r="E1931" s="20" t="s">
        <v>140</v>
      </c>
      <c r="F1931" s="20" t="s">
        <v>141</v>
      </c>
      <c r="G1931" s="20" t="s">
        <v>142</v>
      </c>
      <c r="H1931" s="33" t="s">
        <v>3311</v>
      </c>
      <c r="I1931" s="750" t="s">
        <v>3317</v>
      </c>
      <c r="J1931" s="717" t="s">
        <v>3318</v>
      </c>
      <c r="K1931" s="33" t="s">
        <v>5153</v>
      </c>
    </row>
    <row r="1932" spans="2:12" ht="51.75" thickTop="1" x14ac:dyDescent="0.35">
      <c r="B1932" s="828" t="s">
        <v>2946</v>
      </c>
      <c r="C1932" s="782">
        <v>70942</v>
      </c>
      <c r="D1932" s="830" t="s">
        <v>3616</v>
      </c>
      <c r="E1932" s="831">
        <v>3101</v>
      </c>
      <c r="F1932" s="828" t="s">
        <v>2921</v>
      </c>
      <c r="G1932" s="37" t="s">
        <v>3570</v>
      </c>
      <c r="H1932" s="53">
        <v>5700000</v>
      </c>
      <c r="I1932" s="751"/>
      <c r="J1932" s="736">
        <v>-5700000</v>
      </c>
      <c r="K1932" s="785">
        <f t="shared" ref="K1932:K1979" si="54">SUM(H1932,J1932)</f>
        <v>0</v>
      </c>
      <c r="L1932" s="1081"/>
    </row>
    <row r="1933" spans="2:12" ht="51" x14ac:dyDescent="0.35">
      <c r="B1933" s="829" t="s">
        <v>2898</v>
      </c>
      <c r="C1933" s="782">
        <v>70942</v>
      </c>
      <c r="D1933" s="832" t="s">
        <v>3617</v>
      </c>
      <c r="E1933" s="833">
        <v>3101</v>
      </c>
      <c r="F1933" s="829" t="s">
        <v>2921</v>
      </c>
      <c r="G1933" s="26" t="s">
        <v>3571</v>
      </c>
      <c r="H1933" s="39">
        <v>15408000</v>
      </c>
      <c r="I1933" s="751"/>
      <c r="J1933" s="736">
        <v>-15408000</v>
      </c>
      <c r="K1933" s="791">
        <f t="shared" si="54"/>
        <v>0</v>
      </c>
      <c r="L1933" s="1081"/>
    </row>
    <row r="1934" spans="2:12" ht="76.5" x14ac:dyDescent="0.35">
      <c r="B1934" s="829" t="s">
        <v>2947</v>
      </c>
      <c r="C1934" s="782">
        <v>70942</v>
      </c>
      <c r="D1934" s="832" t="s">
        <v>3618</v>
      </c>
      <c r="E1934" s="833">
        <v>3101</v>
      </c>
      <c r="F1934" s="829" t="s">
        <v>2921</v>
      </c>
      <c r="G1934" s="26" t="s">
        <v>3572</v>
      </c>
      <c r="H1934" s="39">
        <v>22800000</v>
      </c>
      <c r="I1934" s="751"/>
      <c r="J1934" s="736">
        <v>-22800000</v>
      </c>
      <c r="K1934" s="791">
        <f t="shared" si="54"/>
        <v>0</v>
      </c>
      <c r="L1934" s="1081"/>
    </row>
    <row r="1935" spans="2:12" ht="76.5" x14ac:dyDescent="0.35">
      <c r="B1935" s="829" t="s">
        <v>2944</v>
      </c>
      <c r="C1935" s="782">
        <v>70942</v>
      </c>
      <c r="D1935" s="832" t="s">
        <v>3619</v>
      </c>
      <c r="E1935" s="833">
        <v>3101</v>
      </c>
      <c r="F1935" s="829" t="s">
        <v>2921</v>
      </c>
      <c r="G1935" s="26" t="s">
        <v>3573</v>
      </c>
      <c r="H1935" s="39">
        <v>8400000</v>
      </c>
      <c r="I1935" s="751"/>
      <c r="J1935" s="736">
        <v>-8400000</v>
      </c>
      <c r="K1935" s="791">
        <f t="shared" si="54"/>
        <v>0</v>
      </c>
      <c r="L1935" s="1081"/>
    </row>
    <row r="1936" spans="2:12" ht="102" x14ac:dyDescent="0.35">
      <c r="B1936" s="829" t="s">
        <v>2905</v>
      </c>
      <c r="C1936" s="782">
        <v>70942</v>
      </c>
      <c r="D1936" s="832" t="s">
        <v>3620</v>
      </c>
      <c r="E1936" s="833">
        <v>3101</v>
      </c>
      <c r="F1936" s="829" t="s">
        <v>2921</v>
      </c>
      <c r="G1936" s="26" t="s">
        <v>3574</v>
      </c>
      <c r="H1936" s="39">
        <v>5611200</v>
      </c>
      <c r="I1936" s="751">
        <v>235000</v>
      </c>
      <c r="J1936" s="736"/>
      <c r="K1936" s="791">
        <f t="shared" si="54"/>
        <v>5611200</v>
      </c>
      <c r="L1936" s="1081"/>
    </row>
    <row r="1937" spans="1:15" ht="102" x14ac:dyDescent="0.35">
      <c r="B1937" s="829" t="s">
        <v>2905</v>
      </c>
      <c r="C1937" s="782">
        <v>70942</v>
      </c>
      <c r="D1937" s="832" t="s">
        <v>3621</v>
      </c>
      <c r="E1937" s="833">
        <v>3101</v>
      </c>
      <c r="F1937" s="829" t="s">
        <v>2921</v>
      </c>
      <c r="G1937" s="26" t="s">
        <v>4650</v>
      </c>
      <c r="H1937" s="39">
        <v>1662983</v>
      </c>
      <c r="I1937" s="751"/>
      <c r="J1937" s="736"/>
      <c r="K1937" s="791">
        <f t="shared" si="54"/>
        <v>1662983</v>
      </c>
      <c r="L1937" s="1081"/>
    </row>
    <row r="1938" spans="1:15" ht="127.5" x14ac:dyDescent="0.35">
      <c r="B1938" s="829" t="s">
        <v>2905</v>
      </c>
      <c r="C1938" s="782">
        <v>70942</v>
      </c>
      <c r="D1938" s="832" t="s">
        <v>3622</v>
      </c>
      <c r="E1938" s="833">
        <v>3101</v>
      </c>
      <c r="F1938" s="829" t="s">
        <v>2921</v>
      </c>
      <c r="G1938" s="26" t="s">
        <v>3575</v>
      </c>
      <c r="H1938" s="39">
        <v>2184000</v>
      </c>
      <c r="I1938" s="751"/>
      <c r="J1938" s="736"/>
      <c r="K1938" s="791">
        <f t="shared" si="54"/>
        <v>2184000</v>
      </c>
      <c r="L1938" s="1081"/>
    </row>
    <row r="1939" spans="1:15" ht="127.5" x14ac:dyDescent="0.35">
      <c r="B1939" s="829" t="s">
        <v>2905</v>
      </c>
      <c r="C1939" s="782">
        <v>70942</v>
      </c>
      <c r="D1939" s="832" t="s">
        <v>3623</v>
      </c>
      <c r="E1939" s="833">
        <v>3101</v>
      </c>
      <c r="F1939" s="829" t="s">
        <v>2921</v>
      </c>
      <c r="G1939" s="26" t="s">
        <v>3576</v>
      </c>
      <c r="H1939" s="39">
        <v>3108000</v>
      </c>
      <c r="I1939" s="751"/>
      <c r="J1939" s="736"/>
      <c r="K1939" s="791">
        <f t="shared" si="54"/>
        <v>3108000</v>
      </c>
      <c r="L1939" s="1081"/>
    </row>
    <row r="1940" spans="1:15" ht="51" x14ac:dyDescent="0.35">
      <c r="B1940" s="829" t="s">
        <v>2906</v>
      </c>
      <c r="C1940" s="782">
        <v>70942</v>
      </c>
      <c r="D1940" s="832" t="s">
        <v>3624</v>
      </c>
      <c r="E1940" s="833">
        <v>3101</v>
      </c>
      <c r="F1940" s="829" t="s">
        <v>2921</v>
      </c>
      <c r="G1940" s="26" t="s">
        <v>3577</v>
      </c>
      <c r="H1940" s="39">
        <v>967260</v>
      </c>
      <c r="I1940" s="751"/>
      <c r="J1940" s="736">
        <v>-967260</v>
      </c>
      <c r="K1940" s="791">
        <f t="shared" si="54"/>
        <v>0</v>
      </c>
      <c r="L1940" s="1081"/>
    </row>
    <row r="1941" spans="1:15" ht="51" x14ac:dyDescent="0.35">
      <c r="B1941" s="829" t="s">
        <v>2906</v>
      </c>
      <c r="C1941" s="782">
        <v>70942</v>
      </c>
      <c r="D1941" s="832" t="s">
        <v>3625</v>
      </c>
      <c r="E1941" s="833">
        <v>3101</v>
      </c>
      <c r="F1941" s="829" t="s">
        <v>2921</v>
      </c>
      <c r="G1941" s="26" t="s">
        <v>3578</v>
      </c>
      <c r="H1941" s="39">
        <v>8064000</v>
      </c>
      <c r="I1941" s="751"/>
      <c r="J1941" s="736">
        <v>-8064000</v>
      </c>
      <c r="K1941" s="791">
        <f t="shared" si="54"/>
        <v>0</v>
      </c>
      <c r="L1941" s="1081"/>
    </row>
    <row r="1942" spans="1:15" ht="51" x14ac:dyDescent="0.35">
      <c r="B1942" s="829" t="s">
        <v>2907</v>
      </c>
      <c r="C1942" s="782">
        <v>70942</v>
      </c>
      <c r="D1942" s="832" t="s">
        <v>3626</v>
      </c>
      <c r="E1942" s="833">
        <v>3101</v>
      </c>
      <c r="F1942" s="829" t="s">
        <v>2921</v>
      </c>
      <c r="G1942" s="26" t="s">
        <v>3579</v>
      </c>
      <c r="H1942" s="39">
        <v>631040</v>
      </c>
      <c r="I1942" s="751"/>
      <c r="J1942" s="736">
        <v>-631040</v>
      </c>
      <c r="K1942" s="791">
        <f t="shared" si="54"/>
        <v>0</v>
      </c>
      <c r="L1942" s="1081"/>
    </row>
    <row r="1943" spans="1:15" ht="51" x14ac:dyDescent="0.35">
      <c r="B1943" s="829" t="s">
        <v>2908</v>
      </c>
      <c r="C1943" s="782">
        <v>70942</v>
      </c>
      <c r="D1943" s="832" t="s">
        <v>3627</v>
      </c>
      <c r="E1943" s="833">
        <v>3101</v>
      </c>
      <c r="F1943" s="829" t="s">
        <v>2921</v>
      </c>
      <c r="G1943" s="26" t="s">
        <v>3580</v>
      </c>
      <c r="H1943" s="39">
        <v>596631</v>
      </c>
      <c r="I1943" s="751"/>
      <c r="J1943" s="736">
        <v>-596631</v>
      </c>
      <c r="K1943" s="791">
        <f t="shared" si="54"/>
        <v>0</v>
      </c>
      <c r="L1943" s="1081"/>
    </row>
    <row r="1944" spans="1:15" ht="51" x14ac:dyDescent="0.35">
      <c r="B1944" s="829" t="s">
        <v>2910</v>
      </c>
      <c r="C1944" s="782">
        <v>70942</v>
      </c>
      <c r="D1944" s="832" t="s">
        <v>3628</v>
      </c>
      <c r="E1944" s="833">
        <v>3101</v>
      </c>
      <c r="F1944" s="829" t="s">
        <v>2921</v>
      </c>
      <c r="G1944" s="26" t="s">
        <v>3581</v>
      </c>
      <c r="H1944" s="39">
        <v>1344000</v>
      </c>
      <c r="I1944" s="751"/>
      <c r="J1944" s="736"/>
      <c r="K1944" s="791">
        <f t="shared" si="54"/>
        <v>1344000</v>
      </c>
      <c r="L1944" s="1081"/>
    </row>
    <row r="1945" spans="1:15" ht="76.5" x14ac:dyDescent="0.35">
      <c r="B1945" s="829" t="s">
        <v>2910</v>
      </c>
      <c r="C1945" s="782">
        <v>70942</v>
      </c>
      <c r="D1945" s="832" t="s">
        <v>3629</v>
      </c>
      <c r="E1945" s="833">
        <v>3101</v>
      </c>
      <c r="F1945" s="829" t="s">
        <v>2921</v>
      </c>
      <c r="G1945" s="26" t="s">
        <v>3582</v>
      </c>
      <c r="H1945" s="39">
        <v>2352000</v>
      </c>
      <c r="I1945" s="751"/>
      <c r="J1945" s="736"/>
      <c r="K1945" s="791">
        <f t="shared" si="54"/>
        <v>2352000</v>
      </c>
      <c r="L1945" s="1081"/>
    </row>
    <row r="1946" spans="1:15" ht="51" x14ac:dyDescent="0.35">
      <c r="B1946" s="829" t="s">
        <v>2910</v>
      </c>
      <c r="C1946" s="782">
        <v>70942</v>
      </c>
      <c r="D1946" s="832" t="s">
        <v>3630</v>
      </c>
      <c r="E1946" s="833">
        <v>3101</v>
      </c>
      <c r="F1946" s="829" t="s">
        <v>2921</v>
      </c>
      <c r="G1946" s="26" t="s">
        <v>3583</v>
      </c>
      <c r="H1946" s="39">
        <v>8820000</v>
      </c>
      <c r="I1946" s="751"/>
      <c r="J1946" s="736"/>
      <c r="K1946" s="791">
        <f t="shared" si="54"/>
        <v>8820000</v>
      </c>
      <c r="L1946" s="1081"/>
    </row>
    <row r="1947" spans="1:15" ht="51" x14ac:dyDescent="0.35">
      <c r="B1947" s="829" t="s">
        <v>2951</v>
      </c>
      <c r="C1947" s="782">
        <v>70942</v>
      </c>
      <c r="D1947" s="832" t="s">
        <v>3631</v>
      </c>
      <c r="E1947" s="833">
        <v>3101</v>
      </c>
      <c r="F1947" s="829" t="s">
        <v>2921</v>
      </c>
      <c r="G1947" s="26" t="s">
        <v>3584</v>
      </c>
      <c r="H1947" s="39">
        <v>3024000</v>
      </c>
      <c r="I1947" s="751"/>
      <c r="J1947" s="736"/>
      <c r="K1947" s="791">
        <f t="shared" si="54"/>
        <v>3024000</v>
      </c>
      <c r="L1947" s="1081"/>
    </row>
    <row r="1948" spans="1:15" ht="76.5" x14ac:dyDescent="0.35">
      <c r="B1948" s="829" t="s">
        <v>2965</v>
      </c>
      <c r="C1948" s="782">
        <v>70942</v>
      </c>
      <c r="D1948" s="832" t="s">
        <v>3632</v>
      </c>
      <c r="E1948" s="833">
        <v>3101</v>
      </c>
      <c r="F1948" s="829" t="s">
        <v>2921</v>
      </c>
      <c r="G1948" s="26" t="s">
        <v>3585</v>
      </c>
      <c r="H1948" s="791">
        <v>422821403.5</v>
      </c>
      <c r="I1948" s="751"/>
      <c r="J1948" s="736"/>
      <c r="K1948" s="791">
        <f t="shared" si="54"/>
        <v>422821403.5</v>
      </c>
      <c r="L1948" s="1081"/>
    </row>
    <row r="1949" spans="1:15" ht="51" x14ac:dyDescent="0.35">
      <c r="B1949" s="829" t="s">
        <v>2935</v>
      </c>
      <c r="C1949" s="782">
        <v>70942</v>
      </c>
      <c r="D1949" s="832" t="s">
        <v>3633</v>
      </c>
      <c r="E1949" s="833">
        <v>3101</v>
      </c>
      <c r="F1949" s="829" t="s">
        <v>2921</v>
      </c>
      <c r="G1949" s="26" t="s">
        <v>3586</v>
      </c>
      <c r="H1949" s="791">
        <v>21528640</v>
      </c>
      <c r="I1949" s="751">
        <v>132000</v>
      </c>
      <c r="J1949" s="736"/>
      <c r="K1949" s="791">
        <f t="shared" si="54"/>
        <v>21528640</v>
      </c>
      <c r="L1949" s="1081"/>
    </row>
    <row r="1950" spans="1:15" ht="76.5" x14ac:dyDescent="0.35">
      <c r="B1950" s="829" t="s">
        <v>2954</v>
      </c>
      <c r="C1950" s="782">
        <v>70942</v>
      </c>
      <c r="D1950" s="832" t="s">
        <v>3634</v>
      </c>
      <c r="E1950" s="833">
        <v>3101</v>
      </c>
      <c r="F1950" s="829" t="s">
        <v>2921</v>
      </c>
      <c r="G1950" s="26" t="s">
        <v>3587</v>
      </c>
      <c r="H1950" s="762">
        <v>5747938</v>
      </c>
      <c r="I1950" s="751"/>
      <c r="J1950" s="723"/>
      <c r="K1950" s="763">
        <f t="shared" si="54"/>
        <v>5747938</v>
      </c>
      <c r="L1950" s="1081"/>
    </row>
    <row r="1951" spans="1:15" s="1171" customFormat="1" ht="51" x14ac:dyDescent="0.35">
      <c r="A1951" s="1027"/>
      <c r="B1951" s="828" t="s">
        <v>2899</v>
      </c>
      <c r="C1951" s="782">
        <v>70942</v>
      </c>
      <c r="D1951" s="830" t="s">
        <v>3635</v>
      </c>
      <c r="E1951" s="831">
        <v>3101</v>
      </c>
      <c r="F1951" s="828" t="s">
        <v>2921</v>
      </c>
      <c r="G1951" s="37" t="s">
        <v>3588</v>
      </c>
      <c r="H1951" s="852">
        <v>3360000</v>
      </c>
      <c r="I1951" s="751"/>
      <c r="J1951" s="723"/>
      <c r="K1951" s="737">
        <f t="shared" si="54"/>
        <v>3360000</v>
      </c>
      <c r="L1951" s="1081"/>
      <c r="M1951" s="1154"/>
      <c r="N1951" s="1170"/>
      <c r="O1951" s="1170"/>
    </row>
    <row r="1952" spans="1:15" ht="51" x14ac:dyDescent="0.35">
      <c r="B1952" s="828" t="s">
        <v>2899</v>
      </c>
      <c r="C1952" s="782">
        <v>70942</v>
      </c>
      <c r="D1952" s="830" t="s">
        <v>3636</v>
      </c>
      <c r="E1952" s="831">
        <v>3101</v>
      </c>
      <c r="F1952" s="828" t="s">
        <v>2921</v>
      </c>
      <c r="G1952" s="37" t="s">
        <v>3589</v>
      </c>
      <c r="H1952" s="852">
        <v>4032000</v>
      </c>
      <c r="I1952" s="751"/>
      <c r="J1952" s="723"/>
      <c r="K1952" s="701">
        <f t="shared" si="54"/>
        <v>4032000</v>
      </c>
      <c r="L1952" s="1081"/>
    </row>
    <row r="1953" spans="2:12" ht="76.5" x14ac:dyDescent="0.35">
      <c r="B1953" s="829" t="s">
        <v>2899</v>
      </c>
      <c r="C1953" s="782">
        <v>70942</v>
      </c>
      <c r="D1953" s="832" t="s">
        <v>3637</v>
      </c>
      <c r="E1953" s="833">
        <v>3101</v>
      </c>
      <c r="F1953" s="829" t="s">
        <v>2921</v>
      </c>
      <c r="G1953" s="26" t="s">
        <v>3590</v>
      </c>
      <c r="H1953" s="762">
        <v>12600000</v>
      </c>
      <c r="I1953" s="751"/>
      <c r="J1953" s="723"/>
      <c r="K1953" s="763">
        <f t="shared" si="54"/>
        <v>12600000</v>
      </c>
      <c r="L1953" s="1081"/>
    </row>
    <row r="1954" spans="2:12" ht="76.5" x14ac:dyDescent="0.35">
      <c r="B1954" s="829" t="s">
        <v>2899</v>
      </c>
      <c r="C1954" s="782">
        <v>70942</v>
      </c>
      <c r="D1954" s="832" t="s">
        <v>3638</v>
      </c>
      <c r="E1954" s="833">
        <v>3101</v>
      </c>
      <c r="F1954" s="829" t="s">
        <v>2921</v>
      </c>
      <c r="G1954" s="26" t="s">
        <v>3591</v>
      </c>
      <c r="H1954" s="762">
        <v>7921200</v>
      </c>
      <c r="I1954" s="751"/>
      <c r="J1954" s="736"/>
      <c r="K1954" s="763">
        <f t="shared" si="54"/>
        <v>7921200</v>
      </c>
      <c r="L1954" s="1081"/>
    </row>
    <row r="1955" spans="2:12" ht="76.5" x14ac:dyDescent="0.35">
      <c r="B1955" s="829" t="s">
        <v>2916</v>
      </c>
      <c r="C1955" s="782">
        <v>70942</v>
      </c>
      <c r="D1955" s="832" t="s">
        <v>3639</v>
      </c>
      <c r="E1955" s="833">
        <v>3101</v>
      </c>
      <c r="F1955" s="829" t="s">
        <v>2921</v>
      </c>
      <c r="G1955" s="28" t="s">
        <v>3592</v>
      </c>
      <c r="H1955" s="853">
        <v>672000</v>
      </c>
      <c r="I1955" s="751"/>
      <c r="J1955" s="834"/>
      <c r="K1955" s="836">
        <f t="shared" si="54"/>
        <v>672000</v>
      </c>
      <c r="L1955" s="1081"/>
    </row>
    <row r="1956" spans="2:12" ht="76.5" x14ac:dyDescent="0.35">
      <c r="B1956" s="829" t="s">
        <v>2916</v>
      </c>
      <c r="C1956" s="782">
        <v>70942</v>
      </c>
      <c r="D1956" s="832" t="s">
        <v>3640</v>
      </c>
      <c r="E1956" s="833">
        <v>3101</v>
      </c>
      <c r="F1956" s="829" t="s">
        <v>2921</v>
      </c>
      <c r="G1956" s="9" t="s">
        <v>3593</v>
      </c>
      <c r="H1956" s="854">
        <v>92400</v>
      </c>
      <c r="I1956" s="751"/>
      <c r="J1956" s="796"/>
      <c r="K1956" s="1075">
        <f t="shared" si="54"/>
        <v>92400</v>
      </c>
      <c r="L1956" s="1081"/>
    </row>
    <row r="1957" spans="2:12" ht="76.5" x14ac:dyDescent="0.35">
      <c r="B1957" s="829" t="s">
        <v>2916</v>
      </c>
      <c r="C1957" s="782">
        <v>70942</v>
      </c>
      <c r="D1957" s="832" t="s">
        <v>3641</v>
      </c>
      <c r="E1957" s="833">
        <v>3101</v>
      </c>
      <c r="F1957" s="829" t="s">
        <v>2921</v>
      </c>
      <c r="G1957" s="9" t="s">
        <v>3594</v>
      </c>
      <c r="H1957" s="854">
        <v>4120200</v>
      </c>
      <c r="I1957" s="751"/>
      <c r="J1957" s="796"/>
      <c r="K1957" s="1075">
        <f t="shared" si="54"/>
        <v>4120200</v>
      </c>
      <c r="L1957" s="1081"/>
    </row>
    <row r="1958" spans="2:12" ht="51" x14ac:dyDescent="0.35">
      <c r="B1958" s="828" t="s">
        <v>3203</v>
      </c>
      <c r="C1958" s="782">
        <v>70942</v>
      </c>
      <c r="D1958" s="830" t="s">
        <v>3642</v>
      </c>
      <c r="E1958" s="831">
        <v>3101</v>
      </c>
      <c r="F1958" s="828" t="s">
        <v>2921</v>
      </c>
      <c r="G1958" s="9" t="s">
        <v>3595</v>
      </c>
      <c r="H1958" s="854">
        <v>4032000</v>
      </c>
      <c r="I1958" s="751"/>
      <c r="J1958" s="796"/>
      <c r="K1958" s="1075">
        <f t="shared" si="54"/>
        <v>4032000</v>
      </c>
      <c r="L1958" s="1081"/>
    </row>
    <row r="1959" spans="2:12" ht="76.5" x14ac:dyDescent="0.35">
      <c r="B1959" s="828" t="s">
        <v>2941</v>
      </c>
      <c r="C1959" s="782">
        <v>70942</v>
      </c>
      <c r="D1959" s="830" t="s">
        <v>3643</v>
      </c>
      <c r="E1959" s="831">
        <v>3101</v>
      </c>
      <c r="F1959" s="828" t="s">
        <v>2921</v>
      </c>
      <c r="G1959" s="9" t="s">
        <v>3596</v>
      </c>
      <c r="H1959" s="854">
        <v>2016000</v>
      </c>
      <c r="I1959" s="751"/>
      <c r="J1959" s="796"/>
      <c r="K1959" s="1075">
        <f t="shared" si="54"/>
        <v>2016000</v>
      </c>
      <c r="L1959" s="1081"/>
    </row>
    <row r="1960" spans="2:12" ht="102" x14ac:dyDescent="0.35">
      <c r="B1960" s="828" t="s">
        <v>2966</v>
      </c>
      <c r="C1960" s="782">
        <v>70942</v>
      </c>
      <c r="D1960" s="830" t="s">
        <v>3644</v>
      </c>
      <c r="E1960" s="831">
        <v>3102</v>
      </c>
      <c r="F1960" s="828" t="s">
        <v>2921</v>
      </c>
      <c r="G1960" s="9" t="s">
        <v>3597</v>
      </c>
      <c r="H1960" s="854">
        <v>1702260</v>
      </c>
      <c r="I1960" s="751"/>
      <c r="J1960" s="796">
        <v>4000000</v>
      </c>
      <c r="K1960" s="1075">
        <f t="shared" si="54"/>
        <v>5702260</v>
      </c>
      <c r="L1960" s="1081"/>
    </row>
    <row r="1961" spans="2:12" ht="51" x14ac:dyDescent="0.35">
      <c r="B1961" s="829" t="s">
        <v>2942</v>
      </c>
      <c r="C1961" s="782">
        <v>70942</v>
      </c>
      <c r="D1961" s="832" t="s">
        <v>3645</v>
      </c>
      <c r="E1961" s="833">
        <v>3101</v>
      </c>
      <c r="F1961" s="829" t="s">
        <v>2921</v>
      </c>
      <c r="G1961" s="9" t="s">
        <v>3598</v>
      </c>
      <c r="H1961" s="854">
        <v>52500000</v>
      </c>
      <c r="I1961" s="751"/>
      <c r="J1961" s="796"/>
      <c r="K1961" s="1075">
        <f t="shared" si="54"/>
        <v>52500000</v>
      </c>
      <c r="L1961" s="1081"/>
    </row>
    <row r="1962" spans="2:12" ht="76.5" x14ac:dyDescent="0.35">
      <c r="B1962" s="829" t="s">
        <v>2942</v>
      </c>
      <c r="C1962" s="782">
        <v>70942</v>
      </c>
      <c r="D1962" s="832" t="s">
        <v>3646</v>
      </c>
      <c r="E1962" s="833">
        <v>3101</v>
      </c>
      <c r="F1962" s="829" t="s">
        <v>2921</v>
      </c>
      <c r="G1962" s="9" t="s">
        <v>3599</v>
      </c>
      <c r="H1962" s="854">
        <v>2550926</v>
      </c>
      <c r="I1962" s="751"/>
      <c r="J1962" s="796"/>
      <c r="K1962" s="1075">
        <f t="shared" si="54"/>
        <v>2550926</v>
      </c>
      <c r="L1962" s="1081"/>
    </row>
    <row r="1963" spans="2:12" ht="102" x14ac:dyDescent="0.35">
      <c r="B1963" s="829" t="s">
        <v>2942</v>
      </c>
      <c r="C1963" s="782">
        <v>70942</v>
      </c>
      <c r="D1963" s="832" t="s">
        <v>3647</v>
      </c>
      <c r="E1963" s="833">
        <v>3101</v>
      </c>
      <c r="F1963" s="829" t="s">
        <v>2921</v>
      </c>
      <c r="G1963" s="9" t="s">
        <v>3600</v>
      </c>
      <c r="H1963" s="854">
        <v>13440000</v>
      </c>
      <c r="I1963" s="751"/>
      <c r="J1963" s="796"/>
      <c r="K1963" s="1075">
        <f t="shared" si="54"/>
        <v>13440000</v>
      </c>
      <c r="L1963" s="1081"/>
    </row>
    <row r="1964" spans="2:12" ht="102" x14ac:dyDescent="0.35">
      <c r="B1964" s="828" t="s">
        <v>2942</v>
      </c>
      <c r="C1964" s="782">
        <v>70942</v>
      </c>
      <c r="D1964" s="830" t="s">
        <v>3648</v>
      </c>
      <c r="E1964" s="831">
        <v>3101</v>
      </c>
      <c r="F1964" s="828" t="s">
        <v>2921</v>
      </c>
      <c r="G1964" s="9" t="s">
        <v>3601</v>
      </c>
      <c r="H1964" s="854">
        <v>13440000</v>
      </c>
      <c r="I1964" s="751"/>
      <c r="J1964" s="796"/>
      <c r="K1964" s="1075">
        <f t="shared" si="54"/>
        <v>13440000</v>
      </c>
      <c r="L1964" s="1081"/>
    </row>
    <row r="1965" spans="2:12" ht="76.5" x14ac:dyDescent="0.35">
      <c r="B1965" s="829" t="s">
        <v>2942</v>
      </c>
      <c r="C1965" s="782">
        <v>70942</v>
      </c>
      <c r="D1965" s="832" t="s">
        <v>3649</v>
      </c>
      <c r="E1965" s="833">
        <v>3101</v>
      </c>
      <c r="F1965" s="829" t="s">
        <v>2921</v>
      </c>
      <c r="G1965" s="9" t="s">
        <v>3602</v>
      </c>
      <c r="H1965" s="854">
        <v>25200000</v>
      </c>
      <c r="I1965" s="751"/>
      <c r="J1965" s="796"/>
      <c r="K1965" s="1075">
        <f t="shared" si="54"/>
        <v>25200000</v>
      </c>
      <c r="L1965" s="1081"/>
    </row>
    <row r="1966" spans="2:12" ht="76.5" x14ac:dyDescent="0.35">
      <c r="B1966" s="829" t="s">
        <v>2942</v>
      </c>
      <c r="C1966" s="782">
        <v>70942</v>
      </c>
      <c r="D1966" s="832" t="s">
        <v>3650</v>
      </c>
      <c r="E1966" s="833">
        <v>3101</v>
      </c>
      <c r="F1966" s="829" t="s">
        <v>2921</v>
      </c>
      <c r="G1966" s="9" t="s">
        <v>3603</v>
      </c>
      <c r="H1966" s="854">
        <v>30661680</v>
      </c>
      <c r="I1966" s="751"/>
      <c r="J1966" s="796"/>
      <c r="K1966" s="1075">
        <f t="shared" si="54"/>
        <v>30661680</v>
      </c>
      <c r="L1966" s="1081"/>
    </row>
    <row r="1967" spans="2:12" ht="76.5" x14ac:dyDescent="0.35">
      <c r="B1967" s="828" t="s">
        <v>2942</v>
      </c>
      <c r="C1967" s="782">
        <v>70942</v>
      </c>
      <c r="D1967" s="830" t="s">
        <v>3651</v>
      </c>
      <c r="E1967" s="831">
        <v>3101</v>
      </c>
      <c r="F1967" s="828" t="s">
        <v>2921</v>
      </c>
      <c r="G1967" s="9" t="s">
        <v>3604</v>
      </c>
      <c r="H1967" s="854">
        <v>4900000</v>
      </c>
      <c r="I1967" s="751"/>
      <c r="J1967" s="796"/>
      <c r="K1967" s="1075">
        <f t="shared" si="54"/>
        <v>4900000</v>
      </c>
      <c r="L1967" s="1081"/>
    </row>
    <row r="1968" spans="2:12" ht="102" x14ac:dyDescent="0.35">
      <c r="B1968" s="828" t="s">
        <v>2918</v>
      </c>
      <c r="C1968" s="782">
        <v>70942</v>
      </c>
      <c r="D1968" s="830" t="s">
        <v>3652</v>
      </c>
      <c r="E1968" s="831">
        <v>3101</v>
      </c>
      <c r="F1968" s="828" t="s">
        <v>2921</v>
      </c>
      <c r="G1968" s="9" t="s">
        <v>3605</v>
      </c>
      <c r="H1968" s="854">
        <v>1344000</v>
      </c>
      <c r="I1968" s="751"/>
      <c r="J1968" s="796">
        <v>4000000</v>
      </c>
      <c r="K1968" s="1075">
        <f t="shared" si="54"/>
        <v>5344000</v>
      </c>
      <c r="L1968" s="1081"/>
    </row>
    <row r="1969" spans="2:12" ht="51" x14ac:dyDescent="0.35">
      <c r="B1969" s="828" t="s">
        <v>2920</v>
      </c>
      <c r="C1969" s="782">
        <v>70942</v>
      </c>
      <c r="D1969" s="830" t="s">
        <v>3653</v>
      </c>
      <c r="E1969" s="831">
        <v>3101</v>
      </c>
      <c r="F1969" s="828" t="s">
        <v>2921</v>
      </c>
      <c r="G1969" s="9" t="s">
        <v>3606</v>
      </c>
      <c r="H1969" s="854">
        <v>10752000</v>
      </c>
      <c r="I1969" s="751"/>
      <c r="J1969" s="796"/>
      <c r="K1969" s="1075">
        <f t="shared" si="54"/>
        <v>10752000</v>
      </c>
      <c r="L1969" s="1081"/>
    </row>
    <row r="1970" spans="2:12" ht="76.5" x14ac:dyDescent="0.35">
      <c r="B1970" s="828" t="s">
        <v>2920</v>
      </c>
      <c r="C1970" s="782">
        <v>70942</v>
      </c>
      <c r="D1970" s="830" t="s">
        <v>3654</v>
      </c>
      <c r="E1970" s="831">
        <v>3101</v>
      </c>
      <c r="F1970" s="828" t="s">
        <v>2921</v>
      </c>
      <c r="G1970" s="9" t="s">
        <v>3607</v>
      </c>
      <c r="H1970" s="854">
        <v>2815974</v>
      </c>
      <c r="I1970" s="751"/>
      <c r="J1970" s="796"/>
      <c r="K1970" s="1075">
        <f t="shared" si="54"/>
        <v>2815974</v>
      </c>
      <c r="L1970" s="1081"/>
    </row>
    <row r="1971" spans="2:12" ht="76.5" x14ac:dyDescent="0.35">
      <c r="B1971" s="828" t="s">
        <v>2920</v>
      </c>
      <c r="C1971" s="782">
        <v>70942</v>
      </c>
      <c r="D1971" s="830" t="s">
        <v>3655</v>
      </c>
      <c r="E1971" s="831">
        <v>3101</v>
      </c>
      <c r="F1971" s="828" t="s">
        <v>2921</v>
      </c>
      <c r="G1971" s="9" t="s">
        <v>3608</v>
      </c>
      <c r="H1971" s="854">
        <v>1386000</v>
      </c>
      <c r="I1971" s="751"/>
      <c r="J1971" s="796"/>
      <c r="K1971" s="1075">
        <f t="shared" si="54"/>
        <v>1386000</v>
      </c>
      <c r="L1971" s="1081"/>
    </row>
    <row r="1972" spans="2:12" ht="76.5" x14ac:dyDescent="0.35">
      <c r="B1972" s="828" t="s">
        <v>2962</v>
      </c>
      <c r="C1972" s="782">
        <v>70942</v>
      </c>
      <c r="D1972" s="830" t="s">
        <v>3657</v>
      </c>
      <c r="E1972" s="831">
        <v>3101</v>
      </c>
      <c r="F1972" s="828" t="s">
        <v>2921</v>
      </c>
      <c r="G1972" s="9" t="s">
        <v>3609</v>
      </c>
      <c r="H1972" s="854">
        <v>3360000</v>
      </c>
      <c r="I1972" s="751"/>
      <c r="J1972" s="796"/>
      <c r="K1972" s="1075">
        <f t="shared" si="54"/>
        <v>3360000</v>
      </c>
      <c r="L1972" s="1081"/>
    </row>
    <row r="1973" spans="2:12" ht="51" x14ac:dyDescent="0.35">
      <c r="B1973" s="828" t="s">
        <v>2914</v>
      </c>
      <c r="C1973" s="782">
        <v>70942</v>
      </c>
      <c r="D1973" s="830" t="s">
        <v>3658</v>
      </c>
      <c r="E1973" s="831">
        <v>3101</v>
      </c>
      <c r="F1973" s="828" t="s">
        <v>2921</v>
      </c>
      <c r="G1973" s="9" t="s">
        <v>3610</v>
      </c>
      <c r="H1973" s="854">
        <v>5376000</v>
      </c>
      <c r="I1973" s="751"/>
      <c r="J1973" s="796"/>
      <c r="K1973" s="1075">
        <f t="shared" si="54"/>
        <v>5376000</v>
      </c>
      <c r="L1973" s="1081"/>
    </row>
    <row r="1974" spans="2:12" ht="76.5" x14ac:dyDescent="0.35">
      <c r="B1974" s="828" t="s">
        <v>2914</v>
      </c>
      <c r="C1974" s="782">
        <v>70942</v>
      </c>
      <c r="D1974" s="830" t="s">
        <v>3659</v>
      </c>
      <c r="E1974" s="831">
        <v>3101</v>
      </c>
      <c r="F1974" s="828" t="s">
        <v>2921</v>
      </c>
      <c r="G1974" s="9" t="s">
        <v>3611</v>
      </c>
      <c r="H1974" s="854">
        <v>1334585</v>
      </c>
      <c r="I1974" s="751"/>
      <c r="J1974" s="796"/>
      <c r="K1974" s="1075">
        <f t="shared" si="54"/>
        <v>1334585</v>
      </c>
      <c r="L1974" s="1081"/>
    </row>
    <row r="1975" spans="2:12" ht="76.5" x14ac:dyDescent="0.35">
      <c r="B1975" s="828" t="s">
        <v>2914</v>
      </c>
      <c r="C1975" s="782">
        <v>70942</v>
      </c>
      <c r="D1975" s="830" t="s">
        <v>3660</v>
      </c>
      <c r="E1975" s="831">
        <v>3101</v>
      </c>
      <c r="F1975" s="828" t="s">
        <v>2921</v>
      </c>
      <c r="G1975" s="9" t="s">
        <v>3612</v>
      </c>
      <c r="H1975" s="854">
        <v>8942577</v>
      </c>
      <c r="I1975" s="751"/>
      <c r="J1975" s="796"/>
      <c r="K1975" s="1075">
        <f t="shared" si="54"/>
        <v>8942577</v>
      </c>
      <c r="L1975" s="1081"/>
    </row>
    <row r="1976" spans="2:12" ht="51" x14ac:dyDescent="0.35">
      <c r="B1976" s="828" t="s">
        <v>2902</v>
      </c>
      <c r="C1976" s="782">
        <v>70942</v>
      </c>
      <c r="D1976" s="830" t="s">
        <v>3661</v>
      </c>
      <c r="E1976" s="831">
        <v>3101</v>
      </c>
      <c r="F1976" s="828" t="s">
        <v>2921</v>
      </c>
      <c r="G1976" s="9" t="s">
        <v>3613</v>
      </c>
      <c r="H1976" s="854">
        <v>2020000</v>
      </c>
      <c r="I1976" s="751"/>
      <c r="J1976" s="796"/>
      <c r="K1976" s="1075">
        <f t="shared" si="54"/>
        <v>2020000</v>
      </c>
      <c r="L1976" s="1081"/>
    </row>
    <row r="1977" spans="2:12" ht="51" x14ac:dyDescent="0.35">
      <c r="B1977" s="828" t="s">
        <v>2933</v>
      </c>
      <c r="C1977" s="782">
        <v>70942</v>
      </c>
      <c r="D1977" s="830" t="s">
        <v>3662</v>
      </c>
      <c r="E1977" s="831">
        <v>3101</v>
      </c>
      <c r="F1977" s="828" t="s">
        <v>2921</v>
      </c>
      <c r="G1977" s="9" t="s">
        <v>3614</v>
      </c>
      <c r="H1977" s="854">
        <v>70000</v>
      </c>
      <c r="I1977" s="751">
        <v>20000</v>
      </c>
      <c r="J1977" s="796">
        <v>1000000</v>
      </c>
      <c r="K1977" s="1075">
        <f t="shared" si="54"/>
        <v>1070000</v>
      </c>
      <c r="L1977" s="1081"/>
    </row>
    <row r="1978" spans="2:12" ht="51" x14ac:dyDescent="0.35">
      <c r="B1978" s="828" t="s">
        <v>2956</v>
      </c>
      <c r="C1978" s="782">
        <v>70942</v>
      </c>
      <c r="D1978" s="830" t="s">
        <v>3663</v>
      </c>
      <c r="E1978" s="831">
        <v>3101</v>
      </c>
      <c r="F1978" s="828" t="s">
        <v>2921</v>
      </c>
      <c r="G1978" s="9" t="s">
        <v>3615</v>
      </c>
      <c r="H1978" s="854">
        <v>17500000</v>
      </c>
      <c r="I1978" s="751"/>
      <c r="J1978" s="796"/>
      <c r="K1978" s="1075">
        <f t="shared" si="54"/>
        <v>17500000</v>
      </c>
      <c r="L1978" s="1081"/>
    </row>
    <row r="1979" spans="2:12" ht="51.75" thickBot="1" x14ac:dyDescent="0.4">
      <c r="B1979" s="828" t="s">
        <v>2967</v>
      </c>
      <c r="C1979" s="782">
        <v>70942</v>
      </c>
      <c r="D1979" s="830" t="s">
        <v>3656</v>
      </c>
      <c r="E1979" s="831">
        <v>3101</v>
      </c>
      <c r="F1979" s="828" t="s">
        <v>2921</v>
      </c>
      <c r="G1979" s="840" t="s">
        <v>3202</v>
      </c>
      <c r="H1979" s="855">
        <v>502151413</v>
      </c>
      <c r="I1979" s="751"/>
      <c r="J1979" s="841"/>
      <c r="K1979" s="1078">
        <f t="shared" si="54"/>
        <v>502151413</v>
      </c>
      <c r="L1979" s="1081"/>
    </row>
    <row r="1980" spans="2:12" ht="27" thickBot="1" x14ac:dyDescent="0.4">
      <c r="B1980" s="764"/>
      <c r="C1980" s="764"/>
      <c r="D1980" s="764"/>
      <c r="E1980" s="764"/>
      <c r="F1980" s="764"/>
      <c r="G1980" s="837" t="s">
        <v>214</v>
      </c>
      <c r="H1980" s="839">
        <f>SUM(H1932:H1979)</f>
        <v>1281064310.5</v>
      </c>
      <c r="I1980" s="977">
        <f>SUM(I1932:I1979)</f>
        <v>387000</v>
      </c>
      <c r="J1980" s="838">
        <f>SUM(J1932:J1979)</f>
        <v>-53566931</v>
      </c>
      <c r="K1980" s="839">
        <f>SUM(K1932:K1979)</f>
        <v>1227497379.5</v>
      </c>
    </row>
    <row r="1981" spans="2:12" ht="27" thickTop="1" thickBot="1" x14ac:dyDescent="0.4">
      <c r="B1981" s="767"/>
      <c r="C1981" s="767"/>
      <c r="D1981" s="767"/>
      <c r="E1981" s="767"/>
      <c r="F1981" s="767"/>
      <c r="G1981" s="769"/>
      <c r="H1981" s="787"/>
      <c r="I1981" s="728"/>
      <c r="J1981" s="770"/>
      <c r="K1981" s="933"/>
    </row>
    <row r="1982" spans="2:12" ht="27.75" thickTop="1" thickBot="1" x14ac:dyDescent="0.4">
      <c r="B1982" s="767"/>
      <c r="C1982" s="767"/>
      <c r="D1982" s="767"/>
      <c r="E1982" s="767"/>
      <c r="F1982" s="767"/>
      <c r="G1982" s="769"/>
      <c r="H1982" s="787"/>
      <c r="I1982" s="728"/>
      <c r="J1982" s="719" t="s">
        <v>215</v>
      </c>
      <c r="K1982" s="766">
        <f>K1980</f>
        <v>1227497379.5</v>
      </c>
    </row>
    <row r="1983" spans="2:12" ht="27" thickTop="1" thickBot="1" x14ac:dyDescent="0.4">
      <c r="B1983" s="767"/>
      <c r="C1983" s="767"/>
      <c r="D1983" s="767"/>
      <c r="E1983" s="767"/>
      <c r="F1983" s="767"/>
      <c r="G1983" s="769"/>
      <c r="H1983" s="787"/>
      <c r="I1983" s="728"/>
      <c r="J1983" s="770"/>
      <c r="K1983" s="787"/>
    </row>
    <row r="1984" spans="2:12" ht="27.75" thickTop="1" thickBot="1" x14ac:dyDescent="0.4">
      <c r="B1984" s="1088" t="s">
        <v>57</v>
      </c>
      <c r="C1984" s="1089" t="s">
        <v>5073</v>
      </c>
      <c r="D1984" s="1089"/>
      <c r="E1984" s="1089"/>
      <c r="F1984" s="1089"/>
      <c r="G1984" s="1089"/>
      <c r="H1984" s="1090"/>
      <c r="I1984" s="1091"/>
      <c r="J1984" s="1089"/>
      <c r="K1984" s="1108"/>
    </row>
    <row r="1985" spans="1:15" ht="27.75" thickTop="1" thickBot="1" x14ac:dyDescent="0.4">
      <c r="B1985" s="1571" t="s">
        <v>182</v>
      </c>
      <c r="C1985" s="1571"/>
      <c r="D1985" s="1571"/>
      <c r="E1985" s="1571"/>
      <c r="F1985" s="1571"/>
      <c r="G1985" s="31"/>
      <c r="H1985" s="32"/>
      <c r="I1985" s="753"/>
      <c r="J1985" s="722"/>
      <c r="K1985" s="32"/>
    </row>
    <row r="1986" spans="1:15" ht="106.5" thickTop="1" thickBot="1" x14ac:dyDescent="0.4">
      <c r="B1986" s="20" t="s">
        <v>137</v>
      </c>
      <c r="C1986" s="20" t="s">
        <v>138</v>
      </c>
      <c r="D1986" s="20" t="s">
        <v>139</v>
      </c>
      <c r="E1986" s="20" t="s">
        <v>140</v>
      </c>
      <c r="F1986" s="20" t="s">
        <v>141</v>
      </c>
      <c r="G1986" s="20" t="s">
        <v>142</v>
      </c>
      <c r="H1986" s="33" t="s">
        <v>3311</v>
      </c>
      <c r="I1986" s="750" t="s">
        <v>3316</v>
      </c>
      <c r="J1986" s="717" t="s">
        <v>3315</v>
      </c>
      <c r="K1986" s="21" t="s">
        <v>5154</v>
      </c>
    </row>
    <row r="1987" spans="1:15" ht="26.25" thickTop="1" x14ac:dyDescent="0.35">
      <c r="B1987" s="782">
        <v>21010101</v>
      </c>
      <c r="C1987" s="698">
        <v>70421</v>
      </c>
      <c r="D1987" s="783" t="s">
        <v>4806</v>
      </c>
      <c r="E1987" s="784">
        <v>2101</v>
      </c>
      <c r="F1987" s="782">
        <v>10721300</v>
      </c>
      <c r="G1987" s="37" t="s">
        <v>143</v>
      </c>
      <c r="H1987" s="791">
        <v>104839034.81999999</v>
      </c>
      <c r="I1987" s="751">
        <v>38468999.760000005</v>
      </c>
      <c r="J1987" s="738">
        <v>595160965.18000007</v>
      </c>
      <c r="K1987" s="785">
        <f>J1987+H1987</f>
        <v>700000000</v>
      </c>
      <c r="L1987" s="1081"/>
    </row>
    <row r="1988" spans="1:15" x14ac:dyDescent="0.35">
      <c r="B1988" s="782">
        <v>21020101</v>
      </c>
      <c r="C1988" s="698">
        <v>70421</v>
      </c>
      <c r="D1988" s="783" t="s">
        <v>4806</v>
      </c>
      <c r="E1988" s="784">
        <v>2101</v>
      </c>
      <c r="F1988" s="782">
        <v>10721300</v>
      </c>
      <c r="G1988" s="37" t="s">
        <v>144</v>
      </c>
      <c r="H1988" s="791">
        <v>70000000</v>
      </c>
      <c r="I1988" s="751"/>
      <c r="J1988" s="738"/>
      <c r="K1988" s="785">
        <f t="shared" ref="K1988:K2002" si="55">J1988+H1988</f>
        <v>70000000</v>
      </c>
      <c r="L1988" s="1081"/>
    </row>
    <row r="1989" spans="1:15" s="151" customFormat="1" x14ac:dyDescent="0.35">
      <c r="A1989" s="166"/>
      <c r="B1989" s="145">
        <v>22020101</v>
      </c>
      <c r="C1989" s="145">
        <v>70421</v>
      </c>
      <c r="D1989" s="1269" t="s">
        <v>4806</v>
      </c>
      <c r="E1989" s="1261">
        <v>2101</v>
      </c>
      <c r="F1989" s="1259">
        <v>10721300</v>
      </c>
      <c r="G1989" s="148" t="s">
        <v>145</v>
      </c>
      <c r="H1989" s="871">
        <v>20000000</v>
      </c>
      <c r="I1989" s="872"/>
      <c r="J1989" s="873">
        <v>30000000</v>
      </c>
      <c r="K1989" s="1248">
        <f t="shared" si="55"/>
        <v>50000000</v>
      </c>
      <c r="L1989" s="1082"/>
      <c r="M1989" s="1268"/>
      <c r="N1989" s="874"/>
      <c r="O1989" s="874"/>
    </row>
    <row r="1990" spans="1:15" x14ac:dyDescent="0.35">
      <c r="B1990" s="698">
        <v>22020201</v>
      </c>
      <c r="C1990" s="698">
        <v>70421</v>
      </c>
      <c r="D1990" s="783" t="s">
        <v>4806</v>
      </c>
      <c r="E1990" s="784">
        <v>2101</v>
      </c>
      <c r="F1990" s="782">
        <v>10721300</v>
      </c>
      <c r="G1990" s="26" t="s">
        <v>147</v>
      </c>
      <c r="H1990" s="791">
        <v>2000000</v>
      </c>
      <c r="I1990" s="751"/>
      <c r="J1990" s="735"/>
      <c r="K1990" s="785">
        <f t="shared" si="55"/>
        <v>2000000</v>
      </c>
      <c r="L1990" s="1081"/>
    </row>
    <row r="1991" spans="1:15" x14ac:dyDescent="0.35">
      <c r="B1991" s="698">
        <v>22020203</v>
      </c>
      <c r="C1991" s="698">
        <v>70421</v>
      </c>
      <c r="D1991" s="783" t="s">
        <v>4806</v>
      </c>
      <c r="E1991" s="784">
        <v>2101</v>
      </c>
      <c r="F1991" s="782">
        <v>10721300</v>
      </c>
      <c r="G1991" s="26" t="s">
        <v>148</v>
      </c>
      <c r="H1991" s="791">
        <v>1000000</v>
      </c>
      <c r="I1991" s="751"/>
      <c r="J1991" s="735">
        <v>1000000</v>
      </c>
      <c r="K1991" s="785">
        <f t="shared" si="55"/>
        <v>2000000</v>
      </c>
      <c r="L1991" s="1081"/>
    </row>
    <row r="1992" spans="1:15" x14ac:dyDescent="0.35">
      <c r="B1992" s="698">
        <v>22020208</v>
      </c>
      <c r="C1992" s="698">
        <v>70421</v>
      </c>
      <c r="D1992" s="783" t="s">
        <v>4806</v>
      </c>
      <c r="E1992" s="784">
        <v>2101</v>
      </c>
      <c r="F1992" s="782">
        <v>10721300</v>
      </c>
      <c r="G1992" s="26" t="s">
        <v>2896</v>
      </c>
      <c r="H1992" s="791">
        <v>1000000</v>
      </c>
      <c r="I1992" s="751"/>
      <c r="J1992" s="735">
        <v>200000</v>
      </c>
      <c r="K1992" s="785">
        <f t="shared" si="55"/>
        <v>1200000</v>
      </c>
      <c r="L1992" s="1081"/>
    </row>
    <row r="1993" spans="1:15" x14ac:dyDescent="0.35">
      <c r="B1993" s="698">
        <v>22020301</v>
      </c>
      <c r="C1993" s="698">
        <v>70421</v>
      </c>
      <c r="D1993" s="783" t="s">
        <v>4806</v>
      </c>
      <c r="E1993" s="784">
        <v>2101</v>
      </c>
      <c r="F1993" s="782">
        <v>10721300</v>
      </c>
      <c r="G1993" s="26" t="s">
        <v>195</v>
      </c>
      <c r="H1993" s="791">
        <v>3000000</v>
      </c>
      <c r="I1993" s="751"/>
      <c r="J1993" s="735">
        <v>2500000</v>
      </c>
      <c r="K1993" s="785">
        <f t="shared" si="55"/>
        <v>5500000</v>
      </c>
      <c r="L1993" s="1081"/>
    </row>
    <row r="1994" spans="1:15" x14ac:dyDescent="0.35">
      <c r="B1994" s="698">
        <v>22020306</v>
      </c>
      <c r="C1994" s="698">
        <v>70421</v>
      </c>
      <c r="D1994" s="783" t="s">
        <v>4806</v>
      </c>
      <c r="E1994" s="784">
        <v>2101</v>
      </c>
      <c r="F1994" s="782">
        <v>10721300</v>
      </c>
      <c r="G1994" s="26" t="s">
        <v>154</v>
      </c>
      <c r="H1994" s="763">
        <v>0</v>
      </c>
      <c r="I1994" s="751"/>
      <c r="J1994" s="735">
        <v>22000000</v>
      </c>
      <c r="K1994" s="785">
        <f t="shared" si="55"/>
        <v>22000000</v>
      </c>
      <c r="L1994" s="1081"/>
    </row>
    <row r="1995" spans="1:15" x14ac:dyDescent="0.35">
      <c r="B1995" s="698">
        <v>22020401</v>
      </c>
      <c r="C1995" s="698">
        <v>70421</v>
      </c>
      <c r="D1995" s="783" t="s">
        <v>4806</v>
      </c>
      <c r="E1995" s="784">
        <v>2101</v>
      </c>
      <c r="F1995" s="782">
        <v>10721300</v>
      </c>
      <c r="G1995" s="26" t="s">
        <v>196</v>
      </c>
      <c r="H1995" s="763">
        <v>6000000</v>
      </c>
      <c r="I1995" s="751"/>
      <c r="J1995" s="735">
        <v>4000000</v>
      </c>
      <c r="K1995" s="785">
        <f t="shared" si="55"/>
        <v>10000000</v>
      </c>
      <c r="L1995" s="1081"/>
    </row>
    <row r="1996" spans="1:15" x14ac:dyDescent="0.35">
      <c r="B1996" s="698">
        <v>22020405</v>
      </c>
      <c r="C1996" s="698">
        <v>70421</v>
      </c>
      <c r="D1996" s="783" t="s">
        <v>4806</v>
      </c>
      <c r="E1996" s="784">
        <v>2101</v>
      </c>
      <c r="F1996" s="782">
        <v>10721300</v>
      </c>
      <c r="G1996" s="26" t="s">
        <v>162</v>
      </c>
      <c r="H1996" s="763">
        <v>2000000</v>
      </c>
      <c r="I1996" s="751"/>
      <c r="J1996" s="735">
        <v>13000000</v>
      </c>
      <c r="K1996" s="785">
        <f t="shared" si="55"/>
        <v>15000000</v>
      </c>
      <c r="L1996" s="1081"/>
    </row>
    <row r="1997" spans="1:15" x14ac:dyDescent="0.35">
      <c r="B1997" s="698">
        <v>22020406</v>
      </c>
      <c r="C1997" s="698">
        <v>70421</v>
      </c>
      <c r="D1997" s="783" t="s">
        <v>4806</v>
      </c>
      <c r="E1997" s="784">
        <v>2101</v>
      </c>
      <c r="F1997" s="782">
        <v>10721300</v>
      </c>
      <c r="G1997" s="26" t="s">
        <v>163</v>
      </c>
      <c r="H1997" s="763">
        <v>900000</v>
      </c>
      <c r="I1997" s="751"/>
      <c r="J1997" s="735">
        <v>600000</v>
      </c>
      <c r="K1997" s="785">
        <f t="shared" si="55"/>
        <v>1500000</v>
      </c>
      <c r="L1997" s="1081"/>
    </row>
    <row r="1998" spans="1:15" x14ac:dyDescent="0.35">
      <c r="B1998" s="698">
        <v>22020501</v>
      </c>
      <c r="C1998" s="698">
        <v>70421</v>
      </c>
      <c r="D1998" s="783" t="s">
        <v>4806</v>
      </c>
      <c r="E1998" s="784">
        <v>2101</v>
      </c>
      <c r="F1998" s="782">
        <v>10721300</v>
      </c>
      <c r="G1998" s="26" t="s">
        <v>198</v>
      </c>
      <c r="H1998" s="763">
        <v>4000000</v>
      </c>
      <c r="I1998" s="751"/>
      <c r="J1998" s="735">
        <v>11000000</v>
      </c>
      <c r="K1998" s="785">
        <f t="shared" si="55"/>
        <v>15000000</v>
      </c>
      <c r="L1998" s="1081"/>
    </row>
    <row r="1999" spans="1:15" x14ac:dyDescent="0.35">
      <c r="B1999" s="698">
        <v>22020605</v>
      </c>
      <c r="C1999" s="698">
        <v>70421</v>
      </c>
      <c r="D1999" s="783" t="s">
        <v>4806</v>
      </c>
      <c r="E1999" s="784">
        <v>2101</v>
      </c>
      <c r="F1999" s="782">
        <v>10721300</v>
      </c>
      <c r="G1999" s="26" t="s">
        <v>167</v>
      </c>
      <c r="H1999" s="763">
        <v>800000</v>
      </c>
      <c r="I1999" s="751"/>
      <c r="J1999" s="735">
        <v>1200000</v>
      </c>
      <c r="K1999" s="785">
        <f t="shared" si="55"/>
        <v>2000000</v>
      </c>
      <c r="L1999" s="1081"/>
    </row>
    <row r="2000" spans="1:15" x14ac:dyDescent="0.35">
      <c r="B2000" s="698">
        <v>22020801</v>
      </c>
      <c r="C2000" s="698">
        <v>70421</v>
      </c>
      <c r="D2000" s="783" t="s">
        <v>4806</v>
      </c>
      <c r="E2000" s="784">
        <v>2101</v>
      </c>
      <c r="F2000" s="782">
        <v>10721300</v>
      </c>
      <c r="G2000" s="26" t="s">
        <v>168</v>
      </c>
      <c r="H2000" s="763">
        <v>2400000</v>
      </c>
      <c r="I2000" s="751"/>
      <c r="J2000" s="735">
        <v>15600000</v>
      </c>
      <c r="K2000" s="785">
        <f t="shared" si="55"/>
        <v>18000000</v>
      </c>
      <c r="L2000" s="1081"/>
    </row>
    <row r="2001" spans="2:12" x14ac:dyDescent="0.35">
      <c r="B2001" s="876">
        <v>22020803</v>
      </c>
      <c r="C2001" s="876">
        <v>70421</v>
      </c>
      <c r="D2001" s="999" t="s">
        <v>4806</v>
      </c>
      <c r="E2001" s="1000">
        <v>2101</v>
      </c>
      <c r="F2001" s="922">
        <v>10721300</v>
      </c>
      <c r="G2001" s="26" t="s">
        <v>169</v>
      </c>
      <c r="H2001" s="763">
        <v>7500000</v>
      </c>
      <c r="I2001" s="751"/>
      <c r="J2001" s="735">
        <v>47500000</v>
      </c>
      <c r="K2001" s="785">
        <f t="shared" si="55"/>
        <v>55000000</v>
      </c>
      <c r="L2001" s="1081"/>
    </row>
    <row r="2002" spans="2:12" ht="26.25" thickBot="1" x14ac:dyDescent="0.4">
      <c r="B2002" s="685">
        <v>22020901</v>
      </c>
      <c r="C2002" s="685">
        <v>70421</v>
      </c>
      <c r="D2002" s="879" t="s">
        <v>4806</v>
      </c>
      <c r="E2002" s="880">
        <v>2101</v>
      </c>
      <c r="F2002" s="685">
        <v>10721300</v>
      </c>
      <c r="G2002" s="998" t="s">
        <v>171</v>
      </c>
      <c r="H2002" s="763">
        <v>80000</v>
      </c>
      <c r="I2002" s="908"/>
      <c r="J2002" s="735">
        <v>220000</v>
      </c>
      <c r="K2002" s="785">
        <f t="shared" si="55"/>
        <v>300000</v>
      </c>
      <c r="L2002" s="1081"/>
    </row>
    <row r="2003" spans="2:12" ht="27.75" thickTop="1" thickBot="1" x14ac:dyDescent="0.4">
      <c r="B2003" s="767"/>
      <c r="C2003" s="767"/>
      <c r="D2003" s="767"/>
      <c r="E2003" s="767"/>
      <c r="F2003" s="767"/>
      <c r="G2003" s="16" t="s">
        <v>2624</v>
      </c>
      <c r="H2003" s="766">
        <f>SUM(H1987:H2002)</f>
        <v>225519034.81999999</v>
      </c>
      <c r="I2003" s="747">
        <f>SUM(I1987:I2002)</f>
        <v>38468999.760000005</v>
      </c>
      <c r="J2003" s="765">
        <f>SUM(J1987:J2002)</f>
        <v>743980965.18000007</v>
      </c>
      <c r="K2003" s="766">
        <f>SUM(K1987:K2002)</f>
        <v>969500000</v>
      </c>
    </row>
    <row r="2004" spans="2:12" ht="27.75" thickTop="1" thickBot="1" x14ac:dyDescent="0.4">
      <c r="B2004" s="767"/>
      <c r="C2004" s="767"/>
      <c r="D2004" s="767"/>
      <c r="E2004" s="767"/>
      <c r="F2004" s="767"/>
      <c r="G2004" s="184"/>
      <c r="H2004" s="794"/>
      <c r="I2004" s="866"/>
      <c r="J2004" s="842"/>
      <c r="K2004" s="930"/>
    </row>
    <row r="2005" spans="2:12" ht="27.75" thickTop="1" thickBot="1" x14ac:dyDescent="0.4">
      <c r="B2005" s="767"/>
      <c r="C2005" s="767"/>
      <c r="D2005" s="767"/>
      <c r="E2005" s="767"/>
      <c r="F2005" s="767"/>
      <c r="G2005" s="769"/>
      <c r="H2005" s="787"/>
      <c r="I2005" s="728"/>
      <c r="J2005" s="719" t="s">
        <v>179</v>
      </c>
      <c r="K2005" s="789">
        <f>K1987+K1988</f>
        <v>770000000</v>
      </c>
    </row>
    <row r="2006" spans="2:12" ht="27.75" thickTop="1" thickBot="1" x14ac:dyDescent="0.4">
      <c r="B2006" s="767"/>
      <c r="C2006" s="767"/>
      <c r="D2006" s="767"/>
      <c r="E2006" s="767"/>
      <c r="F2006" s="767"/>
      <c r="G2006" s="769"/>
      <c r="H2006" s="787"/>
      <c r="I2006" s="728"/>
      <c r="J2006" s="719" t="s">
        <v>180</v>
      </c>
      <c r="K2006" s="789">
        <f>K2003-K2005</f>
        <v>199500000</v>
      </c>
    </row>
    <row r="2007" spans="2:12" ht="27" thickTop="1" thickBot="1" x14ac:dyDescent="0.4">
      <c r="B2007" s="767"/>
      <c r="C2007" s="767"/>
      <c r="D2007" s="767"/>
      <c r="E2007" s="767"/>
      <c r="F2007" s="767"/>
      <c r="G2007" s="769"/>
      <c r="H2007" s="787"/>
      <c r="I2007" s="728"/>
      <c r="J2007" s="770"/>
      <c r="K2007" s="787"/>
    </row>
    <row r="2008" spans="2:12" ht="27.75" thickTop="1" thickBot="1" x14ac:dyDescent="0.4">
      <c r="B2008" s="1088" t="s">
        <v>57</v>
      </c>
      <c r="C2008" s="1089" t="s">
        <v>5073</v>
      </c>
      <c r="D2008" s="1089"/>
      <c r="E2008" s="1089"/>
      <c r="F2008" s="1089"/>
      <c r="G2008" s="1089"/>
      <c r="H2008" s="1090"/>
      <c r="I2008" s="1091"/>
      <c r="J2008" s="1089"/>
      <c r="K2008" s="1108"/>
    </row>
    <row r="2009" spans="2:12" ht="27.75" thickTop="1" thickBot="1" x14ac:dyDescent="0.4">
      <c r="B2009" s="1569" t="s">
        <v>213</v>
      </c>
      <c r="C2009" s="1569"/>
      <c r="D2009" s="1569"/>
      <c r="E2009" s="1569"/>
      <c r="F2009" s="1569"/>
      <c r="G2009" s="31"/>
      <c r="H2009" s="32"/>
      <c r="I2009" s="753"/>
      <c r="J2009" s="722"/>
      <c r="K2009" s="32"/>
    </row>
    <row r="2010" spans="2:12" ht="80.25" thickTop="1" thickBot="1" x14ac:dyDescent="0.4">
      <c r="B2010" s="20" t="s">
        <v>137</v>
      </c>
      <c r="C2010" s="20" t="s">
        <v>138</v>
      </c>
      <c r="D2010" s="20" t="s">
        <v>139</v>
      </c>
      <c r="E2010" s="20" t="s">
        <v>140</v>
      </c>
      <c r="F2010" s="20" t="s">
        <v>141</v>
      </c>
      <c r="G2010" s="20" t="s">
        <v>142</v>
      </c>
      <c r="H2010" s="33" t="s">
        <v>3311</v>
      </c>
      <c r="I2010" s="750" t="s">
        <v>3317</v>
      </c>
      <c r="J2010" s="717" t="s">
        <v>3318</v>
      </c>
      <c r="K2010" s="33" t="s">
        <v>5153</v>
      </c>
    </row>
    <row r="2011" spans="2:12" ht="51.75" thickTop="1" x14ac:dyDescent="0.35">
      <c r="B2011" s="828" t="s">
        <v>2965</v>
      </c>
      <c r="C2011" s="828">
        <v>70421</v>
      </c>
      <c r="D2011" s="830" t="s">
        <v>3683</v>
      </c>
      <c r="E2011" s="831">
        <v>3101</v>
      </c>
      <c r="F2011" s="828" t="s">
        <v>194</v>
      </c>
      <c r="G2011" s="37" t="s">
        <v>3204</v>
      </c>
      <c r="H2011" s="53">
        <v>70000000</v>
      </c>
      <c r="I2011" s="751"/>
      <c r="J2011" s="736"/>
      <c r="K2011" s="785">
        <f t="shared" ref="K2011:K2074" si="56">SUM(H2011,J2011)</f>
        <v>70000000</v>
      </c>
      <c r="L2011" s="1081"/>
    </row>
    <row r="2012" spans="2:12" ht="51" x14ac:dyDescent="0.35">
      <c r="B2012" s="829">
        <v>23020103</v>
      </c>
      <c r="C2012" s="829">
        <v>70421</v>
      </c>
      <c r="D2012" s="832" t="s">
        <v>3684</v>
      </c>
      <c r="E2012" s="833">
        <v>3101</v>
      </c>
      <c r="F2012" s="829">
        <v>10711200</v>
      </c>
      <c r="G2012" s="26" t="s">
        <v>3664</v>
      </c>
      <c r="H2012" s="39">
        <v>6000000</v>
      </c>
      <c r="I2012" s="751"/>
      <c r="J2012" s="736"/>
      <c r="K2012" s="785">
        <f t="shared" si="56"/>
        <v>6000000</v>
      </c>
      <c r="L2012" s="1081"/>
    </row>
    <row r="2013" spans="2:12" ht="51" x14ac:dyDescent="0.35">
      <c r="B2013" s="829" t="s">
        <v>2952</v>
      </c>
      <c r="C2013" s="829">
        <v>70421</v>
      </c>
      <c r="D2013" s="832" t="s">
        <v>3685</v>
      </c>
      <c r="E2013" s="833">
        <v>3101</v>
      </c>
      <c r="F2013" s="829" t="s">
        <v>2930</v>
      </c>
      <c r="G2013" s="26" t="s">
        <v>3665</v>
      </c>
      <c r="H2013" s="39">
        <v>6000000</v>
      </c>
      <c r="I2013" s="751"/>
      <c r="J2013" s="736"/>
      <c r="K2013" s="785">
        <f t="shared" si="56"/>
        <v>6000000</v>
      </c>
      <c r="L2013" s="1081"/>
    </row>
    <row r="2014" spans="2:12" ht="51" x14ac:dyDescent="0.35">
      <c r="B2014" s="829">
        <v>23020105</v>
      </c>
      <c r="C2014" s="829">
        <v>70421</v>
      </c>
      <c r="D2014" s="832" t="s">
        <v>3686</v>
      </c>
      <c r="E2014" s="833">
        <v>3101</v>
      </c>
      <c r="F2014" s="782">
        <v>10742400</v>
      </c>
      <c r="G2014" s="26" t="s">
        <v>3666</v>
      </c>
      <c r="H2014" s="39">
        <v>450000000</v>
      </c>
      <c r="I2014" s="751"/>
      <c r="J2014" s="736"/>
      <c r="K2014" s="785">
        <f t="shared" si="56"/>
        <v>450000000</v>
      </c>
      <c r="L2014" s="1081"/>
    </row>
    <row r="2015" spans="2:12" ht="51" x14ac:dyDescent="0.35">
      <c r="B2015" s="829" t="s">
        <v>2916</v>
      </c>
      <c r="C2015" s="829">
        <v>70421</v>
      </c>
      <c r="D2015" s="832" t="s">
        <v>3687</v>
      </c>
      <c r="E2015" s="833">
        <v>3101</v>
      </c>
      <c r="F2015" s="829" t="s">
        <v>2930</v>
      </c>
      <c r="G2015" s="26" t="s">
        <v>3205</v>
      </c>
      <c r="H2015" s="39">
        <v>12400000</v>
      </c>
      <c r="I2015" s="751"/>
      <c r="J2015" s="736"/>
      <c r="K2015" s="785">
        <f t="shared" si="56"/>
        <v>12400000</v>
      </c>
      <c r="L2015" s="1081"/>
    </row>
    <row r="2016" spans="2:12" ht="51" x14ac:dyDescent="0.35">
      <c r="B2016" s="829" t="s">
        <v>2916</v>
      </c>
      <c r="C2016" s="829">
        <v>70421</v>
      </c>
      <c r="D2016" s="832" t="s">
        <v>3688</v>
      </c>
      <c r="E2016" s="833">
        <v>3101</v>
      </c>
      <c r="F2016" s="829" t="s">
        <v>2928</v>
      </c>
      <c r="G2016" s="26" t="s">
        <v>3667</v>
      </c>
      <c r="H2016" s="39">
        <v>12400000</v>
      </c>
      <c r="I2016" s="751"/>
      <c r="J2016" s="736"/>
      <c r="K2016" s="785">
        <f t="shared" si="56"/>
        <v>12400000</v>
      </c>
      <c r="L2016" s="1081"/>
    </row>
    <row r="2017" spans="2:12" ht="51" x14ac:dyDescent="0.35">
      <c r="B2017" s="829" t="s">
        <v>2916</v>
      </c>
      <c r="C2017" s="829">
        <v>70421</v>
      </c>
      <c r="D2017" s="832" t="s">
        <v>3689</v>
      </c>
      <c r="E2017" s="833">
        <v>3101</v>
      </c>
      <c r="F2017" s="829" t="s">
        <v>2925</v>
      </c>
      <c r="G2017" s="26" t="s">
        <v>3206</v>
      </c>
      <c r="H2017" s="39">
        <v>12400000</v>
      </c>
      <c r="I2017" s="751"/>
      <c r="J2017" s="736"/>
      <c r="K2017" s="785">
        <f t="shared" si="56"/>
        <v>12400000</v>
      </c>
      <c r="L2017" s="1081"/>
    </row>
    <row r="2018" spans="2:12" ht="51" x14ac:dyDescent="0.35">
      <c r="B2018" s="829" t="s">
        <v>2916</v>
      </c>
      <c r="C2018" s="829">
        <v>70421</v>
      </c>
      <c r="D2018" s="832" t="s">
        <v>3690</v>
      </c>
      <c r="E2018" s="833">
        <v>3101</v>
      </c>
      <c r="F2018" s="829" t="s">
        <v>2923</v>
      </c>
      <c r="G2018" s="26" t="s">
        <v>3207</v>
      </c>
      <c r="H2018" s="39">
        <v>12400000</v>
      </c>
      <c r="I2018" s="751"/>
      <c r="J2018" s="736"/>
      <c r="K2018" s="785">
        <f t="shared" si="56"/>
        <v>12400000</v>
      </c>
      <c r="L2018" s="1081"/>
    </row>
    <row r="2019" spans="2:12" ht="51" x14ac:dyDescent="0.35">
      <c r="B2019" s="829" t="s">
        <v>2916</v>
      </c>
      <c r="C2019" s="829">
        <v>70421</v>
      </c>
      <c r="D2019" s="832" t="s">
        <v>3691</v>
      </c>
      <c r="E2019" s="833">
        <v>3101</v>
      </c>
      <c r="F2019" s="829" t="s">
        <v>2929</v>
      </c>
      <c r="G2019" s="26" t="s">
        <v>3668</v>
      </c>
      <c r="H2019" s="39">
        <v>12400000</v>
      </c>
      <c r="I2019" s="751"/>
      <c r="J2019" s="736"/>
      <c r="K2019" s="785">
        <f t="shared" si="56"/>
        <v>12400000</v>
      </c>
      <c r="L2019" s="1081"/>
    </row>
    <row r="2020" spans="2:12" ht="51" x14ac:dyDescent="0.35">
      <c r="B2020" s="829" t="s">
        <v>2916</v>
      </c>
      <c r="C2020" s="829">
        <v>70421</v>
      </c>
      <c r="D2020" s="832" t="s">
        <v>3692</v>
      </c>
      <c r="E2020" s="833">
        <v>3101</v>
      </c>
      <c r="F2020" s="829" t="s">
        <v>2931</v>
      </c>
      <c r="G2020" s="26" t="s">
        <v>3208</v>
      </c>
      <c r="H2020" s="39">
        <v>12400000</v>
      </c>
      <c r="I2020" s="751"/>
      <c r="J2020" s="736"/>
      <c r="K2020" s="785">
        <f t="shared" si="56"/>
        <v>12400000</v>
      </c>
      <c r="L2020" s="1081"/>
    </row>
    <row r="2021" spans="2:12" ht="51" x14ac:dyDescent="0.35">
      <c r="B2021" s="829" t="s">
        <v>2916</v>
      </c>
      <c r="C2021" s="829">
        <v>70421</v>
      </c>
      <c r="D2021" s="832" t="s">
        <v>3693</v>
      </c>
      <c r="E2021" s="833">
        <v>3101</v>
      </c>
      <c r="F2021" s="829" t="s">
        <v>2926</v>
      </c>
      <c r="G2021" s="26" t="s">
        <v>3209</v>
      </c>
      <c r="H2021" s="39">
        <v>12400000</v>
      </c>
      <c r="I2021" s="751"/>
      <c r="J2021" s="736"/>
      <c r="K2021" s="785">
        <f t="shared" si="56"/>
        <v>12400000</v>
      </c>
      <c r="L2021" s="1081"/>
    </row>
    <row r="2022" spans="2:12" ht="51" x14ac:dyDescent="0.35">
      <c r="B2022" s="829" t="s">
        <v>2916</v>
      </c>
      <c r="C2022" s="829">
        <v>70421</v>
      </c>
      <c r="D2022" s="832" t="s">
        <v>3694</v>
      </c>
      <c r="E2022" s="833">
        <v>3101</v>
      </c>
      <c r="F2022" s="829" t="s">
        <v>2932</v>
      </c>
      <c r="G2022" s="26" t="s">
        <v>3210</v>
      </c>
      <c r="H2022" s="39">
        <v>12400000</v>
      </c>
      <c r="I2022" s="751"/>
      <c r="J2022" s="736"/>
      <c r="K2022" s="785">
        <f t="shared" si="56"/>
        <v>12400000</v>
      </c>
      <c r="L2022" s="1081"/>
    </row>
    <row r="2023" spans="2:12" ht="51" x14ac:dyDescent="0.35">
      <c r="B2023" s="829">
        <v>23020101</v>
      </c>
      <c r="C2023" s="829">
        <v>70421</v>
      </c>
      <c r="D2023" s="832" t="s">
        <v>3695</v>
      </c>
      <c r="E2023" s="833">
        <v>3101</v>
      </c>
      <c r="F2023" s="829" t="s">
        <v>194</v>
      </c>
      <c r="G2023" s="26" t="s">
        <v>3669</v>
      </c>
      <c r="H2023" s="791">
        <v>14000000</v>
      </c>
      <c r="I2023" s="751"/>
      <c r="J2023" s="736"/>
      <c r="K2023" s="785">
        <f t="shared" si="56"/>
        <v>14000000</v>
      </c>
      <c r="L2023" s="1081"/>
    </row>
    <row r="2024" spans="2:12" ht="51" x14ac:dyDescent="0.35">
      <c r="B2024" s="829" t="s">
        <v>2966</v>
      </c>
      <c r="C2024" s="829">
        <v>70421</v>
      </c>
      <c r="D2024" s="832" t="s">
        <v>3696</v>
      </c>
      <c r="E2024" s="833">
        <v>3101</v>
      </c>
      <c r="F2024" s="829" t="s">
        <v>194</v>
      </c>
      <c r="G2024" s="26" t="s">
        <v>3018</v>
      </c>
      <c r="H2024" s="762">
        <v>117800000</v>
      </c>
      <c r="I2024" s="751"/>
      <c r="J2024" s="736"/>
      <c r="K2024" s="785">
        <f t="shared" si="56"/>
        <v>117800000</v>
      </c>
      <c r="L2024" s="1081"/>
    </row>
    <row r="2025" spans="2:12" ht="76.5" x14ac:dyDescent="0.35">
      <c r="B2025" s="828" t="s">
        <v>2966</v>
      </c>
      <c r="C2025" s="829">
        <v>70421</v>
      </c>
      <c r="D2025" s="830" t="s">
        <v>3697</v>
      </c>
      <c r="E2025" s="831">
        <v>3101</v>
      </c>
      <c r="F2025" s="828" t="s">
        <v>194</v>
      </c>
      <c r="G2025" s="37" t="s">
        <v>3670</v>
      </c>
      <c r="H2025" s="852">
        <v>125000000</v>
      </c>
      <c r="I2025" s="751"/>
      <c r="J2025" s="736"/>
      <c r="K2025" s="785">
        <f t="shared" si="56"/>
        <v>125000000</v>
      </c>
      <c r="L2025" s="1081"/>
    </row>
    <row r="2026" spans="2:12" ht="76.5" x14ac:dyDescent="0.35">
      <c r="B2026" s="829" t="s">
        <v>2966</v>
      </c>
      <c r="C2026" s="829">
        <v>70421</v>
      </c>
      <c r="D2026" s="832" t="s">
        <v>3698</v>
      </c>
      <c r="E2026" s="833">
        <v>3101</v>
      </c>
      <c r="F2026" s="829" t="s">
        <v>194</v>
      </c>
      <c r="G2026" s="26" t="s">
        <v>3671</v>
      </c>
      <c r="H2026" s="762">
        <v>12000000</v>
      </c>
      <c r="I2026" s="751"/>
      <c r="J2026" s="736"/>
      <c r="K2026" s="785">
        <f t="shared" si="56"/>
        <v>12000000</v>
      </c>
      <c r="L2026" s="1081"/>
    </row>
    <row r="2027" spans="2:12" ht="51" x14ac:dyDescent="0.35">
      <c r="B2027" s="829" t="s">
        <v>2942</v>
      </c>
      <c r="C2027" s="829">
        <v>70421</v>
      </c>
      <c r="D2027" s="832" t="s">
        <v>3699</v>
      </c>
      <c r="E2027" s="833">
        <v>3101</v>
      </c>
      <c r="F2027" s="829" t="s">
        <v>2930</v>
      </c>
      <c r="G2027" s="26" t="s">
        <v>3672</v>
      </c>
      <c r="H2027" s="762">
        <v>14000000</v>
      </c>
      <c r="I2027" s="751"/>
      <c r="J2027" s="736"/>
      <c r="K2027" s="785">
        <f t="shared" si="56"/>
        <v>14000000</v>
      </c>
      <c r="L2027" s="1081"/>
    </row>
    <row r="2028" spans="2:12" ht="51" x14ac:dyDescent="0.35">
      <c r="B2028" s="829" t="s">
        <v>2942</v>
      </c>
      <c r="C2028" s="829">
        <v>70421</v>
      </c>
      <c r="D2028" s="832" t="s">
        <v>3700</v>
      </c>
      <c r="E2028" s="833">
        <v>3101</v>
      </c>
      <c r="F2028" s="829" t="s">
        <v>2928</v>
      </c>
      <c r="G2028" s="26" t="s">
        <v>3673</v>
      </c>
      <c r="H2028" s="762">
        <v>14000000</v>
      </c>
      <c r="I2028" s="751"/>
      <c r="J2028" s="736"/>
      <c r="K2028" s="785">
        <f t="shared" si="56"/>
        <v>14000000</v>
      </c>
      <c r="L2028" s="1081"/>
    </row>
    <row r="2029" spans="2:12" ht="51" x14ac:dyDescent="0.35">
      <c r="B2029" s="829" t="s">
        <v>2942</v>
      </c>
      <c r="C2029" s="829">
        <v>70421</v>
      </c>
      <c r="D2029" s="832" t="s">
        <v>3701</v>
      </c>
      <c r="E2029" s="833">
        <v>3101</v>
      </c>
      <c r="F2029" s="829" t="s">
        <v>2925</v>
      </c>
      <c r="G2029" s="26" t="s">
        <v>3674</v>
      </c>
      <c r="H2029" s="762">
        <v>14000000</v>
      </c>
      <c r="I2029" s="751"/>
      <c r="J2029" s="736"/>
      <c r="K2029" s="785">
        <f t="shared" si="56"/>
        <v>14000000</v>
      </c>
      <c r="L2029" s="1081"/>
    </row>
    <row r="2030" spans="2:12" ht="51" x14ac:dyDescent="0.35">
      <c r="B2030" s="828" t="s">
        <v>2942</v>
      </c>
      <c r="C2030" s="829">
        <v>70421</v>
      </c>
      <c r="D2030" s="830" t="s">
        <v>3702</v>
      </c>
      <c r="E2030" s="831">
        <v>3101</v>
      </c>
      <c r="F2030" s="828" t="s">
        <v>2930</v>
      </c>
      <c r="G2030" s="37" t="s">
        <v>3034</v>
      </c>
      <c r="H2030" s="852">
        <v>35000000</v>
      </c>
      <c r="I2030" s="751"/>
      <c r="J2030" s="736"/>
      <c r="K2030" s="785">
        <f t="shared" si="56"/>
        <v>35000000</v>
      </c>
      <c r="L2030" s="1081"/>
    </row>
    <row r="2031" spans="2:12" ht="51" x14ac:dyDescent="0.35">
      <c r="B2031" s="828" t="s">
        <v>2942</v>
      </c>
      <c r="C2031" s="829">
        <v>70421</v>
      </c>
      <c r="D2031" s="830" t="s">
        <v>3703</v>
      </c>
      <c r="E2031" s="831">
        <v>3101</v>
      </c>
      <c r="F2031" s="828" t="s">
        <v>2928</v>
      </c>
      <c r="G2031" s="37" t="s">
        <v>3035</v>
      </c>
      <c r="H2031" s="852">
        <v>35000000</v>
      </c>
      <c r="I2031" s="751"/>
      <c r="J2031" s="736"/>
      <c r="K2031" s="785">
        <f t="shared" si="56"/>
        <v>35000000</v>
      </c>
      <c r="L2031" s="1081"/>
    </row>
    <row r="2032" spans="2:12" ht="51" x14ac:dyDescent="0.35">
      <c r="B2032" s="828" t="s">
        <v>2942</v>
      </c>
      <c r="C2032" s="829">
        <v>70421</v>
      </c>
      <c r="D2032" s="830" t="s">
        <v>3704</v>
      </c>
      <c r="E2032" s="831">
        <v>3102</v>
      </c>
      <c r="F2032" s="828" t="s">
        <v>2925</v>
      </c>
      <c r="G2032" s="37" t="s">
        <v>3036</v>
      </c>
      <c r="H2032" s="852">
        <v>35000000</v>
      </c>
      <c r="I2032" s="751"/>
      <c r="J2032" s="736"/>
      <c r="K2032" s="785">
        <f t="shared" si="56"/>
        <v>35000000</v>
      </c>
      <c r="L2032" s="1081"/>
    </row>
    <row r="2033" spans="2:12" ht="51" x14ac:dyDescent="0.35">
      <c r="B2033" s="829" t="s">
        <v>2942</v>
      </c>
      <c r="C2033" s="829">
        <v>70421</v>
      </c>
      <c r="D2033" s="832" t="s">
        <v>3705</v>
      </c>
      <c r="E2033" s="833">
        <v>3101</v>
      </c>
      <c r="F2033" s="829" t="s">
        <v>2930</v>
      </c>
      <c r="G2033" s="26" t="s">
        <v>3037</v>
      </c>
      <c r="H2033" s="762">
        <v>18000000</v>
      </c>
      <c r="I2033" s="751"/>
      <c r="J2033" s="736"/>
      <c r="K2033" s="785">
        <f t="shared" si="56"/>
        <v>18000000</v>
      </c>
      <c r="L2033" s="1081"/>
    </row>
    <row r="2034" spans="2:12" ht="51" x14ac:dyDescent="0.35">
      <c r="B2034" s="829" t="s">
        <v>2942</v>
      </c>
      <c r="C2034" s="829">
        <v>70421</v>
      </c>
      <c r="D2034" s="832" t="s">
        <v>3706</v>
      </c>
      <c r="E2034" s="833">
        <v>3101</v>
      </c>
      <c r="F2034" s="828" t="s">
        <v>2928</v>
      </c>
      <c r="G2034" s="26" t="s">
        <v>3675</v>
      </c>
      <c r="H2034" s="762">
        <v>18000000</v>
      </c>
      <c r="I2034" s="751"/>
      <c r="J2034" s="736"/>
      <c r="K2034" s="785">
        <f t="shared" si="56"/>
        <v>18000000</v>
      </c>
      <c r="L2034" s="1081"/>
    </row>
    <row r="2035" spans="2:12" ht="51" x14ac:dyDescent="0.35">
      <c r="B2035" s="829" t="s">
        <v>2942</v>
      </c>
      <c r="C2035" s="829">
        <v>70421</v>
      </c>
      <c r="D2035" s="832" t="s">
        <v>3707</v>
      </c>
      <c r="E2035" s="833">
        <v>3101</v>
      </c>
      <c r="F2035" s="829" t="s">
        <v>2925</v>
      </c>
      <c r="G2035" s="26" t="s">
        <v>3038</v>
      </c>
      <c r="H2035" s="762">
        <v>18000000</v>
      </c>
      <c r="I2035" s="751"/>
      <c r="J2035" s="736"/>
      <c r="K2035" s="785">
        <f t="shared" si="56"/>
        <v>18000000</v>
      </c>
      <c r="L2035" s="1081"/>
    </row>
    <row r="2036" spans="2:12" ht="51" x14ac:dyDescent="0.35">
      <c r="B2036" s="828" t="s">
        <v>2942</v>
      </c>
      <c r="C2036" s="829">
        <v>70421</v>
      </c>
      <c r="D2036" s="830" t="s">
        <v>3708</v>
      </c>
      <c r="E2036" s="831">
        <v>3101</v>
      </c>
      <c r="F2036" s="828" t="s">
        <v>2930</v>
      </c>
      <c r="G2036" s="37" t="s">
        <v>2985</v>
      </c>
      <c r="H2036" s="762">
        <v>13000000</v>
      </c>
      <c r="I2036" s="751"/>
      <c r="J2036" s="736"/>
      <c r="K2036" s="785">
        <f t="shared" si="56"/>
        <v>13000000</v>
      </c>
      <c r="L2036" s="1081"/>
    </row>
    <row r="2037" spans="2:12" ht="51" x14ac:dyDescent="0.35">
      <c r="B2037" s="829" t="s">
        <v>2942</v>
      </c>
      <c r="C2037" s="829">
        <v>70421</v>
      </c>
      <c r="D2037" s="832" t="s">
        <v>3709</v>
      </c>
      <c r="E2037" s="833">
        <v>3101</v>
      </c>
      <c r="F2037" s="829" t="s">
        <v>2925</v>
      </c>
      <c r="G2037" s="26" t="s">
        <v>2986</v>
      </c>
      <c r="H2037" s="852">
        <v>13000000</v>
      </c>
      <c r="I2037" s="751"/>
      <c r="J2037" s="736"/>
      <c r="K2037" s="785">
        <f t="shared" si="56"/>
        <v>13000000</v>
      </c>
      <c r="L2037" s="1081"/>
    </row>
    <row r="2038" spans="2:12" ht="51" x14ac:dyDescent="0.35">
      <c r="B2038" s="828" t="s">
        <v>2914</v>
      </c>
      <c r="C2038" s="829">
        <v>70421</v>
      </c>
      <c r="D2038" s="830" t="s">
        <v>3710</v>
      </c>
      <c r="E2038" s="831">
        <v>3101</v>
      </c>
      <c r="F2038" s="828" t="s">
        <v>194</v>
      </c>
      <c r="G2038" s="37" t="s">
        <v>3682</v>
      </c>
      <c r="H2038" s="852">
        <v>20000000</v>
      </c>
      <c r="I2038" s="751"/>
      <c r="J2038" s="736"/>
      <c r="K2038" s="785">
        <f t="shared" si="56"/>
        <v>20000000</v>
      </c>
      <c r="L2038" s="1081"/>
    </row>
    <row r="2039" spans="2:12" ht="51" x14ac:dyDescent="0.35">
      <c r="B2039" s="829">
        <v>23050101</v>
      </c>
      <c r="C2039" s="829">
        <v>70421</v>
      </c>
      <c r="D2039" s="832" t="s">
        <v>3711</v>
      </c>
      <c r="E2039" s="833">
        <v>3101</v>
      </c>
      <c r="F2039" s="828" t="s">
        <v>194</v>
      </c>
      <c r="G2039" s="26" t="s">
        <v>3680</v>
      </c>
      <c r="H2039" s="762">
        <v>45000000</v>
      </c>
      <c r="I2039" s="751"/>
      <c r="J2039" s="736"/>
      <c r="K2039" s="785">
        <f t="shared" si="56"/>
        <v>45000000</v>
      </c>
      <c r="L2039" s="1081"/>
    </row>
    <row r="2040" spans="2:12" x14ac:dyDescent="0.35">
      <c r="B2040" s="828">
        <v>23050101</v>
      </c>
      <c r="C2040" s="829">
        <v>70421</v>
      </c>
      <c r="D2040" s="830" t="s">
        <v>3712</v>
      </c>
      <c r="E2040" s="831">
        <v>3101</v>
      </c>
      <c r="F2040" s="828" t="s">
        <v>194</v>
      </c>
      <c r="G2040" s="37" t="s">
        <v>2661</v>
      </c>
      <c r="H2040" s="852">
        <v>40000000</v>
      </c>
      <c r="I2040" s="751"/>
      <c r="J2040" s="736"/>
      <c r="K2040" s="785">
        <f t="shared" si="56"/>
        <v>40000000</v>
      </c>
      <c r="L2040" s="1081"/>
    </row>
    <row r="2041" spans="2:12" x14ac:dyDescent="0.35">
      <c r="B2041" s="828">
        <v>23040101</v>
      </c>
      <c r="C2041" s="829">
        <v>70421</v>
      </c>
      <c r="D2041" s="830" t="s">
        <v>3713</v>
      </c>
      <c r="E2041" s="831">
        <v>3101</v>
      </c>
      <c r="F2041" s="828">
        <v>10731900</v>
      </c>
      <c r="G2041" s="37" t="s">
        <v>3676</v>
      </c>
      <c r="H2041" s="852">
        <v>3000000</v>
      </c>
      <c r="I2041" s="751"/>
      <c r="J2041" s="736"/>
      <c r="K2041" s="785">
        <f t="shared" si="56"/>
        <v>3000000</v>
      </c>
      <c r="L2041" s="1081"/>
    </row>
    <row r="2042" spans="2:12" x14ac:dyDescent="0.35">
      <c r="B2042" s="828">
        <v>23040101</v>
      </c>
      <c r="C2042" s="829">
        <v>70421</v>
      </c>
      <c r="D2042" s="830" t="s">
        <v>3714</v>
      </c>
      <c r="E2042" s="831">
        <v>3101</v>
      </c>
      <c r="F2042" s="828">
        <v>10720400</v>
      </c>
      <c r="G2042" s="37" t="s">
        <v>3677</v>
      </c>
      <c r="H2042" s="852">
        <v>3500000</v>
      </c>
      <c r="I2042" s="751"/>
      <c r="J2042" s="736"/>
      <c r="K2042" s="785">
        <f t="shared" si="56"/>
        <v>3500000</v>
      </c>
      <c r="L2042" s="1081"/>
    </row>
    <row r="2043" spans="2:12" x14ac:dyDescent="0.35">
      <c r="B2043" s="828">
        <v>23040101</v>
      </c>
      <c r="C2043" s="829">
        <v>70421</v>
      </c>
      <c r="D2043" s="830" t="s">
        <v>3715</v>
      </c>
      <c r="E2043" s="831">
        <v>3101</v>
      </c>
      <c r="F2043" s="828">
        <v>10712200</v>
      </c>
      <c r="G2043" s="37" t="s">
        <v>3678</v>
      </c>
      <c r="H2043" s="852">
        <v>3000000</v>
      </c>
      <c r="I2043" s="751"/>
      <c r="J2043" s="736"/>
      <c r="K2043" s="785">
        <f t="shared" si="56"/>
        <v>3000000</v>
      </c>
      <c r="L2043" s="1081"/>
    </row>
    <row r="2044" spans="2:12" x14ac:dyDescent="0.35">
      <c r="B2044" s="828">
        <v>23040101</v>
      </c>
      <c r="C2044" s="829">
        <v>70421</v>
      </c>
      <c r="D2044" s="830" t="s">
        <v>3716</v>
      </c>
      <c r="E2044" s="831">
        <v>3101</v>
      </c>
      <c r="F2044" s="828" t="s">
        <v>194</v>
      </c>
      <c r="G2044" s="37" t="s">
        <v>3679</v>
      </c>
      <c r="H2044" s="852">
        <v>2800000</v>
      </c>
      <c r="I2044" s="751"/>
      <c r="J2044" s="736"/>
      <c r="K2044" s="785">
        <f t="shared" si="56"/>
        <v>2800000</v>
      </c>
      <c r="L2044" s="1081"/>
    </row>
    <row r="2045" spans="2:12" x14ac:dyDescent="0.35">
      <c r="B2045" s="909">
        <v>23040101</v>
      </c>
      <c r="C2045" s="910">
        <v>70421</v>
      </c>
      <c r="D2045" s="911" t="s">
        <v>3717</v>
      </c>
      <c r="E2045" s="912">
        <v>3101</v>
      </c>
      <c r="F2045" s="909">
        <v>10712300</v>
      </c>
      <c r="G2045" s="28" t="s">
        <v>3681</v>
      </c>
      <c r="H2045" s="853">
        <v>3800000</v>
      </c>
      <c r="I2045" s="868"/>
      <c r="J2045" s="834"/>
      <c r="K2045" s="785">
        <f t="shared" si="56"/>
        <v>3800000</v>
      </c>
      <c r="L2045" s="1081"/>
    </row>
    <row r="2046" spans="2:12" ht="51" x14ac:dyDescent="0.35">
      <c r="B2046" s="913">
        <v>23010127</v>
      </c>
      <c r="C2046" s="913">
        <v>70421</v>
      </c>
      <c r="D2046" s="914" t="s">
        <v>4747</v>
      </c>
      <c r="E2046" s="915">
        <v>3101</v>
      </c>
      <c r="F2046" s="913">
        <v>10742400</v>
      </c>
      <c r="G2046" s="9" t="s">
        <v>4776</v>
      </c>
      <c r="H2046" s="854"/>
      <c r="I2046" s="751"/>
      <c r="J2046" s="796">
        <v>3500000000</v>
      </c>
      <c r="K2046" s="785">
        <f>SUM(H2046,J2046)</f>
        <v>3500000000</v>
      </c>
      <c r="L2046" s="1081"/>
    </row>
    <row r="2047" spans="2:12" ht="51" x14ac:dyDescent="0.35">
      <c r="B2047" s="913">
        <v>23010127</v>
      </c>
      <c r="C2047" s="913">
        <v>70421</v>
      </c>
      <c r="D2047" s="914" t="s">
        <v>4748</v>
      </c>
      <c r="E2047" s="915">
        <v>3101</v>
      </c>
      <c r="F2047" s="913">
        <v>10742400</v>
      </c>
      <c r="G2047" s="9" t="s">
        <v>4777</v>
      </c>
      <c r="H2047" s="854"/>
      <c r="I2047" s="751"/>
      <c r="J2047" s="796">
        <v>3500000000</v>
      </c>
      <c r="K2047" s="785">
        <f t="shared" si="56"/>
        <v>3500000000</v>
      </c>
      <c r="L2047" s="1081"/>
    </row>
    <row r="2048" spans="2:12" ht="51" x14ac:dyDescent="0.35">
      <c r="B2048" s="913">
        <v>23010140</v>
      </c>
      <c r="C2048" s="913">
        <v>70421</v>
      </c>
      <c r="D2048" s="914" t="s">
        <v>4749</v>
      </c>
      <c r="E2048" s="915">
        <v>3101</v>
      </c>
      <c r="F2048" s="913">
        <v>10742400</v>
      </c>
      <c r="G2048" s="9" t="s">
        <v>4778</v>
      </c>
      <c r="H2048" s="854"/>
      <c r="I2048" s="751"/>
      <c r="J2048" s="796">
        <v>180000000</v>
      </c>
      <c r="K2048" s="785">
        <f t="shared" si="56"/>
        <v>180000000</v>
      </c>
      <c r="L2048" s="1081"/>
    </row>
    <row r="2049" spans="1:15" ht="51" x14ac:dyDescent="0.35">
      <c r="B2049" s="913">
        <v>23010140</v>
      </c>
      <c r="C2049" s="913">
        <v>70421</v>
      </c>
      <c r="D2049" s="914" t="s">
        <v>4750</v>
      </c>
      <c r="E2049" s="915">
        <v>3101</v>
      </c>
      <c r="F2049" s="913">
        <v>10742400</v>
      </c>
      <c r="G2049" s="9" t="s">
        <v>4779</v>
      </c>
      <c r="H2049" s="854"/>
      <c r="I2049" s="751"/>
      <c r="J2049" s="796">
        <v>4140000000</v>
      </c>
      <c r="K2049" s="785">
        <f t="shared" si="56"/>
        <v>4140000000</v>
      </c>
      <c r="L2049" s="1081"/>
    </row>
    <row r="2050" spans="1:15" ht="51" x14ac:dyDescent="0.35">
      <c r="B2050" s="913">
        <v>23010140</v>
      </c>
      <c r="C2050" s="913">
        <v>70421</v>
      </c>
      <c r="D2050" s="914" t="s">
        <v>4751</v>
      </c>
      <c r="E2050" s="915">
        <v>3101</v>
      </c>
      <c r="F2050" s="913">
        <v>10742400</v>
      </c>
      <c r="G2050" s="9" t="s">
        <v>4780</v>
      </c>
      <c r="H2050" s="854"/>
      <c r="I2050" s="751"/>
      <c r="J2050" s="796">
        <v>90000000</v>
      </c>
      <c r="K2050" s="785">
        <f t="shared" si="56"/>
        <v>90000000</v>
      </c>
      <c r="L2050" s="1081"/>
    </row>
    <row r="2051" spans="1:15" ht="51" x14ac:dyDescent="0.35">
      <c r="B2051" s="913">
        <v>23010140</v>
      </c>
      <c r="C2051" s="913">
        <v>70421</v>
      </c>
      <c r="D2051" s="914" t="s">
        <v>4752</v>
      </c>
      <c r="E2051" s="915">
        <v>3101</v>
      </c>
      <c r="F2051" s="913">
        <v>10742400</v>
      </c>
      <c r="G2051" s="9" t="s">
        <v>4781</v>
      </c>
      <c r="H2051" s="854"/>
      <c r="I2051" s="751"/>
      <c r="J2051" s="796">
        <v>90000000</v>
      </c>
      <c r="K2051" s="785">
        <f t="shared" si="56"/>
        <v>90000000</v>
      </c>
      <c r="L2051" s="1081"/>
    </row>
    <row r="2052" spans="1:15" ht="51" x14ac:dyDescent="0.35">
      <c r="B2052" s="913">
        <v>23010140</v>
      </c>
      <c r="C2052" s="913">
        <v>70421</v>
      </c>
      <c r="D2052" s="914" t="s">
        <v>4753</v>
      </c>
      <c r="E2052" s="915">
        <v>3101</v>
      </c>
      <c r="F2052" s="913">
        <v>10742400</v>
      </c>
      <c r="G2052" s="9" t="s">
        <v>4782</v>
      </c>
      <c r="H2052" s="854"/>
      <c r="I2052" s="751"/>
      <c r="J2052" s="796">
        <v>385000000</v>
      </c>
      <c r="K2052" s="785">
        <f t="shared" si="56"/>
        <v>385000000</v>
      </c>
      <c r="L2052" s="1081"/>
    </row>
    <row r="2053" spans="1:15" s="151" customFormat="1" ht="102" x14ac:dyDescent="0.35">
      <c r="A2053" s="166"/>
      <c r="B2053" s="1242">
        <v>23010140</v>
      </c>
      <c r="C2053" s="1242">
        <v>70421</v>
      </c>
      <c r="D2053" s="1243" t="s">
        <v>4754</v>
      </c>
      <c r="E2053" s="1244">
        <v>3101</v>
      </c>
      <c r="F2053" s="1242">
        <v>10742400</v>
      </c>
      <c r="G2053" s="1245" t="s">
        <v>4783</v>
      </c>
      <c r="H2053" s="1246"/>
      <c r="I2053" s="872"/>
      <c r="J2053" s="1247">
        <v>595000000</v>
      </c>
      <c r="K2053" s="1248">
        <f t="shared" si="56"/>
        <v>595000000</v>
      </c>
      <c r="L2053" s="1082"/>
      <c r="M2053" s="1154"/>
      <c r="N2053" s="874"/>
      <c r="O2053" s="874"/>
    </row>
    <row r="2054" spans="1:15" ht="51" x14ac:dyDescent="0.35">
      <c r="B2054" s="913">
        <v>23030121</v>
      </c>
      <c r="C2054" s="913">
        <v>70421</v>
      </c>
      <c r="D2054" s="914" t="s">
        <v>4755</v>
      </c>
      <c r="E2054" s="915">
        <v>3101</v>
      </c>
      <c r="F2054" s="913">
        <v>10742400</v>
      </c>
      <c r="G2054" s="9" t="s">
        <v>4784</v>
      </c>
      <c r="H2054" s="854"/>
      <c r="I2054" s="751"/>
      <c r="J2054" s="796">
        <v>60000000</v>
      </c>
      <c r="K2054" s="785">
        <f t="shared" si="56"/>
        <v>60000000</v>
      </c>
      <c r="L2054" s="1081"/>
    </row>
    <row r="2055" spans="1:15" x14ac:dyDescent="0.35">
      <c r="B2055" s="913">
        <v>23010107</v>
      </c>
      <c r="C2055" s="913">
        <v>70421</v>
      </c>
      <c r="D2055" s="914" t="s">
        <v>4756</v>
      </c>
      <c r="E2055" s="915">
        <v>3101</v>
      </c>
      <c r="F2055" s="913">
        <v>10742400</v>
      </c>
      <c r="G2055" s="9" t="s">
        <v>4785</v>
      </c>
      <c r="H2055" s="854"/>
      <c r="I2055" s="751"/>
      <c r="J2055" s="796"/>
      <c r="K2055" s="785">
        <f t="shared" si="56"/>
        <v>0</v>
      </c>
      <c r="L2055" s="1081"/>
    </row>
    <row r="2056" spans="1:15" x14ac:dyDescent="0.35">
      <c r="B2056" s="913">
        <v>23010108</v>
      </c>
      <c r="C2056" s="913">
        <v>70421</v>
      </c>
      <c r="D2056" s="914" t="s">
        <v>4757</v>
      </c>
      <c r="E2056" s="915">
        <v>3101</v>
      </c>
      <c r="F2056" s="913">
        <v>10742400</v>
      </c>
      <c r="G2056" s="9" t="s">
        <v>4786</v>
      </c>
      <c r="H2056" s="854"/>
      <c r="I2056" s="751"/>
      <c r="J2056" s="796"/>
      <c r="K2056" s="785">
        <f t="shared" si="56"/>
        <v>0</v>
      </c>
      <c r="L2056" s="1081"/>
    </row>
    <row r="2057" spans="1:15" ht="51" x14ac:dyDescent="0.35">
      <c r="B2057" s="913">
        <v>23010104</v>
      </c>
      <c r="C2057" s="913">
        <v>70421</v>
      </c>
      <c r="D2057" s="914" t="s">
        <v>4758</v>
      </c>
      <c r="E2057" s="915">
        <v>3101</v>
      </c>
      <c r="F2057" s="913">
        <v>10742400</v>
      </c>
      <c r="G2057" s="9" t="s">
        <v>4787</v>
      </c>
      <c r="H2057" s="854"/>
      <c r="I2057" s="751"/>
      <c r="J2057" s="796"/>
      <c r="K2057" s="785">
        <f t="shared" si="56"/>
        <v>0</v>
      </c>
      <c r="L2057" s="1081"/>
    </row>
    <row r="2058" spans="1:15" ht="51" x14ac:dyDescent="0.35">
      <c r="B2058" s="913">
        <v>23010104</v>
      </c>
      <c r="C2058" s="913">
        <v>70421</v>
      </c>
      <c r="D2058" s="914" t="s">
        <v>4759</v>
      </c>
      <c r="E2058" s="915">
        <v>3101</v>
      </c>
      <c r="F2058" s="913">
        <v>10742400</v>
      </c>
      <c r="G2058" s="9" t="s">
        <v>4788</v>
      </c>
      <c r="H2058" s="854"/>
      <c r="I2058" s="751"/>
      <c r="J2058" s="796">
        <v>112304537.90075684</v>
      </c>
      <c r="K2058" s="785">
        <f t="shared" si="56"/>
        <v>112304537.90075684</v>
      </c>
      <c r="L2058" s="1081"/>
    </row>
    <row r="2059" spans="1:15" ht="76.5" x14ac:dyDescent="0.35">
      <c r="B2059" s="913">
        <v>23010112</v>
      </c>
      <c r="C2059" s="913">
        <v>70421</v>
      </c>
      <c r="D2059" s="914" t="s">
        <v>3446</v>
      </c>
      <c r="E2059" s="915">
        <v>3101</v>
      </c>
      <c r="F2059" s="913">
        <v>10742400</v>
      </c>
      <c r="G2059" s="9" t="s">
        <v>4789</v>
      </c>
      <c r="H2059" s="854"/>
      <c r="I2059" s="751"/>
      <c r="J2059" s="796">
        <v>60000000</v>
      </c>
      <c r="K2059" s="785">
        <f t="shared" si="56"/>
        <v>60000000</v>
      </c>
      <c r="L2059" s="1081"/>
    </row>
    <row r="2060" spans="1:15" ht="76.5" x14ac:dyDescent="0.35">
      <c r="B2060" s="913">
        <v>23020113</v>
      </c>
      <c r="C2060" s="913">
        <v>70421</v>
      </c>
      <c r="D2060" s="914" t="s">
        <v>4760</v>
      </c>
      <c r="E2060" s="915">
        <v>3101</v>
      </c>
      <c r="F2060" s="913">
        <v>10742400</v>
      </c>
      <c r="G2060" s="9" t="s">
        <v>4790</v>
      </c>
      <c r="H2060" s="854"/>
      <c r="I2060" s="751"/>
      <c r="J2060" s="796">
        <v>75000000</v>
      </c>
      <c r="K2060" s="785">
        <f t="shared" si="56"/>
        <v>75000000</v>
      </c>
      <c r="L2060" s="1081"/>
    </row>
    <row r="2061" spans="1:15" ht="51" x14ac:dyDescent="0.35">
      <c r="B2061" s="913">
        <v>23030112</v>
      </c>
      <c r="C2061" s="913">
        <v>70421</v>
      </c>
      <c r="D2061" s="914" t="s">
        <v>4761</v>
      </c>
      <c r="E2061" s="915">
        <v>3101</v>
      </c>
      <c r="F2061" s="913">
        <v>10742400</v>
      </c>
      <c r="G2061" s="9" t="s">
        <v>4791</v>
      </c>
      <c r="H2061" s="854"/>
      <c r="I2061" s="751"/>
      <c r="J2061" s="796">
        <v>75500000</v>
      </c>
      <c r="K2061" s="785">
        <f t="shared" si="56"/>
        <v>75500000</v>
      </c>
      <c r="L2061" s="1081"/>
    </row>
    <row r="2062" spans="1:15" s="151" customFormat="1" ht="51" x14ac:dyDescent="0.35">
      <c r="A2062" s="166"/>
      <c r="B2062" s="1242">
        <v>23010101</v>
      </c>
      <c r="C2062" s="1242">
        <v>70421</v>
      </c>
      <c r="D2062" s="1243" t="s">
        <v>4762</v>
      </c>
      <c r="E2062" s="1244">
        <v>3101</v>
      </c>
      <c r="F2062" s="1242">
        <v>10742400</v>
      </c>
      <c r="G2062" s="1245" t="s">
        <v>4792</v>
      </c>
      <c r="H2062" s="1246"/>
      <c r="I2062" s="872"/>
      <c r="J2062" s="1247">
        <v>100000000</v>
      </c>
      <c r="K2062" s="1248">
        <f t="shared" si="56"/>
        <v>100000000</v>
      </c>
      <c r="L2062" s="1082"/>
      <c r="M2062" s="1268"/>
      <c r="N2062" s="874"/>
      <c r="O2062" s="874"/>
    </row>
    <row r="2063" spans="1:15" ht="51" x14ac:dyDescent="0.35">
      <c r="B2063" s="913">
        <v>23010107</v>
      </c>
      <c r="C2063" s="913">
        <v>70421</v>
      </c>
      <c r="D2063" s="914" t="s">
        <v>4763</v>
      </c>
      <c r="E2063" s="915">
        <v>3101</v>
      </c>
      <c r="F2063" s="913">
        <v>10742400</v>
      </c>
      <c r="G2063" s="9" t="s">
        <v>4793</v>
      </c>
      <c r="H2063" s="854"/>
      <c r="I2063" s="751"/>
      <c r="J2063" s="796"/>
      <c r="K2063" s="785">
        <f t="shared" si="56"/>
        <v>0</v>
      </c>
      <c r="L2063" s="1081"/>
    </row>
    <row r="2064" spans="1:15" ht="51" x14ac:dyDescent="0.35">
      <c r="B2064" s="913">
        <v>23010107</v>
      </c>
      <c r="C2064" s="913">
        <v>70421</v>
      </c>
      <c r="D2064" s="914" t="s">
        <v>4764</v>
      </c>
      <c r="E2064" s="915">
        <v>3101</v>
      </c>
      <c r="F2064" s="913">
        <v>10742400</v>
      </c>
      <c r="G2064" s="9" t="s">
        <v>4794</v>
      </c>
      <c r="H2064" s="854"/>
      <c r="I2064" s="751"/>
      <c r="J2064" s="796"/>
      <c r="K2064" s="785">
        <f t="shared" si="56"/>
        <v>0</v>
      </c>
      <c r="L2064" s="1081"/>
    </row>
    <row r="2065" spans="1:15" ht="51" x14ac:dyDescent="0.35">
      <c r="B2065" s="913">
        <v>23010107</v>
      </c>
      <c r="C2065" s="913">
        <v>70421</v>
      </c>
      <c r="D2065" s="914" t="s">
        <v>4765</v>
      </c>
      <c r="E2065" s="915">
        <v>3101</v>
      </c>
      <c r="F2065" s="913">
        <v>10742400</v>
      </c>
      <c r="G2065" s="9" t="s">
        <v>4795</v>
      </c>
      <c r="H2065" s="854"/>
      <c r="I2065" s="751"/>
      <c r="J2065" s="796"/>
      <c r="K2065" s="785">
        <f t="shared" si="56"/>
        <v>0</v>
      </c>
      <c r="L2065" s="1081"/>
    </row>
    <row r="2066" spans="1:15" ht="51" x14ac:dyDescent="0.35">
      <c r="B2066" s="913">
        <v>23020105</v>
      </c>
      <c r="C2066" s="913">
        <v>70421</v>
      </c>
      <c r="D2066" s="914" t="s">
        <v>4766</v>
      </c>
      <c r="E2066" s="915">
        <v>3101</v>
      </c>
      <c r="F2066" s="913">
        <v>10742400</v>
      </c>
      <c r="G2066" s="9" t="s">
        <v>4796</v>
      </c>
      <c r="H2066" s="854"/>
      <c r="I2066" s="751"/>
      <c r="J2066" s="796">
        <v>60000000</v>
      </c>
      <c r="K2066" s="785">
        <f t="shared" si="56"/>
        <v>60000000</v>
      </c>
      <c r="L2066" s="1081"/>
    </row>
    <row r="2067" spans="1:15" ht="51" x14ac:dyDescent="0.35">
      <c r="B2067" s="913">
        <v>23040105</v>
      </c>
      <c r="C2067" s="913">
        <v>70421</v>
      </c>
      <c r="D2067" s="914" t="s">
        <v>4767</v>
      </c>
      <c r="E2067" s="915">
        <v>3101</v>
      </c>
      <c r="F2067" s="913">
        <v>10742400</v>
      </c>
      <c r="G2067" s="9" t="s">
        <v>4797</v>
      </c>
      <c r="H2067" s="854"/>
      <c r="I2067" s="751"/>
      <c r="J2067" s="796">
        <v>300000000</v>
      </c>
      <c r="K2067" s="785">
        <f t="shared" si="56"/>
        <v>300000000</v>
      </c>
      <c r="L2067" s="1081"/>
    </row>
    <row r="2068" spans="1:15" ht="51" x14ac:dyDescent="0.35">
      <c r="B2068" s="913">
        <v>23020113</v>
      </c>
      <c r="C2068" s="913">
        <v>70421</v>
      </c>
      <c r="D2068" s="914" t="s">
        <v>4768</v>
      </c>
      <c r="E2068" s="915">
        <v>3101</v>
      </c>
      <c r="F2068" s="913">
        <v>10742400</v>
      </c>
      <c r="G2068" s="9" t="s">
        <v>4798</v>
      </c>
      <c r="H2068" s="854"/>
      <c r="I2068" s="751"/>
      <c r="J2068" s="796">
        <v>15000000</v>
      </c>
      <c r="K2068" s="785">
        <f t="shared" si="56"/>
        <v>15000000</v>
      </c>
      <c r="L2068" s="1081"/>
    </row>
    <row r="2069" spans="1:15" ht="76.5" x14ac:dyDescent="0.35">
      <c r="B2069" s="913">
        <v>23020113</v>
      </c>
      <c r="C2069" s="913">
        <v>70421</v>
      </c>
      <c r="D2069" s="914" t="s">
        <v>4769</v>
      </c>
      <c r="E2069" s="915">
        <v>3101</v>
      </c>
      <c r="F2069" s="913">
        <v>10742400</v>
      </c>
      <c r="G2069" s="9" t="s">
        <v>4799</v>
      </c>
      <c r="H2069" s="854"/>
      <c r="I2069" s="751"/>
      <c r="J2069" s="796">
        <v>60000000</v>
      </c>
      <c r="K2069" s="785">
        <f t="shared" si="56"/>
        <v>60000000</v>
      </c>
      <c r="L2069" s="1081"/>
    </row>
    <row r="2070" spans="1:15" ht="76.5" x14ac:dyDescent="0.35">
      <c r="B2070" s="913">
        <v>23020113</v>
      </c>
      <c r="C2070" s="913">
        <v>70421</v>
      </c>
      <c r="D2070" s="914" t="s">
        <v>4770</v>
      </c>
      <c r="E2070" s="915">
        <v>3101</v>
      </c>
      <c r="F2070" s="913">
        <v>10742400</v>
      </c>
      <c r="G2070" s="9" t="s">
        <v>4800</v>
      </c>
      <c r="H2070" s="854"/>
      <c r="I2070" s="751"/>
      <c r="J2070" s="796">
        <v>15000000</v>
      </c>
      <c r="K2070" s="785">
        <f t="shared" si="56"/>
        <v>15000000</v>
      </c>
      <c r="L2070" s="1081"/>
    </row>
    <row r="2071" spans="1:15" s="151" customFormat="1" ht="76.5" x14ac:dyDescent="0.35">
      <c r="A2071" s="166"/>
      <c r="B2071" s="1242">
        <v>23020113</v>
      </c>
      <c r="C2071" s="1242">
        <v>70421</v>
      </c>
      <c r="D2071" s="1243" t="s">
        <v>4771</v>
      </c>
      <c r="E2071" s="1244">
        <v>3101</v>
      </c>
      <c r="F2071" s="1242">
        <v>10742400</v>
      </c>
      <c r="G2071" s="1245" t="s">
        <v>4801</v>
      </c>
      <c r="H2071" s="1246"/>
      <c r="I2071" s="872"/>
      <c r="J2071" s="1247"/>
      <c r="K2071" s="1248">
        <f t="shared" si="56"/>
        <v>0</v>
      </c>
      <c r="L2071" s="1082"/>
      <c r="M2071" s="1268"/>
      <c r="N2071" s="874"/>
      <c r="O2071" s="874"/>
    </row>
    <row r="2072" spans="1:15" ht="51" x14ac:dyDescent="0.35">
      <c r="B2072" s="913">
        <v>23020113</v>
      </c>
      <c r="C2072" s="913">
        <v>70421</v>
      </c>
      <c r="D2072" s="914" t="s">
        <v>4772</v>
      </c>
      <c r="E2072" s="915">
        <v>3101</v>
      </c>
      <c r="F2072" s="913">
        <v>10742400</v>
      </c>
      <c r="G2072" s="9" t="s">
        <v>4802</v>
      </c>
      <c r="H2072" s="854"/>
      <c r="I2072" s="751"/>
      <c r="J2072" s="796">
        <v>75000000</v>
      </c>
      <c r="K2072" s="785">
        <f t="shared" si="56"/>
        <v>75000000</v>
      </c>
      <c r="L2072" s="1081"/>
    </row>
    <row r="2073" spans="1:15" ht="76.5" x14ac:dyDescent="0.35">
      <c r="B2073" s="913">
        <v>23020113</v>
      </c>
      <c r="C2073" s="913">
        <v>70421</v>
      </c>
      <c r="D2073" s="914" t="s">
        <v>4773</v>
      </c>
      <c r="E2073" s="915">
        <v>3101</v>
      </c>
      <c r="F2073" s="913">
        <v>10742400</v>
      </c>
      <c r="G2073" s="9" t="s">
        <v>4803</v>
      </c>
      <c r="H2073" s="854"/>
      <c r="I2073" s="751"/>
      <c r="J2073" s="796">
        <v>15000000</v>
      </c>
      <c r="K2073" s="785">
        <f t="shared" si="56"/>
        <v>15000000</v>
      </c>
      <c r="L2073" s="1081"/>
    </row>
    <row r="2074" spans="1:15" ht="76.5" x14ac:dyDescent="0.35">
      <c r="B2074" s="913">
        <v>23020113</v>
      </c>
      <c r="C2074" s="913">
        <v>70421</v>
      </c>
      <c r="D2074" s="914" t="s">
        <v>4774</v>
      </c>
      <c r="E2074" s="915">
        <v>3101</v>
      </c>
      <c r="F2074" s="913">
        <v>10742400</v>
      </c>
      <c r="G2074" s="9" t="s">
        <v>4804</v>
      </c>
      <c r="H2074" s="854"/>
      <c r="I2074" s="751"/>
      <c r="J2074" s="796">
        <v>250000000</v>
      </c>
      <c r="K2074" s="785">
        <f t="shared" si="56"/>
        <v>250000000</v>
      </c>
      <c r="L2074" s="1081"/>
    </row>
    <row r="2075" spans="1:15" ht="51.75" thickBot="1" x14ac:dyDescent="0.4">
      <c r="B2075" s="913">
        <v>23050103</v>
      </c>
      <c r="C2075" s="913">
        <v>70421</v>
      </c>
      <c r="D2075" s="914" t="s">
        <v>4775</v>
      </c>
      <c r="E2075" s="915">
        <v>3101</v>
      </c>
      <c r="F2075" s="913">
        <v>10742400</v>
      </c>
      <c r="G2075" s="12" t="s">
        <v>4805</v>
      </c>
      <c r="H2075" s="917"/>
      <c r="I2075" s="868"/>
      <c r="J2075" s="918">
        <v>100000000</v>
      </c>
      <c r="K2075" s="785">
        <f>SUM(H2075,J2075)</f>
        <v>100000000</v>
      </c>
      <c r="L2075" s="1081"/>
    </row>
    <row r="2076" spans="1:15" ht="27.75" thickTop="1" thickBot="1" x14ac:dyDescent="0.4">
      <c r="B2076" s="767"/>
      <c r="C2076" s="767"/>
      <c r="D2076" s="767"/>
      <c r="E2076" s="767"/>
      <c r="F2076" s="767"/>
      <c r="G2076" s="16" t="s">
        <v>214</v>
      </c>
      <c r="H2076" s="765">
        <f>SUM(H2011:H2075)</f>
        <v>1248100000</v>
      </c>
      <c r="I2076" s="747">
        <f>SUM(I2011:I2075)</f>
        <v>0</v>
      </c>
      <c r="J2076" s="920">
        <f>SUM(J2011:J2075)</f>
        <v>13852804537.900757</v>
      </c>
      <c r="K2076" s="765">
        <f>SUM(K2011:K2075)</f>
        <v>15100904537.900757</v>
      </c>
    </row>
    <row r="2077" spans="1:15" ht="27" thickTop="1" thickBot="1" x14ac:dyDescent="0.4">
      <c r="B2077" s="767"/>
      <c r="C2077" s="767"/>
      <c r="D2077" s="767"/>
      <c r="E2077" s="767"/>
      <c r="F2077" s="767"/>
      <c r="G2077" s="769"/>
      <c r="H2077" s="787"/>
      <c r="I2077" s="728"/>
      <c r="J2077" s="770"/>
      <c r="K2077" s="921"/>
    </row>
    <row r="2078" spans="1:15" ht="27.75" thickTop="1" thickBot="1" x14ac:dyDescent="0.4">
      <c r="B2078" s="767"/>
      <c r="C2078" s="767"/>
      <c r="D2078" s="767"/>
      <c r="E2078" s="767"/>
      <c r="F2078" s="767"/>
      <c r="G2078" s="769"/>
      <c r="H2078" s="787"/>
      <c r="I2078" s="728"/>
      <c r="J2078" s="719" t="s">
        <v>215</v>
      </c>
      <c r="K2078" s="766">
        <f>K2076</f>
        <v>15100904537.900757</v>
      </c>
    </row>
    <row r="2079" spans="1:15" ht="27" thickTop="1" thickBot="1" x14ac:dyDescent="0.4">
      <c r="B2079" s="767"/>
      <c r="C2079" s="767"/>
      <c r="D2079" s="767"/>
      <c r="E2079" s="767"/>
      <c r="F2079" s="767"/>
      <c r="G2079" s="769"/>
      <c r="H2079" s="787"/>
      <c r="I2079" s="728"/>
      <c r="J2079" s="770"/>
      <c r="K2079" s="787"/>
    </row>
    <row r="2080" spans="1:15" ht="27.75" thickTop="1" thickBot="1" x14ac:dyDescent="0.4">
      <c r="B2080" s="1088" t="s">
        <v>63</v>
      </c>
      <c r="C2080" s="1089" t="s">
        <v>281</v>
      </c>
      <c r="D2080" s="1089"/>
      <c r="E2080" s="1089"/>
      <c r="F2080" s="1089"/>
      <c r="G2080" s="1089"/>
      <c r="H2080" s="1108"/>
      <c r="I2080" s="1101"/>
      <c r="J2080" s="1112"/>
      <c r="K2080" s="1108"/>
    </row>
    <row r="2081" spans="2:12" ht="27.75" thickTop="1" thickBot="1" x14ac:dyDescent="0.4">
      <c r="B2081" s="1569" t="s">
        <v>182</v>
      </c>
      <c r="C2081" s="1569"/>
      <c r="D2081" s="1569"/>
      <c r="E2081" s="1569"/>
      <c r="F2081" s="1569"/>
      <c r="G2081" s="31"/>
      <c r="H2081" s="32"/>
      <c r="I2081" s="753"/>
      <c r="J2081" s="722"/>
      <c r="K2081" s="32"/>
    </row>
    <row r="2082" spans="2:12" ht="106.5" thickTop="1" thickBot="1" x14ac:dyDescent="0.4">
      <c r="B2082" s="20" t="s">
        <v>137</v>
      </c>
      <c r="C2082" s="20" t="s">
        <v>138</v>
      </c>
      <c r="D2082" s="20" t="s">
        <v>139</v>
      </c>
      <c r="E2082" s="20" t="s">
        <v>140</v>
      </c>
      <c r="F2082" s="20" t="s">
        <v>141</v>
      </c>
      <c r="G2082" s="20" t="s">
        <v>142</v>
      </c>
      <c r="H2082" s="33" t="s">
        <v>3311</v>
      </c>
      <c r="I2082" s="750" t="s">
        <v>3316</v>
      </c>
      <c r="J2082" s="717" t="s">
        <v>3315</v>
      </c>
      <c r="K2082" s="21" t="s">
        <v>5154</v>
      </c>
    </row>
    <row r="2083" spans="2:12" ht="26.25" thickTop="1" x14ac:dyDescent="0.35">
      <c r="B2083" s="782">
        <v>21010101</v>
      </c>
      <c r="C2083" s="782">
        <v>70112</v>
      </c>
      <c r="D2083" s="783" t="s">
        <v>4684</v>
      </c>
      <c r="E2083" s="784">
        <v>2101</v>
      </c>
      <c r="F2083" s="782">
        <v>10721300</v>
      </c>
      <c r="G2083" s="37" t="s">
        <v>143</v>
      </c>
      <c r="H2083" s="785">
        <v>115000000</v>
      </c>
      <c r="I2083" s="751">
        <v>51287875.199999996</v>
      </c>
      <c r="J2083" s="738"/>
      <c r="K2083" s="785">
        <f t="shared" ref="K2083:K2130" si="57">SUM(H2083,J2083)</f>
        <v>115000000</v>
      </c>
      <c r="L2083" s="1081"/>
    </row>
    <row r="2084" spans="2:12" ht="32.450000000000003" customHeight="1" x14ac:dyDescent="0.35">
      <c r="B2084" s="698">
        <v>22020101</v>
      </c>
      <c r="C2084" s="782">
        <v>70112</v>
      </c>
      <c r="D2084" s="761" t="s">
        <v>4684</v>
      </c>
      <c r="E2084" s="700">
        <v>2101</v>
      </c>
      <c r="F2084" s="698">
        <v>10721300</v>
      </c>
      <c r="G2084" s="26" t="s">
        <v>145</v>
      </c>
      <c r="H2084" s="791">
        <v>9245000</v>
      </c>
      <c r="I2084" s="751">
        <v>6264000</v>
      </c>
      <c r="J2084" s="648">
        <v>20000000</v>
      </c>
      <c r="K2084" s="785">
        <f t="shared" si="57"/>
        <v>29245000</v>
      </c>
      <c r="L2084" s="1081"/>
    </row>
    <row r="2085" spans="2:12" ht="32.450000000000003" customHeight="1" x14ac:dyDescent="0.35">
      <c r="B2085" s="698">
        <v>22020102</v>
      </c>
      <c r="C2085" s="782">
        <v>70112</v>
      </c>
      <c r="D2085" s="761" t="s">
        <v>4684</v>
      </c>
      <c r="E2085" s="700">
        <v>2101</v>
      </c>
      <c r="F2085" s="698">
        <v>10721300</v>
      </c>
      <c r="G2085" s="26" t="s">
        <v>146</v>
      </c>
      <c r="H2085" s="791">
        <v>17500000</v>
      </c>
      <c r="I2085" s="751">
        <v>16135000</v>
      </c>
      <c r="J2085" s="648">
        <v>50000000</v>
      </c>
      <c r="K2085" s="785">
        <f t="shared" si="57"/>
        <v>67500000</v>
      </c>
      <c r="L2085" s="1081"/>
    </row>
    <row r="2086" spans="2:12" ht="32.450000000000003" customHeight="1" x14ac:dyDescent="0.35">
      <c r="B2086" s="698">
        <v>22020103</v>
      </c>
      <c r="C2086" s="782">
        <v>70112</v>
      </c>
      <c r="D2086" s="761" t="s">
        <v>4684</v>
      </c>
      <c r="E2086" s="700">
        <v>2101</v>
      </c>
      <c r="F2086" s="698">
        <v>10721300</v>
      </c>
      <c r="G2086" s="26" t="s">
        <v>282</v>
      </c>
      <c r="H2086" s="791">
        <v>14800000</v>
      </c>
      <c r="I2086" s="751"/>
      <c r="J2086" s="648"/>
      <c r="K2086" s="785">
        <f t="shared" si="57"/>
        <v>14800000</v>
      </c>
      <c r="L2086" s="1081"/>
    </row>
    <row r="2087" spans="2:12" ht="32.450000000000003" customHeight="1" x14ac:dyDescent="0.35">
      <c r="B2087" s="698">
        <v>22020104</v>
      </c>
      <c r="C2087" s="782">
        <v>70112</v>
      </c>
      <c r="D2087" s="761" t="s">
        <v>4684</v>
      </c>
      <c r="E2087" s="700">
        <v>2101</v>
      </c>
      <c r="F2087" s="698">
        <v>10721300</v>
      </c>
      <c r="G2087" s="26" t="s">
        <v>283</v>
      </c>
      <c r="H2087" s="791">
        <v>600000000</v>
      </c>
      <c r="I2087" s="751">
        <v>473416238.62</v>
      </c>
      <c r="J2087" s="648">
        <v>500000000</v>
      </c>
      <c r="K2087" s="785">
        <f t="shared" si="57"/>
        <v>1100000000</v>
      </c>
      <c r="L2087" s="1081"/>
    </row>
    <row r="2088" spans="2:12" ht="32.450000000000003" customHeight="1" x14ac:dyDescent="0.35">
      <c r="B2088" s="698">
        <v>22020201</v>
      </c>
      <c r="C2088" s="782">
        <v>70112</v>
      </c>
      <c r="D2088" s="761" t="s">
        <v>4684</v>
      </c>
      <c r="E2088" s="700">
        <v>2101</v>
      </c>
      <c r="F2088" s="698">
        <v>10721300</v>
      </c>
      <c r="G2088" s="26" t="s">
        <v>147</v>
      </c>
      <c r="H2088" s="763">
        <v>140000</v>
      </c>
      <c r="I2088" s="751"/>
      <c r="J2088" s="723"/>
      <c r="K2088" s="701">
        <f t="shared" si="57"/>
        <v>140000</v>
      </c>
      <c r="L2088" s="1081"/>
    </row>
    <row r="2089" spans="2:12" ht="32.450000000000003" customHeight="1" x14ac:dyDescent="0.35">
      <c r="B2089" s="698">
        <v>22020202</v>
      </c>
      <c r="C2089" s="782">
        <v>70112</v>
      </c>
      <c r="D2089" s="761" t="s">
        <v>4684</v>
      </c>
      <c r="E2089" s="700">
        <v>2101</v>
      </c>
      <c r="F2089" s="698">
        <v>10721300</v>
      </c>
      <c r="G2089" s="26" t="s">
        <v>184</v>
      </c>
      <c r="H2089" s="763">
        <v>350000</v>
      </c>
      <c r="I2089" s="751">
        <v>50000</v>
      </c>
      <c r="J2089" s="723"/>
      <c r="K2089" s="701">
        <f t="shared" si="57"/>
        <v>350000</v>
      </c>
      <c r="L2089" s="1081"/>
    </row>
    <row r="2090" spans="2:12" ht="32.450000000000003" customHeight="1" x14ac:dyDescent="0.35">
      <c r="B2090" s="698">
        <v>22020203</v>
      </c>
      <c r="C2090" s="782">
        <v>70112</v>
      </c>
      <c r="D2090" s="761" t="s">
        <v>4684</v>
      </c>
      <c r="E2090" s="700">
        <v>2101</v>
      </c>
      <c r="F2090" s="698">
        <v>10721300</v>
      </c>
      <c r="G2090" s="26" t="s">
        <v>148</v>
      </c>
      <c r="H2090" s="763">
        <v>2200000</v>
      </c>
      <c r="I2090" s="751">
        <v>440000</v>
      </c>
      <c r="J2090" s="723"/>
      <c r="K2090" s="701">
        <f t="shared" si="57"/>
        <v>2200000</v>
      </c>
      <c r="L2090" s="1081"/>
    </row>
    <row r="2091" spans="2:12" ht="32.450000000000003" customHeight="1" x14ac:dyDescent="0.35">
      <c r="B2091" s="698">
        <v>22020204</v>
      </c>
      <c r="C2091" s="782">
        <v>70112</v>
      </c>
      <c r="D2091" s="761" t="s">
        <v>4684</v>
      </c>
      <c r="E2091" s="700">
        <v>2101</v>
      </c>
      <c r="F2091" s="698">
        <v>10721300</v>
      </c>
      <c r="G2091" s="26" t="s">
        <v>149</v>
      </c>
      <c r="H2091" s="763">
        <v>70000</v>
      </c>
      <c r="I2091" s="751"/>
      <c r="J2091" s="723"/>
      <c r="K2091" s="701">
        <f t="shared" si="57"/>
        <v>70000</v>
      </c>
      <c r="L2091" s="1081"/>
    </row>
    <row r="2092" spans="2:12" ht="32.450000000000003" customHeight="1" x14ac:dyDescent="0.35">
      <c r="B2092" s="698">
        <v>22020205</v>
      </c>
      <c r="C2092" s="782">
        <v>70112</v>
      </c>
      <c r="D2092" s="761" t="s">
        <v>4684</v>
      </c>
      <c r="E2092" s="700">
        <v>2101</v>
      </c>
      <c r="F2092" s="698">
        <v>10721300</v>
      </c>
      <c r="G2092" s="26" t="s">
        <v>185</v>
      </c>
      <c r="H2092" s="763">
        <v>70000</v>
      </c>
      <c r="I2092" s="751">
        <v>40000</v>
      </c>
      <c r="J2092" s="735"/>
      <c r="K2092" s="701">
        <f t="shared" si="57"/>
        <v>70000</v>
      </c>
      <c r="L2092" s="1081"/>
    </row>
    <row r="2093" spans="2:12" ht="32.450000000000003" customHeight="1" x14ac:dyDescent="0.35">
      <c r="B2093" s="698">
        <v>22020206</v>
      </c>
      <c r="C2093" s="782">
        <v>70112</v>
      </c>
      <c r="D2093" s="761" t="s">
        <v>4684</v>
      </c>
      <c r="E2093" s="700">
        <v>2101</v>
      </c>
      <c r="F2093" s="698">
        <v>10721300</v>
      </c>
      <c r="G2093" s="26" t="s">
        <v>234</v>
      </c>
      <c r="H2093" s="763">
        <v>35000</v>
      </c>
      <c r="I2093" s="751"/>
      <c r="J2093" s="723"/>
      <c r="K2093" s="701">
        <f t="shared" si="57"/>
        <v>35000</v>
      </c>
      <c r="L2093" s="1081"/>
    </row>
    <row r="2094" spans="2:12" ht="32.450000000000003" customHeight="1" x14ac:dyDescent="0.35">
      <c r="B2094" s="698">
        <v>22020208</v>
      </c>
      <c r="C2094" s="782">
        <v>70112</v>
      </c>
      <c r="D2094" s="761" t="s">
        <v>4684</v>
      </c>
      <c r="E2094" s="700">
        <v>2101</v>
      </c>
      <c r="F2094" s="698">
        <v>10721300</v>
      </c>
      <c r="G2094" s="26" t="s">
        <v>2896</v>
      </c>
      <c r="H2094" s="763">
        <v>30000000</v>
      </c>
      <c r="I2094" s="751"/>
      <c r="J2094" s="735"/>
      <c r="K2094" s="701">
        <f t="shared" si="57"/>
        <v>30000000</v>
      </c>
      <c r="L2094" s="1081"/>
    </row>
    <row r="2095" spans="2:12" ht="32.450000000000003" customHeight="1" x14ac:dyDescent="0.35">
      <c r="B2095" s="698">
        <v>22020301</v>
      </c>
      <c r="C2095" s="782">
        <v>70112</v>
      </c>
      <c r="D2095" s="761" t="s">
        <v>4684</v>
      </c>
      <c r="E2095" s="700">
        <v>2101</v>
      </c>
      <c r="F2095" s="698">
        <v>10721300</v>
      </c>
      <c r="G2095" s="26" t="s">
        <v>195</v>
      </c>
      <c r="H2095" s="763">
        <v>35000000</v>
      </c>
      <c r="I2095" s="751">
        <v>11718000</v>
      </c>
      <c r="J2095" s="735"/>
      <c r="K2095" s="701">
        <f t="shared" si="57"/>
        <v>35000000</v>
      </c>
      <c r="L2095" s="1081"/>
    </row>
    <row r="2096" spans="2:12" ht="32.450000000000003" customHeight="1" x14ac:dyDescent="0.35">
      <c r="B2096" s="698">
        <v>22020302</v>
      </c>
      <c r="C2096" s="782">
        <v>70112</v>
      </c>
      <c r="D2096" s="761" t="s">
        <v>4684</v>
      </c>
      <c r="E2096" s="700">
        <v>2101</v>
      </c>
      <c r="F2096" s="698">
        <v>10721300</v>
      </c>
      <c r="G2096" s="26" t="s">
        <v>207</v>
      </c>
      <c r="H2096" s="763">
        <v>350000</v>
      </c>
      <c r="I2096" s="751"/>
      <c r="J2096" s="723"/>
      <c r="K2096" s="701">
        <f t="shared" si="57"/>
        <v>350000</v>
      </c>
      <c r="L2096" s="1081"/>
    </row>
    <row r="2097" spans="2:12" ht="32.450000000000003" customHeight="1" x14ac:dyDescent="0.35">
      <c r="B2097" s="698">
        <v>22020303</v>
      </c>
      <c r="C2097" s="782">
        <v>70112</v>
      </c>
      <c r="D2097" s="761" t="s">
        <v>4684</v>
      </c>
      <c r="E2097" s="700">
        <v>2101</v>
      </c>
      <c r="F2097" s="698">
        <v>10721300</v>
      </c>
      <c r="G2097" s="26" t="s">
        <v>152</v>
      </c>
      <c r="H2097" s="763">
        <v>88200</v>
      </c>
      <c r="I2097" s="751">
        <v>20000</v>
      </c>
      <c r="J2097" s="735"/>
      <c r="K2097" s="701">
        <f t="shared" si="57"/>
        <v>88200</v>
      </c>
      <c r="L2097" s="1081"/>
    </row>
    <row r="2098" spans="2:12" ht="32.450000000000003" customHeight="1" x14ac:dyDescent="0.35">
      <c r="B2098" s="698">
        <v>22020304</v>
      </c>
      <c r="C2098" s="782">
        <v>70112</v>
      </c>
      <c r="D2098" s="761" t="s">
        <v>4684</v>
      </c>
      <c r="E2098" s="700">
        <v>2101</v>
      </c>
      <c r="F2098" s="698">
        <v>10721300</v>
      </c>
      <c r="G2098" s="26" t="s">
        <v>187</v>
      </c>
      <c r="H2098" s="763">
        <v>105000</v>
      </c>
      <c r="I2098" s="751"/>
      <c r="J2098" s="723"/>
      <c r="K2098" s="701">
        <f t="shared" si="57"/>
        <v>105000</v>
      </c>
      <c r="L2098" s="1081"/>
    </row>
    <row r="2099" spans="2:12" ht="32.450000000000003" customHeight="1" x14ac:dyDescent="0.35">
      <c r="B2099" s="698">
        <v>22020305</v>
      </c>
      <c r="C2099" s="782">
        <v>70112</v>
      </c>
      <c r="D2099" s="761" t="s">
        <v>4684</v>
      </c>
      <c r="E2099" s="700">
        <v>2101</v>
      </c>
      <c r="F2099" s="698">
        <v>10721300</v>
      </c>
      <c r="G2099" s="26" t="s">
        <v>153</v>
      </c>
      <c r="H2099" s="763">
        <v>7000000</v>
      </c>
      <c r="I2099" s="751">
        <v>367000</v>
      </c>
      <c r="J2099" s="735"/>
      <c r="K2099" s="701">
        <f t="shared" si="57"/>
        <v>7000000</v>
      </c>
      <c r="L2099" s="1081"/>
    </row>
    <row r="2100" spans="2:12" ht="32.450000000000003" customHeight="1" x14ac:dyDescent="0.35">
      <c r="B2100" s="698">
        <v>22020312</v>
      </c>
      <c r="C2100" s="782">
        <v>70112</v>
      </c>
      <c r="D2100" s="761" t="s">
        <v>4684</v>
      </c>
      <c r="E2100" s="700">
        <v>2101</v>
      </c>
      <c r="F2100" s="698">
        <v>10721300</v>
      </c>
      <c r="G2100" s="26" t="s">
        <v>269</v>
      </c>
      <c r="H2100" s="763">
        <v>44100000</v>
      </c>
      <c r="I2100" s="751">
        <v>9451000</v>
      </c>
      <c r="J2100" s="735"/>
      <c r="K2100" s="701">
        <f t="shared" si="57"/>
        <v>44100000</v>
      </c>
      <c r="L2100" s="1081"/>
    </row>
    <row r="2101" spans="2:12" ht="32.450000000000003" customHeight="1" x14ac:dyDescent="0.35">
      <c r="B2101" s="698">
        <v>22020401</v>
      </c>
      <c r="C2101" s="782">
        <v>70112</v>
      </c>
      <c r="D2101" s="761" t="s">
        <v>4684</v>
      </c>
      <c r="E2101" s="700">
        <v>2101</v>
      </c>
      <c r="F2101" s="698">
        <v>10721300</v>
      </c>
      <c r="G2101" s="26" t="s">
        <v>196</v>
      </c>
      <c r="H2101" s="763">
        <v>5000000</v>
      </c>
      <c r="I2101" s="751">
        <v>1403000</v>
      </c>
      <c r="J2101" s="735"/>
      <c r="K2101" s="701">
        <f t="shared" si="57"/>
        <v>5000000</v>
      </c>
      <c r="L2101" s="1081"/>
    </row>
    <row r="2102" spans="2:12" ht="32.450000000000003" customHeight="1" x14ac:dyDescent="0.35">
      <c r="B2102" s="698">
        <v>22020402</v>
      </c>
      <c r="C2102" s="782">
        <v>70112</v>
      </c>
      <c r="D2102" s="761" t="s">
        <v>4684</v>
      </c>
      <c r="E2102" s="700">
        <v>2101</v>
      </c>
      <c r="F2102" s="698">
        <v>10721300</v>
      </c>
      <c r="G2102" s="26" t="s">
        <v>197</v>
      </c>
      <c r="H2102" s="763">
        <v>1750000</v>
      </c>
      <c r="I2102" s="751"/>
      <c r="J2102" s="723"/>
      <c r="K2102" s="701">
        <f t="shared" si="57"/>
        <v>1750000</v>
      </c>
      <c r="L2102" s="1081"/>
    </row>
    <row r="2103" spans="2:12" ht="32.450000000000003" customHeight="1" x14ac:dyDescent="0.35">
      <c r="B2103" s="698">
        <v>22020403</v>
      </c>
      <c r="C2103" s="782">
        <v>70112</v>
      </c>
      <c r="D2103" s="761" t="s">
        <v>4684</v>
      </c>
      <c r="E2103" s="700">
        <v>2101</v>
      </c>
      <c r="F2103" s="698">
        <v>10721300</v>
      </c>
      <c r="G2103" s="26" t="s">
        <v>160</v>
      </c>
      <c r="H2103" s="763">
        <v>1462860</v>
      </c>
      <c r="I2103" s="751"/>
      <c r="J2103" s="735"/>
      <c r="K2103" s="701">
        <f t="shared" si="57"/>
        <v>1462860</v>
      </c>
      <c r="L2103" s="1081"/>
    </row>
    <row r="2104" spans="2:12" ht="32.450000000000003" customHeight="1" x14ac:dyDescent="0.35">
      <c r="B2104" s="698">
        <v>22020404</v>
      </c>
      <c r="C2104" s="782">
        <v>70112</v>
      </c>
      <c r="D2104" s="761" t="s">
        <v>4684</v>
      </c>
      <c r="E2104" s="700">
        <v>2101</v>
      </c>
      <c r="F2104" s="698">
        <v>10721300</v>
      </c>
      <c r="G2104" s="26" t="s">
        <v>161</v>
      </c>
      <c r="H2104" s="763">
        <v>15000000</v>
      </c>
      <c r="I2104" s="751">
        <v>252000</v>
      </c>
      <c r="J2104" s="735"/>
      <c r="K2104" s="701">
        <f t="shared" si="57"/>
        <v>15000000</v>
      </c>
      <c r="L2104" s="1081"/>
    </row>
    <row r="2105" spans="2:12" ht="32.450000000000003" customHeight="1" x14ac:dyDescent="0.35">
      <c r="B2105" s="698">
        <v>22020405</v>
      </c>
      <c r="C2105" s="782">
        <v>70112</v>
      </c>
      <c r="D2105" s="761" t="s">
        <v>4684</v>
      </c>
      <c r="E2105" s="700">
        <v>2101</v>
      </c>
      <c r="F2105" s="698">
        <v>10721300</v>
      </c>
      <c r="G2105" s="26" t="s">
        <v>162</v>
      </c>
      <c r="H2105" s="763">
        <v>1400000</v>
      </c>
      <c r="I2105" s="751"/>
      <c r="J2105" s="735"/>
      <c r="K2105" s="701">
        <f t="shared" si="57"/>
        <v>1400000</v>
      </c>
      <c r="L2105" s="1081"/>
    </row>
    <row r="2106" spans="2:12" ht="32.450000000000003" customHeight="1" x14ac:dyDescent="0.35">
      <c r="B2106" s="698">
        <v>22020411</v>
      </c>
      <c r="C2106" s="782">
        <v>70112</v>
      </c>
      <c r="D2106" s="761" t="s">
        <v>4684</v>
      </c>
      <c r="E2106" s="700">
        <v>2101</v>
      </c>
      <c r="F2106" s="698">
        <v>10721300</v>
      </c>
      <c r="G2106" s="26" t="s">
        <v>227</v>
      </c>
      <c r="H2106" s="763">
        <v>200000</v>
      </c>
      <c r="I2106" s="751"/>
      <c r="J2106" s="723"/>
      <c r="K2106" s="701">
        <f t="shared" si="57"/>
        <v>200000</v>
      </c>
      <c r="L2106" s="1081"/>
    </row>
    <row r="2107" spans="2:12" ht="32.450000000000003" customHeight="1" x14ac:dyDescent="0.35">
      <c r="B2107" s="698">
        <v>22020501</v>
      </c>
      <c r="C2107" s="782">
        <v>70112</v>
      </c>
      <c r="D2107" s="761" t="s">
        <v>4684</v>
      </c>
      <c r="E2107" s="700">
        <v>2101</v>
      </c>
      <c r="F2107" s="698">
        <v>10721300</v>
      </c>
      <c r="G2107" s="26" t="s">
        <v>198</v>
      </c>
      <c r="H2107" s="763">
        <v>5000000</v>
      </c>
      <c r="I2107" s="751"/>
      <c r="J2107" s="735"/>
      <c r="K2107" s="701">
        <f t="shared" si="57"/>
        <v>5000000</v>
      </c>
      <c r="L2107" s="1081"/>
    </row>
    <row r="2108" spans="2:12" ht="32.450000000000003" customHeight="1" x14ac:dyDescent="0.35">
      <c r="B2108" s="698">
        <v>22020502</v>
      </c>
      <c r="C2108" s="782">
        <v>70112</v>
      </c>
      <c r="D2108" s="761" t="s">
        <v>4684</v>
      </c>
      <c r="E2108" s="700">
        <v>2101</v>
      </c>
      <c r="F2108" s="698">
        <v>10721300</v>
      </c>
      <c r="G2108" s="26" t="s">
        <v>457</v>
      </c>
      <c r="H2108" s="763">
        <v>50000000</v>
      </c>
      <c r="I2108" s="751"/>
      <c r="J2108" s="723"/>
      <c r="K2108" s="701">
        <f t="shared" si="57"/>
        <v>50000000</v>
      </c>
      <c r="L2108" s="1081"/>
    </row>
    <row r="2109" spans="2:12" ht="32.450000000000003" customHeight="1" x14ac:dyDescent="0.35">
      <c r="B2109" s="698">
        <v>22020601</v>
      </c>
      <c r="C2109" s="782">
        <v>70112</v>
      </c>
      <c r="D2109" s="761" t="s">
        <v>4684</v>
      </c>
      <c r="E2109" s="700">
        <v>2101</v>
      </c>
      <c r="F2109" s="698">
        <v>10721300</v>
      </c>
      <c r="G2109" s="26" t="s">
        <v>166</v>
      </c>
      <c r="H2109" s="763">
        <v>600000</v>
      </c>
      <c r="I2109" s="751">
        <v>40000</v>
      </c>
      <c r="J2109" s="735"/>
      <c r="K2109" s="701">
        <f t="shared" si="57"/>
        <v>600000</v>
      </c>
      <c r="L2109" s="1081"/>
    </row>
    <row r="2110" spans="2:12" ht="32.450000000000003" customHeight="1" x14ac:dyDescent="0.35">
      <c r="B2110" s="698">
        <v>22020605</v>
      </c>
      <c r="C2110" s="782">
        <v>70112</v>
      </c>
      <c r="D2110" s="761" t="s">
        <v>4684</v>
      </c>
      <c r="E2110" s="700">
        <v>2101</v>
      </c>
      <c r="F2110" s="698">
        <v>10721300</v>
      </c>
      <c r="G2110" s="26" t="s">
        <v>167</v>
      </c>
      <c r="H2110" s="763">
        <v>2940000</v>
      </c>
      <c r="I2110" s="751"/>
      <c r="J2110" s="735"/>
      <c r="K2110" s="701">
        <f t="shared" si="57"/>
        <v>2940000</v>
      </c>
      <c r="L2110" s="1081"/>
    </row>
    <row r="2111" spans="2:12" ht="32.450000000000003" customHeight="1" x14ac:dyDescent="0.35">
      <c r="B2111" s="698">
        <v>22020701</v>
      </c>
      <c r="C2111" s="782">
        <v>70112</v>
      </c>
      <c r="D2111" s="761" t="s">
        <v>4684</v>
      </c>
      <c r="E2111" s="700">
        <v>2101</v>
      </c>
      <c r="F2111" s="698">
        <v>10721300</v>
      </c>
      <c r="G2111" s="26" t="s">
        <v>199</v>
      </c>
      <c r="H2111" s="763">
        <v>3000000000</v>
      </c>
      <c r="I2111" s="751"/>
      <c r="J2111" s="723"/>
      <c r="K2111" s="701">
        <f t="shared" si="57"/>
        <v>3000000000</v>
      </c>
      <c r="L2111" s="1081"/>
    </row>
    <row r="2112" spans="2:12" ht="32.450000000000003" customHeight="1" x14ac:dyDescent="0.35">
      <c r="B2112" s="698">
        <v>22020702</v>
      </c>
      <c r="C2112" s="782">
        <v>70112</v>
      </c>
      <c r="D2112" s="761" t="s">
        <v>4684</v>
      </c>
      <c r="E2112" s="700">
        <v>2101</v>
      </c>
      <c r="F2112" s="698">
        <v>10721300</v>
      </c>
      <c r="G2112" s="26" t="s">
        <v>223</v>
      </c>
      <c r="H2112" s="763">
        <v>20000000</v>
      </c>
      <c r="I2112" s="751"/>
      <c r="J2112" s="723"/>
      <c r="K2112" s="701">
        <f t="shared" si="57"/>
        <v>20000000</v>
      </c>
      <c r="L2112" s="1081"/>
    </row>
    <row r="2113" spans="2:12" ht="32.450000000000003" customHeight="1" x14ac:dyDescent="0.35">
      <c r="B2113" s="698">
        <v>22020709</v>
      </c>
      <c r="C2113" s="782">
        <v>70112</v>
      </c>
      <c r="D2113" s="761" t="s">
        <v>4684</v>
      </c>
      <c r="E2113" s="700">
        <v>2101</v>
      </c>
      <c r="F2113" s="698">
        <v>10721300</v>
      </c>
      <c r="G2113" s="26" t="s">
        <v>230</v>
      </c>
      <c r="H2113" s="763">
        <v>2500000</v>
      </c>
      <c r="I2113" s="751"/>
      <c r="J2113" s="723"/>
      <c r="K2113" s="701">
        <f t="shared" si="57"/>
        <v>2500000</v>
      </c>
      <c r="L2113" s="1081"/>
    </row>
    <row r="2114" spans="2:12" ht="32.450000000000003" customHeight="1" x14ac:dyDescent="0.35">
      <c r="B2114" s="698">
        <v>22020801</v>
      </c>
      <c r="C2114" s="782">
        <v>70112</v>
      </c>
      <c r="D2114" s="761" t="s">
        <v>4684</v>
      </c>
      <c r="E2114" s="700">
        <v>2101</v>
      </c>
      <c r="F2114" s="698">
        <v>10721300</v>
      </c>
      <c r="G2114" s="26" t="s">
        <v>168</v>
      </c>
      <c r="H2114" s="763">
        <v>3500000</v>
      </c>
      <c r="I2114" s="751">
        <v>935000</v>
      </c>
      <c r="J2114" s="735"/>
      <c r="K2114" s="701">
        <f t="shared" si="57"/>
        <v>3500000</v>
      </c>
      <c r="L2114" s="1081"/>
    </row>
    <row r="2115" spans="2:12" ht="32.450000000000003" customHeight="1" x14ac:dyDescent="0.35">
      <c r="B2115" s="698">
        <v>22020803</v>
      </c>
      <c r="C2115" s="782">
        <v>70112</v>
      </c>
      <c r="D2115" s="761" t="s">
        <v>4684</v>
      </c>
      <c r="E2115" s="700">
        <v>2101</v>
      </c>
      <c r="F2115" s="698">
        <v>10721300</v>
      </c>
      <c r="G2115" s="26" t="s">
        <v>169</v>
      </c>
      <c r="H2115" s="763">
        <v>250000000</v>
      </c>
      <c r="I2115" s="751">
        <v>360000</v>
      </c>
      <c r="J2115" s="735"/>
      <c r="K2115" s="701">
        <f t="shared" si="57"/>
        <v>250000000</v>
      </c>
      <c r="L2115" s="1081"/>
    </row>
    <row r="2116" spans="2:12" ht="32.450000000000003" customHeight="1" x14ac:dyDescent="0.35">
      <c r="B2116" s="698">
        <v>22020901</v>
      </c>
      <c r="C2116" s="782">
        <v>70112</v>
      </c>
      <c r="D2116" s="761" t="s">
        <v>4684</v>
      </c>
      <c r="E2116" s="700">
        <v>2101</v>
      </c>
      <c r="F2116" s="698">
        <v>10721300</v>
      </c>
      <c r="G2116" s="26" t="s">
        <v>171</v>
      </c>
      <c r="H2116" s="763">
        <v>1050000</v>
      </c>
      <c r="I2116" s="751">
        <v>10786.21</v>
      </c>
      <c r="J2116" s="735"/>
      <c r="K2116" s="701">
        <f t="shared" si="57"/>
        <v>1050000</v>
      </c>
      <c r="L2116" s="1081"/>
    </row>
    <row r="2117" spans="2:12" ht="32.450000000000003" customHeight="1" x14ac:dyDescent="0.35">
      <c r="B2117" s="698">
        <v>22020902</v>
      </c>
      <c r="C2117" s="782">
        <v>70112</v>
      </c>
      <c r="D2117" s="761" t="s">
        <v>4684</v>
      </c>
      <c r="E2117" s="700">
        <v>2101</v>
      </c>
      <c r="F2117" s="698">
        <v>10721300</v>
      </c>
      <c r="G2117" s="26" t="s">
        <v>226</v>
      </c>
      <c r="H2117" s="763">
        <v>7000000</v>
      </c>
      <c r="I2117" s="751"/>
      <c r="J2117" s="723"/>
      <c r="K2117" s="701">
        <f t="shared" si="57"/>
        <v>7000000</v>
      </c>
      <c r="L2117" s="1081"/>
    </row>
    <row r="2118" spans="2:12" ht="32.450000000000003" customHeight="1" x14ac:dyDescent="0.35">
      <c r="B2118" s="698">
        <v>22021001</v>
      </c>
      <c r="C2118" s="782">
        <v>70112</v>
      </c>
      <c r="D2118" s="761" t="s">
        <v>4684</v>
      </c>
      <c r="E2118" s="700">
        <v>2101</v>
      </c>
      <c r="F2118" s="698">
        <v>10721300</v>
      </c>
      <c r="G2118" s="26" t="s">
        <v>172</v>
      </c>
      <c r="H2118" s="763">
        <v>4736970</v>
      </c>
      <c r="I2118" s="751">
        <v>960000</v>
      </c>
      <c r="J2118" s="735"/>
      <c r="K2118" s="701">
        <f t="shared" si="57"/>
        <v>4736970</v>
      </c>
      <c r="L2118" s="1081"/>
    </row>
    <row r="2119" spans="2:12" ht="32.450000000000003" customHeight="1" x14ac:dyDescent="0.35">
      <c r="B2119" s="782">
        <v>22021002</v>
      </c>
      <c r="C2119" s="782">
        <v>70112</v>
      </c>
      <c r="D2119" s="783" t="s">
        <v>4684</v>
      </c>
      <c r="E2119" s="784">
        <v>2101</v>
      </c>
      <c r="F2119" s="782">
        <v>10721300</v>
      </c>
      <c r="G2119" s="37" t="s">
        <v>189</v>
      </c>
      <c r="H2119" s="701">
        <v>800000</v>
      </c>
      <c r="I2119" s="751"/>
      <c r="J2119" s="788"/>
      <c r="K2119" s="701">
        <f t="shared" si="57"/>
        <v>800000</v>
      </c>
      <c r="L2119" s="1081"/>
    </row>
    <row r="2120" spans="2:12" ht="32.450000000000003" customHeight="1" x14ac:dyDescent="0.35">
      <c r="B2120" s="698">
        <v>22021003</v>
      </c>
      <c r="C2120" s="782">
        <v>70112</v>
      </c>
      <c r="D2120" s="761" t="s">
        <v>4684</v>
      </c>
      <c r="E2120" s="700">
        <v>2101</v>
      </c>
      <c r="F2120" s="698">
        <v>10721300</v>
      </c>
      <c r="G2120" s="26" t="s">
        <v>173</v>
      </c>
      <c r="H2120" s="763">
        <v>2000000</v>
      </c>
      <c r="I2120" s="751">
        <v>243550</v>
      </c>
      <c r="J2120" s="735"/>
      <c r="K2120" s="701">
        <f t="shared" si="57"/>
        <v>2000000</v>
      </c>
      <c r="L2120" s="1081"/>
    </row>
    <row r="2121" spans="2:12" ht="32.450000000000003" customHeight="1" x14ac:dyDescent="0.35">
      <c r="B2121" s="698">
        <v>22021004</v>
      </c>
      <c r="C2121" s="782">
        <v>70112</v>
      </c>
      <c r="D2121" s="761" t="s">
        <v>4684</v>
      </c>
      <c r="E2121" s="700">
        <v>2101</v>
      </c>
      <c r="F2121" s="698">
        <v>10721300</v>
      </c>
      <c r="G2121" s="26" t="s">
        <v>174</v>
      </c>
      <c r="H2121" s="763">
        <v>700000</v>
      </c>
      <c r="I2121" s="751">
        <v>120000</v>
      </c>
      <c r="J2121" s="723"/>
      <c r="K2121" s="701">
        <f t="shared" si="57"/>
        <v>700000</v>
      </c>
      <c r="L2121" s="1081"/>
    </row>
    <row r="2122" spans="2:12" ht="32.450000000000003" customHeight="1" x14ac:dyDescent="0.35">
      <c r="B2122" s="698">
        <v>22021006</v>
      </c>
      <c r="C2122" s="782">
        <v>70112</v>
      </c>
      <c r="D2122" s="761" t="s">
        <v>4684</v>
      </c>
      <c r="E2122" s="700">
        <v>2101</v>
      </c>
      <c r="F2122" s="698">
        <v>10721300</v>
      </c>
      <c r="G2122" s="26" t="s">
        <v>190</v>
      </c>
      <c r="H2122" s="763">
        <v>350000</v>
      </c>
      <c r="I2122" s="751"/>
      <c r="J2122" s="723"/>
      <c r="K2122" s="701">
        <f t="shared" si="57"/>
        <v>350000</v>
      </c>
      <c r="L2122" s="1081"/>
    </row>
    <row r="2123" spans="2:12" ht="32.450000000000003" customHeight="1" x14ac:dyDescent="0.35">
      <c r="B2123" s="698">
        <v>22021007</v>
      </c>
      <c r="C2123" s="782">
        <v>70112</v>
      </c>
      <c r="D2123" s="761" t="s">
        <v>4684</v>
      </c>
      <c r="E2123" s="700">
        <v>2101</v>
      </c>
      <c r="F2123" s="698">
        <v>10721300</v>
      </c>
      <c r="G2123" s="26" t="s">
        <v>175</v>
      </c>
      <c r="H2123" s="763">
        <v>20000000</v>
      </c>
      <c r="I2123" s="751">
        <v>4064000</v>
      </c>
      <c r="J2123" s="735"/>
      <c r="K2123" s="701">
        <f>SUM(H2123,J2123)</f>
        <v>20000000</v>
      </c>
      <c r="L2123" s="1081"/>
    </row>
    <row r="2124" spans="2:12" ht="32.450000000000003" customHeight="1" x14ac:dyDescent="0.35">
      <c r="B2124" s="698">
        <v>22021008</v>
      </c>
      <c r="C2124" s="782">
        <v>70112</v>
      </c>
      <c r="D2124" s="761" t="s">
        <v>4684</v>
      </c>
      <c r="E2124" s="700">
        <v>2101</v>
      </c>
      <c r="F2124" s="698">
        <v>10721300</v>
      </c>
      <c r="G2124" s="26" t="s">
        <v>191</v>
      </c>
      <c r="H2124" s="791">
        <v>3700000</v>
      </c>
      <c r="I2124" s="751">
        <v>400000</v>
      </c>
      <c r="J2124" s="726"/>
      <c r="K2124" s="785">
        <f t="shared" si="57"/>
        <v>3700000</v>
      </c>
      <c r="L2124" s="1081"/>
    </row>
    <row r="2125" spans="2:12" ht="32.450000000000003" customHeight="1" x14ac:dyDescent="0.35">
      <c r="B2125" s="698">
        <v>22021014</v>
      </c>
      <c r="C2125" s="782">
        <v>70112</v>
      </c>
      <c r="D2125" s="761" t="s">
        <v>4684</v>
      </c>
      <c r="E2125" s="700">
        <v>2101</v>
      </c>
      <c r="F2125" s="698">
        <v>10721300</v>
      </c>
      <c r="G2125" s="26" t="s">
        <v>206</v>
      </c>
      <c r="H2125" s="791">
        <v>60000000</v>
      </c>
      <c r="I2125" s="751"/>
      <c r="J2125" s="726"/>
      <c r="K2125" s="785">
        <f>SUM(H2125,J2125)</f>
        <v>60000000</v>
      </c>
      <c r="L2125" s="1081"/>
    </row>
    <row r="2126" spans="2:12" ht="32.450000000000003" customHeight="1" x14ac:dyDescent="0.35">
      <c r="B2126" s="698">
        <v>22021021</v>
      </c>
      <c r="C2126" s="782">
        <v>70112</v>
      </c>
      <c r="D2126" s="761" t="s">
        <v>4684</v>
      </c>
      <c r="E2126" s="700">
        <v>2101</v>
      </c>
      <c r="F2126" s="698">
        <v>10721300</v>
      </c>
      <c r="G2126" s="26" t="s">
        <v>201</v>
      </c>
      <c r="H2126" s="791">
        <v>12600000</v>
      </c>
      <c r="I2126" s="751"/>
      <c r="J2126" s="726"/>
      <c r="K2126" s="785">
        <f t="shared" si="57"/>
        <v>12600000</v>
      </c>
      <c r="L2126" s="1081"/>
    </row>
    <row r="2127" spans="2:12" ht="32.450000000000003" customHeight="1" x14ac:dyDescent="0.35">
      <c r="B2127" s="698">
        <v>22021041</v>
      </c>
      <c r="C2127" s="782">
        <v>70112</v>
      </c>
      <c r="D2127" s="761" t="s">
        <v>4684</v>
      </c>
      <c r="E2127" s="700">
        <v>2101</v>
      </c>
      <c r="F2127" s="698">
        <v>10721300</v>
      </c>
      <c r="G2127" s="26" t="s">
        <v>2904</v>
      </c>
      <c r="H2127" s="791">
        <v>2500000000</v>
      </c>
      <c r="I2127" s="751">
        <v>1803020123.79</v>
      </c>
      <c r="J2127" s="648">
        <v>6462375052</v>
      </c>
      <c r="K2127" s="785">
        <f t="shared" si="57"/>
        <v>8962375052</v>
      </c>
      <c r="L2127" s="1081"/>
    </row>
    <row r="2128" spans="2:12" ht="32.450000000000003" customHeight="1" x14ac:dyDescent="0.35">
      <c r="B2128" s="698">
        <v>22021042</v>
      </c>
      <c r="C2128" s="782">
        <v>70112</v>
      </c>
      <c r="D2128" s="761" t="s">
        <v>4684</v>
      </c>
      <c r="E2128" s="700">
        <v>2101</v>
      </c>
      <c r="F2128" s="698">
        <v>10721300</v>
      </c>
      <c r="G2128" s="26" t="s">
        <v>177</v>
      </c>
      <c r="H2128" s="791">
        <v>3028200</v>
      </c>
      <c r="I2128" s="751"/>
      <c r="J2128" s="648"/>
      <c r="K2128" s="785">
        <f>SUM(H2128,J2128)</f>
        <v>3028200</v>
      </c>
      <c r="L2128" s="1081"/>
    </row>
    <row r="2129" spans="2:13" ht="32.450000000000003" customHeight="1" x14ac:dyDescent="0.35">
      <c r="B2129" s="698">
        <v>22040109</v>
      </c>
      <c r="C2129" s="782">
        <v>70112</v>
      </c>
      <c r="D2129" s="761" t="s">
        <v>4684</v>
      </c>
      <c r="E2129" s="700">
        <v>2101</v>
      </c>
      <c r="F2129" s="698">
        <v>10721300</v>
      </c>
      <c r="G2129" s="26" t="s">
        <v>178</v>
      </c>
      <c r="H2129" s="791">
        <v>3028200</v>
      </c>
      <c r="I2129" s="751"/>
      <c r="J2129" s="648"/>
      <c r="K2129" s="785">
        <f t="shared" si="57"/>
        <v>3028200</v>
      </c>
      <c r="L2129" s="1081"/>
    </row>
    <row r="2130" spans="2:13" ht="32.450000000000003" customHeight="1" thickBot="1" x14ac:dyDescent="0.4">
      <c r="B2130" s="698">
        <v>22050101</v>
      </c>
      <c r="C2130" s="782">
        <v>70112</v>
      </c>
      <c r="D2130" s="761" t="s">
        <v>4684</v>
      </c>
      <c r="E2130" s="700">
        <v>2101</v>
      </c>
      <c r="F2130" s="698">
        <v>10721300</v>
      </c>
      <c r="G2130" s="26" t="s">
        <v>2987</v>
      </c>
      <c r="H2130" s="791">
        <v>14000000</v>
      </c>
      <c r="I2130" s="751"/>
      <c r="J2130" s="726"/>
      <c r="K2130" s="785">
        <f t="shared" si="57"/>
        <v>14000000</v>
      </c>
      <c r="L2130" s="1081"/>
    </row>
    <row r="2131" spans="2:13" ht="32.450000000000003" customHeight="1" thickTop="1" thickBot="1" x14ac:dyDescent="0.4">
      <c r="B2131" s="764"/>
      <c r="C2131" s="764"/>
      <c r="D2131" s="764"/>
      <c r="E2131" s="764"/>
      <c r="F2131" s="764"/>
      <c r="G2131" s="16" t="s">
        <v>1039</v>
      </c>
      <c r="H2131" s="766">
        <f>SUM(H2083:H2130)</f>
        <v>6868399430</v>
      </c>
      <c r="I2131" s="747">
        <f>SUM(I2083:I2130)</f>
        <v>2380997573.8199997</v>
      </c>
      <c r="J2131" s="765">
        <f>SUM(J2083:J2130)</f>
        <v>7032375052</v>
      </c>
      <c r="K2131" s="766">
        <f>SUM(K2083:K2130)</f>
        <v>13900774482</v>
      </c>
      <c r="M2131" s="1154">
        <v>13900774482</v>
      </c>
    </row>
    <row r="2132" spans="2:13" ht="27" thickTop="1" thickBot="1" x14ac:dyDescent="0.4">
      <c r="B2132" s="767"/>
      <c r="C2132" s="767"/>
      <c r="D2132" s="767"/>
      <c r="E2132" s="767"/>
      <c r="F2132" s="767"/>
      <c r="G2132" s="769"/>
      <c r="H2132" s="787"/>
      <c r="I2132" s="728"/>
      <c r="J2132" s="770"/>
      <c r="K2132" s="934"/>
    </row>
    <row r="2133" spans="2:13" ht="27.75" thickTop="1" thickBot="1" x14ac:dyDescent="0.4">
      <c r="B2133" s="767"/>
      <c r="C2133" s="767"/>
      <c r="D2133" s="767"/>
      <c r="E2133" s="767"/>
      <c r="F2133" s="767"/>
      <c r="G2133" s="769"/>
      <c r="H2133" s="787"/>
      <c r="I2133" s="728"/>
      <c r="J2133" s="719" t="s">
        <v>179</v>
      </c>
      <c r="K2133" s="766">
        <f>K2083</f>
        <v>115000000</v>
      </c>
    </row>
    <row r="2134" spans="2:13" ht="27.75" thickTop="1" thickBot="1" x14ac:dyDescent="0.4">
      <c r="B2134" s="767"/>
      <c r="C2134" s="767"/>
      <c r="D2134" s="767"/>
      <c r="E2134" s="767"/>
      <c r="F2134" s="767"/>
      <c r="G2134" s="769"/>
      <c r="H2134" s="787"/>
      <c r="I2134" s="728"/>
      <c r="J2134" s="719" t="s">
        <v>180</v>
      </c>
      <c r="K2134" s="766">
        <f>K2131-K2133</f>
        <v>13785774482</v>
      </c>
    </row>
    <row r="2135" spans="2:13" ht="27.75" thickTop="1" thickBot="1" x14ac:dyDescent="0.4">
      <c r="B2135" s="767"/>
      <c r="C2135" s="767"/>
      <c r="D2135" s="767"/>
      <c r="E2135" s="767"/>
      <c r="F2135" s="767"/>
      <c r="G2135" s="769"/>
      <c r="H2135" s="787"/>
      <c r="I2135" s="728"/>
      <c r="J2135" s="720"/>
      <c r="K2135" s="794"/>
    </row>
    <row r="2136" spans="2:13" ht="27.75" thickTop="1" thickBot="1" x14ac:dyDescent="0.4">
      <c r="B2136" s="1088" t="s">
        <v>63</v>
      </c>
      <c r="C2136" s="1089" t="s">
        <v>281</v>
      </c>
      <c r="D2136" s="1089"/>
      <c r="E2136" s="1089"/>
      <c r="F2136" s="1089"/>
      <c r="G2136" s="1089"/>
      <c r="H2136" s="1108"/>
      <c r="I2136" s="1101"/>
      <c r="J2136" s="1112"/>
      <c r="K2136" s="1108"/>
    </row>
    <row r="2137" spans="2:13" ht="27.75" thickTop="1" thickBot="1" x14ac:dyDescent="0.4">
      <c r="B2137" s="1569" t="s">
        <v>213</v>
      </c>
      <c r="C2137" s="1569"/>
      <c r="D2137" s="1569"/>
      <c r="E2137" s="1569"/>
      <c r="F2137" s="1569"/>
      <c r="G2137" s="31"/>
      <c r="H2137" s="32"/>
      <c r="I2137" s="753"/>
      <c r="J2137" s="722"/>
      <c r="K2137" s="32"/>
    </row>
    <row r="2138" spans="2:13" ht="80.25" thickTop="1" thickBot="1" x14ac:dyDescent="0.4">
      <c r="B2138" s="20" t="s">
        <v>137</v>
      </c>
      <c r="C2138" s="20" t="s">
        <v>138</v>
      </c>
      <c r="D2138" s="20" t="s">
        <v>139</v>
      </c>
      <c r="E2138" s="20" t="s">
        <v>140</v>
      </c>
      <c r="F2138" s="20" t="s">
        <v>141</v>
      </c>
      <c r="G2138" s="20" t="s">
        <v>142</v>
      </c>
      <c r="H2138" s="33" t="s">
        <v>3311</v>
      </c>
      <c r="I2138" s="750" t="s">
        <v>3317</v>
      </c>
      <c r="J2138" s="717" t="s">
        <v>3318</v>
      </c>
      <c r="K2138" s="33" t="s">
        <v>5153</v>
      </c>
    </row>
    <row r="2139" spans="2:13" ht="51.75" thickTop="1" x14ac:dyDescent="0.35">
      <c r="B2139" s="782" t="s">
        <v>2947</v>
      </c>
      <c r="C2139" s="782">
        <v>70112</v>
      </c>
      <c r="D2139" s="790" t="s">
        <v>3729</v>
      </c>
      <c r="E2139" s="784">
        <v>3101</v>
      </c>
      <c r="F2139" s="782">
        <v>10721300</v>
      </c>
      <c r="G2139" s="37" t="s">
        <v>3718</v>
      </c>
      <c r="H2139" s="701">
        <v>1000000000</v>
      </c>
      <c r="I2139" s="751"/>
      <c r="J2139" s="737">
        <v>7500000000</v>
      </c>
      <c r="K2139" s="701">
        <f t="shared" ref="K2139:K2152" si="58">SUM(H2139,J2139)</f>
        <v>8500000000</v>
      </c>
      <c r="L2139" s="1081"/>
    </row>
    <row r="2140" spans="2:13" ht="51" x14ac:dyDescent="0.35">
      <c r="B2140" s="698" t="s">
        <v>2944</v>
      </c>
      <c r="C2140" s="782">
        <v>70112</v>
      </c>
      <c r="D2140" s="761" t="s">
        <v>3730</v>
      </c>
      <c r="E2140" s="793">
        <v>3101</v>
      </c>
      <c r="F2140" s="698">
        <v>10721300</v>
      </c>
      <c r="G2140" s="26" t="s">
        <v>3719</v>
      </c>
      <c r="H2140" s="763">
        <v>500000000</v>
      </c>
      <c r="I2140" s="751"/>
      <c r="J2140" s="735">
        <v>7500000000</v>
      </c>
      <c r="K2140" s="701">
        <f t="shared" si="58"/>
        <v>8000000000</v>
      </c>
      <c r="L2140" s="1081"/>
    </row>
    <row r="2141" spans="2:13" ht="51" x14ac:dyDescent="0.35">
      <c r="B2141" s="698" t="s">
        <v>2905</v>
      </c>
      <c r="C2141" s="782">
        <v>70112</v>
      </c>
      <c r="D2141" s="699" t="s">
        <v>3731</v>
      </c>
      <c r="E2141" s="700">
        <v>3101</v>
      </c>
      <c r="F2141" s="698">
        <v>10721300</v>
      </c>
      <c r="G2141" s="26" t="s">
        <v>3720</v>
      </c>
      <c r="H2141" s="763">
        <v>500000000</v>
      </c>
      <c r="I2141" s="751"/>
      <c r="J2141" s="723"/>
      <c r="K2141" s="701">
        <f t="shared" si="58"/>
        <v>500000000</v>
      </c>
      <c r="L2141" s="1081"/>
    </row>
    <row r="2142" spans="2:13" ht="51" x14ac:dyDescent="0.35">
      <c r="B2142" s="698" t="s">
        <v>2906</v>
      </c>
      <c r="C2142" s="782">
        <v>70112</v>
      </c>
      <c r="D2142" s="699" t="s">
        <v>3732</v>
      </c>
      <c r="E2142" s="700">
        <v>3101</v>
      </c>
      <c r="F2142" s="698">
        <v>10721300</v>
      </c>
      <c r="G2142" s="26" t="s">
        <v>3721</v>
      </c>
      <c r="H2142" s="763">
        <v>500000000</v>
      </c>
      <c r="I2142" s="751"/>
      <c r="J2142" s="1254"/>
      <c r="K2142" s="701">
        <f t="shared" si="58"/>
        <v>500000000</v>
      </c>
      <c r="L2142" s="1081"/>
    </row>
    <row r="2143" spans="2:13" ht="51" x14ac:dyDescent="0.35">
      <c r="B2143" s="698" t="s">
        <v>2907</v>
      </c>
      <c r="C2143" s="782">
        <v>70112</v>
      </c>
      <c r="D2143" s="699" t="s">
        <v>3733</v>
      </c>
      <c r="E2143" s="700">
        <v>3101</v>
      </c>
      <c r="F2143" s="698">
        <v>10721300</v>
      </c>
      <c r="G2143" s="26" t="s">
        <v>3722</v>
      </c>
      <c r="H2143" s="763">
        <v>250000000</v>
      </c>
      <c r="I2143" s="751"/>
      <c r="J2143" s="723"/>
      <c r="K2143" s="701">
        <f t="shared" si="58"/>
        <v>250000000</v>
      </c>
      <c r="L2143" s="1081"/>
    </row>
    <row r="2144" spans="2:13" ht="51" x14ac:dyDescent="0.35">
      <c r="B2144" s="698" t="s">
        <v>2908</v>
      </c>
      <c r="C2144" s="782">
        <v>70112</v>
      </c>
      <c r="D2144" s="699" t="s">
        <v>3734</v>
      </c>
      <c r="E2144" s="700">
        <v>3101</v>
      </c>
      <c r="F2144" s="698">
        <v>10721300</v>
      </c>
      <c r="G2144" s="26" t="s">
        <v>3723</v>
      </c>
      <c r="H2144" s="763">
        <v>250000000</v>
      </c>
      <c r="I2144" s="751"/>
      <c r="J2144" s="723"/>
      <c r="K2144" s="701">
        <f t="shared" si="58"/>
        <v>250000000</v>
      </c>
      <c r="L2144" s="1081"/>
    </row>
    <row r="2145" spans="2:12" ht="51" x14ac:dyDescent="0.35">
      <c r="B2145" s="698" t="s">
        <v>2948</v>
      </c>
      <c r="C2145" s="782">
        <v>70112</v>
      </c>
      <c r="D2145" s="699" t="s">
        <v>3735</v>
      </c>
      <c r="E2145" s="700">
        <v>3101</v>
      </c>
      <c r="F2145" s="698">
        <v>10721300</v>
      </c>
      <c r="G2145" s="26" t="s">
        <v>3724</v>
      </c>
      <c r="H2145" s="762">
        <v>5000000</v>
      </c>
      <c r="I2145" s="751"/>
      <c r="J2145" s="723"/>
      <c r="K2145" s="701">
        <f t="shared" si="58"/>
        <v>5000000</v>
      </c>
      <c r="L2145" s="1081"/>
    </row>
    <row r="2146" spans="2:12" ht="51" x14ac:dyDescent="0.35">
      <c r="B2146" s="698" t="s">
        <v>2909</v>
      </c>
      <c r="C2146" s="782">
        <v>70112</v>
      </c>
      <c r="D2146" s="699" t="s">
        <v>3736</v>
      </c>
      <c r="E2146" s="700">
        <v>3101</v>
      </c>
      <c r="F2146" s="698">
        <v>10721300</v>
      </c>
      <c r="G2146" s="26" t="s">
        <v>3725</v>
      </c>
      <c r="H2146" s="763">
        <v>57589375.539999962</v>
      </c>
      <c r="I2146" s="751"/>
      <c r="J2146" s="723"/>
      <c r="K2146" s="701">
        <f t="shared" si="58"/>
        <v>57589375.539999962</v>
      </c>
      <c r="L2146" s="1081"/>
    </row>
    <row r="2147" spans="2:12" ht="51" x14ac:dyDescent="0.35">
      <c r="B2147" s="698" t="s">
        <v>2910</v>
      </c>
      <c r="C2147" s="782">
        <v>70112</v>
      </c>
      <c r="D2147" s="761" t="s">
        <v>3737</v>
      </c>
      <c r="E2147" s="793" t="s">
        <v>545</v>
      </c>
      <c r="F2147" s="698">
        <v>10721300</v>
      </c>
      <c r="G2147" s="26" t="s">
        <v>3726</v>
      </c>
      <c r="H2147" s="763">
        <v>14000000</v>
      </c>
      <c r="I2147" s="751"/>
      <c r="J2147" s="735"/>
      <c r="K2147" s="701">
        <f>SUM(H2147,J2147)</f>
        <v>14000000</v>
      </c>
      <c r="L2147" s="1081"/>
    </row>
    <row r="2148" spans="2:12" ht="51" x14ac:dyDescent="0.35">
      <c r="B2148" s="698" t="s">
        <v>2935</v>
      </c>
      <c r="C2148" s="782">
        <v>70112</v>
      </c>
      <c r="D2148" s="761" t="s">
        <v>3738</v>
      </c>
      <c r="E2148" s="793" t="s">
        <v>545</v>
      </c>
      <c r="F2148" s="698">
        <v>10721300</v>
      </c>
      <c r="G2148" s="26" t="s">
        <v>3211</v>
      </c>
      <c r="H2148" s="763">
        <v>890400</v>
      </c>
      <c r="I2148" s="751"/>
      <c r="J2148" s="735"/>
      <c r="K2148" s="701">
        <f t="shared" si="58"/>
        <v>890400</v>
      </c>
      <c r="L2148" s="1081"/>
    </row>
    <row r="2149" spans="2:12" ht="51" x14ac:dyDescent="0.35">
      <c r="B2149" s="698" t="s">
        <v>2942</v>
      </c>
      <c r="C2149" s="782">
        <v>70112</v>
      </c>
      <c r="D2149" s="699" t="s">
        <v>3739</v>
      </c>
      <c r="E2149" s="700" t="s">
        <v>545</v>
      </c>
      <c r="F2149" s="698">
        <v>10721300</v>
      </c>
      <c r="G2149" s="26" t="s">
        <v>3212</v>
      </c>
      <c r="H2149" s="763">
        <v>28280000</v>
      </c>
      <c r="I2149" s="751"/>
      <c r="J2149" s="723"/>
      <c r="K2149" s="701">
        <f t="shared" si="58"/>
        <v>28280000</v>
      </c>
      <c r="L2149" s="1081"/>
    </row>
    <row r="2150" spans="2:12" ht="51" x14ac:dyDescent="0.35">
      <c r="B2150" s="698" t="s">
        <v>2961</v>
      </c>
      <c r="C2150" s="782">
        <v>70112</v>
      </c>
      <c r="D2150" s="761" t="s">
        <v>3740</v>
      </c>
      <c r="E2150" s="793" t="s">
        <v>545</v>
      </c>
      <c r="F2150" s="698">
        <v>10721300</v>
      </c>
      <c r="G2150" s="26" t="s">
        <v>3727</v>
      </c>
      <c r="H2150" s="763">
        <v>2968000</v>
      </c>
      <c r="I2150" s="751"/>
      <c r="J2150" s="735"/>
      <c r="K2150" s="701">
        <f t="shared" si="58"/>
        <v>2968000</v>
      </c>
      <c r="L2150" s="1081"/>
    </row>
    <row r="2151" spans="2:12" x14ac:dyDescent="0.35">
      <c r="B2151" s="698" t="s">
        <v>2955</v>
      </c>
      <c r="C2151" s="782">
        <v>70112</v>
      </c>
      <c r="D2151" s="699" t="s">
        <v>3741</v>
      </c>
      <c r="E2151" s="793" t="s">
        <v>545</v>
      </c>
      <c r="F2151" s="698">
        <v>10721300</v>
      </c>
      <c r="G2151" s="26" t="s">
        <v>3213</v>
      </c>
      <c r="H2151" s="791">
        <v>14000000</v>
      </c>
      <c r="I2151" s="751"/>
      <c r="J2151" s="726"/>
      <c r="K2151" s="701">
        <f>SUM(H2151,J2151)</f>
        <v>14000000</v>
      </c>
      <c r="L2151" s="1081"/>
    </row>
    <row r="2152" spans="2:12" ht="51.75" thickBot="1" x14ac:dyDescent="0.4">
      <c r="B2152" s="698" t="s">
        <v>3214</v>
      </c>
      <c r="C2152" s="782">
        <v>70112</v>
      </c>
      <c r="D2152" s="761" t="s">
        <v>3742</v>
      </c>
      <c r="E2152" s="793" t="s">
        <v>545</v>
      </c>
      <c r="F2152" s="698">
        <v>10721300</v>
      </c>
      <c r="G2152" s="26" t="s">
        <v>3728</v>
      </c>
      <c r="H2152" s="763">
        <v>8400000</v>
      </c>
      <c r="I2152" s="751"/>
      <c r="J2152" s="735"/>
      <c r="K2152" s="701">
        <f t="shared" si="58"/>
        <v>8400000</v>
      </c>
      <c r="L2152" s="1081"/>
    </row>
    <row r="2153" spans="2:12" ht="27.75" thickTop="1" thickBot="1" x14ac:dyDescent="0.4">
      <c r="B2153" s="764"/>
      <c r="C2153" s="764"/>
      <c r="D2153" s="764"/>
      <c r="E2153" s="764"/>
      <c r="F2153" s="764"/>
      <c r="G2153" s="16" t="s">
        <v>1038</v>
      </c>
      <c r="H2153" s="766">
        <f>SUM(H2139:H2152)</f>
        <v>3131127775.54</v>
      </c>
      <c r="I2153" s="747">
        <f>SUM(I2139:I2152)</f>
        <v>0</v>
      </c>
      <c r="J2153" s="765">
        <f>SUM(J2139:J2152)</f>
        <v>15000000000</v>
      </c>
      <c r="K2153" s="766">
        <f>SUM(K2139:K2152)</f>
        <v>18131127775.540001</v>
      </c>
    </row>
    <row r="2154" spans="2:12" ht="27" thickTop="1" thickBot="1" x14ac:dyDescent="0.4">
      <c r="B2154" s="767"/>
      <c r="C2154" s="767"/>
      <c r="D2154" s="767"/>
      <c r="E2154" s="767"/>
      <c r="F2154" s="767"/>
      <c r="G2154" s="769"/>
      <c r="H2154" s="787"/>
      <c r="I2154" s="728"/>
      <c r="J2154" s="770"/>
      <c r="K2154" s="934"/>
    </row>
    <row r="2155" spans="2:12" ht="27.75" thickTop="1" thickBot="1" x14ac:dyDescent="0.4">
      <c r="B2155" s="767"/>
      <c r="C2155" s="767"/>
      <c r="D2155" s="767"/>
      <c r="E2155" s="767"/>
      <c r="F2155" s="767"/>
      <c r="G2155" s="769"/>
      <c r="H2155" s="787"/>
      <c r="I2155" s="728"/>
      <c r="J2155" s="719" t="s">
        <v>215</v>
      </c>
      <c r="K2155" s="766">
        <f>K2153</f>
        <v>18131127775.540001</v>
      </c>
    </row>
    <row r="2156" spans="2:12" ht="27" thickTop="1" thickBot="1" x14ac:dyDescent="0.4"/>
    <row r="2157" spans="2:12" ht="27.75" thickTop="1" thickBot="1" x14ac:dyDescent="0.4">
      <c r="B2157" s="1088">
        <v>22000700100</v>
      </c>
      <c r="C2157" s="1572" t="s">
        <v>3021</v>
      </c>
      <c r="D2157" s="1572"/>
      <c r="E2157" s="1572"/>
      <c r="F2157" s="1572"/>
      <c r="G2157" s="1572"/>
      <c r="H2157" s="1108"/>
      <c r="I2157" s="1101"/>
      <c r="J2157" s="1112"/>
      <c r="K2157" s="1108"/>
    </row>
    <row r="2158" spans="2:12" ht="27.75" thickTop="1" thickBot="1" x14ac:dyDescent="0.4">
      <c r="B2158" s="1569" t="s">
        <v>182</v>
      </c>
      <c r="C2158" s="1569"/>
      <c r="D2158" s="1569"/>
      <c r="E2158" s="1569"/>
      <c r="F2158" s="1569"/>
      <c r="G2158" s="31"/>
      <c r="H2158" s="32"/>
      <c r="I2158" s="753"/>
      <c r="J2158" s="722"/>
      <c r="K2158" s="32"/>
    </row>
    <row r="2159" spans="2:12" ht="106.5" thickTop="1" thickBot="1" x14ac:dyDescent="0.4">
      <c r="B2159" s="20" t="s">
        <v>137</v>
      </c>
      <c r="C2159" s="20" t="s">
        <v>138</v>
      </c>
      <c r="D2159" s="20" t="s">
        <v>139</v>
      </c>
      <c r="E2159" s="20" t="s">
        <v>140</v>
      </c>
      <c r="F2159" s="20" t="s">
        <v>141</v>
      </c>
      <c r="G2159" s="20" t="s">
        <v>142</v>
      </c>
      <c r="H2159" s="33" t="s">
        <v>3311</v>
      </c>
      <c r="I2159" s="750" t="s">
        <v>3316</v>
      </c>
      <c r="J2159" s="717" t="s">
        <v>3315</v>
      </c>
      <c r="K2159" s="21" t="s">
        <v>5154</v>
      </c>
    </row>
    <row r="2160" spans="2:12" ht="26.25" thickTop="1" x14ac:dyDescent="0.35">
      <c r="B2160" s="782">
        <v>21010101</v>
      </c>
      <c r="C2160" s="782">
        <v>70112</v>
      </c>
      <c r="D2160" s="783" t="s">
        <v>4684</v>
      </c>
      <c r="E2160" s="784">
        <v>2101</v>
      </c>
      <c r="F2160" s="782">
        <v>10721300</v>
      </c>
      <c r="G2160" s="37" t="s">
        <v>143</v>
      </c>
      <c r="H2160" s="785">
        <v>337526514.69999999</v>
      </c>
      <c r="I2160" s="751">
        <v>166504057.23000002</v>
      </c>
      <c r="J2160" s="738"/>
      <c r="K2160" s="785">
        <f t="shared" ref="K2160:K2191" si="59">SUM(H2160,J2160)</f>
        <v>337526514.69999999</v>
      </c>
      <c r="L2160" s="1081"/>
    </row>
    <row r="2161" spans="2:15" x14ac:dyDescent="0.35">
      <c r="B2161" s="782">
        <v>21030103</v>
      </c>
      <c r="C2161" s="782">
        <v>71031</v>
      </c>
      <c r="D2161" s="783" t="s">
        <v>4684</v>
      </c>
      <c r="E2161" s="784">
        <v>2101</v>
      </c>
      <c r="F2161" s="782">
        <v>10721300</v>
      </c>
      <c r="G2161" s="37" t="s">
        <v>286</v>
      </c>
      <c r="H2161" s="785">
        <v>1000000</v>
      </c>
      <c r="I2161" s="751">
        <v>40000</v>
      </c>
      <c r="J2161" s="738"/>
      <c r="K2161" s="785">
        <f t="shared" si="59"/>
        <v>1000000</v>
      </c>
      <c r="L2161" s="1081"/>
    </row>
    <row r="2162" spans="2:15" ht="24" customHeight="1" x14ac:dyDescent="0.35">
      <c r="B2162" s="698">
        <v>22020101</v>
      </c>
      <c r="C2162" s="782">
        <v>70112</v>
      </c>
      <c r="D2162" s="761" t="s">
        <v>4684</v>
      </c>
      <c r="E2162" s="700">
        <v>2101</v>
      </c>
      <c r="F2162" s="698">
        <v>10721300</v>
      </c>
      <c r="G2162" s="26" t="s">
        <v>145</v>
      </c>
      <c r="H2162" s="791">
        <v>10800000</v>
      </c>
      <c r="I2162" s="751">
        <v>62000</v>
      </c>
      <c r="J2162" s="648"/>
      <c r="K2162" s="785">
        <f t="shared" si="59"/>
        <v>10800000</v>
      </c>
      <c r="L2162" s="1081"/>
    </row>
    <row r="2163" spans="2:15" ht="24" customHeight="1" x14ac:dyDescent="0.35">
      <c r="B2163" s="698">
        <v>22020102</v>
      </c>
      <c r="C2163" s="782">
        <v>70112</v>
      </c>
      <c r="D2163" s="761" t="s">
        <v>4684</v>
      </c>
      <c r="E2163" s="700">
        <v>2101</v>
      </c>
      <c r="F2163" s="698">
        <v>10721300</v>
      </c>
      <c r="G2163" s="26" t="s">
        <v>146</v>
      </c>
      <c r="H2163" s="791">
        <v>4480000</v>
      </c>
      <c r="I2163" s="751">
        <v>4313560</v>
      </c>
      <c r="J2163" s="648"/>
      <c r="K2163" s="785">
        <f t="shared" si="59"/>
        <v>4480000</v>
      </c>
      <c r="L2163" s="1081"/>
    </row>
    <row r="2164" spans="2:15" ht="24" customHeight="1" x14ac:dyDescent="0.35">
      <c r="B2164" s="698">
        <v>22020202</v>
      </c>
      <c r="C2164" s="782">
        <v>70112</v>
      </c>
      <c r="D2164" s="761" t="s">
        <v>4684</v>
      </c>
      <c r="E2164" s="700">
        <v>2101</v>
      </c>
      <c r="F2164" s="698">
        <v>10721300</v>
      </c>
      <c r="G2164" s="26" t="s">
        <v>184</v>
      </c>
      <c r="H2164" s="763">
        <v>243120</v>
      </c>
      <c r="I2164" s="751">
        <v>20000</v>
      </c>
      <c r="J2164" s="723"/>
      <c r="K2164" s="785">
        <f t="shared" si="59"/>
        <v>243120</v>
      </c>
      <c r="L2164" s="1081"/>
    </row>
    <row r="2165" spans="2:15" s="1312" customFormat="1" ht="24" customHeight="1" x14ac:dyDescent="0.35">
      <c r="B2165" s="1313">
        <v>22020208</v>
      </c>
      <c r="C2165" s="1324">
        <v>70112</v>
      </c>
      <c r="D2165" s="1314" t="s">
        <v>4684</v>
      </c>
      <c r="E2165" s="1315">
        <v>2101</v>
      </c>
      <c r="F2165" s="1313">
        <v>10721300</v>
      </c>
      <c r="G2165" s="1316" t="s">
        <v>2896</v>
      </c>
      <c r="H2165" s="1317">
        <v>2800000</v>
      </c>
      <c r="I2165" s="1318">
        <v>0</v>
      </c>
      <c r="J2165" s="1319">
        <v>5000000</v>
      </c>
      <c r="K2165" s="1330">
        <f t="shared" si="59"/>
        <v>7800000</v>
      </c>
      <c r="L2165" s="1327"/>
      <c r="M2165" s="1321"/>
      <c r="N2165" s="1322"/>
      <c r="O2165" s="1322"/>
    </row>
    <row r="2166" spans="2:15" s="1312" customFormat="1" ht="24" customHeight="1" x14ac:dyDescent="0.35">
      <c r="B2166" s="1313">
        <v>22020301</v>
      </c>
      <c r="C2166" s="1324">
        <v>70112</v>
      </c>
      <c r="D2166" s="1314" t="s">
        <v>4684</v>
      </c>
      <c r="E2166" s="1315">
        <v>2101</v>
      </c>
      <c r="F2166" s="1313">
        <v>10721300</v>
      </c>
      <c r="G2166" s="1316" t="s">
        <v>195</v>
      </c>
      <c r="H2166" s="1317">
        <v>14000000</v>
      </c>
      <c r="I2166" s="1318">
        <v>1629500</v>
      </c>
      <c r="J2166" s="1319">
        <v>40837493.399999999</v>
      </c>
      <c r="K2166" s="1330">
        <f t="shared" si="59"/>
        <v>54837493.399999999</v>
      </c>
      <c r="L2166" s="1327"/>
      <c r="M2166" s="1321"/>
      <c r="N2166" s="1322"/>
      <c r="O2166" s="1322"/>
    </row>
    <row r="2167" spans="2:15" ht="24" customHeight="1" x14ac:dyDescent="0.35">
      <c r="B2167" s="698">
        <v>22020302</v>
      </c>
      <c r="C2167" s="782">
        <v>70112</v>
      </c>
      <c r="D2167" s="761" t="s">
        <v>4684</v>
      </c>
      <c r="E2167" s="700">
        <v>2101</v>
      </c>
      <c r="F2167" s="698">
        <v>10721300</v>
      </c>
      <c r="G2167" s="26" t="s">
        <v>207</v>
      </c>
      <c r="H2167" s="763">
        <v>168000</v>
      </c>
      <c r="I2167" s="751">
        <v>0</v>
      </c>
      <c r="J2167" s="723"/>
      <c r="K2167" s="785">
        <f t="shared" si="59"/>
        <v>168000</v>
      </c>
      <c r="L2167" s="1081"/>
    </row>
    <row r="2168" spans="2:15" ht="24" customHeight="1" x14ac:dyDescent="0.35">
      <c r="B2168" s="698">
        <v>22020305</v>
      </c>
      <c r="C2168" s="782">
        <v>70112</v>
      </c>
      <c r="D2168" s="761" t="s">
        <v>4684</v>
      </c>
      <c r="E2168" s="700">
        <v>2101</v>
      </c>
      <c r="F2168" s="698">
        <v>10721300</v>
      </c>
      <c r="G2168" s="26" t="s">
        <v>153</v>
      </c>
      <c r="H2168" s="763">
        <v>2156000</v>
      </c>
      <c r="I2168" s="751">
        <v>296000</v>
      </c>
      <c r="J2168" s="735"/>
      <c r="K2168" s="785">
        <f t="shared" si="59"/>
        <v>2156000</v>
      </c>
      <c r="L2168" s="1081"/>
    </row>
    <row r="2169" spans="2:15" ht="24" customHeight="1" x14ac:dyDescent="0.35">
      <c r="B2169" s="698">
        <v>22020306</v>
      </c>
      <c r="C2169" s="782">
        <v>70112</v>
      </c>
      <c r="D2169" s="761" t="s">
        <v>4684</v>
      </c>
      <c r="E2169" s="700">
        <v>2101</v>
      </c>
      <c r="F2169" s="698">
        <v>10721300</v>
      </c>
      <c r="G2169" s="26" t="s">
        <v>154</v>
      </c>
      <c r="H2169" s="763">
        <v>10800000</v>
      </c>
      <c r="I2169" s="751">
        <v>0</v>
      </c>
      <c r="J2169" s="735">
        <v>-5000000</v>
      </c>
      <c r="K2169" s="785">
        <f t="shared" si="59"/>
        <v>5800000</v>
      </c>
      <c r="L2169" s="1081"/>
    </row>
    <row r="2170" spans="2:15" ht="24" customHeight="1" x14ac:dyDescent="0.35">
      <c r="B2170" s="698">
        <v>22020312</v>
      </c>
      <c r="C2170" s="782">
        <v>70112</v>
      </c>
      <c r="D2170" s="761" t="s">
        <v>4684</v>
      </c>
      <c r="E2170" s="700">
        <v>2101</v>
      </c>
      <c r="F2170" s="698">
        <v>10721300</v>
      </c>
      <c r="G2170" s="26" t="s">
        <v>269</v>
      </c>
      <c r="H2170" s="763">
        <v>8624000</v>
      </c>
      <c r="I2170" s="751">
        <v>0</v>
      </c>
      <c r="J2170" s="735"/>
      <c r="K2170" s="785">
        <f t="shared" si="59"/>
        <v>8624000</v>
      </c>
      <c r="L2170" s="1081"/>
    </row>
    <row r="2171" spans="2:15" ht="24" customHeight="1" x14ac:dyDescent="0.35">
      <c r="B2171" s="698">
        <v>22020401</v>
      </c>
      <c r="C2171" s="782">
        <v>70112</v>
      </c>
      <c r="D2171" s="761" t="s">
        <v>4684</v>
      </c>
      <c r="E2171" s="700">
        <v>2101</v>
      </c>
      <c r="F2171" s="698">
        <v>10721300</v>
      </c>
      <c r="G2171" s="26" t="s">
        <v>196</v>
      </c>
      <c r="H2171" s="763">
        <v>2156000</v>
      </c>
      <c r="I2171" s="751">
        <v>800000</v>
      </c>
      <c r="J2171" s="735"/>
      <c r="K2171" s="785">
        <f t="shared" si="59"/>
        <v>2156000</v>
      </c>
      <c r="L2171" s="1081"/>
    </row>
    <row r="2172" spans="2:15" ht="24" customHeight="1" x14ac:dyDescent="0.35">
      <c r="B2172" s="698">
        <v>22020402</v>
      </c>
      <c r="C2172" s="782">
        <v>70112</v>
      </c>
      <c r="D2172" s="761" t="s">
        <v>4684</v>
      </c>
      <c r="E2172" s="700">
        <v>2101</v>
      </c>
      <c r="F2172" s="698">
        <v>10721300</v>
      </c>
      <c r="G2172" s="26" t="s">
        <v>197</v>
      </c>
      <c r="H2172" s="763">
        <v>2371600</v>
      </c>
      <c r="I2172" s="751">
        <v>0</v>
      </c>
      <c r="J2172" s="723"/>
      <c r="K2172" s="785">
        <f t="shared" si="59"/>
        <v>2371600</v>
      </c>
      <c r="L2172" s="1081"/>
    </row>
    <row r="2173" spans="2:15" ht="24" customHeight="1" x14ac:dyDescent="0.35">
      <c r="B2173" s="698">
        <v>22020403</v>
      </c>
      <c r="C2173" s="782">
        <v>70112</v>
      </c>
      <c r="D2173" s="761" t="s">
        <v>4684</v>
      </c>
      <c r="E2173" s="700">
        <v>2101</v>
      </c>
      <c r="F2173" s="698">
        <v>10721300</v>
      </c>
      <c r="G2173" s="26" t="s">
        <v>160</v>
      </c>
      <c r="H2173" s="763">
        <v>1120000</v>
      </c>
      <c r="I2173" s="751">
        <v>0</v>
      </c>
      <c r="J2173" s="735"/>
      <c r="K2173" s="785">
        <f t="shared" si="59"/>
        <v>1120000</v>
      </c>
      <c r="L2173" s="1081"/>
    </row>
    <row r="2174" spans="2:15" ht="24" customHeight="1" x14ac:dyDescent="0.35">
      <c r="B2174" s="698">
        <v>22020404</v>
      </c>
      <c r="C2174" s="782">
        <v>70112</v>
      </c>
      <c r="D2174" s="761" t="s">
        <v>4684</v>
      </c>
      <c r="E2174" s="700">
        <v>2101</v>
      </c>
      <c r="F2174" s="698">
        <v>10721300</v>
      </c>
      <c r="G2174" s="26" t="s">
        <v>161</v>
      </c>
      <c r="H2174" s="763">
        <v>4480000</v>
      </c>
      <c r="I2174" s="751">
        <v>132500</v>
      </c>
      <c r="J2174" s="735"/>
      <c r="K2174" s="785">
        <f t="shared" si="59"/>
        <v>4480000</v>
      </c>
      <c r="L2174" s="1081"/>
    </row>
    <row r="2175" spans="2:15" ht="24" customHeight="1" x14ac:dyDescent="0.35">
      <c r="B2175" s="698">
        <v>22020405</v>
      </c>
      <c r="C2175" s="782">
        <v>70112</v>
      </c>
      <c r="D2175" s="761" t="s">
        <v>4684</v>
      </c>
      <c r="E2175" s="700">
        <v>2101</v>
      </c>
      <c r="F2175" s="698">
        <v>10721300</v>
      </c>
      <c r="G2175" s="26" t="s">
        <v>162</v>
      </c>
      <c r="H2175" s="763">
        <v>320600</v>
      </c>
      <c r="I2175" s="751">
        <v>0</v>
      </c>
      <c r="J2175" s="735"/>
      <c r="K2175" s="785">
        <f t="shared" si="59"/>
        <v>320600</v>
      </c>
      <c r="L2175" s="1081"/>
    </row>
    <row r="2176" spans="2:15" ht="24" customHeight="1" x14ac:dyDescent="0.35">
      <c r="B2176" s="698">
        <v>22020406</v>
      </c>
      <c r="C2176" s="782">
        <v>70112</v>
      </c>
      <c r="D2176" s="761" t="s">
        <v>4684</v>
      </c>
      <c r="E2176" s="700">
        <v>2101</v>
      </c>
      <c r="F2176" s="698">
        <v>10721300</v>
      </c>
      <c r="G2176" s="26" t="s">
        <v>163</v>
      </c>
      <c r="H2176" s="763">
        <v>1293600</v>
      </c>
      <c r="I2176" s="751">
        <v>92000</v>
      </c>
      <c r="J2176" s="723"/>
      <c r="K2176" s="785">
        <f t="shared" si="59"/>
        <v>1293600</v>
      </c>
      <c r="L2176" s="1081"/>
    </row>
    <row r="2177" spans="2:15" ht="24" customHeight="1" x14ac:dyDescent="0.35">
      <c r="B2177" s="698">
        <v>22020501</v>
      </c>
      <c r="C2177" s="782">
        <v>70112</v>
      </c>
      <c r="D2177" s="761" t="s">
        <v>4684</v>
      </c>
      <c r="E2177" s="700">
        <v>2101</v>
      </c>
      <c r="F2177" s="698">
        <v>10721300</v>
      </c>
      <c r="G2177" s="26" t="s">
        <v>198</v>
      </c>
      <c r="H2177" s="763">
        <v>5760000</v>
      </c>
      <c r="I2177" s="751">
        <v>0</v>
      </c>
      <c r="J2177" s="735"/>
      <c r="K2177" s="785">
        <f t="shared" si="59"/>
        <v>5760000</v>
      </c>
      <c r="L2177" s="1081"/>
    </row>
    <row r="2178" spans="2:15" ht="24" customHeight="1" x14ac:dyDescent="0.35">
      <c r="B2178" s="698">
        <v>22020602</v>
      </c>
      <c r="C2178" s="782">
        <v>70112</v>
      </c>
      <c r="D2178" s="761" t="s">
        <v>4684</v>
      </c>
      <c r="E2178" s="700">
        <v>2101</v>
      </c>
      <c r="F2178" s="698">
        <v>10721300</v>
      </c>
      <c r="G2178" s="26" t="s">
        <v>210</v>
      </c>
      <c r="H2178" s="763">
        <v>10500000</v>
      </c>
      <c r="I2178" s="751">
        <v>0</v>
      </c>
      <c r="J2178" s="735"/>
      <c r="K2178" s="785">
        <f t="shared" si="59"/>
        <v>10500000</v>
      </c>
      <c r="L2178" s="1081"/>
    </row>
    <row r="2179" spans="2:15" ht="24" customHeight="1" x14ac:dyDescent="0.35">
      <c r="B2179" s="698">
        <v>22020701</v>
      </c>
      <c r="C2179" s="782">
        <v>70112</v>
      </c>
      <c r="D2179" s="761" t="s">
        <v>4684</v>
      </c>
      <c r="E2179" s="700">
        <v>2101</v>
      </c>
      <c r="F2179" s="698">
        <v>10721300</v>
      </c>
      <c r="G2179" s="26" t="s">
        <v>199</v>
      </c>
      <c r="H2179" s="763">
        <v>2800000</v>
      </c>
      <c r="I2179" s="751">
        <v>0</v>
      </c>
      <c r="J2179" s="735"/>
      <c r="K2179" s="785">
        <f t="shared" si="59"/>
        <v>2800000</v>
      </c>
      <c r="L2179" s="1081"/>
    </row>
    <row r="2180" spans="2:15" ht="24" customHeight="1" x14ac:dyDescent="0.35">
      <c r="B2180" s="698">
        <v>22020702</v>
      </c>
      <c r="C2180" s="782">
        <v>70112</v>
      </c>
      <c r="D2180" s="761" t="s">
        <v>4684</v>
      </c>
      <c r="E2180" s="700">
        <v>2101</v>
      </c>
      <c r="F2180" s="698">
        <v>10721300</v>
      </c>
      <c r="G2180" s="26" t="s">
        <v>223</v>
      </c>
      <c r="H2180" s="763">
        <v>8120000</v>
      </c>
      <c r="I2180" s="751">
        <v>0</v>
      </c>
      <c r="J2180" s="723"/>
      <c r="K2180" s="785">
        <f t="shared" si="59"/>
        <v>8120000</v>
      </c>
      <c r="L2180" s="1081"/>
    </row>
    <row r="2181" spans="2:15" ht="24" customHeight="1" x14ac:dyDescent="0.35">
      <c r="B2181" s="698">
        <v>22020801</v>
      </c>
      <c r="C2181" s="782">
        <v>70112</v>
      </c>
      <c r="D2181" s="761" t="s">
        <v>4684</v>
      </c>
      <c r="E2181" s="700">
        <v>2101</v>
      </c>
      <c r="F2181" s="698">
        <v>10721300</v>
      </c>
      <c r="G2181" s="26" t="s">
        <v>168</v>
      </c>
      <c r="H2181" s="763">
        <v>3500000</v>
      </c>
      <c r="I2181" s="751">
        <v>729000</v>
      </c>
      <c r="J2181" s="735"/>
      <c r="K2181" s="785">
        <f t="shared" si="59"/>
        <v>3500000</v>
      </c>
      <c r="L2181" s="1081"/>
    </row>
    <row r="2182" spans="2:15" ht="24" customHeight="1" x14ac:dyDescent="0.35">
      <c r="B2182" s="698">
        <v>22020802</v>
      </c>
      <c r="C2182" s="782">
        <v>70112</v>
      </c>
      <c r="D2182" s="761" t="s">
        <v>4684</v>
      </c>
      <c r="E2182" s="700">
        <v>2101</v>
      </c>
      <c r="F2182" s="698">
        <v>10721300</v>
      </c>
      <c r="G2182" s="26" t="s">
        <v>188</v>
      </c>
      <c r="H2182" s="763">
        <v>1680000</v>
      </c>
      <c r="I2182" s="751">
        <v>121000</v>
      </c>
      <c r="J2182" s="735"/>
      <c r="K2182" s="785">
        <f t="shared" si="59"/>
        <v>1680000</v>
      </c>
      <c r="L2182" s="1081"/>
    </row>
    <row r="2183" spans="2:15" ht="24" customHeight="1" x14ac:dyDescent="0.35">
      <c r="B2183" s="698">
        <v>22020803</v>
      </c>
      <c r="C2183" s="782">
        <v>70112</v>
      </c>
      <c r="D2183" s="761" t="s">
        <v>4684</v>
      </c>
      <c r="E2183" s="700">
        <v>2101</v>
      </c>
      <c r="F2183" s="698">
        <v>10721300</v>
      </c>
      <c r="G2183" s="26" t="s">
        <v>169</v>
      </c>
      <c r="H2183" s="763">
        <v>1120000</v>
      </c>
      <c r="I2183" s="751">
        <v>0</v>
      </c>
      <c r="J2183" s="735"/>
      <c r="K2183" s="785">
        <f t="shared" si="59"/>
        <v>1120000</v>
      </c>
      <c r="L2183" s="1081"/>
    </row>
    <row r="2184" spans="2:15" ht="24" customHeight="1" x14ac:dyDescent="0.35">
      <c r="B2184" s="698">
        <v>22020901</v>
      </c>
      <c r="C2184" s="782">
        <v>70112</v>
      </c>
      <c r="D2184" s="761" t="s">
        <v>4684</v>
      </c>
      <c r="E2184" s="700">
        <v>2101</v>
      </c>
      <c r="F2184" s="698">
        <v>10721300</v>
      </c>
      <c r="G2184" s="26" t="s">
        <v>171</v>
      </c>
      <c r="H2184" s="763">
        <v>2822789.5</v>
      </c>
      <c r="I2184" s="751">
        <v>0</v>
      </c>
      <c r="J2184" s="735"/>
      <c r="K2184" s="785">
        <f t="shared" si="59"/>
        <v>2822789.5</v>
      </c>
      <c r="L2184" s="1081"/>
    </row>
    <row r="2185" spans="2:15" s="1027" customFormat="1" ht="24" customHeight="1" x14ac:dyDescent="0.35">
      <c r="B2185" s="1362">
        <v>22020904</v>
      </c>
      <c r="C2185" s="1363">
        <v>70112</v>
      </c>
      <c r="D2185" s="1364" t="s">
        <v>4684</v>
      </c>
      <c r="E2185" s="1365">
        <v>2101</v>
      </c>
      <c r="F2185" s="1362">
        <v>10721300</v>
      </c>
      <c r="G2185" s="1144" t="s">
        <v>289</v>
      </c>
      <c r="H2185" s="1366">
        <v>163837493.40000001</v>
      </c>
      <c r="I2185" s="1367">
        <v>0</v>
      </c>
      <c r="J2185" s="870">
        <v>-40837493.399999999</v>
      </c>
      <c r="K2185" s="1368">
        <f t="shared" si="59"/>
        <v>123000000</v>
      </c>
      <c r="L2185" s="1081"/>
      <c r="M2185" s="1369"/>
      <c r="N2185" s="1029"/>
      <c r="O2185" s="1029"/>
    </row>
    <row r="2186" spans="2:15" ht="24" customHeight="1" x14ac:dyDescent="0.35">
      <c r="B2186" s="698">
        <v>22021001</v>
      </c>
      <c r="C2186" s="782">
        <v>70112</v>
      </c>
      <c r="D2186" s="761" t="s">
        <v>4684</v>
      </c>
      <c r="E2186" s="700">
        <v>2101</v>
      </c>
      <c r="F2186" s="698">
        <v>10721300</v>
      </c>
      <c r="G2186" s="26" t="s">
        <v>172</v>
      </c>
      <c r="H2186" s="763">
        <v>5646740</v>
      </c>
      <c r="I2186" s="751">
        <v>1441200</v>
      </c>
      <c r="J2186" s="735"/>
      <c r="K2186" s="785">
        <f t="shared" si="59"/>
        <v>5646740</v>
      </c>
      <c r="L2186" s="1081"/>
    </row>
    <row r="2187" spans="2:15" ht="24" customHeight="1" x14ac:dyDescent="0.35">
      <c r="B2187" s="782">
        <v>22021002</v>
      </c>
      <c r="C2187" s="782">
        <v>70112</v>
      </c>
      <c r="D2187" s="761" t="s">
        <v>4684</v>
      </c>
      <c r="E2187" s="700">
        <v>2101</v>
      </c>
      <c r="F2187" s="698">
        <v>10721300</v>
      </c>
      <c r="G2187" s="37" t="s">
        <v>189</v>
      </c>
      <c r="H2187" s="701">
        <v>1680000</v>
      </c>
      <c r="I2187" s="751">
        <v>45000</v>
      </c>
      <c r="J2187" s="788"/>
      <c r="K2187" s="785">
        <f t="shared" si="59"/>
        <v>1680000</v>
      </c>
      <c r="L2187" s="1081"/>
    </row>
    <row r="2188" spans="2:15" ht="24" customHeight="1" x14ac:dyDescent="0.35">
      <c r="B2188" s="698">
        <v>22021003</v>
      </c>
      <c r="C2188" s="782">
        <v>70112</v>
      </c>
      <c r="D2188" s="761" t="s">
        <v>4684</v>
      </c>
      <c r="E2188" s="700">
        <v>2101</v>
      </c>
      <c r="F2188" s="698">
        <v>10721300</v>
      </c>
      <c r="G2188" s="26" t="s">
        <v>173</v>
      </c>
      <c r="H2188" s="763">
        <v>500000</v>
      </c>
      <c r="I2188" s="751">
        <v>220000</v>
      </c>
      <c r="J2188" s="735"/>
      <c r="K2188" s="785">
        <f t="shared" si="59"/>
        <v>500000</v>
      </c>
      <c r="L2188" s="1081"/>
    </row>
    <row r="2189" spans="2:15" ht="24" customHeight="1" x14ac:dyDescent="0.35">
      <c r="B2189" s="698">
        <v>22021004</v>
      </c>
      <c r="C2189" s="782">
        <v>70112</v>
      </c>
      <c r="D2189" s="761" t="s">
        <v>4684</v>
      </c>
      <c r="E2189" s="700">
        <v>2101</v>
      </c>
      <c r="F2189" s="698">
        <v>10721300</v>
      </c>
      <c r="G2189" s="26" t="s">
        <v>174</v>
      </c>
      <c r="H2189" s="763">
        <v>1800000</v>
      </c>
      <c r="I2189" s="751">
        <v>280000</v>
      </c>
      <c r="J2189" s="723"/>
      <c r="K2189" s="785">
        <f t="shared" si="59"/>
        <v>1800000</v>
      </c>
      <c r="L2189" s="1081"/>
    </row>
    <row r="2190" spans="2:15" ht="24" customHeight="1" x14ac:dyDescent="0.35">
      <c r="B2190" s="698">
        <v>22021006</v>
      </c>
      <c r="C2190" s="782">
        <v>70112</v>
      </c>
      <c r="D2190" s="761" t="s">
        <v>4684</v>
      </c>
      <c r="E2190" s="700">
        <v>2101</v>
      </c>
      <c r="F2190" s="698">
        <v>10721300</v>
      </c>
      <c r="G2190" s="26" t="s">
        <v>190</v>
      </c>
      <c r="H2190" s="763">
        <v>210000</v>
      </c>
      <c r="I2190" s="751">
        <v>0</v>
      </c>
      <c r="J2190" s="723"/>
      <c r="K2190" s="785">
        <f t="shared" si="59"/>
        <v>210000</v>
      </c>
      <c r="L2190" s="1081"/>
    </row>
    <row r="2191" spans="2:15" ht="24" customHeight="1" thickBot="1" x14ac:dyDescent="0.4">
      <c r="B2191" s="698">
        <v>22021008</v>
      </c>
      <c r="C2191" s="782">
        <v>70112</v>
      </c>
      <c r="D2191" s="761" t="s">
        <v>4684</v>
      </c>
      <c r="E2191" s="700">
        <v>2101</v>
      </c>
      <c r="F2191" s="698">
        <v>10721300</v>
      </c>
      <c r="G2191" s="26" t="s">
        <v>191</v>
      </c>
      <c r="H2191" s="763">
        <v>5800000</v>
      </c>
      <c r="I2191" s="751">
        <v>0</v>
      </c>
      <c r="J2191" s="726"/>
      <c r="K2191" s="785">
        <f t="shared" si="59"/>
        <v>5800000</v>
      </c>
      <c r="L2191" s="1081"/>
    </row>
    <row r="2192" spans="2:15" ht="27.75" thickTop="1" thickBot="1" x14ac:dyDescent="0.4">
      <c r="B2192" s="764"/>
      <c r="C2192" s="764"/>
      <c r="D2192" s="764"/>
      <c r="E2192" s="764"/>
      <c r="F2192" s="764"/>
      <c r="G2192" s="16" t="s">
        <v>1039</v>
      </c>
      <c r="H2192" s="766">
        <f>SUM(H2160:H2191)</f>
        <v>620116457.60000002</v>
      </c>
      <c r="I2192" s="747">
        <f>SUM(I2160:I2191)</f>
        <v>176725817.23000002</v>
      </c>
      <c r="J2192" s="765">
        <f>SUM(J2160:J2191)</f>
        <v>0</v>
      </c>
      <c r="K2192" s="766">
        <f>SUM(K2160:K2191)</f>
        <v>620116457.5999999</v>
      </c>
    </row>
    <row r="2193" spans="2:15" ht="27" thickTop="1" thickBot="1" x14ac:dyDescent="0.4">
      <c r="B2193" s="767"/>
      <c r="C2193" s="767"/>
      <c r="D2193" s="767"/>
      <c r="E2193" s="767"/>
      <c r="F2193" s="767"/>
      <c r="G2193" s="769"/>
      <c r="H2193" s="787"/>
      <c r="I2193" s="728"/>
      <c r="J2193" s="770"/>
      <c r="K2193" s="934"/>
    </row>
    <row r="2194" spans="2:15" ht="27.75" thickTop="1" thickBot="1" x14ac:dyDescent="0.4">
      <c r="B2194" s="767"/>
      <c r="C2194" s="767"/>
      <c r="D2194" s="767"/>
      <c r="E2194" s="767"/>
      <c r="F2194" s="767"/>
      <c r="G2194" s="769"/>
      <c r="H2194" s="787"/>
      <c r="I2194" s="728"/>
      <c r="J2194" s="719" t="s">
        <v>179</v>
      </c>
      <c r="K2194" s="766">
        <f>K2160+K2161</f>
        <v>338526514.69999999</v>
      </c>
    </row>
    <row r="2195" spans="2:15" ht="27.75" thickTop="1" thickBot="1" x14ac:dyDescent="0.4">
      <c r="B2195" s="767"/>
      <c r="C2195" s="767"/>
      <c r="D2195" s="767"/>
      <c r="E2195" s="767"/>
      <c r="F2195" s="767"/>
      <c r="G2195" s="769"/>
      <c r="H2195" s="787"/>
      <c r="I2195" s="728"/>
      <c r="J2195" s="719" t="s">
        <v>180</v>
      </c>
      <c r="K2195" s="766">
        <f>K2192-K2194</f>
        <v>281589942.89999992</v>
      </c>
    </row>
    <row r="2196" spans="2:15" ht="27" thickTop="1" thickBot="1" x14ac:dyDescent="0.4">
      <c r="B2196" s="239"/>
      <c r="C2196" s="240"/>
      <c r="D2196" s="241"/>
      <c r="E2196" s="240"/>
      <c r="F2196" s="241"/>
      <c r="G2196" s="239"/>
      <c r="H2196" s="856"/>
      <c r="I2196" s="757"/>
      <c r="J2196" s="727"/>
      <c r="K2196" s="242"/>
    </row>
    <row r="2197" spans="2:15" ht="27.75" thickTop="1" thickBot="1" x14ac:dyDescent="0.4">
      <c r="B2197" s="1088">
        <v>22000700100</v>
      </c>
      <c r="C2197" s="1572" t="s">
        <v>3021</v>
      </c>
      <c r="D2197" s="1572"/>
      <c r="E2197" s="1572"/>
      <c r="F2197" s="1572"/>
      <c r="G2197" s="1572"/>
      <c r="H2197" s="1108"/>
      <c r="I2197" s="1101"/>
      <c r="J2197" s="1112"/>
      <c r="K2197" s="1108"/>
    </row>
    <row r="2198" spans="2:15" ht="27.75" thickTop="1" thickBot="1" x14ac:dyDescent="0.4">
      <c r="B2198" s="1569" t="s">
        <v>213</v>
      </c>
      <c r="C2198" s="1569"/>
      <c r="D2198" s="1569"/>
      <c r="E2198" s="1569"/>
      <c r="F2198" s="1569"/>
      <c r="G2198" s="31"/>
      <c r="H2198" s="32"/>
      <c r="I2198" s="753"/>
      <c r="J2198" s="722"/>
      <c r="K2198" s="32"/>
    </row>
    <row r="2199" spans="2:15" ht="80.25" thickTop="1" thickBot="1" x14ac:dyDescent="0.4">
      <c r="B2199" s="20" t="s">
        <v>137</v>
      </c>
      <c r="C2199" s="20" t="s">
        <v>138</v>
      </c>
      <c r="D2199" s="20" t="s">
        <v>139</v>
      </c>
      <c r="E2199" s="20" t="s">
        <v>140</v>
      </c>
      <c r="F2199" s="20" t="s">
        <v>141</v>
      </c>
      <c r="G2199" s="20" t="s">
        <v>142</v>
      </c>
      <c r="H2199" s="33" t="s">
        <v>3311</v>
      </c>
      <c r="I2199" s="750" t="s">
        <v>3317</v>
      </c>
      <c r="J2199" s="717" t="s">
        <v>3318</v>
      </c>
      <c r="K2199" s="33" t="s">
        <v>5153</v>
      </c>
    </row>
    <row r="2200" spans="2:15" ht="26.25" thickTop="1" x14ac:dyDescent="0.35">
      <c r="B2200" s="698">
        <v>23010113</v>
      </c>
      <c r="C2200" s="782">
        <v>70112</v>
      </c>
      <c r="D2200" s="699" t="s">
        <v>4694</v>
      </c>
      <c r="E2200" s="700">
        <v>3101</v>
      </c>
      <c r="F2200" s="698">
        <v>10721300</v>
      </c>
      <c r="G2200" s="26" t="s">
        <v>5191</v>
      </c>
      <c r="H2200" s="763"/>
      <c r="I2200" s="751"/>
      <c r="J2200" s="723">
        <v>20000000</v>
      </c>
      <c r="K2200" s="701">
        <f t="shared" ref="K2200:K2201" si="60">SUM(H2200,J2200)</f>
        <v>20000000</v>
      </c>
      <c r="L2200" s="1081"/>
    </row>
    <row r="2201" spans="2:15" x14ac:dyDescent="0.35">
      <c r="B2201" s="698">
        <v>23010114</v>
      </c>
      <c r="C2201" s="782">
        <v>70112</v>
      </c>
      <c r="D2201" s="699" t="s">
        <v>4695</v>
      </c>
      <c r="E2201" s="700">
        <v>3101</v>
      </c>
      <c r="F2201" s="698">
        <v>10721300</v>
      </c>
      <c r="G2201" s="26" t="s">
        <v>5192</v>
      </c>
      <c r="H2201" s="763"/>
      <c r="I2201" s="751"/>
      <c r="J2201" s="723">
        <v>3713000</v>
      </c>
      <c r="K2201" s="701">
        <f t="shared" si="60"/>
        <v>3713000</v>
      </c>
      <c r="L2201" s="1081"/>
    </row>
    <row r="2202" spans="2:15" s="1312" customFormat="1" ht="51" x14ac:dyDescent="0.35">
      <c r="B2202" s="1313" t="s">
        <v>2899</v>
      </c>
      <c r="C2202" s="1324">
        <v>70112</v>
      </c>
      <c r="D2202" s="1325" t="s">
        <v>4830</v>
      </c>
      <c r="E2202" s="1315">
        <v>3101</v>
      </c>
      <c r="F2202" s="1313">
        <v>10721300</v>
      </c>
      <c r="G2202" s="1316" t="s">
        <v>5086</v>
      </c>
      <c r="H2202" s="1317">
        <v>33600000</v>
      </c>
      <c r="I2202" s="1318"/>
      <c r="J2202" s="1323">
        <v>-20000000</v>
      </c>
      <c r="K2202" s="1330">
        <v>13600000</v>
      </c>
      <c r="L2202" s="1327"/>
      <c r="M2202" s="1321"/>
      <c r="N2202" s="1322"/>
      <c r="O2202" s="1322"/>
    </row>
    <row r="2203" spans="2:15" s="1312" customFormat="1" ht="51.75" thickBot="1" x14ac:dyDescent="0.4">
      <c r="B2203" s="1313" t="s">
        <v>2914</v>
      </c>
      <c r="C2203" s="1324">
        <v>70112</v>
      </c>
      <c r="D2203" s="1325" t="s">
        <v>4831</v>
      </c>
      <c r="E2203" s="1315">
        <v>3101</v>
      </c>
      <c r="F2203" s="1313">
        <v>10721300</v>
      </c>
      <c r="G2203" s="1316" t="s">
        <v>5193</v>
      </c>
      <c r="H2203" s="1335">
        <v>6713000</v>
      </c>
      <c r="I2203" s="1318"/>
      <c r="J2203" s="1323">
        <v>-3713000</v>
      </c>
      <c r="K2203" s="1330">
        <f>SUM(H2203,J2203)</f>
        <v>3000000</v>
      </c>
      <c r="L2203" s="1327"/>
      <c r="M2203" s="1321"/>
      <c r="N2203" s="1322"/>
      <c r="O2203" s="1322"/>
    </row>
    <row r="2204" spans="2:15" ht="27.75" thickTop="1" thickBot="1" x14ac:dyDescent="0.4">
      <c r="B2204" s="764"/>
      <c r="C2204" s="764"/>
      <c r="D2204" s="764"/>
      <c r="E2204" s="764"/>
      <c r="F2204" s="764"/>
      <c r="G2204" s="16" t="s">
        <v>1038</v>
      </c>
      <c r="H2204" s="766">
        <f>SUM(H2200:H2203)</f>
        <v>40313000</v>
      </c>
      <c r="I2204" s="747">
        <f>SUM(I2200:I2203)</f>
        <v>0</v>
      </c>
      <c r="J2204" s="765">
        <f>SUM(J2200:J2203)</f>
        <v>0</v>
      </c>
      <c r="K2204" s="766">
        <f>SUM(K2200:K2203)</f>
        <v>40313000</v>
      </c>
    </row>
    <row r="2205" spans="2:15" ht="27" thickTop="1" thickBot="1" x14ac:dyDescent="0.4">
      <c r="B2205" s="767"/>
      <c r="C2205" s="767"/>
      <c r="D2205" s="767"/>
      <c r="E2205" s="767"/>
      <c r="F2205" s="767"/>
      <c r="G2205" s="769"/>
      <c r="H2205" s="787"/>
      <c r="I2205" s="728"/>
      <c r="J2205" s="770"/>
      <c r="K2205" s="934"/>
    </row>
    <row r="2206" spans="2:15" ht="27.75" thickTop="1" thickBot="1" x14ac:dyDescent="0.4">
      <c r="B2206" s="767"/>
      <c r="C2206" s="767"/>
      <c r="D2206" s="767"/>
      <c r="E2206" s="767"/>
      <c r="F2206" s="767"/>
      <c r="G2206" s="769"/>
      <c r="H2206" s="787"/>
      <c r="I2206" s="728"/>
      <c r="J2206" s="719" t="s">
        <v>215</v>
      </c>
      <c r="K2206" s="766">
        <f>K2204</f>
        <v>40313000</v>
      </c>
    </row>
    <row r="2207" spans="2:15" ht="27" thickTop="1" thickBot="1" x14ac:dyDescent="0.4"/>
    <row r="2208" spans="2:15" ht="27.75" thickTop="1" thickBot="1" x14ac:dyDescent="0.4">
      <c r="B2208" s="1088" t="s">
        <v>128</v>
      </c>
      <c r="C2208" s="1089" t="s">
        <v>1024</v>
      </c>
      <c r="D2208" s="1089"/>
      <c r="E2208" s="1089"/>
      <c r="F2208" s="1089"/>
      <c r="G2208" s="1089"/>
      <c r="H2208" s="1108"/>
      <c r="I2208" s="1101"/>
      <c r="J2208" s="1112"/>
      <c r="K2208" s="1188"/>
    </row>
    <row r="2209" spans="2:12" ht="27.75" thickTop="1" thickBot="1" x14ac:dyDescent="0.4">
      <c r="B2209" s="1569" t="s">
        <v>182</v>
      </c>
      <c r="C2209" s="1569"/>
      <c r="D2209" s="1569"/>
      <c r="E2209" s="1569"/>
      <c r="F2209" s="1569"/>
      <c r="G2209" s="31"/>
      <c r="H2209" s="32"/>
      <c r="I2209" s="753"/>
      <c r="J2209" s="722"/>
      <c r="K2209" s="138"/>
    </row>
    <row r="2210" spans="2:12" ht="106.5" thickTop="1" thickBot="1" x14ac:dyDescent="0.4">
      <c r="B2210" s="20" t="s">
        <v>137</v>
      </c>
      <c r="C2210" s="20" t="s">
        <v>138</v>
      </c>
      <c r="D2210" s="20" t="s">
        <v>139</v>
      </c>
      <c r="E2210" s="20" t="s">
        <v>140</v>
      </c>
      <c r="F2210" s="20" t="s">
        <v>141</v>
      </c>
      <c r="G2210" s="20" t="s">
        <v>142</v>
      </c>
      <c r="H2210" s="33" t="s">
        <v>3311</v>
      </c>
      <c r="I2210" s="750" t="s">
        <v>3316</v>
      </c>
      <c r="J2210" s="717" t="s">
        <v>3315</v>
      </c>
      <c r="K2210" s="21" t="s">
        <v>5154</v>
      </c>
    </row>
    <row r="2211" spans="2:12" ht="26.25" thickTop="1" x14ac:dyDescent="0.35">
      <c r="B2211" s="782">
        <v>21010101</v>
      </c>
      <c r="C2211" s="782">
        <v>70112</v>
      </c>
      <c r="D2211" s="783" t="s">
        <v>4684</v>
      </c>
      <c r="E2211" s="784">
        <v>2101</v>
      </c>
      <c r="F2211" s="782">
        <v>10721300</v>
      </c>
      <c r="G2211" s="37" t="s">
        <v>143</v>
      </c>
      <c r="H2211" s="785">
        <v>9514908</v>
      </c>
      <c r="I2211" s="751"/>
      <c r="J2211" s="736"/>
      <c r="K2211" s="1189">
        <f t="shared" ref="K2211:K2238" si="61">SUM(H2211,J2211)</f>
        <v>9514908</v>
      </c>
      <c r="L2211" s="1081"/>
    </row>
    <row r="2212" spans="2:12" x14ac:dyDescent="0.35">
      <c r="B2212" s="782">
        <v>22020101</v>
      </c>
      <c r="C2212" s="782">
        <v>70112</v>
      </c>
      <c r="D2212" s="783" t="s">
        <v>4684</v>
      </c>
      <c r="E2212" s="784">
        <v>2101</v>
      </c>
      <c r="F2212" s="782">
        <v>10721300</v>
      </c>
      <c r="G2212" s="37" t="s">
        <v>145</v>
      </c>
      <c r="H2212" s="785">
        <v>1500000</v>
      </c>
      <c r="I2212" s="751"/>
      <c r="J2212" s="736"/>
      <c r="K2212" s="1189">
        <f t="shared" si="61"/>
        <v>1500000</v>
      </c>
      <c r="L2212" s="1081"/>
    </row>
    <row r="2213" spans="2:12" x14ac:dyDescent="0.35">
      <c r="B2213" s="698">
        <v>22020102</v>
      </c>
      <c r="C2213" s="782">
        <v>70112</v>
      </c>
      <c r="D2213" s="761" t="s">
        <v>4684</v>
      </c>
      <c r="E2213" s="700">
        <v>2101</v>
      </c>
      <c r="F2213" s="698">
        <v>10721300</v>
      </c>
      <c r="G2213" s="26" t="s">
        <v>146</v>
      </c>
      <c r="H2213" s="791">
        <v>1000000</v>
      </c>
      <c r="I2213" s="751"/>
      <c r="J2213" s="726"/>
      <c r="K2213" s="1190">
        <f t="shared" si="61"/>
        <v>1000000</v>
      </c>
      <c r="L2213" s="1081"/>
    </row>
    <row r="2214" spans="2:12" x14ac:dyDescent="0.35">
      <c r="B2214" s="698">
        <v>22020203</v>
      </c>
      <c r="C2214" s="782">
        <v>70112</v>
      </c>
      <c r="D2214" s="761" t="s">
        <v>4684</v>
      </c>
      <c r="E2214" s="700">
        <v>2101</v>
      </c>
      <c r="F2214" s="698">
        <v>10721300</v>
      </c>
      <c r="G2214" s="26" t="s">
        <v>148</v>
      </c>
      <c r="H2214" s="39">
        <v>1000000</v>
      </c>
      <c r="I2214" s="751"/>
      <c r="J2214" s="726"/>
      <c r="K2214" s="1190">
        <f t="shared" si="61"/>
        <v>1000000</v>
      </c>
      <c r="L2214" s="1081"/>
    </row>
    <row r="2215" spans="2:12" x14ac:dyDescent="0.35">
      <c r="B2215" s="698">
        <v>22020208</v>
      </c>
      <c r="C2215" s="782">
        <v>70112</v>
      </c>
      <c r="D2215" s="761" t="s">
        <v>4684</v>
      </c>
      <c r="E2215" s="700">
        <v>2101</v>
      </c>
      <c r="F2215" s="698">
        <v>10721300</v>
      </c>
      <c r="G2215" s="26" t="s">
        <v>2896</v>
      </c>
      <c r="H2215" s="39">
        <v>500000</v>
      </c>
      <c r="I2215" s="751"/>
      <c r="J2215" s="726"/>
      <c r="K2215" s="1190">
        <f t="shared" si="61"/>
        <v>500000</v>
      </c>
      <c r="L2215" s="1081"/>
    </row>
    <row r="2216" spans="2:12" x14ac:dyDescent="0.35">
      <c r="B2216" s="698">
        <v>22020301</v>
      </c>
      <c r="C2216" s="782">
        <v>70112</v>
      </c>
      <c r="D2216" s="761" t="s">
        <v>4684</v>
      </c>
      <c r="E2216" s="700">
        <v>2101</v>
      </c>
      <c r="F2216" s="698">
        <v>10721300</v>
      </c>
      <c r="G2216" s="26" t="s">
        <v>195</v>
      </c>
      <c r="H2216" s="39">
        <v>1000000</v>
      </c>
      <c r="I2216" s="751"/>
      <c r="J2216" s="726"/>
      <c r="K2216" s="1190">
        <f t="shared" si="61"/>
        <v>1000000</v>
      </c>
      <c r="L2216" s="1081"/>
    </row>
    <row r="2217" spans="2:12" x14ac:dyDescent="0.35">
      <c r="B2217" s="698">
        <v>22020302</v>
      </c>
      <c r="C2217" s="782">
        <v>70112</v>
      </c>
      <c r="D2217" s="761" t="s">
        <v>4684</v>
      </c>
      <c r="E2217" s="700">
        <v>2101</v>
      </c>
      <c r="F2217" s="698">
        <v>10721300</v>
      </c>
      <c r="G2217" s="26" t="s">
        <v>207</v>
      </c>
      <c r="H2217" s="39">
        <v>100000</v>
      </c>
      <c r="I2217" s="751"/>
      <c r="J2217" s="726"/>
      <c r="K2217" s="1190">
        <f t="shared" si="61"/>
        <v>100000</v>
      </c>
      <c r="L2217" s="1081"/>
    </row>
    <row r="2218" spans="2:12" x14ac:dyDescent="0.35">
      <c r="B2218" s="698">
        <v>22020305</v>
      </c>
      <c r="C2218" s="782">
        <v>70112</v>
      </c>
      <c r="D2218" s="761" t="s">
        <v>4684</v>
      </c>
      <c r="E2218" s="700">
        <v>2101</v>
      </c>
      <c r="F2218" s="698">
        <v>10721300</v>
      </c>
      <c r="G2218" s="26" t="s">
        <v>153</v>
      </c>
      <c r="H2218" s="791">
        <v>2000000</v>
      </c>
      <c r="I2218" s="751"/>
      <c r="J2218" s="726"/>
      <c r="K2218" s="1190">
        <f t="shared" si="61"/>
        <v>2000000</v>
      </c>
      <c r="L2218" s="1081"/>
    </row>
    <row r="2219" spans="2:12" x14ac:dyDescent="0.35">
      <c r="B2219" s="698">
        <v>22020401</v>
      </c>
      <c r="C2219" s="782">
        <v>70112</v>
      </c>
      <c r="D2219" s="761" t="s">
        <v>4684</v>
      </c>
      <c r="E2219" s="700">
        <v>2101</v>
      </c>
      <c r="F2219" s="698">
        <v>10721300</v>
      </c>
      <c r="G2219" s="26" t="s">
        <v>196</v>
      </c>
      <c r="H2219" s="39">
        <v>500000</v>
      </c>
      <c r="I2219" s="751"/>
      <c r="J2219" s="726"/>
      <c r="K2219" s="1190">
        <f t="shared" si="61"/>
        <v>500000</v>
      </c>
      <c r="L2219" s="1081"/>
    </row>
    <row r="2220" spans="2:12" x14ac:dyDescent="0.35">
      <c r="B2220" s="698">
        <v>22020402</v>
      </c>
      <c r="C2220" s="782">
        <v>70112</v>
      </c>
      <c r="D2220" s="761" t="s">
        <v>4684</v>
      </c>
      <c r="E2220" s="700">
        <v>2101</v>
      </c>
      <c r="F2220" s="698">
        <v>10721300</v>
      </c>
      <c r="G2220" s="26" t="s">
        <v>197</v>
      </c>
      <c r="H2220" s="39">
        <v>300000</v>
      </c>
      <c r="I2220" s="751"/>
      <c r="J2220" s="726"/>
      <c r="K2220" s="1190">
        <f t="shared" si="61"/>
        <v>300000</v>
      </c>
      <c r="L2220" s="1081"/>
    </row>
    <row r="2221" spans="2:12" x14ac:dyDescent="0.35">
      <c r="B2221" s="698">
        <v>22020404</v>
      </c>
      <c r="C2221" s="782">
        <v>70112</v>
      </c>
      <c r="D2221" s="761" t="s">
        <v>4684</v>
      </c>
      <c r="E2221" s="700">
        <v>2101</v>
      </c>
      <c r="F2221" s="698">
        <v>10721300</v>
      </c>
      <c r="G2221" s="26" t="s">
        <v>161</v>
      </c>
      <c r="H2221" s="39">
        <v>600000</v>
      </c>
      <c r="I2221" s="751"/>
      <c r="J2221" s="726"/>
      <c r="K2221" s="1190">
        <f t="shared" si="61"/>
        <v>600000</v>
      </c>
      <c r="L2221" s="1081"/>
    </row>
    <row r="2222" spans="2:12" x14ac:dyDescent="0.35">
      <c r="B2222" s="698">
        <v>22020406</v>
      </c>
      <c r="C2222" s="782">
        <v>70112</v>
      </c>
      <c r="D2222" s="761" t="s">
        <v>4684</v>
      </c>
      <c r="E2222" s="700">
        <v>2101</v>
      </c>
      <c r="F2222" s="698">
        <v>10721300</v>
      </c>
      <c r="G2222" s="26" t="s">
        <v>163</v>
      </c>
      <c r="H2222" s="39">
        <v>500000</v>
      </c>
      <c r="I2222" s="751"/>
      <c r="J2222" s="726"/>
      <c r="K2222" s="1190">
        <f t="shared" si="61"/>
        <v>500000</v>
      </c>
      <c r="L2222" s="1081"/>
    </row>
    <row r="2223" spans="2:12" x14ac:dyDescent="0.35">
      <c r="B2223" s="698">
        <v>22020501</v>
      </c>
      <c r="C2223" s="782">
        <v>70112</v>
      </c>
      <c r="D2223" s="761" t="s">
        <v>4684</v>
      </c>
      <c r="E2223" s="700">
        <v>2101</v>
      </c>
      <c r="F2223" s="698">
        <v>10721300</v>
      </c>
      <c r="G2223" s="26" t="s">
        <v>198</v>
      </c>
      <c r="H2223" s="791">
        <v>2000000</v>
      </c>
      <c r="I2223" s="751"/>
      <c r="J2223" s="726"/>
      <c r="K2223" s="1190">
        <f t="shared" si="61"/>
        <v>2000000</v>
      </c>
      <c r="L2223" s="1081"/>
    </row>
    <row r="2224" spans="2:12" x14ac:dyDescent="0.35">
      <c r="B2224" s="698">
        <v>22020605</v>
      </c>
      <c r="C2224" s="782">
        <v>70112</v>
      </c>
      <c r="D2224" s="761" t="s">
        <v>4684</v>
      </c>
      <c r="E2224" s="700">
        <v>2101</v>
      </c>
      <c r="F2224" s="698">
        <v>10721300</v>
      </c>
      <c r="G2224" s="26" t="s">
        <v>167</v>
      </c>
      <c r="H2224" s="791">
        <v>120000</v>
      </c>
      <c r="I2224" s="751"/>
      <c r="J2224" s="726"/>
      <c r="K2224" s="1190">
        <f t="shared" si="61"/>
        <v>120000</v>
      </c>
      <c r="L2224" s="1081"/>
    </row>
    <row r="2225" spans="2:12" x14ac:dyDescent="0.35">
      <c r="B2225" s="698">
        <v>22020702</v>
      </c>
      <c r="C2225" s="782">
        <v>70112</v>
      </c>
      <c r="D2225" s="761" t="s">
        <v>4684</v>
      </c>
      <c r="E2225" s="700">
        <v>2101</v>
      </c>
      <c r="F2225" s="698">
        <v>10721300</v>
      </c>
      <c r="G2225" s="26" t="s">
        <v>223</v>
      </c>
      <c r="H2225" s="791">
        <v>2000000</v>
      </c>
      <c r="I2225" s="751"/>
      <c r="J2225" s="726"/>
      <c r="K2225" s="1190">
        <f t="shared" si="61"/>
        <v>2000000</v>
      </c>
      <c r="L2225" s="1081"/>
    </row>
    <row r="2226" spans="2:12" x14ac:dyDescent="0.35">
      <c r="B2226" s="698">
        <v>22020801</v>
      </c>
      <c r="C2226" s="782">
        <v>70112</v>
      </c>
      <c r="D2226" s="761" t="s">
        <v>4684</v>
      </c>
      <c r="E2226" s="700">
        <v>2101</v>
      </c>
      <c r="F2226" s="698">
        <v>10721300</v>
      </c>
      <c r="G2226" s="26" t="s">
        <v>168</v>
      </c>
      <c r="H2226" s="39">
        <v>500000</v>
      </c>
      <c r="I2226" s="751"/>
      <c r="J2226" s="726"/>
      <c r="K2226" s="1190">
        <f t="shared" si="61"/>
        <v>500000</v>
      </c>
      <c r="L2226" s="1081"/>
    </row>
    <row r="2227" spans="2:12" x14ac:dyDescent="0.35">
      <c r="B2227" s="698">
        <v>22020901</v>
      </c>
      <c r="C2227" s="782">
        <v>70112</v>
      </c>
      <c r="D2227" s="761" t="s">
        <v>4684</v>
      </c>
      <c r="E2227" s="700">
        <v>2101</v>
      </c>
      <c r="F2227" s="698">
        <v>10721300</v>
      </c>
      <c r="G2227" s="26" t="s">
        <v>171</v>
      </c>
      <c r="H2227" s="791">
        <v>50000</v>
      </c>
      <c r="I2227" s="751"/>
      <c r="J2227" s="726"/>
      <c r="K2227" s="1190">
        <f t="shared" si="61"/>
        <v>50000</v>
      </c>
      <c r="L2227" s="1081"/>
    </row>
    <row r="2228" spans="2:12" x14ac:dyDescent="0.35">
      <c r="B2228" s="698">
        <v>22021001</v>
      </c>
      <c r="C2228" s="782">
        <v>70112</v>
      </c>
      <c r="D2228" s="761" t="s">
        <v>4684</v>
      </c>
      <c r="E2228" s="700">
        <v>2101</v>
      </c>
      <c r="F2228" s="698">
        <v>10721300</v>
      </c>
      <c r="G2228" s="26" t="s">
        <v>172</v>
      </c>
      <c r="H2228" s="39">
        <v>500000</v>
      </c>
      <c r="I2228" s="751"/>
      <c r="J2228" s="726"/>
      <c r="K2228" s="1190">
        <f t="shared" si="61"/>
        <v>500000</v>
      </c>
      <c r="L2228" s="1081"/>
    </row>
    <row r="2229" spans="2:12" x14ac:dyDescent="0.35">
      <c r="B2229" s="698">
        <v>22021002</v>
      </c>
      <c r="C2229" s="782">
        <v>70112</v>
      </c>
      <c r="D2229" s="761" t="s">
        <v>4684</v>
      </c>
      <c r="E2229" s="700">
        <v>2101</v>
      </c>
      <c r="F2229" s="698">
        <v>10721300</v>
      </c>
      <c r="G2229" s="26" t="s">
        <v>189</v>
      </c>
      <c r="H2229" s="39">
        <v>2000000</v>
      </c>
      <c r="I2229" s="751"/>
      <c r="J2229" s="726"/>
      <c r="K2229" s="1190">
        <f t="shared" si="61"/>
        <v>2000000</v>
      </c>
      <c r="L2229" s="1081"/>
    </row>
    <row r="2230" spans="2:12" x14ac:dyDescent="0.35">
      <c r="B2230" s="698">
        <v>22021003</v>
      </c>
      <c r="C2230" s="782">
        <v>70112</v>
      </c>
      <c r="D2230" s="761" t="s">
        <v>4684</v>
      </c>
      <c r="E2230" s="700">
        <v>2101</v>
      </c>
      <c r="F2230" s="698">
        <v>10721300</v>
      </c>
      <c r="G2230" s="26" t="s">
        <v>173</v>
      </c>
      <c r="H2230" s="39">
        <v>5000000</v>
      </c>
      <c r="I2230" s="751"/>
      <c r="J2230" s="726"/>
      <c r="K2230" s="1190">
        <f t="shared" si="61"/>
        <v>5000000</v>
      </c>
      <c r="L2230" s="1081"/>
    </row>
    <row r="2231" spans="2:12" x14ac:dyDescent="0.35">
      <c r="B2231" s="698">
        <v>22021004</v>
      </c>
      <c r="C2231" s="782">
        <v>70112</v>
      </c>
      <c r="D2231" s="761" t="s">
        <v>4684</v>
      </c>
      <c r="E2231" s="700">
        <v>2101</v>
      </c>
      <c r="F2231" s="698">
        <v>10721300</v>
      </c>
      <c r="G2231" s="26" t="s">
        <v>174</v>
      </c>
      <c r="H2231" s="39">
        <v>5000000</v>
      </c>
      <c r="I2231" s="751"/>
      <c r="J2231" s="726"/>
      <c r="K2231" s="1190">
        <f t="shared" si="61"/>
        <v>5000000</v>
      </c>
      <c r="L2231" s="1081"/>
    </row>
    <row r="2232" spans="2:12" x14ac:dyDescent="0.35">
      <c r="B2232" s="698">
        <v>22021006</v>
      </c>
      <c r="C2232" s="782">
        <v>70112</v>
      </c>
      <c r="D2232" s="761" t="s">
        <v>4684</v>
      </c>
      <c r="E2232" s="700">
        <v>2101</v>
      </c>
      <c r="F2232" s="698">
        <v>10721300</v>
      </c>
      <c r="G2232" s="26" t="s">
        <v>190</v>
      </c>
      <c r="H2232" s="791">
        <v>200000</v>
      </c>
      <c r="I2232" s="751"/>
      <c r="J2232" s="726"/>
      <c r="K2232" s="1190">
        <f t="shared" si="61"/>
        <v>200000</v>
      </c>
      <c r="L2232" s="1081"/>
    </row>
    <row r="2233" spans="2:12" x14ac:dyDescent="0.35">
      <c r="B2233" s="698">
        <v>22021007</v>
      </c>
      <c r="C2233" s="782">
        <v>70112</v>
      </c>
      <c r="D2233" s="761" t="s">
        <v>4684</v>
      </c>
      <c r="E2233" s="700">
        <v>2101</v>
      </c>
      <c r="F2233" s="698">
        <v>10721300</v>
      </c>
      <c r="G2233" s="26" t="s">
        <v>175</v>
      </c>
      <c r="H2233" s="791">
        <v>500000</v>
      </c>
      <c r="I2233" s="751"/>
      <c r="J2233" s="726"/>
      <c r="K2233" s="1190">
        <f t="shared" si="61"/>
        <v>500000</v>
      </c>
      <c r="L2233" s="1081"/>
    </row>
    <row r="2234" spans="2:12" ht="54" customHeight="1" x14ac:dyDescent="0.35">
      <c r="B2234" s="698">
        <v>22060102</v>
      </c>
      <c r="C2234" s="782">
        <v>70171</v>
      </c>
      <c r="D2234" s="761" t="s">
        <v>4684</v>
      </c>
      <c r="E2234" s="700">
        <v>2101</v>
      </c>
      <c r="F2234" s="698">
        <v>10721300</v>
      </c>
      <c r="G2234" s="26" t="s">
        <v>3215</v>
      </c>
      <c r="H2234" s="791">
        <v>100000000</v>
      </c>
      <c r="I2234" s="751">
        <v>117156074</v>
      </c>
      <c r="J2234" s="648">
        <v>134312148</v>
      </c>
      <c r="K2234" s="1190">
        <f t="shared" si="61"/>
        <v>234312148</v>
      </c>
      <c r="L2234" s="1081"/>
    </row>
    <row r="2235" spans="2:12" ht="54" customHeight="1" x14ac:dyDescent="0.35">
      <c r="B2235" s="698">
        <v>22060201</v>
      </c>
      <c r="C2235" s="782">
        <v>70171</v>
      </c>
      <c r="D2235" s="761" t="s">
        <v>4684</v>
      </c>
      <c r="E2235" s="700">
        <v>2101</v>
      </c>
      <c r="F2235" s="698">
        <v>10721300</v>
      </c>
      <c r="G2235" s="26" t="s">
        <v>3743</v>
      </c>
      <c r="H2235" s="791">
        <v>100000000</v>
      </c>
      <c r="I2235" s="751"/>
      <c r="J2235" s="648"/>
      <c r="K2235" s="1190">
        <f>SUM(H2235,J2235)</f>
        <v>100000000</v>
      </c>
      <c r="L2235" s="1081"/>
    </row>
    <row r="2236" spans="2:12" ht="54" customHeight="1" x14ac:dyDescent="0.35">
      <c r="B2236" s="698">
        <v>22060202</v>
      </c>
      <c r="C2236" s="782">
        <v>70171</v>
      </c>
      <c r="D2236" s="761" t="s">
        <v>4684</v>
      </c>
      <c r="E2236" s="700">
        <v>2101</v>
      </c>
      <c r="F2236" s="698">
        <v>10721300</v>
      </c>
      <c r="G2236" s="26" t="s">
        <v>3216</v>
      </c>
      <c r="H2236" s="791">
        <v>4154948334.3899999</v>
      </c>
      <c r="I2236" s="751">
        <v>2603272038.4200006</v>
      </c>
      <c r="J2236" s="648">
        <v>1051595742.4500012</v>
      </c>
      <c r="K2236" s="1190">
        <f t="shared" si="61"/>
        <v>5206544076.8400011</v>
      </c>
      <c r="L2236" s="1081"/>
    </row>
    <row r="2237" spans="2:12" ht="39.6" customHeight="1" x14ac:dyDescent="0.35">
      <c r="B2237" s="698">
        <v>22060302</v>
      </c>
      <c r="C2237" s="782">
        <v>70171</v>
      </c>
      <c r="D2237" s="761" t="s">
        <v>4684</v>
      </c>
      <c r="E2237" s="700">
        <v>2101</v>
      </c>
      <c r="F2237" s="698">
        <v>10721300</v>
      </c>
      <c r="G2237" s="26" t="s">
        <v>3217</v>
      </c>
      <c r="H2237" s="763">
        <v>500000000</v>
      </c>
      <c r="I2237" s="751">
        <v>773001080.41000009</v>
      </c>
      <c r="J2237" s="648">
        <v>546002160.82000005</v>
      </c>
      <c r="K2237" s="1191">
        <f t="shared" si="61"/>
        <v>1046002160.8200001</v>
      </c>
      <c r="L2237" s="1081"/>
    </row>
    <row r="2238" spans="2:12" ht="42.95" customHeight="1" thickBot="1" x14ac:dyDescent="0.4">
      <c r="B2238" s="698">
        <v>22060402</v>
      </c>
      <c r="C2238" s="782">
        <v>70171</v>
      </c>
      <c r="D2238" s="761" t="s">
        <v>4684</v>
      </c>
      <c r="E2238" s="700">
        <v>2101</v>
      </c>
      <c r="F2238" s="698">
        <v>10721300</v>
      </c>
      <c r="G2238" s="26" t="s">
        <v>3218</v>
      </c>
      <c r="H2238" s="791">
        <v>1836428291.73</v>
      </c>
      <c r="I2238" s="751">
        <v>596309512.54999995</v>
      </c>
      <c r="J2238" s="726"/>
      <c r="K2238" s="1190">
        <f t="shared" si="61"/>
        <v>1836428291.73</v>
      </c>
      <c r="L2238" s="1081"/>
    </row>
    <row r="2239" spans="2:12" ht="54" customHeight="1" thickTop="1" thickBot="1" x14ac:dyDescent="0.4">
      <c r="B2239" s="767"/>
      <c r="C2239" s="767"/>
      <c r="D2239" s="767"/>
      <c r="E2239" s="767"/>
      <c r="F2239" s="767"/>
      <c r="G2239" s="16" t="s">
        <v>1039</v>
      </c>
      <c r="H2239" s="766">
        <f>SUM(H2211:H2238)</f>
        <v>6727761534.1199989</v>
      </c>
      <c r="I2239" s="747">
        <f>SUM(I2211:I2238)</f>
        <v>4089738705.3800011</v>
      </c>
      <c r="J2239" s="765">
        <f>SUM(J2211:J2238)</f>
        <v>1731910051.2700014</v>
      </c>
      <c r="K2239" s="1192">
        <f>SUM(K2211:K2238)</f>
        <v>8459671585.3900013</v>
      </c>
    </row>
    <row r="2240" spans="2:12" ht="27" thickTop="1" thickBot="1" x14ac:dyDescent="0.4">
      <c r="B2240" s="767"/>
      <c r="C2240" s="767"/>
      <c r="D2240" s="767"/>
      <c r="E2240" s="767"/>
      <c r="F2240" s="767"/>
      <c r="G2240" s="769"/>
      <c r="H2240" s="787"/>
      <c r="I2240" s="728"/>
      <c r="J2240" s="770"/>
      <c r="K2240" s="1193"/>
    </row>
    <row r="2241" spans="2:12" ht="27.75" thickTop="1" thickBot="1" x14ac:dyDescent="0.4">
      <c r="B2241" s="767"/>
      <c r="C2241" s="767"/>
      <c r="D2241" s="767"/>
      <c r="E2241" s="767"/>
      <c r="F2241" s="767"/>
      <c r="G2241" s="769"/>
      <c r="H2241" s="787"/>
      <c r="I2241" s="728"/>
      <c r="J2241" s="719" t="s">
        <v>179</v>
      </c>
      <c r="K2241" s="1194">
        <f>K2211</f>
        <v>9514908</v>
      </c>
    </row>
    <row r="2242" spans="2:12" ht="27.75" thickTop="1" thickBot="1" x14ac:dyDescent="0.4">
      <c r="B2242" s="767"/>
      <c r="C2242" s="767"/>
      <c r="D2242" s="767"/>
      <c r="E2242" s="767"/>
      <c r="F2242" s="767"/>
      <c r="G2242" s="769"/>
      <c r="H2242" s="787"/>
      <c r="I2242" s="728"/>
      <c r="J2242" s="719" t="s">
        <v>180</v>
      </c>
      <c r="K2242" s="1192">
        <f>K2239-K2241</f>
        <v>8450156677.3900013</v>
      </c>
    </row>
    <row r="2243" spans="2:12" ht="27.75" thickTop="1" thickBot="1" x14ac:dyDescent="0.4">
      <c r="B2243" s="767"/>
      <c r="C2243" s="767"/>
      <c r="D2243" s="767"/>
      <c r="E2243" s="767"/>
      <c r="F2243" s="767"/>
      <c r="G2243" s="769"/>
      <c r="H2243" s="787"/>
      <c r="I2243" s="728"/>
      <c r="J2243" s="720"/>
      <c r="K2243" s="1195"/>
    </row>
    <row r="2244" spans="2:12" ht="27.75" thickTop="1" thickBot="1" x14ac:dyDescent="0.4">
      <c r="B2244" s="1088" t="s">
        <v>128</v>
      </c>
      <c r="C2244" s="1089" t="s">
        <v>1024</v>
      </c>
      <c r="D2244" s="1089"/>
      <c r="E2244" s="1089"/>
      <c r="F2244" s="1089"/>
      <c r="G2244" s="1089"/>
      <c r="H2244" s="1108"/>
      <c r="I2244" s="1101"/>
      <c r="J2244" s="1112"/>
      <c r="K2244" s="1188"/>
    </row>
    <row r="2245" spans="2:12" ht="27.75" thickTop="1" thickBot="1" x14ac:dyDescent="0.4">
      <c r="B2245" s="1569" t="s">
        <v>213</v>
      </c>
      <c r="C2245" s="1569"/>
      <c r="D2245" s="1569"/>
      <c r="E2245" s="1569"/>
      <c r="F2245" s="1569"/>
      <c r="G2245" s="31"/>
      <c r="H2245" s="32"/>
      <c r="I2245" s="753"/>
      <c r="J2245" s="722"/>
      <c r="K2245" s="32"/>
    </row>
    <row r="2246" spans="2:12" ht="80.25" thickTop="1" thickBot="1" x14ac:dyDescent="0.4">
      <c r="B2246" s="20" t="s">
        <v>137</v>
      </c>
      <c r="C2246" s="20" t="s">
        <v>138</v>
      </c>
      <c r="D2246" s="20" t="s">
        <v>139</v>
      </c>
      <c r="E2246" s="20" t="s">
        <v>140</v>
      </c>
      <c r="F2246" s="20" t="s">
        <v>141</v>
      </c>
      <c r="G2246" s="20" t="s">
        <v>142</v>
      </c>
      <c r="H2246" s="33" t="s">
        <v>3311</v>
      </c>
      <c r="I2246" s="750" t="s">
        <v>3317</v>
      </c>
      <c r="J2246" s="717" t="s">
        <v>3318</v>
      </c>
      <c r="K2246" s="33" t="s">
        <v>5153</v>
      </c>
    </row>
    <row r="2247" spans="2:12" ht="52.5" thickTop="1" thickBot="1" x14ac:dyDescent="0.4">
      <c r="B2247" s="698" t="s">
        <v>2933</v>
      </c>
      <c r="C2247" s="782">
        <v>70112</v>
      </c>
      <c r="D2247" s="699" t="s">
        <v>4875</v>
      </c>
      <c r="E2247" s="700">
        <v>3101</v>
      </c>
      <c r="F2247" s="698">
        <v>10721300</v>
      </c>
      <c r="G2247" s="26" t="s">
        <v>3744</v>
      </c>
      <c r="H2247" s="791">
        <v>8666666666.666666</v>
      </c>
      <c r="I2247" s="751">
        <v>1781236756.72</v>
      </c>
      <c r="J2247" s="726"/>
      <c r="K2247" s="791">
        <f>SUM(H2247,J2247)</f>
        <v>8666666666.666666</v>
      </c>
      <c r="L2247" s="1081"/>
    </row>
    <row r="2248" spans="2:12" ht="27.75" thickTop="1" thickBot="1" x14ac:dyDescent="0.4">
      <c r="B2248" s="764"/>
      <c r="C2248" s="764"/>
      <c r="D2248" s="764"/>
      <c r="E2248" s="764"/>
      <c r="F2248" s="764"/>
      <c r="G2248" s="16" t="s">
        <v>1038</v>
      </c>
      <c r="H2248" s="766">
        <f>SUM(H2247:H2247)</f>
        <v>8666666666.666666</v>
      </c>
      <c r="I2248" s="747">
        <f>SUM(I2247:I2247)</f>
        <v>1781236756.72</v>
      </c>
      <c r="J2248" s="765">
        <f>SUM(J2247:J2247)</f>
        <v>0</v>
      </c>
      <c r="K2248" s="766">
        <f>SUM(K2247:K2247)</f>
        <v>8666666666.666666</v>
      </c>
    </row>
    <row r="2249" spans="2:12" ht="27" thickTop="1" thickBot="1" x14ac:dyDescent="0.4">
      <c r="B2249" s="767"/>
      <c r="C2249" s="767"/>
      <c r="D2249" s="767"/>
      <c r="E2249" s="767"/>
      <c r="F2249" s="767"/>
      <c r="G2249" s="769"/>
      <c r="H2249" s="787"/>
      <c r="I2249" s="728"/>
      <c r="J2249" s="770"/>
      <c r="K2249" s="934"/>
    </row>
    <row r="2250" spans="2:12" ht="27.75" thickTop="1" thickBot="1" x14ac:dyDescent="0.4">
      <c r="B2250" s="767"/>
      <c r="C2250" s="767"/>
      <c r="D2250" s="767"/>
      <c r="E2250" s="767"/>
      <c r="F2250" s="767"/>
      <c r="G2250" s="769"/>
      <c r="H2250" s="787"/>
      <c r="I2250" s="728"/>
      <c r="J2250" s="719" t="s">
        <v>215</v>
      </c>
      <c r="K2250" s="766">
        <f>K2248</f>
        <v>8666666666.666666</v>
      </c>
    </row>
    <row r="2251" spans="2:12" ht="27" thickTop="1" thickBot="1" x14ac:dyDescent="0.4">
      <c r="B2251" s="239"/>
      <c r="C2251" s="240"/>
      <c r="D2251" s="241"/>
      <c r="E2251" s="240"/>
      <c r="F2251" s="241"/>
      <c r="G2251" s="239"/>
      <c r="H2251" s="856"/>
      <c r="I2251" s="757"/>
      <c r="J2251" s="727"/>
      <c r="K2251" s="242"/>
    </row>
    <row r="2252" spans="2:12" ht="27.75" thickTop="1" thickBot="1" x14ac:dyDescent="0.4">
      <c r="B2252" s="1088">
        <v>22000800100</v>
      </c>
      <c r="C2252" s="1572" t="s">
        <v>3220</v>
      </c>
      <c r="D2252" s="1572"/>
      <c r="E2252" s="1572"/>
      <c r="F2252" s="1572"/>
      <c r="G2252" s="1572"/>
      <c r="H2252" s="1108"/>
      <c r="I2252" s="1101"/>
      <c r="J2252" s="1112"/>
      <c r="K2252" s="1108"/>
    </row>
    <row r="2253" spans="2:12" ht="27.75" thickTop="1" thickBot="1" x14ac:dyDescent="0.4">
      <c r="B2253" s="1569" t="s">
        <v>182</v>
      </c>
      <c r="C2253" s="1569"/>
      <c r="D2253" s="1569"/>
      <c r="E2253" s="1569"/>
      <c r="F2253" s="1569"/>
      <c r="G2253" s="31"/>
      <c r="H2253" s="32"/>
      <c r="I2253" s="753"/>
      <c r="J2253" s="722"/>
      <c r="K2253" s="32"/>
    </row>
    <row r="2254" spans="2:12" ht="106.5" thickTop="1" thickBot="1" x14ac:dyDescent="0.4">
      <c r="B2254" s="20" t="s">
        <v>137</v>
      </c>
      <c r="C2254" s="20" t="s">
        <v>138</v>
      </c>
      <c r="D2254" s="20" t="s">
        <v>139</v>
      </c>
      <c r="E2254" s="20" t="s">
        <v>140</v>
      </c>
      <c r="F2254" s="20" t="s">
        <v>141</v>
      </c>
      <c r="G2254" s="20" t="s">
        <v>142</v>
      </c>
      <c r="H2254" s="33" t="s">
        <v>3311</v>
      </c>
      <c r="I2254" s="750" t="s">
        <v>3316</v>
      </c>
      <c r="J2254" s="717" t="s">
        <v>3315</v>
      </c>
      <c r="K2254" s="21" t="s">
        <v>5155</v>
      </c>
    </row>
    <row r="2255" spans="2:12" ht="26.25" thickTop="1" x14ac:dyDescent="0.35">
      <c r="B2255" s="782">
        <v>21010101</v>
      </c>
      <c r="C2255" s="782">
        <v>70112</v>
      </c>
      <c r="D2255" s="783" t="s">
        <v>4684</v>
      </c>
      <c r="E2255" s="784">
        <v>2101</v>
      </c>
      <c r="F2255" s="782">
        <v>10721300</v>
      </c>
      <c r="G2255" s="37" t="s">
        <v>143</v>
      </c>
      <c r="H2255" s="785">
        <v>767586658</v>
      </c>
      <c r="I2255" s="751">
        <v>341473889.38999999</v>
      </c>
      <c r="J2255" s="738"/>
      <c r="K2255" s="785">
        <f t="shared" ref="K2255:K2301" si="62">SUM(H2255,J2255)</f>
        <v>767586658</v>
      </c>
      <c r="L2255" s="1081"/>
    </row>
    <row r="2256" spans="2:12" x14ac:dyDescent="0.35">
      <c r="B2256" s="782">
        <v>21020101</v>
      </c>
      <c r="C2256" s="782">
        <v>70112</v>
      </c>
      <c r="D2256" s="783" t="s">
        <v>4684</v>
      </c>
      <c r="E2256" s="784">
        <v>2101</v>
      </c>
      <c r="F2256" s="782">
        <v>10721300</v>
      </c>
      <c r="G2256" s="37" t="s">
        <v>144</v>
      </c>
      <c r="H2256" s="785">
        <v>5080153</v>
      </c>
      <c r="I2256" s="751">
        <v>1910000</v>
      </c>
      <c r="J2256" s="738"/>
      <c r="K2256" s="785">
        <f t="shared" si="62"/>
        <v>5080153</v>
      </c>
      <c r="L2256" s="1081"/>
    </row>
    <row r="2257" spans="2:12" ht="30.95" customHeight="1" x14ac:dyDescent="0.35">
      <c r="B2257" s="698">
        <v>22020101</v>
      </c>
      <c r="C2257" s="782">
        <v>70112</v>
      </c>
      <c r="D2257" s="761" t="s">
        <v>4684</v>
      </c>
      <c r="E2257" s="700">
        <v>2101</v>
      </c>
      <c r="F2257" s="698">
        <v>10721300</v>
      </c>
      <c r="G2257" s="26" t="s">
        <v>145</v>
      </c>
      <c r="H2257" s="791">
        <v>30000000</v>
      </c>
      <c r="I2257" s="751">
        <v>14279050</v>
      </c>
      <c r="J2257" s="738"/>
      <c r="K2257" s="785">
        <f t="shared" si="62"/>
        <v>30000000</v>
      </c>
      <c r="L2257" s="1081"/>
    </row>
    <row r="2258" spans="2:12" ht="30.95" customHeight="1" x14ac:dyDescent="0.35">
      <c r="B2258" s="698">
        <v>22020102</v>
      </c>
      <c r="C2258" s="782">
        <v>70112</v>
      </c>
      <c r="D2258" s="761" t="s">
        <v>4684</v>
      </c>
      <c r="E2258" s="700">
        <v>2101</v>
      </c>
      <c r="F2258" s="698">
        <v>10721300</v>
      </c>
      <c r="G2258" s="26" t="s">
        <v>146</v>
      </c>
      <c r="H2258" s="791">
        <v>30000000</v>
      </c>
      <c r="I2258" s="751">
        <v>10726000</v>
      </c>
      <c r="J2258" s="738"/>
      <c r="K2258" s="785">
        <f t="shared" si="62"/>
        <v>30000000</v>
      </c>
      <c r="L2258" s="1081"/>
    </row>
    <row r="2259" spans="2:12" ht="30.95" customHeight="1" x14ac:dyDescent="0.35">
      <c r="B2259" s="698">
        <v>22020103</v>
      </c>
      <c r="C2259" s="782">
        <v>70112</v>
      </c>
      <c r="D2259" s="761" t="s">
        <v>4684</v>
      </c>
      <c r="E2259" s="700">
        <v>2101</v>
      </c>
      <c r="F2259" s="698">
        <v>10721300</v>
      </c>
      <c r="G2259" s="26" t="s">
        <v>282</v>
      </c>
      <c r="H2259" s="791">
        <v>10500000</v>
      </c>
      <c r="I2259" s="751">
        <v>2500000</v>
      </c>
      <c r="J2259" s="738"/>
      <c r="K2259" s="785">
        <f t="shared" si="62"/>
        <v>10500000</v>
      </c>
      <c r="L2259" s="1081"/>
    </row>
    <row r="2260" spans="2:12" ht="30.95" customHeight="1" x14ac:dyDescent="0.35">
      <c r="B2260" s="698">
        <v>22020104</v>
      </c>
      <c r="C2260" s="782">
        <v>70112</v>
      </c>
      <c r="D2260" s="761" t="s">
        <v>4684</v>
      </c>
      <c r="E2260" s="700">
        <v>2101</v>
      </c>
      <c r="F2260" s="698">
        <v>10721300</v>
      </c>
      <c r="G2260" s="26" t="s">
        <v>283</v>
      </c>
      <c r="H2260" s="791">
        <v>7000000</v>
      </c>
      <c r="I2260" s="751">
        <v>1800000</v>
      </c>
      <c r="J2260" s="738"/>
      <c r="K2260" s="785">
        <f t="shared" si="62"/>
        <v>7000000</v>
      </c>
      <c r="L2260" s="1081"/>
    </row>
    <row r="2261" spans="2:12" ht="30.95" customHeight="1" x14ac:dyDescent="0.35">
      <c r="B2261" s="698">
        <v>22020201</v>
      </c>
      <c r="C2261" s="782">
        <v>70112</v>
      </c>
      <c r="D2261" s="761" t="s">
        <v>4684</v>
      </c>
      <c r="E2261" s="700">
        <v>2101</v>
      </c>
      <c r="F2261" s="698">
        <v>10721300</v>
      </c>
      <c r="G2261" s="26" t="s">
        <v>147</v>
      </c>
      <c r="H2261" s="791">
        <v>14000000</v>
      </c>
      <c r="I2261" s="751">
        <v>812693.47</v>
      </c>
      <c r="J2261" s="738"/>
      <c r="K2261" s="785">
        <f t="shared" si="62"/>
        <v>14000000</v>
      </c>
      <c r="L2261" s="1081"/>
    </row>
    <row r="2262" spans="2:12" ht="30.95" customHeight="1" x14ac:dyDescent="0.35">
      <c r="B2262" s="698">
        <v>22020202</v>
      </c>
      <c r="C2262" s="782">
        <v>70112</v>
      </c>
      <c r="D2262" s="761" t="s">
        <v>4684</v>
      </c>
      <c r="E2262" s="700">
        <v>2101</v>
      </c>
      <c r="F2262" s="698">
        <v>10721300</v>
      </c>
      <c r="G2262" s="26" t="s">
        <v>184</v>
      </c>
      <c r="H2262" s="791">
        <v>2100000</v>
      </c>
      <c r="I2262" s="751">
        <v>1200000</v>
      </c>
      <c r="J2262" s="738"/>
      <c r="K2262" s="785">
        <f t="shared" si="62"/>
        <v>2100000</v>
      </c>
      <c r="L2262" s="1081"/>
    </row>
    <row r="2263" spans="2:12" ht="30.95" customHeight="1" x14ac:dyDescent="0.35">
      <c r="B2263" s="698">
        <v>22020203</v>
      </c>
      <c r="C2263" s="782">
        <v>70112</v>
      </c>
      <c r="D2263" s="761" t="s">
        <v>4684</v>
      </c>
      <c r="E2263" s="700">
        <v>2101</v>
      </c>
      <c r="F2263" s="698">
        <v>10721300</v>
      </c>
      <c r="G2263" s="26" t="s">
        <v>148</v>
      </c>
      <c r="H2263" s="791">
        <v>10000000</v>
      </c>
      <c r="I2263" s="751">
        <v>3781000</v>
      </c>
      <c r="J2263" s="738"/>
      <c r="K2263" s="785">
        <f t="shared" si="62"/>
        <v>10000000</v>
      </c>
      <c r="L2263" s="1081"/>
    </row>
    <row r="2264" spans="2:12" ht="30.95" customHeight="1" x14ac:dyDescent="0.35">
      <c r="B2264" s="698">
        <v>22020205</v>
      </c>
      <c r="C2264" s="782">
        <v>70112</v>
      </c>
      <c r="D2264" s="761" t="s">
        <v>4684</v>
      </c>
      <c r="E2264" s="700">
        <v>2101</v>
      </c>
      <c r="F2264" s="698">
        <v>10721300</v>
      </c>
      <c r="G2264" s="26" t="s">
        <v>185</v>
      </c>
      <c r="H2264" s="791">
        <v>3000000</v>
      </c>
      <c r="I2264" s="751">
        <v>600000</v>
      </c>
      <c r="J2264" s="738"/>
      <c r="K2264" s="785">
        <f t="shared" si="62"/>
        <v>3000000</v>
      </c>
      <c r="L2264" s="1081"/>
    </row>
    <row r="2265" spans="2:12" ht="30.95" customHeight="1" x14ac:dyDescent="0.35">
      <c r="B2265" s="698">
        <v>22020206</v>
      </c>
      <c r="C2265" s="782">
        <v>70112</v>
      </c>
      <c r="D2265" s="761" t="s">
        <v>4684</v>
      </c>
      <c r="E2265" s="700">
        <v>2101</v>
      </c>
      <c r="F2265" s="698">
        <v>10721300</v>
      </c>
      <c r="G2265" s="26" t="s">
        <v>234</v>
      </c>
      <c r="H2265" s="791">
        <v>70000</v>
      </c>
      <c r="I2265" s="751"/>
      <c r="J2265" s="738"/>
      <c r="K2265" s="785">
        <f t="shared" si="62"/>
        <v>70000</v>
      </c>
      <c r="L2265" s="1081"/>
    </row>
    <row r="2266" spans="2:12" ht="30.95" customHeight="1" x14ac:dyDescent="0.35">
      <c r="B2266" s="698">
        <v>22020208</v>
      </c>
      <c r="C2266" s="782">
        <v>70112</v>
      </c>
      <c r="D2266" s="761" t="s">
        <v>4684</v>
      </c>
      <c r="E2266" s="700">
        <v>2101</v>
      </c>
      <c r="F2266" s="698">
        <v>10721300</v>
      </c>
      <c r="G2266" s="26" t="s">
        <v>2896</v>
      </c>
      <c r="H2266" s="791">
        <v>77000000</v>
      </c>
      <c r="I2266" s="751">
        <v>30002652.5</v>
      </c>
      <c r="J2266" s="738"/>
      <c r="K2266" s="785">
        <f t="shared" si="62"/>
        <v>77000000</v>
      </c>
      <c r="L2266" s="1081"/>
    </row>
    <row r="2267" spans="2:12" ht="30.95" customHeight="1" x14ac:dyDescent="0.35">
      <c r="B2267" s="698">
        <v>22020301</v>
      </c>
      <c r="C2267" s="782">
        <v>70112</v>
      </c>
      <c r="D2267" s="761" t="s">
        <v>4684</v>
      </c>
      <c r="E2267" s="700">
        <v>2101</v>
      </c>
      <c r="F2267" s="698">
        <v>10721300</v>
      </c>
      <c r="G2267" s="26" t="s">
        <v>195</v>
      </c>
      <c r="H2267" s="791">
        <v>50000000</v>
      </c>
      <c r="I2267" s="751">
        <v>15557000</v>
      </c>
      <c r="J2267" s="738"/>
      <c r="K2267" s="785">
        <f t="shared" si="62"/>
        <v>50000000</v>
      </c>
      <c r="L2267" s="1081"/>
    </row>
    <row r="2268" spans="2:12" ht="30.95" customHeight="1" x14ac:dyDescent="0.35">
      <c r="B2268" s="698">
        <v>22020302</v>
      </c>
      <c r="C2268" s="782">
        <v>70112</v>
      </c>
      <c r="D2268" s="761" t="s">
        <v>4684</v>
      </c>
      <c r="E2268" s="700">
        <v>2101</v>
      </c>
      <c r="F2268" s="698">
        <v>10721300</v>
      </c>
      <c r="G2268" s="26" t="s">
        <v>207</v>
      </c>
      <c r="H2268" s="791">
        <v>350000</v>
      </c>
      <c r="I2268" s="751"/>
      <c r="J2268" s="738"/>
      <c r="K2268" s="785">
        <f t="shared" si="62"/>
        <v>350000</v>
      </c>
      <c r="L2268" s="1081"/>
    </row>
    <row r="2269" spans="2:12" ht="30.95" customHeight="1" x14ac:dyDescent="0.35">
      <c r="B2269" s="698">
        <v>22020303</v>
      </c>
      <c r="C2269" s="782">
        <v>70112</v>
      </c>
      <c r="D2269" s="761" t="s">
        <v>4684</v>
      </c>
      <c r="E2269" s="700">
        <v>2101</v>
      </c>
      <c r="F2269" s="698">
        <v>10721300</v>
      </c>
      <c r="G2269" s="26" t="s">
        <v>152</v>
      </c>
      <c r="H2269" s="791">
        <v>700000</v>
      </c>
      <c r="I2269" s="751">
        <v>400000</v>
      </c>
      <c r="J2269" s="738"/>
      <c r="K2269" s="785">
        <f t="shared" si="62"/>
        <v>700000</v>
      </c>
      <c r="L2269" s="1081"/>
    </row>
    <row r="2270" spans="2:12" ht="30.95" customHeight="1" x14ac:dyDescent="0.35">
      <c r="B2270" s="698">
        <v>22020304</v>
      </c>
      <c r="C2270" s="782">
        <v>70112</v>
      </c>
      <c r="D2270" s="761" t="s">
        <v>4684</v>
      </c>
      <c r="E2270" s="700">
        <v>2101</v>
      </c>
      <c r="F2270" s="698">
        <v>10721300</v>
      </c>
      <c r="G2270" s="26" t="s">
        <v>187</v>
      </c>
      <c r="H2270" s="791">
        <v>70000</v>
      </c>
      <c r="I2270" s="751"/>
      <c r="J2270" s="738"/>
      <c r="K2270" s="785">
        <f t="shared" si="62"/>
        <v>70000</v>
      </c>
      <c r="L2270" s="1081"/>
    </row>
    <row r="2271" spans="2:12" ht="30.95" customHeight="1" x14ac:dyDescent="0.35">
      <c r="B2271" s="698">
        <v>22020305</v>
      </c>
      <c r="C2271" s="782">
        <v>70112</v>
      </c>
      <c r="D2271" s="761" t="s">
        <v>4684</v>
      </c>
      <c r="E2271" s="700">
        <v>2101</v>
      </c>
      <c r="F2271" s="698">
        <v>10721300</v>
      </c>
      <c r="G2271" s="26" t="s">
        <v>153</v>
      </c>
      <c r="H2271" s="791">
        <v>42000000</v>
      </c>
      <c r="I2271" s="751">
        <v>18144500</v>
      </c>
      <c r="J2271" s="738"/>
      <c r="K2271" s="785">
        <f t="shared" si="62"/>
        <v>42000000</v>
      </c>
      <c r="L2271" s="1081"/>
    </row>
    <row r="2272" spans="2:12" ht="30.95" customHeight="1" x14ac:dyDescent="0.35">
      <c r="B2272" s="698">
        <v>22020306</v>
      </c>
      <c r="C2272" s="782">
        <v>70112</v>
      </c>
      <c r="D2272" s="761" t="s">
        <v>4684</v>
      </c>
      <c r="E2272" s="700">
        <v>2101</v>
      </c>
      <c r="F2272" s="698">
        <v>10721300</v>
      </c>
      <c r="G2272" s="26" t="s">
        <v>154</v>
      </c>
      <c r="H2272" s="791">
        <v>3500000</v>
      </c>
      <c r="I2272" s="751">
        <v>620000</v>
      </c>
      <c r="J2272" s="738"/>
      <c r="K2272" s="785">
        <f t="shared" si="62"/>
        <v>3500000</v>
      </c>
      <c r="L2272" s="1081"/>
    </row>
    <row r="2273" spans="2:12" ht="30.95" customHeight="1" x14ac:dyDescent="0.35">
      <c r="B2273" s="698">
        <v>22020309</v>
      </c>
      <c r="C2273" s="782">
        <v>70112</v>
      </c>
      <c r="D2273" s="761" t="s">
        <v>4684</v>
      </c>
      <c r="E2273" s="700">
        <v>2101</v>
      </c>
      <c r="F2273" s="698">
        <v>10721300</v>
      </c>
      <c r="G2273" s="26" t="s">
        <v>156</v>
      </c>
      <c r="H2273" s="791">
        <v>10500000</v>
      </c>
      <c r="I2273" s="751">
        <v>4000000</v>
      </c>
      <c r="J2273" s="738"/>
      <c r="K2273" s="785">
        <f t="shared" si="62"/>
        <v>10500000</v>
      </c>
      <c r="L2273" s="1081"/>
    </row>
    <row r="2274" spans="2:12" ht="30.95" customHeight="1" x14ac:dyDescent="0.35">
      <c r="B2274" s="698">
        <v>22020401</v>
      </c>
      <c r="C2274" s="782">
        <v>70112</v>
      </c>
      <c r="D2274" s="761" t="s">
        <v>4684</v>
      </c>
      <c r="E2274" s="700">
        <v>2101</v>
      </c>
      <c r="F2274" s="698">
        <v>10721300</v>
      </c>
      <c r="G2274" s="26" t="s">
        <v>196</v>
      </c>
      <c r="H2274" s="791">
        <v>35000000</v>
      </c>
      <c r="I2274" s="751">
        <v>8655200</v>
      </c>
      <c r="J2274" s="738"/>
      <c r="K2274" s="785">
        <f t="shared" si="62"/>
        <v>35000000</v>
      </c>
      <c r="L2274" s="1081"/>
    </row>
    <row r="2275" spans="2:12" ht="30.95" customHeight="1" x14ac:dyDescent="0.35">
      <c r="B2275" s="698">
        <v>22020402</v>
      </c>
      <c r="C2275" s="782">
        <v>70112</v>
      </c>
      <c r="D2275" s="761" t="s">
        <v>4684</v>
      </c>
      <c r="E2275" s="700">
        <v>2101</v>
      </c>
      <c r="F2275" s="698">
        <v>10721300</v>
      </c>
      <c r="G2275" s="26" t="s">
        <v>197</v>
      </c>
      <c r="H2275" s="791">
        <v>5000000</v>
      </c>
      <c r="I2275" s="751">
        <v>1600000</v>
      </c>
      <c r="J2275" s="738"/>
      <c r="K2275" s="785">
        <f t="shared" si="62"/>
        <v>5000000</v>
      </c>
      <c r="L2275" s="1081"/>
    </row>
    <row r="2276" spans="2:12" ht="30.95" customHeight="1" x14ac:dyDescent="0.35">
      <c r="B2276" s="698">
        <v>22020403</v>
      </c>
      <c r="C2276" s="782">
        <v>70112</v>
      </c>
      <c r="D2276" s="761" t="s">
        <v>4684</v>
      </c>
      <c r="E2276" s="700">
        <v>2101</v>
      </c>
      <c r="F2276" s="698">
        <v>10721300</v>
      </c>
      <c r="G2276" s="26" t="s">
        <v>160</v>
      </c>
      <c r="H2276" s="791">
        <v>10000000</v>
      </c>
      <c r="I2276" s="751">
        <v>9042625</v>
      </c>
      <c r="J2276" s="738">
        <v>10000000</v>
      </c>
      <c r="K2276" s="785">
        <f t="shared" si="62"/>
        <v>20000000</v>
      </c>
      <c r="L2276" s="1081"/>
    </row>
    <row r="2277" spans="2:12" ht="30.95" customHeight="1" x14ac:dyDescent="0.35">
      <c r="B2277" s="698">
        <v>22020404</v>
      </c>
      <c r="C2277" s="782">
        <v>70112</v>
      </c>
      <c r="D2277" s="761" t="s">
        <v>4684</v>
      </c>
      <c r="E2277" s="700">
        <v>2101</v>
      </c>
      <c r="F2277" s="698">
        <v>10721300</v>
      </c>
      <c r="G2277" s="26" t="s">
        <v>161</v>
      </c>
      <c r="H2277" s="791">
        <v>3000000</v>
      </c>
      <c r="I2277" s="751">
        <v>2051000</v>
      </c>
      <c r="J2277" s="738">
        <v>2000000</v>
      </c>
      <c r="K2277" s="785">
        <f t="shared" si="62"/>
        <v>5000000</v>
      </c>
      <c r="L2277" s="1081"/>
    </row>
    <row r="2278" spans="2:12" ht="30.95" customHeight="1" x14ac:dyDescent="0.35">
      <c r="B2278" s="698">
        <v>22020405</v>
      </c>
      <c r="C2278" s="782">
        <v>70112</v>
      </c>
      <c r="D2278" s="761" t="s">
        <v>4684</v>
      </c>
      <c r="E2278" s="700">
        <v>2101</v>
      </c>
      <c r="F2278" s="698">
        <v>10721300</v>
      </c>
      <c r="G2278" s="26" t="s">
        <v>162</v>
      </c>
      <c r="H2278" s="791">
        <v>8400000</v>
      </c>
      <c r="I2278" s="751">
        <v>392000</v>
      </c>
      <c r="J2278" s="738"/>
      <c r="K2278" s="785">
        <f t="shared" si="62"/>
        <v>8400000</v>
      </c>
      <c r="L2278" s="1081"/>
    </row>
    <row r="2279" spans="2:12" ht="30.95" customHeight="1" x14ac:dyDescent="0.35">
      <c r="B2279" s="698">
        <v>22020406</v>
      </c>
      <c r="C2279" s="782">
        <v>70112</v>
      </c>
      <c r="D2279" s="761" t="s">
        <v>4684</v>
      </c>
      <c r="E2279" s="700">
        <v>2101</v>
      </c>
      <c r="F2279" s="698">
        <v>10721300</v>
      </c>
      <c r="G2279" s="26" t="s">
        <v>163</v>
      </c>
      <c r="H2279" s="791">
        <v>7000000</v>
      </c>
      <c r="I2279" s="751">
        <v>2582600</v>
      </c>
      <c r="J2279" s="738"/>
      <c r="K2279" s="785">
        <f t="shared" si="62"/>
        <v>7000000</v>
      </c>
      <c r="L2279" s="1081"/>
    </row>
    <row r="2280" spans="2:12" ht="30.95" customHeight="1" x14ac:dyDescent="0.35">
      <c r="B2280" s="698">
        <v>22020501</v>
      </c>
      <c r="C2280" s="782">
        <v>70112</v>
      </c>
      <c r="D2280" s="761" t="s">
        <v>4684</v>
      </c>
      <c r="E2280" s="700">
        <v>2101</v>
      </c>
      <c r="F2280" s="698">
        <v>10721300</v>
      </c>
      <c r="G2280" s="26" t="s">
        <v>198</v>
      </c>
      <c r="H2280" s="791">
        <v>35000000</v>
      </c>
      <c r="I2280" s="751">
        <v>27200000</v>
      </c>
      <c r="J2280" s="738">
        <v>10000000</v>
      </c>
      <c r="K2280" s="785">
        <f t="shared" si="62"/>
        <v>45000000</v>
      </c>
      <c r="L2280" s="1081"/>
    </row>
    <row r="2281" spans="2:12" ht="30.95" customHeight="1" x14ac:dyDescent="0.35">
      <c r="B2281" s="698">
        <v>22020502</v>
      </c>
      <c r="C2281" s="782">
        <v>70112</v>
      </c>
      <c r="D2281" s="761" t="s">
        <v>4684</v>
      </c>
      <c r="E2281" s="700">
        <v>2101</v>
      </c>
      <c r="F2281" s="698">
        <v>10721300</v>
      </c>
      <c r="G2281" s="26" t="s">
        <v>457</v>
      </c>
      <c r="H2281" s="791">
        <v>7000000</v>
      </c>
      <c r="I2281" s="751"/>
      <c r="J2281" s="738"/>
      <c r="K2281" s="785">
        <f t="shared" si="62"/>
        <v>7000000</v>
      </c>
      <c r="L2281" s="1081"/>
    </row>
    <row r="2282" spans="2:12" ht="30.95" customHeight="1" x14ac:dyDescent="0.35">
      <c r="B2282" s="698">
        <v>22020601</v>
      </c>
      <c r="C2282" s="782">
        <v>70112</v>
      </c>
      <c r="D2282" s="761" t="s">
        <v>4684</v>
      </c>
      <c r="E2282" s="700">
        <v>2101</v>
      </c>
      <c r="F2282" s="698">
        <v>10721300</v>
      </c>
      <c r="G2282" s="26" t="s">
        <v>166</v>
      </c>
      <c r="H2282" s="791">
        <v>50000000</v>
      </c>
      <c r="I2282" s="751">
        <v>109963000</v>
      </c>
      <c r="J2282" s="738">
        <v>150000000</v>
      </c>
      <c r="K2282" s="785">
        <f t="shared" si="62"/>
        <v>200000000</v>
      </c>
      <c r="L2282" s="1081"/>
    </row>
    <row r="2283" spans="2:12" ht="30.95" customHeight="1" x14ac:dyDescent="0.35">
      <c r="B2283" s="698">
        <v>22020602</v>
      </c>
      <c r="C2283" s="782">
        <v>70112</v>
      </c>
      <c r="D2283" s="761" t="s">
        <v>4684</v>
      </c>
      <c r="E2283" s="700">
        <v>2101</v>
      </c>
      <c r="F2283" s="698">
        <v>10721300</v>
      </c>
      <c r="G2283" s="26" t="s">
        <v>210</v>
      </c>
      <c r="H2283" s="791">
        <v>15000000</v>
      </c>
      <c r="I2283" s="751">
        <v>2613593.75</v>
      </c>
      <c r="J2283" s="738"/>
      <c r="K2283" s="785">
        <f t="shared" si="62"/>
        <v>15000000</v>
      </c>
      <c r="L2283" s="1081"/>
    </row>
    <row r="2284" spans="2:12" ht="30.95" customHeight="1" x14ac:dyDescent="0.35">
      <c r="B2284" s="698">
        <v>22020605</v>
      </c>
      <c r="C2284" s="782">
        <v>70112</v>
      </c>
      <c r="D2284" s="761" t="s">
        <v>4684</v>
      </c>
      <c r="E2284" s="700">
        <v>2101</v>
      </c>
      <c r="F2284" s="698">
        <v>10721300</v>
      </c>
      <c r="G2284" s="26" t="s">
        <v>167</v>
      </c>
      <c r="H2284" s="791">
        <v>30800000</v>
      </c>
      <c r="I2284" s="751">
        <v>30455500</v>
      </c>
      <c r="J2284" s="738">
        <v>20000000</v>
      </c>
      <c r="K2284" s="785">
        <f t="shared" si="62"/>
        <v>50800000</v>
      </c>
      <c r="L2284" s="1081"/>
    </row>
    <row r="2285" spans="2:12" ht="38.450000000000003" customHeight="1" x14ac:dyDescent="0.35">
      <c r="B2285" s="698">
        <v>22020701</v>
      </c>
      <c r="C2285" s="782">
        <v>70112</v>
      </c>
      <c r="D2285" s="761" t="s">
        <v>4684</v>
      </c>
      <c r="E2285" s="700">
        <v>2101</v>
      </c>
      <c r="F2285" s="698">
        <v>10721300</v>
      </c>
      <c r="G2285" s="26" t="s">
        <v>199</v>
      </c>
      <c r="H2285" s="791">
        <v>80000000</v>
      </c>
      <c r="I2285" s="751">
        <v>166962685.86000001</v>
      </c>
      <c r="J2285" s="738">
        <v>200000000</v>
      </c>
      <c r="K2285" s="785">
        <f t="shared" si="62"/>
        <v>280000000</v>
      </c>
      <c r="L2285" s="1081"/>
    </row>
    <row r="2286" spans="2:12" ht="38.450000000000003" customHeight="1" x14ac:dyDescent="0.35">
      <c r="B2286" s="698">
        <v>22020702</v>
      </c>
      <c r="C2286" s="782">
        <v>70112</v>
      </c>
      <c r="D2286" s="761" t="s">
        <v>4684</v>
      </c>
      <c r="E2286" s="700">
        <v>2101</v>
      </c>
      <c r="F2286" s="698">
        <v>10721300</v>
      </c>
      <c r="G2286" s="26" t="s">
        <v>223</v>
      </c>
      <c r="H2286" s="791">
        <v>3500000</v>
      </c>
      <c r="I2286" s="751"/>
      <c r="J2286" s="738"/>
      <c r="K2286" s="785">
        <f t="shared" si="62"/>
        <v>3500000</v>
      </c>
      <c r="L2286" s="1081"/>
    </row>
    <row r="2287" spans="2:12" ht="38.450000000000003" customHeight="1" x14ac:dyDescent="0.35">
      <c r="B2287" s="698">
        <v>22020703</v>
      </c>
      <c r="C2287" s="782">
        <v>70112</v>
      </c>
      <c r="D2287" s="761" t="s">
        <v>4684</v>
      </c>
      <c r="E2287" s="700">
        <v>2101</v>
      </c>
      <c r="F2287" s="698">
        <v>10721300</v>
      </c>
      <c r="G2287" s="26" t="s">
        <v>208</v>
      </c>
      <c r="H2287" s="791">
        <v>42000000</v>
      </c>
      <c r="I2287" s="751">
        <v>34827535.329999998</v>
      </c>
      <c r="J2287" s="738">
        <v>30000000</v>
      </c>
      <c r="K2287" s="785">
        <f t="shared" si="62"/>
        <v>72000000</v>
      </c>
      <c r="L2287" s="1081"/>
    </row>
    <row r="2288" spans="2:12" ht="38.450000000000003" customHeight="1" x14ac:dyDescent="0.35">
      <c r="B2288" s="698">
        <v>22020801</v>
      </c>
      <c r="C2288" s="782">
        <v>70112</v>
      </c>
      <c r="D2288" s="761" t="s">
        <v>4684</v>
      </c>
      <c r="E2288" s="700">
        <v>2101</v>
      </c>
      <c r="F2288" s="698">
        <v>10721300</v>
      </c>
      <c r="G2288" s="26" t="s">
        <v>168</v>
      </c>
      <c r="H2288" s="791">
        <v>140000000</v>
      </c>
      <c r="I2288" s="751">
        <v>27060000</v>
      </c>
      <c r="J2288" s="738"/>
      <c r="K2288" s="785">
        <f t="shared" si="62"/>
        <v>140000000</v>
      </c>
      <c r="L2288" s="1081"/>
    </row>
    <row r="2289" spans="2:12" ht="38.450000000000003" customHeight="1" x14ac:dyDescent="0.35">
      <c r="B2289" s="698">
        <v>22020802</v>
      </c>
      <c r="C2289" s="782">
        <v>70112</v>
      </c>
      <c r="D2289" s="761" t="s">
        <v>4684</v>
      </c>
      <c r="E2289" s="700">
        <v>2101</v>
      </c>
      <c r="F2289" s="698">
        <v>10721300</v>
      </c>
      <c r="G2289" s="26" t="s">
        <v>188</v>
      </c>
      <c r="H2289" s="791">
        <v>10000000</v>
      </c>
      <c r="I2289" s="751">
        <v>1350000</v>
      </c>
      <c r="J2289" s="738"/>
      <c r="K2289" s="785">
        <f t="shared" si="62"/>
        <v>10000000</v>
      </c>
      <c r="L2289" s="1081"/>
    </row>
    <row r="2290" spans="2:12" ht="38.450000000000003" customHeight="1" x14ac:dyDescent="0.35">
      <c r="B2290" s="698">
        <v>22020803</v>
      </c>
      <c r="C2290" s="782">
        <v>70112</v>
      </c>
      <c r="D2290" s="761" t="s">
        <v>4684</v>
      </c>
      <c r="E2290" s="700">
        <v>2101</v>
      </c>
      <c r="F2290" s="698">
        <v>10721300</v>
      </c>
      <c r="G2290" s="26" t="s">
        <v>169</v>
      </c>
      <c r="H2290" s="791">
        <v>86000000</v>
      </c>
      <c r="I2290" s="751">
        <v>20420000</v>
      </c>
      <c r="J2290" s="738"/>
      <c r="K2290" s="785">
        <f t="shared" si="62"/>
        <v>86000000</v>
      </c>
      <c r="L2290" s="1081"/>
    </row>
    <row r="2291" spans="2:12" ht="38.450000000000003" customHeight="1" x14ac:dyDescent="0.35">
      <c r="B2291" s="698">
        <v>22020901</v>
      </c>
      <c r="C2291" s="782">
        <v>70112</v>
      </c>
      <c r="D2291" s="761" t="s">
        <v>4684</v>
      </c>
      <c r="E2291" s="700">
        <v>2101</v>
      </c>
      <c r="F2291" s="698">
        <v>10721300</v>
      </c>
      <c r="G2291" s="26" t="s">
        <v>171</v>
      </c>
      <c r="H2291" s="791">
        <v>350000</v>
      </c>
      <c r="I2291" s="751">
        <v>91630.04</v>
      </c>
      <c r="J2291" s="738"/>
      <c r="K2291" s="785">
        <f t="shared" si="62"/>
        <v>350000</v>
      </c>
      <c r="L2291" s="1081"/>
    </row>
    <row r="2292" spans="2:12" ht="38.450000000000003" customHeight="1" x14ac:dyDescent="0.35">
      <c r="B2292" s="698">
        <v>22020902</v>
      </c>
      <c r="C2292" s="782">
        <v>70112</v>
      </c>
      <c r="D2292" s="761" t="s">
        <v>4684</v>
      </c>
      <c r="E2292" s="700">
        <v>2101</v>
      </c>
      <c r="F2292" s="698">
        <v>10721300</v>
      </c>
      <c r="G2292" s="26" t="s">
        <v>226</v>
      </c>
      <c r="H2292" s="791">
        <v>3500000</v>
      </c>
      <c r="I2292" s="751"/>
      <c r="J2292" s="738"/>
      <c r="K2292" s="785">
        <f t="shared" si="62"/>
        <v>3500000</v>
      </c>
      <c r="L2292" s="1081"/>
    </row>
    <row r="2293" spans="2:12" ht="38.450000000000003" customHeight="1" x14ac:dyDescent="0.35">
      <c r="B2293" s="698">
        <v>22021001</v>
      </c>
      <c r="C2293" s="782">
        <v>70112</v>
      </c>
      <c r="D2293" s="761" t="s">
        <v>4684</v>
      </c>
      <c r="E2293" s="700">
        <v>2101</v>
      </c>
      <c r="F2293" s="698">
        <v>10721300</v>
      </c>
      <c r="G2293" s="26" t="s">
        <v>172</v>
      </c>
      <c r="H2293" s="791">
        <v>15657155.5</v>
      </c>
      <c r="I2293" s="751">
        <v>5542250</v>
      </c>
      <c r="J2293" s="738"/>
      <c r="K2293" s="785">
        <f t="shared" si="62"/>
        <v>15657155.5</v>
      </c>
      <c r="L2293" s="1081"/>
    </row>
    <row r="2294" spans="2:12" ht="38.450000000000003" customHeight="1" x14ac:dyDescent="0.35">
      <c r="B2294" s="698">
        <v>22021002</v>
      </c>
      <c r="C2294" s="782">
        <v>70112</v>
      </c>
      <c r="D2294" s="761" t="s">
        <v>4684</v>
      </c>
      <c r="E2294" s="700">
        <v>2101</v>
      </c>
      <c r="F2294" s="698">
        <v>10721300</v>
      </c>
      <c r="G2294" s="26" t="s">
        <v>189</v>
      </c>
      <c r="H2294" s="791">
        <v>25004000</v>
      </c>
      <c r="I2294" s="751">
        <v>15680000</v>
      </c>
      <c r="J2294" s="738">
        <v>5000000</v>
      </c>
      <c r="K2294" s="785">
        <f t="shared" si="62"/>
        <v>30004000</v>
      </c>
      <c r="L2294" s="1081"/>
    </row>
    <row r="2295" spans="2:12" ht="38.450000000000003" customHeight="1" x14ac:dyDescent="0.35">
      <c r="B2295" s="698">
        <v>22021003</v>
      </c>
      <c r="C2295" s="782">
        <v>70112</v>
      </c>
      <c r="D2295" s="761" t="s">
        <v>4684</v>
      </c>
      <c r="E2295" s="700">
        <v>2101</v>
      </c>
      <c r="F2295" s="698">
        <v>10721300</v>
      </c>
      <c r="G2295" s="26" t="s">
        <v>173</v>
      </c>
      <c r="H2295" s="791">
        <v>30000000</v>
      </c>
      <c r="I2295" s="751">
        <v>27304348.32</v>
      </c>
      <c r="J2295" s="738">
        <v>15000000</v>
      </c>
      <c r="K2295" s="785">
        <f t="shared" si="62"/>
        <v>45000000</v>
      </c>
      <c r="L2295" s="1081"/>
    </row>
    <row r="2296" spans="2:12" ht="38.450000000000003" customHeight="1" x14ac:dyDescent="0.35">
      <c r="B2296" s="698">
        <v>22021004</v>
      </c>
      <c r="C2296" s="782">
        <v>70112</v>
      </c>
      <c r="D2296" s="761" t="s">
        <v>4684</v>
      </c>
      <c r="E2296" s="700">
        <v>2101</v>
      </c>
      <c r="F2296" s="698">
        <v>10721300</v>
      </c>
      <c r="G2296" s="26" t="s">
        <v>174</v>
      </c>
      <c r="H2296" s="791">
        <v>5600000</v>
      </c>
      <c r="I2296" s="751">
        <v>150000</v>
      </c>
      <c r="J2296" s="738"/>
      <c r="K2296" s="785">
        <f t="shared" si="62"/>
        <v>5600000</v>
      </c>
      <c r="L2296" s="1081"/>
    </row>
    <row r="2297" spans="2:12" ht="38.450000000000003" customHeight="1" x14ac:dyDescent="0.35">
      <c r="B2297" s="698">
        <v>22021006</v>
      </c>
      <c r="C2297" s="782">
        <v>70112</v>
      </c>
      <c r="D2297" s="761" t="s">
        <v>4684</v>
      </c>
      <c r="E2297" s="700">
        <v>2101</v>
      </c>
      <c r="F2297" s="698">
        <v>10721300</v>
      </c>
      <c r="G2297" s="26" t="s">
        <v>190</v>
      </c>
      <c r="H2297" s="791">
        <v>2000347.36</v>
      </c>
      <c r="I2297" s="751">
        <v>38261</v>
      </c>
      <c r="J2297" s="738"/>
      <c r="K2297" s="785">
        <f t="shared" si="62"/>
        <v>2000347.36</v>
      </c>
      <c r="L2297" s="1081"/>
    </row>
    <row r="2298" spans="2:12" ht="38.450000000000003" customHeight="1" x14ac:dyDescent="0.35">
      <c r="B2298" s="698">
        <v>22021007</v>
      </c>
      <c r="C2298" s="782">
        <v>70112</v>
      </c>
      <c r="D2298" s="761" t="s">
        <v>4684</v>
      </c>
      <c r="E2298" s="700">
        <v>2101</v>
      </c>
      <c r="F2298" s="698">
        <v>10721300</v>
      </c>
      <c r="G2298" s="26" t="s">
        <v>175</v>
      </c>
      <c r="H2298" s="791">
        <v>49000000</v>
      </c>
      <c r="I2298" s="751">
        <v>16213000</v>
      </c>
      <c r="J2298" s="738"/>
      <c r="K2298" s="785">
        <f t="shared" si="62"/>
        <v>49000000</v>
      </c>
      <c r="L2298" s="1081"/>
    </row>
    <row r="2299" spans="2:12" ht="38.450000000000003" customHeight="1" x14ac:dyDescent="0.35">
      <c r="B2299" s="698">
        <v>22021008</v>
      </c>
      <c r="C2299" s="782">
        <v>70112</v>
      </c>
      <c r="D2299" s="761" t="s">
        <v>4684</v>
      </c>
      <c r="E2299" s="700">
        <v>2101</v>
      </c>
      <c r="F2299" s="698">
        <v>10721300</v>
      </c>
      <c r="G2299" s="26" t="s">
        <v>191</v>
      </c>
      <c r="H2299" s="791">
        <v>20000000</v>
      </c>
      <c r="I2299" s="751">
        <v>16029812.85</v>
      </c>
      <c r="J2299" s="738"/>
      <c r="K2299" s="785">
        <f t="shared" si="62"/>
        <v>20000000</v>
      </c>
      <c r="L2299" s="1081"/>
    </row>
    <row r="2300" spans="2:12" ht="38.450000000000003" customHeight="1" x14ac:dyDescent="0.35">
      <c r="B2300" s="698">
        <v>22021021</v>
      </c>
      <c r="C2300" s="782">
        <v>70112</v>
      </c>
      <c r="D2300" s="761" t="s">
        <v>4684</v>
      </c>
      <c r="E2300" s="700">
        <v>2101</v>
      </c>
      <c r="F2300" s="698">
        <v>10721300</v>
      </c>
      <c r="G2300" s="26" t="s">
        <v>201</v>
      </c>
      <c r="H2300" s="791">
        <v>1750000</v>
      </c>
      <c r="I2300" s="751"/>
      <c r="J2300" s="738"/>
      <c r="K2300" s="785">
        <f t="shared" si="62"/>
        <v>1750000</v>
      </c>
      <c r="L2300" s="1081"/>
    </row>
    <row r="2301" spans="2:12" ht="38.450000000000003" customHeight="1" thickBot="1" x14ac:dyDescent="0.4">
      <c r="B2301" s="698">
        <v>22040109</v>
      </c>
      <c r="C2301" s="782">
        <v>70112</v>
      </c>
      <c r="D2301" s="761" t="s">
        <v>4684</v>
      </c>
      <c r="E2301" s="700">
        <v>2101</v>
      </c>
      <c r="F2301" s="698">
        <v>10721300</v>
      </c>
      <c r="G2301" s="26" t="s">
        <v>178</v>
      </c>
      <c r="H2301" s="791">
        <v>3000000</v>
      </c>
      <c r="I2301" s="751">
        <v>330000</v>
      </c>
      <c r="J2301" s="738"/>
      <c r="K2301" s="785">
        <f t="shared" si="62"/>
        <v>3000000</v>
      </c>
      <c r="L2301" s="1081"/>
    </row>
    <row r="2302" spans="2:12" ht="27.75" thickTop="1" thickBot="1" x14ac:dyDescent="0.4">
      <c r="B2302" s="764"/>
      <c r="C2302" s="764"/>
      <c r="D2302" s="764"/>
      <c r="E2302" s="764"/>
      <c r="F2302" s="764"/>
      <c r="G2302" s="16" t="s">
        <v>1039</v>
      </c>
      <c r="H2302" s="766">
        <f>SUM(H2255:H2301)</f>
        <v>1787018313.8599999</v>
      </c>
      <c r="I2302" s="747">
        <f>SUM(I2255:I2301)</f>
        <v>974361827.51000011</v>
      </c>
      <c r="J2302" s="765">
        <f>SUM(J2255:J2301)</f>
        <v>442000000</v>
      </c>
      <c r="K2302" s="766">
        <f>SUM(K2255:K2301)</f>
        <v>2229018313.8600001</v>
      </c>
    </row>
    <row r="2303" spans="2:12" ht="27" thickTop="1" thickBot="1" x14ac:dyDescent="0.4">
      <c r="B2303" s="767"/>
      <c r="C2303" s="767"/>
      <c r="D2303" s="767"/>
      <c r="E2303" s="767"/>
      <c r="F2303" s="767"/>
      <c r="G2303" s="769"/>
      <c r="H2303" s="787"/>
      <c r="I2303" s="728"/>
      <c r="J2303" s="770"/>
      <c r="K2303" s="934"/>
    </row>
    <row r="2304" spans="2:12" ht="27.75" thickTop="1" thickBot="1" x14ac:dyDescent="0.4">
      <c r="B2304" s="767"/>
      <c r="C2304" s="767"/>
      <c r="D2304" s="767"/>
      <c r="E2304" s="767"/>
      <c r="F2304" s="767"/>
      <c r="G2304" s="769"/>
      <c r="H2304" s="787"/>
      <c r="I2304" s="728"/>
      <c r="J2304" s="719" t="s">
        <v>179</v>
      </c>
      <c r="K2304" s="766">
        <f>K2255+K2256</f>
        <v>772666811</v>
      </c>
    </row>
    <row r="2305" spans="2:15" ht="27.75" thickTop="1" thickBot="1" x14ac:dyDescent="0.4">
      <c r="B2305" s="767"/>
      <c r="C2305" s="767"/>
      <c r="D2305" s="767"/>
      <c r="E2305" s="767"/>
      <c r="F2305" s="767"/>
      <c r="G2305" s="769"/>
      <c r="H2305" s="787"/>
      <c r="I2305" s="728"/>
      <c r="J2305" s="719" t="s">
        <v>180</v>
      </c>
      <c r="K2305" s="766">
        <f>K2302-K2304</f>
        <v>1456351502.8600001</v>
      </c>
    </row>
    <row r="2306" spans="2:15" ht="27.75" thickTop="1" thickBot="1" x14ac:dyDescent="0.4">
      <c r="B2306" s="767"/>
      <c r="C2306" s="767"/>
      <c r="D2306" s="767"/>
      <c r="E2306" s="767"/>
      <c r="F2306" s="767"/>
      <c r="G2306" s="769"/>
      <c r="H2306" s="787"/>
      <c r="I2306" s="728"/>
      <c r="J2306" s="720"/>
      <c r="K2306" s="794"/>
    </row>
    <row r="2307" spans="2:15" ht="27.75" thickTop="1" thickBot="1" x14ac:dyDescent="0.4">
      <c r="B2307" s="1088">
        <v>22000800100</v>
      </c>
      <c r="C2307" s="1572" t="s">
        <v>3220</v>
      </c>
      <c r="D2307" s="1572"/>
      <c r="E2307" s="1572"/>
      <c r="F2307" s="1572"/>
      <c r="G2307" s="1572"/>
      <c r="H2307" s="1108"/>
      <c r="I2307" s="1101"/>
      <c r="J2307" s="1112"/>
      <c r="K2307" s="1108"/>
    </row>
    <row r="2308" spans="2:15" ht="27.75" thickTop="1" thickBot="1" x14ac:dyDescent="0.4">
      <c r="B2308" s="1569" t="s">
        <v>298</v>
      </c>
      <c r="C2308" s="1569"/>
      <c r="D2308" s="1569"/>
      <c r="E2308" s="1569"/>
      <c r="F2308" s="1569"/>
      <c r="G2308" s="31"/>
      <c r="H2308" s="32"/>
      <c r="I2308" s="753"/>
      <c r="J2308" s="722"/>
      <c r="K2308" s="32"/>
    </row>
    <row r="2309" spans="2:15" ht="80.25" thickTop="1" thickBot="1" x14ac:dyDescent="0.4">
      <c r="B2309" s="20" t="s">
        <v>137</v>
      </c>
      <c r="C2309" s="20" t="s">
        <v>138</v>
      </c>
      <c r="D2309" s="20" t="s">
        <v>139</v>
      </c>
      <c r="E2309" s="20" t="s">
        <v>140</v>
      </c>
      <c r="F2309" s="20" t="s">
        <v>141</v>
      </c>
      <c r="G2309" s="20" t="s">
        <v>142</v>
      </c>
      <c r="H2309" s="33" t="s">
        <v>3311</v>
      </c>
      <c r="I2309" s="750" t="s">
        <v>3317</v>
      </c>
      <c r="J2309" s="717" t="s">
        <v>3318</v>
      </c>
      <c r="K2309" s="21" t="s">
        <v>5153</v>
      </c>
    </row>
    <row r="2310" spans="2:15" ht="51.75" thickTop="1" x14ac:dyDescent="0.35">
      <c r="B2310" s="782">
        <v>23010104</v>
      </c>
      <c r="C2310" s="782">
        <v>70112</v>
      </c>
      <c r="D2310" s="790" t="s">
        <v>5010</v>
      </c>
      <c r="E2310" s="784">
        <v>3101</v>
      </c>
      <c r="F2310" s="782">
        <v>10721300</v>
      </c>
      <c r="G2310" s="37" t="s">
        <v>3745</v>
      </c>
      <c r="H2310" s="785">
        <v>5000000</v>
      </c>
      <c r="I2310" s="751"/>
      <c r="J2310" s="736">
        <v>-5000000</v>
      </c>
      <c r="K2310" s="799">
        <f t="shared" ref="K2310:K2322" si="63">SUM(H2310,J2310)</f>
        <v>0</v>
      </c>
      <c r="L2310" s="1081"/>
    </row>
    <row r="2311" spans="2:15" ht="51" x14ac:dyDescent="0.35">
      <c r="B2311" s="698">
        <v>23010105</v>
      </c>
      <c r="C2311" s="782">
        <v>70112</v>
      </c>
      <c r="D2311" s="699" t="s">
        <v>5011</v>
      </c>
      <c r="E2311" s="700">
        <v>3101</v>
      </c>
      <c r="F2311" s="698">
        <v>10721300</v>
      </c>
      <c r="G2311" s="26" t="s">
        <v>3746</v>
      </c>
      <c r="H2311" s="791">
        <v>110000000</v>
      </c>
      <c r="I2311" s="751"/>
      <c r="J2311" s="726">
        <v>-110000000</v>
      </c>
      <c r="K2311" s="799">
        <f t="shared" si="63"/>
        <v>0</v>
      </c>
      <c r="L2311" s="1081"/>
    </row>
    <row r="2312" spans="2:15" ht="51" x14ac:dyDescent="0.35">
      <c r="B2312" s="698">
        <v>23010112</v>
      </c>
      <c r="C2312" s="782">
        <v>70112</v>
      </c>
      <c r="D2312" s="699" t="s">
        <v>5012</v>
      </c>
      <c r="E2312" s="700">
        <v>3101</v>
      </c>
      <c r="F2312" s="698">
        <v>10721300</v>
      </c>
      <c r="G2312" s="26" t="s">
        <v>3747</v>
      </c>
      <c r="H2312" s="763">
        <v>105000000</v>
      </c>
      <c r="I2312" s="751"/>
      <c r="J2312" s="723"/>
      <c r="K2312" s="798">
        <f t="shared" si="63"/>
        <v>105000000</v>
      </c>
      <c r="L2312" s="1081"/>
    </row>
    <row r="2313" spans="2:15" s="1312" customFormat="1" ht="51" x14ac:dyDescent="0.35">
      <c r="B2313" s="1313">
        <v>23010113</v>
      </c>
      <c r="C2313" s="1324">
        <v>70112</v>
      </c>
      <c r="D2313" s="1325" t="s">
        <v>5013</v>
      </c>
      <c r="E2313" s="1315">
        <v>3101</v>
      </c>
      <c r="F2313" s="1313">
        <v>10721300</v>
      </c>
      <c r="G2313" s="1316" t="s">
        <v>3748</v>
      </c>
      <c r="H2313" s="1317">
        <v>15000000</v>
      </c>
      <c r="I2313" s="1318">
        <v>2485000</v>
      </c>
      <c r="J2313" s="1323">
        <v>-12515000</v>
      </c>
      <c r="K2313" s="1326">
        <f t="shared" si="63"/>
        <v>2485000</v>
      </c>
      <c r="L2313" s="1327"/>
      <c r="M2313" s="1154"/>
      <c r="N2313" s="1322"/>
      <c r="O2313" s="1322"/>
    </row>
    <row r="2314" spans="2:15" s="1312" customFormat="1" ht="51" x14ac:dyDescent="0.35">
      <c r="B2314" s="1313">
        <v>23010114</v>
      </c>
      <c r="C2314" s="1324">
        <v>70112</v>
      </c>
      <c r="D2314" s="1325" t="s">
        <v>5014</v>
      </c>
      <c r="E2314" s="1315">
        <v>3101</v>
      </c>
      <c r="F2314" s="1313">
        <v>10721300</v>
      </c>
      <c r="G2314" s="1316" t="s">
        <v>3749</v>
      </c>
      <c r="H2314" s="1317">
        <v>3500000</v>
      </c>
      <c r="I2314" s="1318">
        <v>540000</v>
      </c>
      <c r="J2314" s="1323">
        <v>-2960000</v>
      </c>
      <c r="K2314" s="1326">
        <f t="shared" si="63"/>
        <v>540000</v>
      </c>
      <c r="L2314" s="1327"/>
      <c r="M2314" s="1154"/>
      <c r="N2314" s="1322"/>
      <c r="O2314" s="1322"/>
    </row>
    <row r="2315" spans="2:15" ht="51" x14ac:dyDescent="0.35">
      <c r="B2315" s="698">
        <v>23010115</v>
      </c>
      <c r="C2315" s="782">
        <v>70112</v>
      </c>
      <c r="D2315" s="699" t="s">
        <v>5015</v>
      </c>
      <c r="E2315" s="700">
        <v>3101</v>
      </c>
      <c r="F2315" s="698">
        <v>10721300</v>
      </c>
      <c r="G2315" s="26" t="s">
        <v>3750</v>
      </c>
      <c r="H2315" s="791">
        <v>7000000</v>
      </c>
      <c r="I2315" s="751"/>
      <c r="J2315" s="726">
        <v>-7000000</v>
      </c>
      <c r="K2315" s="799">
        <f>SUM(H2315,J2315)</f>
        <v>0</v>
      </c>
      <c r="L2315" s="1081"/>
    </row>
    <row r="2316" spans="2:15" ht="51" x14ac:dyDescent="0.35">
      <c r="B2316" s="698">
        <v>23010117</v>
      </c>
      <c r="C2316" s="782">
        <v>70112</v>
      </c>
      <c r="D2316" s="699" t="s">
        <v>5016</v>
      </c>
      <c r="E2316" s="700">
        <v>3101</v>
      </c>
      <c r="F2316" s="698">
        <v>10721300</v>
      </c>
      <c r="G2316" s="26" t="s">
        <v>3751</v>
      </c>
      <c r="H2316" s="791">
        <v>301000</v>
      </c>
      <c r="I2316" s="751"/>
      <c r="J2316" s="726"/>
      <c r="K2316" s="799">
        <f t="shared" si="63"/>
        <v>301000</v>
      </c>
      <c r="L2316" s="1081"/>
    </row>
    <row r="2317" spans="2:15" ht="51" x14ac:dyDescent="0.35">
      <c r="B2317" s="698">
        <v>23010118</v>
      </c>
      <c r="C2317" s="782">
        <v>70112</v>
      </c>
      <c r="D2317" s="699" t="s">
        <v>5017</v>
      </c>
      <c r="E2317" s="700">
        <v>3101</v>
      </c>
      <c r="F2317" s="698">
        <v>10721300</v>
      </c>
      <c r="G2317" s="26" t="s">
        <v>3752</v>
      </c>
      <c r="H2317" s="791">
        <v>700000</v>
      </c>
      <c r="I2317" s="751"/>
      <c r="J2317" s="726"/>
      <c r="K2317" s="799">
        <f t="shared" si="63"/>
        <v>700000</v>
      </c>
      <c r="L2317" s="1081"/>
    </row>
    <row r="2318" spans="2:15" ht="51" x14ac:dyDescent="0.35">
      <c r="B2318" s="698">
        <v>23010119</v>
      </c>
      <c r="C2318" s="782">
        <v>70112</v>
      </c>
      <c r="D2318" s="699" t="s">
        <v>5018</v>
      </c>
      <c r="E2318" s="700">
        <v>3101</v>
      </c>
      <c r="F2318" s="698">
        <v>10721300</v>
      </c>
      <c r="G2318" s="26" t="s">
        <v>3753</v>
      </c>
      <c r="H2318" s="791">
        <v>42170000</v>
      </c>
      <c r="I2318" s="751">
        <v>2992200</v>
      </c>
      <c r="J2318" s="726"/>
      <c r="K2318" s="799">
        <f t="shared" si="63"/>
        <v>42170000</v>
      </c>
      <c r="L2318" s="1081"/>
    </row>
    <row r="2319" spans="2:15" ht="51" x14ac:dyDescent="0.35">
      <c r="B2319" s="698">
        <v>23010123</v>
      </c>
      <c r="C2319" s="782">
        <v>70112</v>
      </c>
      <c r="D2319" s="699" t="s">
        <v>4040</v>
      </c>
      <c r="E2319" s="700">
        <v>3101</v>
      </c>
      <c r="F2319" s="698">
        <v>10721300</v>
      </c>
      <c r="G2319" s="26" t="s">
        <v>3754</v>
      </c>
      <c r="H2319" s="791">
        <v>5000000</v>
      </c>
      <c r="I2319" s="751"/>
      <c r="J2319" s="726"/>
      <c r="K2319" s="799">
        <f t="shared" si="63"/>
        <v>5000000</v>
      </c>
      <c r="L2319" s="1081"/>
    </row>
    <row r="2320" spans="2:15" ht="51" x14ac:dyDescent="0.35">
      <c r="B2320" s="698">
        <v>23010125</v>
      </c>
      <c r="C2320" s="782">
        <v>70112</v>
      </c>
      <c r="D2320" s="699" t="s">
        <v>4041</v>
      </c>
      <c r="E2320" s="700">
        <v>3101</v>
      </c>
      <c r="F2320" s="698">
        <v>10721300</v>
      </c>
      <c r="G2320" s="26" t="s">
        <v>3755</v>
      </c>
      <c r="H2320" s="791">
        <v>1750000</v>
      </c>
      <c r="I2320" s="751"/>
      <c r="J2320" s="726"/>
      <c r="K2320" s="799">
        <f t="shared" si="63"/>
        <v>1750000</v>
      </c>
      <c r="L2320" s="1081"/>
    </row>
    <row r="2321" spans="2:12" ht="51" x14ac:dyDescent="0.35">
      <c r="B2321" s="698">
        <v>23020101</v>
      </c>
      <c r="C2321" s="782">
        <v>70112</v>
      </c>
      <c r="D2321" s="824" t="s">
        <v>5019</v>
      </c>
      <c r="E2321" s="700">
        <v>3101</v>
      </c>
      <c r="F2321" s="698">
        <v>10721300</v>
      </c>
      <c r="G2321" s="26" t="s">
        <v>3756</v>
      </c>
      <c r="H2321" s="39">
        <v>30000000</v>
      </c>
      <c r="I2321" s="751"/>
      <c r="J2321" s="726">
        <v>-3025000</v>
      </c>
      <c r="K2321" s="799">
        <f>SUM(H2321,J2321)</f>
        <v>26975000</v>
      </c>
      <c r="L2321" s="1081"/>
    </row>
    <row r="2322" spans="2:12" ht="51.75" thickBot="1" x14ac:dyDescent="0.4">
      <c r="B2322" s="698">
        <v>23020105</v>
      </c>
      <c r="C2322" s="782">
        <v>70112</v>
      </c>
      <c r="D2322" s="824" t="s">
        <v>4045</v>
      </c>
      <c r="E2322" s="700">
        <v>3101</v>
      </c>
      <c r="F2322" s="698">
        <v>10721300</v>
      </c>
      <c r="G2322" s="26" t="s">
        <v>3757</v>
      </c>
      <c r="H2322" s="39">
        <v>19555080</v>
      </c>
      <c r="I2322" s="751"/>
      <c r="J2322" s="726"/>
      <c r="K2322" s="799">
        <f t="shared" si="63"/>
        <v>19555080</v>
      </c>
      <c r="L2322" s="1081"/>
    </row>
    <row r="2323" spans="2:12" ht="27.75" thickTop="1" thickBot="1" x14ac:dyDescent="0.4">
      <c r="B2323" s="764"/>
      <c r="C2323" s="764"/>
      <c r="D2323" s="764"/>
      <c r="E2323" s="764"/>
      <c r="F2323" s="764"/>
      <c r="G2323" s="51" t="s">
        <v>214</v>
      </c>
      <c r="H2323" s="766">
        <f>SUM(H2310:H2322)</f>
        <v>344976080</v>
      </c>
      <c r="I2323" s="747">
        <f>SUM(I2310:I2322)</f>
        <v>6017200</v>
      </c>
      <c r="J2323" s="765">
        <f>SUM(J2310:J2322)</f>
        <v>-140500000</v>
      </c>
      <c r="K2323" s="766">
        <f>SUM(K2310:K2322)</f>
        <v>204476080</v>
      </c>
    </row>
    <row r="2324" spans="2:12" ht="27" thickTop="1" thickBot="1" x14ac:dyDescent="0.4">
      <c r="B2324" s="767"/>
      <c r="C2324" s="767"/>
      <c r="D2324" s="767"/>
      <c r="E2324" s="767"/>
      <c r="F2324" s="767"/>
      <c r="G2324" s="769"/>
      <c r="H2324" s="787"/>
      <c r="I2324" s="728"/>
      <c r="J2324" s="770"/>
      <c r="K2324" s="934"/>
    </row>
    <row r="2325" spans="2:12" ht="27.75" thickTop="1" thickBot="1" x14ac:dyDescent="0.4">
      <c r="B2325" s="767"/>
      <c r="C2325" s="767"/>
      <c r="D2325" s="767"/>
      <c r="E2325" s="767"/>
      <c r="F2325" s="767"/>
      <c r="G2325" s="769"/>
      <c r="H2325" s="787"/>
      <c r="I2325" s="728"/>
      <c r="J2325" s="719" t="s">
        <v>215</v>
      </c>
      <c r="K2325" s="766">
        <f>K2323</f>
        <v>204476080</v>
      </c>
    </row>
    <row r="2326" spans="2:12" ht="27.75" thickTop="1" thickBot="1" x14ac:dyDescent="0.4">
      <c r="B2326" s="767"/>
      <c r="C2326" s="767"/>
      <c r="D2326" s="767"/>
      <c r="E2326" s="767"/>
      <c r="F2326" s="767"/>
      <c r="G2326" s="769"/>
      <c r="H2326" s="787"/>
      <c r="I2326" s="728"/>
      <c r="J2326" s="720"/>
      <c r="K2326" s="827"/>
    </row>
    <row r="2327" spans="2:12" ht="27.75" thickTop="1" thickBot="1" x14ac:dyDescent="0.4">
      <c r="B2327" s="1088">
        <v>22200100100</v>
      </c>
      <c r="C2327" s="1572" t="s">
        <v>3758</v>
      </c>
      <c r="D2327" s="1572"/>
      <c r="E2327" s="1572"/>
      <c r="F2327" s="1572"/>
      <c r="G2327" s="1572"/>
      <c r="H2327" s="1108"/>
      <c r="I2327" s="1101"/>
      <c r="J2327" s="1112"/>
      <c r="K2327" s="1108"/>
    </row>
    <row r="2328" spans="2:12" ht="27.75" thickTop="1" thickBot="1" x14ac:dyDescent="0.4">
      <c r="B2328" s="1569" t="s">
        <v>182</v>
      </c>
      <c r="C2328" s="1569"/>
      <c r="D2328" s="1569"/>
      <c r="E2328" s="1569"/>
      <c r="F2328" s="1569"/>
      <c r="G2328" s="31"/>
      <c r="H2328" s="32"/>
      <c r="I2328" s="753"/>
      <c r="J2328" s="722"/>
      <c r="K2328" s="32"/>
    </row>
    <row r="2329" spans="2:12" ht="106.5" thickTop="1" thickBot="1" x14ac:dyDescent="0.4">
      <c r="B2329" s="20" t="s">
        <v>137</v>
      </c>
      <c r="C2329" s="20" t="s">
        <v>138</v>
      </c>
      <c r="D2329" s="20" t="s">
        <v>139</v>
      </c>
      <c r="E2329" s="20" t="s">
        <v>140</v>
      </c>
      <c r="F2329" s="20" t="s">
        <v>141</v>
      </c>
      <c r="G2329" s="20" t="s">
        <v>142</v>
      </c>
      <c r="H2329" s="33" t="s">
        <v>3311</v>
      </c>
      <c r="I2329" s="750" t="s">
        <v>3316</v>
      </c>
      <c r="J2329" s="717" t="s">
        <v>3315</v>
      </c>
      <c r="K2329" s="21" t="s">
        <v>5154</v>
      </c>
    </row>
    <row r="2330" spans="2:12" ht="26.25" thickTop="1" x14ac:dyDescent="0.35">
      <c r="B2330" s="782">
        <v>21010101</v>
      </c>
      <c r="C2330" s="782">
        <v>70411</v>
      </c>
      <c r="D2330" s="783" t="s">
        <v>4684</v>
      </c>
      <c r="E2330" s="792" t="s">
        <v>2619</v>
      </c>
      <c r="F2330" s="782">
        <v>10721300</v>
      </c>
      <c r="G2330" s="37" t="s">
        <v>143</v>
      </c>
      <c r="H2330" s="785">
        <v>74822942.799999997</v>
      </c>
      <c r="I2330" s="751">
        <v>50404643.140000001</v>
      </c>
      <c r="J2330" s="738"/>
      <c r="K2330" s="785">
        <f t="shared" ref="K2330:K2381" si="64">SUM(H2330,J2330)</f>
        <v>74822942.799999997</v>
      </c>
      <c r="L2330" s="1081"/>
    </row>
    <row r="2331" spans="2:12" x14ac:dyDescent="0.35">
      <c r="B2331" s="782">
        <v>21020101</v>
      </c>
      <c r="C2331" s="782">
        <v>70411</v>
      </c>
      <c r="D2331" s="783" t="s">
        <v>4684</v>
      </c>
      <c r="E2331" s="792" t="s">
        <v>2619</v>
      </c>
      <c r="F2331" s="782">
        <v>10721300</v>
      </c>
      <c r="G2331" s="37" t="s">
        <v>144</v>
      </c>
      <c r="H2331" s="785">
        <v>141866916.08000001</v>
      </c>
      <c r="I2331" s="751"/>
      <c r="J2331" s="738"/>
      <c r="K2331" s="785">
        <f>SUM(H2331,J2331)</f>
        <v>141866916.08000001</v>
      </c>
      <c r="L2331" s="1081"/>
    </row>
    <row r="2332" spans="2:12" ht="34.5" customHeight="1" x14ac:dyDescent="0.35">
      <c r="B2332" s="698">
        <v>22020101</v>
      </c>
      <c r="C2332" s="782">
        <v>70411</v>
      </c>
      <c r="D2332" s="761" t="s">
        <v>4684</v>
      </c>
      <c r="E2332" s="793" t="s">
        <v>2619</v>
      </c>
      <c r="F2332" s="782">
        <v>10721300</v>
      </c>
      <c r="G2332" s="26" t="s">
        <v>145</v>
      </c>
      <c r="H2332" s="791">
        <v>984014</v>
      </c>
      <c r="I2332" s="751"/>
      <c r="J2332" s="726"/>
      <c r="K2332" s="785">
        <f t="shared" si="64"/>
        <v>984014</v>
      </c>
      <c r="L2332" s="1081"/>
    </row>
    <row r="2333" spans="2:12" ht="34.5" customHeight="1" x14ac:dyDescent="0.35">
      <c r="B2333" s="698">
        <v>22020102</v>
      </c>
      <c r="C2333" s="782">
        <v>70411</v>
      </c>
      <c r="D2333" s="761" t="s">
        <v>4684</v>
      </c>
      <c r="E2333" s="793" t="s">
        <v>2619</v>
      </c>
      <c r="F2333" s="782">
        <v>10721300</v>
      </c>
      <c r="G2333" s="26" t="s">
        <v>146</v>
      </c>
      <c r="H2333" s="791">
        <v>389700</v>
      </c>
      <c r="I2333" s="751">
        <v>70000</v>
      </c>
      <c r="J2333" s="648"/>
      <c r="K2333" s="785">
        <f t="shared" si="64"/>
        <v>389700</v>
      </c>
      <c r="L2333" s="1081"/>
    </row>
    <row r="2334" spans="2:12" ht="34.5" customHeight="1" x14ac:dyDescent="0.35">
      <c r="B2334" s="698">
        <v>22020201</v>
      </c>
      <c r="C2334" s="782">
        <v>70411</v>
      </c>
      <c r="D2334" s="761" t="s">
        <v>4684</v>
      </c>
      <c r="E2334" s="793" t="s">
        <v>2619</v>
      </c>
      <c r="F2334" s="782">
        <v>10721300</v>
      </c>
      <c r="G2334" s="26" t="s">
        <v>147</v>
      </c>
      <c r="H2334" s="791">
        <v>123774</v>
      </c>
      <c r="I2334" s="751"/>
      <c r="J2334" s="648"/>
      <c r="K2334" s="785">
        <f>SUM(H2334,J2334)</f>
        <v>123774</v>
      </c>
      <c r="L2334" s="1081"/>
    </row>
    <row r="2335" spans="2:12" ht="34.5" customHeight="1" x14ac:dyDescent="0.35">
      <c r="B2335" s="698">
        <v>22020202</v>
      </c>
      <c r="C2335" s="782">
        <v>70411</v>
      </c>
      <c r="D2335" s="761" t="s">
        <v>4684</v>
      </c>
      <c r="E2335" s="793" t="s">
        <v>2619</v>
      </c>
      <c r="F2335" s="782">
        <v>10721300</v>
      </c>
      <c r="G2335" s="26" t="s">
        <v>184</v>
      </c>
      <c r="H2335" s="791">
        <v>178717</v>
      </c>
      <c r="I2335" s="751"/>
      <c r="J2335" s="648"/>
      <c r="K2335" s="785">
        <f>SUM(H2335,J2335)</f>
        <v>178717</v>
      </c>
      <c r="L2335" s="1081"/>
    </row>
    <row r="2336" spans="2:12" ht="34.5" customHeight="1" x14ac:dyDescent="0.35">
      <c r="B2336" s="698">
        <v>22020203</v>
      </c>
      <c r="C2336" s="782">
        <v>70411</v>
      </c>
      <c r="D2336" s="761" t="s">
        <v>4684</v>
      </c>
      <c r="E2336" s="793" t="s">
        <v>2619</v>
      </c>
      <c r="F2336" s="782">
        <v>10721300</v>
      </c>
      <c r="G2336" s="26" t="s">
        <v>148</v>
      </c>
      <c r="H2336" s="791">
        <v>609000</v>
      </c>
      <c r="I2336" s="751"/>
      <c r="J2336" s="648"/>
      <c r="K2336" s="785">
        <f t="shared" si="64"/>
        <v>609000</v>
      </c>
      <c r="L2336" s="1081"/>
    </row>
    <row r="2337" spans="2:12" ht="34.5" customHeight="1" x14ac:dyDescent="0.35">
      <c r="B2337" s="698">
        <v>22020204</v>
      </c>
      <c r="C2337" s="782">
        <v>70411</v>
      </c>
      <c r="D2337" s="761" t="s">
        <v>4684</v>
      </c>
      <c r="E2337" s="793" t="s">
        <v>2619</v>
      </c>
      <c r="F2337" s="782">
        <v>10721300</v>
      </c>
      <c r="G2337" s="26" t="s">
        <v>149</v>
      </c>
      <c r="H2337" s="791">
        <v>165200</v>
      </c>
      <c r="I2337" s="751"/>
      <c r="J2337" s="648"/>
      <c r="K2337" s="785">
        <f t="shared" si="64"/>
        <v>165200</v>
      </c>
      <c r="L2337" s="1081"/>
    </row>
    <row r="2338" spans="2:12" ht="34.5" customHeight="1" x14ac:dyDescent="0.35">
      <c r="B2338" s="698">
        <v>22020205</v>
      </c>
      <c r="C2338" s="782">
        <v>70411</v>
      </c>
      <c r="D2338" s="761" t="s">
        <v>4684</v>
      </c>
      <c r="E2338" s="793" t="s">
        <v>2619</v>
      </c>
      <c r="F2338" s="782">
        <v>10721300</v>
      </c>
      <c r="G2338" s="26" t="s">
        <v>185</v>
      </c>
      <c r="H2338" s="791">
        <v>197050</v>
      </c>
      <c r="I2338" s="751">
        <v>28000</v>
      </c>
      <c r="J2338" s="648"/>
      <c r="K2338" s="785">
        <f t="shared" si="64"/>
        <v>197050</v>
      </c>
      <c r="L2338" s="1081"/>
    </row>
    <row r="2339" spans="2:12" ht="34.5" customHeight="1" x14ac:dyDescent="0.35">
      <c r="B2339" s="698">
        <v>22020206</v>
      </c>
      <c r="C2339" s="782">
        <v>70411</v>
      </c>
      <c r="D2339" s="761" t="s">
        <v>4684</v>
      </c>
      <c r="E2339" s="793" t="s">
        <v>2619</v>
      </c>
      <c r="F2339" s="782">
        <v>10721300</v>
      </c>
      <c r="G2339" s="26" t="s">
        <v>234</v>
      </c>
      <c r="H2339" s="791">
        <v>58450</v>
      </c>
      <c r="I2339" s="751"/>
      <c r="J2339" s="648"/>
      <c r="K2339" s="785">
        <f>SUM(H2339,J2339)</f>
        <v>58450</v>
      </c>
      <c r="L2339" s="1081"/>
    </row>
    <row r="2340" spans="2:12" ht="34.5" customHeight="1" x14ac:dyDescent="0.35">
      <c r="B2340" s="698">
        <v>22020208</v>
      </c>
      <c r="C2340" s="782">
        <v>70411</v>
      </c>
      <c r="D2340" s="761" t="s">
        <v>4684</v>
      </c>
      <c r="E2340" s="793" t="s">
        <v>2619</v>
      </c>
      <c r="F2340" s="782">
        <v>10721300</v>
      </c>
      <c r="G2340" s="26" t="s">
        <v>2896</v>
      </c>
      <c r="H2340" s="791">
        <v>100000</v>
      </c>
      <c r="I2340" s="751"/>
      <c r="J2340" s="648"/>
      <c r="K2340" s="785">
        <f>SUM(H2340,J2340)</f>
        <v>100000</v>
      </c>
      <c r="L2340" s="1081"/>
    </row>
    <row r="2341" spans="2:12" ht="34.5" customHeight="1" x14ac:dyDescent="0.35">
      <c r="B2341" s="698">
        <v>22020301</v>
      </c>
      <c r="C2341" s="782">
        <v>70411</v>
      </c>
      <c r="D2341" s="761" t="s">
        <v>4684</v>
      </c>
      <c r="E2341" s="793" t="s">
        <v>2619</v>
      </c>
      <c r="F2341" s="782">
        <v>10721300</v>
      </c>
      <c r="G2341" s="26" t="s">
        <v>195</v>
      </c>
      <c r="H2341" s="791">
        <v>392276</v>
      </c>
      <c r="I2341" s="751">
        <v>210000</v>
      </c>
      <c r="J2341" s="648"/>
      <c r="K2341" s="785">
        <f t="shared" si="64"/>
        <v>392276</v>
      </c>
      <c r="L2341" s="1081"/>
    </row>
    <row r="2342" spans="2:12" ht="34.5" customHeight="1" x14ac:dyDescent="0.35">
      <c r="B2342" s="698">
        <v>22020302</v>
      </c>
      <c r="C2342" s="782">
        <v>70411</v>
      </c>
      <c r="D2342" s="761" t="s">
        <v>4684</v>
      </c>
      <c r="E2342" s="793" t="s">
        <v>2619</v>
      </c>
      <c r="F2342" s="782">
        <v>10721300</v>
      </c>
      <c r="G2342" s="26" t="s">
        <v>207</v>
      </c>
      <c r="H2342" s="791">
        <v>353717</v>
      </c>
      <c r="I2342" s="751"/>
      <c r="J2342" s="648"/>
      <c r="K2342" s="785">
        <f t="shared" si="64"/>
        <v>353717</v>
      </c>
      <c r="L2342" s="1081"/>
    </row>
    <row r="2343" spans="2:12" ht="34.5" customHeight="1" x14ac:dyDescent="0.35">
      <c r="B2343" s="698">
        <v>22020303</v>
      </c>
      <c r="C2343" s="782">
        <v>70411</v>
      </c>
      <c r="D2343" s="761" t="s">
        <v>4684</v>
      </c>
      <c r="E2343" s="793" t="s">
        <v>2619</v>
      </c>
      <c r="F2343" s="782">
        <v>10721300</v>
      </c>
      <c r="G2343" s="26" t="s">
        <v>152</v>
      </c>
      <c r="H2343" s="791">
        <v>163786</v>
      </c>
      <c r="I2343" s="751"/>
      <c r="J2343" s="648"/>
      <c r="K2343" s="785">
        <f>SUM(H2343,J2343)</f>
        <v>163786</v>
      </c>
      <c r="L2343" s="1081"/>
    </row>
    <row r="2344" spans="2:12" ht="34.5" customHeight="1" x14ac:dyDescent="0.35">
      <c r="B2344" s="698">
        <v>22020304</v>
      </c>
      <c r="C2344" s="782">
        <v>70411</v>
      </c>
      <c r="D2344" s="761" t="s">
        <v>4684</v>
      </c>
      <c r="E2344" s="793" t="s">
        <v>2619</v>
      </c>
      <c r="F2344" s="782">
        <v>10721300</v>
      </c>
      <c r="G2344" s="26" t="s">
        <v>187</v>
      </c>
      <c r="H2344" s="791">
        <v>160440</v>
      </c>
      <c r="I2344" s="751"/>
      <c r="J2344" s="648"/>
      <c r="K2344" s="785">
        <f t="shared" si="64"/>
        <v>160440</v>
      </c>
      <c r="L2344" s="1081"/>
    </row>
    <row r="2345" spans="2:12" ht="34.5" customHeight="1" x14ac:dyDescent="0.35">
      <c r="B2345" s="698">
        <v>22020305</v>
      </c>
      <c r="C2345" s="782">
        <v>70411</v>
      </c>
      <c r="D2345" s="761" t="s">
        <v>4684</v>
      </c>
      <c r="E2345" s="793" t="s">
        <v>2619</v>
      </c>
      <c r="F2345" s="782">
        <v>10721300</v>
      </c>
      <c r="G2345" s="26" t="s">
        <v>153</v>
      </c>
      <c r="H2345" s="791">
        <v>417253</v>
      </c>
      <c r="I2345" s="751">
        <v>202000</v>
      </c>
      <c r="J2345" s="726"/>
      <c r="K2345" s="785">
        <f t="shared" si="64"/>
        <v>417253</v>
      </c>
      <c r="L2345" s="1081"/>
    </row>
    <row r="2346" spans="2:12" ht="34.5" customHeight="1" x14ac:dyDescent="0.35">
      <c r="B2346" s="698">
        <v>22020306</v>
      </c>
      <c r="C2346" s="782">
        <v>70411</v>
      </c>
      <c r="D2346" s="761" t="s">
        <v>4684</v>
      </c>
      <c r="E2346" s="793" t="s">
        <v>2619</v>
      </c>
      <c r="F2346" s="782">
        <v>10721300</v>
      </c>
      <c r="G2346" s="26" t="s">
        <v>154</v>
      </c>
      <c r="H2346" s="791">
        <v>749931</v>
      </c>
      <c r="I2346" s="751"/>
      <c r="J2346" s="648"/>
      <c r="K2346" s="785">
        <f t="shared" si="64"/>
        <v>749931</v>
      </c>
      <c r="L2346" s="1081"/>
    </row>
    <row r="2347" spans="2:12" ht="34.5" customHeight="1" x14ac:dyDescent="0.35">
      <c r="B2347" s="698">
        <v>22020308</v>
      </c>
      <c r="C2347" s="782">
        <v>70411</v>
      </c>
      <c r="D2347" s="761" t="s">
        <v>4684</v>
      </c>
      <c r="E2347" s="793" t="s">
        <v>2619</v>
      </c>
      <c r="F2347" s="782">
        <v>10721300</v>
      </c>
      <c r="G2347" s="26" t="s">
        <v>242</v>
      </c>
      <c r="H2347" s="791">
        <v>1400000</v>
      </c>
      <c r="I2347" s="751"/>
      <c r="J2347" s="648"/>
      <c r="K2347" s="785">
        <f>SUM(H2347,J2347)</f>
        <v>1400000</v>
      </c>
      <c r="L2347" s="1081"/>
    </row>
    <row r="2348" spans="2:12" ht="34.5" customHeight="1" x14ac:dyDescent="0.35">
      <c r="B2348" s="698">
        <v>22020309</v>
      </c>
      <c r="C2348" s="782">
        <v>70411</v>
      </c>
      <c r="D2348" s="761" t="s">
        <v>4684</v>
      </c>
      <c r="E2348" s="793" t="s">
        <v>2619</v>
      </c>
      <c r="F2348" s="782">
        <v>10721300</v>
      </c>
      <c r="G2348" s="26" t="s">
        <v>156</v>
      </c>
      <c r="H2348" s="791">
        <v>1000000</v>
      </c>
      <c r="I2348" s="751"/>
      <c r="J2348" s="648"/>
      <c r="K2348" s="785">
        <f>SUM(H2348,J2348)</f>
        <v>1000000</v>
      </c>
      <c r="L2348" s="1081"/>
    </row>
    <row r="2349" spans="2:12" ht="34.5" customHeight="1" x14ac:dyDescent="0.35">
      <c r="B2349" s="698">
        <v>22020312</v>
      </c>
      <c r="C2349" s="782">
        <v>70411</v>
      </c>
      <c r="D2349" s="761" t="s">
        <v>4684</v>
      </c>
      <c r="E2349" s="793" t="s">
        <v>2619</v>
      </c>
      <c r="F2349" s="782">
        <v>10721300</v>
      </c>
      <c r="G2349" s="26" t="s">
        <v>269</v>
      </c>
      <c r="H2349" s="791">
        <v>525000</v>
      </c>
      <c r="I2349" s="751"/>
      <c r="J2349" s="648"/>
      <c r="K2349" s="785">
        <f>SUM(H2349,J2349)</f>
        <v>525000</v>
      </c>
      <c r="L2349" s="1081"/>
    </row>
    <row r="2350" spans="2:12" ht="34.5" customHeight="1" x14ac:dyDescent="0.35">
      <c r="B2350" s="698">
        <v>22020401</v>
      </c>
      <c r="C2350" s="782">
        <v>70411</v>
      </c>
      <c r="D2350" s="761" t="s">
        <v>4684</v>
      </c>
      <c r="E2350" s="793" t="s">
        <v>2619</v>
      </c>
      <c r="F2350" s="782">
        <v>10721300</v>
      </c>
      <c r="G2350" s="26" t="s">
        <v>196</v>
      </c>
      <c r="H2350" s="791">
        <v>684843</v>
      </c>
      <c r="I2350" s="751">
        <v>174500</v>
      </c>
      <c r="J2350" s="726"/>
      <c r="K2350" s="785">
        <f t="shared" si="64"/>
        <v>684843</v>
      </c>
      <c r="L2350" s="1081"/>
    </row>
    <row r="2351" spans="2:12" ht="34.5" customHeight="1" x14ac:dyDescent="0.35">
      <c r="B2351" s="698">
        <v>22020402</v>
      </c>
      <c r="C2351" s="782">
        <v>70411</v>
      </c>
      <c r="D2351" s="761" t="s">
        <v>4684</v>
      </c>
      <c r="E2351" s="793" t="s">
        <v>2619</v>
      </c>
      <c r="F2351" s="782">
        <v>10721300</v>
      </c>
      <c r="G2351" s="26" t="s">
        <v>197</v>
      </c>
      <c r="H2351" s="791">
        <v>142184</v>
      </c>
      <c r="I2351" s="751"/>
      <c r="J2351" s="648"/>
      <c r="K2351" s="785">
        <f t="shared" si="64"/>
        <v>142184</v>
      </c>
      <c r="L2351" s="1081"/>
    </row>
    <row r="2352" spans="2:12" ht="34.5" customHeight="1" x14ac:dyDescent="0.35">
      <c r="B2352" s="698">
        <v>22020403</v>
      </c>
      <c r="C2352" s="782">
        <v>70411</v>
      </c>
      <c r="D2352" s="761" t="s">
        <v>4684</v>
      </c>
      <c r="E2352" s="793" t="s">
        <v>2619</v>
      </c>
      <c r="F2352" s="782">
        <v>10721300</v>
      </c>
      <c r="G2352" s="26" t="s">
        <v>160</v>
      </c>
      <c r="H2352" s="791">
        <v>125769</v>
      </c>
      <c r="I2352" s="751"/>
      <c r="J2352" s="648"/>
      <c r="K2352" s="785">
        <f t="shared" si="64"/>
        <v>125769</v>
      </c>
      <c r="L2352" s="1081"/>
    </row>
    <row r="2353" spans="2:12" ht="34.5" customHeight="1" x14ac:dyDescent="0.35">
      <c r="B2353" s="698">
        <v>22020404</v>
      </c>
      <c r="C2353" s="782">
        <v>70411</v>
      </c>
      <c r="D2353" s="761" t="s">
        <v>4684</v>
      </c>
      <c r="E2353" s="793" t="s">
        <v>2619</v>
      </c>
      <c r="F2353" s="782">
        <v>10721300</v>
      </c>
      <c r="G2353" s="26" t="s">
        <v>161</v>
      </c>
      <c r="H2353" s="791">
        <v>280000</v>
      </c>
      <c r="I2353" s="751"/>
      <c r="J2353" s="648"/>
      <c r="K2353" s="785">
        <f t="shared" si="64"/>
        <v>280000</v>
      </c>
      <c r="L2353" s="1081"/>
    </row>
    <row r="2354" spans="2:12" ht="34.5" customHeight="1" x14ac:dyDescent="0.35">
      <c r="B2354" s="698">
        <v>22020405</v>
      </c>
      <c r="C2354" s="782">
        <v>70411</v>
      </c>
      <c r="D2354" s="761" t="s">
        <v>4684</v>
      </c>
      <c r="E2354" s="793" t="s">
        <v>2619</v>
      </c>
      <c r="F2354" s="782">
        <v>10721300</v>
      </c>
      <c r="G2354" s="26" t="s">
        <v>162</v>
      </c>
      <c r="H2354" s="791">
        <v>93233</v>
      </c>
      <c r="I2354" s="751"/>
      <c r="J2354" s="648"/>
      <c r="K2354" s="785">
        <f t="shared" si="64"/>
        <v>93233</v>
      </c>
      <c r="L2354" s="1081"/>
    </row>
    <row r="2355" spans="2:12" ht="34.5" customHeight="1" x14ac:dyDescent="0.35">
      <c r="B2355" s="698">
        <v>22020406</v>
      </c>
      <c r="C2355" s="782">
        <v>70411</v>
      </c>
      <c r="D2355" s="761" t="s">
        <v>4684</v>
      </c>
      <c r="E2355" s="793" t="s">
        <v>2619</v>
      </c>
      <c r="F2355" s="782">
        <v>10721300</v>
      </c>
      <c r="G2355" s="26" t="s">
        <v>163</v>
      </c>
      <c r="H2355" s="791">
        <v>139300</v>
      </c>
      <c r="I2355" s="751"/>
      <c r="J2355" s="726"/>
      <c r="K2355" s="785">
        <f t="shared" si="64"/>
        <v>139300</v>
      </c>
      <c r="L2355" s="1081"/>
    </row>
    <row r="2356" spans="2:12" ht="34.5" customHeight="1" x14ac:dyDescent="0.35">
      <c r="B2356" s="698">
        <v>22020412</v>
      </c>
      <c r="C2356" s="782">
        <v>70411</v>
      </c>
      <c r="D2356" s="761" t="s">
        <v>4684</v>
      </c>
      <c r="E2356" s="793" t="s">
        <v>2619</v>
      </c>
      <c r="F2356" s="782">
        <v>10721300</v>
      </c>
      <c r="G2356" s="26" t="s">
        <v>270</v>
      </c>
      <c r="H2356" s="791">
        <v>28180466</v>
      </c>
      <c r="I2356" s="751"/>
      <c r="J2356" s="648"/>
      <c r="K2356" s="785">
        <f t="shared" si="64"/>
        <v>28180466</v>
      </c>
      <c r="L2356" s="1081"/>
    </row>
    <row r="2357" spans="2:12" ht="34.5" customHeight="1" x14ac:dyDescent="0.35">
      <c r="B2357" s="698">
        <v>22020501</v>
      </c>
      <c r="C2357" s="782">
        <v>70411</v>
      </c>
      <c r="D2357" s="761" t="s">
        <v>4684</v>
      </c>
      <c r="E2357" s="793" t="s">
        <v>2619</v>
      </c>
      <c r="F2357" s="782">
        <v>10721300</v>
      </c>
      <c r="G2357" s="26" t="s">
        <v>198</v>
      </c>
      <c r="H2357" s="791">
        <v>442460</v>
      </c>
      <c r="I2357" s="751"/>
      <c r="J2357" s="648"/>
      <c r="K2357" s="785">
        <f t="shared" si="64"/>
        <v>442460</v>
      </c>
      <c r="L2357" s="1081"/>
    </row>
    <row r="2358" spans="2:12" ht="34.5" customHeight="1" x14ac:dyDescent="0.35">
      <c r="B2358" s="698">
        <v>22020601</v>
      </c>
      <c r="C2358" s="782">
        <v>70411</v>
      </c>
      <c r="D2358" s="761" t="s">
        <v>4684</v>
      </c>
      <c r="E2358" s="793" t="s">
        <v>2619</v>
      </c>
      <c r="F2358" s="782">
        <v>10721300</v>
      </c>
      <c r="G2358" s="26" t="s">
        <v>166</v>
      </c>
      <c r="H2358" s="791">
        <v>719649</v>
      </c>
      <c r="I2358" s="751"/>
      <c r="J2358" s="648"/>
      <c r="K2358" s="785">
        <f t="shared" si="64"/>
        <v>719649</v>
      </c>
      <c r="L2358" s="1081"/>
    </row>
    <row r="2359" spans="2:12" ht="34.5" customHeight="1" x14ac:dyDescent="0.35">
      <c r="B2359" s="698">
        <v>22020602</v>
      </c>
      <c r="C2359" s="782">
        <v>70411</v>
      </c>
      <c r="D2359" s="761" t="s">
        <v>4684</v>
      </c>
      <c r="E2359" s="793" t="s">
        <v>2619</v>
      </c>
      <c r="F2359" s="782">
        <v>10721300</v>
      </c>
      <c r="G2359" s="26" t="s">
        <v>210</v>
      </c>
      <c r="H2359" s="791">
        <v>1901158</v>
      </c>
      <c r="I2359" s="751"/>
      <c r="J2359" s="648"/>
      <c r="K2359" s="785">
        <f t="shared" ref="K2359:K2365" si="65">SUM(H2359,J2359)</f>
        <v>1901158</v>
      </c>
      <c r="L2359" s="1081"/>
    </row>
    <row r="2360" spans="2:12" ht="34.5" customHeight="1" x14ac:dyDescent="0.35">
      <c r="B2360" s="698">
        <v>22020605</v>
      </c>
      <c r="C2360" s="782">
        <v>70411</v>
      </c>
      <c r="D2360" s="761" t="s">
        <v>4684</v>
      </c>
      <c r="E2360" s="793" t="s">
        <v>2619</v>
      </c>
      <c r="F2360" s="782">
        <v>10721300</v>
      </c>
      <c r="G2360" s="26" t="s">
        <v>167</v>
      </c>
      <c r="H2360" s="791">
        <v>1414483</v>
      </c>
      <c r="I2360" s="751"/>
      <c r="J2360" s="648"/>
      <c r="K2360" s="785">
        <f t="shared" si="65"/>
        <v>1414483</v>
      </c>
      <c r="L2360" s="1081"/>
    </row>
    <row r="2361" spans="2:12" ht="34.5" customHeight="1" x14ac:dyDescent="0.35">
      <c r="B2361" s="698">
        <v>22020701</v>
      </c>
      <c r="C2361" s="782">
        <v>70411</v>
      </c>
      <c r="D2361" s="761" t="s">
        <v>4684</v>
      </c>
      <c r="E2361" s="793" t="s">
        <v>2619</v>
      </c>
      <c r="F2361" s="782">
        <v>10721300</v>
      </c>
      <c r="G2361" s="26" t="s">
        <v>199</v>
      </c>
      <c r="H2361" s="791">
        <v>13385831</v>
      </c>
      <c r="I2361" s="751"/>
      <c r="J2361" s="648"/>
      <c r="K2361" s="785">
        <f t="shared" si="65"/>
        <v>13385831</v>
      </c>
      <c r="L2361" s="1081"/>
    </row>
    <row r="2362" spans="2:12" ht="34.5" customHeight="1" x14ac:dyDescent="0.35">
      <c r="B2362" s="698">
        <v>22020702</v>
      </c>
      <c r="C2362" s="782">
        <v>70411</v>
      </c>
      <c r="D2362" s="761" t="s">
        <v>4684</v>
      </c>
      <c r="E2362" s="793" t="s">
        <v>2619</v>
      </c>
      <c r="F2362" s="782">
        <v>10721300</v>
      </c>
      <c r="G2362" s="26" t="s">
        <v>223</v>
      </c>
      <c r="H2362" s="791">
        <v>1091776</v>
      </c>
      <c r="I2362" s="751"/>
      <c r="J2362" s="648"/>
      <c r="K2362" s="785">
        <f t="shared" si="65"/>
        <v>1091776</v>
      </c>
      <c r="L2362" s="1081"/>
    </row>
    <row r="2363" spans="2:12" ht="34.5" customHeight="1" x14ac:dyDescent="0.35">
      <c r="B2363" s="698">
        <v>22020704</v>
      </c>
      <c r="C2363" s="782">
        <v>70411</v>
      </c>
      <c r="D2363" s="761" t="s">
        <v>4684</v>
      </c>
      <c r="E2363" s="793" t="s">
        <v>2619</v>
      </c>
      <c r="F2363" s="782">
        <v>10721300</v>
      </c>
      <c r="G2363" s="26" t="s">
        <v>204</v>
      </c>
      <c r="H2363" s="791">
        <v>2205776</v>
      </c>
      <c r="I2363" s="751"/>
      <c r="J2363" s="648"/>
      <c r="K2363" s="785">
        <f t="shared" si="65"/>
        <v>2205776</v>
      </c>
      <c r="L2363" s="1081"/>
    </row>
    <row r="2364" spans="2:12" ht="34.5" customHeight="1" x14ac:dyDescent="0.35">
      <c r="B2364" s="698">
        <v>22020709</v>
      </c>
      <c r="C2364" s="782">
        <v>70411</v>
      </c>
      <c r="D2364" s="761" t="s">
        <v>4684</v>
      </c>
      <c r="E2364" s="793" t="s">
        <v>2619</v>
      </c>
      <c r="F2364" s="782">
        <v>10721300</v>
      </c>
      <c r="G2364" s="26" t="s">
        <v>230</v>
      </c>
      <c r="H2364" s="791">
        <v>500000</v>
      </c>
      <c r="I2364" s="751"/>
      <c r="J2364" s="648"/>
      <c r="K2364" s="785">
        <f t="shared" si="65"/>
        <v>500000</v>
      </c>
      <c r="L2364" s="1081"/>
    </row>
    <row r="2365" spans="2:12" ht="34.5" customHeight="1" x14ac:dyDescent="0.35">
      <c r="B2365" s="698">
        <v>22020710</v>
      </c>
      <c r="C2365" s="782">
        <v>70411</v>
      </c>
      <c r="D2365" s="761" t="s">
        <v>4684</v>
      </c>
      <c r="E2365" s="793" t="s">
        <v>2619</v>
      </c>
      <c r="F2365" s="782">
        <v>10721300</v>
      </c>
      <c r="G2365" s="26" t="s">
        <v>2903</v>
      </c>
      <c r="H2365" s="791">
        <v>600000</v>
      </c>
      <c r="I2365" s="751"/>
      <c r="J2365" s="648"/>
      <c r="K2365" s="785">
        <f t="shared" si="65"/>
        <v>600000</v>
      </c>
      <c r="L2365" s="1081"/>
    </row>
    <row r="2366" spans="2:12" ht="34.5" customHeight="1" x14ac:dyDescent="0.35">
      <c r="B2366" s="698">
        <v>22020801</v>
      </c>
      <c r="C2366" s="782">
        <v>70411</v>
      </c>
      <c r="D2366" s="761" t="s">
        <v>4684</v>
      </c>
      <c r="E2366" s="793" t="s">
        <v>2619</v>
      </c>
      <c r="F2366" s="782">
        <v>10721300</v>
      </c>
      <c r="G2366" s="26" t="s">
        <v>168</v>
      </c>
      <c r="H2366" s="791">
        <v>2905420</v>
      </c>
      <c r="I2366" s="751">
        <v>408500</v>
      </c>
      <c r="J2366" s="648"/>
      <c r="K2366" s="785">
        <f t="shared" si="64"/>
        <v>2905420</v>
      </c>
      <c r="L2366" s="1081"/>
    </row>
    <row r="2367" spans="2:12" ht="34.5" customHeight="1" x14ac:dyDescent="0.35">
      <c r="B2367" s="698">
        <v>22020802</v>
      </c>
      <c r="C2367" s="782">
        <v>70411</v>
      </c>
      <c r="D2367" s="761" t="s">
        <v>4684</v>
      </c>
      <c r="E2367" s="793" t="s">
        <v>2619</v>
      </c>
      <c r="F2367" s="782">
        <v>10721300</v>
      </c>
      <c r="G2367" s="26" t="s">
        <v>188</v>
      </c>
      <c r="H2367" s="791">
        <v>369439</v>
      </c>
      <c r="I2367" s="751"/>
      <c r="J2367" s="648"/>
      <c r="K2367" s="785">
        <f>SUM(H2367,J2367)</f>
        <v>369439</v>
      </c>
      <c r="L2367" s="1081"/>
    </row>
    <row r="2368" spans="2:12" ht="34.5" customHeight="1" x14ac:dyDescent="0.35">
      <c r="B2368" s="698">
        <v>22020803</v>
      </c>
      <c r="C2368" s="782">
        <v>70411</v>
      </c>
      <c r="D2368" s="761" t="s">
        <v>4684</v>
      </c>
      <c r="E2368" s="793" t="s">
        <v>2619</v>
      </c>
      <c r="F2368" s="782">
        <v>10721300</v>
      </c>
      <c r="G2368" s="26" t="s">
        <v>169</v>
      </c>
      <c r="H2368" s="791">
        <v>1251600</v>
      </c>
      <c r="I2368" s="751">
        <v>20000</v>
      </c>
      <c r="J2368" s="648"/>
      <c r="K2368" s="785">
        <f t="shared" si="64"/>
        <v>1251600</v>
      </c>
      <c r="L2368" s="1081"/>
    </row>
    <row r="2369" spans="2:12" ht="34.5" customHeight="1" x14ac:dyDescent="0.35">
      <c r="B2369" s="698">
        <v>22020901</v>
      </c>
      <c r="C2369" s="782">
        <v>70411</v>
      </c>
      <c r="D2369" s="761" t="s">
        <v>4684</v>
      </c>
      <c r="E2369" s="793" t="s">
        <v>2619</v>
      </c>
      <c r="F2369" s="782">
        <v>10721300</v>
      </c>
      <c r="G2369" s="26" t="s">
        <v>171</v>
      </c>
      <c r="H2369" s="791">
        <v>1028800</v>
      </c>
      <c r="I2369" s="751">
        <v>10914.04</v>
      </c>
      <c r="J2369" s="648"/>
      <c r="K2369" s="785">
        <f t="shared" si="64"/>
        <v>1028800</v>
      </c>
      <c r="L2369" s="1081"/>
    </row>
    <row r="2370" spans="2:12" ht="34.5" customHeight="1" x14ac:dyDescent="0.35">
      <c r="B2370" s="698">
        <v>22020902</v>
      </c>
      <c r="C2370" s="782">
        <v>70411</v>
      </c>
      <c r="D2370" s="761" t="s">
        <v>4684</v>
      </c>
      <c r="E2370" s="793" t="s">
        <v>2619</v>
      </c>
      <c r="F2370" s="782">
        <v>10721300</v>
      </c>
      <c r="G2370" s="26" t="s">
        <v>226</v>
      </c>
      <c r="H2370" s="791">
        <v>760000</v>
      </c>
      <c r="I2370" s="751"/>
      <c r="J2370" s="648"/>
      <c r="K2370" s="785">
        <f>SUM(H2370,J2370)</f>
        <v>760000</v>
      </c>
      <c r="L2370" s="1081"/>
    </row>
    <row r="2371" spans="2:12" ht="34.5" customHeight="1" x14ac:dyDescent="0.35">
      <c r="B2371" s="698">
        <v>22021001</v>
      </c>
      <c r="C2371" s="782">
        <v>70411</v>
      </c>
      <c r="D2371" s="761" t="s">
        <v>4684</v>
      </c>
      <c r="E2371" s="793" t="s">
        <v>2619</v>
      </c>
      <c r="F2371" s="782">
        <v>10721300</v>
      </c>
      <c r="G2371" s="26" t="s">
        <v>172</v>
      </c>
      <c r="H2371" s="791">
        <v>1054480</v>
      </c>
      <c r="I2371" s="751">
        <v>157000</v>
      </c>
      <c r="J2371" s="648"/>
      <c r="K2371" s="785">
        <f t="shared" si="64"/>
        <v>1054480</v>
      </c>
      <c r="L2371" s="1081"/>
    </row>
    <row r="2372" spans="2:12" ht="34.5" customHeight="1" x14ac:dyDescent="0.35">
      <c r="B2372" s="698">
        <v>22021002</v>
      </c>
      <c r="C2372" s="782">
        <v>70411</v>
      </c>
      <c r="D2372" s="761" t="s">
        <v>4684</v>
      </c>
      <c r="E2372" s="793" t="s">
        <v>2619</v>
      </c>
      <c r="F2372" s="782">
        <v>10721300</v>
      </c>
      <c r="G2372" s="26" t="s">
        <v>189</v>
      </c>
      <c r="H2372" s="791">
        <v>2240000</v>
      </c>
      <c r="I2372" s="751">
        <v>180000</v>
      </c>
      <c r="J2372" s="648"/>
      <c r="K2372" s="785">
        <f t="shared" si="64"/>
        <v>2240000</v>
      </c>
      <c r="L2372" s="1081"/>
    </row>
    <row r="2373" spans="2:12" ht="34.5" customHeight="1" x14ac:dyDescent="0.35">
      <c r="B2373" s="698">
        <v>22021003</v>
      </c>
      <c r="C2373" s="782">
        <v>70411</v>
      </c>
      <c r="D2373" s="761" t="s">
        <v>4684</v>
      </c>
      <c r="E2373" s="793" t="s">
        <v>2619</v>
      </c>
      <c r="F2373" s="782">
        <v>10721300</v>
      </c>
      <c r="G2373" s="26" t="s">
        <v>173</v>
      </c>
      <c r="H2373" s="791">
        <v>924014</v>
      </c>
      <c r="I2373" s="751">
        <v>90000</v>
      </c>
      <c r="J2373" s="648"/>
      <c r="K2373" s="785">
        <f t="shared" si="64"/>
        <v>924014</v>
      </c>
      <c r="L2373" s="1081"/>
    </row>
    <row r="2374" spans="2:12" ht="34.5" customHeight="1" x14ac:dyDescent="0.35">
      <c r="B2374" s="698">
        <v>22021004</v>
      </c>
      <c r="C2374" s="782">
        <v>70411</v>
      </c>
      <c r="D2374" s="761" t="s">
        <v>4684</v>
      </c>
      <c r="E2374" s="793" t="s">
        <v>2619</v>
      </c>
      <c r="F2374" s="782">
        <v>10721300</v>
      </c>
      <c r="G2374" s="26" t="s">
        <v>174</v>
      </c>
      <c r="H2374" s="791">
        <v>1449000</v>
      </c>
      <c r="I2374" s="751"/>
      <c r="J2374" s="648"/>
      <c r="K2374" s="785">
        <f t="shared" si="64"/>
        <v>1449000</v>
      </c>
      <c r="L2374" s="1081"/>
    </row>
    <row r="2375" spans="2:12" ht="34.5" customHeight="1" x14ac:dyDescent="0.35">
      <c r="B2375" s="698">
        <v>22021006</v>
      </c>
      <c r="C2375" s="782">
        <v>70411</v>
      </c>
      <c r="D2375" s="761" t="s">
        <v>4684</v>
      </c>
      <c r="E2375" s="793" t="s">
        <v>2619</v>
      </c>
      <c r="F2375" s="782">
        <v>10721300</v>
      </c>
      <c r="G2375" s="26" t="s">
        <v>190</v>
      </c>
      <c r="H2375" s="791">
        <v>84000</v>
      </c>
      <c r="I2375" s="751"/>
      <c r="J2375" s="648"/>
      <c r="K2375" s="785">
        <f t="shared" si="64"/>
        <v>84000</v>
      </c>
      <c r="L2375" s="1081"/>
    </row>
    <row r="2376" spans="2:12" ht="34.5" customHeight="1" x14ac:dyDescent="0.35">
      <c r="B2376" s="698">
        <v>22021007</v>
      </c>
      <c r="C2376" s="782">
        <v>70411</v>
      </c>
      <c r="D2376" s="761" t="s">
        <v>4684</v>
      </c>
      <c r="E2376" s="793" t="s">
        <v>2619</v>
      </c>
      <c r="F2376" s="782">
        <v>10721300</v>
      </c>
      <c r="G2376" s="26" t="s">
        <v>175</v>
      </c>
      <c r="H2376" s="791">
        <v>1000000</v>
      </c>
      <c r="I2376" s="751"/>
      <c r="J2376" s="648"/>
      <c r="K2376" s="785">
        <f t="shared" si="64"/>
        <v>1000000</v>
      </c>
      <c r="L2376" s="1081"/>
    </row>
    <row r="2377" spans="2:12" ht="34.5" customHeight="1" x14ac:dyDescent="0.35">
      <c r="B2377" s="698">
        <v>22021008</v>
      </c>
      <c r="C2377" s="782">
        <v>70411</v>
      </c>
      <c r="D2377" s="761" t="s">
        <v>4684</v>
      </c>
      <c r="E2377" s="793" t="s">
        <v>2619</v>
      </c>
      <c r="F2377" s="782">
        <v>10721300</v>
      </c>
      <c r="G2377" s="26" t="s">
        <v>191</v>
      </c>
      <c r="H2377" s="791">
        <v>709296</v>
      </c>
      <c r="I2377" s="751"/>
      <c r="J2377" s="648"/>
      <c r="K2377" s="785">
        <f t="shared" si="64"/>
        <v>709296</v>
      </c>
      <c r="L2377" s="1081"/>
    </row>
    <row r="2378" spans="2:12" ht="34.5" customHeight="1" x14ac:dyDescent="0.35">
      <c r="B2378" s="698">
        <v>22021014</v>
      </c>
      <c r="C2378" s="782">
        <v>70411</v>
      </c>
      <c r="D2378" s="761" t="s">
        <v>4684</v>
      </c>
      <c r="E2378" s="793" t="s">
        <v>2619</v>
      </c>
      <c r="F2378" s="782">
        <v>10721300</v>
      </c>
      <c r="G2378" s="26" t="s">
        <v>206</v>
      </c>
      <c r="H2378" s="791">
        <v>700000</v>
      </c>
      <c r="I2378" s="751"/>
      <c r="J2378" s="648"/>
      <c r="K2378" s="785">
        <f>SUM(H2378,J2378)</f>
        <v>700000</v>
      </c>
      <c r="L2378" s="1081"/>
    </row>
    <row r="2379" spans="2:12" ht="34.5" customHeight="1" x14ac:dyDescent="0.35">
      <c r="B2379" s="698">
        <v>22021021</v>
      </c>
      <c r="C2379" s="782">
        <v>70411</v>
      </c>
      <c r="D2379" s="761" t="s">
        <v>4684</v>
      </c>
      <c r="E2379" s="793" t="s">
        <v>2619</v>
      </c>
      <c r="F2379" s="782">
        <v>10721300</v>
      </c>
      <c r="G2379" s="26" t="s">
        <v>201</v>
      </c>
      <c r="H2379" s="763">
        <v>64100000</v>
      </c>
      <c r="I2379" s="751"/>
      <c r="J2379" s="735">
        <v>35900000</v>
      </c>
      <c r="K2379" s="701">
        <f t="shared" si="64"/>
        <v>100000000</v>
      </c>
      <c r="L2379" s="1081"/>
    </row>
    <row r="2380" spans="2:12" ht="34.5" customHeight="1" x14ac:dyDescent="0.35">
      <c r="B2380" s="698">
        <v>22021042</v>
      </c>
      <c r="C2380" s="782">
        <v>70411</v>
      </c>
      <c r="D2380" s="761" t="s">
        <v>4684</v>
      </c>
      <c r="E2380" s="793" t="s">
        <v>2619</v>
      </c>
      <c r="F2380" s="782">
        <v>10721300</v>
      </c>
      <c r="G2380" s="26" t="s">
        <v>177</v>
      </c>
      <c r="H2380" s="763">
        <v>870000</v>
      </c>
      <c r="I2380" s="751"/>
      <c r="J2380" s="735"/>
      <c r="K2380" s="701">
        <f>SUM(H2380,J2380)</f>
        <v>870000</v>
      </c>
      <c r="L2380" s="1081"/>
    </row>
    <row r="2381" spans="2:12" ht="34.5" customHeight="1" thickBot="1" x14ac:dyDescent="0.4">
      <c r="B2381" s="698">
        <v>22040109</v>
      </c>
      <c r="C2381" s="782">
        <v>70411</v>
      </c>
      <c r="D2381" s="761" t="s">
        <v>4684</v>
      </c>
      <c r="E2381" s="793" t="s">
        <v>2619</v>
      </c>
      <c r="F2381" s="782">
        <v>10721300</v>
      </c>
      <c r="G2381" s="26" t="s">
        <v>178</v>
      </c>
      <c r="H2381" s="763">
        <v>500000</v>
      </c>
      <c r="I2381" s="751"/>
      <c r="J2381" s="735"/>
      <c r="K2381" s="701">
        <f t="shared" si="64"/>
        <v>500000</v>
      </c>
      <c r="L2381" s="1081"/>
    </row>
    <row r="2382" spans="2:12" ht="27.75" thickTop="1" thickBot="1" x14ac:dyDescent="0.4">
      <c r="B2382" s="764"/>
      <c r="C2382" s="764"/>
      <c r="D2382" s="764"/>
      <c r="E2382" s="764"/>
      <c r="F2382" s="764"/>
      <c r="G2382" s="16" t="s">
        <v>1039</v>
      </c>
      <c r="H2382" s="766">
        <f>SUM(H2330:H2381)</f>
        <v>356511143.88</v>
      </c>
      <c r="I2382" s="747">
        <f>SUM(I2330:I2381)</f>
        <v>51955557.18</v>
      </c>
      <c r="J2382" s="765">
        <f>SUM(J2330:J2381)</f>
        <v>35900000</v>
      </c>
      <c r="K2382" s="766">
        <f>SUM(K2330:K2381)</f>
        <v>392411143.88</v>
      </c>
    </row>
    <row r="2383" spans="2:12" ht="27" thickTop="1" thickBot="1" x14ac:dyDescent="0.4">
      <c r="B2383" s="767"/>
      <c r="C2383" s="767"/>
      <c r="D2383" s="767"/>
      <c r="E2383" s="767"/>
      <c r="F2383" s="767"/>
      <c r="G2383" s="769"/>
      <c r="H2383" s="787"/>
      <c r="I2383" s="728"/>
      <c r="J2383" s="770"/>
      <c r="K2383" s="934"/>
    </row>
    <row r="2384" spans="2:12" ht="27.75" thickTop="1" thickBot="1" x14ac:dyDescent="0.4">
      <c r="B2384" s="767"/>
      <c r="C2384" s="767"/>
      <c r="D2384" s="767"/>
      <c r="E2384" s="767"/>
      <c r="F2384" s="767"/>
      <c r="G2384" s="769"/>
      <c r="H2384" s="787"/>
      <c r="I2384" s="728"/>
      <c r="J2384" s="719" t="s">
        <v>179</v>
      </c>
      <c r="K2384" s="766">
        <f>K2330+K2331</f>
        <v>216689858.88</v>
      </c>
    </row>
    <row r="2385" spans="2:12" ht="27.75" thickTop="1" thickBot="1" x14ac:dyDescent="0.4">
      <c r="B2385" s="767"/>
      <c r="C2385" s="767"/>
      <c r="D2385" s="767"/>
      <c r="E2385" s="767"/>
      <c r="F2385" s="767"/>
      <c r="G2385" s="769"/>
      <c r="H2385" s="787"/>
      <c r="I2385" s="728"/>
      <c r="J2385" s="719" t="s">
        <v>180</v>
      </c>
      <c r="K2385" s="766">
        <f>K2382-K2384</f>
        <v>175721285</v>
      </c>
    </row>
    <row r="2386" spans="2:12" ht="27.75" thickTop="1" thickBot="1" x14ac:dyDescent="0.4">
      <c r="B2386" s="767"/>
      <c r="C2386" s="767"/>
      <c r="D2386" s="767"/>
      <c r="E2386" s="767"/>
      <c r="F2386" s="767"/>
      <c r="G2386" s="769"/>
      <c r="H2386" s="787"/>
      <c r="I2386" s="728"/>
      <c r="J2386" s="720"/>
      <c r="K2386" s="794"/>
    </row>
    <row r="2387" spans="2:12" ht="27.75" thickTop="1" thickBot="1" x14ac:dyDescent="0.4">
      <c r="B2387" s="1113" t="s">
        <v>3786</v>
      </c>
      <c r="C2387" s="1572" t="s">
        <v>3758</v>
      </c>
      <c r="D2387" s="1572"/>
      <c r="E2387" s="1572"/>
      <c r="F2387" s="1572"/>
      <c r="G2387" s="1572"/>
      <c r="H2387" s="1114"/>
      <c r="I2387" s="1115"/>
      <c r="J2387" s="1116"/>
      <c r="K2387" s="1117"/>
    </row>
    <row r="2388" spans="2:12" ht="27.75" thickTop="1" thickBot="1" x14ac:dyDescent="0.4">
      <c r="B2388" s="1569" t="s">
        <v>213</v>
      </c>
      <c r="C2388" s="1569"/>
      <c r="D2388" s="1569"/>
      <c r="E2388" s="1569"/>
      <c r="F2388" s="1569"/>
      <c r="G2388" s="31"/>
      <c r="H2388" s="32"/>
      <c r="I2388" s="753"/>
      <c r="J2388" s="722"/>
      <c r="K2388" s="32"/>
    </row>
    <row r="2389" spans="2:12" ht="80.25" thickTop="1" thickBot="1" x14ac:dyDescent="0.4">
      <c r="B2389" s="20" t="s">
        <v>137</v>
      </c>
      <c r="C2389" s="20" t="s">
        <v>138</v>
      </c>
      <c r="D2389" s="20" t="s">
        <v>139</v>
      </c>
      <c r="E2389" s="20" t="s">
        <v>140</v>
      </c>
      <c r="F2389" s="20" t="s">
        <v>141</v>
      </c>
      <c r="G2389" s="20" t="s">
        <v>142</v>
      </c>
      <c r="H2389" s="33" t="s">
        <v>3311</v>
      </c>
      <c r="I2389" s="750" t="s">
        <v>3317</v>
      </c>
      <c r="J2389" s="717" t="s">
        <v>3318</v>
      </c>
      <c r="K2389" s="33" t="s">
        <v>5153</v>
      </c>
    </row>
    <row r="2390" spans="2:12" ht="26.25" thickTop="1" x14ac:dyDescent="0.35">
      <c r="B2390" s="782">
        <v>23010128</v>
      </c>
      <c r="C2390" s="782">
        <v>70411</v>
      </c>
      <c r="D2390" s="790" t="s">
        <v>3769</v>
      </c>
      <c r="E2390" s="784">
        <v>3101</v>
      </c>
      <c r="F2390" s="782">
        <v>10721300</v>
      </c>
      <c r="G2390" s="37" t="s">
        <v>278</v>
      </c>
      <c r="H2390" s="701">
        <v>4500000</v>
      </c>
      <c r="I2390" s="751"/>
      <c r="J2390" s="737"/>
      <c r="K2390" s="701">
        <f t="shared" ref="K2390:K2409" si="66">SUM(H2390,J2390)</f>
        <v>4500000</v>
      </c>
      <c r="L2390" s="1081"/>
    </row>
    <row r="2391" spans="2:12" ht="76.5" x14ac:dyDescent="0.35">
      <c r="B2391" s="782">
        <v>23010129</v>
      </c>
      <c r="C2391" s="782">
        <v>70411</v>
      </c>
      <c r="D2391" s="761" t="s">
        <v>3770</v>
      </c>
      <c r="E2391" s="784">
        <v>3101</v>
      </c>
      <c r="F2391" s="782">
        <v>10721300</v>
      </c>
      <c r="G2391" s="26" t="s">
        <v>3759</v>
      </c>
      <c r="H2391" s="763">
        <v>150000000</v>
      </c>
      <c r="I2391" s="751"/>
      <c r="J2391" s="735"/>
      <c r="K2391" s="701">
        <f t="shared" si="66"/>
        <v>150000000</v>
      </c>
      <c r="L2391" s="1081"/>
    </row>
    <row r="2392" spans="2:12" ht="76.5" x14ac:dyDescent="0.35">
      <c r="B2392" s="698">
        <v>23020118</v>
      </c>
      <c r="C2392" s="782">
        <v>70411</v>
      </c>
      <c r="D2392" s="699" t="s">
        <v>3771</v>
      </c>
      <c r="E2392" s="784">
        <v>3101</v>
      </c>
      <c r="F2392" s="782">
        <v>10721300</v>
      </c>
      <c r="G2392" s="26" t="s">
        <v>5119</v>
      </c>
      <c r="H2392" s="763">
        <v>1800000000</v>
      </c>
      <c r="I2392" s="751"/>
      <c r="J2392" s="723"/>
      <c r="K2392" s="701">
        <f t="shared" si="66"/>
        <v>1800000000</v>
      </c>
      <c r="L2392" s="1081"/>
    </row>
    <row r="2393" spans="2:12" ht="102" x14ac:dyDescent="0.35">
      <c r="B2393" s="698">
        <v>23020118</v>
      </c>
      <c r="C2393" s="782">
        <v>70411</v>
      </c>
      <c r="D2393" s="699" t="s">
        <v>3772</v>
      </c>
      <c r="E2393" s="784">
        <v>3101</v>
      </c>
      <c r="F2393" s="782">
        <v>10721300</v>
      </c>
      <c r="G2393" s="26" t="s">
        <v>3760</v>
      </c>
      <c r="H2393" s="763">
        <v>963920000</v>
      </c>
      <c r="I2393" s="751">
        <v>201250669.75</v>
      </c>
      <c r="J2393" s="723">
        <v>147080000</v>
      </c>
      <c r="K2393" s="701">
        <f t="shared" si="66"/>
        <v>1111000000</v>
      </c>
      <c r="L2393" s="1081"/>
    </row>
    <row r="2394" spans="2:12" ht="76.5" x14ac:dyDescent="0.35">
      <c r="B2394" s="698">
        <v>23010129</v>
      </c>
      <c r="C2394" s="782">
        <v>70411</v>
      </c>
      <c r="D2394" s="699" t="s">
        <v>3773</v>
      </c>
      <c r="E2394" s="784">
        <v>3101</v>
      </c>
      <c r="F2394" s="782">
        <v>10721300</v>
      </c>
      <c r="G2394" s="26" t="s">
        <v>3761</v>
      </c>
      <c r="H2394" s="763">
        <v>5080000</v>
      </c>
      <c r="I2394" s="751"/>
      <c r="J2394" s="723"/>
      <c r="K2394" s="701">
        <f t="shared" si="66"/>
        <v>5080000</v>
      </c>
      <c r="L2394" s="1081"/>
    </row>
    <row r="2395" spans="2:12" ht="51" x14ac:dyDescent="0.35">
      <c r="B2395" s="698">
        <v>23050101</v>
      </c>
      <c r="C2395" s="782">
        <v>70411</v>
      </c>
      <c r="D2395" s="699" t="s">
        <v>3774</v>
      </c>
      <c r="E2395" s="784">
        <v>3101</v>
      </c>
      <c r="F2395" s="782">
        <v>10721300</v>
      </c>
      <c r="G2395" s="26" t="s">
        <v>2632</v>
      </c>
      <c r="H2395" s="763">
        <v>2500000</v>
      </c>
      <c r="I2395" s="751"/>
      <c r="J2395" s="723"/>
      <c r="K2395" s="701">
        <f t="shared" si="66"/>
        <v>2500000</v>
      </c>
      <c r="L2395" s="1081"/>
    </row>
    <row r="2396" spans="2:12" ht="51" x14ac:dyDescent="0.35">
      <c r="B2396" s="698">
        <v>23050101</v>
      </c>
      <c r="C2396" s="782">
        <v>70411</v>
      </c>
      <c r="D2396" s="699" t="s">
        <v>3775</v>
      </c>
      <c r="E2396" s="784">
        <v>3101</v>
      </c>
      <c r="F2396" s="782">
        <v>10721300</v>
      </c>
      <c r="G2396" s="26" t="s">
        <v>1980</v>
      </c>
      <c r="H2396" s="762">
        <v>5850000</v>
      </c>
      <c r="I2396" s="751"/>
      <c r="J2396" s="723"/>
      <c r="K2396" s="701">
        <f t="shared" si="66"/>
        <v>5850000</v>
      </c>
      <c r="L2396" s="1081"/>
    </row>
    <row r="2397" spans="2:12" ht="76.5" x14ac:dyDescent="0.35">
      <c r="B2397" s="698">
        <v>23050102</v>
      </c>
      <c r="C2397" s="782">
        <v>70411</v>
      </c>
      <c r="D2397" s="699" t="s">
        <v>3776</v>
      </c>
      <c r="E2397" s="784">
        <v>3101</v>
      </c>
      <c r="F2397" s="782">
        <v>10721300</v>
      </c>
      <c r="G2397" s="26" t="s">
        <v>3762</v>
      </c>
      <c r="H2397" s="763">
        <v>150000</v>
      </c>
      <c r="I2397" s="751"/>
      <c r="J2397" s="723"/>
      <c r="K2397" s="701">
        <f t="shared" si="66"/>
        <v>150000</v>
      </c>
      <c r="L2397" s="1081"/>
    </row>
    <row r="2398" spans="2:12" ht="76.5" x14ac:dyDescent="0.35">
      <c r="B2398" s="698">
        <v>23050103</v>
      </c>
      <c r="C2398" s="782">
        <v>70411</v>
      </c>
      <c r="D2398" s="761" t="s">
        <v>3777</v>
      </c>
      <c r="E2398" s="784">
        <v>3101</v>
      </c>
      <c r="F2398" s="782">
        <v>10721300</v>
      </c>
      <c r="G2398" s="26" t="s">
        <v>3763</v>
      </c>
      <c r="H2398" s="763">
        <v>20000000</v>
      </c>
      <c r="I2398" s="751"/>
      <c r="J2398" s="735"/>
      <c r="K2398" s="701">
        <f t="shared" si="66"/>
        <v>20000000</v>
      </c>
      <c r="L2398" s="1081"/>
    </row>
    <row r="2399" spans="2:12" ht="76.5" x14ac:dyDescent="0.35">
      <c r="B2399" s="698">
        <v>23010119</v>
      </c>
      <c r="C2399" s="782">
        <v>70411</v>
      </c>
      <c r="D2399" s="699" t="s">
        <v>3778</v>
      </c>
      <c r="E2399" s="784">
        <v>3101</v>
      </c>
      <c r="F2399" s="782">
        <v>10721300</v>
      </c>
      <c r="G2399" s="26" t="s">
        <v>3219</v>
      </c>
      <c r="H2399" s="763">
        <v>500000</v>
      </c>
      <c r="I2399" s="751"/>
      <c r="J2399" s="723"/>
      <c r="K2399" s="701">
        <f t="shared" si="66"/>
        <v>500000</v>
      </c>
      <c r="L2399" s="1081"/>
    </row>
    <row r="2400" spans="2:12" ht="51" x14ac:dyDescent="0.35">
      <c r="B2400" s="698" t="s">
        <v>3221</v>
      </c>
      <c r="C2400" s="782">
        <v>70411</v>
      </c>
      <c r="D2400" s="761" t="s">
        <v>3779</v>
      </c>
      <c r="E2400" s="784">
        <v>3101</v>
      </c>
      <c r="F2400" s="782">
        <v>10721300</v>
      </c>
      <c r="G2400" s="26" t="s">
        <v>3211</v>
      </c>
      <c r="H2400" s="763">
        <v>5200000</v>
      </c>
      <c r="I2400" s="751"/>
      <c r="J2400" s="735"/>
      <c r="K2400" s="701">
        <f t="shared" si="66"/>
        <v>5200000</v>
      </c>
      <c r="L2400" s="1081"/>
    </row>
    <row r="2401" spans="2:15" ht="76.5" x14ac:dyDescent="0.35">
      <c r="B2401" s="698">
        <v>23050101</v>
      </c>
      <c r="C2401" s="782">
        <v>70411</v>
      </c>
      <c r="D2401" s="761" t="s">
        <v>3780</v>
      </c>
      <c r="E2401" s="784">
        <v>3101</v>
      </c>
      <c r="F2401" s="782">
        <v>10721300</v>
      </c>
      <c r="G2401" s="26" t="s">
        <v>3764</v>
      </c>
      <c r="H2401" s="763">
        <v>10000000</v>
      </c>
      <c r="I2401" s="751"/>
      <c r="J2401" s="735"/>
      <c r="K2401" s="701">
        <f t="shared" si="66"/>
        <v>10000000</v>
      </c>
      <c r="L2401" s="1081"/>
    </row>
    <row r="2402" spans="2:15" ht="102" x14ac:dyDescent="0.35">
      <c r="B2402" s="698">
        <v>23050103</v>
      </c>
      <c r="C2402" s="782">
        <v>70411</v>
      </c>
      <c r="D2402" s="761" t="s">
        <v>3781</v>
      </c>
      <c r="E2402" s="784">
        <v>3101</v>
      </c>
      <c r="F2402" s="782">
        <v>10721300</v>
      </c>
      <c r="G2402" s="26" t="s">
        <v>3765</v>
      </c>
      <c r="H2402" s="763">
        <v>50000000</v>
      </c>
      <c r="I2402" s="751"/>
      <c r="J2402" s="735">
        <v>-50000000</v>
      </c>
      <c r="K2402" s="701">
        <f>SUM(H2402,J2402)</f>
        <v>0</v>
      </c>
      <c r="L2402" s="1081"/>
    </row>
    <row r="2403" spans="2:15" ht="51" x14ac:dyDescent="0.35">
      <c r="B2403" s="698">
        <v>23050101</v>
      </c>
      <c r="C2403" s="782">
        <v>70411</v>
      </c>
      <c r="D2403" s="761" t="s">
        <v>3782</v>
      </c>
      <c r="E2403" s="784">
        <v>3101</v>
      </c>
      <c r="F2403" s="782">
        <v>10721300</v>
      </c>
      <c r="G2403" s="26" t="s">
        <v>3766</v>
      </c>
      <c r="H2403" s="763">
        <v>10000000</v>
      </c>
      <c r="I2403" s="751"/>
      <c r="J2403" s="735"/>
      <c r="K2403" s="701">
        <f t="shared" ref="K2403:K2404" si="67">SUM(H2403,J2403)</f>
        <v>10000000</v>
      </c>
      <c r="L2403" s="1081"/>
    </row>
    <row r="2404" spans="2:15" ht="102" x14ac:dyDescent="0.35">
      <c r="B2404" s="698">
        <v>23050101</v>
      </c>
      <c r="C2404" s="782">
        <v>70411</v>
      </c>
      <c r="D2404" s="761" t="s">
        <v>3783</v>
      </c>
      <c r="E2404" s="784">
        <v>3101</v>
      </c>
      <c r="F2404" s="782">
        <v>10721300</v>
      </c>
      <c r="G2404" s="26" t="s">
        <v>3767</v>
      </c>
      <c r="H2404" s="763">
        <v>35000000</v>
      </c>
      <c r="I2404" s="751"/>
      <c r="J2404" s="735"/>
      <c r="K2404" s="701">
        <f t="shared" si="67"/>
        <v>35000000</v>
      </c>
      <c r="L2404" s="1081"/>
    </row>
    <row r="2405" spans="2:15" ht="102" x14ac:dyDescent="0.35">
      <c r="B2405" s="698">
        <v>23050101</v>
      </c>
      <c r="C2405" s="782">
        <v>70411</v>
      </c>
      <c r="D2405" s="761" t="s">
        <v>3784</v>
      </c>
      <c r="E2405" s="784">
        <v>3101</v>
      </c>
      <c r="F2405" s="782">
        <v>10721300</v>
      </c>
      <c r="G2405" s="26" t="s">
        <v>3768</v>
      </c>
      <c r="H2405" s="763">
        <v>35000000</v>
      </c>
      <c r="I2405" s="751"/>
      <c r="J2405" s="735"/>
      <c r="K2405" s="701">
        <f t="shared" si="66"/>
        <v>35000000</v>
      </c>
      <c r="L2405" s="1081"/>
    </row>
    <row r="2406" spans="2:15" s="166" customFormat="1" ht="51" x14ac:dyDescent="0.35">
      <c r="B2406" s="160">
        <v>23020118</v>
      </c>
      <c r="C2406" s="582">
        <v>70411</v>
      </c>
      <c r="D2406" s="161">
        <v>13100123003100</v>
      </c>
      <c r="E2406" s="587">
        <v>3101</v>
      </c>
      <c r="F2406" s="582">
        <v>10730100</v>
      </c>
      <c r="G2406" s="163" t="s">
        <v>4601</v>
      </c>
      <c r="H2406" s="164"/>
      <c r="I2406" s="1421"/>
      <c r="J2406" s="1422"/>
      <c r="K2406" s="541">
        <f>SUM(H2406,J2406)</f>
        <v>0</v>
      </c>
      <c r="L2406" s="1082"/>
      <c r="M2406" s="1423"/>
      <c r="N2406" s="1424"/>
      <c r="O2406" s="1424"/>
    </row>
    <row r="2407" spans="2:15" s="166" customFormat="1" ht="76.5" x14ac:dyDescent="0.35">
      <c r="B2407" s="160">
        <v>23020118</v>
      </c>
      <c r="C2407" s="582">
        <v>70411</v>
      </c>
      <c r="D2407" s="161">
        <v>13100123003200</v>
      </c>
      <c r="E2407" s="587">
        <v>3101</v>
      </c>
      <c r="F2407" s="582">
        <v>10720500</v>
      </c>
      <c r="G2407" s="163" t="s">
        <v>4598</v>
      </c>
      <c r="H2407" s="164"/>
      <c r="I2407" s="1421"/>
      <c r="J2407" s="1422"/>
      <c r="K2407" s="541">
        <f>SUM(H2407,J2407)</f>
        <v>0</v>
      </c>
      <c r="L2407" s="1082"/>
      <c r="M2407" s="1423"/>
      <c r="N2407" s="1424"/>
      <c r="O2407" s="1424"/>
    </row>
    <row r="2408" spans="2:15" ht="51" x14ac:dyDescent="0.35">
      <c r="B2408" s="698">
        <v>23020119</v>
      </c>
      <c r="C2408" s="782">
        <v>70411</v>
      </c>
      <c r="D2408" s="699">
        <v>13100123003300</v>
      </c>
      <c r="E2408" s="784">
        <v>3101</v>
      </c>
      <c r="F2408" s="782">
        <v>10720500</v>
      </c>
      <c r="G2408" s="26" t="s">
        <v>4600</v>
      </c>
      <c r="H2408" s="763"/>
      <c r="I2408" s="751"/>
      <c r="J2408" s="723"/>
      <c r="K2408" s="701">
        <f>SUM(H2408,J2408)</f>
        <v>0</v>
      </c>
      <c r="L2408" s="1081"/>
    </row>
    <row r="2409" spans="2:15" ht="51.75" thickBot="1" x14ac:dyDescent="0.4">
      <c r="B2409" s="698">
        <v>23020101</v>
      </c>
      <c r="C2409" s="782">
        <v>70411</v>
      </c>
      <c r="D2409" s="699" t="s">
        <v>3785</v>
      </c>
      <c r="E2409" s="784">
        <v>3101</v>
      </c>
      <c r="F2409" s="782">
        <v>10721300</v>
      </c>
      <c r="G2409" s="26" t="s">
        <v>4599</v>
      </c>
      <c r="H2409" s="791">
        <v>700000000</v>
      </c>
      <c r="I2409" s="751"/>
      <c r="J2409" s="726"/>
      <c r="K2409" s="701">
        <f t="shared" si="66"/>
        <v>700000000</v>
      </c>
      <c r="L2409" s="1081"/>
    </row>
    <row r="2410" spans="2:15" ht="27.75" thickTop="1" thickBot="1" x14ac:dyDescent="0.4">
      <c r="B2410" s="764"/>
      <c r="C2410" s="764"/>
      <c r="D2410" s="764"/>
      <c r="E2410" s="764"/>
      <c r="F2410" s="764"/>
      <c r="G2410" s="16" t="s">
        <v>1038</v>
      </c>
      <c r="H2410" s="766">
        <f>SUM(H2390:H2409)</f>
        <v>3797700000</v>
      </c>
      <c r="I2410" s="747">
        <f>SUM(I2390:I2409)</f>
        <v>201250669.75</v>
      </c>
      <c r="J2410" s="765">
        <f>SUM(J2390:J2409)</f>
        <v>97080000</v>
      </c>
      <c r="K2410" s="766">
        <f>SUM(K2390:K2409)</f>
        <v>3894780000</v>
      </c>
    </row>
    <row r="2411" spans="2:15" ht="27" thickTop="1" thickBot="1" x14ac:dyDescent="0.4">
      <c r="B2411" s="767"/>
      <c r="C2411" s="767"/>
      <c r="D2411" s="767"/>
      <c r="E2411" s="767"/>
      <c r="F2411" s="767"/>
      <c r="G2411" s="769"/>
      <c r="H2411" s="787"/>
      <c r="I2411" s="728"/>
      <c r="J2411" s="770"/>
      <c r="K2411" s="934"/>
    </row>
    <row r="2412" spans="2:15" ht="27.75" thickTop="1" thickBot="1" x14ac:dyDescent="0.4">
      <c r="B2412" s="767"/>
      <c r="C2412" s="767"/>
      <c r="D2412" s="767"/>
      <c r="E2412" s="767"/>
      <c r="F2412" s="767"/>
      <c r="G2412" s="769"/>
      <c r="H2412" s="787"/>
      <c r="I2412" s="728"/>
      <c r="J2412" s="719" t="s">
        <v>215</v>
      </c>
      <c r="K2412" s="766">
        <f>K2410</f>
        <v>3894780000</v>
      </c>
    </row>
    <row r="2413" spans="2:15" ht="27.75" thickTop="1" thickBot="1" x14ac:dyDescent="0.4">
      <c r="B2413" s="767"/>
      <c r="C2413" s="767"/>
      <c r="D2413" s="767"/>
      <c r="E2413" s="767"/>
      <c r="F2413" s="767"/>
      <c r="G2413" s="769"/>
      <c r="H2413" s="787"/>
      <c r="I2413" s="728"/>
      <c r="J2413" s="720"/>
      <c r="K2413" s="827"/>
    </row>
    <row r="2414" spans="2:15" ht="27.75" thickTop="1" thickBot="1" x14ac:dyDescent="0.4">
      <c r="B2414" s="1088" t="s">
        <v>127</v>
      </c>
      <c r="C2414" s="1118" t="s">
        <v>3787</v>
      </c>
      <c r="D2414" s="1089"/>
      <c r="E2414" s="1089"/>
      <c r="F2414" s="1089"/>
      <c r="G2414" s="1089"/>
      <c r="H2414" s="1108" t="s">
        <v>2939</v>
      </c>
      <c r="I2414" s="1101" t="s">
        <v>2939</v>
      </c>
      <c r="J2414" s="1112" t="s">
        <v>2939</v>
      </c>
      <c r="K2414" s="1122" t="s">
        <v>2939</v>
      </c>
    </row>
    <row r="2415" spans="2:15" ht="27.75" thickTop="1" thickBot="1" x14ac:dyDescent="0.4">
      <c r="B2415" s="1569" t="s">
        <v>182</v>
      </c>
      <c r="C2415" s="1569"/>
      <c r="D2415" s="1569"/>
      <c r="E2415" s="1569"/>
      <c r="F2415" s="1569"/>
      <c r="G2415" s="1569"/>
      <c r="H2415" s="32"/>
      <c r="I2415" s="753"/>
      <c r="J2415" s="722"/>
      <c r="K2415" s="98"/>
    </row>
    <row r="2416" spans="2:15" ht="106.5" thickTop="1" thickBot="1" x14ac:dyDescent="0.4">
      <c r="B2416" s="20" t="s">
        <v>137</v>
      </c>
      <c r="C2416" s="20" t="s">
        <v>138</v>
      </c>
      <c r="D2416" s="20" t="s">
        <v>139</v>
      </c>
      <c r="E2416" s="20" t="s">
        <v>140</v>
      </c>
      <c r="F2416" s="20" t="s">
        <v>141</v>
      </c>
      <c r="G2416" s="20" t="s">
        <v>142</v>
      </c>
      <c r="H2416" s="33" t="s">
        <v>3311</v>
      </c>
      <c r="I2416" s="750" t="s">
        <v>3316</v>
      </c>
      <c r="J2416" s="717" t="s">
        <v>3315</v>
      </c>
      <c r="K2416" s="21" t="s">
        <v>5154</v>
      </c>
    </row>
    <row r="2417" spans="2:12" ht="26.25" thickTop="1" x14ac:dyDescent="0.35">
      <c r="B2417" s="782">
        <v>21010101</v>
      </c>
      <c r="C2417" s="782">
        <v>70961</v>
      </c>
      <c r="D2417" s="783" t="s">
        <v>4822</v>
      </c>
      <c r="E2417" s="784">
        <v>2101</v>
      </c>
      <c r="F2417" s="782">
        <v>10721300</v>
      </c>
      <c r="G2417" s="37" t="s">
        <v>143</v>
      </c>
      <c r="H2417" s="785">
        <v>77730948.019999996</v>
      </c>
      <c r="I2417" s="751">
        <v>37659322.530000001</v>
      </c>
      <c r="J2417" s="738"/>
      <c r="K2417" s="804">
        <f t="shared" ref="K2417:K2456" si="68">SUM(H2417,J2417)</f>
        <v>77730948.019999996</v>
      </c>
      <c r="L2417" s="1081"/>
    </row>
    <row r="2418" spans="2:12" ht="33.6" customHeight="1" x14ac:dyDescent="0.35">
      <c r="B2418" s="782">
        <v>22020101</v>
      </c>
      <c r="C2418" s="782">
        <v>70961</v>
      </c>
      <c r="D2418" s="783" t="s">
        <v>4822</v>
      </c>
      <c r="E2418" s="784">
        <v>2101</v>
      </c>
      <c r="F2418" s="782">
        <v>10721300</v>
      </c>
      <c r="G2418" s="37" t="s">
        <v>145</v>
      </c>
      <c r="H2418" s="785">
        <v>27852500</v>
      </c>
      <c r="I2418" s="751">
        <v>0</v>
      </c>
      <c r="J2418" s="738"/>
      <c r="K2418" s="804">
        <f t="shared" si="68"/>
        <v>27852500</v>
      </c>
      <c r="L2418" s="1081"/>
    </row>
    <row r="2419" spans="2:12" ht="33.6" customHeight="1" x14ac:dyDescent="0.35">
      <c r="B2419" s="782">
        <v>22020102</v>
      </c>
      <c r="C2419" s="782">
        <v>70961</v>
      </c>
      <c r="D2419" s="783" t="s">
        <v>4822</v>
      </c>
      <c r="E2419" s="784">
        <v>2101</v>
      </c>
      <c r="F2419" s="782">
        <v>10721300</v>
      </c>
      <c r="G2419" s="37" t="s">
        <v>146</v>
      </c>
      <c r="H2419" s="785">
        <v>700000</v>
      </c>
      <c r="I2419" s="751">
        <v>200000</v>
      </c>
      <c r="J2419" s="738"/>
      <c r="K2419" s="804">
        <f t="shared" si="68"/>
        <v>700000</v>
      </c>
      <c r="L2419" s="1081"/>
    </row>
    <row r="2420" spans="2:12" ht="33.6" customHeight="1" x14ac:dyDescent="0.35">
      <c r="B2420" s="782">
        <v>22020103</v>
      </c>
      <c r="C2420" s="782">
        <v>70961</v>
      </c>
      <c r="D2420" s="783" t="s">
        <v>4822</v>
      </c>
      <c r="E2420" s="784">
        <v>2101</v>
      </c>
      <c r="F2420" s="782">
        <v>10721300</v>
      </c>
      <c r="G2420" s="37" t="s">
        <v>282</v>
      </c>
      <c r="H2420" s="785">
        <v>168205</v>
      </c>
      <c r="I2420" s="751">
        <v>0</v>
      </c>
      <c r="J2420" s="738"/>
      <c r="K2420" s="804">
        <f t="shared" si="68"/>
        <v>168205</v>
      </c>
      <c r="L2420" s="1081"/>
    </row>
    <row r="2421" spans="2:12" ht="33.6" customHeight="1" x14ac:dyDescent="0.35">
      <c r="B2421" s="782">
        <v>22020104</v>
      </c>
      <c r="C2421" s="782">
        <v>70961</v>
      </c>
      <c r="D2421" s="783" t="s">
        <v>4822</v>
      </c>
      <c r="E2421" s="784">
        <v>2101</v>
      </c>
      <c r="F2421" s="782">
        <v>10721300</v>
      </c>
      <c r="G2421" s="37" t="s">
        <v>283</v>
      </c>
      <c r="H2421" s="785">
        <v>900000</v>
      </c>
      <c r="I2421" s="751">
        <v>0</v>
      </c>
      <c r="J2421" s="738"/>
      <c r="K2421" s="804">
        <f t="shared" si="68"/>
        <v>900000</v>
      </c>
      <c r="L2421" s="1081"/>
    </row>
    <row r="2422" spans="2:12" ht="33.6" customHeight="1" x14ac:dyDescent="0.35">
      <c r="B2422" s="782">
        <v>22020201</v>
      </c>
      <c r="C2422" s="782">
        <v>70961</v>
      </c>
      <c r="D2422" s="783" t="s">
        <v>4822</v>
      </c>
      <c r="E2422" s="784">
        <v>2101</v>
      </c>
      <c r="F2422" s="782">
        <v>10721300</v>
      </c>
      <c r="G2422" s="37" t="s">
        <v>147</v>
      </c>
      <c r="H2422" s="785">
        <v>3539000</v>
      </c>
      <c r="I2422" s="751">
        <v>0</v>
      </c>
      <c r="J2422" s="738"/>
      <c r="K2422" s="804">
        <f t="shared" si="68"/>
        <v>3539000</v>
      </c>
      <c r="L2422" s="1081"/>
    </row>
    <row r="2423" spans="2:12" ht="33.6" customHeight="1" x14ac:dyDescent="0.35">
      <c r="B2423" s="782">
        <v>22020203</v>
      </c>
      <c r="C2423" s="782">
        <v>70961</v>
      </c>
      <c r="D2423" s="783" t="s">
        <v>4822</v>
      </c>
      <c r="E2423" s="784">
        <v>2101</v>
      </c>
      <c r="F2423" s="782">
        <v>10721300</v>
      </c>
      <c r="G2423" s="37" t="s">
        <v>148</v>
      </c>
      <c r="H2423" s="785">
        <v>1701000</v>
      </c>
      <c r="I2423" s="751">
        <v>0</v>
      </c>
      <c r="J2423" s="738"/>
      <c r="K2423" s="804">
        <f t="shared" si="68"/>
        <v>1701000</v>
      </c>
      <c r="L2423" s="1081"/>
    </row>
    <row r="2424" spans="2:12" ht="33.6" customHeight="1" x14ac:dyDescent="0.35">
      <c r="B2424" s="782">
        <v>22020204</v>
      </c>
      <c r="C2424" s="782">
        <v>70961</v>
      </c>
      <c r="D2424" s="783" t="s">
        <v>4822</v>
      </c>
      <c r="E2424" s="784">
        <v>2101</v>
      </c>
      <c r="F2424" s="782">
        <v>10721300</v>
      </c>
      <c r="G2424" s="37" t="s">
        <v>149</v>
      </c>
      <c r="H2424" s="785">
        <v>700000</v>
      </c>
      <c r="I2424" s="751">
        <v>0</v>
      </c>
      <c r="J2424" s="738"/>
      <c r="K2424" s="804">
        <f t="shared" si="68"/>
        <v>700000</v>
      </c>
      <c r="L2424" s="1081"/>
    </row>
    <row r="2425" spans="2:12" ht="33.6" customHeight="1" x14ac:dyDescent="0.35">
      <c r="B2425" s="782">
        <v>22020205</v>
      </c>
      <c r="C2425" s="782">
        <v>70961</v>
      </c>
      <c r="D2425" s="783" t="s">
        <v>4822</v>
      </c>
      <c r="E2425" s="784">
        <v>2101</v>
      </c>
      <c r="F2425" s="782">
        <v>10721300</v>
      </c>
      <c r="G2425" s="37" t="s">
        <v>185</v>
      </c>
      <c r="H2425" s="785">
        <v>226800</v>
      </c>
      <c r="I2425" s="751">
        <v>0</v>
      </c>
      <c r="J2425" s="738"/>
      <c r="K2425" s="804">
        <f t="shared" si="68"/>
        <v>226800</v>
      </c>
      <c r="L2425" s="1081"/>
    </row>
    <row r="2426" spans="2:12" ht="33.6" customHeight="1" x14ac:dyDescent="0.35">
      <c r="B2426" s="782">
        <v>22020206</v>
      </c>
      <c r="C2426" s="782">
        <v>70961</v>
      </c>
      <c r="D2426" s="783" t="s">
        <v>4822</v>
      </c>
      <c r="E2426" s="784">
        <v>2101</v>
      </c>
      <c r="F2426" s="782">
        <v>10721300</v>
      </c>
      <c r="G2426" s="37" t="s">
        <v>234</v>
      </c>
      <c r="H2426" s="785">
        <v>56700</v>
      </c>
      <c r="I2426" s="751">
        <v>0</v>
      </c>
      <c r="J2426" s="738"/>
      <c r="K2426" s="804">
        <f t="shared" si="68"/>
        <v>56700</v>
      </c>
      <c r="L2426" s="1081"/>
    </row>
    <row r="2427" spans="2:12" ht="33.6" customHeight="1" x14ac:dyDescent="0.35">
      <c r="B2427" s="782">
        <v>22020208</v>
      </c>
      <c r="C2427" s="782">
        <v>70961</v>
      </c>
      <c r="D2427" s="783" t="s">
        <v>4822</v>
      </c>
      <c r="E2427" s="784">
        <v>2101</v>
      </c>
      <c r="F2427" s="782">
        <v>10721300</v>
      </c>
      <c r="G2427" s="37" t="s">
        <v>2896</v>
      </c>
      <c r="H2427" s="785">
        <v>113400</v>
      </c>
      <c r="I2427" s="751">
        <v>0</v>
      </c>
      <c r="J2427" s="738"/>
      <c r="K2427" s="804">
        <f t="shared" si="68"/>
        <v>113400</v>
      </c>
      <c r="L2427" s="1081"/>
    </row>
    <row r="2428" spans="2:12" ht="33.6" customHeight="1" x14ac:dyDescent="0.35">
      <c r="B2428" s="782">
        <v>22020301</v>
      </c>
      <c r="C2428" s="782">
        <v>70961</v>
      </c>
      <c r="D2428" s="783" t="s">
        <v>4822</v>
      </c>
      <c r="E2428" s="784">
        <v>2101</v>
      </c>
      <c r="F2428" s="782">
        <v>10721300</v>
      </c>
      <c r="G2428" s="37" t="s">
        <v>195</v>
      </c>
      <c r="H2428" s="785">
        <v>799470</v>
      </c>
      <c r="I2428" s="751">
        <v>220000</v>
      </c>
      <c r="J2428" s="738"/>
      <c r="K2428" s="804">
        <f t="shared" si="68"/>
        <v>799470</v>
      </c>
      <c r="L2428" s="1081"/>
    </row>
    <row r="2429" spans="2:12" ht="33.6" customHeight="1" x14ac:dyDescent="0.35">
      <c r="B2429" s="782">
        <v>22020305</v>
      </c>
      <c r="C2429" s="782">
        <v>70961</v>
      </c>
      <c r="D2429" s="783" t="s">
        <v>4822</v>
      </c>
      <c r="E2429" s="784">
        <v>2101</v>
      </c>
      <c r="F2429" s="782">
        <v>10721300</v>
      </c>
      <c r="G2429" s="37" t="s">
        <v>153</v>
      </c>
      <c r="H2429" s="785">
        <v>226800</v>
      </c>
      <c r="I2429" s="751">
        <v>40000</v>
      </c>
      <c r="J2429" s="738"/>
      <c r="K2429" s="804">
        <f t="shared" si="68"/>
        <v>226800</v>
      </c>
      <c r="L2429" s="1081"/>
    </row>
    <row r="2430" spans="2:12" ht="33.6" customHeight="1" x14ac:dyDescent="0.35">
      <c r="B2430" s="782">
        <v>22020310</v>
      </c>
      <c r="C2430" s="782">
        <v>70961</v>
      </c>
      <c r="D2430" s="783" t="s">
        <v>4822</v>
      </c>
      <c r="E2430" s="784">
        <v>2101</v>
      </c>
      <c r="F2430" s="782">
        <v>10721300</v>
      </c>
      <c r="G2430" s="37" t="s">
        <v>209</v>
      </c>
      <c r="H2430" s="785">
        <v>850500</v>
      </c>
      <c r="I2430" s="751">
        <v>0</v>
      </c>
      <c r="J2430" s="738"/>
      <c r="K2430" s="804">
        <f t="shared" si="68"/>
        <v>850500</v>
      </c>
      <c r="L2430" s="1081"/>
    </row>
    <row r="2431" spans="2:12" ht="33.6" customHeight="1" x14ac:dyDescent="0.35">
      <c r="B2431" s="782">
        <v>22020313</v>
      </c>
      <c r="C2431" s="782">
        <v>70961</v>
      </c>
      <c r="D2431" s="783" t="s">
        <v>4822</v>
      </c>
      <c r="E2431" s="784">
        <v>2101</v>
      </c>
      <c r="F2431" s="782">
        <v>10721300</v>
      </c>
      <c r="G2431" s="37" t="s">
        <v>203</v>
      </c>
      <c r="H2431" s="785">
        <v>283500</v>
      </c>
      <c r="I2431" s="751">
        <v>0</v>
      </c>
      <c r="J2431" s="738"/>
      <c r="K2431" s="804">
        <f t="shared" si="68"/>
        <v>283500</v>
      </c>
      <c r="L2431" s="1081"/>
    </row>
    <row r="2432" spans="2:12" ht="33.6" customHeight="1" x14ac:dyDescent="0.35">
      <c r="B2432" s="782">
        <v>22020401</v>
      </c>
      <c r="C2432" s="782">
        <v>70961</v>
      </c>
      <c r="D2432" s="783" t="s">
        <v>4822</v>
      </c>
      <c r="E2432" s="784">
        <v>2101</v>
      </c>
      <c r="F2432" s="782">
        <v>10721300</v>
      </c>
      <c r="G2432" s="37" t="s">
        <v>196</v>
      </c>
      <c r="H2432" s="785">
        <v>3134000</v>
      </c>
      <c r="I2432" s="751">
        <v>250000</v>
      </c>
      <c r="J2432" s="738"/>
      <c r="K2432" s="804">
        <f t="shared" si="68"/>
        <v>3134000</v>
      </c>
      <c r="L2432" s="1081"/>
    </row>
    <row r="2433" spans="2:12" ht="33.6" customHeight="1" x14ac:dyDescent="0.35">
      <c r="B2433" s="782">
        <v>22020402</v>
      </c>
      <c r="C2433" s="782">
        <v>70961</v>
      </c>
      <c r="D2433" s="783" t="s">
        <v>4822</v>
      </c>
      <c r="E2433" s="784">
        <v>2101</v>
      </c>
      <c r="F2433" s="782">
        <v>10721300</v>
      </c>
      <c r="G2433" s="37" t="s">
        <v>197</v>
      </c>
      <c r="H2433" s="785">
        <v>2226800</v>
      </c>
      <c r="I2433" s="751">
        <v>0</v>
      </c>
      <c r="J2433" s="738"/>
      <c r="K2433" s="804">
        <f t="shared" si="68"/>
        <v>2226800</v>
      </c>
      <c r="L2433" s="1081"/>
    </row>
    <row r="2434" spans="2:12" ht="33.6" customHeight="1" x14ac:dyDescent="0.35">
      <c r="B2434" s="782">
        <v>22020403</v>
      </c>
      <c r="C2434" s="782">
        <v>70961</v>
      </c>
      <c r="D2434" s="783" t="s">
        <v>4822</v>
      </c>
      <c r="E2434" s="784">
        <v>2101</v>
      </c>
      <c r="F2434" s="782">
        <v>10721300</v>
      </c>
      <c r="G2434" s="37" t="s">
        <v>160</v>
      </c>
      <c r="H2434" s="785">
        <v>3500000</v>
      </c>
      <c r="I2434" s="751">
        <v>0</v>
      </c>
      <c r="J2434" s="738"/>
      <c r="K2434" s="804">
        <f t="shared" si="68"/>
        <v>3500000</v>
      </c>
      <c r="L2434" s="1081"/>
    </row>
    <row r="2435" spans="2:12" ht="33.6" customHeight="1" x14ac:dyDescent="0.35">
      <c r="B2435" s="782">
        <v>22020404</v>
      </c>
      <c r="C2435" s="782">
        <v>70961</v>
      </c>
      <c r="D2435" s="783" t="s">
        <v>4822</v>
      </c>
      <c r="E2435" s="784">
        <v>2101</v>
      </c>
      <c r="F2435" s="782">
        <v>10721300</v>
      </c>
      <c r="G2435" s="37" t="s">
        <v>161</v>
      </c>
      <c r="H2435" s="785">
        <v>283500</v>
      </c>
      <c r="I2435" s="751">
        <v>0</v>
      </c>
      <c r="J2435" s="738"/>
      <c r="K2435" s="804">
        <f t="shared" si="68"/>
        <v>283500</v>
      </c>
      <c r="L2435" s="1081"/>
    </row>
    <row r="2436" spans="2:12" ht="33.6" customHeight="1" x14ac:dyDescent="0.35">
      <c r="B2436" s="782">
        <v>22020405</v>
      </c>
      <c r="C2436" s="782">
        <v>70961</v>
      </c>
      <c r="D2436" s="783" t="s">
        <v>4822</v>
      </c>
      <c r="E2436" s="784">
        <v>2101</v>
      </c>
      <c r="F2436" s="782">
        <v>10721300</v>
      </c>
      <c r="G2436" s="37" t="s">
        <v>162</v>
      </c>
      <c r="H2436" s="785">
        <v>283500</v>
      </c>
      <c r="I2436" s="751">
        <v>0</v>
      </c>
      <c r="J2436" s="738"/>
      <c r="K2436" s="804">
        <f t="shared" si="68"/>
        <v>283500</v>
      </c>
      <c r="L2436" s="1081"/>
    </row>
    <row r="2437" spans="2:12" ht="33.6" customHeight="1" x14ac:dyDescent="0.35">
      <c r="B2437" s="782">
        <v>22020406</v>
      </c>
      <c r="C2437" s="782">
        <v>70961</v>
      </c>
      <c r="D2437" s="783" t="s">
        <v>4822</v>
      </c>
      <c r="E2437" s="784">
        <v>2101</v>
      </c>
      <c r="F2437" s="782">
        <v>10721300</v>
      </c>
      <c r="G2437" s="37" t="s">
        <v>163</v>
      </c>
      <c r="H2437" s="785">
        <v>300000</v>
      </c>
      <c r="I2437" s="751">
        <v>0</v>
      </c>
      <c r="J2437" s="738"/>
      <c r="K2437" s="804">
        <f t="shared" si="68"/>
        <v>300000</v>
      </c>
      <c r="L2437" s="1081"/>
    </row>
    <row r="2438" spans="2:12" ht="33.6" customHeight="1" x14ac:dyDescent="0.35">
      <c r="B2438" s="782">
        <v>22020410</v>
      </c>
      <c r="C2438" s="782">
        <v>70961</v>
      </c>
      <c r="D2438" s="783" t="s">
        <v>4822</v>
      </c>
      <c r="E2438" s="784">
        <v>2101</v>
      </c>
      <c r="F2438" s="782">
        <v>10721300</v>
      </c>
      <c r="G2438" s="37" t="s">
        <v>211</v>
      </c>
      <c r="H2438" s="785">
        <v>2600000</v>
      </c>
      <c r="I2438" s="751">
        <v>0</v>
      </c>
      <c r="J2438" s="738"/>
      <c r="K2438" s="804">
        <f t="shared" si="68"/>
        <v>2600000</v>
      </c>
      <c r="L2438" s="1081"/>
    </row>
    <row r="2439" spans="2:12" ht="33.6" customHeight="1" x14ac:dyDescent="0.35">
      <c r="B2439" s="782">
        <v>22020411</v>
      </c>
      <c r="C2439" s="782">
        <v>70961</v>
      </c>
      <c r="D2439" s="783" t="s">
        <v>4822</v>
      </c>
      <c r="E2439" s="784">
        <v>2101</v>
      </c>
      <c r="F2439" s="782">
        <v>10721300</v>
      </c>
      <c r="G2439" s="37" t="s">
        <v>227</v>
      </c>
      <c r="H2439" s="785">
        <v>3840200</v>
      </c>
      <c r="I2439" s="751">
        <v>0</v>
      </c>
      <c r="J2439" s="738"/>
      <c r="K2439" s="804">
        <f t="shared" si="68"/>
        <v>3840200</v>
      </c>
      <c r="L2439" s="1081"/>
    </row>
    <row r="2440" spans="2:12" ht="33.6" customHeight="1" x14ac:dyDescent="0.35">
      <c r="B2440" s="782">
        <v>22020501</v>
      </c>
      <c r="C2440" s="782">
        <v>70961</v>
      </c>
      <c r="D2440" s="783" t="s">
        <v>4822</v>
      </c>
      <c r="E2440" s="784">
        <v>2101</v>
      </c>
      <c r="F2440" s="782">
        <v>10721300</v>
      </c>
      <c r="G2440" s="37" t="s">
        <v>198</v>
      </c>
      <c r="H2440" s="785">
        <v>4396900</v>
      </c>
      <c r="I2440" s="751">
        <v>0</v>
      </c>
      <c r="J2440" s="738"/>
      <c r="K2440" s="804">
        <f t="shared" si="68"/>
        <v>4396900</v>
      </c>
      <c r="L2440" s="1081"/>
    </row>
    <row r="2441" spans="2:12" ht="33.6" customHeight="1" x14ac:dyDescent="0.35">
      <c r="B2441" s="782">
        <v>22020601</v>
      </c>
      <c r="C2441" s="782">
        <v>70961</v>
      </c>
      <c r="D2441" s="783" t="s">
        <v>4822</v>
      </c>
      <c r="E2441" s="784">
        <v>2101</v>
      </c>
      <c r="F2441" s="782">
        <v>10721300</v>
      </c>
      <c r="G2441" s="37" t="s">
        <v>166</v>
      </c>
      <c r="H2441" s="785">
        <v>226800</v>
      </c>
      <c r="I2441" s="751">
        <v>30000</v>
      </c>
      <c r="J2441" s="738"/>
      <c r="K2441" s="804">
        <f t="shared" si="68"/>
        <v>226800</v>
      </c>
      <c r="L2441" s="1081"/>
    </row>
    <row r="2442" spans="2:12" ht="33.6" customHeight="1" x14ac:dyDescent="0.35">
      <c r="B2442" s="782">
        <v>22020605</v>
      </c>
      <c r="C2442" s="782">
        <v>70961</v>
      </c>
      <c r="D2442" s="783" t="s">
        <v>4822</v>
      </c>
      <c r="E2442" s="784">
        <v>2101</v>
      </c>
      <c r="F2442" s="782">
        <v>10721300</v>
      </c>
      <c r="G2442" s="37" t="s">
        <v>167</v>
      </c>
      <c r="H2442" s="785">
        <v>213400</v>
      </c>
      <c r="I2442" s="751">
        <v>0</v>
      </c>
      <c r="J2442" s="738"/>
      <c r="K2442" s="804">
        <f t="shared" si="68"/>
        <v>213400</v>
      </c>
      <c r="L2442" s="1081"/>
    </row>
    <row r="2443" spans="2:12" ht="33.6" customHeight="1" x14ac:dyDescent="0.35">
      <c r="B2443" s="782">
        <v>22020703</v>
      </c>
      <c r="C2443" s="782">
        <v>70961</v>
      </c>
      <c r="D2443" s="783" t="s">
        <v>4822</v>
      </c>
      <c r="E2443" s="784">
        <v>2101</v>
      </c>
      <c r="F2443" s="782">
        <v>10721300</v>
      </c>
      <c r="G2443" s="37" t="s">
        <v>208</v>
      </c>
      <c r="H2443" s="785">
        <v>600000</v>
      </c>
      <c r="I2443" s="751">
        <v>0</v>
      </c>
      <c r="J2443" s="738"/>
      <c r="K2443" s="804">
        <f t="shared" si="68"/>
        <v>600000</v>
      </c>
      <c r="L2443" s="1081"/>
    </row>
    <row r="2444" spans="2:12" ht="33.6" customHeight="1" x14ac:dyDescent="0.35">
      <c r="B2444" s="782">
        <v>22020801</v>
      </c>
      <c r="C2444" s="782">
        <v>70961</v>
      </c>
      <c r="D2444" s="783" t="s">
        <v>4822</v>
      </c>
      <c r="E2444" s="784">
        <v>2101</v>
      </c>
      <c r="F2444" s="782">
        <v>10721300</v>
      </c>
      <c r="G2444" s="37" t="s">
        <v>168</v>
      </c>
      <c r="H2444" s="785">
        <v>1134500</v>
      </c>
      <c r="I2444" s="751">
        <v>100000</v>
      </c>
      <c r="J2444" s="738"/>
      <c r="K2444" s="804">
        <f t="shared" si="68"/>
        <v>1134500</v>
      </c>
      <c r="L2444" s="1081"/>
    </row>
    <row r="2445" spans="2:12" ht="33.6" customHeight="1" x14ac:dyDescent="0.35">
      <c r="B2445" s="782">
        <v>22020802</v>
      </c>
      <c r="C2445" s="782">
        <v>70961</v>
      </c>
      <c r="D2445" s="783" t="s">
        <v>4822</v>
      </c>
      <c r="E2445" s="784">
        <v>2101</v>
      </c>
      <c r="F2445" s="782">
        <v>10721300</v>
      </c>
      <c r="G2445" s="37" t="s">
        <v>188</v>
      </c>
      <c r="H2445" s="785">
        <v>213400</v>
      </c>
      <c r="I2445" s="751">
        <v>0</v>
      </c>
      <c r="J2445" s="738"/>
      <c r="K2445" s="804">
        <f t="shared" si="68"/>
        <v>213400</v>
      </c>
      <c r="L2445" s="1081"/>
    </row>
    <row r="2446" spans="2:12" ht="33.6" customHeight="1" x14ac:dyDescent="0.35">
      <c r="B2446" s="782">
        <v>22020803</v>
      </c>
      <c r="C2446" s="782">
        <v>70961</v>
      </c>
      <c r="D2446" s="783" t="s">
        <v>4822</v>
      </c>
      <c r="E2446" s="784">
        <v>2101</v>
      </c>
      <c r="F2446" s="782">
        <v>10721300</v>
      </c>
      <c r="G2446" s="37" t="s">
        <v>169</v>
      </c>
      <c r="H2446" s="785">
        <v>680400</v>
      </c>
      <c r="I2446" s="751">
        <v>21500</v>
      </c>
      <c r="J2446" s="738"/>
      <c r="K2446" s="804">
        <f t="shared" si="68"/>
        <v>680400</v>
      </c>
      <c r="L2446" s="1081"/>
    </row>
    <row r="2447" spans="2:12" ht="33.6" customHeight="1" x14ac:dyDescent="0.35">
      <c r="B2447" s="782">
        <v>22020901</v>
      </c>
      <c r="C2447" s="782">
        <v>70961</v>
      </c>
      <c r="D2447" s="783" t="s">
        <v>4822</v>
      </c>
      <c r="E2447" s="784">
        <v>2101</v>
      </c>
      <c r="F2447" s="782">
        <v>10721300</v>
      </c>
      <c r="G2447" s="37" t="s">
        <v>171</v>
      </c>
      <c r="H2447" s="785">
        <v>100000</v>
      </c>
      <c r="I2447" s="751">
        <v>0</v>
      </c>
      <c r="J2447" s="738"/>
      <c r="K2447" s="804">
        <f t="shared" si="68"/>
        <v>100000</v>
      </c>
      <c r="L2447" s="1081"/>
    </row>
    <row r="2448" spans="2:12" ht="33.6" customHeight="1" x14ac:dyDescent="0.35">
      <c r="B2448" s="782">
        <v>22021001</v>
      </c>
      <c r="C2448" s="782">
        <v>70961</v>
      </c>
      <c r="D2448" s="783" t="s">
        <v>4822</v>
      </c>
      <c r="E2448" s="784">
        <v>2101</v>
      </c>
      <c r="F2448" s="782">
        <v>10721300</v>
      </c>
      <c r="G2448" s="37" t="s">
        <v>172</v>
      </c>
      <c r="H2448" s="785">
        <v>820000</v>
      </c>
      <c r="I2448" s="751">
        <v>150000</v>
      </c>
      <c r="J2448" s="738"/>
      <c r="K2448" s="804">
        <f t="shared" si="68"/>
        <v>820000</v>
      </c>
      <c r="L2448" s="1081"/>
    </row>
    <row r="2449" spans="2:12" ht="33.6" customHeight="1" x14ac:dyDescent="0.35">
      <c r="B2449" s="782">
        <v>22021002</v>
      </c>
      <c r="C2449" s="782">
        <v>70961</v>
      </c>
      <c r="D2449" s="783" t="s">
        <v>4822</v>
      </c>
      <c r="E2449" s="784">
        <v>2101</v>
      </c>
      <c r="F2449" s="782">
        <v>10721300</v>
      </c>
      <c r="G2449" s="37" t="s">
        <v>189</v>
      </c>
      <c r="H2449" s="785">
        <v>500000</v>
      </c>
      <c r="I2449" s="751">
        <v>216500</v>
      </c>
      <c r="J2449" s="738"/>
      <c r="K2449" s="804">
        <f t="shared" si="68"/>
        <v>500000</v>
      </c>
      <c r="L2449" s="1081"/>
    </row>
    <row r="2450" spans="2:12" ht="33.6" customHeight="1" x14ac:dyDescent="0.35">
      <c r="B2450" s="782">
        <v>22021003</v>
      </c>
      <c r="C2450" s="782">
        <v>70961</v>
      </c>
      <c r="D2450" s="783" t="s">
        <v>4822</v>
      </c>
      <c r="E2450" s="784">
        <v>2101</v>
      </c>
      <c r="F2450" s="782">
        <v>10721300</v>
      </c>
      <c r="G2450" s="37" t="s">
        <v>173</v>
      </c>
      <c r="H2450" s="785">
        <v>350000</v>
      </c>
      <c r="I2450" s="751">
        <v>72000</v>
      </c>
      <c r="J2450" s="738"/>
      <c r="K2450" s="804">
        <f t="shared" si="68"/>
        <v>350000</v>
      </c>
      <c r="L2450" s="1081"/>
    </row>
    <row r="2451" spans="2:12" ht="33.6" customHeight="1" x14ac:dyDescent="0.35">
      <c r="B2451" s="782">
        <v>22021004</v>
      </c>
      <c r="C2451" s="782">
        <v>70961</v>
      </c>
      <c r="D2451" s="783" t="s">
        <v>4822</v>
      </c>
      <c r="E2451" s="784">
        <v>2101</v>
      </c>
      <c r="F2451" s="782">
        <v>10721300</v>
      </c>
      <c r="G2451" s="37" t="s">
        <v>174</v>
      </c>
      <c r="H2451" s="785">
        <v>567000</v>
      </c>
      <c r="I2451" s="751">
        <v>0</v>
      </c>
      <c r="J2451" s="738"/>
      <c r="K2451" s="804">
        <f t="shared" si="68"/>
        <v>567000</v>
      </c>
      <c r="L2451" s="1081"/>
    </row>
    <row r="2452" spans="2:12" ht="33.6" customHeight="1" x14ac:dyDescent="0.35">
      <c r="B2452" s="782">
        <v>22021006</v>
      </c>
      <c r="C2452" s="782">
        <v>70961</v>
      </c>
      <c r="D2452" s="783" t="s">
        <v>4822</v>
      </c>
      <c r="E2452" s="784">
        <v>2101</v>
      </c>
      <c r="F2452" s="782">
        <v>10721300</v>
      </c>
      <c r="G2452" s="37" t="s">
        <v>190</v>
      </c>
      <c r="H2452" s="785">
        <v>256700</v>
      </c>
      <c r="I2452" s="751">
        <v>0</v>
      </c>
      <c r="J2452" s="738"/>
      <c r="K2452" s="804">
        <f t="shared" si="68"/>
        <v>256700</v>
      </c>
      <c r="L2452" s="1081"/>
    </row>
    <row r="2453" spans="2:12" ht="33.6" customHeight="1" x14ac:dyDescent="0.35">
      <c r="B2453" s="782">
        <v>22021014</v>
      </c>
      <c r="C2453" s="782">
        <v>70961</v>
      </c>
      <c r="D2453" s="783" t="s">
        <v>4822</v>
      </c>
      <c r="E2453" s="784">
        <v>2101</v>
      </c>
      <c r="F2453" s="782">
        <v>10721300</v>
      </c>
      <c r="G2453" s="37" t="s">
        <v>206</v>
      </c>
      <c r="H2453" s="785">
        <v>2487840</v>
      </c>
      <c r="I2453" s="751">
        <v>0</v>
      </c>
      <c r="J2453" s="738"/>
      <c r="K2453" s="804">
        <f t="shared" si="68"/>
        <v>2487840</v>
      </c>
      <c r="L2453" s="1081"/>
    </row>
    <row r="2454" spans="2:12" ht="33.6" customHeight="1" x14ac:dyDescent="0.35">
      <c r="B2454" s="782">
        <v>22021021</v>
      </c>
      <c r="C2454" s="782">
        <v>70961</v>
      </c>
      <c r="D2454" s="783" t="s">
        <v>4822</v>
      </c>
      <c r="E2454" s="784">
        <v>2101</v>
      </c>
      <c r="F2454" s="782">
        <v>10721300</v>
      </c>
      <c r="G2454" s="37" t="s">
        <v>201</v>
      </c>
      <c r="H2454" s="785">
        <v>3134000</v>
      </c>
      <c r="I2454" s="751">
        <v>200000</v>
      </c>
      <c r="J2454" s="738"/>
      <c r="K2454" s="804">
        <f t="shared" si="68"/>
        <v>3134000</v>
      </c>
      <c r="L2454" s="1081"/>
    </row>
    <row r="2455" spans="2:12" ht="33.6" customHeight="1" x14ac:dyDescent="0.35">
      <c r="B2455" s="698">
        <v>22040109</v>
      </c>
      <c r="C2455" s="782">
        <v>70961</v>
      </c>
      <c r="D2455" s="783" t="s">
        <v>4822</v>
      </c>
      <c r="E2455" s="784">
        <v>2101</v>
      </c>
      <c r="F2455" s="782">
        <v>10721300</v>
      </c>
      <c r="G2455" s="26" t="s">
        <v>178</v>
      </c>
      <c r="H2455" s="791">
        <v>567000</v>
      </c>
      <c r="I2455" s="751">
        <v>0</v>
      </c>
      <c r="J2455" s="707"/>
      <c r="K2455" s="805">
        <f t="shared" si="68"/>
        <v>567000</v>
      </c>
      <c r="L2455" s="1081"/>
    </row>
    <row r="2456" spans="2:12" ht="33.6" customHeight="1" thickBot="1" x14ac:dyDescent="0.4">
      <c r="B2456" s="698">
        <v>22040110</v>
      </c>
      <c r="C2456" s="782">
        <v>70961</v>
      </c>
      <c r="D2456" s="783" t="s">
        <v>4822</v>
      </c>
      <c r="E2456" s="784">
        <v>2101</v>
      </c>
      <c r="F2456" s="782">
        <v>10721300</v>
      </c>
      <c r="G2456" s="26" t="s">
        <v>411</v>
      </c>
      <c r="H2456" s="791">
        <v>567000</v>
      </c>
      <c r="I2456" s="751"/>
      <c r="J2456" s="707"/>
      <c r="K2456" s="805">
        <f t="shared" si="68"/>
        <v>567000</v>
      </c>
      <c r="L2456" s="1081"/>
    </row>
    <row r="2457" spans="2:12" ht="33.6" customHeight="1" thickTop="1" thickBot="1" x14ac:dyDescent="0.4">
      <c r="B2457" s="767"/>
      <c r="C2457" s="767"/>
      <c r="D2457" s="767"/>
      <c r="E2457" s="767"/>
      <c r="F2457" s="767"/>
      <c r="G2457" s="16" t="s">
        <v>1039</v>
      </c>
      <c r="H2457" s="766">
        <f>SUM(H2417:H2456)</f>
        <v>148831763.01999998</v>
      </c>
      <c r="I2457" s="747">
        <f>SUM(I2417:I2456)</f>
        <v>39159322.530000001</v>
      </c>
      <c r="J2457" s="765">
        <f>SUM(J2417:J2456)</f>
        <v>0</v>
      </c>
      <c r="K2457" s="807">
        <f>SUM(K2417:K2456)</f>
        <v>148831763.01999998</v>
      </c>
    </row>
    <row r="2458" spans="2:12" ht="27" thickTop="1" thickBot="1" x14ac:dyDescent="0.4">
      <c r="G2458" s="769"/>
      <c r="H2458" s="787"/>
      <c r="I2458" s="728"/>
      <c r="J2458" s="770"/>
      <c r="K2458" s="939"/>
    </row>
    <row r="2459" spans="2:12" ht="27.75" thickTop="1" thickBot="1" x14ac:dyDescent="0.4">
      <c r="G2459" s="769"/>
      <c r="H2459" s="787"/>
      <c r="I2459" s="728"/>
      <c r="J2459" s="719" t="s">
        <v>979</v>
      </c>
      <c r="K2459" s="807">
        <f>SUM(K2417:K2417)</f>
        <v>77730948.019999996</v>
      </c>
    </row>
    <row r="2460" spans="2:12" ht="27.75" thickTop="1" thickBot="1" x14ac:dyDescent="0.4">
      <c r="G2460" s="769"/>
      <c r="H2460" s="787"/>
      <c r="I2460" s="728"/>
      <c r="J2460" s="719" t="s">
        <v>180</v>
      </c>
      <c r="K2460" s="807">
        <f>K2457-K2459</f>
        <v>71100814.999999985</v>
      </c>
    </row>
    <row r="2461" spans="2:12" ht="27.75" thickTop="1" thickBot="1" x14ac:dyDescent="0.4">
      <c r="G2461" s="769"/>
      <c r="H2461" s="787"/>
      <c r="I2461" s="728"/>
      <c r="J2461" s="720"/>
      <c r="K2461" s="1183"/>
    </row>
    <row r="2462" spans="2:12" ht="27.75" thickTop="1" thickBot="1" x14ac:dyDescent="0.4">
      <c r="B2462" s="1088" t="s">
        <v>127</v>
      </c>
      <c r="C2462" s="1118" t="s">
        <v>3787</v>
      </c>
      <c r="D2462" s="1089"/>
      <c r="E2462" s="1089"/>
      <c r="F2462" s="1089"/>
      <c r="G2462" s="1089"/>
      <c r="H2462" s="1108" t="s">
        <v>2939</v>
      </c>
      <c r="I2462" s="1101" t="s">
        <v>2939</v>
      </c>
      <c r="J2462" s="1112" t="s">
        <v>2939</v>
      </c>
      <c r="K2462" s="1122" t="s">
        <v>2939</v>
      </c>
    </row>
    <row r="2463" spans="2:12" ht="27.75" thickTop="1" thickBot="1" x14ac:dyDescent="0.4">
      <c r="B2463" s="1569" t="s">
        <v>213</v>
      </c>
      <c r="C2463" s="1569"/>
      <c r="D2463" s="1569"/>
      <c r="E2463" s="1569"/>
      <c r="F2463" s="1569"/>
      <c r="G2463" s="31"/>
      <c r="H2463" s="32"/>
      <c r="I2463" s="753"/>
      <c r="J2463" s="722"/>
      <c r="K2463" s="32"/>
    </row>
    <row r="2464" spans="2:12" ht="80.25" thickTop="1" thickBot="1" x14ac:dyDescent="0.4">
      <c r="B2464" s="20" t="s">
        <v>137</v>
      </c>
      <c r="C2464" s="20" t="s">
        <v>138</v>
      </c>
      <c r="D2464" s="20" t="s">
        <v>139</v>
      </c>
      <c r="E2464" s="20" t="s">
        <v>140</v>
      </c>
      <c r="F2464" s="20" t="s">
        <v>141</v>
      </c>
      <c r="G2464" s="20" t="s">
        <v>142</v>
      </c>
      <c r="H2464" s="33" t="s">
        <v>3311</v>
      </c>
      <c r="I2464" s="750" t="s">
        <v>3317</v>
      </c>
      <c r="J2464" s="717" t="s">
        <v>3318</v>
      </c>
      <c r="K2464" s="33" t="s">
        <v>5153</v>
      </c>
    </row>
    <row r="2465" spans="2:12" ht="77.25" thickTop="1" x14ac:dyDescent="0.35">
      <c r="B2465" s="698">
        <v>23010119</v>
      </c>
      <c r="C2465" s="782">
        <v>70961</v>
      </c>
      <c r="D2465" s="699" t="s">
        <v>3826</v>
      </c>
      <c r="E2465" s="700">
        <v>3101</v>
      </c>
      <c r="F2465" s="698">
        <v>10721300</v>
      </c>
      <c r="G2465" s="26" t="s">
        <v>3802</v>
      </c>
      <c r="H2465" s="791">
        <v>2000000</v>
      </c>
      <c r="I2465" s="745"/>
      <c r="J2465" s="726"/>
      <c r="K2465" s="791">
        <f t="shared" ref="K2465:K2497" si="69">SUM(H2465,J2465)</f>
        <v>2000000</v>
      </c>
      <c r="L2465" s="1081"/>
    </row>
    <row r="2466" spans="2:12" ht="51" x14ac:dyDescent="0.35">
      <c r="B2466" s="782">
        <v>23010129</v>
      </c>
      <c r="C2466" s="782">
        <v>70961</v>
      </c>
      <c r="D2466" s="790" t="s">
        <v>3827</v>
      </c>
      <c r="E2466" s="784">
        <v>3101</v>
      </c>
      <c r="F2466" s="698">
        <v>10721300</v>
      </c>
      <c r="G2466" s="37" t="s">
        <v>3812</v>
      </c>
      <c r="H2466" s="785">
        <v>75000</v>
      </c>
      <c r="I2466" s="744"/>
      <c r="J2466" s="736"/>
      <c r="K2466" s="785">
        <f t="shared" si="69"/>
        <v>75000</v>
      </c>
      <c r="L2466" s="1081"/>
    </row>
    <row r="2467" spans="2:12" ht="51" x14ac:dyDescent="0.35">
      <c r="B2467" s="698">
        <v>23010112</v>
      </c>
      <c r="C2467" s="782">
        <v>70961</v>
      </c>
      <c r="D2467" s="699" t="s">
        <v>3828</v>
      </c>
      <c r="E2467" s="700">
        <v>3101</v>
      </c>
      <c r="F2467" s="698">
        <v>10721300</v>
      </c>
      <c r="G2467" s="26" t="s">
        <v>3804</v>
      </c>
      <c r="H2467" s="791">
        <v>840000</v>
      </c>
      <c r="I2467" s="745"/>
      <c r="J2467" s="726"/>
      <c r="K2467" s="791">
        <f t="shared" si="69"/>
        <v>840000</v>
      </c>
      <c r="L2467" s="1081"/>
    </row>
    <row r="2468" spans="2:12" ht="51" x14ac:dyDescent="0.35">
      <c r="B2468" s="698">
        <v>23010112</v>
      </c>
      <c r="C2468" s="782">
        <v>70961</v>
      </c>
      <c r="D2468" s="699" t="s">
        <v>3829</v>
      </c>
      <c r="E2468" s="700">
        <v>3101</v>
      </c>
      <c r="F2468" s="698">
        <v>10721300</v>
      </c>
      <c r="G2468" s="26" t="s">
        <v>3803</v>
      </c>
      <c r="H2468" s="791">
        <v>1250000</v>
      </c>
      <c r="I2468" s="751"/>
      <c r="J2468" s="726"/>
      <c r="K2468" s="791">
        <f t="shared" si="69"/>
        <v>1250000</v>
      </c>
      <c r="L2468" s="1081"/>
    </row>
    <row r="2469" spans="2:12" ht="51" x14ac:dyDescent="0.35">
      <c r="B2469" s="698">
        <v>23010112</v>
      </c>
      <c r="C2469" s="782">
        <v>70961</v>
      </c>
      <c r="D2469" s="699" t="s">
        <v>3830</v>
      </c>
      <c r="E2469" s="700">
        <v>3101</v>
      </c>
      <c r="F2469" s="698">
        <v>10721300</v>
      </c>
      <c r="G2469" s="26" t="s">
        <v>3805</v>
      </c>
      <c r="H2469" s="791">
        <v>250000</v>
      </c>
      <c r="I2469" s="751"/>
      <c r="J2469" s="726"/>
      <c r="K2469" s="791">
        <f t="shared" si="69"/>
        <v>250000</v>
      </c>
      <c r="L2469" s="1081"/>
    </row>
    <row r="2470" spans="2:12" ht="51" x14ac:dyDescent="0.35">
      <c r="B2470" s="698">
        <v>23010112</v>
      </c>
      <c r="C2470" s="782">
        <v>70961</v>
      </c>
      <c r="D2470" s="699" t="s">
        <v>3831</v>
      </c>
      <c r="E2470" s="700">
        <v>3101</v>
      </c>
      <c r="F2470" s="698">
        <v>10721300</v>
      </c>
      <c r="G2470" s="26" t="s">
        <v>3806</v>
      </c>
      <c r="H2470" s="791">
        <v>200000</v>
      </c>
      <c r="I2470" s="751"/>
      <c r="J2470" s="726"/>
      <c r="K2470" s="791">
        <f t="shared" si="69"/>
        <v>200000</v>
      </c>
      <c r="L2470" s="1081"/>
    </row>
    <row r="2471" spans="2:12" ht="51" x14ac:dyDescent="0.35">
      <c r="B2471" s="698">
        <v>23010112</v>
      </c>
      <c r="C2471" s="782">
        <v>70961</v>
      </c>
      <c r="D2471" s="699" t="s">
        <v>3832</v>
      </c>
      <c r="E2471" s="700">
        <v>3101</v>
      </c>
      <c r="F2471" s="698">
        <v>10721300</v>
      </c>
      <c r="G2471" s="26" t="s">
        <v>3807</v>
      </c>
      <c r="H2471" s="791">
        <v>1200000</v>
      </c>
      <c r="I2471" s="751"/>
      <c r="J2471" s="726"/>
      <c r="K2471" s="791">
        <f t="shared" si="69"/>
        <v>1200000</v>
      </c>
      <c r="L2471" s="1081"/>
    </row>
    <row r="2472" spans="2:12" ht="76.5" x14ac:dyDescent="0.35">
      <c r="B2472" s="698">
        <v>23010112</v>
      </c>
      <c r="C2472" s="782">
        <v>70961</v>
      </c>
      <c r="D2472" s="699" t="s">
        <v>3833</v>
      </c>
      <c r="E2472" s="700">
        <v>3101</v>
      </c>
      <c r="F2472" s="698">
        <v>10721300</v>
      </c>
      <c r="G2472" s="26" t="s">
        <v>3798</v>
      </c>
      <c r="H2472" s="791">
        <v>1250000</v>
      </c>
      <c r="I2472" s="751"/>
      <c r="J2472" s="726"/>
      <c r="K2472" s="791">
        <f t="shared" si="69"/>
        <v>1250000</v>
      </c>
      <c r="L2472" s="1081"/>
    </row>
    <row r="2473" spans="2:12" ht="51" x14ac:dyDescent="0.35">
      <c r="B2473" s="698">
        <v>23010112</v>
      </c>
      <c r="C2473" s="782">
        <v>70961</v>
      </c>
      <c r="D2473" s="699" t="s">
        <v>3834</v>
      </c>
      <c r="E2473" s="700">
        <v>3101</v>
      </c>
      <c r="F2473" s="698">
        <v>10721300</v>
      </c>
      <c r="G2473" s="26" t="s">
        <v>3799</v>
      </c>
      <c r="H2473" s="791">
        <v>1000000</v>
      </c>
      <c r="I2473" s="751"/>
      <c r="J2473" s="726"/>
      <c r="K2473" s="791">
        <f t="shared" si="69"/>
        <v>1000000</v>
      </c>
      <c r="L2473" s="1081"/>
    </row>
    <row r="2474" spans="2:12" ht="51" x14ac:dyDescent="0.35">
      <c r="B2474" s="698">
        <v>23010112</v>
      </c>
      <c r="C2474" s="782">
        <v>70961</v>
      </c>
      <c r="D2474" s="699" t="s">
        <v>3835</v>
      </c>
      <c r="E2474" s="700">
        <v>3101</v>
      </c>
      <c r="F2474" s="698">
        <v>10721300</v>
      </c>
      <c r="G2474" s="26" t="s">
        <v>3800</v>
      </c>
      <c r="H2474" s="791">
        <v>2000000</v>
      </c>
      <c r="I2474" s="751"/>
      <c r="J2474" s="726"/>
      <c r="K2474" s="791">
        <f t="shared" si="69"/>
        <v>2000000</v>
      </c>
      <c r="L2474" s="1081"/>
    </row>
    <row r="2475" spans="2:12" ht="51" x14ac:dyDescent="0.35">
      <c r="B2475" s="698">
        <v>23010112</v>
      </c>
      <c r="C2475" s="782">
        <v>70961</v>
      </c>
      <c r="D2475" s="699" t="s">
        <v>3836</v>
      </c>
      <c r="E2475" s="700">
        <v>3101</v>
      </c>
      <c r="F2475" s="698">
        <v>10721300</v>
      </c>
      <c r="G2475" s="26" t="s">
        <v>3797</v>
      </c>
      <c r="H2475" s="791">
        <v>3000000</v>
      </c>
      <c r="I2475" s="751"/>
      <c r="J2475" s="726"/>
      <c r="K2475" s="791">
        <f t="shared" si="69"/>
        <v>3000000</v>
      </c>
      <c r="L2475" s="1081"/>
    </row>
    <row r="2476" spans="2:12" ht="51" x14ac:dyDescent="0.35">
      <c r="B2476" s="698">
        <v>23010112</v>
      </c>
      <c r="C2476" s="782">
        <v>70961</v>
      </c>
      <c r="D2476" s="699" t="s">
        <v>3837</v>
      </c>
      <c r="E2476" s="700">
        <v>3101</v>
      </c>
      <c r="F2476" s="698">
        <v>10721300</v>
      </c>
      <c r="G2476" s="26" t="s">
        <v>3801</v>
      </c>
      <c r="H2476" s="791">
        <v>3500000</v>
      </c>
      <c r="I2476" s="751"/>
      <c r="J2476" s="726"/>
      <c r="K2476" s="791">
        <f t="shared" si="69"/>
        <v>3500000</v>
      </c>
      <c r="L2476" s="1081"/>
    </row>
    <row r="2477" spans="2:12" ht="51" x14ac:dyDescent="0.35">
      <c r="B2477" s="698">
        <v>23010112</v>
      </c>
      <c r="C2477" s="782">
        <v>70961</v>
      </c>
      <c r="D2477" s="699" t="s">
        <v>3838</v>
      </c>
      <c r="E2477" s="700">
        <v>3101</v>
      </c>
      <c r="F2477" s="698">
        <v>10721300</v>
      </c>
      <c r="G2477" s="26" t="s">
        <v>3813</v>
      </c>
      <c r="H2477" s="791">
        <v>720000</v>
      </c>
      <c r="I2477" s="751"/>
      <c r="J2477" s="726"/>
      <c r="K2477" s="791">
        <f t="shared" si="69"/>
        <v>720000</v>
      </c>
      <c r="L2477" s="1081"/>
    </row>
    <row r="2478" spans="2:12" ht="51" x14ac:dyDescent="0.35">
      <c r="B2478" s="698">
        <v>23010112</v>
      </c>
      <c r="C2478" s="782">
        <v>70961</v>
      </c>
      <c r="D2478" s="699" t="s">
        <v>3839</v>
      </c>
      <c r="E2478" s="700">
        <v>3101</v>
      </c>
      <c r="F2478" s="698">
        <v>10721300</v>
      </c>
      <c r="G2478" s="26" t="s">
        <v>3808</v>
      </c>
      <c r="H2478" s="791">
        <v>400000</v>
      </c>
      <c r="I2478" s="751"/>
      <c r="J2478" s="726"/>
      <c r="K2478" s="791">
        <f t="shared" si="69"/>
        <v>400000</v>
      </c>
      <c r="L2478" s="1081"/>
    </row>
    <row r="2479" spans="2:12" ht="51" x14ac:dyDescent="0.35">
      <c r="B2479" s="698">
        <v>23010112</v>
      </c>
      <c r="C2479" s="782">
        <v>70961</v>
      </c>
      <c r="D2479" s="699" t="s">
        <v>3840</v>
      </c>
      <c r="E2479" s="700">
        <v>3101</v>
      </c>
      <c r="F2479" s="698">
        <v>10721300</v>
      </c>
      <c r="G2479" s="26" t="s">
        <v>3809</v>
      </c>
      <c r="H2479" s="791">
        <v>2000000</v>
      </c>
      <c r="I2479" s="751"/>
      <c r="J2479" s="726"/>
      <c r="K2479" s="791">
        <f t="shared" si="69"/>
        <v>2000000</v>
      </c>
      <c r="L2479" s="1081"/>
    </row>
    <row r="2480" spans="2:12" ht="76.5" x14ac:dyDescent="0.35">
      <c r="B2480" s="698">
        <v>23010119</v>
      </c>
      <c r="C2480" s="782">
        <v>70961</v>
      </c>
      <c r="D2480" s="699" t="s">
        <v>3841</v>
      </c>
      <c r="E2480" s="700">
        <v>3101</v>
      </c>
      <c r="F2480" s="698">
        <v>10721300</v>
      </c>
      <c r="G2480" s="26" t="s">
        <v>3810</v>
      </c>
      <c r="H2480" s="791">
        <v>1250000</v>
      </c>
      <c r="I2480" s="751"/>
      <c r="J2480" s="726"/>
      <c r="K2480" s="791">
        <f t="shared" si="69"/>
        <v>1250000</v>
      </c>
      <c r="L2480" s="1081"/>
    </row>
    <row r="2481" spans="1:15" ht="51" x14ac:dyDescent="0.35">
      <c r="B2481" s="698">
        <v>23010129</v>
      </c>
      <c r="C2481" s="782">
        <v>70961</v>
      </c>
      <c r="D2481" s="699" t="s">
        <v>3842</v>
      </c>
      <c r="E2481" s="700">
        <v>3101</v>
      </c>
      <c r="F2481" s="698">
        <v>10721300</v>
      </c>
      <c r="G2481" s="26" t="s">
        <v>3811</v>
      </c>
      <c r="H2481" s="763">
        <v>10000000</v>
      </c>
      <c r="I2481" s="751"/>
      <c r="J2481" s="723"/>
      <c r="K2481" s="763">
        <f t="shared" si="69"/>
        <v>10000000</v>
      </c>
      <c r="L2481" s="1081"/>
    </row>
    <row r="2482" spans="1:15" ht="51" x14ac:dyDescent="0.35">
      <c r="B2482" s="698">
        <v>23010117</v>
      </c>
      <c r="C2482" s="782">
        <v>70961</v>
      </c>
      <c r="D2482" s="699" t="s">
        <v>3843</v>
      </c>
      <c r="E2482" s="700">
        <v>3101</v>
      </c>
      <c r="F2482" s="698">
        <v>10721300</v>
      </c>
      <c r="G2482" s="26" t="s">
        <v>3814</v>
      </c>
      <c r="H2482" s="791">
        <v>500000</v>
      </c>
      <c r="I2482" s="751"/>
      <c r="J2482" s="726"/>
      <c r="K2482" s="791">
        <f t="shared" si="69"/>
        <v>500000</v>
      </c>
      <c r="L2482" s="1081"/>
    </row>
    <row r="2483" spans="1:15" ht="51" x14ac:dyDescent="0.35">
      <c r="B2483" s="698">
        <v>23020101</v>
      </c>
      <c r="C2483" s="782">
        <v>70961</v>
      </c>
      <c r="D2483" s="699" t="s">
        <v>3844</v>
      </c>
      <c r="E2483" s="700">
        <v>3101</v>
      </c>
      <c r="F2483" s="698">
        <v>10721300</v>
      </c>
      <c r="G2483" s="26" t="s">
        <v>3815</v>
      </c>
      <c r="H2483" s="791">
        <v>2000000</v>
      </c>
      <c r="I2483" s="751"/>
      <c r="J2483" s="726"/>
      <c r="K2483" s="791">
        <f t="shared" si="69"/>
        <v>2000000</v>
      </c>
      <c r="L2483" s="1081"/>
    </row>
    <row r="2484" spans="1:15" ht="76.5" x14ac:dyDescent="0.35">
      <c r="B2484" s="698">
        <v>23020101</v>
      </c>
      <c r="C2484" s="782">
        <v>70961</v>
      </c>
      <c r="D2484" s="699" t="s">
        <v>3845</v>
      </c>
      <c r="E2484" s="700">
        <v>3101</v>
      </c>
      <c r="F2484" s="698">
        <v>10710900</v>
      </c>
      <c r="G2484" s="26" t="s">
        <v>3816</v>
      </c>
      <c r="H2484" s="791">
        <v>6070000</v>
      </c>
      <c r="I2484" s="751"/>
      <c r="J2484" s="726"/>
      <c r="K2484" s="791">
        <f t="shared" si="69"/>
        <v>6070000</v>
      </c>
      <c r="L2484" s="1081"/>
    </row>
    <row r="2485" spans="1:15" ht="51" x14ac:dyDescent="0.35">
      <c r="B2485" s="698">
        <v>23020103</v>
      </c>
      <c r="C2485" s="782">
        <v>70961</v>
      </c>
      <c r="D2485" s="699" t="s">
        <v>3846</v>
      </c>
      <c r="E2485" s="700">
        <v>3101</v>
      </c>
      <c r="F2485" s="698" t="s">
        <v>194</v>
      </c>
      <c r="G2485" s="26" t="s">
        <v>3817</v>
      </c>
      <c r="H2485" s="791">
        <v>5000000</v>
      </c>
      <c r="I2485" s="751"/>
      <c r="J2485" s="726"/>
      <c r="K2485" s="791">
        <f t="shared" si="69"/>
        <v>5000000</v>
      </c>
      <c r="L2485" s="1081"/>
    </row>
    <row r="2486" spans="1:15" ht="51" x14ac:dyDescent="0.35">
      <c r="B2486" s="698">
        <v>23020103</v>
      </c>
      <c r="C2486" s="782">
        <v>70961</v>
      </c>
      <c r="D2486" s="699" t="s">
        <v>3847</v>
      </c>
      <c r="E2486" s="700">
        <v>3101</v>
      </c>
      <c r="F2486" s="698" t="s">
        <v>194</v>
      </c>
      <c r="G2486" s="26" t="s">
        <v>3818</v>
      </c>
      <c r="H2486" s="791">
        <v>5000000</v>
      </c>
      <c r="I2486" s="751"/>
      <c r="J2486" s="726"/>
      <c r="K2486" s="791">
        <f t="shared" si="69"/>
        <v>5000000</v>
      </c>
      <c r="L2486" s="1081"/>
    </row>
    <row r="2487" spans="1:15" ht="51" x14ac:dyDescent="0.35">
      <c r="B2487" s="698">
        <v>23020123</v>
      </c>
      <c r="C2487" s="782">
        <v>70961</v>
      </c>
      <c r="D2487" s="699" t="s">
        <v>3848</v>
      </c>
      <c r="E2487" s="700">
        <v>3101</v>
      </c>
      <c r="F2487" s="698" t="s">
        <v>194</v>
      </c>
      <c r="G2487" s="26" t="s">
        <v>3819</v>
      </c>
      <c r="H2487" s="791">
        <v>80000000</v>
      </c>
      <c r="I2487" s="751"/>
      <c r="J2487" s="726"/>
      <c r="K2487" s="791">
        <v>80000000</v>
      </c>
      <c r="L2487" s="1081"/>
    </row>
    <row r="2488" spans="1:15" s="1419" customFormat="1" ht="51" x14ac:dyDescent="0.35">
      <c r="A2488" s="1416"/>
      <c r="B2488" s="145">
        <v>23020123</v>
      </c>
      <c r="C2488" s="1259">
        <v>70961</v>
      </c>
      <c r="D2488" s="146" t="s">
        <v>3849</v>
      </c>
      <c r="E2488" s="147">
        <v>3101</v>
      </c>
      <c r="F2488" s="145" t="s">
        <v>194</v>
      </c>
      <c r="G2488" s="148" t="s">
        <v>3820</v>
      </c>
      <c r="H2488" s="149">
        <v>5135573869.7762499</v>
      </c>
      <c r="I2488" s="872">
        <v>293551724.27999997</v>
      </c>
      <c r="J2488" s="1273">
        <v>-4500000000</v>
      </c>
      <c r="K2488" s="149">
        <f t="shared" si="69"/>
        <v>635573869.77624989</v>
      </c>
      <c r="L2488" s="1417"/>
      <c r="M2488" s="1268"/>
      <c r="N2488" s="1418"/>
      <c r="O2488" s="1418"/>
    </row>
    <row r="2489" spans="1:15" ht="76.5" x14ac:dyDescent="0.35">
      <c r="B2489" s="698">
        <v>23020125</v>
      </c>
      <c r="C2489" s="782">
        <v>70961</v>
      </c>
      <c r="D2489" s="699" t="s">
        <v>3850</v>
      </c>
      <c r="E2489" s="700">
        <v>3101</v>
      </c>
      <c r="F2489" s="698" t="s">
        <v>194</v>
      </c>
      <c r="G2489" s="26" t="s">
        <v>3821</v>
      </c>
      <c r="H2489" s="791">
        <v>3000000</v>
      </c>
      <c r="I2489" s="751"/>
      <c r="J2489" s="726"/>
      <c r="K2489" s="791">
        <f t="shared" si="69"/>
        <v>3000000</v>
      </c>
      <c r="L2489" s="1081"/>
    </row>
    <row r="2490" spans="1:15" ht="51" x14ac:dyDescent="0.35">
      <c r="B2490" s="698">
        <v>23020127</v>
      </c>
      <c r="C2490" s="782">
        <v>70961</v>
      </c>
      <c r="D2490" s="699" t="s">
        <v>3417</v>
      </c>
      <c r="E2490" s="700">
        <v>3101</v>
      </c>
      <c r="F2490" s="698" t="s">
        <v>194</v>
      </c>
      <c r="G2490" s="26" t="s">
        <v>4594</v>
      </c>
      <c r="H2490" s="791"/>
      <c r="I2490" s="751"/>
      <c r="J2490" s="726">
        <v>1000000000</v>
      </c>
      <c r="K2490" s="791">
        <f>SUM(H2490,J2490)</f>
        <v>1000000000</v>
      </c>
      <c r="L2490" s="1081"/>
    </row>
    <row r="2491" spans="1:15" ht="51" x14ac:dyDescent="0.35">
      <c r="B2491" s="698">
        <v>23050101</v>
      </c>
      <c r="C2491" s="782">
        <v>70961</v>
      </c>
      <c r="D2491" s="699" t="s">
        <v>3851</v>
      </c>
      <c r="E2491" s="700">
        <v>3101</v>
      </c>
      <c r="F2491" s="698" t="s">
        <v>194</v>
      </c>
      <c r="G2491" s="26" t="s">
        <v>3822</v>
      </c>
      <c r="H2491" s="791">
        <v>3000000</v>
      </c>
      <c r="I2491" s="751"/>
      <c r="J2491" s="726"/>
      <c r="K2491" s="791">
        <f t="shared" si="69"/>
        <v>3000000</v>
      </c>
      <c r="L2491" s="1081"/>
    </row>
    <row r="2492" spans="1:15" ht="51" x14ac:dyDescent="0.35">
      <c r="B2492" s="698">
        <v>23050101</v>
      </c>
      <c r="C2492" s="782">
        <v>70961</v>
      </c>
      <c r="D2492" s="699" t="s">
        <v>3852</v>
      </c>
      <c r="E2492" s="700">
        <v>3101</v>
      </c>
      <c r="F2492" s="698" t="s">
        <v>194</v>
      </c>
      <c r="G2492" s="26" t="s">
        <v>3823</v>
      </c>
      <c r="H2492" s="791">
        <v>4000000</v>
      </c>
      <c r="I2492" s="751"/>
      <c r="J2492" s="726"/>
      <c r="K2492" s="791">
        <f t="shared" si="69"/>
        <v>4000000</v>
      </c>
      <c r="L2492" s="1081"/>
    </row>
    <row r="2493" spans="1:15" ht="51" x14ac:dyDescent="0.35">
      <c r="B2493" s="698">
        <v>23050101</v>
      </c>
      <c r="C2493" s="782">
        <v>70961</v>
      </c>
      <c r="D2493" s="699" t="s">
        <v>3853</v>
      </c>
      <c r="E2493" s="700">
        <v>3101</v>
      </c>
      <c r="F2493" s="698" t="s">
        <v>194</v>
      </c>
      <c r="G2493" s="26" t="s">
        <v>3824</v>
      </c>
      <c r="H2493" s="791">
        <v>2300000</v>
      </c>
      <c r="I2493" s="751"/>
      <c r="J2493" s="726"/>
      <c r="K2493" s="791">
        <f t="shared" si="69"/>
        <v>2300000</v>
      </c>
      <c r="L2493" s="1081"/>
    </row>
    <row r="2494" spans="1:15" ht="51" x14ac:dyDescent="0.35">
      <c r="B2494" s="698">
        <v>23050101</v>
      </c>
      <c r="C2494" s="782">
        <v>70961</v>
      </c>
      <c r="D2494" s="699" t="s">
        <v>3854</v>
      </c>
      <c r="E2494" s="700">
        <v>3101</v>
      </c>
      <c r="F2494" s="698" t="s">
        <v>194</v>
      </c>
      <c r="G2494" s="26" t="s">
        <v>3825</v>
      </c>
      <c r="H2494" s="791">
        <v>3000000</v>
      </c>
      <c r="I2494" s="751"/>
      <c r="J2494" s="726"/>
      <c r="K2494" s="791">
        <f t="shared" si="69"/>
        <v>3000000</v>
      </c>
      <c r="L2494" s="1081"/>
    </row>
    <row r="2495" spans="1:15" ht="51" x14ac:dyDescent="0.35">
      <c r="B2495" s="698">
        <v>23050104</v>
      </c>
      <c r="C2495" s="782">
        <v>70961</v>
      </c>
      <c r="D2495" s="699" t="s">
        <v>3855</v>
      </c>
      <c r="E2495" s="700">
        <v>3101</v>
      </c>
      <c r="F2495" s="698" t="s">
        <v>194</v>
      </c>
      <c r="G2495" s="26" t="s">
        <v>3791</v>
      </c>
      <c r="H2495" s="791">
        <v>3000000</v>
      </c>
      <c r="I2495" s="751"/>
      <c r="J2495" s="726"/>
      <c r="K2495" s="791">
        <f t="shared" si="69"/>
        <v>3000000</v>
      </c>
      <c r="L2495" s="1081"/>
    </row>
    <row r="2496" spans="1:15" ht="51" x14ac:dyDescent="0.35">
      <c r="B2496" s="698">
        <v>23050104</v>
      </c>
      <c r="C2496" s="782">
        <v>70961</v>
      </c>
      <c r="D2496" s="699" t="s">
        <v>3856</v>
      </c>
      <c r="E2496" s="700">
        <v>3101</v>
      </c>
      <c r="F2496" s="698" t="s">
        <v>194</v>
      </c>
      <c r="G2496" s="26" t="s">
        <v>3788</v>
      </c>
      <c r="H2496" s="791">
        <v>2000000</v>
      </c>
      <c r="I2496" s="751"/>
      <c r="J2496" s="726"/>
      <c r="K2496" s="791">
        <f t="shared" si="69"/>
        <v>2000000</v>
      </c>
      <c r="L2496" s="1081"/>
    </row>
    <row r="2497" spans="2:12" ht="51" x14ac:dyDescent="0.35">
      <c r="B2497" s="698">
        <v>23050104</v>
      </c>
      <c r="C2497" s="782">
        <v>70961</v>
      </c>
      <c r="D2497" s="699" t="s">
        <v>3857</v>
      </c>
      <c r="E2497" s="700">
        <v>3101</v>
      </c>
      <c r="F2497" s="698" t="s">
        <v>194</v>
      </c>
      <c r="G2497" s="26" t="s">
        <v>3789</v>
      </c>
      <c r="H2497" s="791">
        <v>3000000</v>
      </c>
      <c r="I2497" s="751"/>
      <c r="J2497" s="726"/>
      <c r="K2497" s="791">
        <f t="shared" si="69"/>
        <v>3000000</v>
      </c>
      <c r="L2497" s="1081"/>
    </row>
    <row r="2498" spans="2:12" ht="51" x14ac:dyDescent="0.35">
      <c r="B2498" s="698">
        <v>23050104</v>
      </c>
      <c r="C2498" s="782">
        <v>70961</v>
      </c>
      <c r="D2498" s="699" t="s">
        <v>3858</v>
      </c>
      <c r="E2498" s="700">
        <v>3101</v>
      </c>
      <c r="F2498" s="698" t="s">
        <v>194</v>
      </c>
      <c r="G2498" s="26" t="s">
        <v>3790</v>
      </c>
      <c r="H2498" s="791">
        <v>2700000</v>
      </c>
      <c r="I2498" s="751"/>
      <c r="J2498" s="726"/>
      <c r="K2498" s="791">
        <f t="shared" ref="K2498:K2503" si="70">SUM(H2498,J2498)</f>
        <v>2700000</v>
      </c>
      <c r="L2498" s="1081"/>
    </row>
    <row r="2499" spans="2:12" ht="51" x14ac:dyDescent="0.35">
      <c r="B2499" s="698">
        <v>23050104</v>
      </c>
      <c r="C2499" s="782">
        <v>70961</v>
      </c>
      <c r="D2499" s="699" t="s">
        <v>3859</v>
      </c>
      <c r="E2499" s="700">
        <v>3101</v>
      </c>
      <c r="F2499" s="698" t="s">
        <v>194</v>
      </c>
      <c r="G2499" s="26" t="s">
        <v>3792</v>
      </c>
      <c r="H2499" s="791">
        <v>3000000</v>
      </c>
      <c r="I2499" s="751"/>
      <c r="J2499" s="726"/>
      <c r="K2499" s="791">
        <f t="shared" si="70"/>
        <v>3000000</v>
      </c>
      <c r="L2499" s="1081"/>
    </row>
    <row r="2500" spans="2:12" ht="51" x14ac:dyDescent="0.35">
      <c r="B2500" s="698">
        <v>23050104</v>
      </c>
      <c r="C2500" s="782">
        <v>70961</v>
      </c>
      <c r="D2500" s="699" t="s">
        <v>3860</v>
      </c>
      <c r="E2500" s="700">
        <v>3101</v>
      </c>
      <c r="F2500" s="698" t="s">
        <v>194</v>
      </c>
      <c r="G2500" s="26" t="s">
        <v>3793</v>
      </c>
      <c r="H2500" s="791">
        <v>5000000</v>
      </c>
      <c r="I2500" s="751"/>
      <c r="J2500" s="726"/>
      <c r="K2500" s="791">
        <f t="shared" si="70"/>
        <v>5000000</v>
      </c>
      <c r="L2500" s="1081"/>
    </row>
    <row r="2501" spans="2:12" ht="51" x14ac:dyDescent="0.35">
      <c r="B2501" s="698">
        <v>23050104</v>
      </c>
      <c r="C2501" s="782">
        <v>70961</v>
      </c>
      <c r="D2501" s="699" t="s">
        <v>3861</v>
      </c>
      <c r="E2501" s="700">
        <v>3101</v>
      </c>
      <c r="F2501" s="698" t="s">
        <v>194</v>
      </c>
      <c r="G2501" s="26" t="s">
        <v>3794</v>
      </c>
      <c r="H2501" s="791">
        <v>3000000</v>
      </c>
      <c r="I2501" s="751"/>
      <c r="J2501" s="726"/>
      <c r="K2501" s="791">
        <f t="shared" si="70"/>
        <v>3000000</v>
      </c>
      <c r="L2501" s="1081"/>
    </row>
    <row r="2502" spans="2:12" ht="51" x14ac:dyDescent="0.35">
      <c r="B2502" s="698">
        <v>23050104</v>
      </c>
      <c r="C2502" s="782">
        <v>70961</v>
      </c>
      <c r="D2502" s="699" t="s">
        <v>3862</v>
      </c>
      <c r="E2502" s="700">
        <v>3101</v>
      </c>
      <c r="F2502" s="698" t="s">
        <v>194</v>
      </c>
      <c r="G2502" s="26" t="s">
        <v>3795</v>
      </c>
      <c r="H2502" s="791">
        <v>3000000</v>
      </c>
      <c r="I2502" s="751"/>
      <c r="J2502" s="726"/>
      <c r="K2502" s="791">
        <f t="shared" si="70"/>
        <v>3000000</v>
      </c>
      <c r="L2502" s="1081"/>
    </row>
    <row r="2503" spans="2:12" ht="51.75" thickBot="1" x14ac:dyDescent="0.4">
      <c r="B2503" s="698">
        <v>23050104</v>
      </c>
      <c r="C2503" s="782">
        <v>70961</v>
      </c>
      <c r="D2503" s="699" t="s">
        <v>3863</v>
      </c>
      <c r="E2503" s="700">
        <v>3101</v>
      </c>
      <c r="F2503" s="698" t="s">
        <v>194</v>
      </c>
      <c r="G2503" s="26" t="s">
        <v>3796</v>
      </c>
      <c r="H2503" s="791">
        <v>3000000</v>
      </c>
      <c r="I2503" s="751"/>
      <c r="J2503" s="726"/>
      <c r="K2503" s="791">
        <f t="shared" si="70"/>
        <v>3000000</v>
      </c>
      <c r="L2503" s="1081"/>
    </row>
    <row r="2504" spans="2:12" ht="27.75" thickTop="1" thickBot="1" x14ac:dyDescent="0.4">
      <c r="G2504" s="16" t="s">
        <v>1038</v>
      </c>
      <c r="H2504" s="766">
        <f>SUM(H2465:H2503)</f>
        <v>5308078869.7762499</v>
      </c>
      <c r="I2504" s="747">
        <f>SUM(I2465:I2503)</f>
        <v>293551724.27999997</v>
      </c>
      <c r="J2504" s="765">
        <f>SUM(J2465:J2503)</f>
        <v>-3500000000</v>
      </c>
      <c r="K2504" s="766">
        <f>SUM(K2465:K2503)</f>
        <v>1808078869.7762499</v>
      </c>
    </row>
    <row r="2505" spans="2:12" ht="27.75" thickTop="1" thickBot="1" x14ac:dyDescent="0.4">
      <c r="G2505" s="184"/>
      <c r="H2505" s="794"/>
      <c r="I2505" s="866"/>
      <c r="J2505" s="842"/>
      <c r="K2505" s="920"/>
    </row>
    <row r="2506" spans="2:12" ht="27.75" thickTop="1" thickBot="1" x14ac:dyDescent="0.4">
      <c r="G2506" s="769"/>
      <c r="H2506" s="787"/>
      <c r="I2506" s="728"/>
      <c r="J2506" s="719" t="s">
        <v>215</v>
      </c>
      <c r="K2506" s="766">
        <f>K2504</f>
        <v>1808078869.7762499</v>
      </c>
    </row>
    <row r="2507" spans="2:12" ht="27.75" thickTop="1" thickBot="1" x14ac:dyDescent="0.4">
      <c r="G2507" s="769"/>
      <c r="H2507" s="787"/>
      <c r="I2507" s="728"/>
      <c r="J2507" s="720"/>
      <c r="K2507" s="794"/>
    </row>
    <row r="2508" spans="2:12" ht="27.75" thickTop="1" thickBot="1" x14ac:dyDescent="0.4">
      <c r="B2508" s="1088" t="s">
        <v>78</v>
      </c>
      <c r="C2508" s="1118" t="s">
        <v>3162</v>
      </c>
      <c r="D2508" s="1089"/>
      <c r="E2508" s="1089"/>
      <c r="F2508" s="1089"/>
      <c r="G2508" s="1089"/>
      <c r="H2508" s="1108" t="s">
        <v>2939</v>
      </c>
      <c r="I2508" s="1101" t="s">
        <v>2939</v>
      </c>
      <c r="J2508" s="1112" t="s">
        <v>2939</v>
      </c>
      <c r="K2508" s="1122" t="s">
        <v>2939</v>
      </c>
    </row>
    <row r="2509" spans="2:12" ht="27.75" thickTop="1" thickBot="1" x14ac:dyDescent="0.4">
      <c r="B2509" s="1569" t="s">
        <v>182</v>
      </c>
      <c r="C2509" s="1569"/>
      <c r="D2509" s="1569"/>
      <c r="E2509" s="1569"/>
      <c r="F2509" s="1569"/>
      <c r="G2509" s="1569"/>
      <c r="H2509" s="32"/>
      <c r="I2509" s="753"/>
      <c r="J2509" s="722"/>
      <c r="K2509" s="98"/>
    </row>
    <row r="2510" spans="2:12" ht="106.5" thickTop="1" thickBot="1" x14ac:dyDescent="0.4">
      <c r="B2510" s="20" t="s">
        <v>137</v>
      </c>
      <c r="C2510" s="20" t="s">
        <v>138</v>
      </c>
      <c r="D2510" s="20" t="s">
        <v>139</v>
      </c>
      <c r="E2510" s="20" t="s">
        <v>140</v>
      </c>
      <c r="F2510" s="20" t="s">
        <v>141</v>
      </c>
      <c r="G2510" s="20" t="s">
        <v>142</v>
      </c>
      <c r="H2510" s="33" t="s">
        <v>3311</v>
      </c>
      <c r="I2510" s="750" t="s">
        <v>3316</v>
      </c>
      <c r="J2510" s="717" t="s">
        <v>3315</v>
      </c>
      <c r="K2510" s="21" t="s">
        <v>5154</v>
      </c>
    </row>
    <row r="2511" spans="2:12" ht="26.25" thickTop="1" x14ac:dyDescent="0.35">
      <c r="B2511" s="782">
        <v>22020102</v>
      </c>
      <c r="C2511" s="782">
        <v>71051</v>
      </c>
      <c r="D2511" s="783" t="s">
        <v>4876</v>
      </c>
      <c r="E2511" s="784">
        <v>2101</v>
      </c>
      <c r="F2511" s="782">
        <v>10721300</v>
      </c>
      <c r="G2511" s="37" t="s">
        <v>146</v>
      </c>
      <c r="H2511" s="785">
        <v>35000</v>
      </c>
      <c r="I2511" s="751"/>
      <c r="J2511" s="738"/>
      <c r="K2511" s="804">
        <f t="shared" ref="K2511:K2535" si="71">SUM(H2511,J2511)</f>
        <v>35000</v>
      </c>
      <c r="L2511" s="1081"/>
    </row>
    <row r="2512" spans="2:12" x14ac:dyDescent="0.35">
      <c r="B2512" s="782">
        <v>22020201</v>
      </c>
      <c r="C2512" s="782">
        <v>71051</v>
      </c>
      <c r="D2512" s="783" t="s">
        <v>4876</v>
      </c>
      <c r="E2512" s="784">
        <v>2101</v>
      </c>
      <c r="F2512" s="782">
        <v>10721300</v>
      </c>
      <c r="G2512" s="37" t="s">
        <v>147</v>
      </c>
      <c r="H2512" s="785">
        <v>175000</v>
      </c>
      <c r="I2512" s="751"/>
      <c r="J2512" s="738"/>
      <c r="K2512" s="804">
        <f t="shared" si="71"/>
        <v>175000</v>
      </c>
      <c r="L2512" s="1081"/>
    </row>
    <row r="2513" spans="2:12" x14ac:dyDescent="0.35">
      <c r="B2513" s="782">
        <v>22020205</v>
      </c>
      <c r="C2513" s="782">
        <v>71051</v>
      </c>
      <c r="D2513" s="783" t="s">
        <v>4876</v>
      </c>
      <c r="E2513" s="784">
        <v>2101</v>
      </c>
      <c r="F2513" s="782">
        <v>10721300</v>
      </c>
      <c r="G2513" s="37" t="s">
        <v>185</v>
      </c>
      <c r="H2513" s="785">
        <v>35000</v>
      </c>
      <c r="I2513" s="751"/>
      <c r="J2513" s="738"/>
      <c r="K2513" s="804">
        <f t="shared" si="71"/>
        <v>35000</v>
      </c>
      <c r="L2513" s="1081"/>
    </row>
    <row r="2514" spans="2:12" x14ac:dyDescent="0.35">
      <c r="B2514" s="782">
        <v>22020301</v>
      </c>
      <c r="C2514" s="782">
        <v>71051</v>
      </c>
      <c r="D2514" s="783" t="s">
        <v>4876</v>
      </c>
      <c r="E2514" s="784">
        <v>2101</v>
      </c>
      <c r="F2514" s="782">
        <v>10721300</v>
      </c>
      <c r="G2514" s="37" t="s">
        <v>195</v>
      </c>
      <c r="H2514" s="785">
        <v>105000</v>
      </c>
      <c r="I2514" s="751"/>
      <c r="J2514" s="738"/>
      <c r="K2514" s="804">
        <f t="shared" si="71"/>
        <v>105000</v>
      </c>
      <c r="L2514" s="1081"/>
    </row>
    <row r="2515" spans="2:12" x14ac:dyDescent="0.35">
      <c r="B2515" s="782">
        <v>22020302</v>
      </c>
      <c r="C2515" s="782">
        <v>71051</v>
      </c>
      <c r="D2515" s="783" t="s">
        <v>4876</v>
      </c>
      <c r="E2515" s="784">
        <v>2101</v>
      </c>
      <c r="F2515" s="782">
        <v>10721300</v>
      </c>
      <c r="G2515" s="37" t="s">
        <v>207</v>
      </c>
      <c r="H2515" s="785">
        <v>175000</v>
      </c>
      <c r="I2515" s="751"/>
      <c r="J2515" s="738"/>
      <c r="K2515" s="804">
        <f t="shared" si="71"/>
        <v>175000</v>
      </c>
      <c r="L2515" s="1081"/>
    </row>
    <row r="2516" spans="2:12" x14ac:dyDescent="0.35">
      <c r="B2516" s="782">
        <v>22020305</v>
      </c>
      <c r="C2516" s="782">
        <v>71051</v>
      </c>
      <c r="D2516" s="783" t="s">
        <v>4876</v>
      </c>
      <c r="E2516" s="784">
        <v>2101</v>
      </c>
      <c r="F2516" s="782">
        <v>10721300</v>
      </c>
      <c r="G2516" s="37" t="s">
        <v>153</v>
      </c>
      <c r="H2516" s="785">
        <v>126000</v>
      </c>
      <c r="I2516" s="751"/>
      <c r="J2516" s="738"/>
      <c r="K2516" s="804">
        <f t="shared" si="71"/>
        <v>126000</v>
      </c>
      <c r="L2516" s="1081"/>
    </row>
    <row r="2517" spans="2:12" x14ac:dyDescent="0.35">
      <c r="B2517" s="782">
        <v>22020310</v>
      </c>
      <c r="C2517" s="782">
        <v>71051</v>
      </c>
      <c r="D2517" s="783" t="s">
        <v>4876</v>
      </c>
      <c r="E2517" s="784">
        <v>2101</v>
      </c>
      <c r="F2517" s="782">
        <v>10721300</v>
      </c>
      <c r="G2517" s="37" t="s">
        <v>209</v>
      </c>
      <c r="H2517" s="785">
        <v>210000</v>
      </c>
      <c r="I2517" s="751"/>
      <c r="J2517" s="738"/>
      <c r="K2517" s="804">
        <f t="shared" si="71"/>
        <v>210000</v>
      </c>
      <c r="L2517" s="1081"/>
    </row>
    <row r="2518" spans="2:12" x14ac:dyDescent="0.35">
      <c r="B2518" s="782">
        <v>22020402</v>
      </c>
      <c r="C2518" s="782">
        <v>71051</v>
      </c>
      <c r="D2518" s="783" t="s">
        <v>4876</v>
      </c>
      <c r="E2518" s="784">
        <v>2101</v>
      </c>
      <c r="F2518" s="782">
        <v>10721300</v>
      </c>
      <c r="G2518" s="37" t="s">
        <v>197</v>
      </c>
      <c r="H2518" s="785">
        <v>150000</v>
      </c>
      <c r="I2518" s="751"/>
      <c r="J2518" s="738"/>
      <c r="K2518" s="804">
        <f t="shared" si="71"/>
        <v>150000</v>
      </c>
      <c r="L2518" s="1081"/>
    </row>
    <row r="2519" spans="2:12" x14ac:dyDescent="0.35">
      <c r="B2519" s="782">
        <v>22020403</v>
      </c>
      <c r="C2519" s="782">
        <v>71051</v>
      </c>
      <c r="D2519" s="783" t="s">
        <v>4876</v>
      </c>
      <c r="E2519" s="784">
        <v>2101</v>
      </c>
      <c r="F2519" s="782">
        <v>10721300</v>
      </c>
      <c r="G2519" s="37" t="s">
        <v>160</v>
      </c>
      <c r="H2519" s="785">
        <v>350000</v>
      </c>
      <c r="I2519" s="751"/>
      <c r="J2519" s="738"/>
      <c r="K2519" s="804">
        <f t="shared" si="71"/>
        <v>350000</v>
      </c>
      <c r="L2519" s="1081"/>
    </row>
    <row r="2520" spans="2:12" x14ac:dyDescent="0.35">
      <c r="B2520" s="782">
        <v>22020404</v>
      </c>
      <c r="C2520" s="782">
        <v>71051</v>
      </c>
      <c r="D2520" s="783" t="s">
        <v>4876</v>
      </c>
      <c r="E2520" s="784">
        <v>2101</v>
      </c>
      <c r="F2520" s="782">
        <v>10721300</v>
      </c>
      <c r="G2520" s="37" t="s">
        <v>161</v>
      </c>
      <c r="H2520" s="785">
        <v>88053</v>
      </c>
      <c r="I2520" s="751"/>
      <c r="J2520" s="738"/>
      <c r="K2520" s="804">
        <f t="shared" si="71"/>
        <v>88053</v>
      </c>
      <c r="L2520" s="1081"/>
    </row>
    <row r="2521" spans="2:12" x14ac:dyDescent="0.35">
      <c r="B2521" s="782">
        <v>22020405</v>
      </c>
      <c r="C2521" s="782">
        <v>71051</v>
      </c>
      <c r="D2521" s="783" t="s">
        <v>4876</v>
      </c>
      <c r="E2521" s="784">
        <v>2101</v>
      </c>
      <c r="F2521" s="782">
        <v>10721300</v>
      </c>
      <c r="G2521" s="37" t="s">
        <v>162</v>
      </c>
      <c r="H2521" s="785">
        <v>42000</v>
      </c>
      <c r="I2521" s="751"/>
      <c r="J2521" s="738"/>
      <c r="K2521" s="804">
        <f t="shared" si="71"/>
        <v>42000</v>
      </c>
      <c r="L2521" s="1081"/>
    </row>
    <row r="2522" spans="2:12" x14ac:dyDescent="0.35">
      <c r="B2522" s="782">
        <v>22020406</v>
      </c>
      <c r="C2522" s="782">
        <v>71051</v>
      </c>
      <c r="D2522" s="783" t="s">
        <v>4876</v>
      </c>
      <c r="E2522" s="784">
        <v>2101</v>
      </c>
      <c r="F2522" s="782">
        <v>10721300</v>
      </c>
      <c r="G2522" s="37" t="s">
        <v>163</v>
      </c>
      <c r="H2522" s="785">
        <v>280000</v>
      </c>
      <c r="I2522" s="751"/>
      <c r="J2522" s="738"/>
      <c r="K2522" s="804">
        <f t="shared" si="71"/>
        <v>280000</v>
      </c>
      <c r="L2522" s="1081"/>
    </row>
    <row r="2523" spans="2:12" x14ac:dyDescent="0.35">
      <c r="B2523" s="782">
        <v>22020501</v>
      </c>
      <c r="C2523" s="782">
        <v>71051</v>
      </c>
      <c r="D2523" s="783" t="s">
        <v>4876</v>
      </c>
      <c r="E2523" s="784">
        <v>2101</v>
      </c>
      <c r="F2523" s="782">
        <v>10721300</v>
      </c>
      <c r="G2523" s="37" t="s">
        <v>198</v>
      </c>
      <c r="H2523" s="785">
        <v>110000</v>
      </c>
      <c r="I2523" s="751"/>
      <c r="J2523" s="738"/>
      <c r="K2523" s="804">
        <f t="shared" si="71"/>
        <v>110000</v>
      </c>
      <c r="L2523" s="1081"/>
    </row>
    <row r="2524" spans="2:12" x14ac:dyDescent="0.35">
      <c r="B2524" s="782">
        <v>22020601</v>
      </c>
      <c r="C2524" s="782">
        <v>71051</v>
      </c>
      <c r="D2524" s="783" t="s">
        <v>4876</v>
      </c>
      <c r="E2524" s="784">
        <v>2101</v>
      </c>
      <c r="F2524" s="782">
        <v>10721300</v>
      </c>
      <c r="G2524" s="37" t="s">
        <v>166</v>
      </c>
      <c r="H2524" s="785">
        <v>210000</v>
      </c>
      <c r="I2524" s="751"/>
      <c r="J2524" s="738"/>
      <c r="K2524" s="804">
        <f t="shared" si="71"/>
        <v>210000</v>
      </c>
      <c r="L2524" s="1081"/>
    </row>
    <row r="2525" spans="2:12" x14ac:dyDescent="0.35">
      <c r="B2525" s="782">
        <v>22020605</v>
      </c>
      <c r="C2525" s="782">
        <v>71051</v>
      </c>
      <c r="D2525" s="783" t="s">
        <v>4876</v>
      </c>
      <c r="E2525" s="784">
        <v>2101</v>
      </c>
      <c r="F2525" s="782">
        <v>10721300</v>
      </c>
      <c r="G2525" s="37" t="s">
        <v>167</v>
      </c>
      <c r="H2525" s="785">
        <v>35000</v>
      </c>
      <c r="I2525" s="751"/>
      <c r="J2525" s="738"/>
      <c r="K2525" s="804">
        <f t="shared" si="71"/>
        <v>35000</v>
      </c>
      <c r="L2525" s="1081"/>
    </row>
    <row r="2526" spans="2:12" x14ac:dyDescent="0.35">
      <c r="B2526" s="782">
        <v>22020803</v>
      </c>
      <c r="C2526" s="782">
        <v>71051</v>
      </c>
      <c r="D2526" s="783" t="s">
        <v>4876</v>
      </c>
      <c r="E2526" s="784">
        <v>2101</v>
      </c>
      <c r="F2526" s="782">
        <v>10721300</v>
      </c>
      <c r="G2526" s="37" t="s">
        <v>169</v>
      </c>
      <c r="H2526" s="785">
        <v>56000</v>
      </c>
      <c r="I2526" s="751"/>
      <c r="J2526" s="738"/>
      <c r="K2526" s="804">
        <f t="shared" si="71"/>
        <v>56000</v>
      </c>
      <c r="L2526" s="1081"/>
    </row>
    <row r="2527" spans="2:12" x14ac:dyDescent="0.35">
      <c r="B2527" s="782">
        <v>22020901</v>
      </c>
      <c r="C2527" s="782">
        <v>71051</v>
      </c>
      <c r="D2527" s="783" t="s">
        <v>4876</v>
      </c>
      <c r="E2527" s="784">
        <v>2101</v>
      </c>
      <c r="F2527" s="782">
        <v>10721300</v>
      </c>
      <c r="G2527" s="37" t="s">
        <v>171</v>
      </c>
      <c r="H2527" s="785">
        <v>14000</v>
      </c>
      <c r="I2527" s="751"/>
      <c r="J2527" s="738"/>
      <c r="K2527" s="804">
        <f t="shared" si="71"/>
        <v>14000</v>
      </c>
      <c r="L2527" s="1081"/>
    </row>
    <row r="2528" spans="2:12" x14ac:dyDescent="0.35">
      <c r="B2528" s="782">
        <v>22021001</v>
      </c>
      <c r="C2528" s="782">
        <v>71051</v>
      </c>
      <c r="D2528" s="783" t="s">
        <v>4876</v>
      </c>
      <c r="E2528" s="784">
        <v>2101</v>
      </c>
      <c r="F2528" s="782">
        <v>10721300</v>
      </c>
      <c r="G2528" s="37" t="s">
        <v>172</v>
      </c>
      <c r="H2528" s="785">
        <v>35000</v>
      </c>
      <c r="I2528" s="751"/>
      <c r="J2528" s="738"/>
      <c r="K2528" s="804">
        <f t="shared" si="71"/>
        <v>35000</v>
      </c>
      <c r="L2528" s="1081"/>
    </row>
    <row r="2529" spans="2:12" x14ac:dyDescent="0.35">
      <c r="B2529" s="782">
        <v>22021002</v>
      </c>
      <c r="C2529" s="782">
        <v>71051</v>
      </c>
      <c r="D2529" s="783" t="s">
        <v>4876</v>
      </c>
      <c r="E2529" s="784">
        <v>2101</v>
      </c>
      <c r="F2529" s="782">
        <v>10721300</v>
      </c>
      <c r="G2529" s="37" t="s">
        <v>189</v>
      </c>
      <c r="H2529" s="785">
        <v>35000</v>
      </c>
      <c r="I2529" s="751"/>
      <c r="J2529" s="738"/>
      <c r="K2529" s="804">
        <f t="shared" si="71"/>
        <v>35000</v>
      </c>
      <c r="L2529" s="1081"/>
    </row>
    <row r="2530" spans="2:12" x14ac:dyDescent="0.35">
      <c r="B2530" s="782">
        <v>22021003</v>
      </c>
      <c r="C2530" s="782">
        <v>71051</v>
      </c>
      <c r="D2530" s="783" t="s">
        <v>4876</v>
      </c>
      <c r="E2530" s="784">
        <v>2101</v>
      </c>
      <c r="F2530" s="782">
        <v>10721300</v>
      </c>
      <c r="G2530" s="37" t="s">
        <v>173</v>
      </c>
      <c r="H2530" s="785">
        <v>42000</v>
      </c>
      <c r="I2530" s="751"/>
      <c r="J2530" s="738"/>
      <c r="K2530" s="804">
        <f t="shared" si="71"/>
        <v>42000</v>
      </c>
      <c r="L2530" s="1081"/>
    </row>
    <row r="2531" spans="2:12" x14ac:dyDescent="0.35">
      <c r="B2531" s="782">
        <v>22021004</v>
      </c>
      <c r="C2531" s="782">
        <v>71051</v>
      </c>
      <c r="D2531" s="783" t="s">
        <v>4876</v>
      </c>
      <c r="E2531" s="784">
        <v>2101</v>
      </c>
      <c r="F2531" s="782">
        <v>10721300</v>
      </c>
      <c r="G2531" s="37" t="s">
        <v>174</v>
      </c>
      <c r="H2531" s="785">
        <v>35000</v>
      </c>
      <c r="I2531" s="751"/>
      <c r="J2531" s="738"/>
      <c r="K2531" s="804">
        <f t="shared" si="71"/>
        <v>35000</v>
      </c>
      <c r="L2531" s="1081"/>
    </row>
    <row r="2532" spans="2:12" x14ac:dyDescent="0.35">
      <c r="B2532" s="782">
        <v>22021007</v>
      </c>
      <c r="C2532" s="782">
        <v>71051</v>
      </c>
      <c r="D2532" s="783" t="s">
        <v>4876</v>
      </c>
      <c r="E2532" s="784">
        <v>2101</v>
      </c>
      <c r="F2532" s="782">
        <v>10721300</v>
      </c>
      <c r="G2532" s="37" t="s">
        <v>175</v>
      </c>
      <c r="H2532" s="785">
        <v>105000</v>
      </c>
      <c r="I2532" s="751"/>
      <c r="J2532" s="738"/>
      <c r="K2532" s="804">
        <f t="shared" si="71"/>
        <v>105000</v>
      </c>
      <c r="L2532" s="1081"/>
    </row>
    <row r="2533" spans="2:12" x14ac:dyDescent="0.35">
      <c r="B2533" s="782">
        <v>22021009</v>
      </c>
      <c r="C2533" s="782">
        <v>71051</v>
      </c>
      <c r="D2533" s="783" t="s">
        <v>4876</v>
      </c>
      <c r="E2533" s="784">
        <v>2101</v>
      </c>
      <c r="F2533" s="782">
        <v>10721300</v>
      </c>
      <c r="G2533" s="37" t="s">
        <v>176</v>
      </c>
      <c r="H2533" s="785">
        <v>35000</v>
      </c>
      <c r="I2533" s="751"/>
      <c r="J2533" s="738"/>
      <c r="K2533" s="804">
        <f t="shared" si="71"/>
        <v>35000</v>
      </c>
      <c r="L2533" s="1081"/>
    </row>
    <row r="2534" spans="2:12" x14ac:dyDescent="0.35">
      <c r="B2534" s="782">
        <v>22021010</v>
      </c>
      <c r="C2534" s="782">
        <v>71051</v>
      </c>
      <c r="D2534" s="783" t="s">
        <v>4876</v>
      </c>
      <c r="E2534" s="784">
        <v>2101</v>
      </c>
      <c r="F2534" s="782">
        <v>10721300</v>
      </c>
      <c r="G2534" s="37" t="s">
        <v>580</v>
      </c>
      <c r="H2534" s="785">
        <v>280000</v>
      </c>
      <c r="I2534" s="751"/>
      <c r="J2534" s="738"/>
      <c r="K2534" s="804">
        <f t="shared" si="71"/>
        <v>280000</v>
      </c>
      <c r="L2534" s="1081"/>
    </row>
    <row r="2535" spans="2:12" ht="26.25" thickBot="1" x14ac:dyDescent="0.4">
      <c r="B2535" s="782">
        <v>22021014</v>
      </c>
      <c r="C2535" s="782">
        <v>71051</v>
      </c>
      <c r="D2535" s="783" t="s">
        <v>4876</v>
      </c>
      <c r="E2535" s="784">
        <v>2101</v>
      </c>
      <c r="F2535" s="782">
        <v>10721300</v>
      </c>
      <c r="G2535" s="37" t="s">
        <v>206</v>
      </c>
      <c r="H2535" s="785">
        <v>35000</v>
      </c>
      <c r="I2535" s="751"/>
      <c r="J2535" s="738"/>
      <c r="K2535" s="804">
        <f t="shared" si="71"/>
        <v>35000</v>
      </c>
      <c r="L2535" s="1081"/>
    </row>
    <row r="2536" spans="2:12" ht="27.75" thickTop="1" thickBot="1" x14ac:dyDescent="0.4">
      <c r="B2536" s="767"/>
      <c r="C2536" s="767"/>
      <c r="D2536" s="767"/>
      <c r="E2536" s="767"/>
      <c r="F2536" s="767"/>
      <c r="G2536" s="16" t="s">
        <v>1039</v>
      </c>
      <c r="H2536" s="766">
        <f>SUM(H2511:H2535)</f>
        <v>2798053</v>
      </c>
      <c r="I2536" s="747">
        <f>SUM(I2511:I2535)</f>
        <v>0</v>
      </c>
      <c r="J2536" s="765">
        <f>SUM(J2511:J2535)</f>
        <v>0</v>
      </c>
      <c r="K2536" s="807">
        <f>SUM(K2511:K2535)</f>
        <v>2798053</v>
      </c>
    </row>
    <row r="2537" spans="2:12" ht="27" thickTop="1" thickBot="1" x14ac:dyDescent="0.4">
      <c r="G2537" s="769"/>
      <c r="H2537" s="787"/>
      <c r="I2537" s="728"/>
      <c r="J2537" s="770"/>
      <c r="K2537" s="939"/>
    </row>
    <row r="2538" spans="2:12" ht="27.75" thickTop="1" thickBot="1" x14ac:dyDescent="0.4">
      <c r="G2538" s="769"/>
      <c r="H2538" s="787"/>
      <c r="I2538" s="728"/>
      <c r="J2538" s="719" t="s">
        <v>979</v>
      </c>
      <c r="K2538" s="807"/>
    </row>
    <row r="2539" spans="2:12" ht="27.75" thickTop="1" thickBot="1" x14ac:dyDescent="0.4">
      <c r="G2539" s="769"/>
      <c r="H2539" s="787"/>
      <c r="I2539" s="728"/>
      <c r="J2539" s="719" t="s">
        <v>180</v>
      </c>
      <c r="K2539" s="807">
        <f>K2536-K2538</f>
        <v>2798053</v>
      </c>
    </row>
    <row r="2540" spans="2:12" ht="27.75" thickTop="1" thickBot="1" x14ac:dyDescent="0.4">
      <c r="G2540" s="769"/>
      <c r="H2540" s="787"/>
      <c r="I2540" s="728"/>
      <c r="J2540" s="720"/>
      <c r="K2540" s="1183"/>
    </row>
    <row r="2541" spans="2:12" ht="27.75" thickTop="1" thickBot="1" x14ac:dyDescent="0.4">
      <c r="B2541" s="1088">
        <v>23100100100</v>
      </c>
      <c r="C2541" s="1118" t="s">
        <v>3864</v>
      </c>
      <c r="D2541" s="1089"/>
      <c r="E2541" s="1089"/>
      <c r="F2541" s="1089"/>
      <c r="G2541" s="1089"/>
      <c r="H2541" s="1108" t="s">
        <v>2939</v>
      </c>
      <c r="I2541" s="1101" t="s">
        <v>2939</v>
      </c>
      <c r="J2541" s="1112" t="s">
        <v>2939</v>
      </c>
      <c r="K2541" s="1122" t="s">
        <v>2939</v>
      </c>
    </row>
    <row r="2542" spans="2:12" ht="27.75" thickTop="1" thickBot="1" x14ac:dyDescent="0.4">
      <c r="B2542" s="1569" t="s">
        <v>182</v>
      </c>
      <c r="C2542" s="1569"/>
      <c r="D2542" s="1569"/>
      <c r="E2542" s="1569"/>
      <c r="F2542" s="1569"/>
      <c r="G2542" s="1569"/>
      <c r="H2542" s="32"/>
      <c r="I2542" s="753"/>
      <c r="J2542" s="722"/>
      <c r="K2542" s="98"/>
    </row>
    <row r="2543" spans="2:12" ht="106.5" thickTop="1" thickBot="1" x14ac:dyDescent="0.4">
      <c r="B2543" s="20" t="s">
        <v>137</v>
      </c>
      <c r="C2543" s="20" t="s">
        <v>138</v>
      </c>
      <c r="D2543" s="20" t="s">
        <v>139</v>
      </c>
      <c r="E2543" s="20" t="s">
        <v>140</v>
      </c>
      <c r="F2543" s="20" t="s">
        <v>141</v>
      </c>
      <c r="G2543" s="20" t="s">
        <v>142</v>
      </c>
      <c r="H2543" s="33" t="s">
        <v>3311</v>
      </c>
      <c r="I2543" s="750" t="s">
        <v>3316</v>
      </c>
      <c r="J2543" s="717" t="s">
        <v>3315</v>
      </c>
      <c r="K2543" s="21" t="s">
        <v>5154</v>
      </c>
    </row>
    <row r="2544" spans="2:12" ht="26.25" thickTop="1" x14ac:dyDescent="0.35">
      <c r="B2544" s="782">
        <v>21010101</v>
      </c>
      <c r="C2544" s="782">
        <v>70435</v>
      </c>
      <c r="D2544" s="783" t="s">
        <v>4877</v>
      </c>
      <c r="E2544" s="784">
        <v>2101</v>
      </c>
      <c r="F2544" s="782">
        <v>10721300</v>
      </c>
      <c r="G2544" s="37" t="s">
        <v>143</v>
      </c>
      <c r="H2544" s="785">
        <v>94950000</v>
      </c>
      <c r="I2544" s="751"/>
      <c r="J2544" s="738"/>
      <c r="K2544" s="804">
        <f>SUM(H2544,J2544)</f>
        <v>94950000</v>
      </c>
      <c r="L2544" s="1081"/>
    </row>
    <row r="2545" spans="2:12" x14ac:dyDescent="0.35">
      <c r="B2545" s="782">
        <v>21020101</v>
      </c>
      <c r="C2545" s="782">
        <v>70435</v>
      </c>
      <c r="D2545" s="783" t="s">
        <v>4877</v>
      </c>
      <c r="E2545" s="784">
        <v>2101</v>
      </c>
      <c r="F2545" s="782">
        <v>10721300</v>
      </c>
      <c r="G2545" s="37" t="s">
        <v>144</v>
      </c>
      <c r="H2545" s="785">
        <v>5050000</v>
      </c>
      <c r="I2545" s="751"/>
      <c r="J2545" s="738"/>
      <c r="K2545" s="804">
        <f t="shared" ref="K2545:K2591" si="72">SUM(H2545,J2545)</f>
        <v>5050000</v>
      </c>
      <c r="L2545" s="1081"/>
    </row>
    <row r="2546" spans="2:12" ht="33.950000000000003" customHeight="1" x14ac:dyDescent="0.35">
      <c r="B2546" s="782">
        <v>22020101</v>
      </c>
      <c r="C2546" s="782">
        <v>70435</v>
      </c>
      <c r="D2546" s="783" t="s">
        <v>4877</v>
      </c>
      <c r="E2546" s="784">
        <v>2101</v>
      </c>
      <c r="F2546" s="782">
        <v>10721300</v>
      </c>
      <c r="G2546" s="37" t="s">
        <v>145</v>
      </c>
      <c r="H2546" s="785">
        <v>2150000</v>
      </c>
      <c r="I2546" s="751">
        <v>300000</v>
      </c>
      <c r="J2546" s="738"/>
      <c r="K2546" s="804">
        <f t="shared" si="72"/>
        <v>2150000</v>
      </c>
      <c r="L2546" s="1081"/>
    </row>
    <row r="2547" spans="2:12" ht="33.950000000000003" customHeight="1" x14ac:dyDescent="0.35">
      <c r="B2547" s="782">
        <v>22020102</v>
      </c>
      <c r="C2547" s="782">
        <v>70435</v>
      </c>
      <c r="D2547" s="783" t="s">
        <v>4877</v>
      </c>
      <c r="E2547" s="784">
        <v>2101</v>
      </c>
      <c r="F2547" s="782">
        <v>10721300</v>
      </c>
      <c r="G2547" s="37" t="s">
        <v>146</v>
      </c>
      <c r="H2547" s="785">
        <v>3000000</v>
      </c>
      <c r="I2547" s="751">
        <v>75000</v>
      </c>
      <c r="J2547" s="738"/>
      <c r="K2547" s="804">
        <f t="shared" si="72"/>
        <v>3000000</v>
      </c>
      <c r="L2547" s="1081"/>
    </row>
    <row r="2548" spans="2:12" ht="33.950000000000003" customHeight="1" x14ac:dyDescent="0.35">
      <c r="B2548" s="782">
        <v>22020201</v>
      </c>
      <c r="C2548" s="782">
        <v>70435</v>
      </c>
      <c r="D2548" s="783" t="s">
        <v>4877</v>
      </c>
      <c r="E2548" s="784">
        <v>2101</v>
      </c>
      <c r="F2548" s="782">
        <v>10721300</v>
      </c>
      <c r="G2548" s="37" t="s">
        <v>147</v>
      </c>
      <c r="H2548" s="785">
        <v>1500000</v>
      </c>
      <c r="I2548" s="751">
        <v>0</v>
      </c>
      <c r="J2548" s="738"/>
      <c r="K2548" s="804">
        <f t="shared" si="72"/>
        <v>1500000</v>
      </c>
      <c r="L2548" s="1081"/>
    </row>
    <row r="2549" spans="2:12" ht="33.950000000000003" customHeight="1" x14ac:dyDescent="0.35">
      <c r="B2549" s="782">
        <v>22020202</v>
      </c>
      <c r="C2549" s="782">
        <v>70435</v>
      </c>
      <c r="D2549" s="783" t="s">
        <v>4877</v>
      </c>
      <c r="E2549" s="784">
        <v>2101</v>
      </c>
      <c r="F2549" s="782">
        <v>10721300</v>
      </c>
      <c r="G2549" s="37" t="s">
        <v>184</v>
      </c>
      <c r="H2549" s="785">
        <v>100000</v>
      </c>
      <c r="I2549" s="751">
        <v>0</v>
      </c>
      <c r="J2549" s="738"/>
      <c r="K2549" s="804">
        <f t="shared" si="72"/>
        <v>100000</v>
      </c>
      <c r="L2549" s="1081"/>
    </row>
    <row r="2550" spans="2:12" ht="33.950000000000003" customHeight="1" x14ac:dyDescent="0.35">
      <c r="B2550" s="782">
        <v>22020203</v>
      </c>
      <c r="C2550" s="782">
        <v>70435</v>
      </c>
      <c r="D2550" s="783" t="s">
        <v>4877</v>
      </c>
      <c r="E2550" s="784">
        <v>2101</v>
      </c>
      <c r="F2550" s="782">
        <v>10721300</v>
      </c>
      <c r="G2550" s="37" t="s">
        <v>148</v>
      </c>
      <c r="H2550" s="785">
        <v>500000</v>
      </c>
      <c r="I2550" s="751">
        <v>15000</v>
      </c>
      <c r="J2550" s="738"/>
      <c r="K2550" s="804">
        <f t="shared" si="72"/>
        <v>500000</v>
      </c>
      <c r="L2550" s="1081"/>
    </row>
    <row r="2551" spans="2:12" ht="33.950000000000003" customHeight="1" x14ac:dyDescent="0.35">
      <c r="B2551" s="782">
        <v>22020204</v>
      </c>
      <c r="C2551" s="782">
        <v>70435</v>
      </c>
      <c r="D2551" s="783" t="s">
        <v>4877</v>
      </c>
      <c r="E2551" s="784">
        <v>2101</v>
      </c>
      <c r="F2551" s="782">
        <v>10721300</v>
      </c>
      <c r="G2551" s="37" t="s">
        <v>149</v>
      </c>
      <c r="H2551" s="785">
        <v>500000</v>
      </c>
      <c r="I2551" s="751">
        <v>0</v>
      </c>
      <c r="J2551" s="738"/>
      <c r="K2551" s="804">
        <f t="shared" si="72"/>
        <v>500000</v>
      </c>
      <c r="L2551" s="1081"/>
    </row>
    <row r="2552" spans="2:12" ht="33.950000000000003" customHeight="1" x14ac:dyDescent="0.35">
      <c r="B2552" s="782">
        <v>22020205</v>
      </c>
      <c r="C2552" s="782">
        <v>70435</v>
      </c>
      <c r="D2552" s="783" t="s">
        <v>4877</v>
      </c>
      <c r="E2552" s="784">
        <v>2101</v>
      </c>
      <c r="F2552" s="782">
        <v>10721300</v>
      </c>
      <c r="G2552" s="37" t="s">
        <v>185</v>
      </c>
      <c r="H2552" s="785">
        <v>100000</v>
      </c>
      <c r="I2552" s="751">
        <v>0</v>
      </c>
      <c r="J2552" s="738"/>
      <c r="K2552" s="804">
        <f t="shared" si="72"/>
        <v>100000</v>
      </c>
      <c r="L2552" s="1081"/>
    </row>
    <row r="2553" spans="2:12" ht="33.950000000000003" customHeight="1" x14ac:dyDescent="0.35">
      <c r="B2553" s="782">
        <v>22020206</v>
      </c>
      <c r="C2553" s="782">
        <v>70435</v>
      </c>
      <c r="D2553" s="783" t="s">
        <v>4877</v>
      </c>
      <c r="E2553" s="784">
        <v>2101</v>
      </c>
      <c r="F2553" s="782">
        <v>10721300</v>
      </c>
      <c r="G2553" s="37" t="s">
        <v>234</v>
      </c>
      <c r="H2553" s="785">
        <v>150000</v>
      </c>
      <c r="I2553" s="751">
        <v>0</v>
      </c>
      <c r="J2553" s="738"/>
      <c r="K2553" s="804">
        <f t="shared" si="72"/>
        <v>150000</v>
      </c>
      <c r="L2553" s="1081"/>
    </row>
    <row r="2554" spans="2:12" ht="33.950000000000003" customHeight="1" x14ac:dyDescent="0.35">
      <c r="B2554" s="782">
        <v>22020301</v>
      </c>
      <c r="C2554" s="782">
        <v>70435</v>
      </c>
      <c r="D2554" s="783" t="s">
        <v>4877</v>
      </c>
      <c r="E2554" s="784">
        <v>2101</v>
      </c>
      <c r="F2554" s="782">
        <v>10721300</v>
      </c>
      <c r="G2554" s="37" t="s">
        <v>195</v>
      </c>
      <c r="H2554" s="785">
        <v>1750000</v>
      </c>
      <c r="I2554" s="751">
        <v>290000</v>
      </c>
      <c r="J2554" s="738"/>
      <c r="K2554" s="804">
        <f t="shared" si="72"/>
        <v>1750000</v>
      </c>
      <c r="L2554" s="1081"/>
    </row>
    <row r="2555" spans="2:12" ht="33.950000000000003" customHeight="1" x14ac:dyDescent="0.35">
      <c r="B2555" s="782">
        <v>22020302</v>
      </c>
      <c r="C2555" s="782">
        <v>70435</v>
      </c>
      <c r="D2555" s="783" t="s">
        <v>4877</v>
      </c>
      <c r="E2555" s="784">
        <v>2101</v>
      </c>
      <c r="F2555" s="782">
        <v>10721300</v>
      </c>
      <c r="G2555" s="37" t="s">
        <v>207</v>
      </c>
      <c r="H2555" s="785">
        <v>750000</v>
      </c>
      <c r="I2555" s="751">
        <v>0</v>
      </c>
      <c r="J2555" s="738"/>
      <c r="K2555" s="804">
        <f t="shared" si="72"/>
        <v>750000</v>
      </c>
      <c r="L2555" s="1081"/>
    </row>
    <row r="2556" spans="2:12" ht="33.950000000000003" customHeight="1" x14ac:dyDescent="0.35">
      <c r="B2556" s="782">
        <v>22020303</v>
      </c>
      <c r="C2556" s="782">
        <v>70435</v>
      </c>
      <c r="D2556" s="783" t="s">
        <v>4877</v>
      </c>
      <c r="E2556" s="784">
        <v>2101</v>
      </c>
      <c r="F2556" s="782">
        <v>10721300</v>
      </c>
      <c r="G2556" s="37" t="s">
        <v>152</v>
      </c>
      <c r="H2556" s="785">
        <v>110250</v>
      </c>
      <c r="I2556" s="751">
        <v>0</v>
      </c>
      <c r="J2556" s="738"/>
      <c r="K2556" s="804">
        <f t="shared" si="72"/>
        <v>110250</v>
      </c>
      <c r="L2556" s="1081"/>
    </row>
    <row r="2557" spans="2:12" ht="33.950000000000003" customHeight="1" x14ac:dyDescent="0.35">
      <c r="B2557" s="782">
        <v>22020305</v>
      </c>
      <c r="C2557" s="782">
        <v>70435</v>
      </c>
      <c r="D2557" s="783" t="s">
        <v>4877</v>
      </c>
      <c r="E2557" s="784">
        <v>2101</v>
      </c>
      <c r="F2557" s="782">
        <v>10721300</v>
      </c>
      <c r="G2557" s="37" t="s">
        <v>153</v>
      </c>
      <c r="H2557" s="785">
        <v>800000</v>
      </c>
      <c r="I2557" s="751">
        <v>0</v>
      </c>
      <c r="J2557" s="738"/>
      <c r="K2557" s="804">
        <f t="shared" si="72"/>
        <v>800000</v>
      </c>
      <c r="L2557" s="1081"/>
    </row>
    <row r="2558" spans="2:12" ht="33.950000000000003" customHeight="1" x14ac:dyDescent="0.35">
      <c r="B2558" s="782">
        <v>22020306</v>
      </c>
      <c r="C2558" s="782">
        <v>70435</v>
      </c>
      <c r="D2558" s="783" t="s">
        <v>4877</v>
      </c>
      <c r="E2558" s="784">
        <v>2101</v>
      </c>
      <c r="F2558" s="782">
        <v>10721300</v>
      </c>
      <c r="G2558" s="37" t="s">
        <v>154</v>
      </c>
      <c r="H2558" s="785">
        <v>700000</v>
      </c>
      <c r="I2558" s="751">
        <v>48000</v>
      </c>
      <c r="J2558" s="738"/>
      <c r="K2558" s="804">
        <f t="shared" si="72"/>
        <v>700000</v>
      </c>
      <c r="L2558" s="1081"/>
    </row>
    <row r="2559" spans="2:12" ht="33.950000000000003" customHeight="1" x14ac:dyDescent="0.35">
      <c r="B2559" s="782">
        <v>22020308</v>
      </c>
      <c r="C2559" s="782">
        <v>70435</v>
      </c>
      <c r="D2559" s="783" t="s">
        <v>4877</v>
      </c>
      <c r="E2559" s="784">
        <v>2101</v>
      </c>
      <c r="F2559" s="782">
        <v>10721300</v>
      </c>
      <c r="G2559" s="37" t="s">
        <v>242</v>
      </c>
      <c r="H2559" s="785">
        <v>400000</v>
      </c>
      <c r="I2559" s="751">
        <v>0</v>
      </c>
      <c r="J2559" s="738"/>
      <c r="K2559" s="804">
        <f t="shared" si="72"/>
        <v>400000</v>
      </c>
      <c r="L2559" s="1081"/>
    </row>
    <row r="2560" spans="2:12" ht="33.950000000000003" customHeight="1" x14ac:dyDescent="0.35">
      <c r="B2560" s="782">
        <v>22020309</v>
      </c>
      <c r="C2560" s="782">
        <v>70435</v>
      </c>
      <c r="D2560" s="783" t="s">
        <v>4877</v>
      </c>
      <c r="E2560" s="784">
        <v>2101</v>
      </c>
      <c r="F2560" s="782">
        <v>10721300</v>
      </c>
      <c r="G2560" s="37" t="s">
        <v>156</v>
      </c>
      <c r="H2560" s="785">
        <v>400000</v>
      </c>
      <c r="I2560" s="751">
        <v>0</v>
      </c>
      <c r="J2560" s="738"/>
      <c r="K2560" s="804">
        <f t="shared" si="72"/>
        <v>400000</v>
      </c>
      <c r="L2560" s="1081"/>
    </row>
    <row r="2561" spans="2:12" ht="33.950000000000003" customHeight="1" x14ac:dyDescent="0.35">
      <c r="B2561" s="782">
        <v>22020312</v>
      </c>
      <c r="C2561" s="782">
        <v>70435</v>
      </c>
      <c r="D2561" s="783" t="s">
        <v>4877</v>
      </c>
      <c r="E2561" s="784">
        <v>2101</v>
      </c>
      <c r="F2561" s="782">
        <v>10721300</v>
      </c>
      <c r="G2561" s="37" t="s">
        <v>269</v>
      </c>
      <c r="H2561" s="785">
        <v>400000</v>
      </c>
      <c r="I2561" s="751">
        <v>0</v>
      </c>
      <c r="J2561" s="738"/>
      <c r="K2561" s="804">
        <f t="shared" si="72"/>
        <v>400000</v>
      </c>
      <c r="L2561" s="1081"/>
    </row>
    <row r="2562" spans="2:12" ht="33.950000000000003" customHeight="1" x14ac:dyDescent="0.35">
      <c r="B2562" s="782">
        <v>22020401</v>
      </c>
      <c r="C2562" s="782">
        <v>70435</v>
      </c>
      <c r="D2562" s="783" t="s">
        <v>4877</v>
      </c>
      <c r="E2562" s="784">
        <v>2101</v>
      </c>
      <c r="F2562" s="782">
        <v>10721300</v>
      </c>
      <c r="G2562" s="37" t="s">
        <v>196</v>
      </c>
      <c r="H2562" s="785">
        <v>2500000</v>
      </c>
      <c r="I2562" s="751">
        <v>200000</v>
      </c>
      <c r="J2562" s="738"/>
      <c r="K2562" s="804">
        <f t="shared" si="72"/>
        <v>2500000</v>
      </c>
      <c r="L2562" s="1081"/>
    </row>
    <row r="2563" spans="2:12" ht="33.950000000000003" customHeight="1" x14ac:dyDescent="0.35">
      <c r="B2563" s="782">
        <v>22020402</v>
      </c>
      <c r="C2563" s="782">
        <v>70435</v>
      </c>
      <c r="D2563" s="783" t="s">
        <v>4877</v>
      </c>
      <c r="E2563" s="784">
        <v>2101</v>
      </c>
      <c r="F2563" s="782">
        <v>10721300</v>
      </c>
      <c r="G2563" s="37" t="s">
        <v>197</v>
      </c>
      <c r="H2563" s="785">
        <v>150000</v>
      </c>
      <c r="I2563" s="751">
        <v>0</v>
      </c>
      <c r="J2563" s="738"/>
      <c r="K2563" s="804">
        <f t="shared" si="72"/>
        <v>150000</v>
      </c>
      <c r="L2563" s="1081"/>
    </row>
    <row r="2564" spans="2:12" ht="33.950000000000003" customHeight="1" x14ac:dyDescent="0.35">
      <c r="B2564" s="782">
        <v>22020403</v>
      </c>
      <c r="C2564" s="782">
        <v>70435</v>
      </c>
      <c r="D2564" s="783" t="s">
        <v>4877</v>
      </c>
      <c r="E2564" s="784">
        <v>2101</v>
      </c>
      <c r="F2564" s="782">
        <v>10721300</v>
      </c>
      <c r="G2564" s="37" t="s">
        <v>160</v>
      </c>
      <c r="H2564" s="785">
        <v>1500000</v>
      </c>
      <c r="I2564" s="751">
        <v>100000</v>
      </c>
      <c r="J2564" s="738"/>
      <c r="K2564" s="804">
        <f t="shared" si="72"/>
        <v>1500000</v>
      </c>
      <c r="L2564" s="1081"/>
    </row>
    <row r="2565" spans="2:12" ht="33.950000000000003" customHeight="1" x14ac:dyDescent="0.35">
      <c r="B2565" s="782">
        <v>22020404</v>
      </c>
      <c r="C2565" s="782">
        <v>70435</v>
      </c>
      <c r="D2565" s="783" t="s">
        <v>4877</v>
      </c>
      <c r="E2565" s="784">
        <v>2101</v>
      </c>
      <c r="F2565" s="782">
        <v>10721300</v>
      </c>
      <c r="G2565" s="37" t="s">
        <v>161</v>
      </c>
      <c r="H2565" s="785">
        <v>1500000</v>
      </c>
      <c r="I2565" s="751">
        <v>140000</v>
      </c>
      <c r="J2565" s="738"/>
      <c r="K2565" s="804">
        <f t="shared" si="72"/>
        <v>1500000</v>
      </c>
      <c r="L2565" s="1081"/>
    </row>
    <row r="2566" spans="2:12" ht="33.950000000000003" customHeight="1" x14ac:dyDescent="0.35">
      <c r="B2566" s="782">
        <v>22020405</v>
      </c>
      <c r="C2566" s="782">
        <v>70435</v>
      </c>
      <c r="D2566" s="783" t="s">
        <v>4877</v>
      </c>
      <c r="E2566" s="784">
        <v>2101</v>
      </c>
      <c r="F2566" s="782">
        <v>10721300</v>
      </c>
      <c r="G2566" s="37" t="s">
        <v>162</v>
      </c>
      <c r="H2566" s="785">
        <v>750000</v>
      </c>
      <c r="I2566" s="751">
        <v>0</v>
      </c>
      <c r="J2566" s="738"/>
      <c r="K2566" s="804">
        <f t="shared" si="72"/>
        <v>750000</v>
      </c>
      <c r="L2566" s="1081"/>
    </row>
    <row r="2567" spans="2:12" ht="33.950000000000003" customHeight="1" x14ac:dyDescent="0.35">
      <c r="B2567" s="782">
        <v>22020406</v>
      </c>
      <c r="C2567" s="782">
        <v>70435</v>
      </c>
      <c r="D2567" s="783" t="s">
        <v>4877</v>
      </c>
      <c r="E2567" s="784">
        <v>2101</v>
      </c>
      <c r="F2567" s="782">
        <v>10721300</v>
      </c>
      <c r="G2567" s="37" t="s">
        <v>163</v>
      </c>
      <c r="H2567" s="785">
        <v>250000</v>
      </c>
      <c r="I2567" s="751">
        <v>0</v>
      </c>
      <c r="J2567" s="738"/>
      <c r="K2567" s="804">
        <f t="shared" si="72"/>
        <v>250000</v>
      </c>
      <c r="L2567" s="1081"/>
    </row>
    <row r="2568" spans="2:12" ht="33.950000000000003" customHeight="1" x14ac:dyDescent="0.35">
      <c r="B2568" s="782">
        <v>22020501</v>
      </c>
      <c r="C2568" s="782">
        <v>70435</v>
      </c>
      <c r="D2568" s="783" t="s">
        <v>4877</v>
      </c>
      <c r="E2568" s="784">
        <v>2101</v>
      </c>
      <c r="F2568" s="782">
        <v>10721300</v>
      </c>
      <c r="G2568" s="37" t="s">
        <v>198</v>
      </c>
      <c r="H2568" s="785">
        <v>500000</v>
      </c>
      <c r="I2568" s="751">
        <v>0</v>
      </c>
      <c r="J2568" s="738"/>
      <c r="K2568" s="804">
        <f t="shared" si="72"/>
        <v>500000</v>
      </c>
      <c r="L2568" s="1081"/>
    </row>
    <row r="2569" spans="2:12" ht="33.950000000000003" customHeight="1" x14ac:dyDescent="0.35">
      <c r="B2569" s="782">
        <v>22020601</v>
      </c>
      <c r="C2569" s="782">
        <v>70435</v>
      </c>
      <c r="D2569" s="783" t="s">
        <v>4877</v>
      </c>
      <c r="E2569" s="784">
        <v>2101</v>
      </c>
      <c r="F2569" s="782">
        <v>10721300</v>
      </c>
      <c r="G2569" s="37" t="s">
        <v>166</v>
      </c>
      <c r="H2569" s="785">
        <v>700000</v>
      </c>
      <c r="I2569" s="751">
        <v>0</v>
      </c>
      <c r="J2569" s="738"/>
      <c r="K2569" s="804">
        <f t="shared" si="72"/>
        <v>700000</v>
      </c>
      <c r="L2569" s="1081"/>
    </row>
    <row r="2570" spans="2:12" ht="33.950000000000003" customHeight="1" x14ac:dyDescent="0.35">
      <c r="B2570" s="782">
        <v>22020602</v>
      </c>
      <c r="C2570" s="782">
        <v>70435</v>
      </c>
      <c r="D2570" s="783" t="s">
        <v>4877</v>
      </c>
      <c r="E2570" s="784">
        <v>2101</v>
      </c>
      <c r="F2570" s="782">
        <v>10721300</v>
      </c>
      <c r="G2570" s="37" t="s">
        <v>167</v>
      </c>
      <c r="H2570" s="785">
        <v>350000</v>
      </c>
      <c r="I2570" s="751">
        <v>300000</v>
      </c>
      <c r="J2570" s="738"/>
      <c r="K2570" s="804">
        <f t="shared" si="72"/>
        <v>350000</v>
      </c>
      <c r="L2570" s="1081"/>
    </row>
    <row r="2571" spans="2:12" ht="33.950000000000003" customHeight="1" x14ac:dyDescent="0.35">
      <c r="B2571" s="782">
        <v>22020701</v>
      </c>
      <c r="C2571" s="782">
        <v>70435</v>
      </c>
      <c r="D2571" s="783" t="s">
        <v>4877</v>
      </c>
      <c r="E2571" s="784">
        <v>2101</v>
      </c>
      <c r="F2571" s="782">
        <v>10721300</v>
      </c>
      <c r="G2571" s="37" t="s">
        <v>199</v>
      </c>
      <c r="H2571" s="785">
        <v>1500000</v>
      </c>
      <c r="I2571" s="751">
        <v>0</v>
      </c>
      <c r="J2571" s="738"/>
      <c r="K2571" s="804">
        <f t="shared" si="72"/>
        <v>1500000</v>
      </c>
      <c r="L2571" s="1081"/>
    </row>
    <row r="2572" spans="2:12" ht="33.950000000000003" customHeight="1" x14ac:dyDescent="0.35">
      <c r="B2572" s="782">
        <v>22020702</v>
      </c>
      <c r="C2572" s="782">
        <v>70435</v>
      </c>
      <c r="D2572" s="783" t="s">
        <v>4877</v>
      </c>
      <c r="E2572" s="784">
        <v>2101</v>
      </c>
      <c r="F2572" s="782">
        <v>10721300</v>
      </c>
      <c r="G2572" s="37" t="s">
        <v>223</v>
      </c>
      <c r="H2572" s="785">
        <v>2500000</v>
      </c>
      <c r="I2572" s="751">
        <v>0</v>
      </c>
      <c r="J2572" s="738"/>
      <c r="K2572" s="804">
        <f t="shared" si="72"/>
        <v>2500000</v>
      </c>
      <c r="L2572" s="1081"/>
    </row>
    <row r="2573" spans="2:12" ht="33.950000000000003" customHeight="1" x14ac:dyDescent="0.35">
      <c r="B2573" s="782">
        <v>22020703</v>
      </c>
      <c r="C2573" s="782">
        <v>70435</v>
      </c>
      <c r="D2573" s="783" t="s">
        <v>4877</v>
      </c>
      <c r="E2573" s="784">
        <v>2101</v>
      </c>
      <c r="F2573" s="782">
        <v>10721300</v>
      </c>
      <c r="G2573" s="37" t="s">
        <v>208</v>
      </c>
      <c r="H2573" s="785">
        <v>500000</v>
      </c>
      <c r="I2573" s="751">
        <v>0</v>
      </c>
      <c r="J2573" s="738"/>
      <c r="K2573" s="804">
        <f t="shared" si="72"/>
        <v>500000</v>
      </c>
      <c r="L2573" s="1081"/>
    </row>
    <row r="2574" spans="2:12" ht="33.950000000000003" customHeight="1" x14ac:dyDescent="0.35">
      <c r="B2574" s="782">
        <v>22020704</v>
      </c>
      <c r="C2574" s="782">
        <v>70435</v>
      </c>
      <c r="D2574" s="783" t="s">
        <v>4877</v>
      </c>
      <c r="E2574" s="784">
        <v>2101</v>
      </c>
      <c r="F2574" s="782">
        <v>10721300</v>
      </c>
      <c r="G2574" s="37" t="s">
        <v>204</v>
      </c>
      <c r="H2574" s="785">
        <v>1500000</v>
      </c>
      <c r="I2574" s="751">
        <v>0</v>
      </c>
      <c r="J2574" s="738"/>
      <c r="K2574" s="804">
        <f t="shared" si="72"/>
        <v>1500000</v>
      </c>
      <c r="L2574" s="1081"/>
    </row>
    <row r="2575" spans="2:12" ht="33.950000000000003" customHeight="1" x14ac:dyDescent="0.35">
      <c r="B2575" s="782">
        <v>22020705</v>
      </c>
      <c r="C2575" s="782">
        <v>70435</v>
      </c>
      <c r="D2575" s="783" t="s">
        <v>4877</v>
      </c>
      <c r="E2575" s="784">
        <v>2101</v>
      </c>
      <c r="F2575" s="782">
        <v>10721300</v>
      </c>
      <c r="G2575" s="37" t="s">
        <v>205</v>
      </c>
      <c r="H2575" s="785">
        <v>2000000</v>
      </c>
      <c r="I2575" s="751">
        <v>0</v>
      </c>
      <c r="J2575" s="738"/>
      <c r="K2575" s="804">
        <f t="shared" si="72"/>
        <v>2000000</v>
      </c>
      <c r="L2575" s="1081"/>
    </row>
    <row r="2576" spans="2:12" ht="33.950000000000003" customHeight="1" x14ac:dyDescent="0.35">
      <c r="B2576" s="782">
        <v>22020706</v>
      </c>
      <c r="C2576" s="782">
        <v>70435</v>
      </c>
      <c r="D2576" s="783" t="s">
        <v>4877</v>
      </c>
      <c r="E2576" s="784">
        <v>2101</v>
      </c>
      <c r="F2576" s="782">
        <v>10721300</v>
      </c>
      <c r="G2576" s="37" t="s">
        <v>229</v>
      </c>
      <c r="H2576" s="785">
        <v>1500000</v>
      </c>
      <c r="I2576" s="751">
        <v>0</v>
      </c>
      <c r="J2576" s="738"/>
      <c r="K2576" s="804">
        <f t="shared" si="72"/>
        <v>1500000</v>
      </c>
      <c r="L2576" s="1081"/>
    </row>
    <row r="2577" spans="2:12" ht="33.950000000000003" customHeight="1" x14ac:dyDescent="0.35">
      <c r="B2577" s="782">
        <v>22020710</v>
      </c>
      <c r="C2577" s="782">
        <v>70435</v>
      </c>
      <c r="D2577" s="783" t="s">
        <v>4877</v>
      </c>
      <c r="E2577" s="784">
        <v>2101</v>
      </c>
      <c r="F2577" s="782">
        <v>10721300</v>
      </c>
      <c r="G2577" s="37" t="s">
        <v>2903</v>
      </c>
      <c r="H2577" s="785">
        <v>500000</v>
      </c>
      <c r="I2577" s="751">
        <v>0</v>
      </c>
      <c r="J2577" s="738"/>
      <c r="K2577" s="804">
        <f t="shared" si="72"/>
        <v>500000</v>
      </c>
      <c r="L2577" s="1081"/>
    </row>
    <row r="2578" spans="2:12" ht="33.950000000000003" customHeight="1" x14ac:dyDescent="0.35">
      <c r="B2578" s="782">
        <v>22020801</v>
      </c>
      <c r="C2578" s="782">
        <v>70435</v>
      </c>
      <c r="D2578" s="783" t="s">
        <v>4877</v>
      </c>
      <c r="E2578" s="784">
        <v>2101</v>
      </c>
      <c r="F2578" s="782">
        <v>10721300</v>
      </c>
      <c r="G2578" s="37" t="s">
        <v>168</v>
      </c>
      <c r="H2578" s="785">
        <v>2500000</v>
      </c>
      <c r="I2578" s="751">
        <v>0</v>
      </c>
      <c r="J2578" s="738"/>
      <c r="K2578" s="804">
        <f t="shared" si="72"/>
        <v>2500000</v>
      </c>
      <c r="L2578" s="1081"/>
    </row>
    <row r="2579" spans="2:12" ht="33.950000000000003" customHeight="1" x14ac:dyDescent="0.35">
      <c r="B2579" s="782">
        <v>22020802</v>
      </c>
      <c r="C2579" s="782">
        <v>70435</v>
      </c>
      <c r="D2579" s="783" t="s">
        <v>4877</v>
      </c>
      <c r="E2579" s="784">
        <v>2101</v>
      </c>
      <c r="F2579" s="782">
        <v>10721300</v>
      </c>
      <c r="G2579" s="37" t="s">
        <v>188</v>
      </c>
      <c r="H2579" s="785">
        <v>250000</v>
      </c>
      <c r="I2579" s="751">
        <v>0</v>
      </c>
      <c r="J2579" s="738"/>
      <c r="K2579" s="804">
        <f t="shared" si="72"/>
        <v>250000</v>
      </c>
      <c r="L2579" s="1081"/>
    </row>
    <row r="2580" spans="2:12" ht="33.950000000000003" customHeight="1" x14ac:dyDescent="0.35">
      <c r="B2580" s="782">
        <v>22020803</v>
      </c>
      <c r="C2580" s="782">
        <v>70435</v>
      </c>
      <c r="D2580" s="783" t="s">
        <v>4877</v>
      </c>
      <c r="E2580" s="784">
        <v>2101</v>
      </c>
      <c r="F2580" s="782">
        <v>10721300</v>
      </c>
      <c r="G2580" s="37" t="s">
        <v>169</v>
      </c>
      <c r="H2580" s="785">
        <v>1750000</v>
      </c>
      <c r="I2580" s="751">
        <v>0</v>
      </c>
      <c r="J2580" s="738"/>
      <c r="K2580" s="804">
        <f t="shared" si="72"/>
        <v>1750000</v>
      </c>
      <c r="L2580" s="1081"/>
    </row>
    <row r="2581" spans="2:12" ht="33.950000000000003" customHeight="1" x14ac:dyDescent="0.35">
      <c r="B2581" s="782">
        <v>22020901</v>
      </c>
      <c r="C2581" s="782">
        <v>70435</v>
      </c>
      <c r="D2581" s="783" t="s">
        <v>4877</v>
      </c>
      <c r="E2581" s="784">
        <v>2101</v>
      </c>
      <c r="F2581" s="782">
        <v>10721300</v>
      </c>
      <c r="G2581" s="37" t="s">
        <v>171</v>
      </c>
      <c r="H2581" s="785">
        <v>20000</v>
      </c>
      <c r="I2581" s="751">
        <v>3621.18</v>
      </c>
      <c r="J2581" s="738"/>
      <c r="K2581" s="804">
        <f t="shared" si="72"/>
        <v>20000</v>
      </c>
      <c r="L2581" s="1081"/>
    </row>
    <row r="2582" spans="2:12" ht="33.950000000000003" customHeight="1" x14ac:dyDescent="0.35">
      <c r="B2582" s="782">
        <v>22020902</v>
      </c>
      <c r="C2582" s="782">
        <v>70435</v>
      </c>
      <c r="D2582" s="783" t="s">
        <v>4877</v>
      </c>
      <c r="E2582" s="784">
        <v>2101</v>
      </c>
      <c r="F2582" s="782">
        <v>10721300</v>
      </c>
      <c r="G2582" s="37" t="s">
        <v>226</v>
      </c>
      <c r="H2582" s="785">
        <v>20000</v>
      </c>
      <c r="I2582" s="751">
        <v>0</v>
      </c>
      <c r="J2582" s="738"/>
      <c r="K2582" s="804">
        <f t="shared" si="72"/>
        <v>20000</v>
      </c>
      <c r="L2582" s="1081"/>
    </row>
    <row r="2583" spans="2:12" ht="33.950000000000003" customHeight="1" x14ac:dyDescent="0.35">
      <c r="B2583" s="782">
        <v>22021001</v>
      </c>
      <c r="C2583" s="782">
        <v>70435</v>
      </c>
      <c r="D2583" s="783" t="s">
        <v>4877</v>
      </c>
      <c r="E2583" s="784">
        <v>2101</v>
      </c>
      <c r="F2583" s="782">
        <v>10721300</v>
      </c>
      <c r="G2583" s="37" t="s">
        <v>172</v>
      </c>
      <c r="H2583" s="785">
        <v>1500000</v>
      </c>
      <c r="I2583" s="751">
        <v>0</v>
      </c>
      <c r="J2583" s="738"/>
      <c r="K2583" s="804">
        <f t="shared" si="72"/>
        <v>1500000</v>
      </c>
      <c r="L2583" s="1081"/>
    </row>
    <row r="2584" spans="2:12" ht="33.950000000000003" customHeight="1" x14ac:dyDescent="0.35">
      <c r="B2584" s="782">
        <v>22021002</v>
      </c>
      <c r="C2584" s="782">
        <v>70435</v>
      </c>
      <c r="D2584" s="783" t="s">
        <v>4877</v>
      </c>
      <c r="E2584" s="784">
        <v>2101</v>
      </c>
      <c r="F2584" s="782">
        <v>10721300</v>
      </c>
      <c r="G2584" s="37" t="s">
        <v>189</v>
      </c>
      <c r="H2584" s="785">
        <v>2350000</v>
      </c>
      <c r="I2584" s="751">
        <v>0</v>
      </c>
      <c r="J2584" s="738"/>
      <c r="K2584" s="804">
        <f t="shared" si="72"/>
        <v>2350000</v>
      </c>
      <c r="L2584" s="1081"/>
    </row>
    <row r="2585" spans="2:12" ht="33.950000000000003" customHeight="1" x14ac:dyDescent="0.35">
      <c r="B2585" s="782">
        <v>22021003</v>
      </c>
      <c r="C2585" s="782">
        <v>70435</v>
      </c>
      <c r="D2585" s="783" t="s">
        <v>4877</v>
      </c>
      <c r="E2585" s="784">
        <v>2101</v>
      </c>
      <c r="F2585" s="782">
        <v>10721300</v>
      </c>
      <c r="G2585" s="37" t="s">
        <v>173</v>
      </c>
      <c r="H2585" s="785">
        <v>175000</v>
      </c>
      <c r="I2585" s="751">
        <v>0</v>
      </c>
      <c r="J2585" s="738"/>
      <c r="K2585" s="804">
        <f t="shared" si="72"/>
        <v>175000</v>
      </c>
      <c r="L2585" s="1081"/>
    </row>
    <row r="2586" spans="2:12" ht="33.950000000000003" customHeight="1" x14ac:dyDescent="0.35">
      <c r="B2586" s="782">
        <v>22021004</v>
      </c>
      <c r="C2586" s="782">
        <v>70435</v>
      </c>
      <c r="D2586" s="783" t="s">
        <v>4877</v>
      </c>
      <c r="E2586" s="784">
        <v>2101</v>
      </c>
      <c r="F2586" s="782">
        <v>10721300</v>
      </c>
      <c r="G2586" s="37" t="s">
        <v>174</v>
      </c>
      <c r="H2586" s="785">
        <v>300000</v>
      </c>
      <c r="I2586" s="751">
        <v>0</v>
      </c>
      <c r="J2586" s="738"/>
      <c r="K2586" s="804">
        <f t="shared" si="72"/>
        <v>300000</v>
      </c>
      <c r="L2586" s="1081"/>
    </row>
    <row r="2587" spans="2:12" ht="33.950000000000003" customHeight="1" x14ac:dyDescent="0.35">
      <c r="B2587" s="782">
        <v>22021006</v>
      </c>
      <c r="C2587" s="782">
        <v>70435</v>
      </c>
      <c r="D2587" s="783" t="s">
        <v>4877</v>
      </c>
      <c r="E2587" s="784">
        <v>2101</v>
      </c>
      <c r="F2587" s="782">
        <v>10721300</v>
      </c>
      <c r="G2587" s="37" t="s">
        <v>190</v>
      </c>
      <c r="H2587" s="785">
        <v>35000</v>
      </c>
      <c r="I2587" s="751">
        <v>0</v>
      </c>
      <c r="J2587" s="738"/>
      <c r="K2587" s="804">
        <f t="shared" si="72"/>
        <v>35000</v>
      </c>
      <c r="L2587" s="1081"/>
    </row>
    <row r="2588" spans="2:12" ht="33.950000000000003" customHeight="1" x14ac:dyDescent="0.35">
      <c r="B2588" s="782">
        <v>22021007</v>
      </c>
      <c r="C2588" s="782">
        <v>70435</v>
      </c>
      <c r="D2588" s="783" t="s">
        <v>4877</v>
      </c>
      <c r="E2588" s="784">
        <v>2101</v>
      </c>
      <c r="F2588" s="782">
        <v>10721300</v>
      </c>
      <c r="G2588" s="37" t="s">
        <v>175</v>
      </c>
      <c r="H2588" s="785">
        <v>1000000</v>
      </c>
      <c r="I2588" s="751">
        <v>0</v>
      </c>
      <c r="J2588" s="738"/>
      <c r="K2588" s="804">
        <f t="shared" si="72"/>
        <v>1000000</v>
      </c>
      <c r="L2588" s="1081"/>
    </row>
    <row r="2589" spans="2:12" ht="33.950000000000003" customHeight="1" x14ac:dyDescent="0.35">
      <c r="B2589" s="782">
        <v>22021008</v>
      </c>
      <c r="C2589" s="782">
        <v>70435</v>
      </c>
      <c r="D2589" s="783" t="s">
        <v>4877</v>
      </c>
      <c r="E2589" s="784">
        <v>2101</v>
      </c>
      <c r="F2589" s="782">
        <v>10721300</v>
      </c>
      <c r="G2589" s="37" t="s">
        <v>191</v>
      </c>
      <c r="H2589" s="785">
        <v>1000000</v>
      </c>
      <c r="I2589" s="751">
        <v>0</v>
      </c>
      <c r="J2589" s="738"/>
      <c r="K2589" s="804">
        <f t="shared" si="72"/>
        <v>1000000</v>
      </c>
      <c r="L2589" s="1081"/>
    </row>
    <row r="2590" spans="2:12" ht="33.950000000000003" customHeight="1" x14ac:dyDescent="0.35">
      <c r="B2590" s="782">
        <v>22021014</v>
      </c>
      <c r="C2590" s="782">
        <v>70435</v>
      </c>
      <c r="D2590" s="783" t="s">
        <v>4877</v>
      </c>
      <c r="E2590" s="784">
        <v>2101</v>
      </c>
      <c r="F2590" s="782">
        <v>10721300</v>
      </c>
      <c r="G2590" s="37" t="s">
        <v>206</v>
      </c>
      <c r="H2590" s="785">
        <v>200000</v>
      </c>
      <c r="I2590" s="751">
        <v>0</v>
      </c>
      <c r="J2590" s="738"/>
      <c r="K2590" s="804">
        <f t="shared" si="72"/>
        <v>200000</v>
      </c>
      <c r="L2590" s="1081"/>
    </row>
    <row r="2591" spans="2:12" ht="33.950000000000003" customHeight="1" x14ac:dyDescent="0.35">
      <c r="B2591" s="782">
        <v>22021021</v>
      </c>
      <c r="C2591" s="782">
        <v>70435</v>
      </c>
      <c r="D2591" s="783" t="s">
        <v>4877</v>
      </c>
      <c r="E2591" s="784">
        <v>2101</v>
      </c>
      <c r="F2591" s="782">
        <v>10721300</v>
      </c>
      <c r="G2591" s="37" t="s">
        <v>201</v>
      </c>
      <c r="H2591" s="785">
        <v>1000000</v>
      </c>
      <c r="I2591" s="751">
        <v>0</v>
      </c>
      <c r="J2591" s="738"/>
      <c r="K2591" s="804">
        <f t="shared" si="72"/>
        <v>1000000</v>
      </c>
      <c r="L2591" s="1081"/>
    </row>
    <row r="2592" spans="2:12" ht="33.950000000000003" customHeight="1" thickBot="1" x14ac:dyDescent="0.4">
      <c r="B2592" s="782">
        <v>22040109</v>
      </c>
      <c r="C2592" s="782">
        <v>70435</v>
      </c>
      <c r="D2592" s="783" t="s">
        <v>4877</v>
      </c>
      <c r="E2592" s="784">
        <v>2101</v>
      </c>
      <c r="F2592" s="782">
        <v>10721300</v>
      </c>
      <c r="G2592" s="37" t="s">
        <v>178</v>
      </c>
      <c r="H2592" s="785">
        <v>200000</v>
      </c>
      <c r="I2592" s="751">
        <v>0</v>
      </c>
      <c r="J2592" s="738"/>
      <c r="K2592" s="804">
        <f>SUM(H2592,J2592)</f>
        <v>200000</v>
      </c>
      <c r="L2592" s="1081"/>
    </row>
    <row r="2593" spans="2:11" ht="27.75" thickTop="1" thickBot="1" x14ac:dyDescent="0.4">
      <c r="B2593" s="767"/>
      <c r="C2593" s="767"/>
      <c r="D2593" s="767"/>
      <c r="E2593" s="767"/>
      <c r="F2593" s="767"/>
      <c r="G2593" s="16" t="s">
        <v>1039</v>
      </c>
      <c r="H2593" s="766">
        <f>SUM(H2544:H2592)</f>
        <v>143810250</v>
      </c>
      <c r="I2593" s="747"/>
      <c r="J2593" s="765">
        <f>SUM(J2544:J2592)</f>
        <v>0</v>
      </c>
      <c r="K2593" s="807">
        <f>SUM(K2544:K2592)</f>
        <v>143810250</v>
      </c>
    </row>
    <row r="2594" spans="2:11" ht="27" thickTop="1" thickBot="1" x14ac:dyDescent="0.4">
      <c r="G2594" s="769"/>
      <c r="H2594" s="787"/>
      <c r="I2594" s="728"/>
      <c r="J2594" s="770"/>
      <c r="K2594" s="939"/>
    </row>
    <row r="2595" spans="2:11" ht="27.75" thickTop="1" thickBot="1" x14ac:dyDescent="0.4">
      <c r="G2595" s="769"/>
      <c r="H2595" s="787"/>
      <c r="I2595" s="728"/>
      <c r="J2595" s="719" t="s">
        <v>979</v>
      </c>
      <c r="K2595" s="807">
        <f>SUM(K2544:K2545)</f>
        <v>100000000</v>
      </c>
    </row>
    <row r="2596" spans="2:11" ht="27.75" thickTop="1" thickBot="1" x14ac:dyDescent="0.4">
      <c r="G2596" s="769"/>
      <c r="H2596" s="787"/>
      <c r="I2596" s="728"/>
      <c r="J2596" s="719" t="s">
        <v>180</v>
      </c>
      <c r="K2596" s="807">
        <f>K2593-K2595</f>
        <v>43810250</v>
      </c>
    </row>
    <row r="2597" spans="2:11" ht="27" thickTop="1" thickBot="1" x14ac:dyDescent="0.4"/>
    <row r="2598" spans="2:11" ht="27.75" thickTop="1" thickBot="1" x14ac:dyDescent="0.4">
      <c r="B2598" s="1088">
        <v>23100100100</v>
      </c>
      <c r="C2598" s="1118" t="s">
        <v>3864</v>
      </c>
      <c r="D2598" s="1089"/>
      <c r="E2598" s="1089"/>
      <c r="F2598" s="1089"/>
      <c r="G2598" s="1089"/>
      <c r="H2598" s="1090"/>
      <c r="I2598" s="1091"/>
      <c r="J2598" s="1089"/>
      <c r="K2598" s="1108"/>
    </row>
    <row r="2599" spans="2:11" ht="27.75" thickTop="1" thickBot="1" x14ac:dyDescent="0.4">
      <c r="B2599" s="1571" t="s">
        <v>298</v>
      </c>
      <c r="C2599" s="1571"/>
      <c r="D2599" s="1571"/>
      <c r="E2599" s="1571"/>
      <c r="F2599" s="1571"/>
      <c r="G2599" s="31"/>
      <c r="H2599" s="32"/>
      <c r="I2599" s="753"/>
      <c r="J2599" s="722"/>
      <c r="K2599" s="32"/>
    </row>
    <row r="2600" spans="2:11" ht="80.25" thickTop="1" thickBot="1" x14ac:dyDescent="0.4">
      <c r="B2600" s="20" t="s">
        <v>137</v>
      </c>
      <c r="C2600" s="20" t="s">
        <v>138</v>
      </c>
      <c r="D2600" s="20" t="s">
        <v>139</v>
      </c>
      <c r="E2600" s="20" t="s">
        <v>140</v>
      </c>
      <c r="F2600" s="20" t="s">
        <v>141</v>
      </c>
      <c r="G2600" s="20" t="s">
        <v>142</v>
      </c>
      <c r="H2600" s="33" t="s">
        <v>3311</v>
      </c>
      <c r="I2600" s="750" t="s">
        <v>3317</v>
      </c>
      <c r="J2600" s="717" t="s">
        <v>3318</v>
      </c>
      <c r="K2600" s="33" t="s">
        <v>5153</v>
      </c>
    </row>
    <row r="2601" spans="2:11" ht="51.75" thickTop="1" x14ac:dyDescent="0.35">
      <c r="B2601" s="782">
        <v>23010106</v>
      </c>
      <c r="C2601" s="782">
        <v>70435</v>
      </c>
      <c r="D2601" s="790" t="s">
        <v>3446</v>
      </c>
      <c r="E2601" s="784">
        <v>3101</v>
      </c>
      <c r="F2601" s="782">
        <v>10742400</v>
      </c>
      <c r="G2601" s="37" t="s">
        <v>5020</v>
      </c>
      <c r="H2601" s="852">
        <v>250000000</v>
      </c>
      <c r="I2601" s="751"/>
      <c r="J2601" s="737">
        <v>-250000000</v>
      </c>
      <c r="K2601" s="971">
        <f>H2601+J2601</f>
        <v>0</v>
      </c>
    </row>
    <row r="2602" spans="2:11" ht="51" x14ac:dyDescent="0.35">
      <c r="B2602" s="782">
        <v>23010107</v>
      </c>
      <c r="C2602" s="782">
        <v>70435</v>
      </c>
      <c r="D2602" s="790" t="s">
        <v>4677</v>
      </c>
      <c r="E2602" s="784">
        <v>3101</v>
      </c>
      <c r="F2602" s="782">
        <v>10742400</v>
      </c>
      <c r="G2602" s="37" t="s">
        <v>5021</v>
      </c>
      <c r="H2602" s="852">
        <v>7000000</v>
      </c>
      <c r="I2602" s="751"/>
      <c r="J2602" s="737">
        <v>-7000000</v>
      </c>
      <c r="K2602" s="971">
        <f t="shared" ref="K2602:K2624" si="73">H2602+J2602</f>
        <v>0</v>
      </c>
    </row>
    <row r="2603" spans="2:11" ht="51" x14ac:dyDescent="0.35">
      <c r="B2603" s="782">
        <v>23010112</v>
      </c>
      <c r="C2603" s="782">
        <v>70435</v>
      </c>
      <c r="D2603" s="790" t="s">
        <v>4678</v>
      </c>
      <c r="E2603" s="784">
        <v>3101</v>
      </c>
      <c r="F2603" s="782">
        <v>10742400</v>
      </c>
      <c r="G2603" s="37" t="s">
        <v>5022</v>
      </c>
      <c r="H2603" s="852">
        <v>3500000</v>
      </c>
      <c r="I2603" s="751"/>
      <c r="J2603" s="737">
        <v>0</v>
      </c>
      <c r="K2603" s="971">
        <f t="shared" si="73"/>
        <v>3500000</v>
      </c>
    </row>
    <row r="2604" spans="2:11" ht="51" x14ac:dyDescent="0.35">
      <c r="B2604" s="782">
        <v>23010119</v>
      </c>
      <c r="C2604" s="782">
        <v>70435</v>
      </c>
      <c r="D2604" s="790" t="s">
        <v>4679</v>
      </c>
      <c r="E2604" s="784">
        <v>3101</v>
      </c>
      <c r="F2604" s="782">
        <v>10742400</v>
      </c>
      <c r="G2604" s="37" t="s">
        <v>5023</v>
      </c>
      <c r="H2604" s="852">
        <v>715000000</v>
      </c>
      <c r="I2604" s="751"/>
      <c r="J2604" s="737">
        <v>-715000000</v>
      </c>
      <c r="K2604" s="971">
        <f t="shared" si="73"/>
        <v>0</v>
      </c>
    </row>
    <row r="2605" spans="2:11" x14ac:dyDescent="0.35">
      <c r="B2605" s="782">
        <v>23010123</v>
      </c>
      <c r="C2605" s="782">
        <v>70435</v>
      </c>
      <c r="D2605" s="790" t="s">
        <v>4676</v>
      </c>
      <c r="E2605" s="784">
        <v>3101</v>
      </c>
      <c r="F2605" s="782">
        <v>10742400</v>
      </c>
      <c r="G2605" s="37" t="s">
        <v>5024</v>
      </c>
      <c r="H2605" s="852">
        <v>12500000</v>
      </c>
      <c r="I2605" s="751"/>
      <c r="J2605" s="737">
        <v>0</v>
      </c>
      <c r="K2605" s="971">
        <f t="shared" si="73"/>
        <v>12500000</v>
      </c>
    </row>
    <row r="2606" spans="2:11" ht="51" x14ac:dyDescent="0.35">
      <c r="B2606" s="782">
        <v>23010128</v>
      </c>
      <c r="C2606" s="782">
        <v>70435</v>
      </c>
      <c r="D2606" s="790" t="s">
        <v>4680</v>
      </c>
      <c r="E2606" s="784">
        <v>3101</v>
      </c>
      <c r="F2606" s="782">
        <v>10742400</v>
      </c>
      <c r="G2606" s="37" t="s">
        <v>5025</v>
      </c>
      <c r="H2606" s="852">
        <v>248660000</v>
      </c>
      <c r="I2606" s="751"/>
      <c r="J2606" s="737">
        <v>-246000000</v>
      </c>
      <c r="K2606" s="971">
        <f t="shared" si="73"/>
        <v>2660000</v>
      </c>
    </row>
    <row r="2607" spans="2:11" ht="76.5" x14ac:dyDescent="0.35">
      <c r="B2607" s="782">
        <v>23010129</v>
      </c>
      <c r="C2607" s="782">
        <v>70435</v>
      </c>
      <c r="D2607" s="790" t="s">
        <v>4721</v>
      </c>
      <c r="E2607" s="784">
        <v>3101</v>
      </c>
      <c r="F2607" s="782">
        <v>10742400</v>
      </c>
      <c r="G2607" s="37" t="s">
        <v>5026</v>
      </c>
      <c r="H2607" s="852">
        <v>66200000</v>
      </c>
      <c r="I2607" s="751"/>
      <c r="J2607" s="737">
        <v>0</v>
      </c>
      <c r="K2607" s="971">
        <f t="shared" si="73"/>
        <v>66200000</v>
      </c>
    </row>
    <row r="2608" spans="2:11" ht="76.5" x14ac:dyDescent="0.35">
      <c r="B2608" s="782">
        <v>23020101</v>
      </c>
      <c r="C2608" s="782">
        <v>70435</v>
      </c>
      <c r="D2608" s="790" t="s">
        <v>4722</v>
      </c>
      <c r="E2608" s="784">
        <v>3101</v>
      </c>
      <c r="F2608" s="782">
        <v>10742400</v>
      </c>
      <c r="G2608" s="37" t="s">
        <v>5027</v>
      </c>
      <c r="H2608" s="852">
        <v>57000000</v>
      </c>
      <c r="I2608" s="751"/>
      <c r="J2608" s="737">
        <v>0</v>
      </c>
      <c r="K2608" s="971">
        <f t="shared" si="73"/>
        <v>57000000</v>
      </c>
    </row>
    <row r="2609" spans="1:15" ht="76.5" x14ac:dyDescent="0.35">
      <c r="B2609" s="782">
        <v>23020102</v>
      </c>
      <c r="C2609" s="782">
        <v>70435</v>
      </c>
      <c r="D2609" s="790" t="s">
        <v>4726</v>
      </c>
      <c r="E2609" s="784">
        <v>3101</v>
      </c>
      <c r="F2609" s="782">
        <v>10742400</v>
      </c>
      <c r="G2609" s="37" t="s">
        <v>5028</v>
      </c>
      <c r="H2609" s="852">
        <v>250000000</v>
      </c>
      <c r="I2609" s="751"/>
      <c r="J2609" s="737">
        <v>-250000000</v>
      </c>
      <c r="K2609" s="971">
        <f t="shared" si="73"/>
        <v>0</v>
      </c>
    </row>
    <row r="2610" spans="1:15" ht="76.5" x14ac:dyDescent="0.35">
      <c r="B2610" s="782">
        <v>23020103</v>
      </c>
      <c r="C2610" s="782">
        <v>70435</v>
      </c>
      <c r="D2610" s="790" t="s">
        <v>4727</v>
      </c>
      <c r="E2610" s="784">
        <v>3101</v>
      </c>
      <c r="F2610" s="782">
        <v>10742400</v>
      </c>
      <c r="G2610" s="37" t="s">
        <v>5029</v>
      </c>
      <c r="H2610" s="852">
        <v>10000000</v>
      </c>
      <c r="I2610" s="751"/>
      <c r="J2610" s="737">
        <v>35861900</v>
      </c>
      <c r="K2610" s="971">
        <f t="shared" si="73"/>
        <v>45861900</v>
      </c>
    </row>
    <row r="2611" spans="1:15" ht="51" x14ac:dyDescent="0.35">
      <c r="B2611" s="782">
        <v>23020103</v>
      </c>
      <c r="C2611" s="782">
        <v>70435</v>
      </c>
      <c r="D2611" s="790" t="s">
        <v>4728</v>
      </c>
      <c r="E2611" s="784">
        <v>3101</v>
      </c>
      <c r="F2611" s="782">
        <v>10742400</v>
      </c>
      <c r="G2611" s="37" t="s">
        <v>5030</v>
      </c>
      <c r="H2611" s="852"/>
      <c r="I2611" s="751"/>
      <c r="J2611" s="737">
        <v>147883778</v>
      </c>
      <c r="K2611" s="971">
        <f t="shared" si="73"/>
        <v>147883778</v>
      </c>
    </row>
    <row r="2612" spans="1:15" ht="51" x14ac:dyDescent="0.35">
      <c r="B2612" s="782">
        <v>23020103</v>
      </c>
      <c r="C2612" s="782">
        <v>70435</v>
      </c>
      <c r="D2612" s="790" t="s">
        <v>4729</v>
      </c>
      <c r="E2612" s="784">
        <v>3101</v>
      </c>
      <c r="F2612" s="782">
        <v>10742400</v>
      </c>
      <c r="G2612" s="37" t="s">
        <v>5031</v>
      </c>
      <c r="H2612" s="852"/>
      <c r="I2612" s="751"/>
      <c r="J2612" s="737">
        <v>67578145</v>
      </c>
      <c r="K2612" s="971">
        <f t="shared" si="73"/>
        <v>67578145</v>
      </c>
    </row>
    <row r="2613" spans="1:15" ht="51" x14ac:dyDescent="0.35">
      <c r="B2613" s="782">
        <v>23020103</v>
      </c>
      <c r="C2613" s="782">
        <v>70435</v>
      </c>
      <c r="D2613" s="790" t="s">
        <v>4730</v>
      </c>
      <c r="E2613" s="784">
        <v>3101</v>
      </c>
      <c r="F2613" s="782">
        <v>10742400</v>
      </c>
      <c r="G2613" s="37" t="s">
        <v>5032</v>
      </c>
      <c r="H2613" s="852"/>
      <c r="I2613" s="751"/>
      <c r="J2613" s="737">
        <v>42563400</v>
      </c>
      <c r="K2613" s="971">
        <f t="shared" si="73"/>
        <v>42563400</v>
      </c>
    </row>
    <row r="2614" spans="1:15" x14ac:dyDescent="0.35">
      <c r="B2614" s="782">
        <v>23020103</v>
      </c>
      <c r="C2614" s="782">
        <v>70435</v>
      </c>
      <c r="D2614" s="790" t="s">
        <v>4731</v>
      </c>
      <c r="E2614" s="784">
        <v>3101</v>
      </c>
      <c r="F2614" s="782">
        <v>10742400</v>
      </c>
      <c r="G2614" s="37" t="s">
        <v>5033</v>
      </c>
      <c r="H2614" s="852"/>
      <c r="I2614" s="751"/>
      <c r="J2614" s="737">
        <v>53907000</v>
      </c>
      <c r="K2614" s="971">
        <f t="shared" si="73"/>
        <v>53907000</v>
      </c>
    </row>
    <row r="2615" spans="1:15" x14ac:dyDescent="0.35">
      <c r="B2615" s="782">
        <v>23020103</v>
      </c>
      <c r="C2615" s="782">
        <v>70435</v>
      </c>
      <c r="D2615" s="790" t="s">
        <v>4732</v>
      </c>
      <c r="E2615" s="784">
        <v>3101</v>
      </c>
      <c r="F2615" s="782">
        <v>10742400</v>
      </c>
      <c r="G2615" s="37" t="s">
        <v>5034</v>
      </c>
      <c r="H2615" s="852"/>
      <c r="I2615" s="751"/>
      <c r="J2615" s="737">
        <v>44300900</v>
      </c>
      <c r="K2615" s="971">
        <f t="shared" si="73"/>
        <v>44300900</v>
      </c>
    </row>
    <row r="2616" spans="1:15" ht="76.5" x14ac:dyDescent="0.35">
      <c r="B2616" s="782">
        <v>23020103</v>
      </c>
      <c r="C2616" s="782">
        <v>70435</v>
      </c>
      <c r="D2616" s="790" t="s">
        <v>4733</v>
      </c>
      <c r="E2616" s="784">
        <v>3101</v>
      </c>
      <c r="F2616" s="782">
        <v>10742400</v>
      </c>
      <c r="G2616" s="37" t="s">
        <v>5035</v>
      </c>
      <c r="H2616" s="852"/>
      <c r="I2616" s="751"/>
      <c r="J2616" s="737">
        <v>80620000</v>
      </c>
      <c r="K2616" s="971">
        <f t="shared" si="73"/>
        <v>80620000</v>
      </c>
    </row>
    <row r="2617" spans="1:15" ht="76.5" x14ac:dyDescent="0.35">
      <c r="B2617" s="782">
        <v>23020118</v>
      </c>
      <c r="C2617" s="782">
        <v>70435</v>
      </c>
      <c r="D2617" s="790" t="s">
        <v>4734</v>
      </c>
      <c r="E2617" s="784">
        <v>3101</v>
      </c>
      <c r="F2617" s="782">
        <v>10742400</v>
      </c>
      <c r="G2617" s="37" t="s">
        <v>5036</v>
      </c>
      <c r="H2617" s="852">
        <v>300000000</v>
      </c>
      <c r="I2617" s="751"/>
      <c r="J2617" s="737">
        <v>-200000000</v>
      </c>
      <c r="K2617" s="971">
        <f t="shared" si="73"/>
        <v>100000000</v>
      </c>
    </row>
    <row r="2618" spans="1:15" x14ac:dyDescent="0.35">
      <c r="B2618" s="782">
        <v>23020123</v>
      </c>
      <c r="C2618" s="782">
        <v>70435</v>
      </c>
      <c r="D2618" s="790">
        <v>13100124001800</v>
      </c>
      <c r="E2618" s="784">
        <v>3101</v>
      </c>
      <c r="F2618" s="782">
        <v>10742400</v>
      </c>
      <c r="G2618" s="37" t="s">
        <v>5157</v>
      </c>
      <c r="H2618" s="852"/>
      <c r="I2618" s="751">
        <v>3987837625.9699998</v>
      </c>
      <c r="J2618" s="737">
        <v>7136310874.25</v>
      </c>
      <c r="K2618" s="971">
        <v>7136310874.25</v>
      </c>
    </row>
    <row r="2619" spans="1:15" s="151" customFormat="1" ht="51" x14ac:dyDescent="0.35">
      <c r="A2619" s="166"/>
      <c r="B2619" s="1259">
        <v>23020123</v>
      </c>
      <c r="C2619" s="1259">
        <v>70435</v>
      </c>
      <c r="D2619" s="1260" t="s">
        <v>4735</v>
      </c>
      <c r="E2619" s="1261">
        <v>3101</v>
      </c>
      <c r="F2619" s="1259">
        <v>10742400</v>
      </c>
      <c r="G2619" s="1262" t="s">
        <v>5156</v>
      </c>
      <c r="H2619" s="1263"/>
      <c r="I2619" s="872"/>
      <c r="J2619" s="1264">
        <v>596910874.25</v>
      </c>
      <c r="K2619" s="1265">
        <f t="shared" si="73"/>
        <v>596910874.25</v>
      </c>
      <c r="L2619" s="166"/>
      <c r="M2619" s="1154"/>
      <c r="N2619" s="874"/>
      <c r="O2619" s="874"/>
    </row>
    <row r="2620" spans="1:15" s="1267" customFormat="1" ht="51" x14ac:dyDescent="0.35">
      <c r="A2620" s="166"/>
      <c r="B2620" s="1259">
        <v>23020123</v>
      </c>
      <c r="C2620" s="1259">
        <v>70435</v>
      </c>
      <c r="D2620" s="1259" t="s">
        <v>4736</v>
      </c>
      <c r="E2620" s="1261">
        <v>3101</v>
      </c>
      <c r="F2620" s="1259">
        <v>10742400</v>
      </c>
      <c r="G2620" s="1262" t="s">
        <v>5037</v>
      </c>
      <c r="H2620" s="1263"/>
      <c r="I2620" s="872"/>
      <c r="J2620" s="1264">
        <v>1539400000</v>
      </c>
      <c r="K2620" s="1265">
        <f t="shared" si="73"/>
        <v>1539400000</v>
      </c>
      <c r="L2620" s="166"/>
      <c r="M2620" s="1154"/>
      <c r="N2620" s="1266"/>
      <c r="O2620" s="1266"/>
    </row>
    <row r="2621" spans="1:15" ht="51" x14ac:dyDescent="0.35">
      <c r="B2621" s="782">
        <v>23020123</v>
      </c>
      <c r="C2621" s="782">
        <v>70435</v>
      </c>
      <c r="D2621" s="790" t="s">
        <v>4737</v>
      </c>
      <c r="E2621" s="784">
        <v>3101</v>
      </c>
      <c r="F2621" s="782">
        <v>10742400</v>
      </c>
      <c r="G2621" s="37" t="s">
        <v>5038</v>
      </c>
      <c r="H2621" s="852"/>
      <c r="I2621" s="751"/>
      <c r="J2621" s="737">
        <v>399921000</v>
      </c>
      <c r="K2621" s="971">
        <f t="shared" si="73"/>
        <v>399921000</v>
      </c>
    </row>
    <row r="2622" spans="1:15" ht="51" x14ac:dyDescent="0.35">
      <c r="B2622" s="782">
        <v>23020123</v>
      </c>
      <c r="C2622" s="782">
        <v>70435</v>
      </c>
      <c r="D2622" s="790" t="s">
        <v>4738</v>
      </c>
      <c r="E2622" s="784">
        <v>3101</v>
      </c>
      <c r="F2622" s="782">
        <v>10742400</v>
      </c>
      <c r="G2622" s="37" t="s">
        <v>5039</v>
      </c>
      <c r="H2622" s="852"/>
      <c r="I2622" s="751"/>
      <c r="J2622" s="737">
        <v>513640000</v>
      </c>
      <c r="K2622" s="971">
        <f t="shared" si="73"/>
        <v>513640000</v>
      </c>
    </row>
    <row r="2623" spans="1:15" ht="102" x14ac:dyDescent="0.35">
      <c r="B2623" s="782">
        <v>23050101</v>
      </c>
      <c r="C2623" s="782">
        <v>70435</v>
      </c>
      <c r="D2623" s="790" t="s">
        <v>4739</v>
      </c>
      <c r="E2623" s="784">
        <v>3101</v>
      </c>
      <c r="F2623" s="782">
        <v>10742400</v>
      </c>
      <c r="G2623" s="37" t="s">
        <v>5040</v>
      </c>
      <c r="H2623" s="852">
        <v>57500000</v>
      </c>
      <c r="I2623" s="751"/>
      <c r="J2623" s="737">
        <v>0</v>
      </c>
      <c r="K2623" s="971">
        <f t="shared" si="73"/>
        <v>57500000</v>
      </c>
    </row>
    <row r="2624" spans="1:15" ht="51.75" thickBot="1" x14ac:dyDescent="0.4">
      <c r="B2624" s="782">
        <v>23050103</v>
      </c>
      <c r="C2624" s="782">
        <v>70435</v>
      </c>
      <c r="D2624" s="790" t="s">
        <v>4830</v>
      </c>
      <c r="E2624" s="784">
        <v>3101</v>
      </c>
      <c r="F2624" s="782">
        <v>10742400</v>
      </c>
      <c r="G2624" s="37" t="s">
        <v>5041</v>
      </c>
      <c r="H2624" s="852">
        <v>3500000</v>
      </c>
      <c r="I2624" s="751"/>
      <c r="J2624" s="737">
        <v>0</v>
      </c>
      <c r="K2624" s="971">
        <f t="shared" si="73"/>
        <v>3500000</v>
      </c>
    </row>
    <row r="2625" spans="2:12" ht="27.75" thickTop="1" thickBot="1" x14ac:dyDescent="0.4">
      <c r="G2625" s="16" t="s">
        <v>1038</v>
      </c>
      <c r="H2625" s="766">
        <f>SUM(H2601:H2624)</f>
        <v>1980860000</v>
      </c>
      <c r="I2625" s="976">
        <f>SUM(I2601:I2624)</f>
        <v>3987837625.9699998</v>
      </c>
      <c r="J2625" s="766">
        <f>SUM(J2601:J2624)</f>
        <v>8990897871.5</v>
      </c>
      <c r="K2625" s="766">
        <f>SUM(K2601:K2624)</f>
        <v>10971757871.5</v>
      </c>
    </row>
    <row r="2626" spans="2:12" ht="27.75" thickTop="1" thickBot="1" x14ac:dyDescent="0.4">
      <c r="G2626" s="184"/>
      <c r="H2626" s="794"/>
      <c r="I2626" s="866"/>
      <c r="J2626" s="842"/>
      <c r="K2626" s="920"/>
    </row>
    <row r="2627" spans="2:12" ht="27.75" thickTop="1" thickBot="1" x14ac:dyDescent="0.4">
      <c r="G2627" s="769"/>
      <c r="H2627" s="787"/>
      <c r="I2627" s="728"/>
      <c r="J2627" s="719" t="s">
        <v>215</v>
      </c>
      <c r="K2627" s="766">
        <f>K2625</f>
        <v>10971757871.5</v>
      </c>
    </row>
    <row r="2628" spans="2:12" ht="27" thickTop="1" thickBot="1" x14ac:dyDescent="0.4"/>
    <row r="2629" spans="2:12" ht="27.75" thickTop="1" thickBot="1" x14ac:dyDescent="0.4">
      <c r="B2629" s="1088" t="s">
        <v>76</v>
      </c>
      <c r="C2629" s="1118" t="s">
        <v>3866</v>
      </c>
      <c r="D2629" s="1089"/>
      <c r="E2629" s="1089"/>
      <c r="F2629" s="1089"/>
      <c r="G2629" s="1089"/>
      <c r="H2629" s="1108" t="s">
        <v>2939</v>
      </c>
      <c r="I2629" s="1101" t="s">
        <v>2939</v>
      </c>
      <c r="J2629" s="1112" t="s">
        <v>2939</v>
      </c>
      <c r="K2629" s="1122" t="s">
        <v>2939</v>
      </c>
    </row>
    <row r="2630" spans="2:12" ht="27.75" thickTop="1" thickBot="1" x14ac:dyDescent="0.4">
      <c r="B2630" s="1569" t="s">
        <v>182</v>
      </c>
      <c r="C2630" s="1569"/>
      <c r="D2630" s="1569"/>
      <c r="E2630" s="1569"/>
      <c r="F2630" s="1569"/>
      <c r="G2630" s="1569"/>
      <c r="H2630" s="32"/>
      <c r="I2630" s="753"/>
      <c r="J2630" s="722"/>
      <c r="K2630" s="98"/>
    </row>
    <row r="2631" spans="2:12" ht="106.5" thickTop="1" thickBot="1" x14ac:dyDescent="0.4">
      <c r="B2631" s="20" t="s">
        <v>137</v>
      </c>
      <c r="C2631" s="20" t="s">
        <v>138</v>
      </c>
      <c r="D2631" s="20" t="s">
        <v>139</v>
      </c>
      <c r="E2631" s="20" t="s">
        <v>140</v>
      </c>
      <c r="F2631" s="20" t="s">
        <v>141</v>
      </c>
      <c r="G2631" s="20" t="s">
        <v>142</v>
      </c>
      <c r="H2631" s="33" t="s">
        <v>3311</v>
      </c>
      <c r="I2631" s="750" t="s">
        <v>3316</v>
      </c>
      <c r="J2631" s="717" t="s">
        <v>3315</v>
      </c>
      <c r="K2631" s="21" t="s">
        <v>5154</v>
      </c>
    </row>
    <row r="2632" spans="2:12" ht="26.25" thickTop="1" x14ac:dyDescent="0.35">
      <c r="B2632" s="782">
        <v>21010101</v>
      </c>
      <c r="C2632" s="782">
        <v>70451</v>
      </c>
      <c r="D2632" s="783" t="s">
        <v>4877</v>
      </c>
      <c r="E2632" s="784">
        <v>2101</v>
      </c>
      <c r="F2632" s="782">
        <v>10721300</v>
      </c>
      <c r="G2632" s="37" t="s">
        <v>143</v>
      </c>
      <c r="H2632" s="701">
        <v>118960856.77</v>
      </c>
      <c r="I2632" s="755">
        <v>78840169.680000007</v>
      </c>
      <c r="J2632" s="788">
        <v>0</v>
      </c>
      <c r="K2632" s="1196">
        <f>J2632+H2632</f>
        <v>118960856.77</v>
      </c>
      <c r="L2632" s="1081"/>
    </row>
    <row r="2633" spans="2:12" ht="26.45" customHeight="1" x14ac:dyDescent="0.35">
      <c r="B2633" s="698">
        <v>22020101</v>
      </c>
      <c r="C2633" s="782">
        <v>70451</v>
      </c>
      <c r="D2633" s="761" t="s">
        <v>4877</v>
      </c>
      <c r="E2633" s="700">
        <v>2101</v>
      </c>
      <c r="F2633" s="698">
        <v>10721300</v>
      </c>
      <c r="G2633" s="26" t="s">
        <v>145</v>
      </c>
      <c r="H2633" s="763">
        <v>3000000</v>
      </c>
      <c r="I2633" s="746">
        <v>0</v>
      </c>
      <c r="J2633" s="788">
        <v>500000</v>
      </c>
      <c r="K2633" s="1196">
        <f t="shared" ref="K2633:K2678" si="74">J2633+H2633</f>
        <v>3500000</v>
      </c>
      <c r="L2633" s="1081"/>
    </row>
    <row r="2634" spans="2:12" ht="26.45" customHeight="1" x14ac:dyDescent="0.35">
      <c r="B2634" s="698">
        <v>22020102</v>
      </c>
      <c r="C2634" s="782">
        <v>70451</v>
      </c>
      <c r="D2634" s="761" t="s">
        <v>4877</v>
      </c>
      <c r="E2634" s="700">
        <v>2101</v>
      </c>
      <c r="F2634" s="698">
        <v>10721300</v>
      </c>
      <c r="G2634" s="26" t="s">
        <v>146</v>
      </c>
      <c r="H2634" s="763">
        <v>2100000</v>
      </c>
      <c r="I2634" s="746">
        <v>95000</v>
      </c>
      <c r="J2634" s="788">
        <v>18900000</v>
      </c>
      <c r="K2634" s="1196">
        <f t="shared" si="74"/>
        <v>21000000</v>
      </c>
      <c r="L2634" s="1081"/>
    </row>
    <row r="2635" spans="2:12" ht="26.45" customHeight="1" x14ac:dyDescent="0.35">
      <c r="B2635" s="698">
        <v>22020103</v>
      </c>
      <c r="C2635" s="782">
        <v>70451</v>
      </c>
      <c r="D2635" s="761" t="s">
        <v>4877</v>
      </c>
      <c r="E2635" s="700">
        <v>2101</v>
      </c>
      <c r="F2635" s="698">
        <v>10721300</v>
      </c>
      <c r="G2635" s="26" t="s">
        <v>282</v>
      </c>
      <c r="H2635" s="763">
        <v>0</v>
      </c>
      <c r="I2635" s="746">
        <v>0</v>
      </c>
      <c r="J2635" s="788">
        <v>5000000</v>
      </c>
      <c r="K2635" s="1196">
        <f t="shared" si="74"/>
        <v>5000000</v>
      </c>
      <c r="L2635" s="1081"/>
    </row>
    <row r="2636" spans="2:12" ht="26.45" customHeight="1" x14ac:dyDescent="0.35">
      <c r="B2636" s="698">
        <v>22020104</v>
      </c>
      <c r="C2636" s="782">
        <v>70451</v>
      </c>
      <c r="D2636" s="761" t="s">
        <v>4877</v>
      </c>
      <c r="E2636" s="700">
        <v>2101</v>
      </c>
      <c r="F2636" s="698">
        <v>10721300</v>
      </c>
      <c r="G2636" s="26" t="s">
        <v>283</v>
      </c>
      <c r="H2636" s="763">
        <v>0</v>
      </c>
      <c r="I2636" s="746">
        <v>0</v>
      </c>
      <c r="J2636" s="788">
        <v>5000000</v>
      </c>
      <c r="K2636" s="1196">
        <f t="shared" si="74"/>
        <v>5000000</v>
      </c>
      <c r="L2636" s="1081"/>
    </row>
    <row r="2637" spans="2:12" ht="26.45" customHeight="1" x14ac:dyDescent="0.35">
      <c r="B2637" s="698">
        <v>22020201</v>
      </c>
      <c r="C2637" s="782">
        <v>70451</v>
      </c>
      <c r="D2637" s="761" t="s">
        <v>4877</v>
      </c>
      <c r="E2637" s="700">
        <v>2101</v>
      </c>
      <c r="F2637" s="698">
        <v>10721300</v>
      </c>
      <c r="G2637" s="26" t="s">
        <v>147</v>
      </c>
      <c r="H2637" s="763">
        <v>500000</v>
      </c>
      <c r="I2637" s="746">
        <v>0</v>
      </c>
      <c r="J2637" s="788">
        <v>0</v>
      </c>
      <c r="K2637" s="1196">
        <f t="shared" si="74"/>
        <v>500000</v>
      </c>
      <c r="L2637" s="1081"/>
    </row>
    <row r="2638" spans="2:12" ht="26.45" customHeight="1" x14ac:dyDescent="0.35">
      <c r="B2638" s="698">
        <v>22020202</v>
      </c>
      <c r="C2638" s="782">
        <v>70451</v>
      </c>
      <c r="D2638" s="761" t="s">
        <v>4877</v>
      </c>
      <c r="E2638" s="700">
        <v>2101</v>
      </c>
      <c r="F2638" s="698">
        <v>10721300</v>
      </c>
      <c r="G2638" s="26" t="s">
        <v>184</v>
      </c>
      <c r="H2638" s="763">
        <v>7350</v>
      </c>
      <c r="I2638" s="746">
        <v>0</v>
      </c>
      <c r="J2638" s="788">
        <v>500000</v>
      </c>
      <c r="K2638" s="1196">
        <f t="shared" si="74"/>
        <v>507350</v>
      </c>
      <c r="L2638" s="1081"/>
    </row>
    <row r="2639" spans="2:12" ht="26.45" customHeight="1" x14ac:dyDescent="0.35">
      <c r="B2639" s="698">
        <v>22020203</v>
      </c>
      <c r="C2639" s="782">
        <v>70451</v>
      </c>
      <c r="D2639" s="761" t="s">
        <v>4877</v>
      </c>
      <c r="E2639" s="700">
        <v>2101</v>
      </c>
      <c r="F2639" s="698">
        <v>10721300</v>
      </c>
      <c r="G2639" s="26" t="s">
        <v>148</v>
      </c>
      <c r="H2639" s="763">
        <v>35000</v>
      </c>
      <c r="I2639" s="746">
        <v>0</v>
      </c>
      <c r="J2639" s="788">
        <v>500000</v>
      </c>
      <c r="K2639" s="1196">
        <f t="shared" si="74"/>
        <v>535000</v>
      </c>
      <c r="L2639" s="1081"/>
    </row>
    <row r="2640" spans="2:12" ht="26.45" customHeight="1" x14ac:dyDescent="0.35">
      <c r="B2640" s="698">
        <v>22020204</v>
      </c>
      <c r="C2640" s="782">
        <v>70451</v>
      </c>
      <c r="D2640" s="761" t="s">
        <v>4877</v>
      </c>
      <c r="E2640" s="700">
        <v>2101</v>
      </c>
      <c r="F2640" s="698">
        <v>10721300</v>
      </c>
      <c r="G2640" s="26" t="s">
        <v>149</v>
      </c>
      <c r="H2640" s="763">
        <v>35000</v>
      </c>
      <c r="I2640" s="746">
        <v>0</v>
      </c>
      <c r="J2640" s="788">
        <v>500000</v>
      </c>
      <c r="K2640" s="1196">
        <f t="shared" si="74"/>
        <v>535000</v>
      </c>
      <c r="L2640" s="1081"/>
    </row>
    <row r="2641" spans="2:12" ht="26.45" customHeight="1" x14ac:dyDescent="0.35">
      <c r="B2641" s="698">
        <v>22020205</v>
      </c>
      <c r="C2641" s="782">
        <v>70451</v>
      </c>
      <c r="D2641" s="761" t="s">
        <v>4877</v>
      </c>
      <c r="E2641" s="700">
        <v>2101</v>
      </c>
      <c r="F2641" s="698">
        <v>10721300</v>
      </c>
      <c r="G2641" s="26" t="s">
        <v>185</v>
      </c>
      <c r="H2641" s="791">
        <v>35000</v>
      </c>
      <c r="I2641" s="746">
        <v>0</v>
      </c>
      <c r="J2641" s="788">
        <v>500000</v>
      </c>
      <c r="K2641" s="1196">
        <f t="shared" si="74"/>
        <v>535000</v>
      </c>
      <c r="L2641" s="1081"/>
    </row>
    <row r="2642" spans="2:12" ht="26.45" customHeight="1" x14ac:dyDescent="0.35">
      <c r="B2642" s="698">
        <v>22020206</v>
      </c>
      <c r="C2642" s="782">
        <v>70451</v>
      </c>
      <c r="D2642" s="761" t="s">
        <v>4877</v>
      </c>
      <c r="E2642" s="700">
        <v>2101</v>
      </c>
      <c r="F2642" s="698">
        <v>10721300</v>
      </c>
      <c r="G2642" s="26" t="s">
        <v>234</v>
      </c>
      <c r="H2642" s="791">
        <v>35000</v>
      </c>
      <c r="I2642" s="745">
        <v>0</v>
      </c>
      <c r="J2642" s="788">
        <v>500000</v>
      </c>
      <c r="K2642" s="1196">
        <f t="shared" si="74"/>
        <v>535000</v>
      </c>
      <c r="L2642" s="1081"/>
    </row>
    <row r="2643" spans="2:12" ht="26.45" customHeight="1" x14ac:dyDescent="0.35">
      <c r="B2643" s="698">
        <v>22020208</v>
      </c>
      <c r="C2643" s="782">
        <v>70451</v>
      </c>
      <c r="D2643" s="761" t="s">
        <v>4877</v>
      </c>
      <c r="E2643" s="700">
        <v>2101</v>
      </c>
      <c r="F2643" s="698">
        <v>10721300</v>
      </c>
      <c r="G2643" s="26" t="s">
        <v>2896</v>
      </c>
      <c r="H2643" s="791">
        <v>35000</v>
      </c>
      <c r="I2643" s="745">
        <v>0</v>
      </c>
      <c r="J2643" s="788">
        <v>500000</v>
      </c>
      <c r="K2643" s="1196">
        <f t="shared" si="74"/>
        <v>535000</v>
      </c>
      <c r="L2643" s="1081"/>
    </row>
    <row r="2644" spans="2:12" ht="26.45" customHeight="1" x14ac:dyDescent="0.35">
      <c r="B2644" s="698">
        <v>22020301</v>
      </c>
      <c r="C2644" s="782">
        <v>70451</v>
      </c>
      <c r="D2644" s="761" t="s">
        <v>4877</v>
      </c>
      <c r="E2644" s="700">
        <v>2101</v>
      </c>
      <c r="F2644" s="698">
        <v>10721300</v>
      </c>
      <c r="G2644" s="26" t="s">
        <v>195</v>
      </c>
      <c r="H2644" s="791">
        <v>1560000</v>
      </c>
      <c r="I2644" s="745">
        <v>205000</v>
      </c>
      <c r="J2644" s="788">
        <v>32430323.229999997</v>
      </c>
      <c r="K2644" s="1196">
        <f t="shared" si="74"/>
        <v>33990323.229999997</v>
      </c>
      <c r="L2644" s="1081"/>
    </row>
    <row r="2645" spans="2:12" ht="26.45" customHeight="1" x14ac:dyDescent="0.35">
      <c r="B2645" s="698">
        <v>22020302</v>
      </c>
      <c r="C2645" s="782">
        <v>70451</v>
      </c>
      <c r="D2645" s="761" t="s">
        <v>4877</v>
      </c>
      <c r="E2645" s="700">
        <v>2101</v>
      </c>
      <c r="F2645" s="698">
        <v>10721300</v>
      </c>
      <c r="G2645" s="26" t="s">
        <v>207</v>
      </c>
      <c r="H2645" s="791">
        <v>14000</v>
      </c>
      <c r="I2645" s="745">
        <v>0</v>
      </c>
      <c r="J2645" s="788">
        <v>0</v>
      </c>
      <c r="K2645" s="1196">
        <f t="shared" si="74"/>
        <v>14000</v>
      </c>
      <c r="L2645" s="1081"/>
    </row>
    <row r="2646" spans="2:12" ht="26.45" customHeight="1" x14ac:dyDescent="0.35">
      <c r="B2646" s="698">
        <v>22020303</v>
      </c>
      <c r="C2646" s="782">
        <v>70451</v>
      </c>
      <c r="D2646" s="761" t="s">
        <v>4877</v>
      </c>
      <c r="E2646" s="700">
        <v>2101</v>
      </c>
      <c r="F2646" s="698">
        <v>10721300</v>
      </c>
      <c r="G2646" s="26" t="s">
        <v>152</v>
      </c>
      <c r="H2646" s="791">
        <v>14000</v>
      </c>
      <c r="I2646" s="745">
        <v>0</v>
      </c>
      <c r="J2646" s="788">
        <v>0</v>
      </c>
      <c r="K2646" s="1196">
        <f t="shared" si="74"/>
        <v>14000</v>
      </c>
      <c r="L2646" s="1081"/>
    </row>
    <row r="2647" spans="2:12" ht="26.45" customHeight="1" x14ac:dyDescent="0.35">
      <c r="B2647" s="698">
        <v>22020304</v>
      </c>
      <c r="C2647" s="782">
        <v>70451</v>
      </c>
      <c r="D2647" s="761" t="s">
        <v>4877</v>
      </c>
      <c r="E2647" s="700">
        <v>2101</v>
      </c>
      <c r="F2647" s="698">
        <v>10721300</v>
      </c>
      <c r="G2647" s="26" t="s">
        <v>187</v>
      </c>
      <c r="H2647" s="791">
        <v>14000</v>
      </c>
      <c r="I2647" s="745">
        <v>0</v>
      </c>
      <c r="J2647" s="788">
        <v>0</v>
      </c>
      <c r="K2647" s="1196">
        <f t="shared" si="74"/>
        <v>14000</v>
      </c>
      <c r="L2647" s="1081"/>
    </row>
    <row r="2648" spans="2:12" ht="26.45" customHeight="1" x14ac:dyDescent="0.35">
      <c r="B2648" s="698">
        <v>22020305</v>
      </c>
      <c r="C2648" s="782">
        <v>70451</v>
      </c>
      <c r="D2648" s="761" t="s">
        <v>4877</v>
      </c>
      <c r="E2648" s="700">
        <v>2101</v>
      </c>
      <c r="F2648" s="698">
        <v>10721300</v>
      </c>
      <c r="G2648" s="26" t="s">
        <v>153</v>
      </c>
      <c r="H2648" s="791">
        <v>150000</v>
      </c>
      <c r="I2648" s="745">
        <v>0</v>
      </c>
      <c r="J2648" s="788">
        <v>0</v>
      </c>
      <c r="K2648" s="1196">
        <f t="shared" si="74"/>
        <v>150000</v>
      </c>
      <c r="L2648" s="1081"/>
    </row>
    <row r="2649" spans="2:12" ht="26.45" customHeight="1" x14ac:dyDescent="0.35">
      <c r="B2649" s="698">
        <v>22020309</v>
      </c>
      <c r="C2649" s="782">
        <v>70451</v>
      </c>
      <c r="D2649" s="761" t="s">
        <v>4877</v>
      </c>
      <c r="E2649" s="700">
        <v>2101</v>
      </c>
      <c r="F2649" s="698">
        <v>10721300</v>
      </c>
      <c r="G2649" s="26" t="s">
        <v>156</v>
      </c>
      <c r="H2649" s="791">
        <v>2452000</v>
      </c>
      <c r="I2649" s="745">
        <v>0</v>
      </c>
      <c r="J2649" s="788">
        <v>0</v>
      </c>
      <c r="K2649" s="1196">
        <f t="shared" si="74"/>
        <v>2452000</v>
      </c>
      <c r="L2649" s="1081"/>
    </row>
    <row r="2650" spans="2:12" ht="26.45" customHeight="1" x14ac:dyDescent="0.35">
      <c r="B2650" s="698">
        <v>22020310</v>
      </c>
      <c r="C2650" s="782">
        <v>70451</v>
      </c>
      <c r="D2650" s="761" t="s">
        <v>4877</v>
      </c>
      <c r="E2650" s="700">
        <v>2101</v>
      </c>
      <c r="F2650" s="698">
        <v>10721300</v>
      </c>
      <c r="G2650" s="26" t="s">
        <v>209</v>
      </c>
      <c r="H2650" s="791">
        <v>2452000</v>
      </c>
      <c r="I2650" s="745">
        <v>0</v>
      </c>
      <c r="J2650" s="788">
        <v>0</v>
      </c>
      <c r="K2650" s="1196">
        <f t="shared" si="74"/>
        <v>2452000</v>
      </c>
      <c r="L2650" s="1081"/>
    </row>
    <row r="2651" spans="2:12" ht="26.45" customHeight="1" x14ac:dyDescent="0.35">
      <c r="B2651" s="698">
        <v>22020401</v>
      </c>
      <c r="C2651" s="782">
        <v>70451</v>
      </c>
      <c r="D2651" s="761" t="s">
        <v>4877</v>
      </c>
      <c r="E2651" s="700">
        <v>2101</v>
      </c>
      <c r="F2651" s="698">
        <v>10721300</v>
      </c>
      <c r="G2651" s="26" t="s">
        <v>196</v>
      </c>
      <c r="H2651" s="791">
        <v>18100000</v>
      </c>
      <c r="I2651" s="745">
        <v>1260000</v>
      </c>
      <c r="J2651" s="788">
        <v>0</v>
      </c>
      <c r="K2651" s="1196">
        <f t="shared" si="74"/>
        <v>18100000</v>
      </c>
      <c r="L2651" s="1081"/>
    </row>
    <row r="2652" spans="2:12" ht="26.45" customHeight="1" x14ac:dyDescent="0.35">
      <c r="B2652" s="698">
        <v>22020402</v>
      </c>
      <c r="C2652" s="782">
        <v>70451</v>
      </c>
      <c r="D2652" s="761" t="s">
        <v>4877</v>
      </c>
      <c r="E2652" s="700">
        <v>2101</v>
      </c>
      <c r="F2652" s="698">
        <v>10721300</v>
      </c>
      <c r="G2652" s="26" t="s">
        <v>197</v>
      </c>
      <c r="H2652" s="791">
        <v>700000</v>
      </c>
      <c r="I2652" s="745">
        <v>0</v>
      </c>
      <c r="J2652" s="788">
        <v>0</v>
      </c>
      <c r="K2652" s="1196">
        <f t="shared" si="74"/>
        <v>700000</v>
      </c>
      <c r="L2652" s="1081"/>
    </row>
    <row r="2653" spans="2:12" ht="26.45" customHeight="1" x14ac:dyDescent="0.35">
      <c r="B2653" s="698">
        <v>22020403</v>
      </c>
      <c r="C2653" s="782">
        <v>70451</v>
      </c>
      <c r="D2653" s="761" t="s">
        <v>4877</v>
      </c>
      <c r="E2653" s="700">
        <v>2101</v>
      </c>
      <c r="F2653" s="698">
        <v>10721300</v>
      </c>
      <c r="G2653" s="26" t="s">
        <v>160</v>
      </c>
      <c r="H2653" s="791">
        <v>840000</v>
      </c>
      <c r="I2653" s="745">
        <v>0</v>
      </c>
      <c r="J2653" s="788">
        <v>0</v>
      </c>
      <c r="K2653" s="1196">
        <f t="shared" si="74"/>
        <v>840000</v>
      </c>
      <c r="L2653" s="1081"/>
    </row>
    <row r="2654" spans="2:12" ht="26.45" customHeight="1" x14ac:dyDescent="0.35">
      <c r="B2654" s="698">
        <v>22020404</v>
      </c>
      <c r="C2654" s="782">
        <v>70451</v>
      </c>
      <c r="D2654" s="761" t="s">
        <v>4877</v>
      </c>
      <c r="E2654" s="700">
        <v>2101</v>
      </c>
      <c r="F2654" s="698">
        <v>10721300</v>
      </c>
      <c r="G2654" s="26" t="s">
        <v>161</v>
      </c>
      <c r="H2654" s="791">
        <v>1050000</v>
      </c>
      <c r="I2654" s="745">
        <v>0</v>
      </c>
      <c r="J2654" s="788">
        <v>0</v>
      </c>
      <c r="K2654" s="1196">
        <f t="shared" si="74"/>
        <v>1050000</v>
      </c>
      <c r="L2654" s="1081"/>
    </row>
    <row r="2655" spans="2:12" ht="26.45" customHeight="1" x14ac:dyDescent="0.35">
      <c r="B2655" s="698">
        <v>22020405</v>
      </c>
      <c r="C2655" s="782">
        <v>70451</v>
      </c>
      <c r="D2655" s="761" t="s">
        <v>4877</v>
      </c>
      <c r="E2655" s="700">
        <v>2101</v>
      </c>
      <c r="F2655" s="698">
        <v>10721300</v>
      </c>
      <c r="G2655" s="26" t="s">
        <v>162</v>
      </c>
      <c r="H2655" s="791">
        <v>700000</v>
      </c>
      <c r="I2655" s="745">
        <v>0</v>
      </c>
      <c r="J2655" s="788">
        <v>0</v>
      </c>
      <c r="K2655" s="1196">
        <f t="shared" si="74"/>
        <v>700000</v>
      </c>
      <c r="L2655" s="1081"/>
    </row>
    <row r="2656" spans="2:12" ht="26.45" customHeight="1" x14ac:dyDescent="0.35">
      <c r="B2656" s="698">
        <v>22020406</v>
      </c>
      <c r="C2656" s="782">
        <v>70451</v>
      </c>
      <c r="D2656" s="761" t="s">
        <v>4877</v>
      </c>
      <c r="E2656" s="700">
        <v>2101</v>
      </c>
      <c r="F2656" s="698">
        <v>10721300</v>
      </c>
      <c r="G2656" s="26" t="s">
        <v>163</v>
      </c>
      <c r="H2656" s="791">
        <v>1204350</v>
      </c>
      <c r="I2656" s="745">
        <v>0</v>
      </c>
      <c r="J2656" s="788">
        <v>0</v>
      </c>
      <c r="K2656" s="1196">
        <f t="shared" si="74"/>
        <v>1204350</v>
      </c>
      <c r="L2656" s="1081"/>
    </row>
    <row r="2657" spans="2:12" ht="26.45" customHeight="1" x14ac:dyDescent="0.35">
      <c r="B2657" s="698">
        <v>22020412</v>
      </c>
      <c r="C2657" s="782">
        <v>70451</v>
      </c>
      <c r="D2657" s="761" t="s">
        <v>4877</v>
      </c>
      <c r="E2657" s="700">
        <v>2101</v>
      </c>
      <c r="F2657" s="698">
        <v>10721300</v>
      </c>
      <c r="G2657" s="26" t="s">
        <v>270</v>
      </c>
      <c r="H2657" s="791">
        <v>73500</v>
      </c>
      <c r="I2657" s="745">
        <v>25000</v>
      </c>
      <c r="J2657" s="788">
        <v>0</v>
      </c>
      <c r="K2657" s="1196">
        <f t="shared" si="74"/>
        <v>73500</v>
      </c>
      <c r="L2657" s="1081"/>
    </row>
    <row r="2658" spans="2:12" ht="26.45" customHeight="1" x14ac:dyDescent="0.35">
      <c r="B2658" s="698">
        <v>22020501</v>
      </c>
      <c r="C2658" s="782">
        <v>70451</v>
      </c>
      <c r="D2658" s="761" t="s">
        <v>4877</v>
      </c>
      <c r="E2658" s="700">
        <v>2101</v>
      </c>
      <c r="F2658" s="698">
        <v>10721300</v>
      </c>
      <c r="G2658" s="26" t="s">
        <v>198</v>
      </c>
      <c r="H2658" s="791">
        <v>3400000</v>
      </c>
      <c r="I2658" s="745">
        <v>0</v>
      </c>
      <c r="J2658" s="788">
        <v>0</v>
      </c>
      <c r="K2658" s="1196">
        <f t="shared" si="74"/>
        <v>3400000</v>
      </c>
      <c r="L2658" s="1081"/>
    </row>
    <row r="2659" spans="2:12" ht="26.45" customHeight="1" x14ac:dyDescent="0.35">
      <c r="B2659" s="698">
        <v>22020502</v>
      </c>
      <c r="C2659" s="782">
        <v>70451</v>
      </c>
      <c r="D2659" s="761" t="s">
        <v>4877</v>
      </c>
      <c r="E2659" s="700">
        <v>2101</v>
      </c>
      <c r="F2659" s="698">
        <v>10721300</v>
      </c>
      <c r="G2659" s="26" t="s">
        <v>457</v>
      </c>
      <c r="H2659" s="791">
        <v>3400000</v>
      </c>
      <c r="I2659" s="745">
        <v>0</v>
      </c>
      <c r="J2659" s="788">
        <v>0</v>
      </c>
      <c r="K2659" s="1196">
        <f t="shared" si="74"/>
        <v>3400000</v>
      </c>
      <c r="L2659" s="1081"/>
    </row>
    <row r="2660" spans="2:12" ht="26.45" customHeight="1" x14ac:dyDescent="0.35">
      <c r="B2660" s="698">
        <v>22020601</v>
      </c>
      <c r="C2660" s="782">
        <v>70451</v>
      </c>
      <c r="D2660" s="761" t="s">
        <v>4877</v>
      </c>
      <c r="E2660" s="700">
        <v>2101</v>
      </c>
      <c r="F2660" s="698">
        <v>10721300</v>
      </c>
      <c r="G2660" s="26" t="s">
        <v>166</v>
      </c>
      <c r="H2660" s="791">
        <v>1855700</v>
      </c>
      <c r="I2660" s="745">
        <v>0</v>
      </c>
      <c r="J2660" s="788">
        <v>0</v>
      </c>
      <c r="K2660" s="1196">
        <f t="shared" si="74"/>
        <v>1855700</v>
      </c>
      <c r="L2660" s="1081"/>
    </row>
    <row r="2661" spans="2:12" ht="26.45" customHeight="1" x14ac:dyDescent="0.35">
      <c r="B2661" s="698">
        <v>22020603</v>
      </c>
      <c r="C2661" s="782">
        <v>70451</v>
      </c>
      <c r="D2661" s="761" t="s">
        <v>4877</v>
      </c>
      <c r="E2661" s="700">
        <v>2101</v>
      </c>
      <c r="F2661" s="698">
        <v>10721300</v>
      </c>
      <c r="G2661" s="26" t="s">
        <v>233</v>
      </c>
      <c r="H2661" s="791">
        <v>4000000</v>
      </c>
      <c r="I2661" s="745">
        <v>0</v>
      </c>
      <c r="J2661" s="788">
        <v>0</v>
      </c>
      <c r="K2661" s="1196">
        <f t="shared" si="74"/>
        <v>4000000</v>
      </c>
      <c r="L2661" s="1081"/>
    </row>
    <row r="2662" spans="2:12" ht="26.45" customHeight="1" x14ac:dyDescent="0.35">
      <c r="B2662" s="698">
        <v>22020605</v>
      </c>
      <c r="C2662" s="782">
        <v>70451</v>
      </c>
      <c r="D2662" s="761" t="s">
        <v>4877</v>
      </c>
      <c r="E2662" s="700">
        <v>2101</v>
      </c>
      <c r="F2662" s="698">
        <v>10721300</v>
      </c>
      <c r="G2662" s="26" t="s">
        <v>167</v>
      </c>
      <c r="H2662" s="791">
        <v>350000</v>
      </c>
      <c r="I2662" s="745">
        <v>0</v>
      </c>
      <c r="J2662" s="788">
        <v>0</v>
      </c>
      <c r="K2662" s="1196">
        <f t="shared" si="74"/>
        <v>350000</v>
      </c>
      <c r="L2662" s="1081"/>
    </row>
    <row r="2663" spans="2:12" ht="26.45" customHeight="1" x14ac:dyDescent="0.35">
      <c r="B2663" s="698">
        <v>22020704</v>
      </c>
      <c r="C2663" s="782">
        <v>70451</v>
      </c>
      <c r="D2663" s="761" t="s">
        <v>4877</v>
      </c>
      <c r="E2663" s="700">
        <v>2101</v>
      </c>
      <c r="F2663" s="698">
        <v>10721300</v>
      </c>
      <c r="G2663" s="26" t="s">
        <v>204</v>
      </c>
      <c r="H2663" s="791">
        <v>350000</v>
      </c>
      <c r="I2663" s="745">
        <v>0</v>
      </c>
      <c r="J2663" s="788">
        <v>0</v>
      </c>
      <c r="K2663" s="1196">
        <f t="shared" si="74"/>
        <v>350000</v>
      </c>
      <c r="L2663" s="1081"/>
    </row>
    <row r="2664" spans="2:12" ht="26.45" customHeight="1" x14ac:dyDescent="0.35">
      <c r="B2664" s="698">
        <v>22020705</v>
      </c>
      <c r="C2664" s="782">
        <v>70451</v>
      </c>
      <c r="D2664" s="761" t="s">
        <v>4877</v>
      </c>
      <c r="E2664" s="700">
        <v>2101</v>
      </c>
      <c r="F2664" s="698">
        <v>10721300</v>
      </c>
      <c r="G2664" s="26" t="s">
        <v>205</v>
      </c>
      <c r="H2664" s="791">
        <v>1000000</v>
      </c>
      <c r="I2664" s="745">
        <v>0</v>
      </c>
      <c r="J2664" s="788">
        <v>0</v>
      </c>
      <c r="K2664" s="1196">
        <f t="shared" si="74"/>
        <v>1000000</v>
      </c>
      <c r="L2664" s="1081"/>
    </row>
    <row r="2665" spans="2:12" ht="26.45" customHeight="1" x14ac:dyDescent="0.35">
      <c r="B2665" s="698">
        <v>22020706</v>
      </c>
      <c r="C2665" s="782">
        <v>70451</v>
      </c>
      <c r="D2665" s="761" t="s">
        <v>4877</v>
      </c>
      <c r="E2665" s="700">
        <v>2101</v>
      </c>
      <c r="F2665" s="698">
        <v>10721300</v>
      </c>
      <c r="G2665" s="26" t="s">
        <v>229</v>
      </c>
      <c r="H2665" s="791">
        <v>700000</v>
      </c>
      <c r="I2665" s="745">
        <v>0</v>
      </c>
      <c r="J2665" s="788">
        <v>0</v>
      </c>
      <c r="K2665" s="1196">
        <f t="shared" si="74"/>
        <v>700000</v>
      </c>
      <c r="L2665" s="1081"/>
    </row>
    <row r="2666" spans="2:12" ht="26.45" customHeight="1" x14ac:dyDescent="0.35">
      <c r="B2666" s="698">
        <v>22020801</v>
      </c>
      <c r="C2666" s="782">
        <v>70451</v>
      </c>
      <c r="D2666" s="761" t="s">
        <v>4877</v>
      </c>
      <c r="E2666" s="700">
        <v>2101</v>
      </c>
      <c r="F2666" s="698">
        <v>10721300</v>
      </c>
      <c r="G2666" s="26" t="s">
        <v>168</v>
      </c>
      <c r="H2666" s="791">
        <v>1750000</v>
      </c>
      <c r="I2666" s="745">
        <v>18000</v>
      </c>
      <c r="J2666" s="788">
        <v>0</v>
      </c>
      <c r="K2666" s="1196">
        <f t="shared" si="74"/>
        <v>1750000</v>
      </c>
      <c r="L2666" s="1081"/>
    </row>
    <row r="2667" spans="2:12" ht="26.45" customHeight="1" x14ac:dyDescent="0.35">
      <c r="B2667" s="698">
        <v>22020802</v>
      </c>
      <c r="C2667" s="782">
        <v>70451</v>
      </c>
      <c r="D2667" s="761" t="s">
        <v>4877</v>
      </c>
      <c r="E2667" s="700">
        <v>2101</v>
      </c>
      <c r="F2667" s="698">
        <v>10721300</v>
      </c>
      <c r="G2667" s="26" t="s">
        <v>188</v>
      </c>
      <c r="H2667" s="791">
        <v>700000</v>
      </c>
      <c r="I2667" s="745">
        <v>0</v>
      </c>
      <c r="J2667" s="788">
        <v>0</v>
      </c>
      <c r="K2667" s="1196">
        <f t="shared" si="74"/>
        <v>700000</v>
      </c>
      <c r="L2667" s="1081"/>
    </row>
    <row r="2668" spans="2:12" ht="26.45" customHeight="1" x14ac:dyDescent="0.35">
      <c r="B2668" s="698">
        <v>22020803</v>
      </c>
      <c r="C2668" s="782">
        <v>70451</v>
      </c>
      <c r="D2668" s="761" t="s">
        <v>4877</v>
      </c>
      <c r="E2668" s="700">
        <v>2101</v>
      </c>
      <c r="F2668" s="698">
        <v>10721300</v>
      </c>
      <c r="G2668" s="26" t="s">
        <v>169</v>
      </c>
      <c r="H2668" s="791">
        <v>944300</v>
      </c>
      <c r="I2668" s="745">
        <v>0</v>
      </c>
      <c r="J2668" s="788">
        <v>0</v>
      </c>
      <c r="K2668" s="1196">
        <f t="shared" si="74"/>
        <v>944300</v>
      </c>
      <c r="L2668" s="1081"/>
    </row>
    <row r="2669" spans="2:12" ht="26.45" customHeight="1" x14ac:dyDescent="0.35">
      <c r="B2669" s="698">
        <v>22020901</v>
      </c>
      <c r="C2669" s="782">
        <v>70451</v>
      </c>
      <c r="D2669" s="761" t="s">
        <v>4877</v>
      </c>
      <c r="E2669" s="700">
        <v>2101</v>
      </c>
      <c r="F2669" s="698">
        <v>10721300</v>
      </c>
      <c r="G2669" s="26" t="s">
        <v>171</v>
      </c>
      <c r="H2669" s="791">
        <v>73500</v>
      </c>
      <c r="I2669" s="745">
        <v>556.57000000000005</v>
      </c>
      <c r="J2669" s="788">
        <v>0</v>
      </c>
      <c r="K2669" s="1196">
        <f t="shared" si="74"/>
        <v>73500</v>
      </c>
      <c r="L2669" s="1081"/>
    </row>
    <row r="2670" spans="2:12" ht="26.45" customHeight="1" x14ac:dyDescent="0.35">
      <c r="B2670" s="698">
        <v>22021001</v>
      </c>
      <c r="C2670" s="782">
        <v>70451</v>
      </c>
      <c r="D2670" s="761" t="s">
        <v>4877</v>
      </c>
      <c r="E2670" s="700">
        <v>2101</v>
      </c>
      <c r="F2670" s="698">
        <v>10721300</v>
      </c>
      <c r="G2670" s="26" t="s">
        <v>172</v>
      </c>
      <c r="H2670" s="791">
        <v>700000</v>
      </c>
      <c r="I2670" s="745">
        <v>117000</v>
      </c>
      <c r="J2670" s="735">
        <v>0</v>
      </c>
      <c r="K2670" s="1196">
        <f t="shared" si="74"/>
        <v>700000</v>
      </c>
      <c r="L2670" s="1081"/>
    </row>
    <row r="2671" spans="2:12" ht="26.45" customHeight="1" x14ac:dyDescent="0.35">
      <c r="B2671" s="698">
        <v>22021002</v>
      </c>
      <c r="C2671" s="782">
        <v>70451</v>
      </c>
      <c r="D2671" s="761" t="s">
        <v>4877</v>
      </c>
      <c r="E2671" s="700">
        <v>2101</v>
      </c>
      <c r="F2671" s="698">
        <v>10721300</v>
      </c>
      <c r="G2671" s="26" t="s">
        <v>189</v>
      </c>
      <c r="H2671" s="791">
        <v>850000</v>
      </c>
      <c r="I2671" s="745">
        <v>0</v>
      </c>
      <c r="J2671" s="735">
        <v>0</v>
      </c>
      <c r="K2671" s="1196">
        <f t="shared" si="74"/>
        <v>850000</v>
      </c>
      <c r="L2671" s="1081"/>
    </row>
    <row r="2672" spans="2:12" ht="26.45" customHeight="1" x14ac:dyDescent="0.35">
      <c r="B2672" s="698">
        <v>22021003</v>
      </c>
      <c r="C2672" s="782">
        <v>70451</v>
      </c>
      <c r="D2672" s="761" t="s">
        <v>4877</v>
      </c>
      <c r="E2672" s="700">
        <v>2101</v>
      </c>
      <c r="F2672" s="698">
        <v>10721300</v>
      </c>
      <c r="G2672" s="26" t="s">
        <v>173</v>
      </c>
      <c r="H2672" s="791">
        <v>420000</v>
      </c>
      <c r="I2672" s="745">
        <v>55000</v>
      </c>
      <c r="J2672" s="735">
        <v>0</v>
      </c>
      <c r="K2672" s="1196">
        <f t="shared" si="74"/>
        <v>420000</v>
      </c>
      <c r="L2672" s="1081"/>
    </row>
    <row r="2673" spans="2:12" ht="26.45" customHeight="1" x14ac:dyDescent="0.35">
      <c r="B2673" s="698">
        <v>22021004</v>
      </c>
      <c r="C2673" s="782">
        <v>70451</v>
      </c>
      <c r="D2673" s="761" t="s">
        <v>4877</v>
      </c>
      <c r="E2673" s="700">
        <v>2101</v>
      </c>
      <c r="F2673" s="698">
        <v>10721300</v>
      </c>
      <c r="G2673" s="26" t="s">
        <v>174</v>
      </c>
      <c r="H2673" s="791">
        <v>350000</v>
      </c>
      <c r="I2673" s="745">
        <v>0</v>
      </c>
      <c r="J2673" s="735">
        <v>0</v>
      </c>
      <c r="K2673" s="1196">
        <f t="shared" si="74"/>
        <v>350000</v>
      </c>
      <c r="L2673" s="1081"/>
    </row>
    <row r="2674" spans="2:12" ht="26.45" customHeight="1" x14ac:dyDescent="0.35">
      <c r="B2674" s="698">
        <v>22021006</v>
      </c>
      <c r="C2674" s="782">
        <v>70451</v>
      </c>
      <c r="D2674" s="761" t="s">
        <v>4877</v>
      </c>
      <c r="E2674" s="700">
        <v>2101</v>
      </c>
      <c r="F2674" s="698">
        <v>10721300</v>
      </c>
      <c r="G2674" s="26" t="s">
        <v>190</v>
      </c>
      <c r="H2674" s="791">
        <v>154000</v>
      </c>
      <c r="I2674" s="745">
        <v>0</v>
      </c>
      <c r="J2674" s="735">
        <v>0</v>
      </c>
      <c r="K2674" s="1196">
        <f t="shared" si="74"/>
        <v>154000</v>
      </c>
      <c r="L2674" s="1081"/>
    </row>
    <row r="2675" spans="2:12" ht="26.45" customHeight="1" x14ac:dyDescent="0.35">
      <c r="B2675" s="698">
        <v>22021007</v>
      </c>
      <c r="C2675" s="782">
        <v>70451</v>
      </c>
      <c r="D2675" s="761" t="s">
        <v>4877</v>
      </c>
      <c r="E2675" s="700">
        <v>2101</v>
      </c>
      <c r="F2675" s="698">
        <v>10721300</v>
      </c>
      <c r="G2675" s="26" t="s">
        <v>175</v>
      </c>
      <c r="H2675" s="791">
        <v>500000</v>
      </c>
      <c r="I2675" s="745">
        <v>220000</v>
      </c>
      <c r="J2675" s="735">
        <v>0</v>
      </c>
      <c r="K2675" s="1196">
        <f t="shared" si="74"/>
        <v>500000</v>
      </c>
      <c r="L2675" s="1081"/>
    </row>
    <row r="2676" spans="2:12" ht="26.45" customHeight="1" x14ac:dyDescent="0.35">
      <c r="B2676" s="698">
        <v>22021008</v>
      </c>
      <c r="C2676" s="782">
        <v>70451</v>
      </c>
      <c r="D2676" s="761" t="s">
        <v>4877</v>
      </c>
      <c r="E2676" s="700">
        <v>2101</v>
      </c>
      <c r="F2676" s="698">
        <v>10721300</v>
      </c>
      <c r="G2676" s="26" t="s">
        <v>191</v>
      </c>
      <c r="H2676" s="791">
        <v>350000</v>
      </c>
      <c r="I2676" s="745">
        <v>0</v>
      </c>
      <c r="J2676" s="735">
        <v>0</v>
      </c>
      <c r="K2676" s="1196">
        <f t="shared" si="74"/>
        <v>350000</v>
      </c>
      <c r="L2676" s="1081"/>
    </row>
    <row r="2677" spans="2:12" ht="26.45" customHeight="1" x14ac:dyDescent="0.35">
      <c r="B2677" s="698">
        <v>22021014</v>
      </c>
      <c r="C2677" s="782">
        <v>70451</v>
      </c>
      <c r="D2677" s="761" t="s">
        <v>4877</v>
      </c>
      <c r="E2677" s="700">
        <v>2101</v>
      </c>
      <c r="F2677" s="698">
        <v>10721300</v>
      </c>
      <c r="G2677" s="26" t="s">
        <v>206</v>
      </c>
      <c r="H2677" s="791">
        <v>560000</v>
      </c>
      <c r="I2677" s="745">
        <v>0</v>
      </c>
      <c r="J2677" s="735">
        <v>0</v>
      </c>
      <c r="K2677" s="1196">
        <f t="shared" si="74"/>
        <v>560000</v>
      </c>
      <c r="L2677" s="1081"/>
    </row>
    <row r="2678" spans="2:12" ht="26.45" customHeight="1" thickBot="1" x14ac:dyDescent="0.4">
      <c r="B2678" s="698">
        <v>22021021</v>
      </c>
      <c r="C2678" s="782">
        <v>70451</v>
      </c>
      <c r="D2678" s="761" t="s">
        <v>4877</v>
      </c>
      <c r="E2678" s="700">
        <v>2101</v>
      </c>
      <c r="F2678" s="698">
        <v>10721300</v>
      </c>
      <c r="G2678" s="26" t="s">
        <v>201</v>
      </c>
      <c r="H2678" s="791">
        <v>70000</v>
      </c>
      <c r="I2678" s="745">
        <v>0</v>
      </c>
      <c r="J2678" s="735">
        <v>0</v>
      </c>
      <c r="K2678" s="1196">
        <f t="shared" si="74"/>
        <v>70000</v>
      </c>
      <c r="L2678" s="1081"/>
    </row>
    <row r="2679" spans="2:12" ht="26.45" customHeight="1" thickTop="1" thickBot="1" x14ac:dyDescent="0.4">
      <c r="B2679" s="767"/>
      <c r="C2679" s="767"/>
      <c r="D2679" s="767"/>
      <c r="E2679" s="767"/>
      <c r="F2679" s="767"/>
      <c r="G2679" s="16" t="s">
        <v>1039</v>
      </c>
      <c r="H2679" s="766">
        <f>SUM(H2632:H2678)</f>
        <v>176544556.76999998</v>
      </c>
      <c r="I2679" s="747">
        <f>SUM(I2632:I2678)</f>
        <v>80835726.25</v>
      </c>
      <c r="J2679" s="765">
        <f>SUM(J2632:J2678)</f>
        <v>64830323.229999997</v>
      </c>
      <c r="K2679" s="807">
        <f>SUM(K2632:K2678)</f>
        <v>241374879.99999997</v>
      </c>
    </row>
    <row r="2680" spans="2:12" ht="27" thickTop="1" thickBot="1" x14ac:dyDescent="0.4">
      <c r="G2680" s="769"/>
      <c r="H2680" s="787"/>
      <c r="I2680" s="728"/>
      <c r="J2680" s="770"/>
      <c r="K2680" s="939"/>
    </row>
    <row r="2681" spans="2:12" ht="27.75" thickTop="1" thickBot="1" x14ac:dyDescent="0.4">
      <c r="G2681" s="769"/>
      <c r="H2681" s="787"/>
      <c r="I2681" s="728"/>
      <c r="J2681" s="719" t="s">
        <v>979</v>
      </c>
      <c r="K2681" s="807">
        <f>SUM(K2632)</f>
        <v>118960856.77</v>
      </c>
    </row>
    <row r="2682" spans="2:12" ht="27.75" thickTop="1" thickBot="1" x14ac:dyDescent="0.4">
      <c r="G2682" s="769"/>
      <c r="H2682" s="787"/>
      <c r="I2682" s="728"/>
      <c r="J2682" s="719" t="s">
        <v>180</v>
      </c>
      <c r="K2682" s="807">
        <f>K2679-K2681</f>
        <v>122414023.22999997</v>
      </c>
    </row>
    <row r="2683" spans="2:12" ht="27" thickTop="1" thickBot="1" x14ac:dyDescent="0.4"/>
    <row r="2684" spans="2:12" ht="27.75" thickTop="1" thickBot="1" x14ac:dyDescent="0.4">
      <c r="B2684" s="1088" t="s">
        <v>76</v>
      </c>
      <c r="C2684" s="1118" t="s">
        <v>3866</v>
      </c>
      <c r="D2684" s="1089"/>
      <c r="E2684" s="1089"/>
      <c r="F2684" s="1089"/>
      <c r="G2684" s="1089"/>
      <c r="H2684" s="1090"/>
      <c r="I2684" s="1091"/>
      <c r="J2684" s="1089"/>
      <c r="K2684" s="1108"/>
    </row>
    <row r="2685" spans="2:12" ht="27.75" thickTop="1" thickBot="1" x14ac:dyDescent="0.4">
      <c r="B2685" s="1569" t="s">
        <v>298</v>
      </c>
      <c r="C2685" s="1569"/>
      <c r="D2685" s="1569"/>
      <c r="E2685" s="1569"/>
      <c r="F2685" s="1569"/>
      <c r="G2685" s="31"/>
      <c r="H2685" s="32"/>
      <c r="I2685" s="753"/>
      <c r="J2685" s="722"/>
      <c r="K2685" s="32"/>
    </row>
    <row r="2686" spans="2:12" ht="80.25" thickTop="1" thickBot="1" x14ac:dyDescent="0.4">
      <c r="B2686" s="20" t="s">
        <v>137</v>
      </c>
      <c r="C2686" s="20" t="s">
        <v>138</v>
      </c>
      <c r="D2686" s="20" t="s">
        <v>139</v>
      </c>
      <c r="E2686" s="20" t="s">
        <v>140</v>
      </c>
      <c r="F2686" s="20" t="s">
        <v>141</v>
      </c>
      <c r="G2686" s="20" t="s">
        <v>142</v>
      </c>
      <c r="H2686" s="33" t="s">
        <v>3311</v>
      </c>
      <c r="I2686" s="750" t="s">
        <v>3317</v>
      </c>
      <c r="J2686" s="717" t="s">
        <v>3318</v>
      </c>
      <c r="K2686" s="33" t="s">
        <v>5153</v>
      </c>
    </row>
    <row r="2687" spans="2:12" ht="51.75" thickTop="1" x14ac:dyDescent="0.35">
      <c r="B2687" s="698">
        <v>23010129</v>
      </c>
      <c r="C2687" s="782">
        <v>70451</v>
      </c>
      <c r="D2687" s="699" t="s">
        <v>5043</v>
      </c>
      <c r="E2687" s="700">
        <v>3101</v>
      </c>
      <c r="F2687" s="782">
        <v>10742400</v>
      </c>
      <c r="G2687" s="26" t="s">
        <v>4651</v>
      </c>
      <c r="H2687" s="791">
        <v>0</v>
      </c>
      <c r="I2687" s="745">
        <v>0</v>
      </c>
      <c r="J2687" s="736">
        <v>290000000</v>
      </c>
      <c r="K2687" s="785">
        <f t="shared" ref="K2687:K2701" si="75">H2687+J2687</f>
        <v>290000000</v>
      </c>
      <c r="L2687" s="1081"/>
    </row>
    <row r="2688" spans="2:12" ht="51" x14ac:dyDescent="0.35">
      <c r="B2688" s="698">
        <v>23010129</v>
      </c>
      <c r="C2688" s="782">
        <v>70451</v>
      </c>
      <c r="D2688" s="699" t="s">
        <v>5044</v>
      </c>
      <c r="E2688" s="700">
        <v>3101</v>
      </c>
      <c r="F2688" s="782">
        <v>10742400</v>
      </c>
      <c r="G2688" s="26" t="s">
        <v>4652</v>
      </c>
      <c r="H2688" s="791">
        <v>0</v>
      </c>
      <c r="I2688" s="745">
        <v>0</v>
      </c>
      <c r="J2688" s="736">
        <v>1500000000</v>
      </c>
      <c r="K2688" s="785">
        <f t="shared" si="75"/>
        <v>1500000000</v>
      </c>
      <c r="L2688" s="1081"/>
    </row>
    <row r="2689" spans="1:15" ht="51" x14ac:dyDescent="0.35">
      <c r="B2689" s="698">
        <v>23020101</v>
      </c>
      <c r="C2689" s="782">
        <v>70451</v>
      </c>
      <c r="D2689" s="699" t="s">
        <v>5045</v>
      </c>
      <c r="E2689" s="700">
        <v>3101</v>
      </c>
      <c r="F2689" s="782">
        <v>10742400</v>
      </c>
      <c r="G2689" s="26" t="s">
        <v>4653</v>
      </c>
      <c r="H2689" s="791">
        <v>0</v>
      </c>
      <c r="I2689" s="745">
        <v>0</v>
      </c>
      <c r="J2689" s="736">
        <v>190000000</v>
      </c>
      <c r="K2689" s="785">
        <f t="shared" si="75"/>
        <v>190000000</v>
      </c>
      <c r="L2689" s="1081"/>
    </row>
    <row r="2690" spans="1:15" ht="76.5" x14ac:dyDescent="0.35">
      <c r="B2690" s="698">
        <v>23020114</v>
      </c>
      <c r="C2690" s="782">
        <v>70451</v>
      </c>
      <c r="D2690" s="699" t="s">
        <v>5046</v>
      </c>
      <c r="E2690" s="700">
        <v>3101</v>
      </c>
      <c r="F2690" s="782">
        <v>10742400</v>
      </c>
      <c r="G2690" s="26" t="s">
        <v>4654</v>
      </c>
      <c r="H2690" s="791">
        <v>0</v>
      </c>
      <c r="I2690" s="745">
        <v>0</v>
      </c>
      <c r="J2690" s="736">
        <v>1000000000</v>
      </c>
      <c r="K2690" s="785">
        <f t="shared" si="75"/>
        <v>1000000000</v>
      </c>
      <c r="L2690" s="1081"/>
    </row>
    <row r="2691" spans="1:15" ht="51" x14ac:dyDescent="0.35">
      <c r="B2691" s="698">
        <v>23020114</v>
      </c>
      <c r="C2691" s="782">
        <v>70451</v>
      </c>
      <c r="D2691" s="699" t="s">
        <v>5047</v>
      </c>
      <c r="E2691" s="700">
        <v>3101</v>
      </c>
      <c r="F2691" s="782">
        <v>10742400</v>
      </c>
      <c r="G2691" s="26" t="s">
        <v>335</v>
      </c>
      <c r="H2691" s="791">
        <v>0</v>
      </c>
      <c r="I2691" s="745">
        <v>0</v>
      </c>
      <c r="J2691" s="736">
        <v>2100000</v>
      </c>
      <c r="K2691" s="785">
        <f t="shared" si="75"/>
        <v>2100000</v>
      </c>
      <c r="L2691" s="1081"/>
    </row>
    <row r="2692" spans="1:15" ht="51" x14ac:dyDescent="0.35">
      <c r="B2692" s="698">
        <v>23020114</v>
      </c>
      <c r="C2692" s="782">
        <v>70451</v>
      </c>
      <c r="D2692" s="699" t="s">
        <v>5048</v>
      </c>
      <c r="E2692" s="700">
        <v>3101</v>
      </c>
      <c r="F2692" s="782">
        <v>10742400</v>
      </c>
      <c r="G2692" s="26" t="s">
        <v>336</v>
      </c>
      <c r="H2692" s="791">
        <v>0</v>
      </c>
      <c r="I2692" s="745">
        <v>0</v>
      </c>
      <c r="J2692" s="736">
        <v>200000000</v>
      </c>
      <c r="K2692" s="785">
        <f t="shared" si="75"/>
        <v>200000000</v>
      </c>
      <c r="L2692" s="1081"/>
    </row>
    <row r="2693" spans="1:15" ht="51" x14ac:dyDescent="0.35">
      <c r="B2693" s="698">
        <v>23020114</v>
      </c>
      <c r="C2693" s="782">
        <v>70451</v>
      </c>
      <c r="D2693" s="699" t="s">
        <v>5050</v>
      </c>
      <c r="E2693" s="700">
        <v>3101</v>
      </c>
      <c r="F2693" s="782">
        <v>10742400</v>
      </c>
      <c r="G2693" s="26" t="s">
        <v>4655</v>
      </c>
      <c r="H2693" s="791">
        <v>0</v>
      </c>
      <c r="I2693" s="745">
        <v>0</v>
      </c>
      <c r="J2693" s="736">
        <v>350000000</v>
      </c>
      <c r="K2693" s="785">
        <f t="shared" si="75"/>
        <v>350000000</v>
      </c>
      <c r="L2693" s="1081"/>
    </row>
    <row r="2694" spans="1:15" s="1312" customFormat="1" ht="77.25" x14ac:dyDescent="0.35">
      <c r="B2694" s="1313">
        <v>23020114</v>
      </c>
      <c r="C2694" s="1324">
        <v>70451</v>
      </c>
      <c r="D2694" s="1325" t="s">
        <v>5051</v>
      </c>
      <c r="E2694" s="1315">
        <v>3101</v>
      </c>
      <c r="F2694" s="1324">
        <v>10742400</v>
      </c>
      <c r="G2694" s="1316" t="s">
        <v>5230</v>
      </c>
      <c r="H2694" s="1317">
        <v>0</v>
      </c>
      <c r="I2694" s="1328"/>
      <c r="J2694" s="1329"/>
      <c r="K2694" s="1330">
        <f t="shared" si="75"/>
        <v>0</v>
      </c>
      <c r="L2694" s="1327"/>
      <c r="M2694" s="1154"/>
      <c r="N2694" s="1322"/>
      <c r="O2694" s="1322"/>
    </row>
    <row r="2695" spans="1:15" s="1312" customFormat="1" ht="78" x14ac:dyDescent="0.35">
      <c r="B2695" s="1313">
        <v>23020114</v>
      </c>
      <c r="C2695" s="1324">
        <v>70451</v>
      </c>
      <c r="D2695" s="1325" t="s">
        <v>5052</v>
      </c>
      <c r="E2695" s="1315">
        <v>3101</v>
      </c>
      <c r="F2695" s="1324">
        <v>10742400</v>
      </c>
      <c r="G2695" s="1316" t="s">
        <v>5231</v>
      </c>
      <c r="H2695" s="1317">
        <v>0</v>
      </c>
      <c r="I2695" s="1328"/>
      <c r="J2695" s="1329"/>
      <c r="K2695" s="1330">
        <f t="shared" si="75"/>
        <v>0</v>
      </c>
      <c r="L2695" s="1327"/>
      <c r="M2695" s="1154"/>
      <c r="N2695" s="1322"/>
      <c r="O2695" s="1322"/>
    </row>
    <row r="2696" spans="1:15" s="1312" customFormat="1" ht="51.75" x14ac:dyDescent="0.35">
      <c r="B2696" s="1313">
        <v>23020114</v>
      </c>
      <c r="C2696" s="1324">
        <v>70451</v>
      </c>
      <c r="D2696" s="1325" t="s">
        <v>5053</v>
      </c>
      <c r="E2696" s="1315">
        <v>3101</v>
      </c>
      <c r="F2696" s="1324">
        <v>10742400</v>
      </c>
      <c r="G2696" s="1316" t="s">
        <v>5232</v>
      </c>
      <c r="H2696" s="1317">
        <v>0</v>
      </c>
      <c r="I2696" s="1328"/>
      <c r="J2696" s="1329"/>
      <c r="K2696" s="1330">
        <f t="shared" si="75"/>
        <v>0</v>
      </c>
      <c r="L2696" s="1327"/>
      <c r="M2696" s="1154"/>
      <c r="N2696" s="1322"/>
      <c r="O2696" s="1322"/>
    </row>
    <row r="2697" spans="1:15" s="1312" customFormat="1" ht="78" x14ac:dyDescent="0.35">
      <c r="B2697" s="1313">
        <v>23020114</v>
      </c>
      <c r="C2697" s="1324">
        <v>70451</v>
      </c>
      <c r="D2697" s="1325" t="s">
        <v>5054</v>
      </c>
      <c r="E2697" s="1315">
        <v>3101</v>
      </c>
      <c r="F2697" s="1324">
        <v>10742400</v>
      </c>
      <c r="G2697" s="1316" t="s">
        <v>5233</v>
      </c>
      <c r="H2697" s="1317">
        <v>0</v>
      </c>
      <c r="I2697" s="1328"/>
      <c r="J2697" s="1329"/>
      <c r="K2697" s="1330">
        <f t="shared" si="75"/>
        <v>0</v>
      </c>
      <c r="L2697" s="1327"/>
      <c r="M2697" s="1154"/>
      <c r="N2697" s="1322"/>
      <c r="O2697" s="1322"/>
    </row>
    <row r="2698" spans="1:15" s="1027" customFormat="1" ht="76.5" x14ac:dyDescent="0.35">
      <c r="B2698" s="1362">
        <v>23020114</v>
      </c>
      <c r="C2698" s="1363">
        <v>70451</v>
      </c>
      <c r="D2698" s="1549" t="s">
        <v>5049</v>
      </c>
      <c r="E2698" s="1365">
        <v>3101</v>
      </c>
      <c r="F2698" s="1363">
        <v>10742400</v>
      </c>
      <c r="G2698" s="1144" t="s">
        <v>5124</v>
      </c>
      <c r="H2698" s="1366">
        <v>24333333333.333302</v>
      </c>
      <c r="I2698" s="1550">
        <v>23749759347.559998</v>
      </c>
      <c r="J2698" s="1551">
        <v>2000000000</v>
      </c>
      <c r="K2698" s="1368">
        <v>26333333333.333302</v>
      </c>
      <c r="L2698" s="1081"/>
      <c r="M2698" s="1369"/>
      <c r="N2698" s="1029"/>
      <c r="O2698" s="1029"/>
    </row>
    <row r="2699" spans="1:15" s="151" customFormat="1" ht="51" x14ac:dyDescent="0.35">
      <c r="A2699" s="166"/>
      <c r="B2699" s="145">
        <v>23020114</v>
      </c>
      <c r="C2699" s="1259">
        <v>70451</v>
      </c>
      <c r="D2699" s="146" t="s">
        <v>5055</v>
      </c>
      <c r="E2699" s="147">
        <v>3101</v>
      </c>
      <c r="F2699" s="1259">
        <v>10742400</v>
      </c>
      <c r="G2699" s="148" t="s">
        <v>4656</v>
      </c>
      <c r="H2699" s="149">
        <v>0</v>
      </c>
      <c r="I2699" s="1275">
        <v>0</v>
      </c>
      <c r="J2699" s="1271">
        <v>2000000000</v>
      </c>
      <c r="K2699" s="1248">
        <f t="shared" si="75"/>
        <v>2000000000</v>
      </c>
      <c r="L2699" s="1082"/>
      <c r="M2699" s="1154"/>
      <c r="N2699" s="874"/>
      <c r="O2699" s="874"/>
    </row>
    <row r="2700" spans="1:15" ht="51" x14ac:dyDescent="0.35">
      <c r="B2700" s="698">
        <v>23020114</v>
      </c>
      <c r="C2700" s="782">
        <v>70451</v>
      </c>
      <c r="D2700" s="699" t="s">
        <v>3390</v>
      </c>
      <c r="E2700" s="700">
        <v>3101</v>
      </c>
      <c r="F2700" s="782">
        <v>10742400</v>
      </c>
      <c r="G2700" s="26" t="s">
        <v>4657</v>
      </c>
      <c r="H2700" s="791">
        <v>2000000000</v>
      </c>
      <c r="I2700" s="745">
        <v>337613832.88999999</v>
      </c>
      <c r="J2700" s="736"/>
      <c r="K2700" s="785">
        <f>J2700+H2700</f>
        <v>2000000000</v>
      </c>
      <c r="L2700" s="1081"/>
    </row>
    <row r="2701" spans="1:15" ht="51.75" thickBot="1" x14ac:dyDescent="0.4">
      <c r="B2701" s="698">
        <v>23020114</v>
      </c>
      <c r="C2701" s="782">
        <v>70451</v>
      </c>
      <c r="D2701" s="699" t="s">
        <v>4734</v>
      </c>
      <c r="E2701" s="700">
        <v>3101</v>
      </c>
      <c r="F2701" s="782">
        <v>10742400</v>
      </c>
      <c r="G2701" s="26" t="s">
        <v>4658</v>
      </c>
      <c r="H2701" s="791">
        <v>0</v>
      </c>
      <c r="I2701" s="745">
        <v>0</v>
      </c>
      <c r="J2701" s="736">
        <v>500000</v>
      </c>
      <c r="K2701" s="785">
        <f t="shared" si="75"/>
        <v>500000</v>
      </c>
      <c r="L2701" s="1081"/>
    </row>
    <row r="2702" spans="1:15" ht="27.75" thickTop="1" thickBot="1" x14ac:dyDescent="0.4">
      <c r="B2702" s="764"/>
      <c r="C2702" s="764"/>
      <c r="D2702" s="764"/>
      <c r="E2702" s="764"/>
      <c r="F2702" s="764"/>
      <c r="G2702" s="16" t="s">
        <v>1038</v>
      </c>
      <c r="H2702" s="766">
        <f>SUM(H2687:H2701)</f>
        <v>26333333333.333302</v>
      </c>
      <c r="I2702" s="747">
        <f>SUM(I2687:I2701)</f>
        <v>24087373180.449997</v>
      </c>
      <c r="J2702" s="765">
        <f>SUM(J2687:J2701)</f>
        <v>7532600000</v>
      </c>
      <c r="K2702" s="766">
        <f>SUM(K2687:K2701)</f>
        <v>33865933333.333302</v>
      </c>
    </row>
    <row r="2703" spans="1:15" ht="27" thickTop="1" thickBot="1" x14ac:dyDescent="0.4">
      <c r="B2703" s="767"/>
      <c r="C2703" s="767"/>
      <c r="D2703" s="767"/>
      <c r="E2703" s="767"/>
      <c r="F2703" s="767"/>
      <c r="G2703" s="769"/>
      <c r="H2703" s="787"/>
      <c r="I2703" s="728"/>
      <c r="J2703" s="770"/>
      <c r="K2703" s="934"/>
    </row>
    <row r="2704" spans="1:15" ht="27.75" thickTop="1" thickBot="1" x14ac:dyDescent="0.4">
      <c r="B2704" s="767"/>
      <c r="C2704" s="767"/>
      <c r="D2704" s="767"/>
      <c r="E2704" s="767"/>
      <c r="F2704" s="767"/>
      <c r="G2704" s="769"/>
      <c r="H2704" s="787"/>
      <c r="I2704" s="728"/>
      <c r="J2704" s="719" t="s">
        <v>215</v>
      </c>
      <c r="K2704" s="766">
        <f>K2702</f>
        <v>33865933333.333302</v>
      </c>
    </row>
    <row r="2705" spans="2:12" ht="27.75" thickTop="1" thickBot="1" x14ac:dyDescent="0.4">
      <c r="B2705" s="767"/>
      <c r="C2705" s="767"/>
      <c r="D2705" s="767"/>
      <c r="E2705" s="767"/>
      <c r="F2705" s="767"/>
      <c r="G2705" s="769"/>
      <c r="H2705" s="787"/>
      <c r="I2705" s="728"/>
      <c r="J2705" s="720"/>
      <c r="K2705" s="827"/>
    </row>
    <row r="2706" spans="2:12" ht="27.75" thickTop="1" thickBot="1" x14ac:dyDescent="0.4">
      <c r="B2706" s="1088" t="s">
        <v>70</v>
      </c>
      <c r="C2706" s="1089" t="s">
        <v>3163</v>
      </c>
      <c r="D2706" s="1089"/>
      <c r="E2706" s="1089"/>
      <c r="F2706" s="1089"/>
      <c r="G2706" s="1089"/>
      <c r="H2706" s="1108"/>
      <c r="I2706" s="1101"/>
      <c r="J2706" s="1112"/>
      <c r="K2706" s="1108"/>
    </row>
    <row r="2707" spans="2:12" ht="27.75" thickTop="1" thickBot="1" x14ac:dyDescent="0.4">
      <c r="B2707" s="1569" t="s">
        <v>182</v>
      </c>
      <c r="C2707" s="1569"/>
      <c r="D2707" s="1569"/>
      <c r="E2707" s="1569"/>
      <c r="F2707" s="1569"/>
      <c r="G2707" s="31"/>
      <c r="H2707" s="32"/>
      <c r="I2707" s="753"/>
      <c r="J2707" s="722"/>
      <c r="K2707" s="32"/>
    </row>
    <row r="2708" spans="2:12" ht="106.5" thickTop="1" thickBot="1" x14ac:dyDescent="0.4">
      <c r="B2708" s="20" t="s">
        <v>137</v>
      </c>
      <c r="C2708" s="20" t="s">
        <v>138</v>
      </c>
      <c r="D2708" s="20" t="s">
        <v>139</v>
      </c>
      <c r="E2708" s="20" t="s">
        <v>140</v>
      </c>
      <c r="F2708" s="20" t="s">
        <v>141</v>
      </c>
      <c r="G2708" s="20" t="s">
        <v>142</v>
      </c>
      <c r="H2708" s="33" t="s">
        <v>3311</v>
      </c>
      <c r="I2708" s="750" t="s">
        <v>3316</v>
      </c>
      <c r="J2708" s="717" t="s">
        <v>3315</v>
      </c>
      <c r="K2708" s="21" t="s">
        <v>5190</v>
      </c>
    </row>
    <row r="2709" spans="2:12" ht="26.25" thickTop="1" x14ac:dyDescent="0.35">
      <c r="B2709" s="782">
        <v>21010101</v>
      </c>
      <c r="C2709" s="782">
        <v>70821</v>
      </c>
      <c r="D2709" s="783" t="s">
        <v>4684</v>
      </c>
      <c r="E2709" s="784">
        <v>2101</v>
      </c>
      <c r="F2709" s="782">
        <v>10721300</v>
      </c>
      <c r="G2709" s="37" t="s">
        <v>143</v>
      </c>
      <c r="H2709" s="785">
        <v>118506012.51000001</v>
      </c>
      <c r="I2709" s="751">
        <v>56710996.449999996</v>
      </c>
      <c r="J2709" s="738"/>
      <c r="K2709" s="785">
        <f t="shared" ref="K2709:K2738" si="76">SUM(H2709,J2709)</f>
        <v>118506012.51000001</v>
      </c>
      <c r="L2709" s="1081"/>
    </row>
    <row r="2710" spans="2:12" ht="25.5" customHeight="1" x14ac:dyDescent="0.35">
      <c r="B2710" s="698">
        <v>22020101</v>
      </c>
      <c r="C2710" s="782">
        <v>70821</v>
      </c>
      <c r="D2710" s="761" t="s">
        <v>4684</v>
      </c>
      <c r="E2710" s="700">
        <v>2101</v>
      </c>
      <c r="F2710" s="698">
        <v>10721300</v>
      </c>
      <c r="G2710" s="26" t="s">
        <v>145</v>
      </c>
      <c r="H2710" s="791">
        <v>700000</v>
      </c>
      <c r="I2710" s="751">
        <v>21500</v>
      </c>
      <c r="J2710" s="726"/>
      <c r="K2710" s="785">
        <f t="shared" si="76"/>
        <v>700000</v>
      </c>
      <c r="L2710" s="1081"/>
    </row>
    <row r="2711" spans="2:12" ht="25.5" customHeight="1" x14ac:dyDescent="0.35">
      <c r="B2711" s="698">
        <v>22020102</v>
      </c>
      <c r="C2711" s="782">
        <v>70821</v>
      </c>
      <c r="D2711" s="761" t="s">
        <v>4684</v>
      </c>
      <c r="E2711" s="700">
        <v>2101</v>
      </c>
      <c r="F2711" s="698">
        <v>10721300</v>
      </c>
      <c r="G2711" s="26" t="s">
        <v>146</v>
      </c>
      <c r="H2711" s="791">
        <v>1800000</v>
      </c>
      <c r="I2711" s="751">
        <v>506000</v>
      </c>
      <c r="J2711" s="648">
        <v>200000</v>
      </c>
      <c r="K2711" s="785">
        <f t="shared" si="76"/>
        <v>2000000</v>
      </c>
      <c r="L2711" s="1081"/>
    </row>
    <row r="2712" spans="2:12" ht="25.5" customHeight="1" x14ac:dyDescent="0.35">
      <c r="B2712" s="698">
        <v>22020201</v>
      </c>
      <c r="C2712" s="782">
        <v>70821</v>
      </c>
      <c r="D2712" s="761" t="s">
        <v>4684</v>
      </c>
      <c r="E2712" s="700">
        <v>2101</v>
      </c>
      <c r="F2712" s="698">
        <v>10721300</v>
      </c>
      <c r="G2712" s="26" t="s">
        <v>147</v>
      </c>
      <c r="H2712" s="791">
        <v>363090</v>
      </c>
      <c r="I2712" s="751">
        <v>0</v>
      </c>
      <c r="J2712" s="726"/>
      <c r="K2712" s="785">
        <f t="shared" si="76"/>
        <v>363090</v>
      </c>
      <c r="L2712" s="1081"/>
    </row>
    <row r="2713" spans="2:12" ht="25.5" customHeight="1" x14ac:dyDescent="0.35">
      <c r="B2713" s="698">
        <v>22020202</v>
      </c>
      <c r="C2713" s="782">
        <v>70821</v>
      </c>
      <c r="D2713" s="761" t="s">
        <v>4684</v>
      </c>
      <c r="E2713" s="700">
        <v>2101</v>
      </c>
      <c r="F2713" s="698">
        <v>10721300</v>
      </c>
      <c r="G2713" s="26" t="s">
        <v>184</v>
      </c>
      <c r="H2713" s="791">
        <v>84000</v>
      </c>
      <c r="I2713" s="751">
        <v>20000</v>
      </c>
      <c r="J2713" s="648"/>
      <c r="K2713" s="785">
        <f t="shared" si="76"/>
        <v>84000</v>
      </c>
      <c r="L2713" s="1081"/>
    </row>
    <row r="2714" spans="2:12" ht="25.5" customHeight="1" x14ac:dyDescent="0.35">
      <c r="B2714" s="698">
        <v>22020205</v>
      </c>
      <c r="C2714" s="782">
        <v>70821</v>
      </c>
      <c r="D2714" s="761" t="s">
        <v>4684</v>
      </c>
      <c r="E2714" s="700">
        <v>2101</v>
      </c>
      <c r="F2714" s="698">
        <v>10721300</v>
      </c>
      <c r="G2714" s="26" t="s">
        <v>185</v>
      </c>
      <c r="H2714" s="791">
        <v>36750</v>
      </c>
      <c r="I2714" s="751">
        <v>0</v>
      </c>
      <c r="J2714" s="726"/>
      <c r="K2714" s="785">
        <f t="shared" si="76"/>
        <v>36750</v>
      </c>
      <c r="L2714" s="1081"/>
    </row>
    <row r="2715" spans="2:12" ht="25.5" customHeight="1" x14ac:dyDescent="0.35">
      <c r="B2715" s="698">
        <v>22020301</v>
      </c>
      <c r="C2715" s="782">
        <v>70821</v>
      </c>
      <c r="D2715" s="761" t="s">
        <v>4684</v>
      </c>
      <c r="E2715" s="700">
        <v>2101</v>
      </c>
      <c r="F2715" s="698">
        <v>10721300</v>
      </c>
      <c r="G2715" s="26" t="s">
        <v>195</v>
      </c>
      <c r="H2715" s="791">
        <v>900000</v>
      </c>
      <c r="I2715" s="751">
        <v>140000</v>
      </c>
      <c r="J2715" s="648">
        <v>100000</v>
      </c>
      <c r="K2715" s="785">
        <f t="shared" si="76"/>
        <v>1000000</v>
      </c>
      <c r="L2715" s="1081"/>
    </row>
    <row r="2716" spans="2:12" ht="25.5" customHeight="1" x14ac:dyDescent="0.35">
      <c r="B2716" s="698">
        <v>22020302</v>
      </c>
      <c r="C2716" s="782">
        <v>70821</v>
      </c>
      <c r="D2716" s="761" t="s">
        <v>4684</v>
      </c>
      <c r="E2716" s="700">
        <v>2101</v>
      </c>
      <c r="F2716" s="698">
        <v>10721300</v>
      </c>
      <c r="G2716" s="26" t="s">
        <v>207</v>
      </c>
      <c r="H2716" s="791">
        <v>960000</v>
      </c>
      <c r="I2716" s="751">
        <v>0</v>
      </c>
      <c r="J2716" s="648"/>
      <c r="K2716" s="785">
        <f t="shared" si="76"/>
        <v>960000</v>
      </c>
      <c r="L2716" s="1081"/>
    </row>
    <row r="2717" spans="2:12" ht="25.5" customHeight="1" x14ac:dyDescent="0.35">
      <c r="B2717" s="698">
        <v>22020303</v>
      </c>
      <c r="C2717" s="782">
        <v>70821</v>
      </c>
      <c r="D2717" s="761" t="s">
        <v>4684</v>
      </c>
      <c r="E2717" s="700">
        <v>2101</v>
      </c>
      <c r="F2717" s="698">
        <v>10721300</v>
      </c>
      <c r="G2717" s="26" t="s">
        <v>152</v>
      </c>
      <c r="H2717" s="791">
        <v>35000</v>
      </c>
      <c r="I2717" s="751">
        <v>0</v>
      </c>
      <c r="J2717" s="648"/>
      <c r="K2717" s="785">
        <f t="shared" si="76"/>
        <v>35000</v>
      </c>
      <c r="L2717" s="1081"/>
    </row>
    <row r="2718" spans="2:12" ht="25.5" customHeight="1" x14ac:dyDescent="0.35">
      <c r="B2718" s="698">
        <v>22020304</v>
      </c>
      <c r="C2718" s="782">
        <v>70821</v>
      </c>
      <c r="D2718" s="761" t="s">
        <v>4684</v>
      </c>
      <c r="E2718" s="700">
        <v>2101</v>
      </c>
      <c r="F2718" s="698">
        <v>10721300</v>
      </c>
      <c r="G2718" s="26" t="s">
        <v>187</v>
      </c>
      <c r="H2718" s="791">
        <v>350000</v>
      </c>
      <c r="I2718" s="751">
        <v>0</v>
      </c>
      <c r="J2718" s="648"/>
      <c r="K2718" s="785">
        <f t="shared" si="76"/>
        <v>350000</v>
      </c>
      <c r="L2718" s="1081"/>
    </row>
    <row r="2719" spans="2:12" ht="25.5" customHeight="1" x14ac:dyDescent="0.35">
      <c r="B2719" s="698">
        <v>22020305</v>
      </c>
      <c r="C2719" s="782">
        <v>70821</v>
      </c>
      <c r="D2719" s="761" t="s">
        <v>4684</v>
      </c>
      <c r="E2719" s="700">
        <v>2101</v>
      </c>
      <c r="F2719" s="698">
        <v>10721300</v>
      </c>
      <c r="G2719" s="26" t="s">
        <v>153</v>
      </c>
      <c r="H2719" s="791">
        <v>400000</v>
      </c>
      <c r="I2719" s="751">
        <v>5000</v>
      </c>
      <c r="J2719" s="648"/>
      <c r="K2719" s="785">
        <f t="shared" si="76"/>
        <v>400000</v>
      </c>
      <c r="L2719" s="1081"/>
    </row>
    <row r="2720" spans="2:12" ht="25.5" customHeight="1" x14ac:dyDescent="0.35">
      <c r="B2720" s="698">
        <v>22020306</v>
      </c>
      <c r="C2720" s="782">
        <v>70821</v>
      </c>
      <c r="D2720" s="761" t="s">
        <v>4684</v>
      </c>
      <c r="E2720" s="700">
        <v>2101</v>
      </c>
      <c r="F2720" s="698">
        <v>10721300</v>
      </c>
      <c r="G2720" s="26" t="s">
        <v>154</v>
      </c>
      <c r="H2720" s="791">
        <v>400000</v>
      </c>
      <c r="I2720" s="751">
        <v>27500</v>
      </c>
      <c r="J2720" s="648"/>
      <c r="K2720" s="785">
        <f t="shared" si="76"/>
        <v>400000</v>
      </c>
      <c r="L2720" s="1081"/>
    </row>
    <row r="2721" spans="2:12" ht="25.5" customHeight="1" x14ac:dyDescent="0.35">
      <c r="B2721" s="698">
        <v>22020309</v>
      </c>
      <c r="C2721" s="782">
        <v>70821</v>
      </c>
      <c r="D2721" s="761" t="s">
        <v>4684</v>
      </c>
      <c r="E2721" s="700">
        <v>2101</v>
      </c>
      <c r="F2721" s="698">
        <v>10721300</v>
      </c>
      <c r="G2721" s="26" t="s">
        <v>156</v>
      </c>
      <c r="H2721" s="791">
        <v>1100000</v>
      </c>
      <c r="I2721" s="751">
        <v>0</v>
      </c>
      <c r="J2721" s="648"/>
      <c r="K2721" s="785">
        <f t="shared" si="76"/>
        <v>1100000</v>
      </c>
      <c r="L2721" s="1081"/>
    </row>
    <row r="2722" spans="2:12" ht="25.5" customHeight="1" x14ac:dyDescent="0.35">
      <c r="B2722" s="698">
        <v>22020310</v>
      </c>
      <c r="C2722" s="782">
        <v>70821</v>
      </c>
      <c r="D2722" s="761" t="s">
        <v>4684</v>
      </c>
      <c r="E2722" s="700">
        <v>2101</v>
      </c>
      <c r="F2722" s="698">
        <v>10721300</v>
      </c>
      <c r="G2722" s="26" t="s">
        <v>209</v>
      </c>
      <c r="H2722" s="791">
        <v>500000</v>
      </c>
      <c r="I2722" s="751">
        <v>0</v>
      </c>
      <c r="J2722" s="648"/>
      <c r="K2722" s="785">
        <f t="shared" si="76"/>
        <v>500000</v>
      </c>
      <c r="L2722" s="1081"/>
    </row>
    <row r="2723" spans="2:12" ht="25.5" customHeight="1" x14ac:dyDescent="0.35">
      <c r="B2723" s="698">
        <v>22020401</v>
      </c>
      <c r="C2723" s="782">
        <v>70821</v>
      </c>
      <c r="D2723" s="761" t="s">
        <v>4684</v>
      </c>
      <c r="E2723" s="700">
        <v>2101</v>
      </c>
      <c r="F2723" s="698">
        <v>10721300</v>
      </c>
      <c r="G2723" s="26" t="s">
        <v>196</v>
      </c>
      <c r="H2723" s="791">
        <v>700000</v>
      </c>
      <c r="I2723" s="751">
        <v>40000</v>
      </c>
      <c r="J2723" s="648"/>
      <c r="K2723" s="785">
        <f t="shared" si="76"/>
        <v>700000</v>
      </c>
      <c r="L2723" s="1081"/>
    </row>
    <row r="2724" spans="2:12" ht="25.5" customHeight="1" x14ac:dyDescent="0.35">
      <c r="B2724" s="698">
        <v>22020402</v>
      </c>
      <c r="C2724" s="782">
        <v>70821</v>
      </c>
      <c r="D2724" s="761" t="s">
        <v>4684</v>
      </c>
      <c r="E2724" s="700">
        <v>2101</v>
      </c>
      <c r="F2724" s="698">
        <v>10721300</v>
      </c>
      <c r="G2724" s="26" t="s">
        <v>197</v>
      </c>
      <c r="H2724" s="791">
        <v>700000</v>
      </c>
      <c r="I2724" s="751">
        <v>0</v>
      </c>
      <c r="J2724" s="648"/>
      <c r="K2724" s="785">
        <f t="shared" si="76"/>
        <v>700000</v>
      </c>
      <c r="L2724" s="1081"/>
    </row>
    <row r="2725" spans="2:12" ht="25.5" customHeight="1" x14ac:dyDescent="0.35">
      <c r="B2725" s="698">
        <v>22020403</v>
      </c>
      <c r="C2725" s="782">
        <v>70821</v>
      </c>
      <c r="D2725" s="761" t="s">
        <v>4684</v>
      </c>
      <c r="E2725" s="700">
        <v>2101</v>
      </c>
      <c r="F2725" s="698">
        <v>10721300</v>
      </c>
      <c r="G2725" s="26" t="s">
        <v>160</v>
      </c>
      <c r="H2725" s="791">
        <v>700000</v>
      </c>
      <c r="I2725" s="751">
        <v>0</v>
      </c>
      <c r="J2725" s="726"/>
      <c r="K2725" s="785">
        <f t="shared" si="76"/>
        <v>700000</v>
      </c>
      <c r="L2725" s="1081"/>
    </row>
    <row r="2726" spans="2:12" ht="25.5" customHeight="1" x14ac:dyDescent="0.35">
      <c r="B2726" s="698">
        <v>22020404</v>
      </c>
      <c r="C2726" s="782">
        <v>70821</v>
      </c>
      <c r="D2726" s="761" t="s">
        <v>4684</v>
      </c>
      <c r="E2726" s="700">
        <v>2101</v>
      </c>
      <c r="F2726" s="698">
        <v>10721300</v>
      </c>
      <c r="G2726" s="26" t="s">
        <v>161</v>
      </c>
      <c r="H2726" s="791">
        <v>210000</v>
      </c>
      <c r="I2726" s="751">
        <v>0</v>
      </c>
      <c r="J2726" s="648"/>
      <c r="K2726" s="785">
        <f t="shared" si="76"/>
        <v>210000</v>
      </c>
      <c r="L2726" s="1081"/>
    </row>
    <row r="2727" spans="2:12" ht="25.5" customHeight="1" x14ac:dyDescent="0.35">
      <c r="B2727" s="698">
        <v>22020405</v>
      </c>
      <c r="C2727" s="782">
        <v>70821</v>
      </c>
      <c r="D2727" s="761" t="s">
        <v>4684</v>
      </c>
      <c r="E2727" s="700">
        <v>2101</v>
      </c>
      <c r="F2727" s="698">
        <v>10721300</v>
      </c>
      <c r="G2727" s="26" t="s">
        <v>162</v>
      </c>
      <c r="H2727" s="791">
        <v>350000</v>
      </c>
      <c r="I2727" s="751">
        <v>0</v>
      </c>
      <c r="J2727" s="726"/>
      <c r="K2727" s="785">
        <f t="shared" si="76"/>
        <v>350000</v>
      </c>
      <c r="L2727" s="1081"/>
    </row>
    <row r="2728" spans="2:12" ht="25.5" customHeight="1" x14ac:dyDescent="0.35">
      <c r="B2728" s="698">
        <v>22020501</v>
      </c>
      <c r="C2728" s="782">
        <v>70821</v>
      </c>
      <c r="D2728" s="761" t="s">
        <v>4684</v>
      </c>
      <c r="E2728" s="700">
        <v>2101</v>
      </c>
      <c r="F2728" s="698">
        <v>10721300</v>
      </c>
      <c r="G2728" s="26" t="s">
        <v>165</v>
      </c>
      <c r="H2728" s="791">
        <v>940600</v>
      </c>
      <c r="I2728" s="751">
        <v>0</v>
      </c>
      <c r="J2728" s="648"/>
      <c r="K2728" s="785">
        <f t="shared" si="76"/>
        <v>940600</v>
      </c>
      <c r="L2728" s="1081"/>
    </row>
    <row r="2729" spans="2:12" ht="25.5" customHeight="1" x14ac:dyDescent="0.35">
      <c r="B2729" s="698">
        <v>22020601</v>
      </c>
      <c r="C2729" s="782">
        <v>70821</v>
      </c>
      <c r="D2729" s="761" t="s">
        <v>4684</v>
      </c>
      <c r="E2729" s="700">
        <v>2101</v>
      </c>
      <c r="F2729" s="698">
        <v>10721300</v>
      </c>
      <c r="G2729" s="26" t="s">
        <v>166</v>
      </c>
      <c r="H2729" s="791">
        <v>350000</v>
      </c>
      <c r="I2729" s="751">
        <v>0</v>
      </c>
      <c r="J2729" s="648"/>
      <c r="K2729" s="785">
        <f t="shared" si="76"/>
        <v>350000</v>
      </c>
      <c r="L2729" s="1081"/>
    </row>
    <row r="2730" spans="2:12" ht="25.5" customHeight="1" x14ac:dyDescent="0.35">
      <c r="B2730" s="698">
        <v>22020605</v>
      </c>
      <c r="C2730" s="782">
        <v>70821</v>
      </c>
      <c r="D2730" s="761" t="s">
        <v>4684</v>
      </c>
      <c r="E2730" s="700">
        <v>2101</v>
      </c>
      <c r="F2730" s="698">
        <v>10721300</v>
      </c>
      <c r="G2730" s="26" t="s">
        <v>167</v>
      </c>
      <c r="H2730" s="791">
        <v>350000</v>
      </c>
      <c r="I2730" s="751">
        <v>50000</v>
      </c>
      <c r="J2730" s="648"/>
      <c r="K2730" s="785">
        <f t="shared" si="76"/>
        <v>350000</v>
      </c>
      <c r="L2730" s="1081"/>
    </row>
    <row r="2731" spans="2:12" ht="25.5" customHeight="1" x14ac:dyDescent="0.35">
      <c r="B2731" s="698">
        <v>22020801</v>
      </c>
      <c r="C2731" s="782">
        <v>70821</v>
      </c>
      <c r="D2731" s="761" t="s">
        <v>4684</v>
      </c>
      <c r="E2731" s="700">
        <v>2101</v>
      </c>
      <c r="F2731" s="698">
        <v>10721300</v>
      </c>
      <c r="G2731" s="26" t="s">
        <v>168</v>
      </c>
      <c r="H2731" s="791">
        <v>725350</v>
      </c>
      <c r="I2731" s="751">
        <v>95000</v>
      </c>
      <c r="J2731" s="648">
        <v>274650</v>
      </c>
      <c r="K2731" s="785">
        <f t="shared" si="76"/>
        <v>1000000</v>
      </c>
      <c r="L2731" s="1081"/>
    </row>
    <row r="2732" spans="2:12" ht="25.5" customHeight="1" x14ac:dyDescent="0.35">
      <c r="B2732" s="698">
        <v>22020803</v>
      </c>
      <c r="C2732" s="782">
        <v>70821</v>
      </c>
      <c r="D2732" s="761" t="s">
        <v>4684</v>
      </c>
      <c r="E2732" s="700">
        <v>2101</v>
      </c>
      <c r="F2732" s="698">
        <v>10721300</v>
      </c>
      <c r="G2732" s="26" t="s">
        <v>169</v>
      </c>
      <c r="H2732" s="791">
        <v>143500</v>
      </c>
      <c r="I2732" s="751">
        <v>27000</v>
      </c>
      <c r="J2732" s="648"/>
      <c r="K2732" s="785">
        <f t="shared" si="76"/>
        <v>143500</v>
      </c>
      <c r="L2732" s="1081"/>
    </row>
    <row r="2733" spans="2:12" ht="25.5" customHeight="1" x14ac:dyDescent="0.35">
      <c r="B2733" s="698">
        <v>22020901</v>
      </c>
      <c r="C2733" s="782">
        <v>70821</v>
      </c>
      <c r="D2733" s="761" t="s">
        <v>4684</v>
      </c>
      <c r="E2733" s="700">
        <v>2101</v>
      </c>
      <c r="F2733" s="698">
        <v>10721300</v>
      </c>
      <c r="G2733" s="26" t="s">
        <v>171</v>
      </c>
      <c r="H2733" s="791">
        <v>10500</v>
      </c>
      <c r="I2733" s="751">
        <v>813.25</v>
      </c>
      <c r="J2733" s="648"/>
      <c r="K2733" s="785">
        <f t="shared" si="76"/>
        <v>10500</v>
      </c>
      <c r="L2733" s="1081"/>
    </row>
    <row r="2734" spans="2:12" ht="25.5" customHeight="1" x14ac:dyDescent="0.35">
      <c r="B2734" s="698">
        <v>22021003</v>
      </c>
      <c r="C2734" s="782">
        <v>70821</v>
      </c>
      <c r="D2734" s="761" t="s">
        <v>4684</v>
      </c>
      <c r="E2734" s="700">
        <v>2101</v>
      </c>
      <c r="F2734" s="698">
        <v>10721300</v>
      </c>
      <c r="G2734" s="26" t="s">
        <v>173</v>
      </c>
      <c r="H2734" s="791">
        <v>400000</v>
      </c>
      <c r="I2734" s="751">
        <v>0</v>
      </c>
      <c r="J2734" s="648"/>
      <c r="K2734" s="785">
        <f t="shared" si="76"/>
        <v>400000</v>
      </c>
      <c r="L2734" s="1081"/>
    </row>
    <row r="2735" spans="2:12" ht="25.5" customHeight="1" x14ac:dyDescent="0.35">
      <c r="B2735" s="698">
        <v>22021004</v>
      </c>
      <c r="C2735" s="782">
        <v>70821</v>
      </c>
      <c r="D2735" s="761" t="s">
        <v>4684</v>
      </c>
      <c r="E2735" s="700">
        <v>2101</v>
      </c>
      <c r="F2735" s="698">
        <v>10721300</v>
      </c>
      <c r="G2735" s="26" t="s">
        <v>174</v>
      </c>
      <c r="H2735" s="763">
        <v>325150</v>
      </c>
      <c r="I2735" s="751">
        <v>0</v>
      </c>
      <c r="J2735" s="735"/>
      <c r="K2735" s="785">
        <f t="shared" si="76"/>
        <v>325150</v>
      </c>
      <c r="L2735" s="1081"/>
    </row>
    <row r="2736" spans="2:12" ht="25.5" customHeight="1" x14ac:dyDescent="0.35">
      <c r="B2736" s="698">
        <v>22021007</v>
      </c>
      <c r="C2736" s="782">
        <v>70821</v>
      </c>
      <c r="D2736" s="761" t="s">
        <v>4684</v>
      </c>
      <c r="E2736" s="700">
        <v>2101</v>
      </c>
      <c r="F2736" s="698">
        <v>10721300</v>
      </c>
      <c r="G2736" s="26" t="s">
        <v>175</v>
      </c>
      <c r="H2736" s="791">
        <v>700000</v>
      </c>
      <c r="I2736" s="751">
        <v>40000</v>
      </c>
      <c r="J2736" s="648"/>
      <c r="K2736" s="785">
        <f t="shared" si="76"/>
        <v>700000</v>
      </c>
      <c r="L2736" s="1081"/>
    </row>
    <row r="2737" spans="2:12" ht="25.5" customHeight="1" x14ac:dyDescent="0.35">
      <c r="B2737" s="698">
        <v>22021014</v>
      </c>
      <c r="C2737" s="782">
        <v>70821</v>
      </c>
      <c r="D2737" s="761" t="s">
        <v>4684</v>
      </c>
      <c r="E2737" s="700">
        <v>2101</v>
      </c>
      <c r="F2737" s="698">
        <v>10721300</v>
      </c>
      <c r="G2737" s="26" t="s">
        <v>206</v>
      </c>
      <c r="H2737" s="791">
        <v>140000</v>
      </c>
      <c r="I2737" s="751">
        <v>0</v>
      </c>
      <c r="J2737" s="648"/>
      <c r="K2737" s="785">
        <f t="shared" si="76"/>
        <v>140000</v>
      </c>
      <c r="L2737" s="1081"/>
    </row>
    <row r="2738" spans="2:12" ht="25.5" customHeight="1" thickBot="1" x14ac:dyDescent="0.4">
      <c r="B2738" s="698">
        <v>22021021</v>
      </c>
      <c r="C2738" s="782">
        <v>70821</v>
      </c>
      <c r="D2738" s="761" t="s">
        <v>4684</v>
      </c>
      <c r="E2738" s="700">
        <v>2101</v>
      </c>
      <c r="F2738" s="698">
        <v>10721300</v>
      </c>
      <c r="G2738" s="26" t="s">
        <v>201</v>
      </c>
      <c r="H2738" s="791">
        <v>10328800</v>
      </c>
      <c r="I2738" s="751">
        <v>6440000</v>
      </c>
      <c r="J2738" s="648">
        <v>39671200</v>
      </c>
      <c r="K2738" s="785">
        <f t="shared" si="76"/>
        <v>50000000</v>
      </c>
      <c r="L2738" s="1081"/>
    </row>
    <row r="2739" spans="2:12" ht="27.75" thickTop="1" thickBot="1" x14ac:dyDescent="0.4">
      <c r="B2739" s="764"/>
      <c r="C2739" s="764"/>
      <c r="D2739" s="764"/>
      <c r="E2739" s="764"/>
      <c r="F2739" s="764"/>
      <c r="G2739" s="16" t="s">
        <v>1039</v>
      </c>
      <c r="H2739" s="766">
        <f>SUM(H2709:H2738)</f>
        <v>143208752.50999999</v>
      </c>
      <c r="I2739" s="747">
        <f>SUM(I2709:I2738)</f>
        <v>64123809.699999996</v>
      </c>
      <c r="J2739" s="765">
        <f>SUM(J2709:J2738)</f>
        <v>40245850</v>
      </c>
      <c r="K2739" s="766">
        <f>SUM(K2709:K2738)</f>
        <v>183454602.50999999</v>
      </c>
    </row>
    <row r="2740" spans="2:12" ht="27" thickTop="1" thickBot="1" x14ac:dyDescent="0.4">
      <c r="B2740" s="767"/>
      <c r="C2740" s="767"/>
      <c r="D2740" s="767"/>
      <c r="E2740" s="767"/>
      <c r="F2740" s="767"/>
      <c r="G2740" s="769"/>
      <c r="H2740" s="787"/>
      <c r="I2740" s="728"/>
      <c r="J2740" s="770"/>
      <c r="K2740" s="934"/>
    </row>
    <row r="2741" spans="2:12" ht="27.75" thickTop="1" thickBot="1" x14ac:dyDescent="0.4">
      <c r="B2741" s="767"/>
      <c r="C2741" s="767"/>
      <c r="D2741" s="767"/>
      <c r="E2741" s="767"/>
      <c r="F2741" s="767"/>
      <c r="G2741" s="769"/>
      <c r="H2741" s="787"/>
      <c r="I2741" s="728"/>
      <c r="J2741" s="719" t="s">
        <v>179</v>
      </c>
      <c r="K2741" s="766">
        <f>K2709</f>
        <v>118506012.51000001</v>
      </c>
    </row>
    <row r="2742" spans="2:12" ht="27.75" thickTop="1" thickBot="1" x14ac:dyDescent="0.4">
      <c r="B2742" s="767"/>
      <c r="C2742" s="767"/>
      <c r="D2742" s="767"/>
      <c r="E2742" s="767"/>
      <c r="F2742" s="767"/>
      <c r="G2742" s="769"/>
      <c r="H2742" s="787"/>
      <c r="I2742" s="728"/>
      <c r="J2742" s="719" t="s">
        <v>180</v>
      </c>
      <c r="K2742" s="766">
        <f>K2739-K2741</f>
        <v>64948589.999999985</v>
      </c>
    </row>
    <row r="2743" spans="2:12" ht="27.75" thickTop="1" thickBot="1" x14ac:dyDescent="0.4">
      <c r="B2743" s="767"/>
      <c r="C2743" s="767"/>
      <c r="D2743" s="767"/>
      <c r="E2743" s="767"/>
      <c r="F2743" s="767"/>
      <c r="G2743" s="769"/>
      <c r="H2743" s="787"/>
      <c r="I2743" s="728"/>
      <c r="J2743" s="720"/>
      <c r="K2743" s="827"/>
    </row>
    <row r="2744" spans="2:12" ht="27.75" thickTop="1" thickBot="1" x14ac:dyDescent="0.4">
      <c r="B2744" s="1088" t="s">
        <v>69</v>
      </c>
      <c r="C2744" s="1089" t="s">
        <v>3867</v>
      </c>
      <c r="D2744" s="1089"/>
      <c r="E2744" s="1089"/>
      <c r="F2744" s="1089"/>
      <c r="G2744" s="1089"/>
      <c r="H2744" s="1108"/>
      <c r="I2744" s="1101"/>
      <c r="J2744" s="1112"/>
      <c r="K2744" s="1108"/>
    </row>
    <row r="2745" spans="2:12" ht="27.75" thickTop="1" thickBot="1" x14ac:dyDescent="0.4">
      <c r="B2745" s="1569" t="s">
        <v>182</v>
      </c>
      <c r="C2745" s="1569"/>
      <c r="D2745" s="1569"/>
      <c r="E2745" s="1569"/>
      <c r="F2745" s="1569"/>
      <c r="G2745" s="31"/>
      <c r="H2745" s="32"/>
      <c r="I2745" s="753"/>
      <c r="J2745" s="722"/>
      <c r="K2745" s="32"/>
    </row>
    <row r="2746" spans="2:12" ht="106.5" thickTop="1" thickBot="1" x14ac:dyDescent="0.4">
      <c r="B2746" s="20" t="s">
        <v>137</v>
      </c>
      <c r="C2746" s="20" t="s">
        <v>138</v>
      </c>
      <c r="D2746" s="20" t="s">
        <v>139</v>
      </c>
      <c r="E2746" s="20" t="s">
        <v>140</v>
      </c>
      <c r="F2746" s="20" t="s">
        <v>141</v>
      </c>
      <c r="G2746" s="20" t="s">
        <v>142</v>
      </c>
      <c r="H2746" s="33" t="s">
        <v>3311</v>
      </c>
      <c r="I2746" s="750" t="s">
        <v>3316</v>
      </c>
      <c r="J2746" s="717" t="s">
        <v>3315</v>
      </c>
      <c r="K2746" s="963" t="s">
        <v>5190</v>
      </c>
    </row>
    <row r="2747" spans="2:12" ht="26.25" thickTop="1" x14ac:dyDescent="0.35">
      <c r="B2747" s="782">
        <v>21010101</v>
      </c>
      <c r="C2747" s="782">
        <v>70132</v>
      </c>
      <c r="D2747" s="783" t="s">
        <v>4684</v>
      </c>
      <c r="E2747" s="784">
        <v>2101</v>
      </c>
      <c r="F2747" s="782">
        <v>10742400</v>
      </c>
      <c r="G2747" s="37" t="s">
        <v>143</v>
      </c>
      <c r="H2747" s="785">
        <v>72799242.469999999</v>
      </c>
      <c r="I2747" s="751">
        <v>32570697.609999999</v>
      </c>
      <c r="J2747" s="738"/>
      <c r="K2747" s="968">
        <f t="shared" ref="K2747:K2782" si="77">SUM(H2747,J2747)</f>
        <v>72799242.469999999</v>
      </c>
    </row>
    <row r="2748" spans="2:12" ht="30" customHeight="1" x14ac:dyDescent="0.35">
      <c r="B2748" s="698">
        <v>22020101</v>
      </c>
      <c r="C2748" s="782">
        <v>70132</v>
      </c>
      <c r="D2748" s="761" t="s">
        <v>4684</v>
      </c>
      <c r="E2748" s="700">
        <v>2101</v>
      </c>
      <c r="F2748" s="698">
        <v>10721300</v>
      </c>
      <c r="G2748" s="26" t="s">
        <v>145</v>
      </c>
      <c r="H2748" s="791">
        <v>4716250</v>
      </c>
      <c r="I2748" s="751">
        <v>25000</v>
      </c>
      <c r="J2748" s="726"/>
      <c r="K2748" s="859">
        <f t="shared" si="77"/>
        <v>4716250</v>
      </c>
    </row>
    <row r="2749" spans="2:12" ht="30" customHeight="1" x14ac:dyDescent="0.35">
      <c r="B2749" s="698">
        <v>22020102</v>
      </c>
      <c r="C2749" s="782">
        <v>70132</v>
      </c>
      <c r="D2749" s="761" t="s">
        <v>4684</v>
      </c>
      <c r="E2749" s="700">
        <v>2101</v>
      </c>
      <c r="F2749" s="698">
        <v>10721300</v>
      </c>
      <c r="G2749" s="26" t="s">
        <v>146</v>
      </c>
      <c r="H2749" s="791">
        <v>4716250</v>
      </c>
      <c r="I2749" s="751">
        <v>5000</v>
      </c>
      <c r="J2749" s="648">
        <v>96000000</v>
      </c>
      <c r="K2749" s="859">
        <f t="shared" si="77"/>
        <v>100716250</v>
      </c>
    </row>
    <row r="2750" spans="2:12" ht="30" customHeight="1" x14ac:dyDescent="0.35">
      <c r="B2750" s="698">
        <v>22020201</v>
      </c>
      <c r="C2750" s="782">
        <v>70132</v>
      </c>
      <c r="D2750" s="761" t="s">
        <v>4684</v>
      </c>
      <c r="E2750" s="700">
        <v>2101</v>
      </c>
      <c r="F2750" s="698">
        <v>10721300</v>
      </c>
      <c r="G2750" s="26" t="s">
        <v>147</v>
      </c>
      <c r="H2750" s="791">
        <v>88935</v>
      </c>
      <c r="I2750" s="751">
        <v>70000</v>
      </c>
      <c r="J2750" s="726"/>
      <c r="K2750" s="859">
        <f t="shared" si="77"/>
        <v>88935</v>
      </c>
    </row>
    <row r="2751" spans="2:12" ht="30" customHeight="1" x14ac:dyDescent="0.35">
      <c r="B2751" s="698">
        <v>22020202</v>
      </c>
      <c r="C2751" s="782">
        <v>70132</v>
      </c>
      <c r="D2751" s="761" t="s">
        <v>4684</v>
      </c>
      <c r="E2751" s="700">
        <v>2101</v>
      </c>
      <c r="F2751" s="698">
        <v>10721300</v>
      </c>
      <c r="G2751" s="26" t="s">
        <v>184</v>
      </c>
      <c r="H2751" s="791">
        <v>53361</v>
      </c>
      <c r="I2751" s="751">
        <v>0</v>
      </c>
      <c r="J2751" s="726"/>
      <c r="K2751" s="859">
        <f t="shared" si="77"/>
        <v>53361</v>
      </c>
    </row>
    <row r="2752" spans="2:12" ht="30" customHeight="1" x14ac:dyDescent="0.35">
      <c r="B2752" s="698">
        <v>22020203</v>
      </c>
      <c r="C2752" s="782">
        <v>70132</v>
      </c>
      <c r="D2752" s="761" t="s">
        <v>4684</v>
      </c>
      <c r="E2752" s="700">
        <v>2101</v>
      </c>
      <c r="F2752" s="698">
        <v>10721300</v>
      </c>
      <c r="G2752" s="26" t="s">
        <v>148</v>
      </c>
      <c r="H2752" s="791">
        <v>262500</v>
      </c>
      <c r="I2752" s="751">
        <v>450000</v>
      </c>
      <c r="J2752" s="648"/>
      <c r="K2752" s="859">
        <f t="shared" si="77"/>
        <v>262500</v>
      </c>
    </row>
    <row r="2753" spans="2:11" ht="30" customHeight="1" x14ac:dyDescent="0.35">
      <c r="B2753" s="698">
        <v>22020205</v>
      </c>
      <c r="C2753" s="782">
        <v>70132</v>
      </c>
      <c r="D2753" s="761" t="s">
        <v>4684</v>
      </c>
      <c r="E2753" s="700">
        <v>2101</v>
      </c>
      <c r="F2753" s="698">
        <v>10721300</v>
      </c>
      <c r="G2753" s="26" t="s">
        <v>185</v>
      </c>
      <c r="H2753" s="791">
        <v>88935</v>
      </c>
      <c r="I2753" s="751">
        <v>0</v>
      </c>
      <c r="J2753" s="726"/>
      <c r="K2753" s="859">
        <f t="shared" si="77"/>
        <v>88935</v>
      </c>
    </row>
    <row r="2754" spans="2:11" ht="30" customHeight="1" x14ac:dyDescent="0.35">
      <c r="B2754" s="698">
        <v>22020301</v>
      </c>
      <c r="C2754" s="782">
        <v>70132</v>
      </c>
      <c r="D2754" s="761" t="s">
        <v>4684</v>
      </c>
      <c r="E2754" s="700">
        <v>2101</v>
      </c>
      <c r="F2754" s="698">
        <v>10721300</v>
      </c>
      <c r="G2754" s="26" t="s">
        <v>195</v>
      </c>
      <c r="H2754" s="791">
        <v>4375000</v>
      </c>
      <c r="I2754" s="751">
        <v>796900</v>
      </c>
      <c r="J2754" s="648"/>
      <c r="K2754" s="859">
        <f t="shared" si="77"/>
        <v>4375000</v>
      </c>
    </row>
    <row r="2755" spans="2:11" ht="30" customHeight="1" x14ac:dyDescent="0.35">
      <c r="B2755" s="698">
        <v>22020303</v>
      </c>
      <c r="C2755" s="782">
        <v>70132</v>
      </c>
      <c r="D2755" s="761" t="s">
        <v>4684</v>
      </c>
      <c r="E2755" s="700">
        <v>2101</v>
      </c>
      <c r="F2755" s="698">
        <v>10721300</v>
      </c>
      <c r="G2755" s="26" t="s">
        <v>152</v>
      </c>
      <c r="H2755" s="791">
        <v>35574</v>
      </c>
      <c r="I2755" s="751">
        <v>0</v>
      </c>
      <c r="J2755" s="726"/>
      <c r="K2755" s="859">
        <f t="shared" si="77"/>
        <v>35574</v>
      </c>
    </row>
    <row r="2756" spans="2:11" ht="30" customHeight="1" x14ac:dyDescent="0.35">
      <c r="B2756" s="698">
        <v>22020304</v>
      </c>
      <c r="C2756" s="782">
        <v>70132</v>
      </c>
      <c r="D2756" s="761" t="s">
        <v>4684</v>
      </c>
      <c r="E2756" s="700">
        <v>2101</v>
      </c>
      <c r="F2756" s="698">
        <v>10721300</v>
      </c>
      <c r="G2756" s="26" t="s">
        <v>187</v>
      </c>
      <c r="H2756" s="791">
        <v>17787</v>
      </c>
      <c r="I2756" s="751">
        <v>0</v>
      </c>
      <c r="J2756" s="726"/>
      <c r="K2756" s="859">
        <f t="shared" si="77"/>
        <v>17787</v>
      </c>
    </row>
    <row r="2757" spans="2:11" ht="30" customHeight="1" x14ac:dyDescent="0.35">
      <c r="B2757" s="698">
        <v>22020305</v>
      </c>
      <c r="C2757" s="782">
        <v>70132</v>
      </c>
      <c r="D2757" s="761" t="s">
        <v>4684</v>
      </c>
      <c r="E2757" s="700">
        <v>2101</v>
      </c>
      <c r="F2757" s="698">
        <v>10721300</v>
      </c>
      <c r="G2757" s="26" t="s">
        <v>153</v>
      </c>
      <c r="H2757" s="791">
        <v>886480</v>
      </c>
      <c r="I2757" s="751">
        <v>0</v>
      </c>
      <c r="J2757" s="648"/>
      <c r="K2757" s="859">
        <f t="shared" si="77"/>
        <v>886480</v>
      </c>
    </row>
    <row r="2758" spans="2:11" ht="30" customHeight="1" x14ac:dyDescent="0.35">
      <c r="B2758" s="698">
        <v>22020401</v>
      </c>
      <c r="C2758" s="782">
        <v>70132</v>
      </c>
      <c r="D2758" s="761" t="s">
        <v>4684</v>
      </c>
      <c r="E2758" s="700">
        <v>2101</v>
      </c>
      <c r="F2758" s="698">
        <v>10721300</v>
      </c>
      <c r="G2758" s="26" t="s">
        <v>196</v>
      </c>
      <c r="H2758" s="791">
        <v>1750000</v>
      </c>
      <c r="I2758" s="751">
        <v>605000</v>
      </c>
      <c r="J2758" s="648"/>
      <c r="K2758" s="859">
        <f t="shared" si="77"/>
        <v>1750000</v>
      </c>
    </row>
    <row r="2759" spans="2:11" ht="30" customHeight="1" x14ac:dyDescent="0.35">
      <c r="B2759" s="698">
        <v>22020402</v>
      </c>
      <c r="C2759" s="782">
        <v>70132</v>
      </c>
      <c r="D2759" s="761" t="s">
        <v>4684</v>
      </c>
      <c r="E2759" s="700">
        <v>2101</v>
      </c>
      <c r="F2759" s="698">
        <v>10721300</v>
      </c>
      <c r="G2759" s="26" t="s">
        <v>197</v>
      </c>
      <c r="H2759" s="791">
        <v>875000</v>
      </c>
      <c r="I2759" s="751">
        <v>20000</v>
      </c>
      <c r="J2759" s="648"/>
      <c r="K2759" s="859">
        <f t="shared" si="77"/>
        <v>875000</v>
      </c>
    </row>
    <row r="2760" spans="2:11" ht="30" customHeight="1" x14ac:dyDescent="0.35">
      <c r="B2760" s="698">
        <v>22020403</v>
      </c>
      <c r="C2760" s="782">
        <v>70132</v>
      </c>
      <c r="D2760" s="761" t="s">
        <v>4684</v>
      </c>
      <c r="E2760" s="700">
        <v>2101</v>
      </c>
      <c r="F2760" s="698">
        <v>10721300</v>
      </c>
      <c r="G2760" s="26" t="s">
        <v>160</v>
      </c>
      <c r="H2760" s="791">
        <v>175000</v>
      </c>
      <c r="I2760" s="751">
        <v>0</v>
      </c>
      <c r="J2760" s="726"/>
      <c r="K2760" s="859">
        <f t="shared" si="77"/>
        <v>175000</v>
      </c>
    </row>
    <row r="2761" spans="2:11" ht="30" customHeight="1" x14ac:dyDescent="0.35">
      <c r="B2761" s="698">
        <v>22020404</v>
      </c>
      <c r="C2761" s="782">
        <v>70132</v>
      </c>
      <c r="D2761" s="761" t="s">
        <v>4684</v>
      </c>
      <c r="E2761" s="700">
        <v>2101</v>
      </c>
      <c r="F2761" s="698">
        <v>10721300</v>
      </c>
      <c r="G2761" s="26" t="s">
        <v>161</v>
      </c>
      <c r="H2761" s="791">
        <v>968240</v>
      </c>
      <c r="I2761" s="751">
        <v>5000</v>
      </c>
      <c r="J2761" s="648"/>
      <c r="K2761" s="859">
        <f t="shared" si="77"/>
        <v>968240</v>
      </c>
    </row>
    <row r="2762" spans="2:11" ht="30" customHeight="1" x14ac:dyDescent="0.35">
      <c r="B2762" s="698">
        <v>22020405</v>
      </c>
      <c r="C2762" s="782">
        <v>70132</v>
      </c>
      <c r="D2762" s="761" t="s">
        <v>4684</v>
      </c>
      <c r="E2762" s="700">
        <v>2101</v>
      </c>
      <c r="F2762" s="698">
        <v>10721300</v>
      </c>
      <c r="G2762" s="26" t="s">
        <v>162</v>
      </c>
      <c r="H2762" s="791">
        <v>444675</v>
      </c>
      <c r="I2762" s="751">
        <v>0</v>
      </c>
      <c r="J2762" s="726"/>
      <c r="K2762" s="859">
        <f t="shared" si="77"/>
        <v>444675</v>
      </c>
    </row>
    <row r="2763" spans="2:11" ht="30" customHeight="1" x14ac:dyDescent="0.35">
      <c r="B2763" s="698">
        <v>22020406</v>
      </c>
      <c r="C2763" s="782">
        <v>70132</v>
      </c>
      <c r="D2763" s="761" t="s">
        <v>4684</v>
      </c>
      <c r="E2763" s="700">
        <v>2101</v>
      </c>
      <c r="F2763" s="698">
        <v>10721300</v>
      </c>
      <c r="G2763" s="26" t="s">
        <v>163</v>
      </c>
      <c r="H2763" s="791">
        <v>444675</v>
      </c>
      <c r="I2763" s="751">
        <v>0</v>
      </c>
      <c r="J2763" s="648"/>
      <c r="K2763" s="859">
        <f t="shared" si="77"/>
        <v>444675</v>
      </c>
    </row>
    <row r="2764" spans="2:11" ht="30" customHeight="1" x14ac:dyDescent="0.35">
      <c r="B2764" s="698">
        <v>22020501</v>
      </c>
      <c r="C2764" s="782">
        <v>70132</v>
      </c>
      <c r="D2764" s="761" t="s">
        <v>4684</v>
      </c>
      <c r="E2764" s="700">
        <v>2101</v>
      </c>
      <c r="F2764" s="698">
        <v>10721300</v>
      </c>
      <c r="G2764" s="26" t="s">
        <v>165</v>
      </c>
      <c r="H2764" s="791">
        <v>8750000</v>
      </c>
      <c r="I2764" s="751">
        <v>0</v>
      </c>
      <c r="J2764" s="648"/>
      <c r="K2764" s="859">
        <f t="shared" si="77"/>
        <v>8750000</v>
      </c>
    </row>
    <row r="2765" spans="2:11" ht="30" customHeight="1" x14ac:dyDescent="0.35">
      <c r="B2765" s="698">
        <v>22020701</v>
      </c>
      <c r="C2765" s="782">
        <v>70132</v>
      </c>
      <c r="D2765" s="761" t="s">
        <v>4684</v>
      </c>
      <c r="E2765" s="700">
        <v>2101</v>
      </c>
      <c r="F2765" s="698">
        <v>10721300</v>
      </c>
      <c r="G2765" s="26" t="s">
        <v>199</v>
      </c>
      <c r="H2765" s="791">
        <v>177870</v>
      </c>
      <c r="I2765" s="751">
        <v>0</v>
      </c>
      <c r="J2765" s="648"/>
      <c r="K2765" s="859">
        <f t="shared" si="77"/>
        <v>177870</v>
      </c>
    </row>
    <row r="2766" spans="2:11" ht="30" customHeight="1" x14ac:dyDescent="0.35">
      <c r="B2766" s="698">
        <v>22020702</v>
      </c>
      <c r="C2766" s="782">
        <v>70132</v>
      </c>
      <c r="D2766" s="761" t="s">
        <v>4684</v>
      </c>
      <c r="E2766" s="700">
        <v>2101</v>
      </c>
      <c r="F2766" s="698">
        <v>10721300</v>
      </c>
      <c r="G2766" s="26" t="s">
        <v>223</v>
      </c>
      <c r="H2766" s="791">
        <v>177870</v>
      </c>
      <c r="I2766" s="751">
        <v>0</v>
      </c>
      <c r="J2766" s="648"/>
      <c r="K2766" s="859">
        <f t="shared" si="77"/>
        <v>177870</v>
      </c>
    </row>
    <row r="2767" spans="2:11" ht="30" customHeight="1" x14ac:dyDescent="0.35">
      <c r="B2767" s="698">
        <v>22020706</v>
      </c>
      <c r="C2767" s="782">
        <v>70132</v>
      </c>
      <c r="D2767" s="761" t="s">
        <v>4684</v>
      </c>
      <c r="E2767" s="700">
        <v>2101</v>
      </c>
      <c r="F2767" s="698">
        <v>10721300</v>
      </c>
      <c r="G2767" s="26" t="s">
        <v>229</v>
      </c>
      <c r="H2767" s="791">
        <v>2100000</v>
      </c>
      <c r="I2767" s="751">
        <v>0</v>
      </c>
      <c r="J2767" s="648"/>
      <c r="K2767" s="859">
        <f t="shared" si="77"/>
        <v>2100000</v>
      </c>
    </row>
    <row r="2768" spans="2:11" ht="30" customHeight="1" x14ac:dyDescent="0.35">
      <c r="B2768" s="698">
        <v>22020707</v>
      </c>
      <c r="C2768" s="782">
        <v>70132</v>
      </c>
      <c r="D2768" s="761" t="s">
        <v>4684</v>
      </c>
      <c r="E2768" s="700">
        <v>2101</v>
      </c>
      <c r="F2768" s="698">
        <v>10721300</v>
      </c>
      <c r="G2768" s="26" t="s">
        <v>1036</v>
      </c>
      <c r="H2768" s="791">
        <v>4375000</v>
      </c>
      <c r="I2768" s="751">
        <v>0</v>
      </c>
      <c r="J2768" s="648"/>
      <c r="K2768" s="859">
        <f t="shared" si="77"/>
        <v>4375000</v>
      </c>
    </row>
    <row r="2769" spans="2:11" ht="30" customHeight="1" x14ac:dyDescent="0.35">
      <c r="B2769" s="698">
        <v>22020708</v>
      </c>
      <c r="C2769" s="782">
        <v>70132</v>
      </c>
      <c r="D2769" s="761" t="s">
        <v>4684</v>
      </c>
      <c r="E2769" s="700">
        <v>2101</v>
      </c>
      <c r="F2769" s="698">
        <v>10721300</v>
      </c>
      <c r="G2769" s="26" t="s">
        <v>200</v>
      </c>
      <c r="H2769" s="791">
        <v>1422960</v>
      </c>
      <c r="I2769" s="751">
        <v>0</v>
      </c>
      <c r="J2769" s="726"/>
      <c r="K2769" s="859">
        <f t="shared" si="77"/>
        <v>1422960</v>
      </c>
    </row>
    <row r="2770" spans="2:11" ht="30" customHeight="1" x14ac:dyDescent="0.35">
      <c r="B2770" s="698">
        <v>22020801</v>
      </c>
      <c r="C2770" s="782">
        <v>70132</v>
      </c>
      <c r="D2770" s="761" t="s">
        <v>4684</v>
      </c>
      <c r="E2770" s="700">
        <v>2101</v>
      </c>
      <c r="F2770" s="698">
        <v>10721300</v>
      </c>
      <c r="G2770" s="26" t="s">
        <v>168</v>
      </c>
      <c r="H2770" s="791">
        <v>1750000</v>
      </c>
      <c r="I2770" s="751">
        <v>178100</v>
      </c>
      <c r="J2770" s="648"/>
      <c r="K2770" s="859">
        <f t="shared" si="77"/>
        <v>1750000</v>
      </c>
    </row>
    <row r="2771" spans="2:11" ht="30" customHeight="1" x14ac:dyDescent="0.35">
      <c r="B2771" s="698">
        <v>22020802</v>
      </c>
      <c r="C2771" s="782">
        <v>70132</v>
      </c>
      <c r="D2771" s="761" t="s">
        <v>4684</v>
      </c>
      <c r="E2771" s="700">
        <v>2101</v>
      </c>
      <c r="F2771" s="698">
        <v>10721300</v>
      </c>
      <c r="G2771" s="26" t="s">
        <v>188</v>
      </c>
      <c r="H2771" s="791">
        <v>88935</v>
      </c>
      <c r="I2771" s="751">
        <v>60000</v>
      </c>
      <c r="J2771" s="726"/>
      <c r="K2771" s="859">
        <f t="shared" si="77"/>
        <v>88935</v>
      </c>
    </row>
    <row r="2772" spans="2:11" ht="30" customHeight="1" x14ac:dyDescent="0.35">
      <c r="B2772" s="698">
        <v>22020803</v>
      </c>
      <c r="C2772" s="782">
        <v>70132</v>
      </c>
      <c r="D2772" s="761" t="s">
        <v>4684</v>
      </c>
      <c r="E2772" s="700">
        <v>2101</v>
      </c>
      <c r="F2772" s="698">
        <v>10721300</v>
      </c>
      <c r="G2772" s="26" t="s">
        <v>169</v>
      </c>
      <c r="H2772" s="791">
        <v>875000</v>
      </c>
      <c r="I2772" s="751">
        <v>0</v>
      </c>
      <c r="J2772" s="648"/>
      <c r="K2772" s="859">
        <f t="shared" si="77"/>
        <v>875000</v>
      </c>
    </row>
    <row r="2773" spans="2:11" ht="30" customHeight="1" x14ac:dyDescent="0.35">
      <c r="B2773" s="698">
        <v>22020901</v>
      </c>
      <c r="C2773" s="782">
        <v>70132</v>
      </c>
      <c r="D2773" s="761" t="s">
        <v>4684</v>
      </c>
      <c r="E2773" s="700">
        <v>2101</v>
      </c>
      <c r="F2773" s="698">
        <v>10721300</v>
      </c>
      <c r="G2773" s="26" t="s">
        <v>171</v>
      </c>
      <c r="H2773" s="791">
        <v>35574</v>
      </c>
      <c r="I2773" s="751">
        <v>24415.41</v>
      </c>
      <c r="J2773" s="648"/>
      <c r="K2773" s="859">
        <f t="shared" si="77"/>
        <v>35574</v>
      </c>
    </row>
    <row r="2774" spans="2:11" ht="30" customHeight="1" x14ac:dyDescent="0.35">
      <c r="B2774" s="698">
        <v>22021001</v>
      </c>
      <c r="C2774" s="782">
        <v>70132</v>
      </c>
      <c r="D2774" s="761" t="s">
        <v>4684</v>
      </c>
      <c r="E2774" s="700">
        <v>2101</v>
      </c>
      <c r="F2774" s="698">
        <v>10721300</v>
      </c>
      <c r="G2774" s="26" t="s">
        <v>172</v>
      </c>
      <c r="H2774" s="791">
        <v>3325000</v>
      </c>
      <c r="I2774" s="751">
        <v>170000</v>
      </c>
      <c r="J2774" s="648"/>
      <c r="K2774" s="859">
        <f t="shared" si="77"/>
        <v>3325000</v>
      </c>
    </row>
    <row r="2775" spans="2:11" ht="30" customHeight="1" x14ac:dyDescent="0.35">
      <c r="B2775" s="698">
        <v>22021002</v>
      </c>
      <c r="C2775" s="782">
        <v>70132</v>
      </c>
      <c r="D2775" s="761" t="s">
        <v>4684</v>
      </c>
      <c r="E2775" s="700">
        <v>2101</v>
      </c>
      <c r="F2775" s="698">
        <v>10721300</v>
      </c>
      <c r="G2775" s="26" t="s">
        <v>189</v>
      </c>
      <c r="H2775" s="763">
        <v>52500000</v>
      </c>
      <c r="I2775" s="751">
        <v>0</v>
      </c>
      <c r="J2775" s="735"/>
      <c r="K2775" s="835">
        <f t="shared" si="77"/>
        <v>52500000</v>
      </c>
    </row>
    <row r="2776" spans="2:11" ht="30" customHeight="1" x14ac:dyDescent="0.35">
      <c r="B2776" s="698">
        <v>22021003</v>
      </c>
      <c r="C2776" s="782">
        <v>70132</v>
      </c>
      <c r="D2776" s="761" t="s">
        <v>4684</v>
      </c>
      <c r="E2776" s="700">
        <v>2101</v>
      </c>
      <c r="F2776" s="698">
        <v>10721300</v>
      </c>
      <c r="G2776" s="26" t="s">
        <v>173</v>
      </c>
      <c r="H2776" s="791">
        <v>175000</v>
      </c>
      <c r="I2776" s="751">
        <v>0</v>
      </c>
      <c r="J2776" s="648"/>
      <c r="K2776" s="859">
        <f t="shared" si="77"/>
        <v>175000</v>
      </c>
    </row>
    <row r="2777" spans="2:11" ht="30" customHeight="1" x14ac:dyDescent="0.35">
      <c r="B2777" s="698">
        <v>22021004</v>
      </c>
      <c r="C2777" s="782">
        <v>70132</v>
      </c>
      <c r="D2777" s="761" t="s">
        <v>4684</v>
      </c>
      <c r="E2777" s="700">
        <v>2101</v>
      </c>
      <c r="F2777" s="698">
        <v>10721300</v>
      </c>
      <c r="G2777" s="26" t="s">
        <v>174</v>
      </c>
      <c r="H2777" s="791">
        <v>533610</v>
      </c>
      <c r="I2777" s="751">
        <v>0</v>
      </c>
      <c r="J2777" s="648"/>
      <c r="K2777" s="859">
        <f t="shared" si="77"/>
        <v>533610</v>
      </c>
    </row>
    <row r="2778" spans="2:11" ht="30" customHeight="1" x14ac:dyDescent="0.35">
      <c r="B2778" s="698">
        <v>22021006</v>
      </c>
      <c r="C2778" s="782">
        <v>70132</v>
      </c>
      <c r="D2778" s="761" t="s">
        <v>4684</v>
      </c>
      <c r="E2778" s="700">
        <v>2101</v>
      </c>
      <c r="F2778" s="698">
        <v>10721300</v>
      </c>
      <c r="G2778" s="26" t="s">
        <v>190</v>
      </c>
      <c r="H2778" s="791">
        <v>131250</v>
      </c>
      <c r="I2778" s="751">
        <v>0</v>
      </c>
      <c r="J2778" s="726"/>
      <c r="K2778" s="859">
        <f t="shared" si="77"/>
        <v>131250</v>
      </c>
    </row>
    <row r="2779" spans="2:11" ht="30" customHeight="1" x14ac:dyDescent="0.35">
      <c r="B2779" s="698">
        <v>22021007</v>
      </c>
      <c r="C2779" s="782">
        <v>70132</v>
      </c>
      <c r="D2779" s="761" t="s">
        <v>4684</v>
      </c>
      <c r="E2779" s="700">
        <v>2101</v>
      </c>
      <c r="F2779" s="698">
        <v>10721300</v>
      </c>
      <c r="G2779" s="26" t="s">
        <v>175</v>
      </c>
      <c r="H2779" s="791">
        <v>1356250</v>
      </c>
      <c r="I2779" s="751">
        <v>88000</v>
      </c>
      <c r="J2779" s="648"/>
      <c r="K2779" s="859">
        <f t="shared" si="77"/>
        <v>1356250</v>
      </c>
    </row>
    <row r="2780" spans="2:11" x14ac:dyDescent="0.35">
      <c r="B2780" s="698">
        <v>22021008</v>
      </c>
      <c r="C2780" s="782">
        <v>70132</v>
      </c>
      <c r="D2780" s="761" t="s">
        <v>4684</v>
      </c>
      <c r="E2780" s="700">
        <v>2101</v>
      </c>
      <c r="F2780" s="698">
        <v>10721300</v>
      </c>
      <c r="G2780" s="26" t="s">
        <v>191</v>
      </c>
      <c r="H2780" s="791">
        <v>177870</v>
      </c>
      <c r="I2780" s="751"/>
      <c r="J2780" s="726"/>
      <c r="K2780" s="859">
        <f t="shared" si="77"/>
        <v>177870</v>
      </c>
    </row>
    <row r="2781" spans="2:11" x14ac:dyDescent="0.35">
      <c r="B2781" s="698">
        <v>22021014</v>
      </c>
      <c r="C2781" s="782">
        <v>70132</v>
      </c>
      <c r="D2781" s="761" t="s">
        <v>4684</v>
      </c>
      <c r="E2781" s="700">
        <v>2101</v>
      </c>
      <c r="F2781" s="698">
        <v>10721300</v>
      </c>
      <c r="G2781" s="26" t="s">
        <v>206</v>
      </c>
      <c r="H2781" s="791">
        <v>74375000</v>
      </c>
      <c r="I2781" s="751"/>
      <c r="J2781" s="648">
        <v>120000000</v>
      </c>
      <c r="K2781" s="859">
        <f t="shared" si="77"/>
        <v>194375000</v>
      </c>
    </row>
    <row r="2782" spans="2:11" ht="26.25" thickBot="1" x14ac:dyDescent="0.4">
      <c r="B2782" s="698">
        <v>22040109</v>
      </c>
      <c r="C2782" s="782">
        <v>70132</v>
      </c>
      <c r="D2782" s="761" t="s">
        <v>4684</v>
      </c>
      <c r="E2782" s="700">
        <v>2101</v>
      </c>
      <c r="F2782" s="698">
        <v>10721300</v>
      </c>
      <c r="G2782" s="28" t="s">
        <v>178</v>
      </c>
      <c r="H2782" s="857">
        <v>44467.5</v>
      </c>
      <c r="I2782" s="751"/>
      <c r="J2782" s="786"/>
      <c r="K2782" s="966">
        <f t="shared" si="77"/>
        <v>44467.5</v>
      </c>
    </row>
    <row r="2783" spans="2:11" ht="27.75" thickTop="1" thickBot="1" x14ac:dyDescent="0.4">
      <c r="B2783" s="764"/>
      <c r="C2783" s="764"/>
      <c r="D2783" s="764"/>
      <c r="E2783" s="764"/>
      <c r="F2783" s="764"/>
      <c r="G2783" s="16" t="s">
        <v>1039</v>
      </c>
      <c r="H2783" s="766">
        <f>SUM(H2747:H2782)</f>
        <v>245069560.97</v>
      </c>
      <c r="I2783" s="747">
        <f>SUM(I2747:I2782)</f>
        <v>35068113.019999996</v>
      </c>
      <c r="J2783" s="765">
        <f>SUM(J2747:J2782)</f>
        <v>216000000</v>
      </c>
      <c r="K2783" s="766">
        <f>SUM(K2747:K2782)</f>
        <v>461069560.97000003</v>
      </c>
    </row>
    <row r="2784" spans="2:11" ht="27" thickTop="1" thickBot="1" x14ac:dyDescent="0.4">
      <c r="B2784" s="767"/>
      <c r="C2784" s="767"/>
      <c r="D2784" s="767"/>
      <c r="E2784" s="767"/>
      <c r="F2784" s="767"/>
      <c r="G2784" s="769"/>
      <c r="H2784" s="787"/>
      <c r="I2784" s="728"/>
      <c r="J2784" s="770"/>
      <c r="K2784" s="934"/>
    </row>
    <row r="2785" spans="2:11" ht="27.75" thickTop="1" thickBot="1" x14ac:dyDescent="0.4">
      <c r="B2785" s="767"/>
      <c r="C2785" s="767"/>
      <c r="D2785" s="767"/>
      <c r="E2785" s="767"/>
      <c r="F2785" s="767"/>
      <c r="G2785" s="769"/>
      <c r="H2785" s="787"/>
      <c r="I2785" s="728"/>
      <c r="J2785" s="719" t="s">
        <v>179</v>
      </c>
      <c r="K2785" s="766">
        <f>K2747</f>
        <v>72799242.469999999</v>
      </c>
    </row>
    <row r="2786" spans="2:11" ht="27.75" thickTop="1" thickBot="1" x14ac:dyDescent="0.4">
      <c r="B2786" s="767"/>
      <c r="C2786" s="767"/>
      <c r="D2786" s="767"/>
      <c r="E2786" s="767"/>
      <c r="F2786" s="767"/>
      <c r="G2786" s="769"/>
      <c r="H2786" s="787"/>
      <c r="I2786" s="728"/>
      <c r="J2786" s="719" t="s">
        <v>180</v>
      </c>
      <c r="K2786" s="766">
        <f>K2783-K2785</f>
        <v>388270318.5</v>
      </c>
    </row>
    <row r="2787" spans="2:11" ht="27.75" thickTop="1" thickBot="1" x14ac:dyDescent="0.4">
      <c r="B2787" s="767"/>
      <c r="C2787" s="767"/>
      <c r="D2787" s="767"/>
      <c r="E2787" s="767"/>
      <c r="F2787" s="767"/>
      <c r="G2787" s="769"/>
      <c r="H2787" s="787"/>
      <c r="I2787" s="728"/>
      <c r="J2787" s="720"/>
      <c r="K2787" s="794"/>
    </row>
    <row r="2788" spans="2:11" ht="27.75" thickTop="1" thickBot="1" x14ac:dyDescent="0.4">
      <c r="B2788" s="1088" t="s">
        <v>69</v>
      </c>
      <c r="C2788" s="1089" t="s">
        <v>3867</v>
      </c>
      <c r="D2788" s="1089"/>
      <c r="E2788" s="1089"/>
      <c r="F2788" s="1089"/>
      <c r="G2788" s="1089"/>
      <c r="H2788" s="1108"/>
      <c r="I2788" s="1101"/>
      <c r="J2788" s="1112"/>
      <c r="K2788" s="1108"/>
    </row>
    <row r="2789" spans="2:11" ht="27.75" thickTop="1" thickBot="1" x14ac:dyDescent="0.4">
      <c r="B2789" s="1569" t="s">
        <v>298</v>
      </c>
      <c r="C2789" s="1569"/>
      <c r="D2789" s="1569"/>
      <c r="E2789" s="1569"/>
      <c r="F2789" s="1569"/>
      <c r="G2789" s="31"/>
      <c r="H2789" s="32"/>
      <c r="I2789" s="753"/>
      <c r="J2789" s="722"/>
      <c r="K2789" s="32"/>
    </row>
    <row r="2790" spans="2:11" ht="80.25" thickTop="1" thickBot="1" x14ac:dyDescent="0.4">
      <c r="B2790" s="20" t="s">
        <v>137</v>
      </c>
      <c r="C2790" s="20" t="s">
        <v>138</v>
      </c>
      <c r="D2790" s="20" t="s">
        <v>139</v>
      </c>
      <c r="E2790" s="20" t="s">
        <v>140</v>
      </c>
      <c r="F2790" s="20" t="s">
        <v>141</v>
      </c>
      <c r="G2790" s="20" t="s">
        <v>142</v>
      </c>
      <c r="H2790" s="33" t="s">
        <v>3311</v>
      </c>
      <c r="I2790" s="750" t="s">
        <v>3317</v>
      </c>
      <c r="J2790" s="717" t="s">
        <v>3318</v>
      </c>
      <c r="K2790" s="861" t="s">
        <v>5153</v>
      </c>
    </row>
    <row r="2791" spans="2:11" ht="77.25" thickTop="1" x14ac:dyDescent="0.35">
      <c r="B2791" s="698">
        <v>23020118</v>
      </c>
      <c r="C2791" s="782">
        <v>70132</v>
      </c>
      <c r="D2791" s="790" t="s">
        <v>3872</v>
      </c>
      <c r="E2791" s="784">
        <v>3101</v>
      </c>
      <c r="F2791" s="782">
        <v>10721300</v>
      </c>
      <c r="G2791" s="37" t="s">
        <v>3868</v>
      </c>
      <c r="H2791" s="785">
        <v>17500000</v>
      </c>
      <c r="I2791" s="751"/>
      <c r="J2791" s="736"/>
      <c r="K2791" s="968">
        <f t="shared" ref="K2791:K2807" si="78">SUM(H2791,J2791)</f>
        <v>17500000</v>
      </c>
    </row>
    <row r="2792" spans="2:11" ht="51" x14ac:dyDescent="0.35">
      <c r="B2792" s="698">
        <v>23020127</v>
      </c>
      <c r="C2792" s="782">
        <v>70132</v>
      </c>
      <c r="D2792" s="699" t="s">
        <v>3873</v>
      </c>
      <c r="E2792" s="700">
        <v>3101</v>
      </c>
      <c r="F2792" s="698">
        <v>10721300</v>
      </c>
      <c r="G2792" s="26" t="s">
        <v>2779</v>
      </c>
      <c r="H2792" s="791">
        <v>93646.000000000029</v>
      </c>
      <c r="I2792" s="751"/>
      <c r="J2792" s="726"/>
      <c r="K2792" s="859">
        <f t="shared" si="78"/>
        <v>93646.000000000029</v>
      </c>
    </row>
    <row r="2793" spans="2:11" x14ac:dyDescent="0.35">
      <c r="B2793" s="698">
        <v>23010113</v>
      </c>
      <c r="C2793" s="782">
        <v>70132</v>
      </c>
      <c r="D2793" s="699" t="s">
        <v>3874</v>
      </c>
      <c r="E2793" s="700">
        <v>3101</v>
      </c>
      <c r="F2793" s="698">
        <v>10721300</v>
      </c>
      <c r="G2793" s="26" t="s">
        <v>2780</v>
      </c>
      <c r="H2793" s="791">
        <v>18375000</v>
      </c>
      <c r="I2793" s="751"/>
      <c r="J2793" s="726">
        <v>-18375000</v>
      </c>
      <c r="K2793" s="859">
        <f t="shared" si="78"/>
        <v>0</v>
      </c>
    </row>
    <row r="2794" spans="2:11" ht="51" x14ac:dyDescent="0.35">
      <c r="B2794" s="698">
        <v>23020127</v>
      </c>
      <c r="C2794" s="782">
        <v>70132</v>
      </c>
      <c r="D2794" s="699" t="s">
        <v>3875</v>
      </c>
      <c r="E2794" s="700">
        <v>3101</v>
      </c>
      <c r="F2794" s="698">
        <v>10721300</v>
      </c>
      <c r="G2794" s="26" t="s">
        <v>3869</v>
      </c>
      <c r="H2794" s="791">
        <v>46200000</v>
      </c>
      <c r="I2794" s="751"/>
      <c r="J2794" s="726"/>
      <c r="K2794" s="859">
        <f t="shared" si="78"/>
        <v>46200000</v>
      </c>
    </row>
    <row r="2795" spans="2:11" ht="51" x14ac:dyDescent="0.35">
      <c r="B2795" s="698">
        <v>23020127</v>
      </c>
      <c r="C2795" s="782">
        <v>70132</v>
      </c>
      <c r="D2795" s="699" t="s">
        <v>3876</v>
      </c>
      <c r="E2795" s="700">
        <v>3101</v>
      </c>
      <c r="F2795" s="698">
        <v>10721300</v>
      </c>
      <c r="G2795" s="26" t="s">
        <v>3222</v>
      </c>
      <c r="H2795" s="791">
        <v>4375000</v>
      </c>
      <c r="I2795" s="751"/>
      <c r="J2795" s="726"/>
      <c r="K2795" s="859">
        <f t="shared" si="78"/>
        <v>4375000</v>
      </c>
    </row>
    <row r="2796" spans="2:11" ht="51" x14ac:dyDescent="0.35">
      <c r="B2796" s="698">
        <v>23010124</v>
      </c>
      <c r="C2796" s="782">
        <v>70132</v>
      </c>
      <c r="D2796" s="699" t="s">
        <v>3877</v>
      </c>
      <c r="E2796" s="700">
        <v>3101</v>
      </c>
      <c r="F2796" s="698">
        <v>10721300</v>
      </c>
      <c r="G2796" s="26" t="s">
        <v>2781</v>
      </c>
      <c r="H2796" s="791">
        <v>940552.375</v>
      </c>
      <c r="I2796" s="751"/>
      <c r="J2796" s="726"/>
      <c r="K2796" s="859">
        <f t="shared" si="78"/>
        <v>940552.375</v>
      </c>
    </row>
    <row r="2797" spans="2:11" ht="102" x14ac:dyDescent="0.35">
      <c r="B2797" s="698">
        <v>23050101</v>
      </c>
      <c r="C2797" s="782">
        <v>70132</v>
      </c>
      <c r="D2797" s="699" t="s">
        <v>3878</v>
      </c>
      <c r="E2797" s="700">
        <v>3101</v>
      </c>
      <c r="F2797" s="698">
        <v>10721300</v>
      </c>
      <c r="G2797" s="26" t="s">
        <v>5108</v>
      </c>
      <c r="H2797" s="791">
        <v>3200000000</v>
      </c>
      <c r="I2797" s="751">
        <v>1776219748</v>
      </c>
      <c r="J2797" s="726">
        <v>5700000000</v>
      </c>
      <c r="K2797" s="859">
        <f t="shared" si="78"/>
        <v>8900000000</v>
      </c>
    </row>
    <row r="2798" spans="2:11" ht="51" x14ac:dyDescent="0.35">
      <c r="B2798" s="698">
        <v>23050101</v>
      </c>
      <c r="C2798" s="782">
        <v>70132</v>
      </c>
      <c r="D2798" s="699" t="s">
        <v>3879</v>
      </c>
      <c r="E2798" s="700">
        <v>3101</v>
      </c>
      <c r="F2798" s="698">
        <v>10721300</v>
      </c>
      <c r="G2798" s="26" t="s">
        <v>2988</v>
      </c>
      <c r="H2798" s="791">
        <v>5000000</v>
      </c>
      <c r="I2798" s="751"/>
      <c r="J2798" s="726"/>
      <c r="K2798" s="859">
        <f t="shared" si="78"/>
        <v>5000000</v>
      </c>
    </row>
    <row r="2799" spans="2:11" ht="51" x14ac:dyDescent="0.35">
      <c r="B2799" s="698">
        <v>23050101</v>
      </c>
      <c r="C2799" s="782">
        <v>70132</v>
      </c>
      <c r="D2799" s="699" t="s">
        <v>3880</v>
      </c>
      <c r="E2799" s="700">
        <v>3101</v>
      </c>
      <c r="F2799" s="698">
        <v>10721300</v>
      </c>
      <c r="G2799" s="26" t="s">
        <v>2785</v>
      </c>
      <c r="H2799" s="791">
        <v>6200000</v>
      </c>
      <c r="I2799" s="751"/>
      <c r="J2799" s="726"/>
      <c r="K2799" s="859">
        <f t="shared" si="78"/>
        <v>6200000</v>
      </c>
    </row>
    <row r="2800" spans="2:11" x14ac:dyDescent="0.35">
      <c r="B2800" s="698">
        <v>23050101</v>
      </c>
      <c r="C2800" s="782">
        <v>70132</v>
      </c>
      <c r="D2800" s="699" t="s">
        <v>3881</v>
      </c>
      <c r="E2800" s="700">
        <v>3101</v>
      </c>
      <c r="F2800" s="698">
        <v>10721300</v>
      </c>
      <c r="G2800" s="26" t="s">
        <v>2786</v>
      </c>
      <c r="H2800" s="791">
        <v>44531375</v>
      </c>
      <c r="I2800" s="751"/>
      <c r="J2800" s="726"/>
      <c r="K2800" s="859">
        <f t="shared" si="78"/>
        <v>44531375</v>
      </c>
    </row>
    <row r="2801" spans="2:11" ht="51" x14ac:dyDescent="0.35">
      <c r="B2801" s="698">
        <v>23050101</v>
      </c>
      <c r="C2801" s="782">
        <v>70132</v>
      </c>
      <c r="D2801" s="699" t="s">
        <v>3882</v>
      </c>
      <c r="E2801" s="700">
        <v>3101</v>
      </c>
      <c r="F2801" s="698">
        <v>10721300</v>
      </c>
      <c r="G2801" s="26" t="s">
        <v>2787</v>
      </c>
      <c r="H2801" s="791">
        <v>875000</v>
      </c>
      <c r="I2801" s="751"/>
      <c r="J2801" s="726"/>
      <c r="K2801" s="859">
        <f t="shared" si="78"/>
        <v>875000</v>
      </c>
    </row>
    <row r="2802" spans="2:11" x14ac:dyDescent="0.35">
      <c r="B2802" s="698">
        <v>23050101</v>
      </c>
      <c r="C2802" s="782">
        <v>70132</v>
      </c>
      <c r="D2802" s="699" t="s">
        <v>3883</v>
      </c>
      <c r="E2802" s="700">
        <v>3101</v>
      </c>
      <c r="F2802" s="698">
        <v>10721300</v>
      </c>
      <c r="G2802" s="26" t="s">
        <v>2788</v>
      </c>
      <c r="H2802" s="791">
        <v>4375000</v>
      </c>
      <c r="I2802" s="751"/>
      <c r="J2802" s="726"/>
      <c r="K2802" s="859">
        <f t="shared" si="78"/>
        <v>4375000</v>
      </c>
    </row>
    <row r="2803" spans="2:11" ht="51" x14ac:dyDescent="0.35">
      <c r="B2803" s="698">
        <v>23050103</v>
      </c>
      <c r="C2803" s="782">
        <v>70132</v>
      </c>
      <c r="D2803" s="699" t="s">
        <v>3884</v>
      </c>
      <c r="E2803" s="700">
        <v>3101</v>
      </c>
      <c r="F2803" s="698">
        <v>10721300</v>
      </c>
      <c r="G2803" s="26" t="s">
        <v>2789</v>
      </c>
      <c r="H2803" s="39">
        <v>1312500</v>
      </c>
      <c r="I2803" s="751"/>
      <c r="J2803" s="726"/>
      <c r="K2803" s="859">
        <f t="shared" si="78"/>
        <v>1312500</v>
      </c>
    </row>
    <row r="2804" spans="2:11" x14ac:dyDescent="0.35">
      <c r="B2804" s="698">
        <v>23050101</v>
      </c>
      <c r="C2804" s="782">
        <v>70132</v>
      </c>
      <c r="D2804" s="699" t="s">
        <v>3885</v>
      </c>
      <c r="E2804" s="700">
        <v>3101</v>
      </c>
      <c r="F2804" s="698">
        <v>10721300</v>
      </c>
      <c r="G2804" s="26" t="s">
        <v>2790</v>
      </c>
      <c r="H2804" s="39">
        <v>2625000</v>
      </c>
      <c r="I2804" s="751"/>
      <c r="J2804" s="726"/>
      <c r="K2804" s="859">
        <f t="shared" si="78"/>
        <v>2625000</v>
      </c>
    </row>
    <row r="2805" spans="2:11" ht="51" x14ac:dyDescent="0.35">
      <c r="B2805" s="698">
        <v>23050101</v>
      </c>
      <c r="C2805" s="782">
        <v>70132</v>
      </c>
      <c r="D2805" s="699" t="s">
        <v>3886</v>
      </c>
      <c r="E2805" s="700">
        <v>3101</v>
      </c>
      <c r="F2805" s="698">
        <v>10721300</v>
      </c>
      <c r="G2805" s="26" t="s">
        <v>3870</v>
      </c>
      <c r="H2805" s="39">
        <v>2625000</v>
      </c>
      <c r="I2805" s="751"/>
      <c r="J2805" s="726"/>
      <c r="K2805" s="859">
        <f t="shared" si="78"/>
        <v>2625000</v>
      </c>
    </row>
    <row r="2806" spans="2:11" ht="51" x14ac:dyDescent="0.35">
      <c r="B2806" s="698">
        <v>23050102</v>
      </c>
      <c r="C2806" s="782">
        <v>70132</v>
      </c>
      <c r="D2806" s="699" t="s">
        <v>3887</v>
      </c>
      <c r="E2806" s="700">
        <v>3101</v>
      </c>
      <c r="F2806" s="698">
        <v>10721300</v>
      </c>
      <c r="G2806" s="26" t="s">
        <v>3223</v>
      </c>
      <c r="H2806" s="791">
        <v>43750000</v>
      </c>
      <c r="I2806" s="751">
        <v>10000000</v>
      </c>
      <c r="J2806" s="726"/>
      <c r="K2806" s="859">
        <f t="shared" si="78"/>
        <v>43750000</v>
      </c>
    </row>
    <row r="2807" spans="2:11" ht="51.75" thickBot="1" x14ac:dyDescent="0.4">
      <c r="B2807" s="698">
        <v>23050101</v>
      </c>
      <c r="C2807" s="782">
        <v>70132</v>
      </c>
      <c r="D2807" s="699" t="s">
        <v>3888</v>
      </c>
      <c r="E2807" s="700">
        <v>3101</v>
      </c>
      <c r="F2807" s="698">
        <v>10721300</v>
      </c>
      <c r="G2807" s="26" t="s">
        <v>3871</v>
      </c>
      <c r="H2807" s="39">
        <v>120750000</v>
      </c>
      <c r="I2807" s="751">
        <v>95537805.539999992</v>
      </c>
      <c r="J2807" s="726">
        <v>390183373.82999998</v>
      </c>
      <c r="K2807" s="966">
        <f t="shared" si="78"/>
        <v>510933373.82999998</v>
      </c>
    </row>
    <row r="2808" spans="2:11" ht="27.75" thickTop="1" thickBot="1" x14ac:dyDescent="0.4">
      <c r="B2808" s="764"/>
      <c r="C2808" s="764"/>
      <c r="D2808" s="764"/>
      <c r="E2808" s="764"/>
      <c r="F2808" s="764"/>
      <c r="G2808" s="51" t="s">
        <v>214</v>
      </c>
      <c r="H2808" s="766">
        <f>SUM(H2791:H2807)</f>
        <v>3519528073.375</v>
      </c>
      <c r="I2808" s="976">
        <f>SUM(I2791:I2807)</f>
        <v>1881757553.54</v>
      </c>
      <c r="J2808" s="765">
        <f>SUM(J2791:J2807)</f>
        <v>6071808373.8299999</v>
      </c>
      <c r="K2808" s="766">
        <f>SUM(K2791:K2807)</f>
        <v>9591336447.2049999</v>
      </c>
    </row>
    <row r="2809" spans="2:11" ht="27" thickTop="1" thickBot="1" x14ac:dyDescent="0.4">
      <c r="B2809" s="767"/>
      <c r="C2809" s="767"/>
      <c r="D2809" s="767"/>
      <c r="E2809" s="767"/>
      <c r="F2809" s="767"/>
      <c r="G2809" s="769"/>
      <c r="H2809" s="787"/>
      <c r="I2809" s="728"/>
      <c r="J2809" s="770"/>
      <c r="K2809" s="934"/>
    </row>
    <row r="2810" spans="2:11" ht="27.75" thickTop="1" thickBot="1" x14ac:dyDescent="0.4">
      <c r="B2810" s="767"/>
      <c r="C2810" s="767"/>
      <c r="D2810" s="767"/>
      <c r="E2810" s="767"/>
      <c r="F2810" s="767"/>
      <c r="G2810" s="769"/>
      <c r="H2810" s="787"/>
      <c r="I2810" s="728"/>
      <c r="J2810" s="719" t="s">
        <v>215</v>
      </c>
      <c r="K2810" s="766">
        <f>K2808</f>
        <v>9591336447.2049999</v>
      </c>
    </row>
    <row r="2811" spans="2:11" ht="27" thickTop="1" thickBot="1" x14ac:dyDescent="0.4">
      <c r="B2811" s="767"/>
      <c r="C2811" s="767"/>
      <c r="D2811" s="767"/>
      <c r="E2811" s="767"/>
      <c r="F2811" s="767"/>
      <c r="G2811" s="769"/>
      <c r="H2811" s="787"/>
      <c r="I2811" s="728"/>
      <c r="J2811" s="770"/>
      <c r="K2811" s="787"/>
    </row>
    <row r="2812" spans="2:11" ht="27.75" thickTop="1" thickBot="1" x14ac:dyDescent="0.4">
      <c r="B2812" s="1088">
        <v>23800400100</v>
      </c>
      <c r="C2812" s="1089" t="s">
        <v>3164</v>
      </c>
      <c r="D2812" s="1089"/>
      <c r="E2812" s="1089"/>
      <c r="F2812" s="1089"/>
      <c r="G2812" s="1089"/>
      <c r="H2812" s="1108"/>
      <c r="I2812" s="1101"/>
      <c r="J2812" s="1112"/>
      <c r="K2812" s="1108"/>
    </row>
    <row r="2813" spans="2:11" ht="27.75" thickTop="1" thickBot="1" x14ac:dyDescent="0.4">
      <c r="B2813" s="1569" t="s">
        <v>182</v>
      </c>
      <c r="C2813" s="1569"/>
      <c r="D2813" s="1569"/>
      <c r="E2813" s="1569"/>
      <c r="F2813" s="1569"/>
      <c r="G2813" s="31"/>
      <c r="H2813" s="32"/>
      <c r="I2813" s="753"/>
      <c r="J2813" s="722"/>
      <c r="K2813" s="32"/>
    </row>
    <row r="2814" spans="2:11" ht="106.5" thickTop="1" thickBot="1" x14ac:dyDescent="0.4">
      <c r="B2814" s="20" t="s">
        <v>137</v>
      </c>
      <c r="C2814" s="20" t="s">
        <v>138</v>
      </c>
      <c r="D2814" s="20" t="s">
        <v>139</v>
      </c>
      <c r="E2814" s="20" t="s">
        <v>140</v>
      </c>
      <c r="F2814" s="20" t="s">
        <v>141</v>
      </c>
      <c r="G2814" s="20" t="s">
        <v>142</v>
      </c>
      <c r="H2814" s="33" t="s">
        <v>3311</v>
      </c>
      <c r="I2814" s="750" t="s">
        <v>3316</v>
      </c>
      <c r="J2814" s="717" t="s">
        <v>3315</v>
      </c>
      <c r="K2814" s="963" t="s">
        <v>5190</v>
      </c>
    </row>
    <row r="2815" spans="2:11" ht="26.25" thickTop="1" x14ac:dyDescent="0.35">
      <c r="B2815" s="782">
        <v>21010101</v>
      </c>
      <c r="C2815" s="782">
        <v>70132</v>
      </c>
      <c r="D2815" s="783" t="s">
        <v>4684</v>
      </c>
      <c r="E2815" s="784">
        <v>2101</v>
      </c>
      <c r="F2815" s="782">
        <v>10721300</v>
      </c>
      <c r="G2815" s="37" t="s">
        <v>143</v>
      </c>
      <c r="H2815" s="785">
        <v>30000000</v>
      </c>
      <c r="I2815" s="751"/>
      <c r="J2815" s="738"/>
      <c r="K2815" s="968">
        <f t="shared" ref="K2815:K2847" si="79">SUM(H2815,J2815)</f>
        <v>30000000</v>
      </c>
    </row>
    <row r="2816" spans="2:11" x14ac:dyDescent="0.35">
      <c r="B2816" s="782">
        <v>21020101</v>
      </c>
      <c r="C2816" s="782">
        <v>70132</v>
      </c>
      <c r="D2816" s="783" t="s">
        <v>4684</v>
      </c>
      <c r="E2816" s="784">
        <v>2101</v>
      </c>
      <c r="F2816" s="782">
        <v>10721300</v>
      </c>
      <c r="G2816" s="37" t="s">
        <v>144</v>
      </c>
      <c r="H2816" s="785">
        <v>6000000</v>
      </c>
      <c r="I2816" s="751"/>
      <c r="J2816" s="738"/>
      <c r="K2816" s="859">
        <f t="shared" si="79"/>
        <v>6000000</v>
      </c>
    </row>
    <row r="2817" spans="2:11" x14ac:dyDescent="0.35">
      <c r="B2817" s="698">
        <v>22020101</v>
      </c>
      <c r="C2817" s="782">
        <v>70132</v>
      </c>
      <c r="D2817" s="761" t="s">
        <v>4684</v>
      </c>
      <c r="E2817" s="700">
        <v>2101</v>
      </c>
      <c r="F2817" s="698">
        <v>10721300</v>
      </c>
      <c r="G2817" s="26" t="s">
        <v>145</v>
      </c>
      <c r="H2817" s="791">
        <v>2000000</v>
      </c>
      <c r="I2817" s="751"/>
      <c r="J2817" s="726"/>
      <c r="K2817" s="859">
        <f t="shared" si="79"/>
        <v>2000000</v>
      </c>
    </row>
    <row r="2818" spans="2:11" x14ac:dyDescent="0.35">
      <c r="B2818" s="698">
        <v>22020102</v>
      </c>
      <c r="C2818" s="782">
        <v>70132</v>
      </c>
      <c r="D2818" s="761" t="s">
        <v>4684</v>
      </c>
      <c r="E2818" s="700">
        <v>2101</v>
      </c>
      <c r="F2818" s="698">
        <v>10721300</v>
      </c>
      <c r="G2818" s="26" t="s">
        <v>146</v>
      </c>
      <c r="H2818" s="791">
        <v>1000000</v>
      </c>
      <c r="I2818" s="751"/>
      <c r="J2818" s="648"/>
      <c r="K2818" s="859">
        <f t="shared" si="79"/>
        <v>1000000</v>
      </c>
    </row>
    <row r="2819" spans="2:11" x14ac:dyDescent="0.35">
      <c r="B2819" s="698">
        <v>22020202</v>
      </c>
      <c r="C2819" s="782">
        <v>70132</v>
      </c>
      <c r="D2819" s="761" t="s">
        <v>4684</v>
      </c>
      <c r="E2819" s="700">
        <v>2101</v>
      </c>
      <c r="F2819" s="698">
        <v>10721300</v>
      </c>
      <c r="G2819" s="26" t="s">
        <v>184</v>
      </c>
      <c r="H2819" s="791">
        <v>200000</v>
      </c>
      <c r="I2819" s="751"/>
      <c r="J2819" s="726"/>
      <c r="K2819" s="859">
        <f t="shared" si="79"/>
        <v>200000</v>
      </c>
    </row>
    <row r="2820" spans="2:11" x14ac:dyDescent="0.35">
      <c r="B2820" s="698">
        <v>22020203</v>
      </c>
      <c r="C2820" s="782">
        <v>70132</v>
      </c>
      <c r="D2820" s="761" t="s">
        <v>4684</v>
      </c>
      <c r="E2820" s="700">
        <v>2101</v>
      </c>
      <c r="F2820" s="698">
        <v>10721300</v>
      </c>
      <c r="G2820" s="26" t="s">
        <v>148</v>
      </c>
      <c r="H2820" s="791">
        <v>600000</v>
      </c>
      <c r="I2820" s="751"/>
      <c r="J2820" s="648"/>
      <c r="K2820" s="859">
        <f t="shared" si="79"/>
        <v>600000</v>
      </c>
    </row>
    <row r="2821" spans="2:11" x14ac:dyDescent="0.35">
      <c r="B2821" s="698">
        <v>22020204</v>
      </c>
      <c r="C2821" s="782">
        <v>70132</v>
      </c>
      <c r="D2821" s="761" t="s">
        <v>4684</v>
      </c>
      <c r="E2821" s="700">
        <v>2101</v>
      </c>
      <c r="F2821" s="698">
        <v>10721300</v>
      </c>
      <c r="G2821" s="26" t="s">
        <v>149</v>
      </c>
      <c r="H2821" s="791">
        <v>200000</v>
      </c>
      <c r="I2821" s="751"/>
      <c r="J2821" s="726"/>
      <c r="K2821" s="859">
        <f t="shared" si="79"/>
        <v>200000</v>
      </c>
    </row>
    <row r="2822" spans="2:11" x14ac:dyDescent="0.35">
      <c r="B2822" s="698">
        <v>22020301</v>
      </c>
      <c r="C2822" s="782">
        <v>70132</v>
      </c>
      <c r="D2822" s="761" t="s">
        <v>4684</v>
      </c>
      <c r="E2822" s="700">
        <v>2101</v>
      </c>
      <c r="F2822" s="698">
        <v>10721300</v>
      </c>
      <c r="G2822" s="26" t="s">
        <v>195</v>
      </c>
      <c r="H2822" s="791">
        <v>1500000</v>
      </c>
      <c r="I2822" s="751"/>
      <c r="J2822" s="648"/>
      <c r="K2822" s="859">
        <f t="shared" si="79"/>
        <v>1500000</v>
      </c>
    </row>
    <row r="2823" spans="2:11" x14ac:dyDescent="0.35">
      <c r="B2823" s="698">
        <v>22020302</v>
      </c>
      <c r="C2823" s="782">
        <v>70132</v>
      </c>
      <c r="D2823" s="761" t="s">
        <v>4684</v>
      </c>
      <c r="E2823" s="700">
        <v>2101</v>
      </c>
      <c r="F2823" s="698">
        <v>10721300</v>
      </c>
      <c r="G2823" s="26" t="s">
        <v>207</v>
      </c>
      <c r="H2823" s="791">
        <v>300000</v>
      </c>
      <c r="I2823" s="751"/>
      <c r="J2823" s="726"/>
      <c r="K2823" s="859">
        <f t="shared" si="79"/>
        <v>300000</v>
      </c>
    </row>
    <row r="2824" spans="2:11" x14ac:dyDescent="0.35">
      <c r="B2824" s="698">
        <v>22020303</v>
      </c>
      <c r="C2824" s="782">
        <v>70132</v>
      </c>
      <c r="D2824" s="761" t="s">
        <v>4684</v>
      </c>
      <c r="E2824" s="700">
        <v>2101</v>
      </c>
      <c r="F2824" s="698">
        <v>10721300</v>
      </c>
      <c r="G2824" s="26" t="s">
        <v>152</v>
      </c>
      <c r="H2824" s="791">
        <v>50000</v>
      </c>
      <c r="I2824" s="751"/>
      <c r="J2824" s="726"/>
      <c r="K2824" s="859">
        <f t="shared" si="79"/>
        <v>50000</v>
      </c>
    </row>
    <row r="2825" spans="2:11" x14ac:dyDescent="0.35">
      <c r="B2825" s="698">
        <v>22020305</v>
      </c>
      <c r="C2825" s="782">
        <v>70132</v>
      </c>
      <c r="D2825" s="761" t="s">
        <v>4684</v>
      </c>
      <c r="E2825" s="700">
        <v>2101</v>
      </c>
      <c r="F2825" s="698">
        <v>10721300</v>
      </c>
      <c r="G2825" s="26" t="s">
        <v>153</v>
      </c>
      <c r="H2825" s="791">
        <v>1000000</v>
      </c>
      <c r="I2825" s="751"/>
      <c r="J2825" s="648"/>
      <c r="K2825" s="859">
        <f t="shared" si="79"/>
        <v>1000000</v>
      </c>
    </row>
    <row r="2826" spans="2:11" x14ac:dyDescent="0.35">
      <c r="B2826" s="698">
        <v>22020306</v>
      </c>
      <c r="C2826" s="782">
        <v>70132</v>
      </c>
      <c r="D2826" s="761" t="s">
        <v>4684</v>
      </c>
      <c r="E2826" s="700">
        <v>2101</v>
      </c>
      <c r="F2826" s="698">
        <v>10721300</v>
      </c>
      <c r="G2826" s="26" t="s">
        <v>154</v>
      </c>
      <c r="H2826" s="791">
        <v>800000</v>
      </c>
      <c r="I2826" s="751"/>
      <c r="J2826" s="648"/>
      <c r="K2826" s="859">
        <f t="shared" si="79"/>
        <v>800000</v>
      </c>
    </row>
    <row r="2827" spans="2:11" ht="51" x14ac:dyDescent="0.35">
      <c r="B2827" s="698">
        <v>22020313</v>
      </c>
      <c r="C2827" s="782">
        <v>70132</v>
      </c>
      <c r="D2827" s="761" t="s">
        <v>4684</v>
      </c>
      <c r="E2827" s="700">
        <v>2101</v>
      </c>
      <c r="F2827" s="698">
        <v>10721300</v>
      </c>
      <c r="G2827" s="26" t="s">
        <v>203</v>
      </c>
      <c r="H2827" s="791">
        <v>500000</v>
      </c>
      <c r="I2827" s="751"/>
      <c r="J2827" s="648"/>
      <c r="K2827" s="859">
        <f t="shared" si="79"/>
        <v>500000</v>
      </c>
    </row>
    <row r="2828" spans="2:11" x14ac:dyDescent="0.35">
      <c r="B2828" s="698">
        <v>22020401</v>
      </c>
      <c r="C2828" s="782">
        <v>70132</v>
      </c>
      <c r="D2828" s="761" t="s">
        <v>4684</v>
      </c>
      <c r="E2828" s="700">
        <v>2101</v>
      </c>
      <c r="F2828" s="698">
        <v>10721300</v>
      </c>
      <c r="G2828" s="26" t="s">
        <v>196</v>
      </c>
      <c r="H2828" s="791">
        <v>1000000</v>
      </c>
      <c r="I2828" s="751"/>
      <c r="J2828" s="648"/>
      <c r="K2828" s="859">
        <f t="shared" si="79"/>
        <v>1000000</v>
      </c>
    </row>
    <row r="2829" spans="2:11" x14ac:dyDescent="0.35">
      <c r="B2829" s="698">
        <v>22020404</v>
      </c>
      <c r="C2829" s="782">
        <v>70132</v>
      </c>
      <c r="D2829" s="761" t="s">
        <v>4684</v>
      </c>
      <c r="E2829" s="700">
        <v>2101</v>
      </c>
      <c r="F2829" s="698">
        <v>10721300</v>
      </c>
      <c r="G2829" s="26" t="s">
        <v>161</v>
      </c>
      <c r="H2829" s="791">
        <v>1000000</v>
      </c>
      <c r="I2829" s="751"/>
      <c r="J2829" s="648"/>
      <c r="K2829" s="859">
        <f t="shared" si="79"/>
        <v>1000000</v>
      </c>
    </row>
    <row r="2830" spans="2:11" x14ac:dyDescent="0.35">
      <c r="B2830" s="698">
        <v>22020405</v>
      </c>
      <c r="C2830" s="782">
        <v>70132</v>
      </c>
      <c r="D2830" s="761" t="s">
        <v>4684</v>
      </c>
      <c r="E2830" s="700">
        <v>2101</v>
      </c>
      <c r="F2830" s="698">
        <v>10721300</v>
      </c>
      <c r="G2830" s="26" t="s">
        <v>162</v>
      </c>
      <c r="H2830" s="791">
        <v>800000</v>
      </c>
      <c r="I2830" s="751"/>
      <c r="J2830" s="726"/>
      <c r="K2830" s="859">
        <f t="shared" si="79"/>
        <v>800000</v>
      </c>
    </row>
    <row r="2831" spans="2:11" x14ac:dyDescent="0.35">
      <c r="B2831" s="698">
        <v>22020406</v>
      </c>
      <c r="C2831" s="782">
        <v>70132</v>
      </c>
      <c r="D2831" s="761" t="s">
        <v>4684</v>
      </c>
      <c r="E2831" s="700">
        <v>2101</v>
      </c>
      <c r="F2831" s="698">
        <v>10721300</v>
      </c>
      <c r="G2831" s="26" t="s">
        <v>163</v>
      </c>
      <c r="H2831" s="791">
        <v>200000</v>
      </c>
      <c r="I2831" s="751"/>
      <c r="J2831" s="648"/>
      <c r="K2831" s="859">
        <f t="shared" si="79"/>
        <v>200000</v>
      </c>
    </row>
    <row r="2832" spans="2:11" x14ac:dyDescent="0.35">
      <c r="B2832" s="698">
        <v>22020411</v>
      </c>
      <c r="C2832" s="782">
        <v>70132</v>
      </c>
      <c r="D2832" s="761" t="s">
        <v>4684</v>
      </c>
      <c r="E2832" s="700">
        <v>2101</v>
      </c>
      <c r="F2832" s="698">
        <v>10721300</v>
      </c>
      <c r="G2832" s="26" t="s">
        <v>227</v>
      </c>
      <c r="H2832" s="791">
        <v>200000</v>
      </c>
      <c r="I2832" s="751"/>
      <c r="J2832" s="648"/>
      <c r="K2832" s="859">
        <f t="shared" si="79"/>
        <v>200000</v>
      </c>
    </row>
    <row r="2833" spans="2:11" x14ac:dyDescent="0.35">
      <c r="B2833" s="698">
        <v>22020501</v>
      </c>
      <c r="C2833" s="782">
        <v>70132</v>
      </c>
      <c r="D2833" s="761" t="s">
        <v>4684</v>
      </c>
      <c r="E2833" s="700">
        <v>2101</v>
      </c>
      <c r="F2833" s="698">
        <v>10721300</v>
      </c>
      <c r="G2833" s="26" t="s">
        <v>165</v>
      </c>
      <c r="H2833" s="791">
        <v>1000000</v>
      </c>
      <c r="I2833" s="751"/>
      <c r="J2833" s="648"/>
      <c r="K2833" s="859">
        <f t="shared" si="79"/>
        <v>1000000</v>
      </c>
    </row>
    <row r="2834" spans="2:11" x14ac:dyDescent="0.35">
      <c r="B2834" s="698">
        <v>22020605</v>
      </c>
      <c r="C2834" s="782">
        <v>70132</v>
      </c>
      <c r="D2834" s="761" t="s">
        <v>4684</v>
      </c>
      <c r="E2834" s="700">
        <v>2101</v>
      </c>
      <c r="F2834" s="698">
        <v>10721300</v>
      </c>
      <c r="G2834" s="26" t="s">
        <v>167</v>
      </c>
      <c r="H2834" s="791">
        <v>200000</v>
      </c>
      <c r="I2834" s="751"/>
      <c r="J2834" s="648"/>
      <c r="K2834" s="859">
        <f t="shared" si="79"/>
        <v>200000</v>
      </c>
    </row>
    <row r="2835" spans="2:11" x14ac:dyDescent="0.35">
      <c r="B2835" s="698">
        <v>22020710</v>
      </c>
      <c r="C2835" s="782">
        <v>70132</v>
      </c>
      <c r="D2835" s="761" t="s">
        <v>4684</v>
      </c>
      <c r="E2835" s="700">
        <v>2101</v>
      </c>
      <c r="F2835" s="698">
        <v>10721300</v>
      </c>
      <c r="G2835" s="26" t="s">
        <v>2903</v>
      </c>
      <c r="H2835" s="791">
        <v>100000</v>
      </c>
      <c r="I2835" s="751"/>
      <c r="J2835" s="648"/>
      <c r="K2835" s="859">
        <f t="shared" si="79"/>
        <v>100000</v>
      </c>
    </row>
    <row r="2836" spans="2:11" x14ac:dyDescent="0.35">
      <c r="B2836" s="698">
        <v>22020801</v>
      </c>
      <c r="C2836" s="782">
        <v>70132</v>
      </c>
      <c r="D2836" s="761" t="s">
        <v>4684</v>
      </c>
      <c r="E2836" s="700">
        <v>2101</v>
      </c>
      <c r="F2836" s="698">
        <v>10721300</v>
      </c>
      <c r="G2836" s="26" t="s">
        <v>168</v>
      </c>
      <c r="H2836" s="791">
        <v>850000</v>
      </c>
      <c r="I2836" s="751"/>
      <c r="J2836" s="648"/>
      <c r="K2836" s="859">
        <f t="shared" si="79"/>
        <v>850000</v>
      </c>
    </row>
    <row r="2837" spans="2:11" x14ac:dyDescent="0.35">
      <c r="B2837" s="698">
        <v>22020803</v>
      </c>
      <c r="C2837" s="782">
        <v>70132</v>
      </c>
      <c r="D2837" s="761" t="s">
        <v>4684</v>
      </c>
      <c r="E2837" s="700">
        <v>2101</v>
      </c>
      <c r="F2837" s="698">
        <v>10721300</v>
      </c>
      <c r="G2837" s="26" t="s">
        <v>169</v>
      </c>
      <c r="H2837" s="791">
        <v>500000</v>
      </c>
      <c r="I2837" s="751"/>
      <c r="J2837" s="648"/>
      <c r="K2837" s="859">
        <f t="shared" si="79"/>
        <v>500000</v>
      </c>
    </row>
    <row r="2838" spans="2:11" x14ac:dyDescent="0.35">
      <c r="B2838" s="698">
        <v>22020901</v>
      </c>
      <c r="C2838" s="782">
        <v>70132</v>
      </c>
      <c r="D2838" s="761" t="s">
        <v>4684</v>
      </c>
      <c r="E2838" s="700">
        <v>2101</v>
      </c>
      <c r="F2838" s="698">
        <v>10721300</v>
      </c>
      <c r="G2838" s="26" t="s">
        <v>171</v>
      </c>
      <c r="H2838" s="791">
        <v>10000</v>
      </c>
      <c r="I2838" s="751"/>
      <c r="J2838" s="648"/>
      <c r="K2838" s="859">
        <f t="shared" si="79"/>
        <v>10000</v>
      </c>
    </row>
    <row r="2839" spans="2:11" x14ac:dyDescent="0.35">
      <c r="B2839" s="698">
        <v>22021001</v>
      </c>
      <c r="C2839" s="782">
        <v>70132</v>
      </c>
      <c r="D2839" s="761" t="s">
        <v>4684</v>
      </c>
      <c r="E2839" s="700">
        <v>2101</v>
      </c>
      <c r="F2839" s="698">
        <v>10721300</v>
      </c>
      <c r="G2839" s="26" t="s">
        <v>172</v>
      </c>
      <c r="H2839" s="791">
        <v>2400000</v>
      </c>
      <c r="I2839" s="751"/>
      <c r="J2839" s="648"/>
      <c r="K2839" s="859">
        <f t="shared" si="79"/>
        <v>2400000</v>
      </c>
    </row>
    <row r="2840" spans="2:11" x14ac:dyDescent="0.35">
      <c r="B2840" s="698">
        <v>22021002</v>
      </c>
      <c r="C2840" s="782">
        <v>70132</v>
      </c>
      <c r="D2840" s="761" t="s">
        <v>4684</v>
      </c>
      <c r="E2840" s="700">
        <v>2101</v>
      </c>
      <c r="F2840" s="698">
        <v>10721300</v>
      </c>
      <c r="G2840" s="26" t="s">
        <v>189</v>
      </c>
      <c r="H2840" s="763">
        <v>2000000</v>
      </c>
      <c r="I2840" s="751"/>
      <c r="J2840" s="735"/>
      <c r="K2840" s="835">
        <f t="shared" si="79"/>
        <v>2000000</v>
      </c>
    </row>
    <row r="2841" spans="2:11" x14ac:dyDescent="0.35">
      <c r="B2841" s="698">
        <v>22021003</v>
      </c>
      <c r="C2841" s="782">
        <v>70132</v>
      </c>
      <c r="D2841" s="761" t="s">
        <v>4684</v>
      </c>
      <c r="E2841" s="700">
        <v>2101</v>
      </c>
      <c r="F2841" s="698">
        <v>10721300</v>
      </c>
      <c r="G2841" s="26" t="s">
        <v>173</v>
      </c>
      <c r="H2841" s="791">
        <v>800000</v>
      </c>
      <c r="I2841" s="751"/>
      <c r="J2841" s="648"/>
      <c r="K2841" s="859">
        <f t="shared" si="79"/>
        <v>800000</v>
      </c>
    </row>
    <row r="2842" spans="2:11" x14ac:dyDescent="0.35">
      <c r="B2842" s="698">
        <v>22021004</v>
      </c>
      <c r="C2842" s="782">
        <v>70132</v>
      </c>
      <c r="D2842" s="761" t="s">
        <v>4684</v>
      </c>
      <c r="E2842" s="700">
        <v>2101</v>
      </c>
      <c r="F2842" s="698">
        <v>10721300</v>
      </c>
      <c r="G2842" s="26" t="s">
        <v>174</v>
      </c>
      <c r="H2842" s="791">
        <v>2000000</v>
      </c>
      <c r="I2842" s="751"/>
      <c r="J2842" s="648"/>
      <c r="K2842" s="859">
        <f t="shared" si="79"/>
        <v>2000000</v>
      </c>
    </row>
    <row r="2843" spans="2:11" x14ac:dyDescent="0.35">
      <c r="B2843" s="698">
        <v>22021006</v>
      </c>
      <c r="C2843" s="782">
        <v>70132</v>
      </c>
      <c r="D2843" s="761" t="s">
        <v>4684</v>
      </c>
      <c r="E2843" s="700">
        <v>2101</v>
      </c>
      <c r="F2843" s="698">
        <v>10721300</v>
      </c>
      <c r="G2843" s="26" t="s">
        <v>190</v>
      </c>
      <c r="H2843" s="791">
        <v>500000</v>
      </c>
      <c r="I2843" s="751"/>
      <c r="J2843" s="726"/>
      <c r="K2843" s="859">
        <f t="shared" si="79"/>
        <v>500000</v>
      </c>
    </row>
    <row r="2844" spans="2:11" x14ac:dyDescent="0.35">
      <c r="B2844" s="698">
        <v>22021007</v>
      </c>
      <c r="C2844" s="782">
        <v>70132</v>
      </c>
      <c r="D2844" s="761" t="s">
        <v>4684</v>
      </c>
      <c r="E2844" s="700">
        <v>2101</v>
      </c>
      <c r="F2844" s="698">
        <v>10721300</v>
      </c>
      <c r="G2844" s="26" t="s">
        <v>175</v>
      </c>
      <c r="H2844" s="791">
        <v>2000000</v>
      </c>
      <c r="I2844" s="751"/>
      <c r="J2844" s="648"/>
      <c r="K2844" s="859">
        <f t="shared" si="79"/>
        <v>2000000</v>
      </c>
    </row>
    <row r="2845" spans="2:11" x14ac:dyDescent="0.35">
      <c r="B2845" s="698">
        <v>22021008</v>
      </c>
      <c r="C2845" s="782">
        <v>70132</v>
      </c>
      <c r="D2845" s="761" t="s">
        <v>4684</v>
      </c>
      <c r="E2845" s="700">
        <v>2101</v>
      </c>
      <c r="F2845" s="698">
        <v>10721300</v>
      </c>
      <c r="G2845" s="26" t="s">
        <v>191</v>
      </c>
      <c r="H2845" s="791">
        <v>1500000</v>
      </c>
      <c r="I2845" s="751"/>
      <c r="J2845" s="726"/>
      <c r="K2845" s="859">
        <f t="shared" si="79"/>
        <v>1500000</v>
      </c>
    </row>
    <row r="2846" spans="2:11" x14ac:dyDescent="0.35">
      <c r="B2846" s="698">
        <v>22021014</v>
      </c>
      <c r="C2846" s="782">
        <v>70132</v>
      </c>
      <c r="D2846" s="761" t="s">
        <v>4684</v>
      </c>
      <c r="E2846" s="700">
        <v>2101</v>
      </c>
      <c r="F2846" s="698">
        <v>10721300</v>
      </c>
      <c r="G2846" s="26" t="s">
        <v>206</v>
      </c>
      <c r="H2846" s="791">
        <v>600000</v>
      </c>
      <c r="I2846" s="751"/>
      <c r="J2846" s="648"/>
      <c r="K2846" s="859">
        <f t="shared" si="79"/>
        <v>600000</v>
      </c>
    </row>
    <row r="2847" spans="2:11" ht="26.25" thickBot="1" x14ac:dyDescent="0.4">
      <c r="B2847" s="698">
        <v>22021021</v>
      </c>
      <c r="C2847" s="782">
        <v>70132</v>
      </c>
      <c r="D2847" s="761" t="s">
        <v>4684</v>
      </c>
      <c r="E2847" s="700">
        <v>2101</v>
      </c>
      <c r="F2847" s="698">
        <v>10721300</v>
      </c>
      <c r="G2847" s="28" t="s">
        <v>201</v>
      </c>
      <c r="H2847" s="857">
        <v>2000000</v>
      </c>
      <c r="I2847" s="751"/>
      <c r="J2847" s="786"/>
      <c r="K2847" s="1069">
        <f t="shared" si="79"/>
        <v>2000000</v>
      </c>
    </row>
    <row r="2848" spans="2:11" ht="27.75" thickTop="1" thickBot="1" x14ac:dyDescent="0.4">
      <c r="B2848" s="764"/>
      <c r="C2848" s="764"/>
      <c r="D2848" s="764"/>
      <c r="E2848" s="764"/>
      <c r="F2848" s="764"/>
      <c r="G2848" s="16" t="s">
        <v>1039</v>
      </c>
      <c r="H2848" s="766">
        <f>SUM(H2815:H2847)</f>
        <v>63810000</v>
      </c>
      <c r="I2848" s="747">
        <f>SUM(I2815:I2847)</f>
        <v>0</v>
      </c>
      <c r="J2848" s="765">
        <f>SUM(J2815:J2847)</f>
        <v>0</v>
      </c>
      <c r="K2848" s="839">
        <f>SUM(K2815:K2847)</f>
        <v>63810000</v>
      </c>
    </row>
    <row r="2849" spans="2:12" ht="27" thickTop="1" thickBot="1" x14ac:dyDescent="0.4">
      <c r="B2849" s="767"/>
      <c r="C2849" s="767"/>
      <c r="D2849" s="767"/>
      <c r="E2849" s="767"/>
      <c r="F2849" s="767"/>
      <c r="G2849" s="769"/>
      <c r="H2849" s="787"/>
      <c r="I2849" s="728"/>
      <c r="J2849" s="770"/>
      <c r="K2849" s="934"/>
    </row>
    <row r="2850" spans="2:12" ht="27.75" thickTop="1" thickBot="1" x14ac:dyDescent="0.4">
      <c r="B2850" s="767"/>
      <c r="C2850" s="767"/>
      <c r="D2850" s="767"/>
      <c r="E2850" s="767"/>
      <c r="F2850" s="767"/>
      <c r="G2850" s="769"/>
      <c r="H2850" s="787"/>
      <c r="I2850" s="728"/>
      <c r="J2850" s="719" t="s">
        <v>179</v>
      </c>
      <c r="K2850" s="766">
        <f>K2815+K2816</f>
        <v>36000000</v>
      </c>
    </row>
    <row r="2851" spans="2:12" ht="27.75" thickTop="1" thickBot="1" x14ac:dyDescent="0.4">
      <c r="B2851" s="767"/>
      <c r="C2851" s="767"/>
      <c r="D2851" s="767"/>
      <c r="E2851" s="767"/>
      <c r="F2851" s="767"/>
      <c r="G2851" s="769"/>
      <c r="H2851" s="787"/>
      <c r="I2851" s="728"/>
      <c r="J2851" s="719" t="s">
        <v>180</v>
      </c>
      <c r="K2851" s="766">
        <f>K2848-K2850</f>
        <v>27810000</v>
      </c>
    </row>
    <row r="2852" spans="2:12" ht="27.75" thickTop="1" thickBot="1" x14ac:dyDescent="0.4">
      <c r="B2852" s="767"/>
      <c r="C2852" s="767"/>
      <c r="D2852" s="767"/>
      <c r="E2852" s="767"/>
      <c r="F2852" s="767"/>
      <c r="G2852" s="769"/>
      <c r="H2852" s="787"/>
      <c r="I2852" s="728"/>
      <c r="J2852" s="720"/>
      <c r="K2852" s="794"/>
    </row>
    <row r="2853" spans="2:12" ht="27.75" thickTop="1" thickBot="1" x14ac:dyDescent="0.4">
      <c r="B2853" s="1088" t="s">
        <v>69</v>
      </c>
      <c r="C2853" s="1089" t="s">
        <v>3164</v>
      </c>
      <c r="D2853" s="1089"/>
      <c r="E2853" s="1089"/>
      <c r="F2853" s="1089"/>
      <c r="G2853" s="1089"/>
      <c r="H2853" s="1108"/>
      <c r="I2853" s="1101"/>
      <c r="J2853" s="1112"/>
      <c r="K2853" s="1108"/>
    </row>
    <row r="2854" spans="2:12" ht="27.75" thickTop="1" thickBot="1" x14ac:dyDescent="0.4">
      <c r="B2854" s="1569" t="s">
        <v>298</v>
      </c>
      <c r="C2854" s="1569"/>
      <c r="D2854" s="1569"/>
      <c r="E2854" s="1569"/>
      <c r="F2854" s="1569"/>
      <c r="G2854" s="31"/>
      <c r="H2854" s="32"/>
      <c r="I2854" s="753"/>
      <c r="J2854" s="722"/>
      <c r="K2854" s="32"/>
    </row>
    <row r="2855" spans="2:12" ht="80.25" thickTop="1" thickBot="1" x14ac:dyDescent="0.4">
      <c r="B2855" s="20" t="s">
        <v>137</v>
      </c>
      <c r="C2855" s="20" t="s">
        <v>138</v>
      </c>
      <c r="D2855" s="20" t="s">
        <v>139</v>
      </c>
      <c r="E2855" s="20" t="s">
        <v>140</v>
      </c>
      <c r="F2855" s="20" t="s">
        <v>141</v>
      </c>
      <c r="G2855" s="20" t="s">
        <v>142</v>
      </c>
      <c r="H2855" s="33" t="s">
        <v>3311</v>
      </c>
      <c r="I2855" s="750" t="s">
        <v>3317</v>
      </c>
      <c r="J2855" s="717" t="s">
        <v>3318</v>
      </c>
      <c r="K2855" s="33" t="s">
        <v>5153</v>
      </c>
    </row>
    <row r="2856" spans="2:12" ht="51.75" thickTop="1" x14ac:dyDescent="0.35">
      <c r="B2856" s="698" t="s">
        <v>2906</v>
      </c>
      <c r="C2856" s="782">
        <v>70132</v>
      </c>
      <c r="D2856" s="790" t="s">
        <v>3891</v>
      </c>
      <c r="E2856" s="784">
        <v>3101</v>
      </c>
      <c r="F2856" s="782">
        <v>10721300</v>
      </c>
      <c r="G2856" s="37" t="s">
        <v>3889</v>
      </c>
      <c r="H2856" s="785">
        <v>880000</v>
      </c>
      <c r="I2856" s="751"/>
      <c r="J2856" s="736">
        <v>-880000</v>
      </c>
      <c r="K2856" s="785">
        <f>SUM(H2856,J2856)</f>
        <v>0</v>
      </c>
      <c r="L2856" s="1081"/>
    </row>
    <row r="2857" spans="2:12" ht="26.25" thickBot="1" x14ac:dyDescent="0.4">
      <c r="B2857" s="698" t="s">
        <v>2905</v>
      </c>
      <c r="C2857" s="782">
        <v>70132</v>
      </c>
      <c r="D2857" s="790" t="s">
        <v>3890</v>
      </c>
      <c r="E2857" s="700">
        <v>3101</v>
      </c>
      <c r="F2857" s="698">
        <v>10721300</v>
      </c>
      <c r="G2857" s="26" t="s">
        <v>3224</v>
      </c>
      <c r="H2857" s="791">
        <v>7500000</v>
      </c>
      <c r="I2857" s="751"/>
      <c r="J2857" s="726"/>
      <c r="K2857" s="785">
        <f>SUM(H2857,J2857)</f>
        <v>7500000</v>
      </c>
      <c r="L2857" s="1081"/>
    </row>
    <row r="2858" spans="2:12" ht="27.75" thickTop="1" thickBot="1" x14ac:dyDescent="0.4">
      <c r="B2858" s="764"/>
      <c r="C2858" s="764"/>
      <c r="D2858" s="764"/>
      <c r="E2858" s="764"/>
      <c r="F2858" s="764"/>
      <c r="G2858" s="51" t="s">
        <v>214</v>
      </c>
      <c r="H2858" s="766">
        <f>SUM(H2856:H2857)</f>
        <v>8380000</v>
      </c>
      <c r="I2858" s="747">
        <f>SUM(I2856:I2857)</f>
        <v>0</v>
      </c>
      <c r="J2858" s="765">
        <f>SUM(J2856:J2857)</f>
        <v>-880000</v>
      </c>
      <c r="K2858" s="766">
        <f>SUM(K2856:K2857)</f>
        <v>7500000</v>
      </c>
    </row>
    <row r="2859" spans="2:12" ht="27" thickTop="1" thickBot="1" x14ac:dyDescent="0.4">
      <c r="B2859" s="767"/>
      <c r="C2859" s="767"/>
      <c r="D2859" s="767"/>
      <c r="E2859" s="767"/>
      <c r="F2859" s="767"/>
      <c r="G2859" s="769"/>
      <c r="H2859" s="787"/>
      <c r="I2859" s="728"/>
      <c r="J2859" s="770"/>
      <c r="K2859" s="934"/>
    </row>
    <row r="2860" spans="2:12" ht="27.75" thickTop="1" thickBot="1" x14ac:dyDescent="0.4">
      <c r="B2860" s="767"/>
      <c r="C2860" s="767"/>
      <c r="D2860" s="767"/>
      <c r="E2860" s="767"/>
      <c r="F2860" s="767"/>
      <c r="G2860" s="769"/>
      <c r="H2860" s="787"/>
      <c r="I2860" s="728"/>
      <c r="J2860" s="719" t="s">
        <v>215</v>
      </c>
      <c r="K2860" s="766">
        <f>K2858</f>
        <v>7500000</v>
      </c>
    </row>
    <row r="2861" spans="2:12" ht="15.95" customHeight="1" thickTop="1" thickBot="1" x14ac:dyDescent="0.4">
      <c r="B2861" s="767"/>
      <c r="C2861" s="767"/>
      <c r="D2861" s="767"/>
      <c r="E2861" s="767"/>
      <c r="F2861" s="767"/>
      <c r="G2861" s="769"/>
      <c r="H2861" s="787"/>
      <c r="I2861" s="728"/>
      <c r="J2861" s="770"/>
      <c r="K2861" s="787"/>
    </row>
    <row r="2862" spans="2:12" ht="27.75" thickTop="1" thickBot="1" x14ac:dyDescent="0.4">
      <c r="B2862" s="1088" t="s">
        <v>133</v>
      </c>
      <c r="C2862" s="1089" t="s">
        <v>3165</v>
      </c>
      <c r="D2862" s="1089"/>
      <c r="E2862" s="1089"/>
      <c r="F2862" s="1089"/>
      <c r="G2862" s="1089"/>
      <c r="H2862" s="1108"/>
      <c r="I2862" s="1101"/>
      <c r="J2862" s="1112"/>
      <c r="K2862" s="1108"/>
    </row>
    <row r="2863" spans="2:12" ht="27.75" thickTop="1" thickBot="1" x14ac:dyDescent="0.4">
      <c r="B2863" s="1569" t="s">
        <v>182</v>
      </c>
      <c r="C2863" s="1569"/>
      <c r="D2863" s="1569"/>
      <c r="E2863" s="1569"/>
      <c r="F2863" s="1569"/>
      <c r="G2863" s="31"/>
      <c r="H2863" s="32"/>
      <c r="I2863" s="753"/>
      <c r="J2863" s="722"/>
      <c r="K2863" s="32"/>
    </row>
    <row r="2864" spans="2:12" ht="106.5" thickTop="1" thickBot="1" x14ac:dyDescent="0.4">
      <c r="B2864" s="20" t="s">
        <v>137</v>
      </c>
      <c r="C2864" s="20" t="s">
        <v>138</v>
      </c>
      <c r="D2864" s="20" t="s">
        <v>139</v>
      </c>
      <c r="E2864" s="20" t="s">
        <v>140</v>
      </c>
      <c r="F2864" s="20" t="s">
        <v>141</v>
      </c>
      <c r="G2864" s="20" t="s">
        <v>142</v>
      </c>
      <c r="H2864" s="33" t="s">
        <v>3311</v>
      </c>
      <c r="I2864" s="750" t="s">
        <v>3316</v>
      </c>
      <c r="J2864" s="717" t="s">
        <v>3315</v>
      </c>
      <c r="K2864" s="21" t="s">
        <v>5190</v>
      </c>
    </row>
    <row r="2865" spans="2:12" ht="26.25" thickTop="1" x14ac:dyDescent="0.35">
      <c r="B2865" s="782">
        <v>21010101</v>
      </c>
      <c r="C2865" s="782">
        <v>70112</v>
      </c>
      <c r="D2865" s="783" t="s">
        <v>4684</v>
      </c>
      <c r="E2865" s="784">
        <v>2101</v>
      </c>
      <c r="F2865" s="782">
        <v>10721300</v>
      </c>
      <c r="G2865" s="37" t="s">
        <v>143</v>
      </c>
      <c r="H2865" s="785">
        <v>56920340</v>
      </c>
      <c r="I2865" s="751"/>
      <c r="J2865" s="738"/>
      <c r="K2865" s="785">
        <f t="shared" ref="K2865:K2904" si="80">SUM(H2865,J2865)</f>
        <v>56920340</v>
      </c>
      <c r="L2865" s="1081"/>
    </row>
    <row r="2866" spans="2:12" x14ac:dyDescent="0.35">
      <c r="B2866" s="782">
        <v>21020101</v>
      </c>
      <c r="C2866" s="782">
        <v>70112</v>
      </c>
      <c r="D2866" s="783" t="s">
        <v>4684</v>
      </c>
      <c r="E2866" s="784">
        <v>2101</v>
      </c>
      <c r="F2866" s="782">
        <v>10721300</v>
      </c>
      <c r="G2866" s="37" t="s">
        <v>144</v>
      </c>
      <c r="H2866" s="785">
        <v>5760000</v>
      </c>
      <c r="I2866" s="751"/>
      <c r="J2866" s="738"/>
      <c r="K2866" s="785">
        <f t="shared" si="80"/>
        <v>5760000</v>
      </c>
      <c r="L2866" s="1081"/>
    </row>
    <row r="2867" spans="2:12" x14ac:dyDescent="0.35">
      <c r="B2867" s="698">
        <v>22020101</v>
      </c>
      <c r="C2867" s="782">
        <v>70112</v>
      </c>
      <c r="D2867" s="761" t="s">
        <v>4684</v>
      </c>
      <c r="E2867" s="700">
        <v>2101</v>
      </c>
      <c r="F2867" s="698">
        <v>10721300</v>
      </c>
      <c r="G2867" s="26" t="s">
        <v>145</v>
      </c>
      <c r="H2867" s="791">
        <v>3500000</v>
      </c>
      <c r="I2867" s="751"/>
      <c r="J2867" s="726"/>
      <c r="K2867" s="785">
        <f t="shared" si="80"/>
        <v>3500000</v>
      </c>
      <c r="L2867" s="1081"/>
    </row>
    <row r="2868" spans="2:12" x14ac:dyDescent="0.35">
      <c r="B2868" s="698">
        <v>22020102</v>
      </c>
      <c r="C2868" s="782">
        <v>70112</v>
      </c>
      <c r="D2868" s="761" t="s">
        <v>4684</v>
      </c>
      <c r="E2868" s="700">
        <v>2101</v>
      </c>
      <c r="F2868" s="698">
        <v>10721300</v>
      </c>
      <c r="G2868" s="26" t="s">
        <v>146</v>
      </c>
      <c r="H2868" s="791">
        <v>3850000</v>
      </c>
      <c r="I2868" s="751"/>
      <c r="J2868" s="648"/>
      <c r="K2868" s="785">
        <f t="shared" si="80"/>
        <v>3850000</v>
      </c>
      <c r="L2868" s="1081"/>
    </row>
    <row r="2869" spans="2:12" x14ac:dyDescent="0.35">
      <c r="B2869" s="698">
        <v>22020201</v>
      </c>
      <c r="C2869" s="782">
        <v>70112</v>
      </c>
      <c r="D2869" s="761" t="s">
        <v>4684</v>
      </c>
      <c r="E2869" s="700">
        <v>2101</v>
      </c>
      <c r="F2869" s="698">
        <v>10721300</v>
      </c>
      <c r="G2869" s="26" t="s">
        <v>147</v>
      </c>
      <c r="H2869" s="791">
        <v>105000</v>
      </c>
      <c r="I2869" s="751"/>
      <c r="J2869" s="726"/>
      <c r="K2869" s="785">
        <f t="shared" si="80"/>
        <v>105000</v>
      </c>
      <c r="L2869" s="1081"/>
    </row>
    <row r="2870" spans="2:12" x14ac:dyDescent="0.35">
      <c r="B2870" s="698">
        <v>22020202</v>
      </c>
      <c r="C2870" s="782">
        <v>70112</v>
      </c>
      <c r="D2870" s="761" t="s">
        <v>4684</v>
      </c>
      <c r="E2870" s="700">
        <v>2101</v>
      </c>
      <c r="F2870" s="698">
        <v>10721300</v>
      </c>
      <c r="G2870" s="26" t="s">
        <v>184</v>
      </c>
      <c r="H2870" s="791">
        <v>140000</v>
      </c>
      <c r="I2870" s="751"/>
      <c r="J2870" s="726"/>
      <c r="K2870" s="785">
        <f t="shared" si="80"/>
        <v>140000</v>
      </c>
      <c r="L2870" s="1081"/>
    </row>
    <row r="2871" spans="2:12" x14ac:dyDescent="0.35">
      <c r="B2871" s="698">
        <v>22020203</v>
      </c>
      <c r="C2871" s="782">
        <v>70112</v>
      </c>
      <c r="D2871" s="761" t="s">
        <v>4684</v>
      </c>
      <c r="E2871" s="700">
        <v>2101</v>
      </c>
      <c r="F2871" s="698">
        <v>10721300</v>
      </c>
      <c r="G2871" s="26" t="s">
        <v>148</v>
      </c>
      <c r="H2871" s="791">
        <v>175000</v>
      </c>
      <c r="I2871" s="751"/>
      <c r="J2871" s="648"/>
      <c r="K2871" s="785">
        <f t="shared" si="80"/>
        <v>175000</v>
      </c>
      <c r="L2871" s="1081"/>
    </row>
    <row r="2872" spans="2:12" x14ac:dyDescent="0.35">
      <c r="B2872" s="698">
        <v>22020205</v>
      </c>
      <c r="C2872" s="782">
        <v>70112</v>
      </c>
      <c r="D2872" s="761" t="s">
        <v>4684</v>
      </c>
      <c r="E2872" s="700">
        <v>2101</v>
      </c>
      <c r="F2872" s="698">
        <v>10721300</v>
      </c>
      <c r="G2872" s="26" t="s">
        <v>185</v>
      </c>
      <c r="H2872" s="791">
        <v>70000</v>
      </c>
      <c r="I2872" s="751"/>
      <c r="J2872" s="726"/>
      <c r="K2872" s="785">
        <f t="shared" si="80"/>
        <v>70000</v>
      </c>
      <c r="L2872" s="1081"/>
    </row>
    <row r="2873" spans="2:12" x14ac:dyDescent="0.35">
      <c r="B2873" s="698">
        <v>22020206</v>
      </c>
      <c r="C2873" s="782">
        <v>70112</v>
      </c>
      <c r="D2873" s="761" t="s">
        <v>4684</v>
      </c>
      <c r="E2873" s="700">
        <v>2101</v>
      </c>
      <c r="F2873" s="698">
        <v>10721300</v>
      </c>
      <c r="G2873" s="26" t="s">
        <v>234</v>
      </c>
      <c r="H2873" s="791">
        <v>35000</v>
      </c>
      <c r="I2873" s="751"/>
      <c r="J2873" s="726"/>
      <c r="K2873" s="785">
        <f t="shared" si="80"/>
        <v>35000</v>
      </c>
      <c r="L2873" s="1081"/>
    </row>
    <row r="2874" spans="2:12" x14ac:dyDescent="0.35">
      <c r="B2874" s="698">
        <v>22020208</v>
      </c>
      <c r="C2874" s="782">
        <v>70112</v>
      </c>
      <c r="D2874" s="761" t="s">
        <v>4684</v>
      </c>
      <c r="E2874" s="700">
        <v>2101</v>
      </c>
      <c r="F2874" s="698">
        <v>10721300</v>
      </c>
      <c r="G2874" s="26" t="s">
        <v>2896</v>
      </c>
      <c r="H2874" s="791">
        <v>105000</v>
      </c>
      <c r="I2874" s="751"/>
      <c r="J2874" s="726"/>
      <c r="K2874" s="785">
        <f t="shared" si="80"/>
        <v>105000</v>
      </c>
      <c r="L2874" s="1081"/>
    </row>
    <row r="2875" spans="2:12" x14ac:dyDescent="0.35">
      <c r="B2875" s="698">
        <v>22020301</v>
      </c>
      <c r="C2875" s="782">
        <v>70112</v>
      </c>
      <c r="D2875" s="761" t="s">
        <v>4684</v>
      </c>
      <c r="E2875" s="700">
        <v>2101</v>
      </c>
      <c r="F2875" s="698">
        <v>10721300</v>
      </c>
      <c r="G2875" s="26" t="s">
        <v>195</v>
      </c>
      <c r="H2875" s="791">
        <v>1050000</v>
      </c>
      <c r="I2875" s="751"/>
      <c r="J2875" s="648"/>
      <c r="K2875" s="785">
        <f t="shared" si="80"/>
        <v>1050000</v>
      </c>
      <c r="L2875" s="1081"/>
    </row>
    <row r="2876" spans="2:12" x14ac:dyDescent="0.35">
      <c r="B2876" s="698">
        <v>22020302</v>
      </c>
      <c r="C2876" s="782">
        <v>70112</v>
      </c>
      <c r="D2876" s="761" t="s">
        <v>4684</v>
      </c>
      <c r="E2876" s="700">
        <v>2101</v>
      </c>
      <c r="F2876" s="698">
        <v>10721300</v>
      </c>
      <c r="G2876" s="26" t="s">
        <v>207</v>
      </c>
      <c r="H2876" s="791">
        <v>140000</v>
      </c>
      <c r="I2876" s="751"/>
      <c r="J2876" s="726"/>
      <c r="K2876" s="785">
        <f t="shared" si="80"/>
        <v>140000</v>
      </c>
      <c r="L2876" s="1081"/>
    </row>
    <row r="2877" spans="2:12" x14ac:dyDescent="0.35">
      <c r="B2877" s="698">
        <v>22020303</v>
      </c>
      <c r="C2877" s="782">
        <v>70112</v>
      </c>
      <c r="D2877" s="761" t="s">
        <v>4684</v>
      </c>
      <c r="E2877" s="700">
        <v>2101</v>
      </c>
      <c r="F2877" s="698">
        <v>10721300</v>
      </c>
      <c r="G2877" s="26" t="s">
        <v>152</v>
      </c>
      <c r="H2877" s="791">
        <v>175000</v>
      </c>
      <c r="I2877" s="751"/>
      <c r="J2877" s="726"/>
      <c r="K2877" s="785">
        <f t="shared" si="80"/>
        <v>175000</v>
      </c>
      <c r="L2877" s="1081"/>
    </row>
    <row r="2878" spans="2:12" x14ac:dyDescent="0.35">
      <c r="B2878" s="698">
        <v>22020304</v>
      </c>
      <c r="C2878" s="782">
        <v>70112</v>
      </c>
      <c r="D2878" s="761" t="s">
        <v>4684</v>
      </c>
      <c r="E2878" s="700">
        <v>2101</v>
      </c>
      <c r="F2878" s="698">
        <v>10721300</v>
      </c>
      <c r="G2878" s="26" t="s">
        <v>187</v>
      </c>
      <c r="H2878" s="791">
        <v>105000</v>
      </c>
      <c r="I2878" s="751"/>
      <c r="J2878" s="726"/>
      <c r="K2878" s="785">
        <f t="shared" si="80"/>
        <v>105000</v>
      </c>
      <c r="L2878" s="1081"/>
    </row>
    <row r="2879" spans="2:12" x14ac:dyDescent="0.35">
      <c r="B2879" s="698">
        <v>22020305</v>
      </c>
      <c r="C2879" s="782">
        <v>70112</v>
      </c>
      <c r="D2879" s="761" t="s">
        <v>4684</v>
      </c>
      <c r="E2879" s="700">
        <v>2101</v>
      </c>
      <c r="F2879" s="698">
        <v>10721300</v>
      </c>
      <c r="G2879" s="26" t="s">
        <v>153</v>
      </c>
      <c r="H2879" s="791">
        <v>700000</v>
      </c>
      <c r="I2879" s="751"/>
      <c r="J2879" s="648"/>
      <c r="K2879" s="785">
        <f t="shared" si="80"/>
        <v>700000</v>
      </c>
      <c r="L2879" s="1081"/>
    </row>
    <row r="2880" spans="2:12" x14ac:dyDescent="0.35">
      <c r="B2880" s="698">
        <v>22020401</v>
      </c>
      <c r="C2880" s="782">
        <v>70112</v>
      </c>
      <c r="D2880" s="761" t="s">
        <v>4684</v>
      </c>
      <c r="E2880" s="700">
        <v>2101</v>
      </c>
      <c r="F2880" s="698">
        <v>10721300</v>
      </c>
      <c r="G2880" s="26" t="s">
        <v>196</v>
      </c>
      <c r="H2880" s="791">
        <v>1050000</v>
      </c>
      <c r="I2880" s="751"/>
      <c r="J2880" s="648"/>
      <c r="K2880" s="785">
        <f t="shared" si="80"/>
        <v>1050000</v>
      </c>
      <c r="L2880" s="1081"/>
    </row>
    <row r="2881" spans="2:12" x14ac:dyDescent="0.35">
      <c r="B2881" s="698">
        <v>22020402</v>
      </c>
      <c r="C2881" s="782">
        <v>70112</v>
      </c>
      <c r="D2881" s="761" t="s">
        <v>4684</v>
      </c>
      <c r="E2881" s="700">
        <v>2101</v>
      </c>
      <c r="F2881" s="698">
        <v>10721300</v>
      </c>
      <c r="G2881" s="26" t="s">
        <v>197</v>
      </c>
      <c r="H2881" s="791">
        <v>105000</v>
      </c>
      <c r="I2881" s="751"/>
      <c r="J2881" s="648"/>
      <c r="K2881" s="785">
        <f t="shared" si="80"/>
        <v>105000</v>
      </c>
      <c r="L2881" s="1081"/>
    </row>
    <row r="2882" spans="2:12" x14ac:dyDescent="0.35">
      <c r="B2882" s="698">
        <v>22020403</v>
      </c>
      <c r="C2882" s="782">
        <v>70112</v>
      </c>
      <c r="D2882" s="761" t="s">
        <v>4684</v>
      </c>
      <c r="E2882" s="700">
        <v>2101</v>
      </c>
      <c r="F2882" s="698">
        <v>10721300</v>
      </c>
      <c r="G2882" s="26" t="s">
        <v>160</v>
      </c>
      <c r="H2882" s="791">
        <v>700000</v>
      </c>
      <c r="I2882" s="751"/>
      <c r="J2882" s="726"/>
      <c r="K2882" s="785">
        <f t="shared" si="80"/>
        <v>700000</v>
      </c>
      <c r="L2882" s="1081"/>
    </row>
    <row r="2883" spans="2:12" x14ac:dyDescent="0.35">
      <c r="B2883" s="698">
        <v>22020404</v>
      </c>
      <c r="C2883" s="782">
        <v>70112</v>
      </c>
      <c r="D2883" s="761" t="s">
        <v>4684</v>
      </c>
      <c r="E2883" s="700">
        <v>2101</v>
      </c>
      <c r="F2883" s="698">
        <v>10721300</v>
      </c>
      <c r="G2883" s="26" t="s">
        <v>161</v>
      </c>
      <c r="H2883" s="791">
        <v>350000</v>
      </c>
      <c r="I2883" s="751"/>
      <c r="J2883" s="648"/>
      <c r="K2883" s="785">
        <f t="shared" si="80"/>
        <v>350000</v>
      </c>
      <c r="L2883" s="1081"/>
    </row>
    <row r="2884" spans="2:12" x14ac:dyDescent="0.35">
      <c r="B2884" s="698">
        <v>22020405</v>
      </c>
      <c r="C2884" s="782">
        <v>70112</v>
      </c>
      <c r="D2884" s="761" t="s">
        <v>4684</v>
      </c>
      <c r="E2884" s="700">
        <v>2101</v>
      </c>
      <c r="F2884" s="698">
        <v>10721300</v>
      </c>
      <c r="G2884" s="26" t="s">
        <v>162</v>
      </c>
      <c r="H2884" s="791">
        <v>350000</v>
      </c>
      <c r="I2884" s="751"/>
      <c r="J2884" s="648"/>
      <c r="K2884" s="785">
        <f t="shared" si="80"/>
        <v>350000</v>
      </c>
      <c r="L2884" s="1081"/>
    </row>
    <row r="2885" spans="2:12" x14ac:dyDescent="0.35">
      <c r="B2885" s="698">
        <v>22020406</v>
      </c>
      <c r="C2885" s="782">
        <v>70112</v>
      </c>
      <c r="D2885" s="761" t="s">
        <v>4684</v>
      </c>
      <c r="E2885" s="700">
        <v>2101</v>
      </c>
      <c r="F2885" s="698">
        <v>10721300</v>
      </c>
      <c r="G2885" s="26" t="s">
        <v>163</v>
      </c>
      <c r="H2885" s="791">
        <v>210000</v>
      </c>
      <c r="I2885" s="751"/>
      <c r="J2885" s="648"/>
      <c r="K2885" s="785">
        <f t="shared" si="80"/>
        <v>210000</v>
      </c>
      <c r="L2885" s="1081"/>
    </row>
    <row r="2886" spans="2:12" x14ac:dyDescent="0.35">
      <c r="B2886" s="698">
        <v>22020501</v>
      </c>
      <c r="C2886" s="782">
        <v>70112</v>
      </c>
      <c r="D2886" s="761" t="s">
        <v>4684</v>
      </c>
      <c r="E2886" s="700">
        <v>2101</v>
      </c>
      <c r="F2886" s="698">
        <v>10721300</v>
      </c>
      <c r="G2886" s="26" t="s">
        <v>165</v>
      </c>
      <c r="H2886" s="791">
        <v>7000000</v>
      </c>
      <c r="I2886" s="751"/>
      <c r="J2886" s="648"/>
      <c r="K2886" s="785">
        <f t="shared" si="80"/>
        <v>7000000</v>
      </c>
      <c r="L2886" s="1081"/>
    </row>
    <row r="2887" spans="2:12" x14ac:dyDescent="0.35">
      <c r="B2887" s="698">
        <v>22020601</v>
      </c>
      <c r="C2887" s="782">
        <v>70112</v>
      </c>
      <c r="D2887" s="761" t="s">
        <v>4684</v>
      </c>
      <c r="E2887" s="700">
        <v>2101</v>
      </c>
      <c r="F2887" s="698">
        <v>10721300</v>
      </c>
      <c r="G2887" s="26" t="s">
        <v>166</v>
      </c>
      <c r="H2887" s="791">
        <v>175000</v>
      </c>
      <c r="I2887" s="751"/>
      <c r="J2887" s="648"/>
      <c r="K2887" s="785">
        <f t="shared" si="80"/>
        <v>175000</v>
      </c>
      <c r="L2887" s="1081"/>
    </row>
    <row r="2888" spans="2:12" x14ac:dyDescent="0.35">
      <c r="B2888" s="698">
        <v>22020602</v>
      </c>
      <c r="C2888" s="782">
        <v>70112</v>
      </c>
      <c r="D2888" s="761" t="s">
        <v>4684</v>
      </c>
      <c r="E2888" s="700">
        <v>2101</v>
      </c>
      <c r="F2888" s="698">
        <v>10721300</v>
      </c>
      <c r="G2888" s="26" t="s">
        <v>210</v>
      </c>
      <c r="H2888" s="791">
        <v>1750000</v>
      </c>
      <c r="I2888" s="751"/>
      <c r="J2888" s="648"/>
      <c r="K2888" s="785">
        <f t="shared" si="80"/>
        <v>1750000</v>
      </c>
      <c r="L2888" s="1081"/>
    </row>
    <row r="2889" spans="2:12" x14ac:dyDescent="0.35">
      <c r="B2889" s="698">
        <v>22020605</v>
      </c>
      <c r="C2889" s="782">
        <v>70112</v>
      </c>
      <c r="D2889" s="761" t="s">
        <v>4684</v>
      </c>
      <c r="E2889" s="700">
        <v>2101</v>
      </c>
      <c r="F2889" s="698">
        <v>10721300</v>
      </c>
      <c r="G2889" s="26" t="s">
        <v>167</v>
      </c>
      <c r="H2889" s="791">
        <v>350000</v>
      </c>
      <c r="I2889" s="751"/>
      <c r="J2889" s="648"/>
      <c r="K2889" s="785">
        <f t="shared" si="80"/>
        <v>350000</v>
      </c>
      <c r="L2889" s="1081"/>
    </row>
    <row r="2890" spans="2:12" x14ac:dyDescent="0.35">
      <c r="B2890" s="698">
        <v>22020701</v>
      </c>
      <c r="C2890" s="782">
        <v>70112</v>
      </c>
      <c r="D2890" s="761" t="s">
        <v>4684</v>
      </c>
      <c r="E2890" s="700">
        <v>2101</v>
      </c>
      <c r="F2890" s="698">
        <v>10721300</v>
      </c>
      <c r="G2890" s="26" t="s">
        <v>199</v>
      </c>
      <c r="H2890" s="791">
        <v>1050000</v>
      </c>
      <c r="I2890" s="751"/>
      <c r="J2890" s="648"/>
      <c r="K2890" s="785">
        <f t="shared" si="80"/>
        <v>1050000</v>
      </c>
      <c r="L2890" s="1081"/>
    </row>
    <row r="2891" spans="2:12" x14ac:dyDescent="0.35">
      <c r="B2891" s="698">
        <v>22020702</v>
      </c>
      <c r="C2891" s="782">
        <v>70112</v>
      </c>
      <c r="D2891" s="761" t="s">
        <v>4684</v>
      </c>
      <c r="E2891" s="700">
        <v>2101</v>
      </c>
      <c r="F2891" s="698">
        <v>10721300</v>
      </c>
      <c r="G2891" s="26" t="s">
        <v>223</v>
      </c>
      <c r="H2891" s="791">
        <v>1050000</v>
      </c>
      <c r="I2891" s="751"/>
      <c r="J2891" s="648"/>
      <c r="K2891" s="785">
        <f t="shared" si="80"/>
        <v>1050000</v>
      </c>
      <c r="L2891" s="1081"/>
    </row>
    <row r="2892" spans="2:12" x14ac:dyDescent="0.35">
      <c r="B2892" s="698">
        <v>22020801</v>
      </c>
      <c r="C2892" s="782">
        <v>70112</v>
      </c>
      <c r="D2892" s="761" t="s">
        <v>4684</v>
      </c>
      <c r="E2892" s="700">
        <v>2101</v>
      </c>
      <c r="F2892" s="698">
        <v>10721300</v>
      </c>
      <c r="G2892" s="26" t="s">
        <v>168</v>
      </c>
      <c r="H2892" s="791">
        <v>1050000</v>
      </c>
      <c r="I2892" s="751"/>
      <c r="J2892" s="648"/>
      <c r="K2892" s="785">
        <f t="shared" si="80"/>
        <v>1050000</v>
      </c>
      <c r="L2892" s="1081"/>
    </row>
    <row r="2893" spans="2:12" x14ac:dyDescent="0.35">
      <c r="B2893" s="698">
        <v>22020802</v>
      </c>
      <c r="C2893" s="782">
        <v>70112</v>
      </c>
      <c r="D2893" s="761" t="s">
        <v>4684</v>
      </c>
      <c r="E2893" s="700">
        <v>2101</v>
      </c>
      <c r="F2893" s="698">
        <v>10721300</v>
      </c>
      <c r="G2893" s="26" t="s">
        <v>188</v>
      </c>
      <c r="H2893" s="791">
        <v>350000</v>
      </c>
      <c r="I2893" s="751"/>
      <c r="J2893" s="648"/>
      <c r="K2893" s="785">
        <f t="shared" si="80"/>
        <v>350000</v>
      </c>
      <c r="L2893" s="1081"/>
    </row>
    <row r="2894" spans="2:12" x14ac:dyDescent="0.35">
      <c r="B2894" s="698">
        <v>22020803</v>
      </c>
      <c r="C2894" s="782">
        <v>70112</v>
      </c>
      <c r="D2894" s="761" t="s">
        <v>4684</v>
      </c>
      <c r="E2894" s="700">
        <v>2101</v>
      </c>
      <c r="F2894" s="698">
        <v>10721300</v>
      </c>
      <c r="G2894" s="26" t="s">
        <v>169</v>
      </c>
      <c r="H2894" s="791">
        <v>525000</v>
      </c>
      <c r="I2894" s="751"/>
      <c r="J2894" s="648"/>
      <c r="K2894" s="785">
        <f t="shared" si="80"/>
        <v>525000</v>
      </c>
      <c r="L2894" s="1081"/>
    </row>
    <row r="2895" spans="2:12" x14ac:dyDescent="0.35">
      <c r="B2895" s="698">
        <v>22020901</v>
      </c>
      <c r="C2895" s="782">
        <v>70112</v>
      </c>
      <c r="D2895" s="761" t="s">
        <v>4684</v>
      </c>
      <c r="E2895" s="700">
        <v>2101</v>
      </c>
      <c r="F2895" s="698">
        <v>10721300</v>
      </c>
      <c r="G2895" s="26" t="s">
        <v>171</v>
      </c>
      <c r="H2895" s="791">
        <v>21000</v>
      </c>
      <c r="I2895" s="751"/>
      <c r="J2895" s="648"/>
      <c r="K2895" s="785">
        <f t="shared" si="80"/>
        <v>21000</v>
      </c>
      <c r="L2895" s="1081"/>
    </row>
    <row r="2896" spans="2:12" x14ac:dyDescent="0.35">
      <c r="B2896" s="698">
        <v>22021001</v>
      </c>
      <c r="C2896" s="782">
        <v>70112</v>
      </c>
      <c r="D2896" s="761" t="s">
        <v>4684</v>
      </c>
      <c r="E2896" s="700">
        <v>2101</v>
      </c>
      <c r="F2896" s="698">
        <v>10721300</v>
      </c>
      <c r="G2896" s="26" t="s">
        <v>172</v>
      </c>
      <c r="H2896" s="791">
        <v>350000</v>
      </c>
      <c r="I2896" s="751"/>
      <c r="J2896" s="648"/>
      <c r="K2896" s="785">
        <f t="shared" si="80"/>
        <v>350000</v>
      </c>
      <c r="L2896" s="1081"/>
    </row>
    <row r="2897" spans="2:12" x14ac:dyDescent="0.35">
      <c r="B2897" s="698">
        <v>22021002</v>
      </c>
      <c r="C2897" s="782">
        <v>70112</v>
      </c>
      <c r="D2897" s="761" t="s">
        <v>4684</v>
      </c>
      <c r="E2897" s="700">
        <v>2101</v>
      </c>
      <c r="F2897" s="698">
        <v>10721300</v>
      </c>
      <c r="G2897" s="26" t="s">
        <v>189</v>
      </c>
      <c r="H2897" s="763">
        <v>1050000</v>
      </c>
      <c r="I2897" s="751"/>
      <c r="J2897" s="735"/>
      <c r="K2897" s="785">
        <f t="shared" si="80"/>
        <v>1050000</v>
      </c>
      <c r="L2897" s="1081"/>
    </row>
    <row r="2898" spans="2:12" x14ac:dyDescent="0.35">
      <c r="B2898" s="698">
        <v>22021003</v>
      </c>
      <c r="C2898" s="782">
        <v>70112</v>
      </c>
      <c r="D2898" s="761" t="s">
        <v>4684</v>
      </c>
      <c r="E2898" s="700">
        <v>2101</v>
      </c>
      <c r="F2898" s="698">
        <v>10721300</v>
      </c>
      <c r="G2898" s="26" t="s">
        <v>173</v>
      </c>
      <c r="H2898" s="791">
        <v>175000</v>
      </c>
      <c r="I2898" s="751"/>
      <c r="J2898" s="648"/>
      <c r="K2898" s="785">
        <f t="shared" si="80"/>
        <v>175000</v>
      </c>
      <c r="L2898" s="1081"/>
    </row>
    <row r="2899" spans="2:12" x14ac:dyDescent="0.35">
      <c r="B2899" s="698">
        <v>22021004</v>
      </c>
      <c r="C2899" s="782">
        <v>70112</v>
      </c>
      <c r="D2899" s="761" t="s">
        <v>4684</v>
      </c>
      <c r="E2899" s="700">
        <v>2101</v>
      </c>
      <c r="F2899" s="698">
        <v>10721300</v>
      </c>
      <c r="G2899" s="26" t="s">
        <v>174</v>
      </c>
      <c r="H2899" s="791">
        <v>350000</v>
      </c>
      <c r="I2899" s="751"/>
      <c r="J2899" s="648"/>
      <c r="K2899" s="785">
        <f t="shared" si="80"/>
        <v>350000</v>
      </c>
      <c r="L2899" s="1081"/>
    </row>
    <row r="2900" spans="2:12" x14ac:dyDescent="0.35">
      <c r="B2900" s="698">
        <v>22021006</v>
      </c>
      <c r="C2900" s="782">
        <v>70112</v>
      </c>
      <c r="D2900" s="761" t="s">
        <v>4684</v>
      </c>
      <c r="E2900" s="700">
        <v>2101</v>
      </c>
      <c r="F2900" s="698">
        <v>10721300</v>
      </c>
      <c r="G2900" s="26" t="s">
        <v>190</v>
      </c>
      <c r="H2900" s="791">
        <v>70000</v>
      </c>
      <c r="I2900" s="751"/>
      <c r="J2900" s="726"/>
      <c r="K2900" s="785">
        <f t="shared" si="80"/>
        <v>70000</v>
      </c>
      <c r="L2900" s="1081"/>
    </row>
    <row r="2901" spans="2:12" x14ac:dyDescent="0.35">
      <c r="B2901" s="698">
        <v>22021007</v>
      </c>
      <c r="C2901" s="782">
        <v>70112</v>
      </c>
      <c r="D2901" s="761" t="s">
        <v>4684</v>
      </c>
      <c r="E2901" s="700">
        <v>2101</v>
      </c>
      <c r="F2901" s="698">
        <v>10721300</v>
      </c>
      <c r="G2901" s="26" t="s">
        <v>175</v>
      </c>
      <c r="H2901" s="791">
        <v>875000</v>
      </c>
      <c r="I2901" s="751"/>
      <c r="J2901" s="648"/>
      <c r="K2901" s="785">
        <f t="shared" si="80"/>
        <v>875000</v>
      </c>
      <c r="L2901" s="1081"/>
    </row>
    <row r="2902" spans="2:12" x14ac:dyDescent="0.35">
      <c r="B2902" s="698">
        <v>22021008</v>
      </c>
      <c r="C2902" s="782">
        <v>70112</v>
      </c>
      <c r="D2902" s="761" t="s">
        <v>4684</v>
      </c>
      <c r="E2902" s="700">
        <v>2101</v>
      </c>
      <c r="F2902" s="698">
        <v>10721300</v>
      </c>
      <c r="G2902" s="26" t="s">
        <v>191</v>
      </c>
      <c r="H2902" s="791">
        <v>35000</v>
      </c>
      <c r="I2902" s="751"/>
      <c r="J2902" s="726"/>
      <c r="K2902" s="785">
        <f t="shared" si="80"/>
        <v>35000</v>
      </c>
      <c r="L2902" s="1081"/>
    </row>
    <row r="2903" spans="2:12" x14ac:dyDescent="0.35">
      <c r="B2903" s="698">
        <v>22021014</v>
      </c>
      <c r="C2903" s="782">
        <v>70112</v>
      </c>
      <c r="D2903" s="761" t="s">
        <v>4684</v>
      </c>
      <c r="E2903" s="700">
        <v>2101</v>
      </c>
      <c r="F2903" s="698">
        <v>10721300</v>
      </c>
      <c r="G2903" s="26" t="s">
        <v>206</v>
      </c>
      <c r="H2903" s="791">
        <v>70000</v>
      </c>
      <c r="I2903" s="751"/>
      <c r="J2903" s="648"/>
      <c r="K2903" s="785">
        <f t="shared" si="80"/>
        <v>70000</v>
      </c>
      <c r="L2903" s="1081"/>
    </row>
    <row r="2904" spans="2:12" ht="26.25" thickBot="1" x14ac:dyDescent="0.4">
      <c r="B2904" s="698">
        <v>22021021</v>
      </c>
      <c r="C2904" s="782">
        <v>70112</v>
      </c>
      <c r="D2904" s="761" t="s">
        <v>4684</v>
      </c>
      <c r="E2904" s="700">
        <v>2101</v>
      </c>
      <c r="F2904" s="698">
        <v>10721300</v>
      </c>
      <c r="G2904" s="28" t="s">
        <v>201</v>
      </c>
      <c r="H2904" s="857">
        <v>1050000</v>
      </c>
      <c r="I2904" s="751"/>
      <c r="J2904" s="786"/>
      <c r="K2904" s="785">
        <f t="shared" si="80"/>
        <v>1050000</v>
      </c>
      <c r="L2904" s="1081"/>
    </row>
    <row r="2905" spans="2:12" ht="27.75" thickTop="1" thickBot="1" x14ac:dyDescent="0.4">
      <c r="B2905" s="764"/>
      <c r="C2905" s="764"/>
      <c r="D2905" s="764"/>
      <c r="E2905" s="764"/>
      <c r="F2905" s="764"/>
      <c r="G2905" s="16" t="s">
        <v>1039</v>
      </c>
      <c r="H2905" s="766">
        <f>SUM(H2865:H2904)</f>
        <v>92941340</v>
      </c>
      <c r="I2905" s="747">
        <f>SUM(I2865:I2904)</f>
        <v>0</v>
      </c>
      <c r="J2905" s="765">
        <f>SUM(J2865:J2904)</f>
        <v>0</v>
      </c>
      <c r="K2905" s="766">
        <f>SUM(K2865:K2904)</f>
        <v>92941340</v>
      </c>
    </row>
    <row r="2906" spans="2:12" ht="18" customHeight="1" thickTop="1" thickBot="1" x14ac:dyDescent="0.4">
      <c r="B2906" s="767"/>
      <c r="C2906" s="767"/>
      <c r="D2906" s="767"/>
      <c r="E2906" s="767"/>
      <c r="F2906" s="767"/>
      <c r="G2906" s="184"/>
      <c r="H2906" s="794"/>
      <c r="I2906" s="866"/>
      <c r="J2906" s="785"/>
      <c r="K2906" s="930"/>
    </row>
    <row r="2907" spans="2:12" ht="27.75" thickTop="1" thickBot="1" x14ac:dyDescent="0.4">
      <c r="B2907" s="767"/>
      <c r="C2907" s="767"/>
      <c r="D2907" s="767"/>
      <c r="E2907" s="767"/>
      <c r="F2907" s="767"/>
      <c r="G2907" s="769"/>
      <c r="H2907" s="787"/>
      <c r="I2907" s="728"/>
      <c r="J2907" s="719" t="s">
        <v>179</v>
      </c>
      <c r="K2907" s="766">
        <f>K2865+K2866</f>
        <v>62680340</v>
      </c>
    </row>
    <row r="2908" spans="2:12" ht="27.75" thickTop="1" thickBot="1" x14ac:dyDescent="0.4">
      <c r="B2908" s="767"/>
      <c r="C2908" s="767"/>
      <c r="D2908" s="767"/>
      <c r="E2908" s="767"/>
      <c r="F2908" s="767"/>
      <c r="G2908" s="769"/>
      <c r="H2908" s="787"/>
      <c r="I2908" s="728"/>
      <c r="J2908" s="719" t="s">
        <v>180</v>
      </c>
      <c r="K2908" s="766">
        <f>K2905-K2907</f>
        <v>30261000</v>
      </c>
    </row>
    <row r="2909" spans="2:12" ht="18.95" customHeight="1" thickTop="1" thickBot="1" x14ac:dyDescent="0.4">
      <c r="B2909" s="767"/>
      <c r="C2909" s="767"/>
      <c r="D2909" s="767"/>
      <c r="E2909" s="767"/>
      <c r="F2909" s="767"/>
      <c r="G2909" s="769"/>
      <c r="H2909" s="787"/>
      <c r="I2909" s="728"/>
      <c r="J2909" s="720"/>
      <c r="K2909" s="794"/>
    </row>
    <row r="2910" spans="2:12" ht="27.75" thickTop="1" thickBot="1" x14ac:dyDescent="0.4">
      <c r="B2910" s="1088" t="s">
        <v>133</v>
      </c>
      <c r="C2910" s="1089" t="s">
        <v>3165</v>
      </c>
      <c r="D2910" s="1089"/>
      <c r="E2910" s="1089"/>
      <c r="F2910" s="1089"/>
      <c r="G2910" s="1089"/>
      <c r="H2910" s="1108"/>
      <c r="I2910" s="1101"/>
      <c r="J2910" s="1112"/>
      <c r="K2910" s="1108"/>
    </row>
    <row r="2911" spans="2:12" ht="27.75" thickTop="1" thickBot="1" x14ac:dyDescent="0.4">
      <c r="B2911" s="1569" t="s">
        <v>298</v>
      </c>
      <c r="C2911" s="1569"/>
      <c r="D2911" s="1569"/>
      <c r="E2911" s="1569"/>
      <c r="F2911" s="1569"/>
      <c r="G2911" s="31"/>
      <c r="H2911" s="32"/>
      <c r="I2911" s="753"/>
      <c r="J2911" s="722"/>
      <c r="K2911" s="32"/>
    </row>
    <row r="2912" spans="2:12" ht="80.25" thickTop="1" thickBot="1" x14ac:dyDescent="0.4">
      <c r="B2912" s="20" t="s">
        <v>137</v>
      </c>
      <c r="C2912" s="20" t="s">
        <v>138</v>
      </c>
      <c r="D2912" s="20" t="s">
        <v>139</v>
      </c>
      <c r="E2912" s="20" t="s">
        <v>140</v>
      </c>
      <c r="F2912" s="20" t="s">
        <v>141</v>
      </c>
      <c r="G2912" s="20" t="s">
        <v>142</v>
      </c>
      <c r="H2912" s="33" t="s">
        <v>3311</v>
      </c>
      <c r="I2912" s="750" t="s">
        <v>3317</v>
      </c>
      <c r="J2912" s="717" t="s">
        <v>3318</v>
      </c>
      <c r="K2912" s="33" t="s">
        <v>5153</v>
      </c>
    </row>
    <row r="2913" spans="2:12" ht="51.75" thickTop="1" x14ac:dyDescent="0.35">
      <c r="B2913" s="698">
        <v>23050103</v>
      </c>
      <c r="C2913" s="782">
        <v>70112</v>
      </c>
      <c r="D2913" s="790" t="s">
        <v>3893</v>
      </c>
      <c r="E2913" s="700">
        <v>3101</v>
      </c>
      <c r="F2913" s="698">
        <v>10721300</v>
      </c>
      <c r="G2913" s="26" t="s">
        <v>3892</v>
      </c>
      <c r="H2913" s="39">
        <v>2100000</v>
      </c>
      <c r="I2913" s="751"/>
      <c r="J2913" s="726"/>
      <c r="K2913" s="785">
        <f>SUM(H2913,J2913)</f>
        <v>2100000</v>
      </c>
      <c r="L2913" s="1081"/>
    </row>
    <row r="2914" spans="2:12" ht="26.25" thickBot="1" x14ac:dyDescent="0.4">
      <c r="B2914" s="698" t="s">
        <v>2994</v>
      </c>
      <c r="C2914" s="782">
        <v>70112</v>
      </c>
      <c r="D2914" s="790" t="s">
        <v>3894</v>
      </c>
      <c r="E2914" s="700">
        <v>3101</v>
      </c>
      <c r="F2914" s="698">
        <v>10721300</v>
      </c>
      <c r="G2914" s="26" t="s">
        <v>3225</v>
      </c>
      <c r="H2914" s="791">
        <v>1750000</v>
      </c>
      <c r="I2914" s="751"/>
      <c r="J2914" s="726"/>
      <c r="K2914" s="785">
        <f>SUM(H2914,J2914)</f>
        <v>1750000</v>
      </c>
      <c r="L2914" s="1081"/>
    </row>
    <row r="2915" spans="2:12" ht="27.75" thickTop="1" thickBot="1" x14ac:dyDescent="0.4">
      <c r="B2915" s="764"/>
      <c r="C2915" s="764"/>
      <c r="D2915" s="764"/>
      <c r="E2915" s="764"/>
      <c r="F2915" s="764"/>
      <c r="G2915" s="51" t="s">
        <v>214</v>
      </c>
      <c r="H2915" s="766">
        <f>SUM(H2913:H2914)</f>
        <v>3850000</v>
      </c>
      <c r="I2915" s="747">
        <f>SUM(I2913:I2914)</f>
        <v>0</v>
      </c>
      <c r="J2915" s="765">
        <f>SUM(J2913:J2914)</f>
        <v>0</v>
      </c>
      <c r="K2915" s="766">
        <f>SUM(K2913:K2914)</f>
        <v>3850000</v>
      </c>
    </row>
    <row r="2916" spans="2:12" ht="27" thickTop="1" thickBot="1" x14ac:dyDescent="0.4">
      <c r="B2916" s="767"/>
      <c r="C2916" s="767"/>
      <c r="D2916" s="767"/>
      <c r="E2916" s="767"/>
      <c r="F2916" s="767"/>
      <c r="G2916" s="769"/>
      <c r="H2916" s="787"/>
      <c r="I2916" s="728"/>
      <c r="J2916" s="770"/>
      <c r="K2916" s="934"/>
    </row>
    <row r="2917" spans="2:12" ht="27.75" thickTop="1" thickBot="1" x14ac:dyDescent="0.4">
      <c r="B2917" s="767"/>
      <c r="C2917" s="767"/>
      <c r="D2917" s="767"/>
      <c r="E2917" s="767"/>
      <c r="F2917" s="767"/>
      <c r="G2917" s="769"/>
      <c r="H2917" s="787"/>
      <c r="I2917" s="728"/>
      <c r="J2917" s="719" t="s">
        <v>215</v>
      </c>
      <c r="K2917" s="766">
        <f>K2915</f>
        <v>3850000</v>
      </c>
    </row>
    <row r="2918" spans="2:12" ht="27" thickTop="1" thickBot="1" x14ac:dyDescent="0.4">
      <c r="B2918" s="767"/>
      <c r="C2918" s="767"/>
      <c r="D2918" s="767"/>
      <c r="E2918" s="767"/>
      <c r="F2918" s="767"/>
      <c r="G2918" s="769"/>
      <c r="H2918" s="787"/>
      <c r="I2918" s="728"/>
      <c r="J2918" s="770"/>
      <c r="K2918" s="787"/>
    </row>
    <row r="2919" spans="2:12" ht="27.75" thickTop="1" thickBot="1" x14ac:dyDescent="0.4">
      <c r="B2919" s="1088" t="s">
        <v>71</v>
      </c>
      <c r="C2919" s="1089" t="s">
        <v>3895</v>
      </c>
      <c r="D2919" s="1089"/>
      <c r="E2919" s="1089"/>
      <c r="F2919" s="1089"/>
      <c r="G2919" s="1089"/>
      <c r="H2919" s="1090"/>
      <c r="I2919" s="1091"/>
      <c r="J2919" s="1089"/>
      <c r="K2919" s="1119"/>
    </row>
    <row r="2920" spans="2:12" ht="27.75" thickTop="1" thickBot="1" x14ac:dyDescent="0.4">
      <c r="B2920" s="1569" t="s">
        <v>182</v>
      </c>
      <c r="C2920" s="1569"/>
      <c r="D2920" s="1569"/>
      <c r="E2920" s="1569"/>
      <c r="F2920" s="1569"/>
      <c r="G2920" s="31"/>
      <c r="H2920" s="32"/>
      <c r="I2920" s="753"/>
      <c r="J2920" s="722"/>
      <c r="K2920" s="69"/>
    </row>
    <row r="2921" spans="2:12" ht="106.5" thickTop="1" thickBot="1" x14ac:dyDescent="0.4">
      <c r="B2921" s="20" t="s">
        <v>137</v>
      </c>
      <c r="C2921" s="20" t="s">
        <v>138</v>
      </c>
      <c r="D2921" s="20" t="s">
        <v>139</v>
      </c>
      <c r="E2921" s="20" t="s">
        <v>140</v>
      </c>
      <c r="F2921" s="20" t="s">
        <v>141</v>
      </c>
      <c r="G2921" s="20" t="s">
        <v>142</v>
      </c>
      <c r="H2921" s="33" t="s">
        <v>3311</v>
      </c>
      <c r="I2921" s="750" t="s">
        <v>3316</v>
      </c>
      <c r="J2921" s="717" t="s">
        <v>3315</v>
      </c>
      <c r="K2921" s="21" t="s">
        <v>5190</v>
      </c>
    </row>
    <row r="2922" spans="2:12" ht="26.25" thickTop="1" x14ac:dyDescent="0.35">
      <c r="B2922" s="782">
        <v>21010101</v>
      </c>
      <c r="C2922" s="782">
        <v>70631</v>
      </c>
      <c r="D2922" s="783" t="s">
        <v>4878</v>
      </c>
      <c r="E2922" s="784">
        <v>2101</v>
      </c>
      <c r="F2922" s="782">
        <v>10721300</v>
      </c>
      <c r="G2922" s="37" t="s">
        <v>143</v>
      </c>
      <c r="H2922" s="785">
        <v>97793042.75</v>
      </c>
      <c r="I2922" s="751">
        <v>82374590.129999995</v>
      </c>
      <c r="J2922" s="738"/>
      <c r="K2922" s="797">
        <f t="shared" ref="K2922:K2958" si="81">SUM(H2922,J2922)</f>
        <v>97793042.75</v>
      </c>
      <c r="L2922" s="1081"/>
    </row>
    <row r="2923" spans="2:12" ht="30" customHeight="1" x14ac:dyDescent="0.35">
      <c r="B2923" s="698">
        <v>22020101</v>
      </c>
      <c r="C2923" s="782">
        <v>70631</v>
      </c>
      <c r="D2923" s="761" t="s">
        <v>4878</v>
      </c>
      <c r="E2923" s="700">
        <v>2101</v>
      </c>
      <c r="F2923" s="698">
        <v>10721300</v>
      </c>
      <c r="G2923" s="26" t="s">
        <v>145</v>
      </c>
      <c r="H2923" s="791">
        <v>3500000</v>
      </c>
      <c r="I2923" s="751">
        <v>102000</v>
      </c>
      <c r="J2923" s="648"/>
      <c r="K2923" s="799">
        <f t="shared" si="81"/>
        <v>3500000</v>
      </c>
      <c r="L2923" s="1081"/>
    </row>
    <row r="2924" spans="2:12" ht="30" customHeight="1" x14ac:dyDescent="0.35">
      <c r="B2924" s="698">
        <v>22020102</v>
      </c>
      <c r="C2924" s="782">
        <v>70631</v>
      </c>
      <c r="D2924" s="761" t="s">
        <v>4878</v>
      </c>
      <c r="E2924" s="700">
        <v>2101</v>
      </c>
      <c r="F2924" s="698">
        <v>10721300</v>
      </c>
      <c r="G2924" s="26" t="s">
        <v>146</v>
      </c>
      <c r="H2924" s="791">
        <v>3500000</v>
      </c>
      <c r="I2924" s="751">
        <v>32000</v>
      </c>
      <c r="J2924" s="648"/>
      <c r="K2924" s="799">
        <f t="shared" si="81"/>
        <v>3500000</v>
      </c>
      <c r="L2924" s="1081"/>
    </row>
    <row r="2925" spans="2:12" ht="30" customHeight="1" x14ac:dyDescent="0.35">
      <c r="B2925" s="698">
        <v>22020201</v>
      </c>
      <c r="C2925" s="782">
        <v>70631</v>
      </c>
      <c r="D2925" s="761" t="s">
        <v>4878</v>
      </c>
      <c r="E2925" s="700">
        <v>2101</v>
      </c>
      <c r="F2925" s="698">
        <v>10721300</v>
      </c>
      <c r="G2925" s="26" t="s">
        <v>147</v>
      </c>
      <c r="H2925" s="763">
        <v>70000000</v>
      </c>
      <c r="I2925" s="751">
        <v>423500</v>
      </c>
      <c r="J2925" s="735"/>
      <c r="K2925" s="697">
        <f t="shared" si="81"/>
        <v>70000000</v>
      </c>
      <c r="L2925" s="1081"/>
    </row>
    <row r="2926" spans="2:12" ht="30" customHeight="1" x14ac:dyDescent="0.35">
      <c r="B2926" s="698">
        <v>22020301</v>
      </c>
      <c r="C2926" s="782">
        <v>70631</v>
      </c>
      <c r="D2926" s="761" t="s">
        <v>4878</v>
      </c>
      <c r="E2926" s="700">
        <v>2101</v>
      </c>
      <c r="F2926" s="698">
        <v>10721300</v>
      </c>
      <c r="G2926" s="26" t="s">
        <v>195</v>
      </c>
      <c r="H2926" s="791">
        <v>1450000</v>
      </c>
      <c r="I2926" s="751">
        <v>1205500</v>
      </c>
      <c r="J2926" s="648"/>
      <c r="K2926" s="799">
        <f t="shared" si="81"/>
        <v>1450000</v>
      </c>
      <c r="L2926" s="1081"/>
    </row>
    <row r="2927" spans="2:12" ht="30" customHeight="1" x14ac:dyDescent="0.35">
      <c r="B2927" s="698">
        <v>22020302</v>
      </c>
      <c r="C2927" s="782">
        <v>70631</v>
      </c>
      <c r="D2927" s="761" t="s">
        <v>4878</v>
      </c>
      <c r="E2927" s="700">
        <v>2101</v>
      </c>
      <c r="F2927" s="698">
        <v>10721300</v>
      </c>
      <c r="G2927" s="26" t="s">
        <v>207</v>
      </c>
      <c r="H2927" s="791">
        <v>90000</v>
      </c>
      <c r="I2927" s="751">
        <v>0</v>
      </c>
      <c r="J2927" s="648"/>
      <c r="K2927" s="799">
        <f t="shared" si="81"/>
        <v>90000</v>
      </c>
      <c r="L2927" s="1081"/>
    </row>
    <row r="2928" spans="2:12" ht="30" customHeight="1" x14ac:dyDescent="0.35">
      <c r="B2928" s="698">
        <v>22020303</v>
      </c>
      <c r="C2928" s="782">
        <v>70631</v>
      </c>
      <c r="D2928" s="761" t="s">
        <v>4878</v>
      </c>
      <c r="E2928" s="700">
        <v>2101</v>
      </c>
      <c r="F2928" s="698">
        <v>10721300</v>
      </c>
      <c r="G2928" s="26" t="s">
        <v>152</v>
      </c>
      <c r="H2928" s="791">
        <v>143500</v>
      </c>
      <c r="I2928" s="751">
        <v>0</v>
      </c>
      <c r="J2928" s="648"/>
      <c r="K2928" s="799">
        <f t="shared" si="81"/>
        <v>143500</v>
      </c>
      <c r="L2928" s="1081"/>
    </row>
    <row r="2929" spans="2:12" ht="30" customHeight="1" x14ac:dyDescent="0.35">
      <c r="B2929" s="698">
        <v>22020304</v>
      </c>
      <c r="C2929" s="782">
        <v>70631</v>
      </c>
      <c r="D2929" s="761" t="s">
        <v>4878</v>
      </c>
      <c r="E2929" s="700">
        <v>2101</v>
      </c>
      <c r="F2929" s="698">
        <v>10721300</v>
      </c>
      <c r="G2929" s="26" t="s">
        <v>187</v>
      </c>
      <c r="H2929" s="791">
        <v>150000</v>
      </c>
      <c r="I2929" s="751">
        <v>8000</v>
      </c>
      <c r="J2929" s="726"/>
      <c r="K2929" s="83">
        <f t="shared" si="81"/>
        <v>150000</v>
      </c>
      <c r="L2929" s="1081"/>
    </row>
    <row r="2930" spans="2:12" ht="30" customHeight="1" x14ac:dyDescent="0.35">
      <c r="B2930" s="698">
        <v>22020305</v>
      </c>
      <c r="C2930" s="782">
        <v>70631</v>
      </c>
      <c r="D2930" s="761" t="s">
        <v>4878</v>
      </c>
      <c r="E2930" s="700">
        <v>2101</v>
      </c>
      <c r="F2930" s="698">
        <v>10721300</v>
      </c>
      <c r="G2930" s="26" t="s">
        <v>153</v>
      </c>
      <c r="H2930" s="791">
        <v>175000</v>
      </c>
      <c r="I2930" s="751">
        <v>15000</v>
      </c>
      <c r="J2930" s="648"/>
      <c r="K2930" s="799">
        <f t="shared" si="81"/>
        <v>175000</v>
      </c>
      <c r="L2930" s="1081"/>
    </row>
    <row r="2931" spans="2:12" ht="30" customHeight="1" x14ac:dyDescent="0.35">
      <c r="B2931" s="698">
        <v>22020306</v>
      </c>
      <c r="C2931" s="782">
        <v>70631</v>
      </c>
      <c r="D2931" s="761" t="s">
        <v>4878</v>
      </c>
      <c r="E2931" s="700">
        <v>2101</v>
      </c>
      <c r="F2931" s="698">
        <v>10721300</v>
      </c>
      <c r="G2931" s="26" t="s">
        <v>154</v>
      </c>
      <c r="H2931" s="791">
        <v>250000</v>
      </c>
      <c r="I2931" s="751">
        <v>50000</v>
      </c>
      <c r="J2931" s="648"/>
      <c r="K2931" s="799">
        <f t="shared" si="81"/>
        <v>250000</v>
      </c>
      <c r="L2931" s="1081"/>
    </row>
    <row r="2932" spans="2:12" ht="30" customHeight="1" x14ac:dyDescent="0.35">
      <c r="B2932" s="698">
        <v>22020308</v>
      </c>
      <c r="C2932" s="782">
        <v>70631</v>
      </c>
      <c r="D2932" s="761" t="s">
        <v>4878</v>
      </c>
      <c r="E2932" s="700">
        <v>2101</v>
      </c>
      <c r="F2932" s="698">
        <v>10721300</v>
      </c>
      <c r="G2932" s="26" t="s">
        <v>242</v>
      </c>
      <c r="H2932" s="791">
        <v>250000</v>
      </c>
      <c r="I2932" s="751">
        <v>0</v>
      </c>
      <c r="J2932" s="648"/>
      <c r="K2932" s="799">
        <f t="shared" si="81"/>
        <v>250000</v>
      </c>
      <c r="L2932" s="1081"/>
    </row>
    <row r="2933" spans="2:12" ht="30" customHeight="1" x14ac:dyDescent="0.35">
      <c r="B2933" s="698">
        <v>22020401</v>
      </c>
      <c r="C2933" s="782">
        <v>70631</v>
      </c>
      <c r="D2933" s="761" t="s">
        <v>4878</v>
      </c>
      <c r="E2933" s="700">
        <v>2101</v>
      </c>
      <c r="F2933" s="698">
        <v>10721300</v>
      </c>
      <c r="G2933" s="26" t="s">
        <v>196</v>
      </c>
      <c r="H2933" s="791">
        <v>10000000</v>
      </c>
      <c r="I2933" s="751">
        <v>841000</v>
      </c>
      <c r="J2933" s="648"/>
      <c r="K2933" s="799">
        <f t="shared" si="81"/>
        <v>10000000</v>
      </c>
      <c r="L2933" s="1081"/>
    </row>
    <row r="2934" spans="2:12" ht="30" customHeight="1" x14ac:dyDescent="0.35">
      <c r="B2934" s="698">
        <v>22020402</v>
      </c>
      <c r="C2934" s="782">
        <v>70631</v>
      </c>
      <c r="D2934" s="761" t="s">
        <v>4878</v>
      </c>
      <c r="E2934" s="700">
        <v>2101</v>
      </c>
      <c r="F2934" s="698">
        <v>10721300</v>
      </c>
      <c r="G2934" s="26" t="s">
        <v>197</v>
      </c>
      <c r="H2934" s="791">
        <v>1000000</v>
      </c>
      <c r="I2934" s="751">
        <v>0</v>
      </c>
      <c r="J2934" s="648"/>
      <c r="K2934" s="799">
        <f t="shared" si="81"/>
        <v>1000000</v>
      </c>
      <c r="L2934" s="1081"/>
    </row>
    <row r="2935" spans="2:12" ht="30" customHeight="1" x14ac:dyDescent="0.35">
      <c r="B2935" s="698">
        <v>22020403</v>
      </c>
      <c r="C2935" s="782">
        <v>70631</v>
      </c>
      <c r="D2935" s="761" t="s">
        <v>4878</v>
      </c>
      <c r="E2935" s="700">
        <v>2101</v>
      </c>
      <c r="F2935" s="698">
        <v>10721300</v>
      </c>
      <c r="G2935" s="26" t="s">
        <v>160</v>
      </c>
      <c r="H2935" s="791">
        <v>1000000</v>
      </c>
      <c r="I2935" s="751">
        <v>0</v>
      </c>
      <c r="J2935" s="648"/>
      <c r="K2935" s="799">
        <f t="shared" si="81"/>
        <v>1000000</v>
      </c>
      <c r="L2935" s="1081"/>
    </row>
    <row r="2936" spans="2:12" ht="30" customHeight="1" x14ac:dyDescent="0.35">
      <c r="B2936" s="698">
        <v>22020404</v>
      </c>
      <c r="C2936" s="782">
        <v>70631</v>
      </c>
      <c r="D2936" s="761" t="s">
        <v>4878</v>
      </c>
      <c r="E2936" s="700">
        <v>2101</v>
      </c>
      <c r="F2936" s="698">
        <v>10721300</v>
      </c>
      <c r="G2936" s="26" t="s">
        <v>161</v>
      </c>
      <c r="H2936" s="791">
        <v>1300000</v>
      </c>
      <c r="I2936" s="751">
        <v>300000</v>
      </c>
      <c r="J2936" s="648"/>
      <c r="K2936" s="799">
        <f t="shared" si="81"/>
        <v>1300000</v>
      </c>
      <c r="L2936" s="1081"/>
    </row>
    <row r="2937" spans="2:12" ht="30" customHeight="1" x14ac:dyDescent="0.35">
      <c r="B2937" s="698">
        <v>22020405</v>
      </c>
      <c r="C2937" s="782">
        <v>70631</v>
      </c>
      <c r="D2937" s="761" t="s">
        <v>4878</v>
      </c>
      <c r="E2937" s="700">
        <v>2101</v>
      </c>
      <c r="F2937" s="698">
        <v>10721300</v>
      </c>
      <c r="G2937" s="26" t="s">
        <v>162</v>
      </c>
      <c r="H2937" s="791">
        <v>1000000</v>
      </c>
      <c r="I2937" s="751">
        <v>0</v>
      </c>
      <c r="J2937" s="648"/>
      <c r="K2937" s="799">
        <f t="shared" si="81"/>
        <v>1000000</v>
      </c>
      <c r="L2937" s="1081"/>
    </row>
    <row r="2938" spans="2:12" ht="30" customHeight="1" x14ac:dyDescent="0.35">
      <c r="B2938" s="698">
        <v>22020406</v>
      </c>
      <c r="C2938" s="782">
        <v>70631</v>
      </c>
      <c r="D2938" s="761" t="s">
        <v>4878</v>
      </c>
      <c r="E2938" s="700">
        <v>2101</v>
      </c>
      <c r="F2938" s="698">
        <v>10721300</v>
      </c>
      <c r="G2938" s="26" t="s">
        <v>163</v>
      </c>
      <c r="H2938" s="791">
        <v>3500000</v>
      </c>
      <c r="I2938" s="751">
        <v>360000</v>
      </c>
      <c r="J2938" s="726"/>
      <c r="K2938" s="83">
        <f t="shared" si="81"/>
        <v>3500000</v>
      </c>
      <c r="L2938" s="1081"/>
    </row>
    <row r="2939" spans="2:12" ht="30" customHeight="1" x14ac:dyDescent="0.35">
      <c r="B2939" s="698">
        <v>22020601</v>
      </c>
      <c r="C2939" s="782">
        <v>70631</v>
      </c>
      <c r="D2939" s="761" t="s">
        <v>4878</v>
      </c>
      <c r="E2939" s="700">
        <v>2101</v>
      </c>
      <c r="F2939" s="698">
        <v>10721300</v>
      </c>
      <c r="G2939" s="26" t="s">
        <v>166</v>
      </c>
      <c r="H2939" s="39">
        <v>1000000</v>
      </c>
      <c r="I2939" s="751">
        <v>35000</v>
      </c>
      <c r="J2939" s="648"/>
      <c r="K2939" s="799">
        <f t="shared" si="81"/>
        <v>1000000</v>
      </c>
      <c r="L2939" s="1081"/>
    </row>
    <row r="2940" spans="2:12" ht="30" customHeight="1" x14ac:dyDescent="0.35">
      <c r="B2940" s="698">
        <v>22020605</v>
      </c>
      <c r="C2940" s="782">
        <v>70631</v>
      </c>
      <c r="D2940" s="761" t="s">
        <v>4878</v>
      </c>
      <c r="E2940" s="700">
        <v>2101</v>
      </c>
      <c r="F2940" s="698">
        <v>10721300</v>
      </c>
      <c r="G2940" s="26" t="s">
        <v>167</v>
      </c>
      <c r="H2940" s="791">
        <v>50400000</v>
      </c>
      <c r="I2940" s="751">
        <v>0</v>
      </c>
      <c r="J2940" s="648"/>
      <c r="K2940" s="799">
        <f t="shared" si="81"/>
        <v>50400000</v>
      </c>
      <c r="L2940" s="1081"/>
    </row>
    <row r="2941" spans="2:12" ht="30" customHeight="1" x14ac:dyDescent="0.35">
      <c r="B2941" s="698">
        <v>22020701</v>
      </c>
      <c r="C2941" s="782">
        <v>70631</v>
      </c>
      <c r="D2941" s="761" t="s">
        <v>4878</v>
      </c>
      <c r="E2941" s="700">
        <v>2101</v>
      </c>
      <c r="F2941" s="698">
        <v>10721300</v>
      </c>
      <c r="G2941" s="26" t="s">
        <v>199</v>
      </c>
      <c r="H2941" s="791">
        <v>294000</v>
      </c>
      <c r="I2941" s="751">
        <v>0</v>
      </c>
      <c r="J2941" s="648"/>
      <c r="K2941" s="799">
        <f t="shared" si="81"/>
        <v>294000</v>
      </c>
      <c r="L2941" s="1081"/>
    </row>
    <row r="2942" spans="2:12" ht="30" customHeight="1" x14ac:dyDescent="0.35">
      <c r="B2942" s="698">
        <v>22020702</v>
      </c>
      <c r="C2942" s="782">
        <v>70631</v>
      </c>
      <c r="D2942" s="761" t="s">
        <v>4878</v>
      </c>
      <c r="E2942" s="700">
        <v>2101</v>
      </c>
      <c r="F2942" s="698">
        <v>10721300</v>
      </c>
      <c r="G2942" s="26" t="s">
        <v>223</v>
      </c>
      <c r="H2942" s="791">
        <v>100000</v>
      </c>
      <c r="I2942" s="751">
        <v>16000</v>
      </c>
      <c r="J2942" s="648"/>
      <c r="K2942" s="799">
        <f t="shared" si="81"/>
        <v>100000</v>
      </c>
      <c r="L2942" s="1081"/>
    </row>
    <row r="2943" spans="2:12" ht="30" customHeight="1" x14ac:dyDescent="0.35">
      <c r="B2943" s="698">
        <v>22020703</v>
      </c>
      <c r="C2943" s="782">
        <v>70631</v>
      </c>
      <c r="D2943" s="761" t="s">
        <v>4878</v>
      </c>
      <c r="E2943" s="700">
        <v>2101</v>
      </c>
      <c r="F2943" s="698">
        <v>10721300</v>
      </c>
      <c r="G2943" s="26" t="s">
        <v>208</v>
      </c>
      <c r="H2943" s="791">
        <v>100000</v>
      </c>
      <c r="I2943" s="751">
        <v>6000</v>
      </c>
      <c r="J2943" s="648"/>
      <c r="K2943" s="799">
        <f t="shared" si="81"/>
        <v>100000</v>
      </c>
      <c r="L2943" s="1081"/>
    </row>
    <row r="2944" spans="2:12" ht="30" customHeight="1" x14ac:dyDescent="0.35">
      <c r="B2944" s="698">
        <v>22020704</v>
      </c>
      <c r="C2944" s="782">
        <v>70631</v>
      </c>
      <c r="D2944" s="761" t="s">
        <v>4878</v>
      </c>
      <c r="E2944" s="700">
        <v>2101</v>
      </c>
      <c r="F2944" s="698">
        <v>10721300</v>
      </c>
      <c r="G2944" s="26" t="s">
        <v>204</v>
      </c>
      <c r="H2944" s="791">
        <v>1000000</v>
      </c>
      <c r="I2944" s="751">
        <v>0</v>
      </c>
      <c r="J2944" s="648"/>
      <c r="K2944" s="799">
        <f t="shared" si="81"/>
        <v>1000000</v>
      </c>
      <c r="L2944" s="1081"/>
    </row>
    <row r="2945" spans="2:12" ht="30" customHeight="1" x14ac:dyDescent="0.35">
      <c r="B2945" s="698">
        <v>22020705</v>
      </c>
      <c r="C2945" s="782">
        <v>70631</v>
      </c>
      <c r="D2945" s="761" t="s">
        <v>4878</v>
      </c>
      <c r="E2945" s="700">
        <v>2101</v>
      </c>
      <c r="F2945" s="698">
        <v>10721300</v>
      </c>
      <c r="G2945" s="26" t="s">
        <v>205</v>
      </c>
      <c r="H2945" s="791">
        <v>3850000</v>
      </c>
      <c r="I2945" s="751">
        <v>0</v>
      </c>
      <c r="J2945" s="648"/>
      <c r="K2945" s="799">
        <f t="shared" si="81"/>
        <v>3850000</v>
      </c>
      <c r="L2945" s="1081"/>
    </row>
    <row r="2946" spans="2:12" ht="30" customHeight="1" x14ac:dyDescent="0.35">
      <c r="B2946" s="698">
        <v>22020706</v>
      </c>
      <c r="C2946" s="782">
        <v>70631</v>
      </c>
      <c r="D2946" s="761" t="s">
        <v>4878</v>
      </c>
      <c r="E2946" s="700">
        <v>2101</v>
      </c>
      <c r="F2946" s="698">
        <v>10721300</v>
      </c>
      <c r="G2946" s="26" t="s">
        <v>229</v>
      </c>
      <c r="H2946" s="791">
        <v>100000</v>
      </c>
      <c r="I2946" s="751">
        <v>0</v>
      </c>
      <c r="J2946" s="648"/>
      <c r="K2946" s="799">
        <f t="shared" si="81"/>
        <v>100000</v>
      </c>
      <c r="L2946" s="1081"/>
    </row>
    <row r="2947" spans="2:12" ht="30" customHeight="1" x14ac:dyDescent="0.35">
      <c r="B2947" s="698">
        <v>22020707</v>
      </c>
      <c r="C2947" s="782">
        <v>70631</v>
      </c>
      <c r="D2947" s="761" t="s">
        <v>4878</v>
      </c>
      <c r="E2947" s="700">
        <v>2101</v>
      </c>
      <c r="F2947" s="698">
        <v>10721300</v>
      </c>
      <c r="G2947" s="26" t="s">
        <v>1036</v>
      </c>
      <c r="H2947" s="763">
        <v>100000</v>
      </c>
      <c r="I2947" s="751">
        <v>0</v>
      </c>
      <c r="J2947" s="735"/>
      <c r="K2947" s="798">
        <f t="shared" si="81"/>
        <v>100000</v>
      </c>
      <c r="L2947" s="1081"/>
    </row>
    <row r="2948" spans="2:12" ht="30" customHeight="1" x14ac:dyDescent="0.35">
      <c r="B2948" s="698">
        <v>22020709</v>
      </c>
      <c r="C2948" s="782">
        <v>70631</v>
      </c>
      <c r="D2948" s="761" t="s">
        <v>4878</v>
      </c>
      <c r="E2948" s="700">
        <v>2101</v>
      </c>
      <c r="F2948" s="698">
        <v>10721300</v>
      </c>
      <c r="G2948" s="26" t="s">
        <v>230</v>
      </c>
      <c r="H2948" s="763">
        <v>1500000</v>
      </c>
      <c r="I2948" s="751">
        <v>10000</v>
      </c>
      <c r="J2948" s="735"/>
      <c r="K2948" s="798">
        <f>SUM(H2948,J2948)</f>
        <v>1500000</v>
      </c>
      <c r="L2948" s="1081"/>
    </row>
    <row r="2949" spans="2:12" ht="30" customHeight="1" x14ac:dyDescent="0.35">
      <c r="B2949" s="698">
        <v>22020801</v>
      </c>
      <c r="C2949" s="782">
        <v>70631</v>
      </c>
      <c r="D2949" s="761" t="s">
        <v>4878</v>
      </c>
      <c r="E2949" s="700">
        <v>2101</v>
      </c>
      <c r="F2949" s="698">
        <v>10721300</v>
      </c>
      <c r="G2949" s="26" t="s">
        <v>168</v>
      </c>
      <c r="H2949" s="763">
        <v>16000000</v>
      </c>
      <c r="I2949" s="751">
        <v>470000</v>
      </c>
      <c r="J2949" s="735"/>
      <c r="K2949" s="798">
        <f t="shared" si="81"/>
        <v>16000000</v>
      </c>
      <c r="L2949" s="1081"/>
    </row>
    <row r="2950" spans="2:12" ht="30" customHeight="1" x14ac:dyDescent="0.35">
      <c r="B2950" s="698">
        <v>22020803</v>
      </c>
      <c r="C2950" s="782">
        <v>70631</v>
      </c>
      <c r="D2950" s="761" t="s">
        <v>4878</v>
      </c>
      <c r="E2950" s="700">
        <v>2101</v>
      </c>
      <c r="F2950" s="698">
        <v>10721300</v>
      </c>
      <c r="G2950" s="26" t="s">
        <v>169</v>
      </c>
      <c r="H2950" s="763">
        <v>422420000</v>
      </c>
      <c r="I2950" s="751">
        <v>0</v>
      </c>
      <c r="J2950" s="735"/>
      <c r="K2950" s="798">
        <f t="shared" si="81"/>
        <v>422420000</v>
      </c>
      <c r="L2950" s="1081"/>
    </row>
    <row r="2951" spans="2:12" ht="30" customHeight="1" x14ac:dyDescent="0.35">
      <c r="B2951" s="698">
        <v>22020901</v>
      </c>
      <c r="C2951" s="782">
        <v>70631</v>
      </c>
      <c r="D2951" s="761" t="s">
        <v>4878</v>
      </c>
      <c r="E2951" s="700">
        <v>2101</v>
      </c>
      <c r="F2951" s="698">
        <v>10721300</v>
      </c>
      <c r="G2951" s="26" t="s">
        <v>171</v>
      </c>
      <c r="H2951" s="763">
        <v>90000</v>
      </c>
      <c r="I2951" s="751">
        <v>2310.2600000000002</v>
      </c>
      <c r="J2951" s="735"/>
      <c r="K2951" s="798">
        <f t="shared" si="81"/>
        <v>90000</v>
      </c>
      <c r="L2951" s="1081"/>
    </row>
    <row r="2952" spans="2:12" ht="30" customHeight="1" x14ac:dyDescent="0.35">
      <c r="B2952" s="698">
        <v>22021001</v>
      </c>
      <c r="C2952" s="782">
        <v>70631</v>
      </c>
      <c r="D2952" s="761" t="s">
        <v>4878</v>
      </c>
      <c r="E2952" s="700">
        <v>2101</v>
      </c>
      <c r="F2952" s="698">
        <v>10721300</v>
      </c>
      <c r="G2952" s="26" t="s">
        <v>172</v>
      </c>
      <c r="H2952" s="763">
        <v>1000000</v>
      </c>
      <c r="I2952" s="751">
        <v>270000</v>
      </c>
      <c r="J2952" s="735"/>
      <c r="K2952" s="798">
        <f t="shared" si="81"/>
        <v>1000000</v>
      </c>
      <c r="L2952" s="1081"/>
    </row>
    <row r="2953" spans="2:12" ht="30" customHeight="1" x14ac:dyDescent="0.35">
      <c r="B2953" s="698">
        <v>22021002</v>
      </c>
      <c r="C2953" s="782">
        <v>70631</v>
      </c>
      <c r="D2953" s="761" t="s">
        <v>4878</v>
      </c>
      <c r="E2953" s="700">
        <v>2101</v>
      </c>
      <c r="F2953" s="698">
        <v>10721300</v>
      </c>
      <c r="G2953" s="26" t="s">
        <v>189</v>
      </c>
      <c r="H2953" s="791">
        <v>1000000</v>
      </c>
      <c r="I2953" s="751">
        <v>64000</v>
      </c>
      <c r="J2953" s="648"/>
      <c r="K2953" s="799">
        <f t="shared" si="81"/>
        <v>1000000</v>
      </c>
      <c r="L2953" s="1081"/>
    </row>
    <row r="2954" spans="2:12" ht="30" customHeight="1" x14ac:dyDescent="0.35">
      <c r="B2954" s="698">
        <v>22021003</v>
      </c>
      <c r="C2954" s="782">
        <v>70631</v>
      </c>
      <c r="D2954" s="761" t="s">
        <v>4878</v>
      </c>
      <c r="E2954" s="700">
        <v>2101</v>
      </c>
      <c r="F2954" s="698">
        <v>10721300</v>
      </c>
      <c r="G2954" s="26" t="s">
        <v>173</v>
      </c>
      <c r="H2954" s="791">
        <v>500000</v>
      </c>
      <c r="I2954" s="751">
        <v>33000</v>
      </c>
      <c r="J2954" s="648"/>
      <c r="K2954" s="799">
        <f t="shared" si="81"/>
        <v>500000</v>
      </c>
      <c r="L2954" s="1081"/>
    </row>
    <row r="2955" spans="2:12" ht="30" customHeight="1" x14ac:dyDescent="0.35">
      <c r="B2955" s="698">
        <v>22021004</v>
      </c>
      <c r="C2955" s="782">
        <v>70631</v>
      </c>
      <c r="D2955" s="761" t="s">
        <v>4878</v>
      </c>
      <c r="E2955" s="700">
        <v>2101</v>
      </c>
      <c r="F2955" s="698">
        <v>10721300</v>
      </c>
      <c r="G2955" s="26" t="s">
        <v>174</v>
      </c>
      <c r="H2955" s="791">
        <v>1050000</v>
      </c>
      <c r="I2955" s="751">
        <v>0</v>
      </c>
      <c r="J2955" s="648"/>
      <c r="K2955" s="799">
        <f t="shared" si="81"/>
        <v>1050000</v>
      </c>
      <c r="L2955" s="1081"/>
    </row>
    <row r="2956" spans="2:12" ht="30" customHeight="1" x14ac:dyDescent="0.35">
      <c r="B2956" s="698">
        <v>22021006</v>
      </c>
      <c r="C2956" s="782">
        <v>70631</v>
      </c>
      <c r="D2956" s="761" t="s">
        <v>4878</v>
      </c>
      <c r="E2956" s="700">
        <v>2101</v>
      </c>
      <c r="F2956" s="698">
        <v>10721300</v>
      </c>
      <c r="G2956" s="26" t="s">
        <v>190</v>
      </c>
      <c r="H2956" s="791">
        <v>50000</v>
      </c>
      <c r="I2956" s="751">
        <v>9000</v>
      </c>
      <c r="J2956" s="648"/>
      <c r="K2956" s="799">
        <f t="shared" si="81"/>
        <v>50000</v>
      </c>
      <c r="L2956" s="1081"/>
    </row>
    <row r="2957" spans="2:12" ht="30" customHeight="1" x14ac:dyDescent="0.35">
      <c r="B2957" s="698">
        <v>22021007</v>
      </c>
      <c r="C2957" s="782">
        <v>70631</v>
      </c>
      <c r="D2957" s="761" t="s">
        <v>4878</v>
      </c>
      <c r="E2957" s="700">
        <v>2101</v>
      </c>
      <c r="F2957" s="698">
        <v>10721300</v>
      </c>
      <c r="G2957" s="26" t="s">
        <v>175</v>
      </c>
      <c r="H2957" s="791">
        <v>400000</v>
      </c>
      <c r="I2957" s="751">
        <v>17000</v>
      </c>
      <c r="J2957" s="648"/>
      <c r="K2957" s="799">
        <f t="shared" si="81"/>
        <v>400000</v>
      </c>
      <c r="L2957" s="1081"/>
    </row>
    <row r="2958" spans="2:12" ht="30" customHeight="1" thickBot="1" x14ac:dyDescent="0.4">
      <c r="B2958" s="698">
        <v>22021021</v>
      </c>
      <c r="C2958" s="782">
        <v>70631</v>
      </c>
      <c r="D2958" s="761" t="s">
        <v>4878</v>
      </c>
      <c r="E2958" s="700">
        <v>2101</v>
      </c>
      <c r="F2958" s="698">
        <v>10721300</v>
      </c>
      <c r="G2958" s="26" t="s">
        <v>201</v>
      </c>
      <c r="H2958" s="791">
        <v>4000000</v>
      </c>
      <c r="I2958" s="751">
        <v>60000</v>
      </c>
      <c r="J2958" s="648"/>
      <c r="K2958" s="799">
        <f t="shared" si="81"/>
        <v>4000000</v>
      </c>
      <c r="L2958" s="1081"/>
    </row>
    <row r="2959" spans="2:12" ht="27.75" thickTop="1" thickBot="1" x14ac:dyDescent="0.4">
      <c r="B2959" s="764"/>
      <c r="C2959" s="764"/>
      <c r="D2959" s="764"/>
      <c r="E2959" s="764"/>
      <c r="F2959" s="764"/>
      <c r="G2959" s="16" t="s">
        <v>1039</v>
      </c>
      <c r="H2959" s="766">
        <f>SUM(H2922:H2958)</f>
        <v>700055542.75</v>
      </c>
      <c r="I2959" s="747">
        <f>SUM(I2922:I2958)</f>
        <v>86703900.390000001</v>
      </c>
      <c r="J2959" s="765">
        <f>SUM(J2922:J2958)</f>
        <v>0</v>
      </c>
      <c r="K2959" s="789">
        <f>SUM(K2922:K2958)</f>
        <v>700055542.75</v>
      </c>
    </row>
    <row r="2960" spans="2:12" ht="27" thickTop="1" thickBot="1" x14ac:dyDescent="0.4">
      <c r="B2960" s="767"/>
      <c r="C2960" s="767"/>
      <c r="D2960" s="767"/>
      <c r="E2960" s="767"/>
      <c r="F2960" s="767"/>
      <c r="G2960" s="769"/>
      <c r="H2960" s="787"/>
      <c r="I2960" s="728"/>
      <c r="J2960" s="770"/>
      <c r="K2960" s="935"/>
    </row>
    <row r="2961" spans="2:12" ht="27.75" thickTop="1" thickBot="1" x14ac:dyDescent="0.4">
      <c r="B2961" s="767"/>
      <c r="C2961" s="767"/>
      <c r="D2961" s="767"/>
      <c r="E2961" s="767"/>
      <c r="F2961" s="767"/>
      <c r="G2961" s="769"/>
      <c r="H2961" s="787"/>
      <c r="I2961" s="728"/>
      <c r="J2961" s="719" t="s">
        <v>179</v>
      </c>
      <c r="K2961" s="789">
        <f>K2922</f>
        <v>97793042.75</v>
      </c>
    </row>
    <row r="2962" spans="2:12" ht="27.75" thickTop="1" thickBot="1" x14ac:dyDescent="0.4">
      <c r="B2962" s="767"/>
      <c r="C2962" s="767"/>
      <c r="D2962" s="767"/>
      <c r="E2962" s="767"/>
      <c r="F2962" s="767"/>
      <c r="G2962" s="800"/>
      <c r="H2962" s="787"/>
      <c r="I2962" s="728"/>
      <c r="J2962" s="719" t="s">
        <v>180</v>
      </c>
      <c r="K2962" s="789">
        <f>K2959-K2961</f>
        <v>602262500</v>
      </c>
    </row>
    <row r="2963" spans="2:12" ht="27.75" thickTop="1" thickBot="1" x14ac:dyDescent="0.4">
      <c r="B2963" s="767"/>
      <c r="C2963" s="767"/>
      <c r="D2963" s="767"/>
      <c r="E2963" s="767"/>
      <c r="F2963" s="767"/>
      <c r="G2963" s="769"/>
      <c r="H2963" s="787"/>
      <c r="I2963" s="728"/>
      <c r="J2963" s="725"/>
      <c r="K2963" s="801"/>
    </row>
    <row r="2964" spans="2:12" ht="27.75" thickTop="1" thickBot="1" x14ac:dyDescent="0.4">
      <c r="B2964" s="1088" t="s">
        <v>71</v>
      </c>
      <c r="C2964" s="1089" t="s">
        <v>3895</v>
      </c>
      <c r="D2964" s="1089"/>
      <c r="E2964" s="1089"/>
      <c r="F2964" s="1089"/>
      <c r="G2964" s="1089"/>
      <c r="H2964" s="1090"/>
      <c r="I2964" s="1091"/>
      <c r="J2964" s="1089"/>
      <c r="K2964" s="1119"/>
    </row>
    <row r="2965" spans="2:12" ht="27.75" thickTop="1" thickBot="1" x14ac:dyDescent="0.4">
      <c r="B2965" s="1569" t="s">
        <v>213</v>
      </c>
      <c r="C2965" s="1569"/>
      <c r="D2965" s="1569"/>
      <c r="E2965" s="1569"/>
      <c r="F2965" s="1569"/>
      <c r="G2965" s="31"/>
      <c r="H2965" s="32"/>
      <c r="I2965" s="753"/>
      <c r="J2965" s="722"/>
      <c r="K2965" s="32"/>
    </row>
    <row r="2966" spans="2:12" ht="80.25" thickTop="1" thickBot="1" x14ac:dyDescent="0.4">
      <c r="B2966" s="20" t="s">
        <v>137</v>
      </c>
      <c r="C2966" s="20" t="s">
        <v>138</v>
      </c>
      <c r="D2966" s="20" t="s">
        <v>139</v>
      </c>
      <c r="E2966" s="20" t="s">
        <v>140</v>
      </c>
      <c r="F2966" s="20" t="s">
        <v>141</v>
      </c>
      <c r="G2966" s="20" t="s">
        <v>142</v>
      </c>
      <c r="H2966" s="33" t="s">
        <v>3311</v>
      </c>
      <c r="I2966" s="750" t="s">
        <v>3317</v>
      </c>
      <c r="J2966" s="717" t="s">
        <v>3318</v>
      </c>
      <c r="K2966" s="33" t="s">
        <v>5153</v>
      </c>
    </row>
    <row r="2967" spans="2:12" ht="51.75" thickTop="1" x14ac:dyDescent="0.35">
      <c r="B2967" s="782" t="s">
        <v>2981</v>
      </c>
      <c r="C2967" s="782" t="s">
        <v>2983</v>
      </c>
      <c r="D2967" s="790" t="s">
        <v>3903</v>
      </c>
      <c r="E2967" s="784">
        <v>3101</v>
      </c>
      <c r="F2967" s="782" t="s">
        <v>194</v>
      </c>
      <c r="G2967" s="37" t="s">
        <v>3896</v>
      </c>
      <c r="H2967" s="852">
        <v>35000000</v>
      </c>
      <c r="I2967" s="751"/>
      <c r="J2967" s="737"/>
      <c r="K2967" s="701">
        <f>SUM(H2967,J2967)</f>
        <v>35000000</v>
      </c>
      <c r="L2967" s="1081"/>
    </row>
    <row r="2968" spans="2:12" ht="51" x14ac:dyDescent="0.35">
      <c r="B2968" s="698" t="s">
        <v>2905</v>
      </c>
      <c r="C2968" s="698" t="s">
        <v>2983</v>
      </c>
      <c r="D2968" s="699" t="s">
        <v>3904</v>
      </c>
      <c r="E2968" s="784">
        <v>3101</v>
      </c>
      <c r="F2968" s="698" t="s">
        <v>194</v>
      </c>
      <c r="G2968" s="26" t="s">
        <v>3897</v>
      </c>
      <c r="H2968" s="763">
        <v>6650000</v>
      </c>
      <c r="I2968" s="751"/>
      <c r="J2968" s="737"/>
      <c r="K2968" s="762">
        <f>SUM(H2968,J2968)</f>
        <v>6650000</v>
      </c>
      <c r="L2968" s="1081"/>
    </row>
    <row r="2969" spans="2:12" ht="76.5" x14ac:dyDescent="0.35">
      <c r="B2969" s="782" t="s">
        <v>2916</v>
      </c>
      <c r="C2969" s="782" t="s">
        <v>2983</v>
      </c>
      <c r="D2969" s="790" t="s">
        <v>3905</v>
      </c>
      <c r="E2969" s="784">
        <v>3101</v>
      </c>
      <c r="F2969" s="782">
        <v>10742400</v>
      </c>
      <c r="G2969" s="37" t="s">
        <v>3898</v>
      </c>
      <c r="H2969" s="852">
        <v>200000000</v>
      </c>
      <c r="I2969" s="751">
        <v>66230000</v>
      </c>
      <c r="J2969" s="737">
        <v>-37992575.639953613</v>
      </c>
      <c r="K2969" s="701">
        <f>SUM(H2969,J2969)</f>
        <v>162007424.36004639</v>
      </c>
      <c r="L2969" s="1081"/>
    </row>
    <row r="2970" spans="2:12" ht="51" x14ac:dyDescent="0.35">
      <c r="B2970" s="782" t="s">
        <v>3226</v>
      </c>
      <c r="C2970" s="782" t="s">
        <v>2983</v>
      </c>
      <c r="D2970" s="790" t="s">
        <v>3906</v>
      </c>
      <c r="E2970" s="784">
        <v>3101</v>
      </c>
      <c r="F2970" s="782">
        <v>10742400</v>
      </c>
      <c r="G2970" s="37" t="s">
        <v>5109</v>
      </c>
      <c r="H2970" s="852">
        <v>500000000</v>
      </c>
      <c r="I2970" s="751"/>
      <c r="J2970" s="737"/>
      <c r="K2970" s="701">
        <f t="shared" ref="K2970:K2982" si="82">SUM(H2970,J2970)</f>
        <v>500000000</v>
      </c>
      <c r="L2970" s="1081"/>
    </row>
    <row r="2971" spans="2:12" ht="51" x14ac:dyDescent="0.35">
      <c r="B2971" s="698" t="s">
        <v>2963</v>
      </c>
      <c r="C2971" s="698" t="s">
        <v>2983</v>
      </c>
      <c r="D2971" s="699" t="s">
        <v>3907</v>
      </c>
      <c r="E2971" s="1130" t="s">
        <v>545</v>
      </c>
      <c r="F2971" s="698">
        <v>10742400</v>
      </c>
      <c r="G2971" s="26" t="s">
        <v>5110</v>
      </c>
      <c r="H2971" s="763">
        <v>800000000</v>
      </c>
      <c r="I2971" s="751"/>
      <c r="J2971" s="737">
        <v>-700000000</v>
      </c>
      <c r="K2971" s="763">
        <f t="shared" si="82"/>
        <v>100000000</v>
      </c>
      <c r="L2971" s="1081"/>
    </row>
    <row r="2972" spans="2:12" x14ac:dyDescent="0.35">
      <c r="B2972" s="698" t="s">
        <v>3227</v>
      </c>
      <c r="C2972" s="698" t="s">
        <v>2983</v>
      </c>
      <c r="D2972" s="699" t="s">
        <v>3908</v>
      </c>
      <c r="E2972" s="1130" t="s">
        <v>545</v>
      </c>
      <c r="F2972" s="698">
        <v>10742400</v>
      </c>
      <c r="G2972" s="37" t="s">
        <v>3899</v>
      </c>
      <c r="H2972" s="701">
        <v>40000000</v>
      </c>
      <c r="I2972" s="751"/>
      <c r="J2972" s="737"/>
      <c r="K2972" s="701">
        <f t="shared" si="82"/>
        <v>40000000</v>
      </c>
      <c r="L2972" s="1081"/>
    </row>
    <row r="2973" spans="2:12" ht="51" x14ac:dyDescent="0.35">
      <c r="B2973" s="698">
        <v>23010129</v>
      </c>
      <c r="C2973" s="698" t="s">
        <v>2983</v>
      </c>
      <c r="D2973" s="699" t="s">
        <v>3909</v>
      </c>
      <c r="E2973" s="1130" t="s">
        <v>545</v>
      </c>
      <c r="F2973" s="698" t="s">
        <v>194</v>
      </c>
      <c r="G2973" s="37" t="s">
        <v>3900</v>
      </c>
      <c r="H2973" s="701">
        <v>100000000</v>
      </c>
      <c r="I2973" s="751"/>
      <c r="J2973" s="737"/>
      <c r="K2973" s="701">
        <f t="shared" si="82"/>
        <v>100000000</v>
      </c>
      <c r="L2973" s="1081"/>
    </row>
    <row r="2974" spans="2:12" x14ac:dyDescent="0.35">
      <c r="B2974" s="698" t="s">
        <v>3227</v>
      </c>
      <c r="C2974" s="698" t="s">
        <v>2983</v>
      </c>
      <c r="D2974" s="699" t="s">
        <v>3910</v>
      </c>
      <c r="E2974" s="1130" t="s">
        <v>545</v>
      </c>
      <c r="F2974" s="698" t="s">
        <v>194</v>
      </c>
      <c r="G2974" s="37" t="s">
        <v>3901</v>
      </c>
      <c r="H2974" s="701">
        <v>17500000</v>
      </c>
      <c r="I2974" s="751"/>
      <c r="J2974" s="737"/>
      <c r="K2974" s="701">
        <f t="shared" si="82"/>
        <v>17500000</v>
      </c>
      <c r="L2974" s="1081"/>
    </row>
    <row r="2975" spans="2:12" ht="102" x14ac:dyDescent="0.35">
      <c r="B2975" s="698" t="s">
        <v>3227</v>
      </c>
      <c r="C2975" s="698" t="s">
        <v>2983</v>
      </c>
      <c r="D2975" s="699" t="s">
        <v>3911</v>
      </c>
      <c r="E2975" s="1130" t="s">
        <v>545</v>
      </c>
      <c r="F2975" s="698" t="s">
        <v>194</v>
      </c>
      <c r="G2975" s="37" t="s">
        <v>5117</v>
      </c>
      <c r="H2975" s="852">
        <v>837999999.57675171</v>
      </c>
      <c r="I2975" s="751"/>
      <c r="J2975" s="737"/>
      <c r="K2975" s="701">
        <f t="shared" si="82"/>
        <v>837999999.57675171</v>
      </c>
      <c r="L2975" s="1081"/>
    </row>
    <row r="2976" spans="2:12" ht="51" x14ac:dyDescent="0.35">
      <c r="B2976" s="876" t="s">
        <v>2982</v>
      </c>
      <c r="C2976" s="876" t="s">
        <v>2983</v>
      </c>
      <c r="D2976" s="923" t="s">
        <v>3912</v>
      </c>
      <c r="E2976" s="1132" t="s">
        <v>545</v>
      </c>
      <c r="F2976" s="876" t="s">
        <v>194</v>
      </c>
      <c r="G2976" s="28" t="s">
        <v>3902</v>
      </c>
      <c r="H2976" s="836">
        <v>140000000</v>
      </c>
      <c r="I2976" s="868">
        <v>44250000</v>
      </c>
      <c r="J2976" s="1133"/>
      <c r="K2976" s="916">
        <f t="shared" si="82"/>
        <v>140000000</v>
      </c>
      <c r="L2976" s="1081"/>
    </row>
    <row r="2977" spans="1:12" ht="51" x14ac:dyDescent="0.35">
      <c r="A2977" s="1131" t="s">
        <v>2983</v>
      </c>
      <c r="B2977" s="685">
        <v>23040105</v>
      </c>
      <c r="C2977" s="685" t="s">
        <v>2983</v>
      </c>
      <c r="D2977" s="924">
        <v>13100123016500</v>
      </c>
      <c r="E2977" s="688" t="s">
        <v>545</v>
      </c>
      <c r="F2977" s="685">
        <v>10731500</v>
      </c>
      <c r="G2977" s="1134" t="s">
        <v>5111</v>
      </c>
      <c r="H2977" s="685"/>
      <c r="I2977" s="982"/>
      <c r="J2977" s="685"/>
      <c r="K2977" s="795">
        <f t="shared" si="82"/>
        <v>0</v>
      </c>
    </row>
    <row r="2978" spans="1:12" ht="51" x14ac:dyDescent="0.35">
      <c r="A2978" s="1131" t="s">
        <v>2983</v>
      </c>
      <c r="B2978" s="685">
        <v>23020118</v>
      </c>
      <c r="C2978" s="685" t="s">
        <v>2983</v>
      </c>
      <c r="D2978" s="924">
        <v>13100123016600</v>
      </c>
      <c r="E2978" s="688" t="s">
        <v>545</v>
      </c>
      <c r="F2978" s="685" t="s">
        <v>194</v>
      </c>
      <c r="G2978" s="1134" t="s">
        <v>5112</v>
      </c>
      <c r="H2978" s="685"/>
      <c r="I2978" s="982"/>
      <c r="J2978" s="685"/>
      <c r="K2978" s="795">
        <f t="shared" si="82"/>
        <v>0</v>
      </c>
    </row>
    <row r="2979" spans="1:12" ht="51" x14ac:dyDescent="0.35">
      <c r="A2979" s="1131" t="s">
        <v>2983</v>
      </c>
      <c r="B2979" s="685">
        <v>23030104</v>
      </c>
      <c r="C2979" s="685" t="s">
        <v>2983</v>
      </c>
      <c r="D2979" s="924">
        <v>13100123017400</v>
      </c>
      <c r="E2979" s="688" t="s">
        <v>545</v>
      </c>
      <c r="F2979" s="685" t="s">
        <v>194</v>
      </c>
      <c r="G2979" s="1134" t="s">
        <v>5113</v>
      </c>
      <c r="H2979" s="685"/>
      <c r="I2979" s="982"/>
      <c r="J2979" s="685"/>
      <c r="K2979" s="795">
        <f t="shared" si="82"/>
        <v>0</v>
      </c>
    </row>
    <row r="2980" spans="1:12" ht="51" x14ac:dyDescent="0.35">
      <c r="A2980" s="1131" t="s">
        <v>2983</v>
      </c>
      <c r="B2980" s="685">
        <v>23020105</v>
      </c>
      <c r="C2980" s="685" t="s">
        <v>2983</v>
      </c>
      <c r="D2980" s="924">
        <v>13100123016700</v>
      </c>
      <c r="E2980" s="688" t="s">
        <v>545</v>
      </c>
      <c r="F2980" s="685">
        <v>10742400</v>
      </c>
      <c r="G2980" s="1134" t="s">
        <v>5114</v>
      </c>
      <c r="H2980" s="685"/>
      <c r="I2980" s="982"/>
      <c r="J2980" s="685"/>
      <c r="K2980" s="795">
        <f t="shared" si="82"/>
        <v>0</v>
      </c>
    </row>
    <row r="2981" spans="1:12" x14ac:dyDescent="0.35">
      <c r="A2981" s="1131" t="s">
        <v>2983</v>
      </c>
      <c r="B2981" s="685">
        <v>23040101</v>
      </c>
      <c r="C2981" s="685" t="s">
        <v>2983</v>
      </c>
      <c r="D2981" s="924">
        <v>13100123018200</v>
      </c>
      <c r="E2981" s="688" t="s">
        <v>545</v>
      </c>
      <c r="F2981" s="685">
        <v>10742400</v>
      </c>
      <c r="G2981" s="1135" t="s">
        <v>5115</v>
      </c>
      <c r="H2981" s="685"/>
      <c r="I2981" s="982"/>
      <c r="J2981" s="685"/>
      <c r="K2981" s="795">
        <f t="shared" si="82"/>
        <v>0</v>
      </c>
    </row>
    <row r="2982" spans="1:12" ht="51.75" thickBot="1" x14ac:dyDescent="0.4">
      <c r="A2982" s="1131" t="s">
        <v>2983</v>
      </c>
      <c r="B2982" s="685">
        <v>23040101</v>
      </c>
      <c r="C2982" s="685" t="s">
        <v>2983</v>
      </c>
      <c r="D2982" s="924">
        <v>13100123018300</v>
      </c>
      <c r="E2982" s="688" t="s">
        <v>545</v>
      </c>
      <c r="F2982" s="685">
        <v>10742400</v>
      </c>
      <c r="G2982" s="1136" t="s">
        <v>5116</v>
      </c>
      <c r="H2982" s="1137"/>
      <c r="I2982" s="1237"/>
      <c r="J2982" s="1137"/>
      <c r="K2982" s="994">
        <f t="shared" si="82"/>
        <v>0</v>
      </c>
    </row>
    <row r="2983" spans="1:12" ht="27.75" thickTop="1" thickBot="1" x14ac:dyDescent="0.4">
      <c r="B2983" s="767"/>
      <c r="C2983" s="767"/>
      <c r="D2983" s="767"/>
      <c r="E2983" s="767"/>
      <c r="F2983" s="767"/>
      <c r="G2983" s="16" t="s">
        <v>214</v>
      </c>
      <c r="H2983" s="766">
        <f>SUM(H2967:H2976)</f>
        <v>2677149999.5767517</v>
      </c>
      <c r="I2983" s="747">
        <f>SUM(I2967:I2976)</f>
        <v>110480000</v>
      </c>
      <c r="J2983" s="765">
        <f>SUM(J2967:J2976)</f>
        <v>-737992575.63995361</v>
      </c>
      <c r="K2983" s="766">
        <f>SUM(K2967:K2976)</f>
        <v>1939157423.9367981</v>
      </c>
    </row>
    <row r="2984" spans="1:12" ht="27" thickTop="1" thickBot="1" x14ac:dyDescent="0.4">
      <c r="B2984" s="767"/>
      <c r="C2984" s="767"/>
      <c r="D2984" s="767"/>
      <c r="E2984" s="767"/>
      <c r="F2984" s="767"/>
      <c r="G2984" s="769"/>
      <c r="H2984" s="787"/>
      <c r="I2984" s="728"/>
      <c r="J2984" s="770"/>
      <c r="K2984" s="934"/>
    </row>
    <row r="2985" spans="1:12" ht="27.75" thickTop="1" thickBot="1" x14ac:dyDescent="0.4">
      <c r="B2985" s="767"/>
      <c r="C2985" s="767"/>
      <c r="D2985" s="767"/>
      <c r="E2985" s="767"/>
      <c r="F2985" s="767"/>
      <c r="G2985" s="769"/>
      <c r="H2985" s="787"/>
      <c r="I2985" s="728"/>
      <c r="J2985" s="719" t="s">
        <v>215</v>
      </c>
      <c r="K2985" s="766">
        <f>K2983</f>
        <v>1939157423.9367981</v>
      </c>
    </row>
    <row r="2986" spans="1:12" ht="27" thickTop="1" thickBot="1" x14ac:dyDescent="0.4">
      <c r="B2986" s="767"/>
      <c r="C2986" s="767"/>
      <c r="D2986" s="767"/>
      <c r="E2986" s="767"/>
      <c r="F2986" s="767"/>
      <c r="G2986" s="769"/>
      <c r="H2986" s="787"/>
      <c r="I2986" s="728"/>
      <c r="J2986" s="770"/>
      <c r="K2986" s="787"/>
    </row>
    <row r="2987" spans="1:12" ht="27.75" thickTop="1" thickBot="1" x14ac:dyDescent="0.4">
      <c r="B2987" s="1088" t="s">
        <v>73</v>
      </c>
      <c r="C2987" s="1089" t="s">
        <v>3020</v>
      </c>
      <c r="D2987" s="1089"/>
      <c r="E2987" s="1089"/>
      <c r="F2987" s="1089"/>
      <c r="G2987" s="1089"/>
      <c r="H2987" s="1090"/>
      <c r="I2987" s="1091"/>
      <c r="J2987" s="1089"/>
      <c r="K2987" s="1119"/>
    </row>
    <row r="2988" spans="1:12" ht="27.75" thickTop="1" thickBot="1" x14ac:dyDescent="0.4">
      <c r="B2988" s="1569" t="s">
        <v>182</v>
      </c>
      <c r="C2988" s="1569"/>
      <c r="D2988" s="1569"/>
      <c r="E2988" s="1569"/>
      <c r="F2988" s="1569"/>
      <c r="G2988" s="31"/>
      <c r="H2988" s="32"/>
      <c r="I2988" s="753"/>
      <c r="J2988" s="722"/>
      <c r="K2988" s="69"/>
    </row>
    <row r="2989" spans="1:12" ht="106.5" thickTop="1" thickBot="1" x14ac:dyDescent="0.4">
      <c r="B2989" s="20" t="s">
        <v>137</v>
      </c>
      <c r="C2989" s="20" t="s">
        <v>138</v>
      </c>
      <c r="D2989" s="20" t="s">
        <v>139</v>
      </c>
      <c r="E2989" s="20" t="s">
        <v>140</v>
      </c>
      <c r="F2989" s="20" t="s">
        <v>141</v>
      </c>
      <c r="G2989" s="20" t="s">
        <v>142</v>
      </c>
      <c r="H2989" s="33" t="s">
        <v>3311</v>
      </c>
      <c r="I2989" s="750" t="s">
        <v>3316</v>
      </c>
      <c r="J2989" s="717" t="s">
        <v>3315</v>
      </c>
      <c r="K2989" s="21" t="s">
        <v>5190</v>
      </c>
    </row>
    <row r="2990" spans="1:12" ht="26.25" thickTop="1" x14ac:dyDescent="0.35">
      <c r="B2990" s="782">
        <v>21010101</v>
      </c>
      <c r="C2990" s="782">
        <v>70631</v>
      </c>
      <c r="D2990" s="783" t="s">
        <v>4878</v>
      </c>
      <c r="E2990" s="784">
        <v>2101</v>
      </c>
      <c r="F2990" s="782">
        <v>10721300</v>
      </c>
      <c r="G2990" s="37" t="s">
        <v>143</v>
      </c>
      <c r="H2990" s="785">
        <v>141403890</v>
      </c>
      <c r="I2990" s="751">
        <v>46264273.170000002</v>
      </c>
      <c r="J2990" s="738"/>
      <c r="K2990" s="797">
        <f t="shared" ref="K2990:K3019" si="83">SUM(H2990,J2990)</f>
        <v>141403890</v>
      </c>
      <c r="L2990" s="1081"/>
    </row>
    <row r="2991" spans="1:12" x14ac:dyDescent="0.35">
      <c r="B2991" s="698">
        <v>22020101</v>
      </c>
      <c r="C2991" s="782">
        <v>70631</v>
      </c>
      <c r="D2991" s="761" t="s">
        <v>4878</v>
      </c>
      <c r="E2991" s="700">
        <v>2101</v>
      </c>
      <c r="F2991" s="698">
        <v>10721300</v>
      </c>
      <c r="G2991" s="26" t="s">
        <v>146</v>
      </c>
      <c r="H2991" s="791">
        <v>250000</v>
      </c>
      <c r="I2991" s="751"/>
      <c r="J2991" s="648"/>
      <c r="K2991" s="799">
        <f t="shared" si="83"/>
        <v>250000</v>
      </c>
      <c r="L2991" s="1081"/>
    </row>
    <row r="2992" spans="1:12" x14ac:dyDescent="0.35">
      <c r="B2992" s="698">
        <v>22020102</v>
      </c>
      <c r="C2992" s="782">
        <v>70631</v>
      </c>
      <c r="D2992" s="761" t="s">
        <v>4878</v>
      </c>
      <c r="E2992" s="700">
        <v>2101</v>
      </c>
      <c r="F2992" s="698">
        <v>10721300</v>
      </c>
      <c r="G2992" s="26" t="s">
        <v>282</v>
      </c>
      <c r="H2992" s="791">
        <v>350000</v>
      </c>
      <c r="I2992" s="751"/>
      <c r="J2992" s="648"/>
      <c r="K2992" s="799">
        <f t="shared" si="83"/>
        <v>350000</v>
      </c>
      <c r="L2992" s="1081"/>
    </row>
    <row r="2993" spans="2:12" x14ac:dyDescent="0.35">
      <c r="B2993" s="698">
        <v>22020201</v>
      </c>
      <c r="C2993" s="782">
        <v>70631</v>
      </c>
      <c r="D2993" s="761" t="s">
        <v>4878</v>
      </c>
      <c r="E2993" s="700">
        <v>2101</v>
      </c>
      <c r="F2993" s="698">
        <v>10721300</v>
      </c>
      <c r="G2993" s="26" t="s">
        <v>147</v>
      </c>
      <c r="H2993" s="763">
        <v>150000</v>
      </c>
      <c r="I2993" s="751"/>
      <c r="J2993" s="735"/>
      <c r="K2993" s="697">
        <f t="shared" si="83"/>
        <v>150000</v>
      </c>
      <c r="L2993" s="1081"/>
    </row>
    <row r="2994" spans="2:12" x14ac:dyDescent="0.35">
      <c r="B2994" s="698">
        <v>22020206</v>
      </c>
      <c r="C2994" s="782">
        <v>70631</v>
      </c>
      <c r="D2994" s="761" t="s">
        <v>4878</v>
      </c>
      <c r="E2994" s="700">
        <v>2101</v>
      </c>
      <c r="F2994" s="698">
        <v>10721300</v>
      </c>
      <c r="G2994" s="26" t="s">
        <v>234</v>
      </c>
      <c r="H2994" s="763">
        <v>105000</v>
      </c>
      <c r="I2994" s="751"/>
      <c r="J2994" s="735"/>
      <c r="K2994" s="697">
        <f t="shared" si="83"/>
        <v>105000</v>
      </c>
      <c r="L2994" s="1081"/>
    </row>
    <row r="2995" spans="2:12" x14ac:dyDescent="0.35">
      <c r="B2995" s="698">
        <v>22020301</v>
      </c>
      <c r="C2995" s="782">
        <v>70631</v>
      </c>
      <c r="D2995" s="761" t="s">
        <v>4878</v>
      </c>
      <c r="E2995" s="700">
        <v>2101</v>
      </c>
      <c r="F2995" s="698">
        <v>10721300</v>
      </c>
      <c r="G2995" s="26" t="s">
        <v>195</v>
      </c>
      <c r="H2995" s="791">
        <v>350000</v>
      </c>
      <c r="I2995" s="751"/>
      <c r="J2995" s="648"/>
      <c r="K2995" s="697">
        <f t="shared" si="83"/>
        <v>350000</v>
      </c>
      <c r="L2995" s="1081"/>
    </row>
    <row r="2996" spans="2:12" x14ac:dyDescent="0.35">
      <c r="B2996" s="698">
        <v>22020305</v>
      </c>
      <c r="C2996" s="782">
        <v>70631</v>
      </c>
      <c r="D2996" s="761" t="s">
        <v>4878</v>
      </c>
      <c r="E2996" s="700">
        <v>2101</v>
      </c>
      <c r="F2996" s="698">
        <v>10721300</v>
      </c>
      <c r="G2996" s="26" t="s">
        <v>153</v>
      </c>
      <c r="H2996" s="791">
        <v>100000</v>
      </c>
      <c r="I2996" s="751"/>
      <c r="J2996" s="648"/>
      <c r="K2996" s="697">
        <f t="shared" si="83"/>
        <v>100000</v>
      </c>
      <c r="L2996" s="1081"/>
    </row>
    <row r="2997" spans="2:12" x14ac:dyDescent="0.35">
      <c r="B2997" s="698">
        <v>22020306</v>
      </c>
      <c r="C2997" s="782">
        <v>70631</v>
      </c>
      <c r="D2997" s="761" t="s">
        <v>4878</v>
      </c>
      <c r="E2997" s="700">
        <v>2101</v>
      </c>
      <c r="F2997" s="698">
        <v>10721300</v>
      </c>
      <c r="G2997" s="26" t="s">
        <v>154</v>
      </c>
      <c r="H2997" s="791">
        <v>150000</v>
      </c>
      <c r="I2997" s="751"/>
      <c r="J2997" s="648"/>
      <c r="K2997" s="697">
        <f t="shared" si="83"/>
        <v>150000</v>
      </c>
      <c r="L2997" s="1081"/>
    </row>
    <row r="2998" spans="2:12" x14ac:dyDescent="0.35">
      <c r="B2998" s="698">
        <v>22020401</v>
      </c>
      <c r="C2998" s="782">
        <v>70631</v>
      </c>
      <c r="D2998" s="761" t="s">
        <v>4878</v>
      </c>
      <c r="E2998" s="700">
        <v>2101</v>
      </c>
      <c r="F2998" s="698">
        <v>10721300</v>
      </c>
      <c r="G2998" s="26" t="s">
        <v>196</v>
      </c>
      <c r="H2998" s="791">
        <v>2500000</v>
      </c>
      <c r="I2998" s="751"/>
      <c r="J2998" s="648"/>
      <c r="K2998" s="697">
        <f t="shared" si="83"/>
        <v>2500000</v>
      </c>
      <c r="L2998" s="1081"/>
    </row>
    <row r="2999" spans="2:12" x14ac:dyDescent="0.35">
      <c r="B2999" s="698">
        <v>22020402</v>
      </c>
      <c r="C2999" s="782">
        <v>70631</v>
      </c>
      <c r="D2999" s="761" t="s">
        <v>4878</v>
      </c>
      <c r="E2999" s="700">
        <v>2101</v>
      </c>
      <c r="F2999" s="698">
        <v>10721300</v>
      </c>
      <c r="G2999" s="26" t="s">
        <v>197</v>
      </c>
      <c r="H2999" s="791">
        <v>187800</v>
      </c>
      <c r="I2999" s="751"/>
      <c r="J2999" s="648"/>
      <c r="K2999" s="697">
        <f t="shared" si="83"/>
        <v>187800</v>
      </c>
      <c r="L2999" s="1081"/>
    </row>
    <row r="3000" spans="2:12" x14ac:dyDescent="0.35">
      <c r="B3000" s="698">
        <v>22020403</v>
      </c>
      <c r="C3000" s="782">
        <v>70631</v>
      </c>
      <c r="D3000" s="761" t="s">
        <v>4878</v>
      </c>
      <c r="E3000" s="700">
        <v>2101</v>
      </c>
      <c r="F3000" s="698">
        <v>10721300</v>
      </c>
      <c r="G3000" s="26" t="s">
        <v>160</v>
      </c>
      <c r="H3000" s="791">
        <v>2172000</v>
      </c>
      <c r="I3000" s="751"/>
      <c r="J3000" s="648"/>
      <c r="K3000" s="697">
        <f t="shared" si="83"/>
        <v>2172000</v>
      </c>
      <c r="L3000" s="1081"/>
    </row>
    <row r="3001" spans="2:12" x14ac:dyDescent="0.35">
      <c r="B3001" s="698">
        <v>22020404</v>
      </c>
      <c r="C3001" s="782">
        <v>70631</v>
      </c>
      <c r="D3001" s="761" t="s">
        <v>4878</v>
      </c>
      <c r="E3001" s="700">
        <v>2101</v>
      </c>
      <c r="F3001" s="698">
        <v>10721300</v>
      </c>
      <c r="G3001" s="26" t="s">
        <v>161</v>
      </c>
      <c r="H3001" s="791">
        <v>500000</v>
      </c>
      <c r="I3001" s="751"/>
      <c r="J3001" s="648"/>
      <c r="K3001" s="697">
        <f t="shared" si="83"/>
        <v>500000</v>
      </c>
      <c r="L3001" s="1081"/>
    </row>
    <row r="3002" spans="2:12" x14ac:dyDescent="0.35">
      <c r="B3002" s="698">
        <v>22020405</v>
      </c>
      <c r="C3002" s="782">
        <v>70631</v>
      </c>
      <c r="D3002" s="761" t="s">
        <v>4878</v>
      </c>
      <c r="E3002" s="700">
        <v>2101</v>
      </c>
      <c r="F3002" s="698">
        <v>10721300</v>
      </c>
      <c r="G3002" s="26" t="s">
        <v>162</v>
      </c>
      <c r="H3002" s="791">
        <v>2500000</v>
      </c>
      <c r="I3002" s="751"/>
      <c r="J3002" s="648"/>
      <c r="K3002" s="697">
        <f t="shared" si="83"/>
        <v>2500000</v>
      </c>
      <c r="L3002" s="1081"/>
    </row>
    <row r="3003" spans="2:12" x14ac:dyDescent="0.35">
      <c r="B3003" s="698">
        <v>22020406</v>
      </c>
      <c r="C3003" s="782">
        <v>70631</v>
      </c>
      <c r="D3003" s="761" t="s">
        <v>4878</v>
      </c>
      <c r="E3003" s="700">
        <v>2101</v>
      </c>
      <c r="F3003" s="698">
        <v>10721300</v>
      </c>
      <c r="G3003" s="26" t="s">
        <v>163</v>
      </c>
      <c r="H3003" s="791">
        <v>2900000</v>
      </c>
      <c r="I3003" s="751"/>
      <c r="J3003" s="726"/>
      <c r="K3003" s="697">
        <f t="shared" si="83"/>
        <v>2900000</v>
      </c>
      <c r="L3003" s="1081"/>
    </row>
    <row r="3004" spans="2:12" x14ac:dyDescent="0.35">
      <c r="B3004" s="698">
        <v>22020501</v>
      </c>
      <c r="C3004" s="782">
        <v>70631</v>
      </c>
      <c r="D3004" s="761" t="s">
        <v>4878</v>
      </c>
      <c r="E3004" s="700">
        <v>2101</v>
      </c>
      <c r="F3004" s="698">
        <v>10721300</v>
      </c>
      <c r="G3004" s="26" t="s">
        <v>198</v>
      </c>
      <c r="H3004" s="791">
        <v>200000</v>
      </c>
      <c r="I3004" s="751"/>
      <c r="J3004" s="726"/>
      <c r="K3004" s="697">
        <f t="shared" si="83"/>
        <v>200000</v>
      </c>
      <c r="L3004" s="1081"/>
    </row>
    <row r="3005" spans="2:12" x14ac:dyDescent="0.35">
      <c r="B3005" s="698">
        <v>22020601</v>
      </c>
      <c r="C3005" s="782">
        <v>70631</v>
      </c>
      <c r="D3005" s="761" t="s">
        <v>4878</v>
      </c>
      <c r="E3005" s="700">
        <v>2101</v>
      </c>
      <c r="F3005" s="698">
        <v>10721300</v>
      </c>
      <c r="G3005" s="26" t="s">
        <v>166</v>
      </c>
      <c r="H3005" s="39">
        <v>150000</v>
      </c>
      <c r="I3005" s="751"/>
      <c r="J3005" s="648"/>
      <c r="K3005" s="697">
        <f t="shared" si="83"/>
        <v>150000</v>
      </c>
      <c r="L3005" s="1081"/>
    </row>
    <row r="3006" spans="2:12" x14ac:dyDescent="0.35">
      <c r="B3006" s="698">
        <v>22020602</v>
      </c>
      <c r="C3006" s="782">
        <v>70631</v>
      </c>
      <c r="D3006" s="761" t="s">
        <v>4878</v>
      </c>
      <c r="E3006" s="700">
        <v>2101</v>
      </c>
      <c r="F3006" s="698">
        <v>10721300</v>
      </c>
      <c r="G3006" s="26" t="s">
        <v>210</v>
      </c>
      <c r="H3006" s="39">
        <v>105000</v>
      </c>
      <c r="I3006" s="751"/>
      <c r="J3006" s="648"/>
      <c r="K3006" s="697">
        <f t="shared" si="83"/>
        <v>105000</v>
      </c>
      <c r="L3006" s="1081"/>
    </row>
    <row r="3007" spans="2:12" x14ac:dyDescent="0.35">
      <c r="B3007" s="698">
        <v>22020605</v>
      </c>
      <c r="C3007" s="782">
        <v>70631</v>
      </c>
      <c r="D3007" s="761" t="s">
        <v>4878</v>
      </c>
      <c r="E3007" s="700">
        <v>2101</v>
      </c>
      <c r="F3007" s="698">
        <v>10721300</v>
      </c>
      <c r="G3007" s="26" t="s">
        <v>167</v>
      </c>
      <c r="H3007" s="791">
        <v>70000</v>
      </c>
      <c r="I3007" s="751"/>
      <c r="J3007" s="648"/>
      <c r="K3007" s="697">
        <f t="shared" si="83"/>
        <v>70000</v>
      </c>
      <c r="L3007" s="1081"/>
    </row>
    <row r="3008" spans="2:12" x14ac:dyDescent="0.35">
      <c r="B3008" s="698">
        <v>22020701</v>
      </c>
      <c r="C3008" s="782">
        <v>70631</v>
      </c>
      <c r="D3008" s="761" t="s">
        <v>4878</v>
      </c>
      <c r="E3008" s="700">
        <v>2101</v>
      </c>
      <c r="F3008" s="698">
        <v>10721300</v>
      </c>
      <c r="G3008" s="26" t="s">
        <v>199</v>
      </c>
      <c r="H3008" s="791">
        <v>200000</v>
      </c>
      <c r="I3008" s="751"/>
      <c r="J3008" s="648"/>
      <c r="K3008" s="697">
        <f t="shared" si="83"/>
        <v>200000</v>
      </c>
      <c r="L3008" s="1081"/>
    </row>
    <row r="3009" spans="2:12" x14ac:dyDescent="0.35">
      <c r="B3009" s="698">
        <v>22020703</v>
      </c>
      <c r="C3009" s="782">
        <v>70631</v>
      </c>
      <c r="D3009" s="761" t="s">
        <v>4878</v>
      </c>
      <c r="E3009" s="700">
        <v>2101</v>
      </c>
      <c r="F3009" s="698">
        <v>10721300</v>
      </c>
      <c r="G3009" s="26" t="s">
        <v>208</v>
      </c>
      <c r="H3009" s="791">
        <v>100000</v>
      </c>
      <c r="I3009" s="751"/>
      <c r="J3009" s="648"/>
      <c r="K3009" s="697">
        <f t="shared" si="83"/>
        <v>100000</v>
      </c>
      <c r="L3009" s="1081"/>
    </row>
    <row r="3010" spans="2:12" x14ac:dyDescent="0.35">
      <c r="B3010" s="698">
        <v>22020706</v>
      </c>
      <c r="C3010" s="782">
        <v>70631</v>
      </c>
      <c r="D3010" s="761" t="s">
        <v>4878</v>
      </c>
      <c r="E3010" s="700">
        <v>2101</v>
      </c>
      <c r="F3010" s="698">
        <v>10721300</v>
      </c>
      <c r="G3010" s="26" t="s">
        <v>229</v>
      </c>
      <c r="H3010" s="791">
        <v>143940</v>
      </c>
      <c r="I3010" s="751"/>
      <c r="J3010" s="648"/>
      <c r="K3010" s="697">
        <f t="shared" si="83"/>
        <v>143940</v>
      </c>
      <c r="L3010" s="1081"/>
    </row>
    <row r="3011" spans="2:12" x14ac:dyDescent="0.35">
      <c r="B3011" s="698">
        <v>22020801</v>
      </c>
      <c r="C3011" s="782">
        <v>70631</v>
      </c>
      <c r="D3011" s="761" t="s">
        <v>4878</v>
      </c>
      <c r="E3011" s="700">
        <v>2101</v>
      </c>
      <c r="F3011" s="698">
        <v>10721300</v>
      </c>
      <c r="G3011" s="26" t="s">
        <v>168</v>
      </c>
      <c r="H3011" s="763">
        <v>1440733</v>
      </c>
      <c r="I3011" s="751"/>
      <c r="J3011" s="735"/>
      <c r="K3011" s="697">
        <f t="shared" si="83"/>
        <v>1440733</v>
      </c>
      <c r="L3011" s="1081"/>
    </row>
    <row r="3012" spans="2:12" x14ac:dyDescent="0.35">
      <c r="B3012" s="698">
        <v>22020803</v>
      </c>
      <c r="C3012" s="782">
        <v>70631</v>
      </c>
      <c r="D3012" s="761" t="s">
        <v>4878</v>
      </c>
      <c r="E3012" s="700">
        <v>2101</v>
      </c>
      <c r="F3012" s="698">
        <v>10721300</v>
      </c>
      <c r="G3012" s="26" t="s">
        <v>169</v>
      </c>
      <c r="H3012" s="763">
        <v>500000</v>
      </c>
      <c r="I3012" s="751"/>
      <c r="J3012" s="735"/>
      <c r="K3012" s="697">
        <f t="shared" si="83"/>
        <v>500000</v>
      </c>
      <c r="L3012" s="1081"/>
    </row>
    <row r="3013" spans="2:12" x14ac:dyDescent="0.35">
      <c r="B3013" s="698">
        <v>22020901</v>
      </c>
      <c r="C3013" s="782">
        <v>70631</v>
      </c>
      <c r="D3013" s="761" t="s">
        <v>4878</v>
      </c>
      <c r="E3013" s="700">
        <v>2101</v>
      </c>
      <c r="F3013" s="698">
        <v>10721300</v>
      </c>
      <c r="G3013" s="26" t="s">
        <v>171</v>
      </c>
      <c r="H3013" s="763">
        <v>25000</v>
      </c>
      <c r="I3013" s="751"/>
      <c r="J3013" s="735"/>
      <c r="K3013" s="697">
        <f t="shared" si="83"/>
        <v>25000</v>
      </c>
      <c r="L3013" s="1081"/>
    </row>
    <row r="3014" spans="2:12" x14ac:dyDescent="0.35">
      <c r="B3014" s="698">
        <v>22021001</v>
      </c>
      <c r="C3014" s="782">
        <v>70631</v>
      </c>
      <c r="D3014" s="761" t="s">
        <v>4878</v>
      </c>
      <c r="E3014" s="700">
        <v>2101</v>
      </c>
      <c r="F3014" s="698">
        <v>10721300</v>
      </c>
      <c r="G3014" s="26" t="s">
        <v>172</v>
      </c>
      <c r="H3014" s="763">
        <v>300000</v>
      </c>
      <c r="I3014" s="751"/>
      <c r="J3014" s="735"/>
      <c r="K3014" s="697">
        <f t="shared" si="83"/>
        <v>300000</v>
      </c>
      <c r="L3014" s="1081"/>
    </row>
    <row r="3015" spans="2:12" x14ac:dyDescent="0.35">
      <c r="B3015" s="698">
        <v>22021002</v>
      </c>
      <c r="C3015" s="782">
        <v>70631</v>
      </c>
      <c r="D3015" s="761" t="s">
        <v>4878</v>
      </c>
      <c r="E3015" s="700">
        <v>2101</v>
      </c>
      <c r="F3015" s="698">
        <v>10721300</v>
      </c>
      <c r="G3015" s="26" t="s">
        <v>189</v>
      </c>
      <c r="H3015" s="791">
        <v>350000</v>
      </c>
      <c r="I3015" s="751"/>
      <c r="J3015" s="648"/>
      <c r="K3015" s="697">
        <f t="shared" si="83"/>
        <v>350000</v>
      </c>
      <c r="L3015" s="1081"/>
    </row>
    <row r="3016" spans="2:12" x14ac:dyDescent="0.35">
      <c r="B3016" s="698">
        <v>22021003</v>
      </c>
      <c r="C3016" s="782">
        <v>70631</v>
      </c>
      <c r="D3016" s="761" t="s">
        <v>4878</v>
      </c>
      <c r="E3016" s="700">
        <v>2101</v>
      </c>
      <c r="F3016" s="698">
        <v>10721300</v>
      </c>
      <c r="G3016" s="26" t="s">
        <v>173</v>
      </c>
      <c r="H3016" s="791">
        <v>100000</v>
      </c>
      <c r="I3016" s="751"/>
      <c r="J3016" s="648"/>
      <c r="K3016" s="697">
        <f t="shared" si="83"/>
        <v>100000</v>
      </c>
      <c r="L3016" s="1081"/>
    </row>
    <row r="3017" spans="2:12" x14ac:dyDescent="0.35">
      <c r="B3017" s="698">
        <v>22021004</v>
      </c>
      <c r="C3017" s="782">
        <v>70631</v>
      </c>
      <c r="D3017" s="761" t="s">
        <v>4878</v>
      </c>
      <c r="E3017" s="700">
        <v>2101</v>
      </c>
      <c r="F3017" s="698">
        <v>10721300</v>
      </c>
      <c r="G3017" s="26" t="s">
        <v>174</v>
      </c>
      <c r="H3017" s="791">
        <v>427944</v>
      </c>
      <c r="I3017" s="751"/>
      <c r="J3017" s="648"/>
      <c r="K3017" s="697">
        <f t="shared" si="83"/>
        <v>427944</v>
      </c>
      <c r="L3017" s="1081"/>
    </row>
    <row r="3018" spans="2:12" x14ac:dyDescent="0.35">
      <c r="B3018" s="698">
        <v>22021007</v>
      </c>
      <c r="C3018" s="782">
        <v>70631</v>
      </c>
      <c r="D3018" s="761" t="s">
        <v>4878</v>
      </c>
      <c r="E3018" s="700">
        <v>2101</v>
      </c>
      <c r="F3018" s="698">
        <v>10721300</v>
      </c>
      <c r="G3018" s="26" t="s">
        <v>175</v>
      </c>
      <c r="H3018" s="791">
        <v>632100</v>
      </c>
      <c r="I3018" s="751"/>
      <c r="J3018" s="648"/>
      <c r="K3018" s="697">
        <f t="shared" si="83"/>
        <v>632100</v>
      </c>
      <c r="L3018" s="1081"/>
    </row>
    <row r="3019" spans="2:12" ht="26.25" thickBot="1" x14ac:dyDescent="0.4">
      <c r="B3019" s="698">
        <v>22021021</v>
      </c>
      <c r="C3019" s="782">
        <v>70631</v>
      </c>
      <c r="D3019" s="761" t="s">
        <v>4878</v>
      </c>
      <c r="E3019" s="700">
        <v>2101</v>
      </c>
      <c r="F3019" s="698">
        <v>10721300</v>
      </c>
      <c r="G3019" s="26" t="s">
        <v>191</v>
      </c>
      <c r="H3019" s="791">
        <v>300000</v>
      </c>
      <c r="I3019" s="751"/>
      <c r="J3019" s="648"/>
      <c r="K3019" s="697">
        <f t="shared" si="83"/>
        <v>300000</v>
      </c>
      <c r="L3019" s="1081"/>
    </row>
    <row r="3020" spans="2:12" ht="27.75" thickTop="1" thickBot="1" x14ac:dyDescent="0.4">
      <c r="B3020" s="764"/>
      <c r="C3020" s="764"/>
      <c r="D3020" s="764"/>
      <c r="E3020" s="764"/>
      <c r="F3020" s="764"/>
      <c r="G3020" s="16" t="s">
        <v>1039</v>
      </c>
      <c r="H3020" s="766">
        <f>SUM(H2990:H3019)</f>
        <v>158663407</v>
      </c>
      <c r="I3020" s="747">
        <f>SUM(I2990:I3019)</f>
        <v>46264273.170000002</v>
      </c>
      <c r="J3020" s="765">
        <f>SUM(J2990:J3019)</f>
        <v>0</v>
      </c>
      <c r="K3020" s="789">
        <f>SUM(K2990:K3019)</f>
        <v>158663407</v>
      </c>
    </row>
    <row r="3021" spans="2:12" ht="27" thickTop="1" thickBot="1" x14ac:dyDescent="0.4">
      <c r="B3021" s="767"/>
      <c r="C3021" s="767"/>
      <c r="D3021" s="767"/>
      <c r="E3021" s="767"/>
      <c r="F3021" s="767"/>
      <c r="G3021" s="769"/>
      <c r="H3021" s="787"/>
      <c r="I3021" s="728"/>
      <c r="J3021" s="770"/>
      <c r="K3021" s="935"/>
    </row>
    <row r="3022" spans="2:12" ht="27.75" thickTop="1" thickBot="1" x14ac:dyDescent="0.4">
      <c r="B3022" s="767"/>
      <c r="C3022" s="767"/>
      <c r="D3022" s="767"/>
      <c r="E3022" s="767"/>
      <c r="F3022" s="767"/>
      <c r="G3022" s="769"/>
      <c r="H3022" s="787"/>
      <c r="I3022" s="728"/>
      <c r="J3022" s="719" t="s">
        <v>179</v>
      </c>
      <c r="K3022" s="789">
        <f>K2990</f>
        <v>141403890</v>
      </c>
    </row>
    <row r="3023" spans="2:12" ht="27.75" thickTop="1" thickBot="1" x14ac:dyDescent="0.4">
      <c r="B3023" s="767"/>
      <c r="C3023" s="767"/>
      <c r="D3023" s="767"/>
      <c r="E3023" s="767"/>
      <c r="F3023" s="767"/>
      <c r="G3023" s="800"/>
      <c r="H3023" s="787"/>
      <c r="I3023" s="728"/>
      <c r="J3023" s="719" t="s">
        <v>180</v>
      </c>
      <c r="K3023" s="789">
        <f>K3020-K3022</f>
        <v>17259517</v>
      </c>
    </row>
    <row r="3024" spans="2:12" ht="27.75" thickTop="1" thickBot="1" x14ac:dyDescent="0.4">
      <c r="B3024" s="767"/>
      <c r="C3024" s="767"/>
      <c r="D3024" s="767"/>
      <c r="E3024" s="767"/>
      <c r="F3024" s="767"/>
      <c r="G3024" s="800"/>
      <c r="H3024" s="787"/>
      <c r="I3024" s="728"/>
      <c r="J3024" s="720"/>
      <c r="K3024" s="827"/>
    </row>
    <row r="3025" spans="2:11" ht="27.75" thickTop="1" thickBot="1" x14ac:dyDescent="0.4">
      <c r="B3025" s="1088" t="s">
        <v>75</v>
      </c>
      <c r="C3025" s="1089" t="s">
        <v>297</v>
      </c>
      <c r="D3025" s="1089"/>
      <c r="E3025" s="1089"/>
      <c r="F3025" s="1089"/>
      <c r="G3025" s="1089"/>
      <c r="H3025" s="1090"/>
      <c r="I3025" s="1091"/>
      <c r="J3025" s="1089"/>
      <c r="K3025" s="1119"/>
    </row>
    <row r="3026" spans="2:11" ht="27.75" thickTop="1" thickBot="1" x14ac:dyDescent="0.4">
      <c r="B3026" s="1569" t="s">
        <v>182</v>
      </c>
      <c r="C3026" s="1569"/>
      <c r="D3026" s="1569"/>
      <c r="E3026" s="1569"/>
      <c r="F3026" s="1569"/>
      <c r="G3026" s="31"/>
      <c r="H3026" s="32"/>
      <c r="I3026" s="753"/>
      <c r="J3026" s="722"/>
      <c r="K3026" s="69"/>
    </row>
    <row r="3027" spans="2:11" ht="106.5" thickTop="1" thickBot="1" x14ac:dyDescent="0.4">
      <c r="B3027" s="20" t="s">
        <v>137</v>
      </c>
      <c r="C3027" s="20" t="s">
        <v>138</v>
      </c>
      <c r="D3027" s="20" t="s">
        <v>139</v>
      </c>
      <c r="E3027" s="20" t="s">
        <v>140</v>
      </c>
      <c r="F3027" s="20" t="s">
        <v>141</v>
      </c>
      <c r="G3027" s="20" t="s">
        <v>142</v>
      </c>
      <c r="H3027" s="33" t="s">
        <v>3311</v>
      </c>
      <c r="I3027" s="750" t="s">
        <v>3316</v>
      </c>
      <c r="J3027" s="717" t="s">
        <v>3315</v>
      </c>
      <c r="K3027" s="963" t="s">
        <v>5190</v>
      </c>
    </row>
    <row r="3028" spans="2:11" ht="26.25" thickTop="1" x14ac:dyDescent="0.35">
      <c r="B3028" s="782">
        <v>21010101</v>
      </c>
      <c r="C3028" s="782">
        <v>70631</v>
      </c>
      <c r="D3028" s="783" t="s">
        <v>4878</v>
      </c>
      <c r="E3028" s="784">
        <v>2101</v>
      </c>
      <c r="F3028" s="782">
        <v>10721300</v>
      </c>
      <c r="G3028" s="37" t="s">
        <v>143</v>
      </c>
      <c r="H3028" s="785">
        <v>36271156.759999998</v>
      </c>
      <c r="I3028" s="751">
        <v>17195177.649999999</v>
      </c>
      <c r="J3028" s="738"/>
      <c r="K3028" s="1197">
        <f t="shared" ref="K3028:K3056" si="84">SUM(H3028,J3028)</f>
        <v>36271156.759999998</v>
      </c>
    </row>
    <row r="3029" spans="2:11" ht="24.6" customHeight="1" x14ac:dyDescent="0.35">
      <c r="B3029" s="698">
        <v>22020101</v>
      </c>
      <c r="C3029" s="782">
        <v>70631</v>
      </c>
      <c r="D3029" s="761" t="s">
        <v>4878</v>
      </c>
      <c r="E3029" s="700">
        <v>2101</v>
      </c>
      <c r="F3029" s="698">
        <v>10721300</v>
      </c>
      <c r="G3029" s="26" t="s">
        <v>145</v>
      </c>
      <c r="H3029" s="763">
        <v>2197871</v>
      </c>
      <c r="I3029" s="751">
        <v>341000</v>
      </c>
      <c r="J3029" s="735"/>
      <c r="K3029" s="969">
        <f t="shared" si="84"/>
        <v>2197871</v>
      </c>
    </row>
    <row r="3030" spans="2:11" ht="24.6" customHeight="1" x14ac:dyDescent="0.35">
      <c r="B3030" s="698">
        <v>22020102</v>
      </c>
      <c r="C3030" s="782">
        <v>70631</v>
      </c>
      <c r="D3030" s="761" t="s">
        <v>4878</v>
      </c>
      <c r="E3030" s="700">
        <v>2101</v>
      </c>
      <c r="F3030" s="698">
        <v>10721300</v>
      </c>
      <c r="G3030" s="26" t="s">
        <v>146</v>
      </c>
      <c r="H3030" s="763">
        <v>3588226</v>
      </c>
      <c r="I3030" s="751">
        <v>154000</v>
      </c>
      <c r="J3030" s="735"/>
      <c r="K3030" s="969">
        <f t="shared" si="84"/>
        <v>3588226</v>
      </c>
    </row>
    <row r="3031" spans="2:11" ht="24.6" customHeight="1" x14ac:dyDescent="0.35">
      <c r="B3031" s="698">
        <v>22020201</v>
      </c>
      <c r="C3031" s="782">
        <v>70631</v>
      </c>
      <c r="D3031" s="761" t="s">
        <v>4878</v>
      </c>
      <c r="E3031" s="700">
        <v>2101</v>
      </c>
      <c r="F3031" s="698">
        <v>10721300</v>
      </c>
      <c r="G3031" s="26" t="s">
        <v>147</v>
      </c>
      <c r="H3031" s="763">
        <v>1000000</v>
      </c>
      <c r="I3031" s="751">
        <v>148000</v>
      </c>
      <c r="J3031" s="735"/>
      <c r="K3031" s="969">
        <f t="shared" si="84"/>
        <v>1000000</v>
      </c>
    </row>
    <row r="3032" spans="2:11" ht="24.6" customHeight="1" x14ac:dyDescent="0.35">
      <c r="B3032" s="698">
        <v>22020202</v>
      </c>
      <c r="C3032" s="782">
        <v>70631</v>
      </c>
      <c r="D3032" s="761" t="s">
        <v>4878</v>
      </c>
      <c r="E3032" s="700">
        <v>2101</v>
      </c>
      <c r="F3032" s="698">
        <v>10721300</v>
      </c>
      <c r="G3032" s="26" t="s">
        <v>184</v>
      </c>
      <c r="H3032" s="763">
        <v>17640</v>
      </c>
      <c r="I3032" s="751">
        <v>0</v>
      </c>
      <c r="J3032" s="735"/>
      <c r="K3032" s="969">
        <f t="shared" si="84"/>
        <v>17640</v>
      </c>
    </row>
    <row r="3033" spans="2:11" ht="24.6" customHeight="1" x14ac:dyDescent="0.35">
      <c r="B3033" s="698">
        <v>22020203</v>
      </c>
      <c r="C3033" s="782">
        <v>70631</v>
      </c>
      <c r="D3033" s="761" t="s">
        <v>4878</v>
      </c>
      <c r="E3033" s="700">
        <v>2101</v>
      </c>
      <c r="F3033" s="698">
        <v>10721300</v>
      </c>
      <c r="G3033" s="26" t="s">
        <v>148</v>
      </c>
      <c r="H3033" s="763">
        <v>15582</v>
      </c>
      <c r="I3033" s="751">
        <v>0</v>
      </c>
      <c r="J3033" s="735"/>
      <c r="K3033" s="969">
        <f t="shared" si="84"/>
        <v>15582</v>
      </c>
    </row>
    <row r="3034" spans="2:11" ht="24.6" customHeight="1" x14ac:dyDescent="0.35">
      <c r="B3034" s="698">
        <v>22020301</v>
      </c>
      <c r="C3034" s="782">
        <v>70631</v>
      </c>
      <c r="D3034" s="761" t="s">
        <v>4878</v>
      </c>
      <c r="E3034" s="700">
        <v>2101</v>
      </c>
      <c r="F3034" s="698">
        <v>10721300</v>
      </c>
      <c r="G3034" s="26" t="s">
        <v>195</v>
      </c>
      <c r="H3034" s="791">
        <v>513508</v>
      </c>
      <c r="I3034" s="751">
        <v>250000</v>
      </c>
      <c r="J3034" s="648"/>
      <c r="K3034" s="969">
        <f t="shared" si="84"/>
        <v>513508</v>
      </c>
    </row>
    <row r="3035" spans="2:11" ht="24.6" customHeight="1" x14ac:dyDescent="0.35">
      <c r="B3035" s="698">
        <v>22020305</v>
      </c>
      <c r="C3035" s="782">
        <v>70631</v>
      </c>
      <c r="D3035" s="761" t="s">
        <v>4878</v>
      </c>
      <c r="E3035" s="700">
        <v>2101</v>
      </c>
      <c r="F3035" s="698">
        <v>10721300</v>
      </c>
      <c r="G3035" s="26" t="s">
        <v>153</v>
      </c>
      <c r="H3035" s="791">
        <v>235494</v>
      </c>
      <c r="I3035" s="751">
        <v>100000</v>
      </c>
      <c r="J3035" s="648"/>
      <c r="K3035" s="969">
        <f t="shared" si="84"/>
        <v>235494</v>
      </c>
    </row>
    <row r="3036" spans="2:11" ht="24.6" customHeight="1" x14ac:dyDescent="0.35">
      <c r="B3036" s="698">
        <v>22020307</v>
      </c>
      <c r="C3036" s="782">
        <v>70631</v>
      </c>
      <c r="D3036" s="761" t="s">
        <v>4878</v>
      </c>
      <c r="E3036" s="700">
        <v>2101</v>
      </c>
      <c r="F3036" s="698">
        <v>10721300</v>
      </c>
      <c r="G3036" s="26" t="s">
        <v>155</v>
      </c>
      <c r="H3036" s="791">
        <v>283710</v>
      </c>
      <c r="I3036" s="751">
        <v>0</v>
      </c>
      <c r="J3036" s="648"/>
      <c r="K3036" s="969">
        <f t="shared" si="84"/>
        <v>283710</v>
      </c>
    </row>
    <row r="3037" spans="2:11" ht="24.6" customHeight="1" x14ac:dyDescent="0.35">
      <c r="B3037" s="698">
        <v>22020308</v>
      </c>
      <c r="C3037" s="782">
        <v>70631</v>
      </c>
      <c r="D3037" s="761" t="s">
        <v>4878</v>
      </c>
      <c r="E3037" s="700">
        <v>2101</v>
      </c>
      <c r="F3037" s="698">
        <v>10721300</v>
      </c>
      <c r="G3037" s="26" t="s">
        <v>242</v>
      </c>
      <c r="H3037" s="791">
        <v>245049</v>
      </c>
      <c r="I3037" s="751">
        <v>0</v>
      </c>
      <c r="J3037" s="648"/>
      <c r="K3037" s="969">
        <f t="shared" si="84"/>
        <v>245049</v>
      </c>
    </row>
    <row r="3038" spans="2:11" ht="24.6" customHeight="1" x14ac:dyDescent="0.35">
      <c r="B3038" s="698">
        <v>22020309</v>
      </c>
      <c r="C3038" s="782">
        <v>70631</v>
      </c>
      <c r="D3038" s="761" t="s">
        <v>4878</v>
      </c>
      <c r="E3038" s="700">
        <v>2101</v>
      </c>
      <c r="F3038" s="698">
        <v>10721300</v>
      </c>
      <c r="G3038" s="26" t="s">
        <v>156</v>
      </c>
      <c r="H3038" s="791">
        <v>44100</v>
      </c>
      <c r="I3038" s="751">
        <v>0</v>
      </c>
      <c r="J3038" s="648"/>
      <c r="K3038" s="969">
        <f t="shared" si="84"/>
        <v>44100</v>
      </c>
    </row>
    <row r="3039" spans="2:11" ht="24.6" customHeight="1" x14ac:dyDescent="0.35">
      <c r="B3039" s="698">
        <v>22020401</v>
      </c>
      <c r="C3039" s="782">
        <v>70631</v>
      </c>
      <c r="D3039" s="761" t="s">
        <v>4878</v>
      </c>
      <c r="E3039" s="700">
        <v>2101</v>
      </c>
      <c r="F3039" s="698">
        <v>10721300</v>
      </c>
      <c r="G3039" s="26" t="s">
        <v>196</v>
      </c>
      <c r="H3039" s="791">
        <v>3336974</v>
      </c>
      <c r="I3039" s="751">
        <v>994500</v>
      </c>
      <c r="J3039" s="648"/>
      <c r="K3039" s="969">
        <f t="shared" si="84"/>
        <v>3336974</v>
      </c>
    </row>
    <row r="3040" spans="2:11" ht="24.6" customHeight="1" x14ac:dyDescent="0.35">
      <c r="B3040" s="698">
        <v>22020402</v>
      </c>
      <c r="C3040" s="782">
        <v>70631</v>
      </c>
      <c r="D3040" s="761" t="s">
        <v>4878</v>
      </c>
      <c r="E3040" s="700">
        <v>2101</v>
      </c>
      <c r="F3040" s="698">
        <v>10721300</v>
      </c>
      <c r="G3040" s="26" t="s">
        <v>197</v>
      </c>
      <c r="H3040" s="791">
        <v>37532</v>
      </c>
      <c r="I3040" s="751">
        <v>0</v>
      </c>
      <c r="J3040" s="648"/>
      <c r="K3040" s="969">
        <f t="shared" si="84"/>
        <v>37532</v>
      </c>
    </row>
    <row r="3041" spans="2:11" ht="24.6" customHeight="1" x14ac:dyDescent="0.35">
      <c r="B3041" s="698">
        <v>22020403</v>
      </c>
      <c r="C3041" s="782">
        <v>70631</v>
      </c>
      <c r="D3041" s="761" t="s">
        <v>4878</v>
      </c>
      <c r="E3041" s="700">
        <v>2101</v>
      </c>
      <c r="F3041" s="698">
        <v>10721300</v>
      </c>
      <c r="G3041" s="26" t="s">
        <v>160</v>
      </c>
      <c r="H3041" s="791">
        <v>427917</v>
      </c>
      <c r="I3041" s="751">
        <v>73400</v>
      </c>
      <c r="J3041" s="648"/>
      <c r="K3041" s="969">
        <f t="shared" si="84"/>
        <v>427917</v>
      </c>
    </row>
    <row r="3042" spans="2:11" ht="24.6" customHeight="1" x14ac:dyDescent="0.35">
      <c r="B3042" s="698">
        <v>22020404</v>
      </c>
      <c r="C3042" s="782">
        <v>70631</v>
      </c>
      <c r="D3042" s="761" t="s">
        <v>4878</v>
      </c>
      <c r="E3042" s="700">
        <v>2101</v>
      </c>
      <c r="F3042" s="698">
        <v>10721300</v>
      </c>
      <c r="G3042" s="26" t="s">
        <v>161</v>
      </c>
      <c r="H3042" s="791">
        <v>143325</v>
      </c>
      <c r="I3042" s="751">
        <v>0</v>
      </c>
      <c r="J3042" s="648"/>
      <c r="K3042" s="969">
        <f t="shared" si="84"/>
        <v>143325</v>
      </c>
    </row>
    <row r="3043" spans="2:11" ht="24.6" customHeight="1" x14ac:dyDescent="0.35">
      <c r="B3043" s="698">
        <v>22020405</v>
      </c>
      <c r="C3043" s="782">
        <v>70631</v>
      </c>
      <c r="D3043" s="761" t="s">
        <v>4878</v>
      </c>
      <c r="E3043" s="700">
        <v>2101</v>
      </c>
      <c r="F3043" s="698">
        <v>10721300</v>
      </c>
      <c r="G3043" s="26" t="s">
        <v>162</v>
      </c>
      <c r="H3043" s="791">
        <v>266805</v>
      </c>
      <c r="I3043" s="751">
        <v>0</v>
      </c>
      <c r="J3043" s="648"/>
      <c r="K3043" s="969">
        <f t="shared" si="84"/>
        <v>266805</v>
      </c>
    </row>
    <row r="3044" spans="2:11" ht="24.6" customHeight="1" x14ac:dyDescent="0.35">
      <c r="B3044" s="698">
        <v>22020601</v>
      </c>
      <c r="C3044" s="782">
        <v>70631</v>
      </c>
      <c r="D3044" s="761" t="s">
        <v>4878</v>
      </c>
      <c r="E3044" s="700">
        <v>2101</v>
      </c>
      <c r="F3044" s="698">
        <v>10721300</v>
      </c>
      <c r="G3044" s="26" t="s">
        <v>166</v>
      </c>
      <c r="H3044" s="791">
        <v>551250</v>
      </c>
      <c r="I3044" s="751">
        <v>75000</v>
      </c>
      <c r="J3044" s="648"/>
      <c r="K3044" s="969">
        <f t="shared" si="84"/>
        <v>551250</v>
      </c>
    </row>
    <row r="3045" spans="2:11" ht="24.6" customHeight="1" x14ac:dyDescent="0.35">
      <c r="B3045" s="698">
        <v>22020605</v>
      </c>
      <c r="C3045" s="782">
        <v>70631</v>
      </c>
      <c r="D3045" s="761" t="s">
        <v>4878</v>
      </c>
      <c r="E3045" s="700">
        <v>2101</v>
      </c>
      <c r="F3045" s="698">
        <v>10721300</v>
      </c>
      <c r="G3045" s="26" t="s">
        <v>167</v>
      </c>
      <c r="H3045" s="763">
        <v>350000</v>
      </c>
      <c r="I3045" s="751">
        <v>0</v>
      </c>
      <c r="J3045" s="648"/>
      <c r="K3045" s="969">
        <f t="shared" si="84"/>
        <v>350000</v>
      </c>
    </row>
    <row r="3046" spans="2:11" ht="24.6" customHeight="1" x14ac:dyDescent="0.35">
      <c r="B3046" s="698">
        <v>22020801</v>
      </c>
      <c r="C3046" s="782">
        <v>70631</v>
      </c>
      <c r="D3046" s="761" t="s">
        <v>4878</v>
      </c>
      <c r="E3046" s="700">
        <v>2101</v>
      </c>
      <c r="F3046" s="698">
        <v>10721300</v>
      </c>
      <c r="G3046" s="26" t="s">
        <v>168</v>
      </c>
      <c r="H3046" s="763">
        <v>1750000</v>
      </c>
      <c r="I3046" s="751">
        <v>467000</v>
      </c>
      <c r="J3046" s="735"/>
      <c r="K3046" s="969">
        <f t="shared" si="84"/>
        <v>1750000</v>
      </c>
    </row>
    <row r="3047" spans="2:11" ht="24.6" customHeight="1" x14ac:dyDescent="0.35">
      <c r="B3047" s="698">
        <v>22020803</v>
      </c>
      <c r="C3047" s="782">
        <v>70631</v>
      </c>
      <c r="D3047" s="761" t="s">
        <v>4878</v>
      </c>
      <c r="E3047" s="700">
        <v>2101</v>
      </c>
      <c r="F3047" s="698">
        <v>10721300</v>
      </c>
      <c r="G3047" s="26" t="s">
        <v>169</v>
      </c>
      <c r="H3047" s="763">
        <v>1120000</v>
      </c>
      <c r="I3047" s="751">
        <v>0</v>
      </c>
      <c r="J3047" s="735"/>
      <c r="K3047" s="969">
        <f t="shared" si="84"/>
        <v>1120000</v>
      </c>
    </row>
    <row r="3048" spans="2:11" ht="24.6" customHeight="1" x14ac:dyDescent="0.35">
      <c r="B3048" s="698">
        <v>22020901</v>
      </c>
      <c r="C3048" s="782">
        <v>70631</v>
      </c>
      <c r="D3048" s="761" t="s">
        <v>4878</v>
      </c>
      <c r="E3048" s="700">
        <v>2101</v>
      </c>
      <c r="F3048" s="698">
        <v>10721300</v>
      </c>
      <c r="G3048" s="26" t="s">
        <v>171</v>
      </c>
      <c r="H3048" s="791">
        <v>100066</v>
      </c>
      <c r="I3048" s="751">
        <v>0</v>
      </c>
      <c r="J3048" s="735"/>
      <c r="K3048" s="969">
        <f t="shared" si="84"/>
        <v>100066</v>
      </c>
    </row>
    <row r="3049" spans="2:11" ht="24.6" customHeight="1" x14ac:dyDescent="0.35">
      <c r="B3049" s="698">
        <v>22020902</v>
      </c>
      <c r="C3049" s="782">
        <v>70631</v>
      </c>
      <c r="D3049" s="761" t="s">
        <v>4878</v>
      </c>
      <c r="E3049" s="700">
        <v>2101</v>
      </c>
      <c r="F3049" s="698">
        <v>10721300</v>
      </c>
      <c r="G3049" s="26" t="s">
        <v>226</v>
      </c>
      <c r="H3049" s="791">
        <v>633350</v>
      </c>
      <c r="I3049" s="751">
        <v>0</v>
      </c>
      <c r="J3049" s="735"/>
      <c r="K3049" s="969">
        <f t="shared" si="84"/>
        <v>633350</v>
      </c>
    </row>
    <row r="3050" spans="2:11" ht="24.6" customHeight="1" x14ac:dyDescent="0.35">
      <c r="B3050" s="698">
        <v>22021001</v>
      </c>
      <c r="C3050" s="782">
        <v>70631</v>
      </c>
      <c r="D3050" s="761" t="s">
        <v>4878</v>
      </c>
      <c r="E3050" s="700">
        <v>2101</v>
      </c>
      <c r="F3050" s="698">
        <v>10721300</v>
      </c>
      <c r="G3050" s="26" t="s">
        <v>172</v>
      </c>
      <c r="H3050" s="763">
        <v>633350</v>
      </c>
      <c r="I3050" s="751">
        <v>57000</v>
      </c>
      <c r="J3050" s="735"/>
      <c r="K3050" s="969">
        <f t="shared" si="84"/>
        <v>633350</v>
      </c>
    </row>
    <row r="3051" spans="2:11" ht="24.6" customHeight="1" x14ac:dyDescent="0.35">
      <c r="B3051" s="698">
        <v>22021002</v>
      </c>
      <c r="C3051" s="782">
        <v>70631</v>
      </c>
      <c r="D3051" s="761" t="s">
        <v>4878</v>
      </c>
      <c r="E3051" s="700">
        <v>2101</v>
      </c>
      <c r="F3051" s="698">
        <v>10721300</v>
      </c>
      <c r="G3051" s="26" t="s">
        <v>189</v>
      </c>
      <c r="H3051" s="791">
        <v>486170</v>
      </c>
      <c r="I3051" s="751">
        <v>0</v>
      </c>
      <c r="J3051" s="648"/>
      <c r="K3051" s="969">
        <f t="shared" si="84"/>
        <v>486170</v>
      </c>
    </row>
    <row r="3052" spans="2:11" ht="24.6" customHeight="1" x14ac:dyDescent="0.35">
      <c r="B3052" s="698">
        <v>22021003</v>
      </c>
      <c r="C3052" s="782">
        <v>70631</v>
      </c>
      <c r="D3052" s="761" t="s">
        <v>4878</v>
      </c>
      <c r="E3052" s="700">
        <v>2101</v>
      </c>
      <c r="F3052" s="698">
        <v>10721300</v>
      </c>
      <c r="G3052" s="26" t="s">
        <v>173</v>
      </c>
      <c r="H3052" s="791">
        <v>138180</v>
      </c>
      <c r="I3052" s="751">
        <v>195000</v>
      </c>
      <c r="J3052" s="648"/>
      <c r="K3052" s="969">
        <f t="shared" si="84"/>
        <v>138180</v>
      </c>
    </row>
    <row r="3053" spans="2:11" ht="24.6" customHeight="1" x14ac:dyDescent="0.35">
      <c r="B3053" s="698">
        <v>22021004</v>
      </c>
      <c r="C3053" s="782">
        <v>70631</v>
      </c>
      <c r="D3053" s="761" t="s">
        <v>4878</v>
      </c>
      <c r="E3053" s="700">
        <v>2101</v>
      </c>
      <c r="F3053" s="698">
        <v>10721300</v>
      </c>
      <c r="G3053" s="26" t="s">
        <v>174</v>
      </c>
      <c r="H3053" s="791">
        <v>197186</v>
      </c>
      <c r="I3053" s="751">
        <v>0</v>
      </c>
      <c r="J3053" s="648"/>
      <c r="K3053" s="969">
        <f t="shared" si="84"/>
        <v>197186</v>
      </c>
    </row>
    <row r="3054" spans="2:11" ht="24.6" customHeight="1" x14ac:dyDescent="0.35">
      <c r="B3054" s="698">
        <v>22021006</v>
      </c>
      <c r="C3054" s="782">
        <v>70631</v>
      </c>
      <c r="D3054" s="761" t="s">
        <v>4878</v>
      </c>
      <c r="E3054" s="700">
        <v>2101</v>
      </c>
      <c r="F3054" s="698">
        <v>10721300</v>
      </c>
      <c r="G3054" s="26" t="s">
        <v>190</v>
      </c>
      <c r="H3054" s="791">
        <v>35000</v>
      </c>
      <c r="I3054" s="751">
        <v>0</v>
      </c>
      <c r="J3054" s="648"/>
      <c r="K3054" s="969">
        <f t="shared" si="84"/>
        <v>35000</v>
      </c>
    </row>
    <row r="3055" spans="2:11" ht="24.6" customHeight="1" x14ac:dyDescent="0.35">
      <c r="B3055" s="698">
        <v>22021007</v>
      </c>
      <c r="C3055" s="782">
        <v>70631</v>
      </c>
      <c r="D3055" s="761" t="s">
        <v>4878</v>
      </c>
      <c r="E3055" s="700">
        <v>2101</v>
      </c>
      <c r="F3055" s="698">
        <v>10721300</v>
      </c>
      <c r="G3055" s="26" t="s">
        <v>175</v>
      </c>
      <c r="H3055" s="791">
        <v>2750079</v>
      </c>
      <c r="I3055" s="751">
        <v>766400</v>
      </c>
      <c r="J3055" s="648"/>
      <c r="K3055" s="969">
        <f t="shared" si="84"/>
        <v>2750079</v>
      </c>
    </row>
    <row r="3056" spans="2:11" ht="24.6" customHeight="1" thickBot="1" x14ac:dyDescent="0.4">
      <c r="B3056" s="698">
        <v>22021021</v>
      </c>
      <c r="C3056" s="782">
        <v>70631</v>
      </c>
      <c r="D3056" s="761" t="s">
        <v>4878</v>
      </c>
      <c r="E3056" s="700">
        <v>2101</v>
      </c>
      <c r="F3056" s="698">
        <v>10721300</v>
      </c>
      <c r="G3056" s="26" t="s">
        <v>191</v>
      </c>
      <c r="H3056" s="791">
        <v>190953</v>
      </c>
      <c r="I3056" s="751"/>
      <c r="J3056" s="648"/>
      <c r="K3056" s="970">
        <f t="shared" si="84"/>
        <v>190953</v>
      </c>
    </row>
    <row r="3057" spans="2:12" ht="27.75" thickTop="1" thickBot="1" x14ac:dyDescent="0.4">
      <c r="B3057" s="764"/>
      <c r="C3057" s="764"/>
      <c r="D3057" s="764"/>
      <c r="E3057" s="764"/>
      <c r="F3057" s="764"/>
      <c r="G3057" s="16" t="s">
        <v>1039</v>
      </c>
      <c r="H3057" s="766">
        <f>SUM(H3028:H3056)</f>
        <v>57560473.759999998</v>
      </c>
      <c r="I3057" s="747">
        <f>SUM(I3028:I3056)</f>
        <v>20816477.649999999</v>
      </c>
      <c r="J3057" s="765">
        <f>SUM(J3028:J3056)</f>
        <v>0</v>
      </c>
      <c r="K3057" s="789">
        <f>SUM(K3028:K3056)</f>
        <v>57560473.759999998</v>
      </c>
    </row>
    <row r="3058" spans="2:12" ht="27" thickTop="1" thickBot="1" x14ac:dyDescent="0.4">
      <c r="B3058" s="767"/>
      <c r="C3058" s="767"/>
      <c r="D3058" s="767"/>
      <c r="E3058" s="767"/>
      <c r="F3058" s="767"/>
      <c r="G3058" s="769"/>
      <c r="H3058" s="787"/>
      <c r="I3058" s="728"/>
      <c r="J3058" s="770"/>
      <c r="K3058" s="935"/>
    </row>
    <row r="3059" spans="2:12" ht="27.75" thickTop="1" thickBot="1" x14ac:dyDescent="0.4">
      <c r="B3059" s="767"/>
      <c r="C3059" s="767"/>
      <c r="D3059" s="767"/>
      <c r="E3059" s="767"/>
      <c r="F3059" s="767"/>
      <c r="G3059" s="769"/>
      <c r="H3059" s="787"/>
      <c r="I3059" s="728"/>
      <c r="J3059" s="719" t="s">
        <v>179</v>
      </c>
      <c r="K3059" s="789">
        <f>K3028</f>
        <v>36271156.759999998</v>
      </c>
    </row>
    <row r="3060" spans="2:12" ht="27.75" thickTop="1" thickBot="1" x14ac:dyDescent="0.4">
      <c r="B3060" s="767"/>
      <c r="C3060" s="767"/>
      <c r="D3060" s="767"/>
      <c r="E3060" s="767"/>
      <c r="F3060" s="767"/>
      <c r="G3060" s="800"/>
      <c r="H3060" s="787"/>
      <c r="I3060" s="728"/>
      <c r="J3060" s="719" t="s">
        <v>180</v>
      </c>
      <c r="K3060" s="789">
        <f>K3057-K3059</f>
        <v>21289317</v>
      </c>
    </row>
    <row r="3061" spans="2:12" ht="27.75" thickTop="1" thickBot="1" x14ac:dyDescent="0.4">
      <c r="B3061" s="767"/>
      <c r="C3061" s="767"/>
      <c r="D3061" s="767"/>
      <c r="E3061" s="767"/>
      <c r="F3061" s="767"/>
      <c r="G3061" s="800"/>
      <c r="H3061" s="787"/>
      <c r="I3061" s="728"/>
      <c r="J3061" s="720"/>
      <c r="K3061" s="827"/>
    </row>
    <row r="3062" spans="2:12" ht="27.75" thickTop="1" thickBot="1" x14ac:dyDescent="0.4">
      <c r="B3062" s="1088" t="s">
        <v>75</v>
      </c>
      <c r="C3062" s="1089" t="s">
        <v>297</v>
      </c>
      <c r="D3062" s="1089"/>
      <c r="E3062" s="1089"/>
      <c r="F3062" s="1089"/>
      <c r="G3062" s="1089"/>
      <c r="H3062" s="1090"/>
      <c r="I3062" s="1091"/>
      <c r="J3062" s="1089"/>
      <c r="K3062" s="1119"/>
    </row>
    <row r="3063" spans="2:12" ht="27.75" thickTop="1" thickBot="1" x14ac:dyDescent="0.4">
      <c r="B3063" s="1569" t="s">
        <v>298</v>
      </c>
      <c r="C3063" s="1569"/>
      <c r="D3063" s="1569"/>
      <c r="E3063" s="1569"/>
      <c r="F3063" s="1569"/>
      <c r="G3063" s="31"/>
      <c r="H3063" s="32"/>
      <c r="I3063" s="753"/>
      <c r="J3063" s="722"/>
      <c r="K3063" s="69"/>
    </row>
    <row r="3064" spans="2:12" ht="80.25" thickTop="1" thickBot="1" x14ac:dyDescent="0.4">
      <c r="B3064" s="20" t="s">
        <v>137</v>
      </c>
      <c r="C3064" s="20" t="s">
        <v>138</v>
      </c>
      <c r="D3064" s="20" t="s">
        <v>139</v>
      </c>
      <c r="E3064" s="20" t="s">
        <v>140</v>
      </c>
      <c r="F3064" s="20" t="s">
        <v>141</v>
      </c>
      <c r="G3064" s="20" t="s">
        <v>142</v>
      </c>
      <c r="H3064" s="33" t="s">
        <v>3311</v>
      </c>
      <c r="I3064" s="750" t="s">
        <v>3317</v>
      </c>
      <c r="J3064" s="717" t="s">
        <v>3318</v>
      </c>
      <c r="K3064" s="33" t="s">
        <v>5153</v>
      </c>
    </row>
    <row r="3065" spans="2:12" ht="77.25" thickTop="1" x14ac:dyDescent="0.35">
      <c r="B3065" s="782" t="s">
        <v>2899</v>
      </c>
      <c r="C3065" s="698">
        <v>70631</v>
      </c>
      <c r="D3065" s="790" t="s">
        <v>3920</v>
      </c>
      <c r="E3065" s="784">
        <v>3101</v>
      </c>
      <c r="F3065" s="782">
        <v>10721300</v>
      </c>
      <c r="G3065" s="37" t="s">
        <v>3913</v>
      </c>
      <c r="H3065" s="785">
        <v>150000000</v>
      </c>
      <c r="I3065" s="751"/>
      <c r="J3065" s="738"/>
      <c r="K3065" s="797">
        <f t="shared" ref="K3065:K3071" si="85">SUM(H3065,J3065)</f>
        <v>150000000</v>
      </c>
      <c r="L3065" s="1081"/>
    </row>
    <row r="3066" spans="2:12" ht="102" x14ac:dyDescent="0.35">
      <c r="B3066" s="698" t="s">
        <v>2916</v>
      </c>
      <c r="C3066" s="698">
        <v>70631</v>
      </c>
      <c r="D3066" s="699" t="s">
        <v>3921</v>
      </c>
      <c r="E3066" s="700">
        <v>3101</v>
      </c>
      <c r="F3066" s="698">
        <v>10721300</v>
      </c>
      <c r="G3066" s="26" t="s">
        <v>3914</v>
      </c>
      <c r="H3066" s="763">
        <v>300000000</v>
      </c>
      <c r="I3066" s="751"/>
      <c r="J3066" s="735"/>
      <c r="K3066" s="798">
        <f t="shared" si="85"/>
        <v>300000000</v>
      </c>
      <c r="L3066" s="1081"/>
    </row>
    <row r="3067" spans="2:12" ht="76.5" x14ac:dyDescent="0.35">
      <c r="B3067" s="698" t="s">
        <v>2916</v>
      </c>
      <c r="C3067" s="698">
        <v>70631</v>
      </c>
      <c r="D3067" s="699" t="s">
        <v>3922</v>
      </c>
      <c r="E3067" s="700">
        <v>3101</v>
      </c>
      <c r="F3067" s="698">
        <v>10721300</v>
      </c>
      <c r="G3067" s="26" t="s">
        <v>3915</v>
      </c>
      <c r="H3067" s="763">
        <v>200000000</v>
      </c>
      <c r="I3067" s="751"/>
      <c r="J3067" s="735"/>
      <c r="K3067" s="798">
        <f t="shared" si="85"/>
        <v>200000000</v>
      </c>
      <c r="L3067" s="1081"/>
    </row>
    <row r="3068" spans="2:12" ht="76.5" x14ac:dyDescent="0.35">
      <c r="B3068" s="698" t="s">
        <v>2916</v>
      </c>
      <c r="C3068" s="698">
        <v>70631</v>
      </c>
      <c r="D3068" s="699" t="s">
        <v>3923</v>
      </c>
      <c r="E3068" s="700">
        <v>3101</v>
      </c>
      <c r="F3068" s="698">
        <v>10721300</v>
      </c>
      <c r="G3068" s="26" t="s">
        <v>3916</v>
      </c>
      <c r="H3068" s="836">
        <v>100000000</v>
      </c>
      <c r="I3068" s="751"/>
      <c r="J3068" s="735"/>
      <c r="K3068" s="798">
        <f t="shared" si="85"/>
        <v>100000000</v>
      </c>
      <c r="L3068" s="1081"/>
    </row>
    <row r="3069" spans="2:12" x14ac:dyDescent="0.35">
      <c r="B3069" s="698">
        <v>23050101</v>
      </c>
      <c r="C3069" s="698">
        <v>70631</v>
      </c>
      <c r="D3069" s="699" t="s">
        <v>3924</v>
      </c>
      <c r="E3069" s="700">
        <v>3101</v>
      </c>
      <c r="F3069" s="698">
        <v>10721300</v>
      </c>
      <c r="G3069" s="26" t="s">
        <v>3917</v>
      </c>
      <c r="H3069" s="835">
        <v>300000000</v>
      </c>
      <c r="I3069" s="1129">
        <v>6035875</v>
      </c>
      <c r="J3069" s="735">
        <v>-200000000</v>
      </c>
      <c r="K3069" s="798">
        <f t="shared" si="85"/>
        <v>100000000</v>
      </c>
      <c r="L3069" s="1081"/>
    </row>
    <row r="3070" spans="2:12" ht="51" x14ac:dyDescent="0.35">
      <c r="B3070" s="698">
        <v>23050101</v>
      </c>
      <c r="C3070" s="782">
        <v>70631</v>
      </c>
      <c r="D3070" s="790" t="s">
        <v>3925</v>
      </c>
      <c r="E3070" s="784">
        <v>3101</v>
      </c>
      <c r="F3070" s="782">
        <v>10721300</v>
      </c>
      <c r="G3070" s="26" t="s">
        <v>3918</v>
      </c>
      <c r="H3070" s="852">
        <v>112906421.40000001</v>
      </c>
      <c r="I3070" s="751"/>
      <c r="J3070" s="735"/>
      <c r="K3070" s="798">
        <f t="shared" si="85"/>
        <v>112906421.40000001</v>
      </c>
      <c r="L3070" s="1081"/>
    </row>
    <row r="3071" spans="2:12" ht="51.75" thickBot="1" x14ac:dyDescent="0.4">
      <c r="B3071" s="782">
        <v>23030104</v>
      </c>
      <c r="C3071" s="782">
        <v>70631</v>
      </c>
      <c r="D3071" s="790" t="s">
        <v>3926</v>
      </c>
      <c r="E3071" s="784">
        <v>3101</v>
      </c>
      <c r="F3071" s="782">
        <v>10721300</v>
      </c>
      <c r="G3071" s="26" t="s">
        <v>3919</v>
      </c>
      <c r="H3071" s="852">
        <v>500000000</v>
      </c>
      <c r="I3071" s="751"/>
      <c r="J3071" s="735">
        <v>-400000000</v>
      </c>
      <c r="K3071" s="798">
        <f t="shared" si="85"/>
        <v>100000000</v>
      </c>
      <c r="L3071" s="1081"/>
    </row>
    <row r="3072" spans="2:12" ht="27.75" thickTop="1" thickBot="1" x14ac:dyDescent="0.4">
      <c r="B3072" s="764"/>
      <c r="C3072" s="764"/>
      <c r="D3072" s="764"/>
      <c r="E3072" s="764"/>
      <c r="F3072" s="764"/>
      <c r="G3072" s="16" t="s">
        <v>1038</v>
      </c>
      <c r="H3072" s="766">
        <f>SUM(H3065:H3071)</f>
        <v>1662906421.4000001</v>
      </c>
      <c r="I3072" s="747">
        <f>SUM(I3065:I3071)</f>
        <v>6035875</v>
      </c>
      <c r="J3072" s="765">
        <f>SUM(J3065:J3071)</f>
        <v>-600000000</v>
      </c>
      <c r="K3072" s="789">
        <f>SUM(K3065:K3071)</f>
        <v>1062906421.4</v>
      </c>
    </row>
    <row r="3073" spans="2:12" ht="27" thickTop="1" thickBot="1" x14ac:dyDescent="0.4">
      <c r="B3073" s="767"/>
      <c r="C3073" s="767"/>
      <c r="D3073" s="767"/>
      <c r="E3073" s="767"/>
      <c r="F3073" s="767"/>
      <c r="G3073" s="769"/>
      <c r="H3073" s="787"/>
      <c r="I3073" s="728"/>
      <c r="J3073" s="770"/>
      <c r="K3073" s="935"/>
    </row>
    <row r="3074" spans="2:12" ht="27.75" thickTop="1" thickBot="1" x14ac:dyDescent="0.4">
      <c r="B3074" s="767"/>
      <c r="C3074" s="767"/>
      <c r="D3074" s="767"/>
      <c r="E3074" s="767"/>
      <c r="F3074" s="767"/>
      <c r="G3074" s="769"/>
      <c r="H3074" s="787"/>
      <c r="I3074" s="728"/>
      <c r="J3074" s="719" t="s">
        <v>215</v>
      </c>
      <c r="K3074" s="789">
        <f>K3072</f>
        <v>1062906421.4</v>
      </c>
    </row>
    <row r="3075" spans="2:12" ht="27.75" thickTop="1" thickBot="1" x14ac:dyDescent="0.4">
      <c r="B3075" s="767"/>
      <c r="C3075" s="767"/>
      <c r="D3075" s="767"/>
      <c r="E3075" s="767"/>
      <c r="F3075" s="767"/>
      <c r="G3075" s="769"/>
      <c r="H3075" s="787"/>
      <c r="I3075" s="728"/>
      <c r="J3075" s="720"/>
      <c r="K3075" s="827"/>
    </row>
    <row r="3076" spans="2:12" ht="27.75" thickTop="1" thickBot="1" x14ac:dyDescent="0.4">
      <c r="B3076" s="1088" t="s">
        <v>72</v>
      </c>
      <c r="C3076" s="1089" t="s">
        <v>3166</v>
      </c>
      <c r="D3076" s="1089"/>
      <c r="E3076" s="1089"/>
      <c r="F3076" s="1089"/>
      <c r="G3076" s="1089"/>
      <c r="H3076" s="1090"/>
      <c r="I3076" s="1091"/>
      <c r="J3076" s="1089"/>
      <c r="K3076" s="1119"/>
    </row>
    <row r="3077" spans="2:12" ht="27.75" thickTop="1" thickBot="1" x14ac:dyDescent="0.4">
      <c r="B3077" s="1569" t="s">
        <v>182</v>
      </c>
      <c r="C3077" s="1569"/>
      <c r="D3077" s="1569"/>
      <c r="E3077" s="1569"/>
      <c r="F3077" s="1569"/>
      <c r="G3077" s="31"/>
      <c r="H3077" s="32"/>
      <c r="I3077" s="753"/>
      <c r="J3077" s="722"/>
      <c r="K3077" s="69"/>
    </row>
    <row r="3078" spans="2:12" ht="106.5" thickTop="1" thickBot="1" x14ac:dyDescent="0.4">
      <c r="B3078" s="20" t="s">
        <v>137</v>
      </c>
      <c r="C3078" s="20" t="s">
        <v>138</v>
      </c>
      <c r="D3078" s="20" t="s">
        <v>139</v>
      </c>
      <c r="E3078" s="20" t="s">
        <v>140</v>
      </c>
      <c r="F3078" s="20" t="s">
        <v>141</v>
      </c>
      <c r="G3078" s="20" t="s">
        <v>142</v>
      </c>
      <c r="H3078" s="33" t="s">
        <v>3311</v>
      </c>
      <c r="I3078" s="750" t="s">
        <v>3316</v>
      </c>
      <c r="J3078" s="717" t="s">
        <v>3315</v>
      </c>
      <c r="K3078" s="21" t="s">
        <v>5190</v>
      </c>
    </row>
    <row r="3079" spans="2:12" ht="26.25" thickTop="1" x14ac:dyDescent="0.35">
      <c r="B3079" s="782">
        <v>21010101</v>
      </c>
      <c r="C3079" s="782">
        <v>70511</v>
      </c>
      <c r="D3079" s="783" t="s">
        <v>4879</v>
      </c>
      <c r="E3079" s="784">
        <v>2101</v>
      </c>
      <c r="F3079" s="782">
        <v>10721300</v>
      </c>
      <c r="G3079" s="37" t="s">
        <v>143</v>
      </c>
      <c r="H3079" s="785">
        <v>110534892.84</v>
      </c>
      <c r="I3079" s="751">
        <v>49661545.219999999</v>
      </c>
      <c r="J3079" s="738"/>
      <c r="K3079" s="797">
        <f t="shared" ref="K3079:K3106" si="86">SUM(H3079,J3079)</f>
        <v>110534892.84</v>
      </c>
      <c r="L3079" s="1081"/>
    </row>
    <row r="3080" spans="2:12" x14ac:dyDescent="0.35">
      <c r="B3080" s="698">
        <v>22020101</v>
      </c>
      <c r="C3080" s="782">
        <v>70511</v>
      </c>
      <c r="D3080" s="761" t="s">
        <v>4879</v>
      </c>
      <c r="E3080" s="700">
        <v>2101</v>
      </c>
      <c r="F3080" s="698">
        <v>10721300</v>
      </c>
      <c r="G3080" s="26" t="s">
        <v>145</v>
      </c>
      <c r="H3080" s="763">
        <v>200000</v>
      </c>
      <c r="I3080" s="751"/>
      <c r="J3080" s="735"/>
      <c r="K3080" s="697">
        <f t="shared" si="86"/>
        <v>200000</v>
      </c>
      <c r="L3080" s="1081"/>
    </row>
    <row r="3081" spans="2:12" x14ac:dyDescent="0.35">
      <c r="B3081" s="698">
        <v>22020102</v>
      </c>
      <c r="C3081" s="782">
        <v>70511</v>
      </c>
      <c r="D3081" s="761" t="s">
        <v>4879</v>
      </c>
      <c r="E3081" s="700">
        <v>2101</v>
      </c>
      <c r="F3081" s="698">
        <v>10721300</v>
      </c>
      <c r="G3081" s="26" t="s">
        <v>146</v>
      </c>
      <c r="H3081" s="763">
        <v>210000</v>
      </c>
      <c r="I3081" s="751"/>
      <c r="J3081" s="735"/>
      <c r="K3081" s="697">
        <f t="shared" si="86"/>
        <v>210000</v>
      </c>
      <c r="L3081" s="1081"/>
    </row>
    <row r="3082" spans="2:12" x14ac:dyDescent="0.35">
      <c r="B3082" s="698">
        <v>22020201</v>
      </c>
      <c r="C3082" s="782">
        <v>70511</v>
      </c>
      <c r="D3082" s="761" t="s">
        <v>4879</v>
      </c>
      <c r="E3082" s="700">
        <v>2101</v>
      </c>
      <c r="F3082" s="698">
        <v>10721300</v>
      </c>
      <c r="G3082" s="26" t="s">
        <v>147</v>
      </c>
      <c r="H3082" s="763">
        <v>210000</v>
      </c>
      <c r="I3082" s="751"/>
      <c r="J3082" s="735"/>
      <c r="K3082" s="697">
        <f t="shared" si="86"/>
        <v>210000</v>
      </c>
      <c r="L3082" s="1081"/>
    </row>
    <row r="3083" spans="2:12" x14ac:dyDescent="0.35">
      <c r="B3083" s="698">
        <v>22020203</v>
      </c>
      <c r="C3083" s="782">
        <v>70511</v>
      </c>
      <c r="D3083" s="761" t="s">
        <v>4879</v>
      </c>
      <c r="E3083" s="700">
        <v>2101</v>
      </c>
      <c r="F3083" s="698">
        <v>10721300</v>
      </c>
      <c r="G3083" s="26" t="s">
        <v>148</v>
      </c>
      <c r="H3083" s="763">
        <v>35000</v>
      </c>
      <c r="I3083" s="751"/>
      <c r="J3083" s="735"/>
      <c r="K3083" s="697">
        <f t="shared" si="86"/>
        <v>35000</v>
      </c>
      <c r="L3083" s="1081"/>
    </row>
    <row r="3084" spans="2:12" x14ac:dyDescent="0.35">
      <c r="B3084" s="698">
        <v>22020205</v>
      </c>
      <c r="C3084" s="782">
        <v>70511</v>
      </c>
      <c r="D3084" s="761" t="s">
        <v>4879</v>
      </c>
      <c r="E3084" s="700">
        <v>2101</v>
      </c>
      <c r="F3084" s="698">
        <v>10721300</v>
      </c>
      <c r="G3084" s="26" t="s">
        <v>185</v>
      </c>
      <c r="H3084" s="763">
        <v>35000</v>
      </c>
      <c r="I3084" s="751"/>
      <c r="J3084" s="735"/>
      <c r="K3084" s="697">
        <f t="shared" si="86"/>
        <v>35000</v>
      </c>
      <c r="L3084" s="1081"/>
    </row>
    <row r="3085" spans="2:12" x14ac:dyDescent="0.35">
      <c r="B3085" s="698">
        <v>22020301</v>
      </c>
      <c r="C3085" s="782">
        <v>70511</v>
      </c>
      <c r="D3085" s="761" t="s">
        <v>4879</v>
      </c>
      <c r="E3085" s="700">
        <v>2101</v>
      </c>
      <c r="F3085" s="698">
        <v>10721300</v>
      </c>
      <c r="G3085" s="26" t="s">
        <v>195</v>
      </c>
      <c r="H3085" s="791">
        <v>140000</v>
      </c>
      <c r="I3085" s="751"/>
      <c r="J3085" s="648"/>
      <c r="K3085" s="697">
        <f t="shared" si="86"/>
        <v>140000</v>
      </c>
      <c r="L3085" s="1081"/>
    </row>
    <row r="3086" spans="2:12" x14ac:dyDescent="0.35">
      <c r="B3086" s="698">
        <v>22020305</v>
      </c>
      <c r="C3086" s="782">
        <v>70511</v>
      </c>
      <c r="D3086" s="761" t="s">
        <v>4879</v>
      </c>
      <c r="E3086" s="700">
        <v>2101</v>
      </c>
      <c r="F3086" s="698">
        <v>10721300</v>
      </c>
      <c r="G3086" s="26" t="s">
        <v>153</v>
      </c>
      <c r="H3086" s="791">
        <v>280000</v>
      </c>
      <c r="I3086" s="751"/>
      <c r="J3086" s="648"/>
      <c r="K3086" s="697">
        <f t="shared" si="86"/>
        <v>280000</v>
      </c>
      <c r="L3086" s="1081"/>
    </row>
    <row r="3087" spans="2:12" x14ac:dyDescent="0.35">
      <c r="B3087" s="698">
        <v>22020307</v>
      </c>
      <c r="C3087" s="782">
        <v>70511</v>
      </c>
      <c r="D3087" s="761" t="s">
        <v>4879</v>
      </c>
      <c r="E3087" s="700">
        <v>2101</v>
      </c>
      <c r="F3087" s="698">
        <v>10721300</v>
      </c>
      <c r="G3087" s="26" t="s">
        <v>155</v>
      </c>
      <c r="H3087" s="791">
        <v>140000</v>
      </c>
      <c r="I3087" s="751"/>
      <c r="J3087" s="648"/>
      <c r="K3087" s="697">
        <f t="shared" si="86"/>
        <v>140000</v>
      </c>
      <c r="L3087" s="1081"/>
    </row>
    <row r="3088" spans="2:12" x14ac:dyDescent="0.35">
      <c r="B3088" s="698">
        <v>22020309</v>
      </c>
      <c r="C3088" s="782">
        <v>70511</v>
      </c>
      <c r="D3088" s="761" t="s">
        <v>4879</v>
      </c>
      <c r="E3088" s="700">
        <v>2101</v>
      </c>
      <c r="F3088" s="698">
        <v>10721300</v>
      </c>
      <c r="G3088" s="26" t="s">
        <v>156</v>
      </c>
      <c r="H3088" s="791">
        <v>35000</v>
      </c>
      <c r="I3088" s="751"/>
      <c r="J3088" s="648"/>
      <c r="K3088" s="697">
        <f t="shared" si="86"/>
        <v>35000</v>
      </c>
      <c r="L3088" s="1081"/>
    </row>
    <row r="3089" spans="2:12" x14ac:dyDescent="0.35">
      <c r="B3089" s="698">
        <v>22020401</v>
      </c>
      <c r="C3089" s="782">
        <v>70511</v>
      </c>
      <c r="D3089" s="761" t="s">
        <v>4879</v>
      </c>
      <c r="E3089" s="700">
        <v>2101</v>
      </c>
      <c r="F3089" s="698">
        <v>10721300</v>
      </c>
      <c r="G3089" s="26" t="s">
        <v>196</v>
      </c>
      <c r="H3089" s="791">
        <v>7500000</v>
      </c>
      <c r="I3089" s="751"/>
      <c r="J3089" s="648">
        <v>91367900</v>
      </c>
      <c r="K3089" s="697">
        <f t="shared" si="86"/>
        <v>98867900</v>
      </c>
      <c r="L3089" s="1081"/>
    </row>
    <row r="3090" spans="2:12" x14ac:dyDescent="0.35">
      <c r="B3090" s="698">
        <v>22020402</v>
      </c>
      <c r="C3090" s="782">
        <v>70511</v>
      </c>
      <c r="D3090" s="761" t="s">
        <v>4879</v>
      </c>
      <c r="E3090" s="700">
        <v>2101</v>
      </c>
      <c r="F3090" s="698">
        <v>10721300</v>
      </c>
      <c r="G3090" s="26" t="s">
        <v>197</v>
      </c>
      <c r="H3090" s="791">
        <v>140000</v>
      </c>
      <c r="I3090" s="751"/>
      <c r="J3090" s="648"/>
      <c r="K3090" s="697">
        <f t="shared" si="86"/>
        <v>140000</v>
      </c>
      <c r="L3090" s="1081"/>
    </row>
    <row r="3091" spans="2:12" x14ac:dyDescent="0.35">
      <c r="B3091" s="698">
        <v>22020403</v>
      </c>
      <c r="C3091" s="782">
        <v>70511</v>
      </c>
      <c r="D3091" s="761" t="s">
        <v>4879</v>
      </c>
      <c r="E3091" s="700">
        <v>2101</v>
      </c>
      <c r="F3091" s="698">
        <v>10721300</v>
      </c>
      <c r="G3091" s="26" t="s">
        <v>160</v>
      </c>
      <c r="H3091" s="791">
        <v>70000</v>
      </c>
      <c r="I3091" s="751"/>
      <c r="J3091" s="648"/>
      <c r="K3091" s="697">
        <f t="shared" si="86"/>
        <v>70000</v>
      </c>
      <c r="L3091" s="1081"/>
    </row>
    <row r="3092" spans="2:12" x14ac:dyDescent="0.35">
      <c r="B3092" s="698">
        <v>22020404</v>
      </c>
      <c r="C3092" s="782">
        <v>70511</v>
      </c>
      <c r="D3092" s="761" t="s">
        <v>4879</v>
      </c>
      <c r="E3092" s="700">
        <v>2101</v>
      </c>
      <c r="F3092" s="698">
        <v>10721300</v>
      </c>
      <c r="G3092" s="26" t="s">
        <v>161</v>
      </c>
      <c r="H3092" s="791">
        <v>50000</v>
      </c>
      <c r="I3092" s="751"/>
      <c r="J3092" s="648"/>
      <c r="K3092" s="697">
        <f t="shared" si="86"/>
        <v>50000</v>
      </c>
      <c r="L3092" s="1081"/>
    </row>
    <row r="3093" spans="2:12" x14ac:dyDescent="0.35">
      <c r="B3093" s="698">
        <v>22020405</v>
      </c>
      <c r="C3093" s="782">
        <v>70511</v>
      </c>
      <c r="D3093" s="761" t="s">
        <v>4879</v>
      </c>
      <c r="E3093" s="700">
        <v>2101</v>
      </c>
      <c r="F3093" s="698">
        <v>10721300</v>
      </c>
      <c r="G3093" s="26" t="s">
        <v>162</v>
      </c>
      <c r="H3093" s="791">
        <v>210000</v>
      </c>
      <c r="I3093" s="751"/>
      <c r="J3093" s="648"/>
      <c r="K3093" s="697">
        <f t="shared" si="86"/>
        <v>210000</v>
      </c>
      <c r="L3093" s="1081"/>
    </row>
    <row r="3094" spans="2:12" x14ac:dyDescent="0.35">
      <c r="B3094" s="698">
        <v>22020501</v>
      </c>
      <c r="C3094" s="782">
        <v>70511</v>
      </c>
      <c r="D3094" s="761" t="s">
        <v>4879</v>
      </c>
      <c r="E3094" s="700">
        <v>2101</v>
      </c>
      <c r="F3094" s="698">
        <v>10721300</v>
      </c>
      <c r="G3094" s="26" t="s">
        <v>198</v>
      </c>
      <c r="H3094" s="791">
        <v>220000</v>
      </c>
      <c r="I3094" s="751"/>
      <c r="J3094" s="648"/>
      <c r="K3094" s="697">
        <f>SUM(H3094,J3094)</f>
        <v>220000</v>
      </c>
      <c r="L3094" s="1081"/>
    </row>
    <row r="3095" spans="2:12" x14ac:dyDescent="0.35">
      <c r="B3095" s="698">
        <v>22020601</v>
      </c>
      <c r="C3095" s="782">
        <v>70511</v>
      </c>
      <c r="D3095" s="761" t="s">
        <v>4879</v>
      </c>
      <c r="E3095" s="700">
        <v>2101</v>
      </c>
      <c r="F3095" s="698">
        <v>10721300</v>
      </c>
      <c r="G3095" s="26" t="s">
        <v>166</v>
      </c>
      <c r="H3095" s="791">
        <v>150000</v>
      </c>
      <c r="I3095" s="751"/>
      <c r="J3095" s="648">
        <v>3500000</v>
      </c>
      <c r="K3095" s="697">
        <f t="shared" si="86"/>
        <v>3650000</v>
      </c>
      <c r="L3095" s="1081"/>
    </row>
    <row r="3096" spans="2:12" x14ac:dyDescent="0.35">
      <c r="B3096" s="698">
        <v>22020605</v>
      </c>
      <c r="C3096" s="782">
        <v>70511</v>
      </c>
      <c r="D3096" s="761" t="s">
        <v>4879</v>
      </c>
      <c r="E3096" s="700">
        <v>2101</v>
      </c>
      <c r="F3096" s="698">
        <v>10721300</v>
      </c>
      <c r="G3096" s="26" t="s">
        <v>167</v>
      </c>
      <c r="H3096" s="763">
        <v>280000</v>
      </c>
      <c r="I3096" s="751"/>
      <c r="J3096" s="648">
        <v>400000</v>
      </c>
      <c r="K3096" s="697">
        <f t="shared" si="86"/>
        <v>680000</v>
      </c>
      <c r="L3096" s="1081"/>
    </row>
    <row r="3097" spans="2:12" x14ac:dyDescent="0.35">
      <c r="B3097" s="698">
        <v>22020703</v>
      </c>
      <c r="C3097" s="782">
        <v>70511</v>
      </c>
      <c r="D3097" s="761" t="s">
        <v>4879</v>
      </c>
      <c r="E3097" s="700">
        <v>2101</v>
      </c>
      <c r="F3097" s="698">
        <v>10721300</v>
      </c>
      <c r="G3097" s="26" t="s">
        <v>208</v>
      </c>
      <c r="H3097" s="763">
        <v>210000</v>
      </c>
      <c r="I3097" s="751"/>
      <c r="J3097" s="648">
        <v>282500</v>
      </c>
      <c r="K3097" s="697">
        <f t="shared" si="86"/>
        <v>492500</v>
      </c>
      <c r="L3097" s="1081"/>
    </row>
    <row r="3098" spans="2:12" x14ac:dyDescent="0.35">
      <c r="B3098" s="698">
        <v>22020801</v>
      </c>
      <c r="C3098" s="782">
        <v>70511</v>
      </c>
      <c r="D3098" s="761" t="s">
        <v>4879</v>
      </c>
      <c r="E3098" s="700">
        <v>2101</v>
      </c>
      <c r="F3098" s="698">
        <v>10721300</v>
      </c>
      <c r="G3098" s="26" t="s">
        <v>168</v>
      </c>
      <c r="H3098" s="763">
        <v>8500000</v>
      </c>
      <c r="I3098" s="751"/>
      <c r="J3098" s="735">
        <v>4449600</v>
      </c>
      <c r="K3098" s="697">
        <f t="shared" si="86"/>
        <v>12949600</v>
      </c>
      <c r="L3098" s="1081"/>
    </row>
    <row r="3099" spans="2:12" x14ac:dyDescent="0.35">
      <c r="B3099" s="698">
        <v>22020802</v>
      </c>
      <c r="C3099" s="782">
        <v>70511</v>
      </c>
      <c r="D3099" s="761" t="s">
        <v>4879</v>
      </c>
      <c r="E3099" s="700">
        <v>2101</v>
      </c>
      <c r="F3099" s="698">
        <v>10721300</v>
      </c>
      <c r="G3099" s="26" t="s">
        <v>188</v>
      </c>
      <c r="H3099" s="763">
        <v>210000</v>
      </c>
      <c r="I3099" s="751"/>
      <c r="J3099" s="735"/>
      <c r="K3099" s="697">
        <f t="shared" si="86"/>
        <v>210000</v>
      </c>
      <c r="L3099" s="1081"/>
    </row>
    <row r="3100" spans="2:12" x14ac:dyDescent="0.35">
      <c r="B3100" s="698">
        <v>22020803</v>
      </c>
      <c r="C3100" s="782">
        <v>70511</v>
      </c>
      <c r="D3100" s="761" t="s">
        <v>4879</v>
      </c>
      <c r="E3100" s="700">
        <v>2101</v>
      </c>
      <c r="F3100" s="698">
        <v>10721300</v>
      </c>
      <c r="G3100" s="26" t="s">
        <v>169</v>
      </c>
      <c r="H3100" s="763">
        <v>70000</v>
      </c>
      <c r="I3100" s="751"/>
      <c r="J3100" s="735"/>
      <c r="K3100" s="697">
        <f t="shared" si="86"/>
        <v>70000</v>
      </c>
      <c r="L3100" s="1081"/>
    </row>
    <row r="3101" spans="2:12" x14ac:dyDescent="0.35">
      <c r="B3101" s="698">
        <v>22020901</v>
      </c>
      <c r="C3101" s="782">
        <v>70511</v>
      </c>
      <c r="D3101" s="761" t="s">
        <v>4879</v>
      </c>
      <c r="E3101" s="700">
        <v>2101</v>
      </c>
      <c r="F3101" s="698">
        <v>10721300</v>
      </c>
      <c r="G3101" s="26" t="s">
        <v>171</v>
      </c>
      <c r="H3101" s="791">
        <v>31000</v>
      </c>
      <c r="I3101" s="751">
        <v>4409.03</v>
      </c>
      <c r="J3101" s="735"/>
      <c r="K3101" s="697">
        <f t="shared" si="86"/>
        <v>31000</v>
      </c>
      <c r="L3101" s="1081"/>
    </row>
    <row r="3102" spans="2:12" x14ac:dyDescent="0.35">
      <c r="B3102" s="698">
        <v>22021001</v>
      </c>
      <c r="C3102" s="782">
        <v>70511</v>
      </c>
      <c r="D3102" s="761" t="s">
        <v>4879</v>
      </c>
      <c r="E3102" s="700">
        <v>2101</v>
      </c>
      <c r="F3102" s="698">
        <v>10721300</v>
      </c>
      <c r="G3102" s="26" t="s">
        <v>172</v>
      </c>
      <c r="H3102" s="763">
        <v>140000</v>
      </c>
      <c r="I3102" s="751"/>
      <c r="J3102" s="735"/>
      <c r="K3102" s="697">
        <f t="shared" si="86"/>
        <v>140000</v>
      </c>
      <c r="L3102" s="1081"/>
    </row>
    <row r="3103" spans="2:12" x14ac:dyDescent="0.35">
      <c r="B3103" s="698">
        <v>22021002</v>
      </c>
      <c r="C3103" s="782">
        <v>70511</v>
      </c>
      <c r="D3103" s="761" t="s">
        <v>4879</v>
      </c>
      <c r="E3103" s="700">
        <v>2101</v>
      </c>
      <c r="F3103" s="698">
        <v>10721300</v>
      </c>
      <c r="G3103" s="26" t="s">
        <v>189</v>
      </c>
      <c r="H3103" s="791">
        <v>210000</v>
      </c>
      <c r="I3103" s="751"/>
      <c r="J3103" s="648"/>
      <c r="K3103" s="697">
        <f t="shared" si="86"/>
        <v>210000</v>
      </c>
      <c r="L3103" s="1081"/>
    </row>
    <row r="3104" spans="2:12" x14ac:dyDescent="0.35">
      <c r="B3104" s="698">
        <v>22021003</v>
      </c>
      <c r="C3104" s="782">
        <v>70511</v>
      </c>
      <c r="D3104" s="761" t="s">
        <v>4879</v>
      </c>
      <c r="E3104" s="700">
        <v>2101</v>
      </c>
      <c r="F3104" s="698">
        <v>10721300</v>
      </c>
      <c r="G3104" s="26" t="s">
        <v>173</v>
      </c>
      <c r="H3104" s="791">
        <v>84000</v>
      </c>
      <c r="I3104" s="751"/>
      <c r="J3104" s="648"/>
      <c r="K3104" s="697">
        <f t="shared" si="86"/>
        <v>84000</v>
      </c>
      <c r="L3104" s="1081"/>
    </row>
    <row r="3105" spans="2:12" x14ac:dyDescent="0.35">
      <c r="B3105" s="698">
        <v>22021004</v>
      </c>
      <c r="C3105" s="782">
        <v>70511</v>
      </c>
      <c r="D3105" s="761" t="s">
        <v>4879</v>
      </c>
      <c r="E3105" s="700">
        <v>2101</v>
      </c>
      <c r="F3105" s="698">
        <v>10721300</v>
      </c>
      <c r="G3105" s="26" t="s">
        <v>174</v>
      </c>
      <c r="H3105" s="791">
        <v>35000</v>
      </c>
      <c r="I3105" s="751"/>
      <c r="J3105" s="648"/>
      <c r="K3105" s="697">
        <f t="shared" si="86"/>
        <v>35000</v>
      </c>
      <c r="L3105" s="1081"/>
    </row>
    <row r="3106" spans="2:12" ht="26.25" thickBot="1" x14ac:dyDescent="0.4">
      <c r="B3106" s="698">
        <v>22021007</v>
      </c>
      <c r="C3106" s="782">
        <v>70511</v>
      </c>
      <c r="D3106" s="761" t="s">
        <v>4879</v>
      </c>
      <c r="E3106" s="700">
        <v>2101</v>
      </c>
      <c r="F3106" s="698">
        <v>10721300</v>
      </c>
      <c r="G3106" s="26" t="s">
        <v>175</v>
      </c>
      <c r="H3106" s="791">
        <v>70000</v>
      </c>
      <c r="I3106" s="751"/>
      <c r="J3106" s="648"/>
      <c r="K3106" s="697">
        <f t="shared" si="86"/>
        <v>70000</v>
      </c>
      <c r="L3106" s="1081"/>
    </row>
    <row r="3107" spans="2:12" ht="27.75" thickTop="1" thickBot="1" x14ac:dyDescent="0.4">
      <c r="B3107" s="764"/>
      <c r="C3107" s="764"/>
      <c r="D3107" s="764"/>
      <c r="E3107" s="764"/>
      <c r="F3107" s="764"/>
      <c r="G3107" s="16" t="s">
        <v>1039</v>
      </c>
      <c r="H3107" s="766">
        <f>SUM(H3079:H3106)</f>
        <v>129999892.84</v>
      </c>
      <c r="I3107" s="747">
        <f>SUM(I3079:I3106)</f>
        <v>49665954.25</v>
      </c>
      <c r="J3107" s="765">
        <f>SUM(J3079:J3106)</f>
        <v>100000000</v>
      </c>
      <c r="K3107" s="789">
        <f>SUM(K3079:K3106)</f>
        <v>229999892.84</v>
      </c>
    </row>
    <row r="3108" spans="2:12" ht="27" thickTop="1" thickBot="1" x14ac:dyDescent="0.4">
      <c r="B3108" s="767"/>
      <c r="C3108" s="767"/>
      <c r="D3108" s="767"/>
      <c r="E3108" s="767"/>
      <c r="F3108" s="767"/>
      <c r="G3108" s="769"/>
      <c r="H3108" s="787"/>
      <c r="I3108" s="728"/>
      <c r="J3108" s="770"/>
      <c r="K3108" s="935"/>
    </row>
    <row r="3109" spans="2:12" ht="27.75" thickTop="1" thickBot="1" x14ac:dyDescent="0.4">
      <c r="B3109" s="767"/>
      <c r="C3109" s="767"/>
      <c r="D3109" s="767"/>
      <c r="E3109" s="767"/>
      <c r="F3109" s="767"/>
      <c r="G3109" s="769"/>
      <c r="H3109" s="787"/>
      <c r="I3109" s="728"/>
      <c r="J3109" s="719" t="s">
        <v>179</v>
      </c>
      <c r="K3109" s="789">
        <f>K3079</f>
        <v>110534892.84</v>
      </c>
    </row>
    <row r="3110" spans="2:12" ht="27.75" thickTop="1" thickBot="1" x14ac:dyDescent="0.4">
      <c r="B3110" s="767"/>
      <c r="C3110" s="767"/>
      <c r="D3110" s="767"/>
      <c r="E3110" s="767"/>
      <c r="F3110" s="767"/>
      <c r="G3110" s="800"/>
      <c r="H3110" s="787"/>
      <c r="I3110" s="728"/>
      <c r="J3110" s="719" t="s">
        <v>180</v>
      </c>
      <c r="K3110" s="789">
        <f>K3107-K3109</f>
        <v>119465000</v>
      </c>
    </row>
    <row r="3111" spans="2:12" ht="27.75" thickTop="1" thickBot="1" x14ac:dyDescent="0.4">
      <c r="B3111" s="767"/>
      <c r="C3111" s="767"/>
      <c r="D3111" s="767"/>
      <c r="E3111" s="767"/>
      <c r="F3111" s="767"/>
      <c r="G3111" s="800"/>
      <c r="H3111" s="787"/>
      <c r="I3111" s="728"/>
      <c r="J3111" s="720"/>
      <c r="K3111" s="827"/>
    </row>
    <row r="3112" spans="2:12" ht="27.75" thickTop="1" thickBot="1" x14ac:dyDescent="0.4">
      <c r="B3112" s="1088" t="s">
        <v>72</v>
      </c>
      <c r="C3112" s="1089" t="s">
        <v>3166</v>
      </c>
      <c r="D3112" s="1089"/>
      <c r="E3112" s="1089"/>
      <c r="F3112" s="1089"/>
      <c r="G3112" s="1089"/>
      <c r="H3112" s="1090"/>
      <c r="I3112" s="1091"/>
      <c r="J3112" s="1089"/>
      <c r="K3112" s="1119"/>
    </row>
    <row r="3113" spans="2:12" ht="27.75" thickTop="1" thickBot="1" x14ac:dyDescent="0.4">
      <c r="B3113" s="1569" t="s">
        <v>298</v>
      </c>
      <c r="C3113" s="1569"/>
      <c r="D3113" s="1569"/>
      <c r="E3113" s="1569"/>
      <c r="F3113" s="1569"/>
      <c r="G3113" s="31"/>
      <c r="H3113" s="32"/>
      <c r="I3113" s="753"/>
      <c r="J3113" s="722"/>
      <c r="K3113" s="69"/>
    </row>
    <row r="3114" spans="2:12" ht="80.25" thickTop="1" thickBot="1" x14ac:dyDescent="0.4">
      <c r="B3114" s="20" t="s">
        <v>137</v>
      </c>
      <c r="C3114" s="20" t="s">
        <v>138</v>
      </c>
      <c r="D3114" s="20" t="s">
        <v>139</v>
      </c>
      <c r="E3114" s="20" t="s">
        <v>140</v>
      </c>
      <c r="F3114" s="20" t="s">
        <v>141</v>
      </c>
      <c r="G3114" s="20" t="s">
        <v>142</v>
      </c>
      <c r="H3114" s="33" t="s">
        <v>3311</v>
      </c>
      <c r="I3114" s="750" t="s">
        <v>3317</v>
      </c>
      <c r="J3114" s="717" t="s">
        <v>3318</v>
      </c>
      <c r="K3114" s="33" t="s">
        <v>5153</v>
      </c>
    </row>
    <row r="3115" spans="2:12" ht="230.25" thickTop="1" x14ac:dyDescent="0.35">
      <c r="B3115" s="782">
        <v>23010122</v>
      </c>
      <c r="C3115" s="698">
        <v>70511</v>
      </c>
      <c r="D3115" s="826" t="s">
        <v>3928</v>
      </c>
      <c r="E3115" s="784">
        <v>3101</v>
      </c>
      <c r="F3115" s="782">
        <v>10721300</v>
      </c>
      <c r="G3115" s="37" t="s">
        <v>3930</v>
      </c>
      <c r="H3115" s="785">
        <v>35500000</v>
      </c>
      <c r="I3115" s="751"/>
      <c r="J3115" s="738">
        <v>-35500000</v>
      </c>
      <c r="K3115" s="797">
        <f>SUM(H3115,J3115)</f>
        <v>0</v>
      </c>
      <c r="L3115" s="1081"/>
    </row>
    <row r="3116" spans="2:12" ht="77.25" thickBot="1" x14ac:dyDescent="0.4">
      <c r="B3116" s="698" t="s">
        <v>2914</v>
      </c>
      <c r="C3116" s="698">
        <v>70511</v>
      </c>
      <c r="D3116" s="826" t="s">
        <v>3929</v>
      </c>
      <c r="E3116" s="700">
        <v>3101</v>
      </c>
      <c r="F3116" s="698">
        <v>10721300</v>
      </c>
      <c r="G3116" s="26" t="s">
        <v>3927</v>
      </c>
      <c r="H3116" s="763">
        <v>18000000</v>
      </c>
      <c r="I3116" s="751"/>
      <c r="J3116" s="735">
        <v>-18000000</v>
      </c>
      <c r="K3116" s="798">
        <f>SUM(H3116,J3116)</f>
        <v>0</v>
      </c>
      <c r="L3116" s="1081"/>
    </row>
    <row r="3117" spans="2:12" ht="27.75" thickTop="1" thickBot="1" x14ac:dyDescent="0.4">
      <c r="B3117" s="764"/>
      <c r="C3117" s="764"/>
      <c r="D3117" s="764"/>
      <c r="E3117" s="764"/>
      <c r="F3117" s="764"/>
      <c r="G3117" s="16" t="s">
        <v>1038</v>
      </c>
      <c r="H3117" s="766">
        <f>SUM(H3115:H3116)</f>
        <v>53500000</v>
      </c>
      <c r="I3117" s="747">
        <f>SUM(I3115:I3116)</f>
        <v>0</v>
      </c>
      <c r="J3117" s="765">
        <f>SUM(J3115:J3116)</f>
        <v>-53500000</v>
      </c>
      <c r="K3117" s="789">
        <f>SUM(K3115:K3116)</f>
        <v>0</v>
      </c>
    </row>
    <row r="3118" spans="2:12" ht="27" thickTop="1" thickBot="1" x14ac:dyDescent="0.4">
      <c r="B3118" s="767"/>
      <c r="C3118" s="767"/>
      <c r="D3118" s="767"/>
      <c r="E3118" s="767"/>
      <c r="F3118" s="767"/>
      <c r="G3118" s="769"/>
      <c r="H3118" s="787"/>
      <c r="I3118" s="728"/>
      <c r="J3118" s="770"/>
      <c r="K3118" s="935"/>
    </row>
    <row r="3119" spans="2:12" ht="27.75" thickTop="1" thickBot="1" x14ac:dyDescent="0.4">
      <c r="B3119" s="767"/>
      <c r="C3119" s="767"/>
      <c r="D3119" s="767"/>
      <c r="E3119" s="767"/>
      <c r="F3119" s="767"/>
      <c r="G3119" s="769"/>
      <c r="H3119" s="787"/>
      <c r="I3119" s="728"/>
      <c r="J3119" s="719" t="s">
        <v>215</v>
      </c>
      <c r="K3119" s="789">
        <f>K3117</f>
        <v>0</v>
      </c>
    </row>
    <row r="3120" spans="2:12" ht="26.25" thickTop="1" x14ac:dyDescent="0.35"/>
    <row r="3121" spans="2:12" ht="27" thickBot="1" x14ac:dyDescent="0.4">
      <c r="B3121" s="767"/>
      <c r="C3121" s="767"/>
      <c r="D3121" s="767"/>
      <c r="E3121" s="767"/>
      <c r="F3121" s="767"/>
      <c r="G3121" s="769"/>
      <c r="H3121" s="787"/>
      <c r="I3121" s="728"/>
      <c r="J3121" s="720"/>
      <c r="K3121" s="794"/>
    </row>
    <row r="3122" spans="2:12" ht="27.75" thickTop="1" thickBot="1" x14ac:dyDescent="0.4">
      <c r="B3122" s="1088" t="s">
        <v>3130</v>
      </c>
      <c r="C3122" s="1089" t="s">
        <v>3931</v>
      </c>
      <c r="D3122" s="1089"/>
      <c r="E3122" s="1089"/>
      <c r="F3122" s="1089"/>
      <c r="G3122" s="1089"/>
      <c r="H3122" s="1090"/>
      <c r="I3122" s="1091"/>
      <c r="J3122" s="1089"/>
      <c r="K3122" s="1119"/>
    </row>
    <row r="3123" spans="2:12" ht="27.75" thickTop="1" thickBot="1" x14ac:dyDescent="0.4">
      <c r="B3123" s="1569" t="s">
        <v>182</v>
      </c>
      <c r="C3123" s="1569"/>
      <c r="D3123" s="1569"/>
      <c r="E3123" s="1569"/>
      <c r="F3123" s="1569"/>
      <c r="G3123" s="31"/>
      <c r="H3123" s="32"/>
      <c r="I3123" s="753"/>
      <c r="J3123" s="722"/>
      <c r="K3123" s="69"/>
    </row>
    <row r="3124" spans="2:12" ht="106.5" thickTop="1" thickBot="1" x14ac:dyDescent="0.4">
      <c r="B3124" s="20" t="s">
        <v>137</v>
      </c>
      <c r="C3124" s="20" t="s">
        <v>138</v>
      </c>
      <c r="D3124" s="20" t="s">
        <v>139</v>
      </c>
      <c r="E3124" s="20" t="s">
        <v>140</v>
      </c>
      <c r="F3124" s="20" t="s">
        <v>141</v>
      </c>
      <c r="G3124" s="20" t="s">
        <v>142</v>
      </c>
      <c r="H3124" s="33" t="s">
        <v>3311</v>
      </c>
      <c r="I3124" s="750" t="s">
        <v>3316</v>
      </c>
      <c r="J3124" s="717" t="s">
        <v>3315</v>
      </c>
      <c r="K3124" s="21" t="s">
        <v>5190</v>
      </c>
    </row>
    <row r="3125" spans="2:12" ht="26.25" thickTop="1" x14ac:dyDescent="0.35">
      <c r="B3125" s="782">
        <v>21010101</v>
      </c>
      <c r="C3125" s="782">
        <v>70621</v>
      </c>
      <c r="D3125" s="783" t="s">
        <v>4878</v>
      </c>
      <c r="E3125" s="784">
        <v>2101</v>
      </c>
      <c r="F3125" s="782">
        <v>10721300</v>
      </c>
      <c r="G3125" s="37" t="s">
        <v>143</v>
      </c>
      <c r="H3125" s="785">
        <v>107256252</v>
      </c>
      <c r="I3125" s="751">
        <v>70086203.74000001</v>
      </c>
      <c r="J3125" s="738"/>
      <c r="K3125" s="797">
        <f t="shared" ref="K3125:K3147" si="87">SUM(H3125,J3125)</f>
        <v>107256252</v>
      </c>
      <c r="L3125" s="1081"/>
    </row>
    <row r="3126" spans="2:12" x14ac:dyDescent="0.35">
      <c r="B3126" s="698">
        <v>22020403</v>
      </c>
      <c r="C3126" s="782">
        <v>70621</v>
      </c>
      <c r="D3126" s="761" t="s">
        <v>4878</v>
      </c>
      <c r="E3126" s="700">
        <v>2101</v>
      </c>
      <c r="F3126" s="698">
        <v>10721300</v>
      </c>
      <c r="G3126" s="26" t="s">
        <v>160</v>
      </c>
      <c r="H3126" s="791">
        <v>2000000</v>
      </c>
      <c r="I3126" s="751"/>
      <c r="J3126" s="648"/>
      <c r="K3126" s="697">
        <f t="shared" si="87"/>
        <v>2000000</v>
      </c>
      <c r="L3126" s="1081"/>
    </row>
    <row r="3127" spans="2:12" x14ac:dyDescent="0.35">
      <c r="B3127" s="698">
        <v>22020404</v>
      </c>
      <c r="C3127" s="782">
        <v>70621</v>
      </c>
      <c r="D3127" s="761" t="s">
        <v>4878</v>
      </c>
      <c r="E3127" s="700">
        <v>2101</v>
      </c>
      <c r="F3127" s="698">
        <v>10721300</v>
      </c>
      <c r="G3127" s="26" t="s">
        <v>161</v>
      </c>
      <c r="H3127" s="791">
        <v>1500000</v>
      </c>
      <c r="I3127" s="751"/>
      <c r="J3127" s="648"/>
      <c r="K3127" s="697">
        <f t="shared" si="87"/>
        <v>1500000</v>
      </c>
      <c r="L3127" s="1081"/>
    </row>
    <row r="3128" spans="2:12" x14ac:dyDescent="0.35">
      <c r="B3128" s="698">
        <v>22020405</v>
      </c>
      <c r="C3128" s="782">
        <v>70621</v>
      </c>
      <c r="D3128" s="761" t="s">
        <v>4878</v>
      </c>
      <c r="E3128" s="700">
        <v>2101</v>
      </c>
      <c r="F3128" s="698">
        <v>10721300</v>
      </c>
      <c r="G3128" s="26" t="s">
        <v>162</v>
      </c>
      <c r="H3128" s="791">
        <v>350000</v>
      </c>
      <c r="I3128" s="751"/>
      <c r="J3128" s="648"/>
      <c r="K3128" s="697">
        <f t="shared" si="87"/>
        <v>350000</v>
      </c>
      <c r="L3128" s="1081"/>
    </row>
    <row r="3129" spans="2:12" x14ac:dyDescent="0.35">
      <c r="B3129" s="698">
        <v>22020406</v>
      </c>
      <c r="C3129" s="782">
        <v>70621</v>
      </c>
      <c r="D3129" s="761" t="s">
        <v>4878</v>
      </c>
      <c r="E3129" s="700">
        <v>2101</v>
      </c>
      <c r="F3129" s="698">
        <v>10721300</v>
      </c>
      <c r="G3129" s="26" t="s">
        <v>163</v>
      </c>
      <c r="H3129" s="791">
        <v>350000</v>
      </c>
      <c r="I3129" s="751"/>
      <c r="J3129" s="726"/>
      <c r="K3129" s="697">
        <f t="shared" si="87"/>
        <v>350000</v>
      </c>
      <c r="L3129" s="1081"/>
    </row>
    <row r="3130" spans="2:12" x14ac:dyDescent="0.35">
      <c r="B3130" s="698">
        <v>22020501</v>
      </c>
      <c r="C3130" s="782">
        <v>70621</v>
      </c>
      <c r="D3130" s="761" t="s">
        <v>4878</v>
      </c>
      <c r="E3130" s="700">
        <v>2101</v>
      </c>
      <c r="F3130" s="698">
        <v>10721300</v>
      </c>
      <c r="G3130" s="26" t="s">
        <v>198</v>
      </c>
      <c r="H3130" s="791">
        <v>854476</v>
      </c>
      <c r="I3130" s="751"/>
      <c r="J3130" s="723"/>
      <c r="K3130" s="697">
        <f t="shared" si="87"/>
        <v>854476</v>
      </c>
      <c r="L3130" s="1081"/>
    </row>
    <row r="3131" spans="2:12" x14ac:dyDescent="0.35">
      <c r="B3131" s="698">
        <v>22020601</v>
      </c>
      <c r="C3131" s="782">
        <v>70621</v>
      </c>
      <c r="D3131" s="761" t="s">
        <v>4878</v>
      </c>
      <c r="E3131" s="700">
        <v>2101</v>
      </c>
      <c r="F3131" s="698">
        <v>10721300</v>
      </c>
      <c r="G3131" s="26" t="s">
        <v>166</v>
      </c>
      <c r="H3131" s="39">
        <v>700000</v>
      </c>
      <c r="I3131" s="751"/>
      <c r="J3131" s="735"/>
      <c r="K3131" s="697">
        <f t="shared" si="87"/>
        <v>700000</v>
      </c>
      <c r="L3131" s="1081"/>
    </row>
    <row r="3132" spans="2:12" x14ac:dyDescent="0.35">
      <c r="B3132" s="698">
        <v>22020605</v>
      </c>
      <c r="C3132" s="782">
        <v>70621</v>
      </c>
      <c r="D3132" s="761" t="s">
        <v>4878</v>
      </c>
      <c r="E3132" s="700">
        <v>2101</v>
      </c>
      <c r="F3132" s="698">
        <v>10721300</v>
      </c>
      <c r="G3132" s="26" t="s">
        <v>167</v>
      </c>
      <c r="H3132" s="791">
        <v>1050000</v>
      </c>
      <c r="I3132" s="751"/>
      <c r="J3132" s="735"/>
      <c r="K3132" s="697">
        <f t="shared" si="87"/>
        <v>1050000</v>
      </c>
      <c r="L3132" s="1081"/>
    </row>
    <row r="3133" spans="2:12" x14ac:dyDescent="0.35">
      <c r="B3133" s="698">
        <v>22020701</v>
      </c>
      <c r="C3133" s="782">
        <v>70621</v>
      </c>
      <c r="D3133" s="761" t="s">
        <v>4878</v>
      </c>
      <c r="E3133" s="700">
        <v>2101</v>
      </c>
      <c r="F3133" s="698">
        <v>10721300</v>
      </c>
      <c r="G3133" s="26" t="s">
        <v>199</v>
      </c>
      <c r="H3133" s="791">
        <v>350000</v>
      </c>
      <c r="I3133" s="751"/>
      <c r="J3133" s="735"/>
      <c r="K3133" s="697">
        <f t="shared" si="87"/>
        <v>350000</v>
      </c>
      <c r="L3133" s="1081"/>
    </row>
    <row r="3134" spans="2:12" x14ac:dyDescent="0.35">
      <c r="B3134" s="698">
        <v>22020702</v>
      </c>
      <c r="C3134" s="782">
        <v>70621</v>
      </c>
      <c r="D3134" s="761" t="s">
        <v>4878</v>
      </c>
      <c r="E3134" s="700">
        <v>2101</v>
      </c>
      <c r="F3134" s="698">
        <v>10721300</v>
      </c>
      <c r="G3134" s="26" t="s">
        <v>223</v>
      </c>
      <c r="H3134" s="791">
        <v>213444</v>
      </c>
      <c r="I3134" s="751"/>
      <c r="J3134" s="648"/>
      <c r="K3134" s="697">
        <f t="shared" si="87"/>
        <v>213444</v>
      </c>
      <c r="L3134" s="1081"/>
    </row>
    <row r="3135" spans="2:12" x14ac:dyDescent="0.35">
      <c r="B3135" s="698">
        <v>22020704</v>
      </c>
      <c r="C3135" s="782">
        <v>70621</v>
      </c>
      <c r="D3135" s="761" t="s">
        <v>4878</v>
      </c>
      <c r="E3135" s="700">
        <v>2101</v>
      </c>
      <c r="F3135" s="698">
        <v>10721300</v>
      </c>
      <c r="G3135" s="26" t="s">
        <v>204</v>
      </c>
      <c r="H3135" s="791">
        <v>350000</v>
      </c>
      <c r="I3135" s="751"/>
      <c r="J3135" s="648"/>
      <c r="K3135" s="697">
        <f t="shared" si="87"/>
        <v>350000</v>
      </c>
      <c r="L3135" s="1081"/>
    </row>
    <row r="3136" spans="2:12" x14ac:dyDescent="0.35">
      <c r="B3136" s="698">
        <v>22020801</v>
      </c>
      <c r="C3136" s="782">
        <v>70621</v>
      </c>
      <c r="D3136" s="761" t="s">
        <v>4878</v>
      </c>
      <c r="E3136" s="700">
        <v>2101</v>
      </c>
      <c r="F3136" s="698">
        <v>10721300</v>
      </c>
      <c r="G3136" s="26" t="s">
        <v>168</v>
      </c>
      <c r="H3136" s="763">
        <v>2080785</v>
      </c>
      <c r="I3136" s="751"/>
      <c r="J3136" s="735"/>
      <c r="K3136" s="697">
        <f t="shared" si="87"/>
        <v>2080785</v>
      </c>
      <c r="L3136" s="1081"/>
    </row>
    <row r="3137" spans="2:12" x14ac:dyDescent="0.35">
      <c r="B3137" s="698">
        <v>22020802</v>
      </c>
      <c r="C3137" s="782">
        <v>70621</v>
      </c>
      <c r="D3137" s="761" t="s">
        <v>4878</v>
      </c>
      <c r="E3137" s="700">
        <v>2101</v>
      </c>
      <c r="F3137" s="698">
        <v>10721300</v>
      </c>
      <c r="G3137" s="26" t="s">
        <v>188</v>
      </c>
      <c r="H3137" s="763">
        <v>74382</v>
      </c>
      <c r="I3137" s="751"/>
      <c r="J3137" s="735"/>
      <c r="K3137" s="697">
        <f t="shared" si="87"/>
        <v>74382</v>
      </c>
      <c r="L3137" s="1081"/>
    </row>
    <row r="3138" spans="2:12" x14ac:dyDescent="0.35">
      <c r="B3138" s="698">
        <v>22020803</v>
      </c>
      <c r="C3138" s="782">
        <v>70621</v>
      </c>
      <c r="D3138" s="761" t="s">
        <v>4878</v>
      </c>
      <c r="E3138" s="700">
        <v>2101</v>
      </c>
      <c r="F3138" s="698">
        <v>10721300</v>
      </c>
      <c r="G3138" s="26" t="s">
        <v>169</v>
      </c>
      <c r="H3138" s="763">
        <v>169050</v>
      </c>
      <c r="I3138" s="751"/>
      <c r="J3138" s="735"/>
      <c r="K3138" s="697">
        <f t="shared" si="87"/>
        <v>169050</v>
      </c>
      <c r="L3138" s="1081"/>
    </row>
    <row r="3139" spans="2:12" x14ac:dyDescent="0.35">
      <c r="B3139" s="698">
        <v>22020901</v>
      </c>
      <c r="C3139" s="782">
        <v>70621</v>
      </c>
      <c r="D3139" s="761" t="s">
        <v>4878</v>
      </c>
      <c r="E3139" s="700">
        <v>2101</v>
      </c>
      <c r="F3139" s="698">
        <v>10721300</v>
      </c>
      <c r="G3139" s="26" t="s">
        <v>171</v>
      </c>
      <c r="H3139" s="763">
        <v>17500</v>
      </c>
      <c r="I3139" s="751"/>
      <c r="J3139" s="735"/>
      <c r="K3139" s="697">
        <f t="shared" si="87"/>
        <v>17500</v>
      </c>
      <c r="L3139" s="1081"/>
    </row>
    <row r="3140" spans="2:12" x14ac:dyDescent="0.35">
      <c r="B3140" s="698">
        <v>22021001</v>
      </c>
      <c r="C3140" s="782">
        <v>70621</v>
      </c>
      <c r="D3140" s="761" t="s">
        <v>4878</v>
      </c>
      <c r="E3140" s="700">
        <v>2101</v>
      </c>
      <c r="F3140" s="698">
        <v>10721300</v>
      </c>
      <c r="G3140" s="26" t="s">
        <v>172</v>
      </c>
      <c r="H3140" s="763">
        <v>350000</v>
      </c>
      <c r="I3140" s="751"/>
      <c r="J3140" s="735"/>
      <c r="K3140" s="697">
        <f t="shared" si="87"/>
        <v>350000</v>
      </c>
      <c r="L3140" s="1081"/>
    </row>
    <row r="3141" spans="2:12" x14ac:dyDescent="0.35">
      <c r="B3141" s="698">
        <v>22021002</v>
      </c>
      <c r="C3141" s="782">
        <v>70621</v>
      </c>
      <c r="D3141" s="761" t="s">
        <v>4878</v>
      </c>
      <c r="E3141" s="700">
        <v>2101</v>
      </c>
      <c r="F3141" s="698">
        <v>10721300</v>
      </c>
      <c r="G3141" s="26" t="s">
        <v>189</v>
      </c>
      <c r="H3141" s="791">
        <v>700000</v>
      </c>
      <c r="I3141" s="751"/>
      <c r="J3141" s="648"/>
      <c r="K3141" s="697">
        <f t="shared" si="87"/>
        <v>700000</v>
      </c>
      <c r="L3141" s="1081"/>
    </row>
    <row r="3142" spans="2:12" x14ac:dyDescent="0.35">
      <c r="B3142" s="698">
        <v>22021003</v>
      </c>
      <c r="C3142" s="782">
        <v>70621</v>
      </c>
      <c r="D3142" s="761" t="s">
        <v>4878</v>
      </c>
      <c r="E3142" s="700">
        <v>2101</v>
      </c>
      <c r="F3142" s="698">
        <v>10721300</v>
      </c>
      <c r="G3142" s="26" t="s">
        <v>173</v>
      </c>
      <c r="H3142" s="791">
        <v>1387442</v>
      </c>
      <c r="I3142" s="751"/>
      <c r="J3142" s="648"/>
      <c r="K3142" s="697">
        <f t="shared" si="87"/>
        <v>1387442</v>
      </c>
      <c r="L3142" s="1081"/>
    </row>
    <row r="3143" spans="2:12" x14ac:dyDescent="0.35">
      <c r="B3143" s="698">
        <v>22021004</v>
      </c>
      <c r="C3143" s="782">
        <v>70621</v>
      </c>
      <c r="D3143" s="761" t="s">
        <v>4878</v>
      </c>
      <c r="E3143" s="700">
        <v>2101</v>
      </c>
      <c r="F3143" s="698">
        <v>10721300</v>
      </c>
      <c r="G3143" s="26" t="s">
        <v>174</v>
      </c>
      <c r="H3143" s="791">
        <v>142296</v>
      </c>
      <c r="I3143" s="751"/>
      <c r="J3143" s="648"/>
      <c r="K3143" s="697">
        <f t="shared" si="87"/>
        <v>142296</v>
      </c>
      <c r="L3143" s="1081"/>
    </row>
    <row r="3144" spans="2:12" x14ac:dyDescent="0.35">
      <c r="B3144" s="698">
        <v>22021006</v>
      </c>
      <c r="C3144" s="782">
        <v>70621</v>
      </c>
      <c r="D3144" s="761" t="s">
        <v>4878</v>
      </c>
      <c r="E3144" s="700">
        <v>2101</v>
      </c>
      <c r="F3144" s="698">
        <v>10721300</v>
      </c>
      <c r="G3144" s="26" t="s">
        <v>190</v>
      </c>
      <c r="H3144" s="791">
        <v>70000</v>
      </c>
      <c r="I3144" s="751"/>
      <c r="J3144" s="648"/>
      <c r="K3144" s="697">
        <f t="shared" si="87"/>
        <v>70000</v>
      </c>
      <c r="L3144" s="1081"/>
    </row>
    <row r="3145" spans="2:12" x14ac:dyDescent="0.35">
      <c r="B3145" s="698">
        <v>22021007</v>
      </c>
      <c r="C3145" s="782">
        <v>70621</v>
      </c>
      <c r="D3145" s="761" t="s">
        <v>4878</v>
      </c>
      <c r="E3145" s="700">
        <v>2101</v>
      </c>
      <c r="F3145" s="698">
        <v>10721300</v>
      </c>
      <c r="G3145" s="26" t="s">
        <v>175</v>
      </c>
      <c r="H3145" s="791">
        <v>1793400</v>
      </c>
      <c r="I3145" s="751"/>
      <c r="J3145" s="648"/>
      <c r="K3145" s="697">
        <f t="shared" si="87"/>
        <v>1793400</v>
      </c>
      <c r="L3145" s="1081"/>
    </row>
    <row r="3146" spans="2:12" x14ac:dyDescent="0.35">
      <c r="B3146" s="698">
        <v>22021008</v>
      </c>
      <c r="C3146" s="782">
        <v>70621</v>
      </c>
      <c r="D3146" s="761" t="s">
        <v>4878</v>
      </c>
      <c r="E3146" s="700">
        <v>2101</v>
      </c>
      <c r="F3146" s="698">
        <v>10721300</v>
      </c>
      <c r="G3146" s="26" t="s">
        <v>191</v>
      </c>
      <c r="H3146" s="791">
        <v>1400000</v>
      </c>
      <c r="I3146" s="751"/>
      <c r="J3146" s="648"/>
      <c r="K3146" s="697">
        <f t="shared" si="87"/>
        <v>1400000</v>
      </c>
      <c r="L3146" s="1081"/>
    </row>
    <row r="3147" spans="2:12" ht="26.25" thickBot="1" x14ac:dyDescent="0.4">
      <c r="B3147" s="698">
        <v>22021014</v>
      </c>
      <c r="C3147" s="782">
        <v>70621</v>
      </c>
      <c r="D3147" s="761" t="s">
        <v>4878</v>
      </c>
      <c r="E3147" s="700">
        <v>2101</v>
      </c>
      <c r="F3147" s="698">
        <v>10721300</v>
      </c>
      <c r="G3147" s="26" t="s">
        <v>206</v>
      </c>
      <c r="H3147" s="791">
        <v>700000</v>
      </c>
      <c r="I3147" s="751"/>
      <c r="J3147" s="648"/>
      <c r="K3147" s="697">
        <f t="shared" si="87"/>
        <v>700000</v>
      </c>
      <c r="L3147" s="1081"/>
    </row>
    <row r="3148" spans="2:12" ht="27.75" thickTop="1" thickBot="1" x14ac:dyDescent="0.4">
      <c r="B3148" s="764"/>
      <c r="C3148" s="764"/>
      <c r="D3148" s="764"/>
      <c r="E3148" s="764"/>
      <c r="F3148" s="764"/>
      <c r="G3148" s="16" t="s">
        <v>1039</v>
      </c>
      <c r="H3148" s="766">
        <f>SUM(H3125:H3147)</f>
        <v>123859027</v>
      </c>
      <c r="I3148" s="747">
        <f>SUM(I3125:I3147)</f>
        <v>70086203.74000001</v>
      </c>
      <c r="J3148" s="765">
        <f>SUM(J3125:J3147)</f>
        <v>0</v>
      </c>
      <c r="K3148" s="789">
        <f>SUM(K3125:K3147)</f>
        <v>123859027</v>
      </c>
    </row>
    <row r="3149" spans="2:12" ht="27" thickTop="1" thickBot="1" x14ac:dyDescent="0.4">
      <c r="B3149" s="767"/>
      <c r="C3149" s="767"/>
      <c r="D3149" s="767"/>
      <c r="E3149" s="767"/>
      <c r="F3149" s="767"/>
      <c r="G3149" s="769"/>
      <c r="H3149" s="787"/>
      <c r="I3149" s="728"/>
      <c r="J3149" s="770"/>
      <c r="K3149" s="935"/>
    </row>
    <row r="3150" spans="2:12" ht="27.75" thickTop="1" thickBot="1" x14ac:dyDescent="0.4">
      <c r="B3150" s="767"/>
      <c r="C3150" s="767"/>
      <c r="D3150" s="767"/>
      <c r="E3150" s="767"/>
      <c r="F3150" s="767"/>
      <c r="G3150" s="769"/>
      <c r="H3150" s="787"/>
      <c r="I3150" s="728"/>
      <c r="J3150" s="719" t="s">
        <v>179</v>
      </c>
      <c r="K3150" s="789">
        <f>K3125</f>
        <v>107256252</v>
      </c>
    </row>
    <row r="3151" spans="2:12" ht="27.75" thickTop="1" thickBot="1" x14ac:dyDescent="0.4">
      <c r="B3151" s="767"/>
      <c r="C3151" s="767"/>
      <c r="D3151" s="767"/>
      <c r="E3151" s="767"/>
      <c r="F3151" s="767"/>
      <c r="G3151" s="800"/>
      <c r="H3151" s="787"/>
      <c r="I3151" s="728"/>
      <c r="J3151" s="719" t="s">
        <v>180</v>
      </c>
      <c r="K3151" s="789">
        <f>K3148-K3150</f>
        <v>16602775</v>
      </c>
    </row>
    <row r="3152" spans="2:12" ht="27.75" thickTop="1" thickBot="1" x14ac:dyDescent="0.4">
      <c r="B3152" s="767"/>
      <c r="C3152" s="767"/>
      <c r="D3152" s="767"/>
      <c r="E3152" s="767"/>
      <c r="F3152" s="767"/>
      <c r="G3152" s="769"/>
      <c r="H3152" s="787"/>
      <c r="I3152" s="728"/>
      <c r="J3152" s="720"/>
      <c r="K3152" s="794"/>
    </row>
    <row r="3153" spans="1:15" ht="27.75" thickTop="1" thickBot="1" x14ac:dyDescent="0.4">
      <c r="B3153" s="1088" t="s">
        <v>3130</v>
      </c>
      <c r="C3153" s="1089" t="s">
        <v>3931</v>
      </c>
      <c r="D3153" s="1089"/>
      <c r="E3153" s="1089"/>
      <c r="F3153" s="1089"/>
      <c r="G3153" s="1089"/>
      <c r="H3153" s="1090"/>
      <c r="I3153" s="1091"/>
      <c r="J3153" s="1089"/>
      <c r="K3153" s="1119"/>
    </row>
    <row r="3154" spans="1:15" ht="27.75" thickTop="1" thickBot="1" x14ac:dyDescent="0.4">
      <c r="B3154" s="1569" t="s">
        <v>298</v>
      </c>
      <c r="C3154" s="1569"/>
      <c r="D3154" s="1569"/>
      <c r="E3154" s="1569"/>
      <c r="F3154" s="1569"/>
      <c r="G3154" s="31"/>
      <c r="H3154" s="32"/>
      <c r="I3154" s="753"/>
      <c r="J3154" s="722"/>
      <c r="K3154" s="32"/>
    </row>
    <row r="3155" spans="1:15" ht="80.25" thickTop="1" thickBot="1" x14ac:dyDescent="0.4">
      <c r="B3155" s="20" t="s">
        <v>137</v>
      </c>
      <c r="C3155" s="20" t="s">
        <v>138</v>
      </c>
      <c r="D3155" s="20" t="s">
        <v>139</v>
      </c>
      <c r="E3155" s="20" t="s">
        <v>140</v>
      </c>
      <c r="F3155" s="20" t="s">
        <v>141</v>
      </c>
      <c r="G3155" s="20" t="s">
        <v>142</v>
      </c>
      <c r="H3155" s="33" t="s">
        <v>3311</v>
      </c>
      <c r="I3155" s="750" t="s">
        <v>3317</v>
      </c>
      <c r="J3155" s="717" t="s">
        <v>3318</v>
      </c>
      <c r="K3155" s="33" t="s">
        <v>5153</v>
      </c>
    </row>
    <row r="3156" spans="1:15" s="1208" customFormat="1" ht="51.75" thickTop="1" x14ac:dyDescent="0.35">
      <c r="A3156" s="1198"/>
      <c r="B3156" s="1199">
        <v>23020114</v>
      </c>
      <c r="C3156" s="1199" t="s">
        <v>2964</v>
      </c>
      <c r="D3156" s="1200" t="s">
        <v>3935</v>
      </c>
      <c r="E3156" s="1201">
        <v>3101</v>
      </c>
      <c r="F3156" s="698">
        <v>10742400</v>
      </c>
      <c r="G3156" s="1202" t="s">
        <v>3932</v>
      </c>
      <c r="H3156" s="1203">
        <v>5000000000</v>
      </c>
      <c r="I3156" s="751"/>
      <c r="J3156" s="1204">
        <v>-5000000000</v>
      </c>
      <c r="K3156" s="1205">
        <f>J3156+H3156</f>
        <v>0</v>
      </c>
      <c r="L3156" s="1206"/>
      <c r="M3156" s="1154"/>
      <c r="N3156" s="1207"/>
      <c r="O3156" s="1207"/>
    </row>
    <row r="3157" spans="1:15" ht="51" x14ac:dyDescent="0.35">
      <c r="B3157" s="1199">
        <v>23010112</v>
      </c>
      <c r="C3157" s="782" t="s">
        <v>2964</v>
      </c>
      <c r="D3157" s="790" t="s">
        <v>3936</v>
      </c>
      <c r="E3157" s="784">
        <v>3101</v>
      </c>
      <c r="F3157" s="782" t="s">
        <v>194</v>
      </c>
      <c r="G3157" s="37" t="s">
        <v>3228</v>
      </c>
      <c r="H3157" s="852">
        <v>800000</v>
      </c>
      <c r="I3157" s="751"/>
      <c r="J3157" s="737">
        <v>-800000</v>
      </c>
      <c r="K3157" s="1205">
        <f>J3157+H3157</f>
        <v>0</v>
      </c>
      <c r="L3157" s="1081"/>
    </row>
    <row r="3158" spans="1:15" ht="51" x14ac:dyDescent="0.35">
      <c r="B3158" s="1199">
        <v>23010112</v>
      </c>
      <c r="C3158" s="698" t="s">
        <v>2964</v>
      </c>
      <c r="D3158" s="699" t="s">
        <v>3937</v>
      </c>
      <c r="E3158" s="700">
        <v>3101</v>
      </c>
      <c r="F3158" s="698" t="s">
        <v>194</v>
      </c>
      <c r="G3158" s="26" t="s">
        <v>3229</v>
      </c>
      <c r="H3158" s="762">
        <v>500000</v>
      </c>
      <c r="I3158" s="751"/>
      <c r="J3158" s="723"/>
      <c r="K3158" s="1205">
        <f t="shared" ref="K3158:K3171" si="88">J3158+H3158</f>
        <v>500000</v>
      </c>
      <c r="L3158" s="1081"/>
    </row>
    <row r="3159" spans="1:15" ht="51" x14ac:dyDescent="0.35">
      <c r="B3159" s="1199">
        <v>23010112</v>
      </c>
      <c r="C3159" s="698" t="s">
        <v>2964</v>
      </c>
      <c r="D3159" s="699" t="s">
        <v>3938</v>
      </c>
      <c r="E3159" s="700">
        <v>3101</v>
      </c>
      <c r="F3159" s="698" t="s">
        <v>194</v>
      </c>
      <c r="G3159" s="26" t="s">
        <v>3933</v>
      </c>
      <c r="H3159" s="762">
        <v>10000000</v>
      </c>
      <c r="I3159" s="751"/>
      <c r="J3159" s="723"/>
      <c r="K3159" s="1205">
        <f t="shared" si="88"/>
        <v>10000000</v>
      </c>
      <c r="L3159" s="1081"/>
    </row>
    <row r="3160" spans="1:15" s="151" customFormat="1" ht="76.5" x14ac:dyDescent="0.35">
      <c r="A3160" s="166"/>
      <c r="B3160" s="145">
        <v>23020114</v>
      </c>
      <c r="C3160" s="145" t="s">
        <v>2964</v>
      </c>
      <c r="D3160" s="146" t="s">
        <v>3939</v>
      </c>
      <c r="E3160" s="147">
        <v>3102</v>
      </c>
      <c r="F3160" s="145">
        <v>10730300</v>
      </c>
      <c r="G3160" s="148" t="s">
        <v>3934</v>
      </c>
      <c r="H3160" s="1257">
        <v>640000000</v>
      </c>
      <c r="I3160" s="872"/>
      <c r="J3160" s="1254">
        <v>-640000000</v>
      </c>
      <c r="K3160" s="1258">
        <f t="shared" si="88"/>
        <v>0</v>
      </c>
      <c r="L3160" s="1082"/>
      <c r="M3160" s="1154"/>
      <c r="N3160" s="874"/>
      <c r="O3160" s="874"/>
    </row>
    <row r="3161" spans="1:15" ht="76.5" x14ac:dyDescent="0.35">
      <c r="B3161" s="876">
        <v>23020103</v>
      </c>
      <c r="C3161" s="876" t="s">
        <v>2964</v>
      </c>
      <c r="D3161" s="923" t="s">
        <v>3940</v>
      </c>
      <c r="E3161" s="878">
        <v>3101</v>
      </c>
      <c r="F3161" s="876">
        <v>10742400</v>
      </c>
      <c r="G3161" s="28" t="s">
        <v>4829</v>
      </c>
      <c r="H3161" s="853">
        <v>5000000000</v>
      </c>
      <c r="I3161" s="868"/>
      <c r="J3161" s="1176">
        <v>-5000000000</v>
      </c>
      <c r="K3161" s="1205">
        <f t="shared" si="88"/>
        <v>0</v>
      </c>
      <c r="L3161" s="1081"/>
    </row>
    <row r="3162" spans="1:15" x14ac:dyDescent="0.35">
      <c r="B3162" s="685">
        <v>23020114</v>
      </c>
      <c r="C3162" s="685" t="s">
        <v>2964</v>
      </c>
      <c r="D3162" s="924" t="s">
        <v>4756</v>
      </c>
      <c r="E3162" s="880">
        <v>3101</v>
      </c>
      <c r="F3162" s="685">
        <v>10742400</v>
      </c>
      <c r="G3162" s="1135" t="s">
        <v>4832</v>
      </c>
      <c r="H3162" s="685"/>
      <c r="I3162" s="982"/>
      <c r="J3162" s="795">
        <v>200000000</v>
      </c>
      <c r="K3162" s="1205">
        <f t="shared" si="88"/>
        <v>200000000</v>
      </c>
      <c r="L3162" s="1081"/>
    </row>
    <row r="3163" spans="1:15" x14ac:dyDescent="0.35">
      <c r="B3163" s="685">
        <v>23020102</v>
      </c>
      <c r="C3163" s="685" t="s">
        <v>2964</v>
      </c>
      <c r="D3163" s="924" t="s">
        <v>4830</v>
      </c>
      <c r="E3163" s="880">
        <v>3101</v>
      </c>
      <c r="F3163" s="685">
        <v>10742400</v>
      </c>
      <c r="G3163" s="1135" t="s">
        <v>4833</v>
      </c>
      <c r="H3163" s="685"/>
      <c r="I3163" s="982"/>
      <c r="J3163" s="795">
        <v>300000000</v>
      </c>
      <c r="K3163" s="1205">
        <f t="shared" si="88"/>
        <v>300000000</v>
      </c>
      <c r="L3163" s="1081"/>
    </row>
    <row r="3164" spans="1:15" x14ac:dyDescent="0.35">
      <c r="B3164" s="685">
        <v>23020124</v>
      </c>
      <c r="C3164" s="685" t="s">
        <v>2964</v>
      </c>
      <c r="D3164" s="924" t="s">
        <v>4831</v>
      </c>
      <c r="E3164" s="880">
        <v>3101</v>
      </c>
      <c r="F3164" s="685">
        <v>10742400</v>
      </c>
      <c r="G3164" s="1135" t="s">
        <v>4834</v>
      </c>
      <c r="H3164" s="685"/>
      <c r="I3164" s="982"/>
      <c r="J3164" s="795">
        <v>300000000</v>
      </c>
      <c r="K3164" s="1205">
        <f t="shared" si="88"/>
        <v>300000000</v>
      </c>
      <c r="L3164" s="1081"/>
    </row>
    <row r="3165" spans="1:15" s="151" customFormat="1" ht="51" x14ac:dyDescent="0.35">
      <c r="A3165" s="166"/>
      <c r="B3165" s="1249">
        <v>23020114</v>
      </c>
      <c r="C3165" s="1249" t="s">
        <v>5087</v>
      </c>
      <c r="D3165" s="1294" t="s">
        <v>4757</v>
      </c>
      <c r="E3165" s="1251">
        <v>3101</v>
      </c>
      <c r="F3165" s="1249">
        <v>10742400</v>
      </c>
      <c r="G3165" s="1331" t="s">
        <v>5094</v>
      </c>
      <c r="H3165" s="1249"/>
      <c r="I3165" s="1249"/>
      <c r="J3165" s="872"/>
      <c r="K3165" s="1258">
        <f t="shared" si="88"/>
        <v>0</v>
      </c>
      <c r="L3165" s="166"/>
      <c r="M3165" s="1154"/>
      <c r="N3165" s="874"/>
      <c r="O3165" s="874"/>
    </row>
    <row r="3166" spans="1:15" ht="76.5" x14ac:dyDescent="0.35">
      <c r="B3166" s="685">
        <v>23020114</v>
      </c>
      <c r="C3166" s="685" t="s">
        <v>5088</v>
      </c>
      <c r="D3166" s="924" t="s">
        <v>4758</v>
      </c>
      <c r="E3166" s="880">
        <v>3101</v>
      </c>
      <c r="F3166" s="685">
        <v>10742400</v>
      </c>
      <c r="G3166" s="1134" t="s">
        <v>5095</v>
      </c>
      <c r="H3166" s="685"/>
      <c r="I3166" s="982"/>
      <c r="J3166" s="795">
        <v>500000000</v>
      </c>
      <c r="K3166" s="1205">
        <f t="shared" si="88"/>
        <v>500000000</v>
      </c>
    </row>
    <row r="3167" spans="1:15" x14ac:dyDescent="0.35">
      <c r="B3167" s="685">
        <v>23020103</v>
      </c>
      <c r="C3167" s="685" t="s">
        <v>5089</v>
      </c>
      <c r="D3167" s="924" t="s">
        <v>3361</v>
      </c>
      <c r="E3167" s="880">
        <v>3101</v>
      </c>
      <c r="F3167" s="685">
        <v>10742400</v>
      </c>
      <c r="G3167" s="1134" t="s">
        <v>5096</v>
      </c>
      <c r="H3167" s="685"/>
      <c r="I3167" s="982"/>
      <c r="J3167" s="795">
        <v>299259693.51999998</v>
      </c>
      <c r="K3167" s="1205">
        <f t="shared" si="88"/>
        <v>299259693.51999998</v>
      </c>
    </row>
    <row r="3168" spans="1:15" s="151" customFormat="1" ht="51" x14ac:dyDescent="0.35">
      <c r="A3168" s="166"/>
      <c r="B3168" s="1249">
        <v>23020114</v>
      </c>
      <c r="C3168" s="1249" t="s">
        <v>5090</v>
      </c>
      <c r="D3168" s="1294" t="s">
        <v>4759</v>
      </c>
      <c r="E3168" s="1251">
        <v>3101</v>
      </c>
      <c r="F3168" s="1249">
        <v>10742400</v>
      </c>
      <c r="G3168" s="1331" t="s">
        <v>5097</v>
      </c>
      <c r="H3168" s="1249"/>
      <c r="I3168" s="1249"/>
      <c r="J3168" s="872"/>
      <c r="K3168" s="1258">
        <f t="shared" si="88"/>
        <v>0</v>
      </c>
      <c r="L3168" s="166"/>
      <c r="M3168" s="1154"/>
      <c r="N3168" s="874"/>
      <c r="O3168" s="874"/>
    </row>
    <row r="3169" spans="2:12" ht="51" x14ac:dyDescent="0.35">
      <c r="B3169" s="685">
        <v>23020103</v>
      </c>
      <c r="C3169" s="685" t="s">
        <v>5091</v>
      </c>
      <c r="D3169" s="924" t="s">
        <v>5042</v>
      </c>
      <c r="E3169" s="880">
        <v>3101</v>
      </c>
      <c r="F3169" s="685">
        <v>10742400</v>
      </c>
      <c r="G3169" s="1134" t="s">
        <v>5098</v>
      </c>
      <c r="H3169" s="685"/>
      <c r="I3169" s="982"/>
      <c r="J3169" s="795">
        <v>499970003</v>
      </c>
      <c r="K3169" s="1205">
        <f t="shared" si="88"/>
        <v>499970003</v>
      </c>
    </row>
    <row r="3170" spans="2:12" ht="51" x14ac:dyDescent="0.35">
      <c r="B3170" s="685">
        <v>23020114</v>
      </c>
      <c r="C3170" s="685" t="s">
        <v>5092</v>
      </c>
      <c r="D3170" s="924" t="s">
        <v>5101</v>
      </c>
      <c r="E3170" s="880">
        <v>3101</v>
      </c>
      <c r="F3170" s="685">
        <v>10742400</v>
      </c>
      <c r="G3170" s="1134" t="s">
        <v>5099</v>
      </c>
      <c r="H3170" s="685"/>
      <c r="I3170" s="982"/>
      <c r="J3170" s="795">
        <v>543181372.39999998</v>
      </c>
      <c r="K3170" s="1205">
        <f t="shared" si="88"/>
        <v>543181372.39999998</v>
      </c>
    </row>
    <row r="3171" spans="2:12" ht="102.75" thickBot="1" x14ac:dyDescent="0.4">
      <c r="B3171" s="685">
        <v>23020114</v>
      </c>
      <c r="C3171" s="685" t="s">
        <v>5093</v>
      </c>
      <c r="D3171" s="924" t="s">
        <v>5102</v>
      </c>
      <c r="E3171" s="880">
        <v>3101</v>
      </c>
      <c r="F3171" s="685">
        <v>10742400</v>
      </c>
      <c r="G3171" s="1134" t="s">
        <v>5100</v>
      </c>
      <c r="H3171" s="685"/>
      <c r="I3171" s="982"/>
      <c r="J3171" s="795">
        <v>200000000</v>
      </c>
      <c r="K3171" s="1205">
        <f t="shared" si="88"/>
        <v>200000000</v>
      </c>
    </row>
    <row r="3172" spans="2:12" ht="27.75" thickTop="1" thickBot="1" x14ac:dyDescent="0.4">
      <c r="B3172" s="767"/>
      <c r="C3172" s="767"/>
      <c r="D3172" s="767"/>
      <c r="E3172" s="767"/>
      <c r="F3172" s="767"/>
      <c r="G3172" s="16" t="s">
        <v>214</v>
      </c>
      <c r="H3172" s="766">
        <f t="shared" ref="H3172:J3172" si="89">SUM(H3156:H3171)</f>
        <v>10651300000</v>
      </c>
      <c r="I3172" s="976">
        <f t="shared" si="89"/>
        <v>0</v>
      </c>
      <c r="J3172" s="766">
        <f t="shared" si="89"/>
        <v>-7798388931.0799999</v>
      </c>
      <c r="K3172" s="766">
        <f>SUM(K3156:K3171)</f>
        <v>2852911068.9200001</v>
      </c>
    </row>
    <row r="3173" spans="2:12" ht="27" thickTop="1" thickBot="1" x14ac:dyDescent="0.4">
      <c r="B3173" s="767"/>
      <c r="C3173" s="767"/>
      <c r="D3173" s="767"/>
      <c r="E3173" s="767"/>
      <c r="F3173" s="767"/>
      <c r="G3173" s="769"/>
      <c r="H3173" s="787"/>
      <c r="I3173" s="728"/>
      <c r="J3173" s="770"/>
      <c r="K3173" s="934"/>
    </row>
    <row r="3174" spans="2:12" ht="27.75" thickTop="1" thickBot="1" x14ac:dyDescent="0.4">
      <c r="B3174" s="767"/>
      <c r="C3174" s="767"/>
      <c r="D3174" s="767"/>
      <c r="E3174" s="767"/>
      <c r="F3174" s="767"/>
      <c r="G3174" s="769"/>
      <c r="H3174" s="787" t="s">
        <v>2652</v>
      </c>
      <c r="I3174" s="728"/>
      <c r="J3174" s="719" t="s">
        <v>215</v>
      </c>
      <c r="K3174" s="766">
        <f>K3172</f>
        <v>2852911068.9200001</v>
      </c>
    </row>
    <row r="3175" spans="2:12" ht="27.75" thickTop="1" thickBot="1" x14ac:dyDescent="0.4">
      <c r="B3175" s="767"/>
      <c r="C3175" s="767"/>
      <c r="D3175" s="767"/>
      <c r="E3175" s="767"/>
      <c r="F3175" s="767"/>
      <c r="G3175" s="769"/>
      <c r="H3175" s="787"/>
      <c r="I3175" s="728"/>
      <c r="J3175" s="720"/>
      <c r="K3175" s="794"/>
    </row>
    <row r="3176" spans="2:12" ht="27.75" thickTop="1" thickBot="1" x14ac:dyDescent="0.4">
      <c r="B3176" s="1088">
        <v>25400200100</v>
      </c>
      <c r="C3176" s="1572" t="s">
        <v>3002</v>
      </c>
      <c r="D3176" s="1572"/>
      <c r="E3176" s="1572"/>
      <c r="F3176" s="1572"/>
      <c r="G3176" s="1572"/>
      <c r="H3176" s="1108"/>
      <c r="I3176" s="1101"/>
      <c r="J3176" s="1108"/>
      <c r="K3176" s="1108"/>
    </row>
    <row r="3177" spans="2:12" ht="27.75" thickTop="1" thickBot="1" x14ac:dyDescent="0.4">
      <c r="B3177" s="1569" t="s">
        <v>296</v>
      </c>
      <c r="C3177" s="1569"/>
      <c r="D3177" s="1569"/>
      <c r="E3177" s="1569"/>
      <c r="F3177" s="1569"/>
      <c r="G3177" s="31"/>
      <c r="H3177" s="32"/>
      <c r="I3177" s="753"/>
      <c r="J3177" s="32"/>
      <c r="K3177" s="32"/>
    </row>
    <row r="3178" spans="2:12" ht="106.5" thickTop="1" thickBot="1" x14ac:dyDescent="0.4">
      <c r="B3178" s="20" t="s">
        <v>137</v>
      </c>
      <c r="C3178" s="20" t="s">
        <v>138</v>
      </c>
      <c r="D3178" s="20" t="s">
        <v>139</v>
      </c>
      <c r="E3178" s="20" t="s">
        <v>140</v>
      </c>
      <c r="F3178" s="20" t="s">
        <v>141</v>
      </c>
      <c r="G3178" s="20" t="s">
        <v>142</v>
      </c>
      <c r="H3178" s="33" t="s">
        <v>3311</v>
      </c>
      <c r="I3178" s="750" t="s">
        <v>3316</v>
      </c>
      <c r="J3178" s="717" t="s">
        <v>3315</v>
      </c>
      <c r="K3178" s="21" t="s">
        <v>5190</v>
      </c>
    </row>
    <row r="3179" spans="2:12" ht="26.25" thickTop="1" x14ac:dyDescent="0.35">
      <c r="B3179" s="782">
        <v>21010101</v>
      </c>
      <c r="C3179" s="782">
        <v>70611</v>
      </c>
      <c r="D3179" s="783" t="s">
        <v>4872</v>
      </c>
      <c r="E3179" s="784">
        <v>2101</v>
      </c>
      <c r="F3179" s="782">
        <v>10721300</v>
      </c>
      <c r="G3179" s="37" t="s">
        <v>143</v>
      </c>
      <c r="H3179" s="785">
        <v>38569252.969999999</v>
      </c>
      <c r="I3179" s="751">
        <v>17489019.140000001</v>
      </c>
      <c r="J3179" s="785"/>
      <c r="K3179" s="785">
        <f t="shared" ref="K3179:K3209" si="90">SUM(H3179,J3179)</f>
        <v>38569252.969999999</v>
      </c>
      <c r="L3179" s="1081"/>
    </row>
    <row r="3180" spans="2:12" x14ac:dyDescent="0.35">
      <c r="B3180" s="698">
        <v>22020101</v>
      </c>
      <c r="C3180" s="698">
        <v>70611</v>
      </c>
      <c r="D3180" s="783" t="s">
        <v>4872</v>
      </c>
      <c r="E3180" s="784">
        <v>2101</v>
      </c>
      <c r="F3180" s="782">
        <v>10721300</v>
      </c>
      <c r="G3180" s="26" t="s">
        <v>145</v>
      </c>
      <c r="H3180" s="791">
        <v>1000000</v>
      </c>
      <c r="I3180" s="751"/>
      <c r="J3180" s="791"/>
      <c r="K3180" s="785">
        <f t="shared" si="90"/>
        <v>1000000</v>
      </c>
      <c r="L3180" s="1081"/>
    </row>
    <row r="3181" spans="2:12" x14ac:dyDescent="0.35">
      <c r="B3181" s="698">
        <v>22020102</v>
      </c>
      <c r="C3181" s="698">
        <v>70611</v>
      </c>
      <c r="D3181" s="783" t="s">
        <v>4872</v>
      </c>
      <c r="E3181" s="784">
        <v>2101</v>
      </c>
      <c r="F3181" s="782">
        <v>10721300</v>
      </c>
      <c r="G3181" s="26" t="s">
        <v>146</v>
      </c>
      <c r="H3181" s="791">
        <v>2000000</v>
      </c>
      <c r="I3181" s="751"/>
      <c r="J3181" s="791"/>
      <c r="K3181" s="785">
        <f t="shared" si="90"/>
        <v>2000000</v>
      </c>
      <c r="L3181" s="1081"/>
    </row>
    <row r="3182" spans="2:12" x14ac:dyDescent="0.35">
      <c r="B3182" s="698">
        <v>22020201</v>
      </c>
      <c r="C3182" s="698">
        <v>70611</v>
      </c>
      <c r="D3182" s="783" t="s">
        <v>4872</v>
      </c>
      <c r="E3182" s="784">
        <v>2101</v>
      </c>
      <c r="F3182" s="782">
        <v>10721300</v>
      </c>
      <c r="G3182" s="26" t="s">
        <v>147</v>
      </c>
      <c r="H3182" s="791">
        <v>175000</v>
      </c>
      <c r="I3182" s="751"/>
      <c r="J3182" s="791"/>
      <c r="K3182" s="785">
        <f t="shared" si="90"/>
        <v>175000</v>
      </c>
      <c r="L3182" s="1081"/>
    </row>
    <row r="3183" spans="2:12" x14ac:dyDescent="0.35">
      <c r="B3183" s="698">
        <v>22020203</v>
      </c>
      <c r="C3183" s="698">
        <v>70611</v>
      </c>
      <c r="D3183" s="783" t="s">
        <v>4872</v>
      </c>
      <c r="E3183" s="784">
        <v>2101</v>
      </c>
      <c r="F3183" s="782">
        <v>10721300</v>
      </c>
      <c r="G3183" s="26" t="s">
        <v>148</v>
      </c>
      <c r="H3183" s="791">
        <v>350000</v>
      </c>
      <c r="I3183" s="751"/>
      <c r="J3183" s="791"/>
      <c r="K3183" s="785">
        <f t="shared" si="90"/>
        <v>350000</v>
      </c>
      <c r="L3183" s="1081"/>
    </row>
    <row r="3184" spans="2:12" x14ac:dyDescent="0.35">
      <c r="B3184" s="698">
        <v>22020205</v>
      </c>
      <c r="C3184" s="698">
        <v>70611</v>
      </c>
      <c r="D3184" s="783" t="s">
        <v>4872</v>
      </c>
      <c r="E3184" s="784">
        <v>2101</v>
      </c>
      <c r="F3184" s="782">
        <v>10721300</v>
      </c>
      <c r="G3184" s="26" t="s">
        <v>185</v>
      </c>
      <c r="H3184" s="791">
        <v>70000</v>
      </c>
      <c r="I3184" s="751"/>
      <c r="J3184" s="791"/>
      <c r="K3184" s="785">
        <f t="shared" si="90"/>
        <v>70000</v>
      </c>
      <c r="L3184" s="1081"/>
    </row>
    <row r="3185" spans="2:12" x14ac:dyDescent="0.35">
      <c r="B3185" s="698">
        <v>22020301</v>
      </c>
      <c r="C3185" s="698">
        <v>70611</v>
      </c>
      <c r="D3185" s="783" t="s">
        <v>4872</v>
      </c>
      <c r="E3185" s="784">
        <v>2101</v>
      </c>
      <c r="F3185" s="782">
        <v>10721300</v>
      </c>
      <c r="G3185" s="26" t="s">
        <v>195</v>
      </c>
      <c r="H3185" s="791">
        <v>2950000</v>
      </c>
      <c r="I3185" s="751"/>
      <c r="J3185" s="791"/>
      <c r="K3185" s="785">
        <f t="shared" si="90"/>
        <v>2950000</v>
      </c>
      <c r="L3185" s="1081"/>
    </row>
    <row r="3186" spans="2:12" x14ac:dyDescent="0.35">
      <c r="B3186" s="698">
        <v>22020305</v>
      </c>
      <c r="C3186" s="698">
        <v>70611</v>
      </c>
      <c r="D3186" s="783" t="s">
        <v>4872</v>
      </c>
      <c r="E3186" s="784">
        <v>2101</v>
      </c>
      <c r="F3186" s="782">
        <v>10721300</v>
      </c>
      <c r="G3186" s="26" t="s">
        <v>153</v>
      </c>
      <c r="H3186" s="791">
        <v>875000</v>
      </c>
      <c r="I3186" s="751"/>
      <c r="J3186" s="791"/>
      <c r="K3186" s="785">
        <f t="shared" si="90"/>
        <v>875000</v>
      </c>
      <c r="L3186" s="1081"/>
    </row>
    <row r="3187" spans="2:12" x14ac:dyDescent="0.35">
      <c r="B3187" s="698">
        <v>22020308</v>
      </c>
      <c r="C3187" s="698">
        <v>70611</v>
      </c>
      <c r="D3187" s="783" t="s">
        <v>4872</v>
      </c>
      <c r="E3187" s="784">
        <v>2101</v>
      </c>
      <c r="F3187" s="782">
        <v>10721300</v>
      </c>
      <c r="G3187" s="26" t="s">
        <v>242</v>
      </c>
      <c r="H3187" s="791">
        <v>725000</v>
      </c>
      <c r="I3187" s="751"/>
      <c r="J3187" s="791"/>
      <c r="K3187" s="785">
        <f t="shared" si="90"/>
        <v>725000</v>
      </c>
      <c r="L3187" s="1081"/>
    </row>
    <row r="3188" spans="2:12" x14ac:dyDescent="0.35">
      <c r="B3188" s="698">
        <v>22020309</v>
      </c>
      <c r="C3188" s="698">
        <v>70611</v>
      </c>
      <c r="D3188" s="783" t="s">
        <v>4872</v>
      </c>
      <c r="E3188" s="784">
        <v>2101</v>
      </c>
      <c r="F3188" s="782">
        <v>10721300</v>
      </c>
      <c r="G3188" s="26" t="s">
        <v>156</v>
      </c>
      <c r="H3188" s="791">
        <v>1670000</v>
      </c>
      <c r="I3188" s="751"/>
      <c r="J3188" s="791"/>
      <c r="K3188" s="785">
        <f t="shared" si="90"/>
        <v>1670000</v>
      </c>
      <c r="L3188" s="1081"/>
    </row>
    <row r="3189" spans="2:12" x14ac:dyDescent="0.35">
      <c r="B3189" s="698">
        <v>22020401</v>
      </c>
      <c r="C3189" s="698">
        <v>70611</v>
      </c>
      <c r="D3189" s="783" t="s">
        <v>4872</v>
      </c>
      <c r="E3189" s="784">
        <v>2101</v>
      </c>
      <c r="F3189" s="782">
        <v>10721300</v>
      </c>
      <c r="G3189" s="26" t="s">
        <v>196</v>
      </c>
      <c r="H3189" s="791">
        <v>4100000</v>
      </c>
      <c r="I3189" s="751"/>
      <c r="J3189" s="791"/>
      <c r="K3189" s="785">
        <f t="shared" si="90"/>
        <v>4100000</v>
      </c>
      <c r="L3189" s="1081"/>
    </row>
    <row r="3190" spans="2:12" x14ac:dyDescent="0.35">
      <c r="B3190" s="698">
        <v>22020402</v>
      </c>
      <c r="C3190" s="698">
        <v>70611</v>
      </c>
      <c r="D3190" s="783" t="s">
        <v>4872</v>
      </c>
      <c r="E3190" s="784">
        <v>2101</v>
      </c>
      <c r="F3190" s="782">
        <v>10721300</v>
      </c>
      <c r="G3190" s="26" t="s">
        <v>159</v>
      </c>
      <c r="H3190" s="791">
        <v>175000</v>
      </c>
      <c r="I3190" s="751"/>
      <c r="J3190" s="791"/>
      <c r="K3190" s="785">
        <f t="shared" si="90"/>
        <v>175000</v>
      </c>
      <c r="L3190" s="1081"/>
    </row>
    <row r="3191" spans="2:12" x14ac:dyDescent="0.35">
      <c r="B3191" s="698">
        <v>22020403</v>
      </c>
      <c r="C3191" s="698">
        <v>70611</v>
      </c>
      <c r="D3191" s="783" t="s">
        <v>4872</v>
      </c>
      <c r="E3191" s="784">
        <v>2101</v>
      </c>
      <c r="F3191" s="782">
        <v>10721300</v>
      </c>
      <c r="G3191" s="26" t="s">
        <v>160</v>
      </c>
      <c r="H3191" s="791">
        <v>350000</v>
      </c>
      <c r="I3191" s="751"/>
      <c r="J3191" s="791"/>
      <c r="K3191" s="785">
        <f t="shared" si="90"/>
        <v>350000</v>
      </c>
      <c r="L3191" s="1081"/>
    </row>
    <row r="3192" spans="2:12" x14ac:dyDescent="0.35">
      <c r="B3192" s="698">
        <v>22020404</v>
      </c>
      <c r="C3192" s="698">
        <v>70611</v>
      </c>
      <c r="D3192" s="783" t="s">
        <v>4872</v>
      </c>
      <c r="E3192" s="784">
        <v>2101</v>
      </c>
      <c r="F3192" s="782">
        <v>10721300</v>
      </c>
      <c r="G3192" s="26" t="s">
        <v>161</v>
      </c>
      <c r="H3192" s="791">
        <v>750000</v>
      </c>
      <c r="I3192" s="751"/>
      <c r="J3192" s="791"/>
      <c r="K3192" s="785">
        <f t="shared" si="90"/>
        <v>750000</v>
      </c>
      <c r="L3192" s="1081"/>
    </row>
    <row r="3193" spans="2:12" x14ac:dyDescent="0.35">
      <c r="B3193" s="698">
        <v>22020405</v>
      </c>
      <c r="C3193" s="698">
        <v>70611</v>
      </c>
      <c r="D3193" s="783" t="s">
        <v>4872</v>
      </c>
      <c r="E3193" s="784">
        <v>2101</v>
      </c>
      <c r="F3193" s="782">
        <v>10721300</v>
      </c>
      <c r="G3193" s="26" t="s">
        <v>162</v>
      </c>
      <c r="H3193" s="791">
        <v>350000</v>
      </c>
      <c r="I3193" s="751"/>
      <c r="J3193" s="791"/>
      <c r="K3193" s="785">
        <f t="shared" si="90"/>
        <v>350000</v>
      </c>
      <c r="L3193" s="1081"/>
    </row>
    <row r="3194" spans="2:12" x14ac:dyDescent="0.35">
      <c r="B3194" s="698">
        <v>22020406</v>
      </c>
      <c r="C3194" s="698">
        <v>70611</v>
      </c>
      <c r="D3194" s="783" t="s">
        <v>4872</v>
      </c>
      <c r="E3194" s="784">
        <v>2101</v>
      </c>
      <c r="F3194" s="782">
        <v>10721300</v>
      </c>
      <c r="G3194" s="26" t="s">
        <v>163</v>
      </c>
      <c r="H3194" s="791">
        <v>210000</v>
      </c>
      <c r="I3194" s="751"/>
      <c r="J3194" s="791"/>
      <c r="K3194" s="785">
        <f t="shared" si="90"/>
        <v>210000</v>
      </c>
      <c r="L3194" s="1081"/>
    </row>
    <row r="3195" spans="2:12" x14ac:dyDescent="0.35">
      <c r="B3195" s="698">
        <v>22020501</v>
      </c>
      <c r="C3195" s="698">
        <v>70611</v>
      </c>
      <c r="D3195" s="783" t="s">
        <v>4872</v>
      </c>
      <c r="E3195" s="784">
        <v>2101</v>
      </c>
      <c r="F3195" s="782">
        <v>10721300</v>
      </c>
      <c r="G3195" s="26" t="s">
        <v>165</v>
      </c>
      <c r="H3195" s="791">
        <v>1750000</v>
      </c>
      <c r="I3195" s="751"/>
      <c r="J3195" s="791"/>
      <c r="K3195" s="785">
        <f t="shared" si="90"/>
        <v>1750000</v>
      </c>
      <c r="L3195" s="1081"/>
    </row>
    <row r="3196" spans="2:12" x14ac:dyDescent="0.35">
      <c r="B3196" s="698">
        <v>22020601</v>
      </c>
      <c r="C3196" s="698">
        <v>70611</v>
      </c>
      <c r="D3196" s="783" t="s">
        <v>4872</v>
      </c>
      <c r="E3196" s="784">
        <v>2101</v>
      </c>
      <c r="F3196" s="782">
        <v>10721300</v>
      </c>
      <c r="G3196" s="26" t="s">
        <v>166</v>
      </c>
      <c r="H3196" s="791">
        <v>750000</v>
      </c>
      <c r="I3196" s="751"/>
      <c r="J3196" s="791"/>
      <c r="K3196" s="785">
        <f t="shared" si="90"/>
        <v>750000</v>
      </c>
      <c r="L3196" s="1081"/>
    </row>
    <row r="3197" spans="2:12" x14ac:dyDescent="0.35">
      <c r="B3197" s="698">
        <v>22020602</v>
      </c>
      <c r="C3197" s="698">
        <v>70611</v>
      </c>
      <c r="D3197" s="783" t="s">
        <v>4872</v>
      </c>
      <c r="E3197" s="784">
        <v>2101</v>
      </c>
      <c r="F3197" s="782">
        <v>10721300</v>
      </c>
      <c r="G3197" s="26" t="s">
        <v>210</v>
      </c>
      <c r="H3197" s="791"/>
      <c r="I3197" s="751"/>
      <c r="J3197" s="791">
        <v>4249999</v>
      </c>
      <c r="K3197" s="785">
        <f t="shared" si="90"/>
        <v>4249999</v>
      </c>
      <c r="L3197" s="1081"/>
    </row>
    <row r="3198" spans="2:12" x14ac:dyDescent="0.35">
      <c r="B3198" s="698">
        <v>22020605</v>
      </c>
      <c r="C3198" s="698">
        <v>70611</v>
      </c>
      <c r="D3198" s="783" t="s">
        <v>4872</v>
      </c>
      <c r="E3198" s="784">
        <v>2101</v>
      </c>
      <c r="F3198" s="782">
        <v>10721300</v>
      </c>
      <c r="G3198" s="26" t="s">
        <v>167</v>
      </c>
      <c r="H3198" s="791">
        <v>900000</v>
      </c>
      <c r="I3198" s="751"/>
      <c r="J3198" s="791"/>
      <c r="K3198" s="785">
        <f t="shared" si="90"/>
        <v>900000</v>
      </c>
      <c r="L3198" s="1081"/>
    </row>
    <row r="3199" spans="2:12" x14ac:dyDescent="0.35">
      <c r="B3199" s="698">
        <v>22020701</v>
      </c>
      <c r="C3199" s="698">
        <v>70611</v>
      </c>
      <c r="D3199" s="783" t="s">
        <v>4872</v>
      </c>
      <c r="E3199" s="784">
        <v>2101</v>
      </c>
      <c r="F3199" s="782">
        <v>10721300</v>
      </c>
      <c r="G3199" s="26" t="s">
        <v>199</v>
      </c>
      <c r="H3199" s="791">
        <v>1050000</v>
      </c>
      <c r="I3199" s="751"/>
      <c r="J3199" s="791"/>
      <c r="K3199" s="785">
        <f t="shared" si="90"/>
        <v>1050000</v>
      </c>
      <c r="L3199" s="1081"/>
    </row>
    <row r="3200" spans="2:12" x14ac:dyDescent="0.35">
      <c r="B3200" s="698">
        <v>22020703</v>
      </c>
      <c r="C3200" s="698">
        <v>70611</v>
      </c>
      <c r="D3200" s="783" t="s">
        <v>4872</v>
      </c>
      <c r="E3200" s="784">
        <v>2101</v>
      </c>
      <c r="F3200" s="782">
        <v>10721300</v>
      </c>
      <c r="G3200" s="26" t="s">
        <v>208</v>
      </c>
      <c r="H3200" s="791">
        <v>650000</v>
      </c>
      <c r="I3200" s="751"/>
      <c r="J3200" s="791"/>
      <c r="K3200" s="785">
        <f t="shared" si="90"/>
        <v>650000</v>
      </c>
      <c r="L3200" s="1081"/>
    </row>
    <row r="3201" spans="2:12" x14ac:dyDescent="0.35">
      <c r="B3201" s="698">
        <v>22020801</v>
      </c>
      <c r="C3201" s="698">
        <v>70611</v>
      </c>
      <c r="D3201" s="783" t="s">
        <v>4872</v>
      </c>
      <c r="E3201" s="784">
        <v>2101</v>
      </c>
      <c r="F3201" s="782">
        <v>10721300</v>
      </c>
      <c r="G3201" s="26" t="s">
        <v>168</v>
      </c>
      <c r="H3201" s="791">
        <v>1600000</v>
      </c>
      <c r="I3201" s="751"/>
      <c r="J3201" s="791"/>
      <c r="K3201" s="785">
        <f t="shared" si="90"/>
        <v>1600000</v>
      </c>
      <c r="L3201" s="1081"/>
    </row>
    <row r="3202" spans="2:12" x14ac:dyDescent="0.35">
      <c r="B3202" s="698">
        <v>22020803</v>
      </c>
      <c r="C3202" s="698">
        <v>70611</v>
      </c>
      <c r="D3202" s="783" t="s">
        <v>4872</v>
      </c>
      <c r="E3202" s="784">
        <v>2101</v>
      </c>
      <c r="F3202" s="782">
        <v>10721300</v>
      </c>
      <c r="G3202" s="26" t="s">
        <v>169</v>
      </c>
      <c r="H3202" s="791">
        <v>1095000</v>
      </c>
      <c r="I3202" s="751"/>
      <c r="J3202" s="791"/>
      <c r="K3202" s="785">
        <f t="shared" si="90"/>
        <v>1095000</v>
      </c>
      <c r="L3202" s="1081"/>
    </row>
    <row r="3203" spans="2:12" x14ac:dyDescent="0.35">
      <c r="B3203" s="698">
        <v>22020901</v>
      </c>
      <c r="C3203" s="698">
        <v>70611</v>
      </c>
      <c r="D3203" s="783" t="s">
        <v>4872</v>
      </c>
      <c r="E3203" s="784">
        <v>2101</v>
      </c>
      <c r="F3203" s="782">
        <v>10721300</v>
      </c>
      <c r="G3203" s="26" t="s">
        <v>171</v>
      </c>
      <c r="H3203" s="791">
        <v>35000</v>
      </c>
      <c r="I3203" s="751"/>
      <c r="J3203" s="791"/>
      <c r="K3203" s="785">
        <f t="shared" si="90"/>
        <v>35000</v>
      </c>
      <c r="L3203" s="1081"/>
    </row>
    <row r="3204" spans="2:12" x14ac:dyDescent="0.35">
      <c r="B3204" s="698">
        <v>22021001</v>
      </c>
      <c r="C3204" s="698">
        <v>70611</v>
      </c>
      <c r="D3204" s="783" t="s">
        <v>4872</v>
      </c>
      <c r="E3204" s="784">
        <v>2101</v>
      </c>
      <c r="F3204" s="782">
        <v>10721300</v>
      </c>
      <c r="G3204" s="26" t="s">
        <v>172</v>
      </c>
      <c r="H3204" s="791">
        <v>1600000</v>
      </c>
      <c r="I3204" s="751"/>
      <c r="J3204" s="791"/>
      <c r="K3204" s="785">
        <f t="shared" si="90"/>
        <v>1600000</v>
      </c>
      <c r="L3204" s="1081"/>
    </row>
    <row r="3205" spans="2:12" x14ac:dyDescent="0.35">
      <c r="B3205" s="698">
        <v>22021002</v>
      </c>
      <c r="C3205" s="698">
        <v>70611</v>
      </c>
      <c r="D3205" s="783" t="s">
        <v>4872</v>
      </c>
      <c r="E3205" s="784">
        <v>2101</v>
      </c>
      <c r="F3205" s="782">
        <v>10721300</v>
      </c>
      <c r="G3205" s="26" t="s">
        <v>189</v>
      </c>
      <c r="H3205" s="791">
        <v>1050000</v>
      </c>
      <c r="I3205" s="751"/>
      <c r="J3205" s="791"/>
      <c r="K3205" s="785">
        <f t="shared" si="90"/>
        <v>1050000</v>
      </c>
      <c r="L3205" s="1081"/>
    </row>
    <row r="3206" spans="2:12" x14ac:dyDescent="0.35">
      <c r="B3206" s="698">
        <v>22021003</v>
      </c>
      <c r="C3206" s="698">
        <v>70611</v>
      </c>
      <c r="D3206" s="783" t="s">
        <v>4872</v>
      </c>
      <c r="E3206" s="784">
        <v>2101</v>
      </c>
      <c r="F3206" s="782">
        <v>10721300</v>
      </c>
      <c r="G3206" s="26" t="s">
        <v>173</v>
      </c>
      <c r="H3206" s="791">
        <v>550000</v>
      </c>
      <c r="I3206" s="751"/>
      <c r="J3206" s="791"/>
      <c r="K3206" s="785">
        <f t="shared" si="90"/>
        <v>550000</v>
      </c>
      <c r="L3206" s="1081"/>
    </row>
    <row r="3207" spans="2:12" x14ac:dyDescent="0.35">
      <c r="B3207" s="698">
        <v>22021004</v>
      </c>
      <c r="C3207" s="698">
        <v>70611</v>
      </c>
      <c r="D3207" s="783" t="s">
        <v>4872</v>
      </c>
      <c r="E3207" s="784">
        <v>2101</v>
      </c>
      <c r="F3207" s="782">
        <v>10721300</v>
      </c>
      <c r="G3207" s="26" t="s">
        <v>174</v>
      </c>
      <c r="H3207" s="791">
        <v>875000</v>
      </c>
      <c r="I3207" s="751"/>
      <c r="J3207" s="791"/>
      <c r="K3207" s="785">
        <f t="shared" si="90"/>
        <v>875000</v>
      </c>
      <c r="L3207" s="1081"/>
    </row>
    <row r="3208" spans="2:12" x14ac:dyDescent="0.35">
      <c r="B3208" s="698">
        <v>22021007</v>
      </c>
      <c r="C3208" s="698">
        <v>70611</v>
      </c>
      <c r="D3208" s="783" t="s">
        <v>4872</v>
      </c>
      <c r="E3208" s="784">
        <v>2101</v>
      </c>
      <c r="F3208" s="782">
        <v>10721300</v>
      </c>
      <c r="G3208" s="26" t="s">
        <v>175</v>
      </c>
      <c r="H3208" s="791">
        <v>2050000</v>
      </c>
      <c r="I3208" s="751"/>
      <c r="J3208" s="791"/>
      <c r="K3208" s="785">
        <f t="shared" si="90"/>
        <v>2050000</v>
      </c>
      <c r="L3208" s="1081"/>
    </row>
    <row r="3209" spans="2:12" ht="26.25" thickBot="1" x14ac:dyDescent="0.4">
      <c r="B3209" s="698">
        <v>22021014</v>
      </c>
      <c r="C3209" s="698">
        <v>70611</v>
      </c>
      <c r="D3209" s="783" t="s">
        <v>4872</v>
      </c>
      <c r="E3209" s="784">
        <v>2101</v>
      </c>
      <c r="F3209" s="782">
        <v>10721300</v>
      </c>
      <c r="G3209" s="26" t="s">
        <v>206</v>
      </c>
      <c r="H3209" s="791">
        <v>350000</v>
      </c>
      <c r="I3209" s="751"/>
      <c r="J3209" s="791"/>
      <c r="K3209" s="785">
        <f t="shared" si="90"/>
        <v>350000</v>
      </c>
      <c r="L3209" s="1081"/>
    </row>
    <row r="3210" spans="2:12" ht="27.75" thickTop="1" thickBot="1" x14ac:dyDescent="0.4">
      <c r="B3210" s="764"/>
      <c r="C3210" s="764"/>
      <c r="D3210" s="764"/>
      <c r="E3210" s="764"/>
      <c r="F3210" s="764"/>
      <c r="G3210" s="16" t="s">
        <v>1039</v>
      </c>
      <c r="H3210" s="766">
        <f>SUM(H3179:H3209)</f>
        <v>68624252.969999999</v>
      </c>
      <c r="I3210" s="747">
        <f>SUM(I3179:I3209)</f>
        <v>17489019.140000001</v>
      </c>
      <c r="J3210" s="766">
        <f>SUM(J3179:J3209)</f>
        <v>4249999</v>
      </c>
      <c r="K3210" s="766">
        <f>SUM(K3179:K3209)</f>
        <v>72874251.969999999</v>
      </c>
    </row>
    <row r="3211" spans="2:12" ht="27" thickTop="1" thickBot="1" x14ac:dyDescent="0.4">
      <c r="B3211" s="767"/>
      <c r="C3211" s="767"/>
      <c r="D3211" s="767"/>
      <c r="E3211" s="767"/>
      <c r="F3211" s="767"/>
      <c r="G3211" s="769"/>
      <c r="H3211" s="787"/>
      <c r="I3211" s="728"/>
      <c r="J3211" s="787"/>
      <c r="K3211" s="934"/>
    </row>
    <row r="3212" spans="2:12" ht="27.75" thickTop="1" thickBot="1" x14ac:dyDescent="0.4">
      <c r="B3212" s="767"/>
      <c r="C3212" s="767"/>
      <c r="D3212" s="767"/>
      <c r="E3212" s="767"/>
      <c r="F3212" s="767"/>
      <c r="G3212" s="769"/>
      <c r="H3212" s="787"/>
      <c r="I3212" s="728"/>
      <c r="J3212" s="741" t="s">
        <v>179</v>
      </c>
      <c r="K3212" s="766">
        <f>SUM(K3179)</f>
        <v>38569252.969999999</v>
      </c>
    </row>
    <row r="3213" spans="2:12" ht="27.75" thickTop="1" thickBot="1" x14ac:dyDescent="0.4">
      <c r="B3213" s="767"/>
      <c r="C3213" s="767"/>
      <c r="D3213" s="767"/>
      <c r="E3213" s="767"/>
      <c r="F3213" s="767"/>
      <c r="G3213" s="769"/>
      <c r="H3213" s="787"/>
      <c r="I3213" s="728"/>
      <c r="J3213" s="741" t="s">
        <v>180</v>
      </c>
      <c r="K3213" s="766">
        <f>K3210-K3212</f>
        <v>34304999</v>
      </c>
    </row>
    <row r="3214" spans="2:12" ht="27.75" thickTop="1" thickBot="1" x14ac:dyDescent="0.4">
      <c r="B3214" s="767"/>
      <c r="C3214" s="767"/>
      <c r="D3214" s="767"/>
      <c r="E3214" s="767"/>
      <c r="F3214" s="767"/>
      <c r="G3214" s="769"/>
      <c r="H3214" s="787"/>
      <c r="I3214" s="728"/>
      <c r="J3214" s="720"/>
      <c r="K3214" s="794"/>
    </row>
    <row r="3215" spans="2:12" ht="27.75" thickTop="1" thickBot="1" x14ac:dyDescent="0.4">
      <c r="B3215" s="1088">
        <v>25400200100</v>
      </c>
      <c r="C3215" s="1572" t="s">
        <v>3002</v>
      </c>
      <c r="D3215" s="1572"/>
      <c r="E3215" s="1572"/>
      <c r="F3215" s="1572"/>
      <c r="G3215" s="1572"/>
      <c r="H3215" s="1108"/>
      <c r="I3215" s="1101"/>
      <c r="J3215" s="1108"/>
      <c r="K3215" s="1108"/>
    </row>
    <row r="3216" spans="2:12" ht="27.75" thickTop="1" thickBot="1" x14ac:dyDescent="0.4">
      <c r="B3216" s="1569" t="s">
        <v>298</v>
      </c>
      <c r="C3216" s="1569"/>
      <c r="D3216" s="1569"/>
      <c r="E3216" s="1569"/>
      <c r="F3216" s="1569"/>
      <c r="G3216" s="31"/>
      <c r="H3216" s="32"/>
      <c r="I3216" s="753"/>
      <c r="J3216" s="722"/>
      <c r="K3216" s="69"/>
    </row>
    <row r="3217" spans="2:12" ht="80.25" thickTop="1" thickBot="1" x14ac:dyDescent="0.4">
      <c r="B3217" s="20" t="s">
        <v>137</v>
      </c>
      <c r="C3217" s="20" t="s">
        <v>138</v>
      </c>
      <c r="D3217" s="20" t="s">
        <v>139</v>
      </c>
      <c r="E3217" s="20" t="s">
        <v>140</v>
      </c>
      <c r="F3217" s="20" t="s">
        <v>141</v>
      </c>
      <c r="G3217" s="20" t="s">
        <v>142</v>
      </c>
      <c r="H3217" s="33" t="s">
        <v>3311</v>
      </c>
      <c r="I3217" s="750" t="s">
        <v>3317</v>
      </c>
      <c r="J3217" s="717" t="s">
        <v>3318</v>
      </c>
      <c r="K3217" s="33" t="s">
        <v>5153</v>
      </c>
    </row>
    <row r="3218" spans="2:12" ht="77.25" thickTop="1" x14ac:dyDescent="0.35">
      <c r="B3218" s="698">
        <v>23010107</v>
      </c>
      <c r="C3218" s="698">
        <v>70611</v>
      </c>
      <c r="D3218" s="826" t="s">
        <v>3948</v>
      </c>
      <c r="E3218" s="700">
        <v>3101</v>
      </c>
      <c r="F3218" s="698" t="s">
        <v>194</v>
      </c>
      <c r="G3218" s="26" t="s">
        <v>3942</v>
      </c>
      <c r="H3218" s="763">
        <v>65000000</v>
      </c>
      <c r="I3218" s="751"/>
      <c r="J3218" s="735">
        <v>-65000000</v>
      </c>
      <c r="K3218" s="798">
        <f t="shared" ref="K3218:K3223" si="91">SUM(H3218,J3218)</f>
        <v>0</v>
      </c>
      <c r="L3218" s="1081"/>
    </row>
    <row r="3219" spans="2:12" ht="76.5" x14ac:dyDescent="0.35">
      <c r="B3219" s="698" t="s">
        <v>2905</v>
      </c>
      <c r="C3219" s="698">
        <v>70611</v>
      </c>
      <c r="D3219" s="826" t="s">
        <v>3949</v>
      </c>
      <c r="E3219" s="700">
        <v>3101</v>
      </c>
      <c r="F3219" s="698" t="s">
        <v>194</v>
      </c>
      <c r="G3219" s="26" t="s">
        <v>3943</v>
      </c>
      <c r="H3219" s="763">
        <v>5000000</v>
      </c>
      <c r="I3219" s="751"/>
      <c r="J3219" s="735"/>
      <c r="K3219" s="798">
        <f t="shared" si="91"/>
        <v>5000000</v>
      </c>
      <c r="L3219" s="1081"/>
    </row>
    <row r="3220" spans="2:12" ht="76.5" x14ac:dyDescent="0.35">
      <c r="B3220" s="698" t="s">
        <v>2905</v>
      </c>
      <c r="C3220" s="698">
        <v>70611</v>
      </c>
      <c r="D3220" s="826" t="s">
        <v>3950</v>
      </c>
      <c r="E3220" s="700">
        <v>3101</v>
      </c>
      <c r="F3220" s="698" t="s">
        <v>194</v>
      </c>
      <c r="G3220" s="26" t="s">
        <v>3944</v>
      </c>
      <c r="H3220" s="763">
        <v>5250000</v>
      </c>
      <c r="I3220" s="751"/>
      <c r="J3220" s="735"/>
      <c r="K3220" s="798">
        <f t="shared" si="91"/>
        <v>5250000</v>
      </c>
      <c r="L3220" s="1081"/>
    </row>
    <row r="3221" spans="2:12" ht="76.5" x14ac:dyDescent="0.35">
      <c r="B3221" s="698" t="s">
        <v>2905</v>
      </c>
      <c r="C3221" s="698">
        <v>70611</v>
      </c>
      <c r="D3221" s="826" t="s">
        <v>3951</v>
      </c>
      <c r="E3221" s="700">
        <v>3101</v>
      </c>
      <c r="F3221" s="698" t="s">
        <v>194</v>
      </c>
      <c r="G3221" s="28" t="s">
        <v>3945</v>
      </c>
      <c r="H3221" s="836">
        <v>2000000</v>
      </c>
      <c r="I3221" s="751"/>
      <c r="J3221" s="735"/>
      <c r="K3221" s="798">
        <f t="shared" si="91"/>
        <v>2000000</v>
      </c>
      <c r="L3221" s="1081"/>
    </row>
    <row r="3222" spans="2:12" ht="76.5" x14ac:dyDescent="0.35">
      <c r="B3222" s="698" t="s">
        <v>2905</v>
      </c>
      <c r="C3222" s="698">
        <v>70611</v>
      </c>
      <c r="D3222" s="826" t="s">
        <v>3952</v>
      </c>
      <c r="E3222" s="700">
        <v>3101</v>
      </c>
      <c r="F3222" s="698" t="s">
        <v>194</v>
      </c>
      <c r="G3222" s="28" t="s">
        <v>3946</v>
      </c>
      <c r="H3222" s="836">
        <v>1000000</v>
      </c>
      <c r="I3222" s="751"/>
      <c r="J3222" s="735"/>
      <c r="K3222" s="798">
        <f t="shared" si="91"/>
        <v>1000000</v>
      </c>
      <c r="L3222" s="1081"/>
    </row>
    <row r="3223" spans="2:12" ht="77.25" thickBot="1" x14ac:dyDescent="0.4">
      <c r="B3223" s="698" t="s">
        <v>2905</v>
      </c>
      <c r="C3223" s="698">
        <v>70611</v>
      </c>
      <c r="D3223" s="826" t="s">
        <v>3953</v>
      </c>
      <c r="E3223" s="700">
        <v>3101</v>
      </c>
      <c r="F3223" s="698" t="s">
        <v>194</v>
      </c>
      <c r="G3223" s="28" t="s">
        <v>3947</v>
      </c>
      <c r="H3223" s="836">
        <v>2000000</v>
      </c>
      <c r="I3223" s="751"/>
      <c r="J3223" s="735"/>
      <c r="K3223" s="798">
        <f t="shared" si="91"/>
        <v>2000000</v>
      </c>
      <c r="L3223" s="1081"/>
    </row>
    <row r="3224" spans="2:12" ht="27.75" thickTop="1" thickBot="1" x14ac:dyDescent="0.4">
      <c r="B3224" s="764"/>
      <c r="C3224" s="764"/>
      <c r="D3224" s="764"/>
      <c r="E3224" s="764"/>
      <c r="F3224" s="764"/>
      <c r="G3224" s="16" t="s">
        <v>1038</v>
      </c>
      <c r="H3224" s="766">
        <f>SUM(H3218:H3223)</f>
        <v>80250000</v>
      </c>
      <c r="I3224" s="747">
        <f>SUM(I3218:I3223)</f>
        <v>0</v>
      </c>
      <c r="J3224" s="765">
        <f>SUM(J3218:J3223)</f>
        <v>-65000000</v>
      </c>
      <c r="K3224" s="789">
        <f>SUM(K3218:K3223)</f>
        <v>15250000</v>
      </c>
    </row>
    <row r="3225" spans="2:12" ht="27" thickTop="1" thickBot="1" x14ac:dyDescent="0.4">
      <c r="B3225" s="767"/>
      <c r="C3225" s="767"/>
      <c r="D3225" s="767"/>
      <c r="E3225" s="767"/>
      <c r="F3225" s="767"/>
      <c r="G3225" s="769"/>
      <c r="H3225" s="787"/>
      <c r="I3225" s="728"/>
      <c r="J3225" s="770"/>
      <c r="K3225" s="935"/>
    </row>
    <row r="3226" spans="2:12" ht="27.75" thickTop="1" thickBot="1" x14ac:dyDescent="0.4">
      <c r="B3226" s="767"/>
      <c r="C3226" s="767"/>
      <c r="D3226" s="767"/>
      <c r="E3226" s="767"/>
      <c r="F3226" s="767"/>
      <c r="G3226" s="769"/>
      <c r="H3226" s="787"/>
      <c r="I3226" s="728"/>
      <c r="J3226" s="719" t="s">
        <v>215</v>
      </c>
      <c r="K3226" s="789">
        <f>K3224</f>
        <v>15250000</v>
      </c>
    </row>
    <row r="3227" spans="2:12" ht="26.25" thickTop="1" x14ac:dyDescent="0.35"/>
    <row r="3228" spans="2:12" ht="27" thickBot="1" x14ac:dyDescent="0.4">
      <c r="B3228" s="767"/>
      <c r="C3228" s="767"/>
      <c r="D3228" s="767"/>
      <c r="E3228" s="767"/>
      <c r="F3228" s="767"/>
      <c r="G3228" s="769"/>
      <c r="H3228" s="787"/>
      <c r="I3228" s="728"/>
      <c r="J3228" s="720"/>
      <c r="K3228" s="794"/>
    </row>
    <row r="3229" spans="2:12" ht="27.75" thickTop="1" thickBot="1" x14ac:dyDescent="0.4">
      <c r="B3229" s="1088" t="s">
        <v>80</v>
      </c>
      <c r="C3229" s="1089" t="s">
        <v>3167</v>
      </c>
      <c r="D3229" s="1089"/>
      <c r="E3229" s="1089"/>
      <c r="F3229" s="1089"/>
      <c r="G3229" s="1089"/>
      <c r="H3229" s="1090"/>
      <c r="I3229" s="1091"/>
      <c r="J3229" s="1089"/>
      <c r="K3229" s="1119"/>
    </row>
    <row r="3230" spans="2:12" ht="27.75" thickTop="1" thickBot="1" x14ac:dyDescent="0.4">
      <c r="B3230" s="1569" t="s">
        <v>182</v>
      </c>
      <c r="C3230" s="1569"/>
      <c r="D3230" s="1569"/>
      <c r="E3230" s="1569"/>
      <c r="F3230" s="1569"/>
      <c r="G3230" s="31"/>
      <c r="H3230" s="32"/>
      <c r="I3230" s="753"/>
      <c r="J3230" s="722"/>
      <c r="K3230" s="69"/>
    </row>
    <row r="3231" spans="2:12" ht="106.5" thickTop="1" thickBot="1" x14ac:dyDescent="0.4">
      <c r="B3231" s="20" t="s">
        <v>137</v>
      </c>
      <c r="C3231" s="20" t="s">
        <v>138</v>
      </c>
      <c r="D3231" s="20" t="s">
        <v>139</v>
      </c>
      <c r="E3231" s="20" t="s">
        <v>140</v>
      </c>
      <c r="F3231" s="20" t="s">
        <v>141</v>
      </c>
      <c r="G3231" s="20" t="s">
        <v>142</v>
      </c>
      <c r="H3231" s="33" t="s">
        <v>3311</v>
      </c>
      <c r="I3231" s="750" t="s">
        <v>3316</v>
      </c>
      <c r="J3231" s="717" t="s">
        <v>3315</v>
      </c>
      <c r="K3231" s="21" t="s">
        <v>5190</v>
      </c>
    </row>
    <row r="3232" spans="2:12" ht="26.25" thickTop="1" x14ac:dyDescent="0.35">
      <c r="B3232" s="782">
        <v>21010101</v>
      </c>
      <c r="C3232" s="782">
        <v>70611</v>
      </c>
      <c r="D3232" s="783" t="s">
        <v>4872</v>
      </c>
      <c r="E3232" s="784">
        <v>2101</v>
      </c>
      <c r="F3232" s="782">
        <v>10721300</v>
      </c>
      <c r="G3232" s="37" t="s">
        <v>143</v>
      </c>
      <c r="H3232" s="785">
        <v>121599194.13</v>
      </c>
      <c r="I3232" s="751">
        <v>56666052.280000001</v>
      </c>
      <c r="J3232" s="738"/>
      <c r="K3232" s="797">
        <f t="shared" ref="K3232:K3249" si="92">SUM(H3232,J3232)</f>
        <v>121599194.13</v>
      </c>
      <c r="L3232" s="1081"/>
    </row>
    <row r="3233" spans="2:12" ht="30.6" customHeight="1" x14ac:dyDescent="0.35">
      <c r="B3233" s="698">
        <v>22020101</v>
      </c>
      <c r="C3233" s="782">
        <v>70611</v>
      </c>
      <c r="D3233" s="761" t="s">
        <v>4872</v>
      </c>
      <c r="E3233" s="700">
        <v>2101</v>
      </c>
      <c r="F3233" s="698">
        <v>10721300</v>
      </c>
      <c r="G3233" s="26" t="s">
        <v>145</v>
      </c>
      <c r="H3233" s="791">
        <v>2590000</v>
      </c>
      <c r="I3233" s="751">
        <v>810000</v>
      </c>
      <c r="J3233" s="648"/>
      <c r="K3233" s="799">
        <f t="shared" si="92"/>
        <v>2590000</v>
      </c>
      <c r="L3233" s="1081"/>
    </row>
    <row r="3234" spans="2:12" ht="30.6" customHeight="1" x14ac:dyDescent="0.35">
      <c r="B3234" s="698">
        <v>22020102</v>
      </c>
      <c r="C3234" s="782">
        <v>70611</v>
      </c>
      <c r="D3234" s="761" t="s">
        <v>4872</v>
      </c>
      <c r="E3234" s="700">
        <v>2101</v>
      </c>
      <c r="F3234" s="698">
        <v>10721300</v>
      </c>
      <c r="G3234" s="26" t="s">
        <v>146</v>
      </c>
      <c r="H3234" s="791">
        <v>3292000</v>
      </c>
      <c r="I3234" s="751">
        <v>0</v>
      </c>
      <c r="J3234" s="648"/>
      <c r="K3234" s="799">
        <f t="shared" si="92"/>
        <v>3292000</v>
      </c>
      <c r="L3234" s="1081"/>
    </row>
    <row r="3235" spans="2:12" ht="30.6" customHeight="1" x14ac:dyDescent="0.35">
      <c r="B3235" s="698">
        <v>22020201</v>
      </c>
      <c r="C3235" s="782">
        <v>70611</v>
      </c>
      <c r="D3235" s="761" t="s">
        <v>4872</v>
      </c>
      <c r="E3235" s="700">
        <v>2101</v>
      </c>
      <c r="F3235" s="698">
        <v>10721300</v>
      </c>
      <c r="G3235" s="26" t="s">
        <v>147</v>
      </c>
      <c r="H3235" s="763">
        <v>350000</v>
      </c>
      <c r="I3235" s="751">
        <v>0</v>
      </c>
      <c r="J3235" s="735"/>
      <c r="K3235" s="697">
        <f t="shared" si="92"/>
        <v>350000</v>
      </c>
      <c r="L3235" s="1081"/>
    </row>
    <row r="3236" spans="2:12" ht="30.6" customHeight="1" x14ac:dyDescent="0.35">
      <c r="B3236" s="698">
        <v>22020204</v>
      </c>
      <c r="C3236" s="782">
        <v>70611</v>
      </c>
      <c r="D3236" s="761" t="s">
        <v>4872</v>
      </c>
      <c r="E3236" s="700">
        <v>2101</v>
      </c>
      <c r="F3236" s="698">
        <v>10721300</v>
      </c>
      <c r="G3236" s="26" t="s">
        <v>149</v>
      </c>
      <c r="H3236" s="763">
        <v>200000</v>
      </c>
      <c r="I3236" s="751">
        <v>0</v>
      </c>
      <c r="J3236" s="735"/>
      <c r="K3236" s="697">
        <f t="shared" si="92"/>
        <v>200000</v>
      </c>
      <c r="L3236" s="1081"/>
    </row>
    <row r="3237" spans="2:12" ht="30.6" customHeight="1" x14ac:dyDescent="0.35">
      <c r="B3237" s="698">
        <v>22020301</v>
      </c>
      <c r="C3237" s="782">
        <v>70611</v>
      </c>
      <c r="D3237" s="761" t="s">
        <v>4872</v>
      </c>
      <c r="E3237" s="700">
        <v>2101</v>
      </c>
      <c r="F3237" s="698">
        <v>10721300</v>
      </c>
      <c r="G3237" s="26" t="s">
        <v>195</v>
      </c>
      <c r="H3237" s="791">
        <v>4000000</v>
      </c>
      <c r="I3237" s="751">
        <v>790000</v>
      </c>
      <c r="J3237" s="648"/>
      <c r="K3237" s="697">
        <f t="shared" si="92"/>
        <v>4000000</v>
      </c>
      <c r="L3237" s="1081"/>
    </row>
    <row r="3238" spans="2:12" ht="30.6" customHeight="1" x14ac:dyDescent="0.35">
      <c r="B3238" s="698">
        <v>22020306</v>
      </c>
      <c r="C3238" s="782">
        <v>70611</v>
      </c>
      <c r="D3238" s="761" t="s">
        <v>4872</v>
      </c>
      <c r="E3238" s="700">
        <v>2101</v>
      </c>
      <c r="F3238" s="698">
        <v>10721300</v>
      </c>
      <c r="G3238" s="26" t="s">
        <v>154</v>
      </c>
      <c r="H3238" s="791">
        <v>500000</v>
      </c>
      <c r="I3238" s="751">
        <v>80000</v>
      </c>
      <c r="J3238" s="648"/>
      <c r="K3238" s="697">
        <f t="shared" si="92"/>
        <v>500000</v>
      </c>
      <c r="L3238" s="1081"/>
    </row>
    <row r="3239" spans="2:12" ht="30.6" customHeight="1" x14ac:dyDescent="0.35">
      <c r="B3239" s="698">
        <v>22020401</v>
      </c>
      <c r="C3239" s="782">
        <v>70611</v>
      </c>
      <c r="D3239" s="761" t="s">
        <v>4872</v>
      </c>
      <c r="E3239" s="700">
        <v>2101</v>
      </c>
      <c r="F3239" s="698">
        <v>10721300</v>
      </c>
      <c r="G3239" s="26" t="s">
        <v>196</v>
      </c>
      <c r="H3239" s="791">
        <v>1000000</v>
      </c>
      <c r="I3239" s="751">
        <v>0</v>
      </c>
      <c r="J3239" s="648"/>
      <c r="K3239" s="697">
        <f t="shared" si="92"/>
        <v>1000000</v>
      </c>
      <c r="L3239" s="1081"/>
    </row>
    <row r="3240" spans="2:12" ht="30.6" customHeight="1" x14ac:dyDescent="0.35">
      <c r="B3240" s="698">
        <v>22020402</v>
      </c>
      <c r="C3240" s="782">
        <v>70611</v>
      </c>
      <c r="D3240" s="761" t="s">
        <v>4872</v>
      </c>
      <c r="E3240" s="700">
        <v>2101</v>
      </c>
      <c r="F3240" s="698">
        <v>10721300</v>
      </c>
      <c r="G3240" s="26" t="s">
        <v>197</v>
      </c>
      <c r="H3240" s="791">
        <v>100000</v>
      </c>
      <c r="I3240" s="751">
        <v>0</v>
      </c>
      <c r="J3240" s="648"/>
      <c r="K3240" s="697">
        <f t="shared" si="92"/>
        <v>100000</v>
      </c>
      <c r="L3240" s="1081"/>
    </row>
    <row r="3241" spans="2:12" ht="30.6" customHeight="1" x14ac:dyDescent="0.35">
      <c r="B3241" s="698">
        <v>22020404</v>
      </c>
      <c r="C3241" s="782">
        <v>70611</v>
      </c>
      <c r="D3241" s="761" t="s">
        <v>4872</v>
      </c>
      <c r="E3241" s="700">
        <v>2101</v>
      </c>
      <c r="F3241" s="698">
        <v>10721300</v>
      </c>
      <c r="G3241" s="26" t="s">
        <v>161</v>
      </c>
      <c r="H3241" s="791">
        <v>546000</v>
      </c>
      <c r="I3241" s="751">
        <v>0</v>
      </c>
      <c r="J3241" s="648"/>
      <c r="K3241" s="697">
        <f t="shared" si="92"/>
        <v>546000</v>
      </c>
      <c r="L3241" s="1081"/>
    </row>
    <row r="3242" spans="2:12" ht="30.6" customHeight="1" x14ac:dyDescent="0.35">
      <c r="B3242" s="698">
        <v>22020405</v>
      </c>
      <c r="C3242" s="782">
        <v>70611</v>
      </c>
      <c r="D3242" s="761" t="s">
        <v>4872</v>
      </c>
      <c r="E3242" s="700">
        <v>2101</v>
      </c>
      <c r="F3242" s="698">
        <v>10721300</v>
      </c>
      <c r="G3242" s="26" t="s">
        <v>162</v>
      </c>
      <c r="H3242" s="791">
        <v>500000</v>
      </c>
      <c r="I3242" s="751">
        <v>0</v>
      </c>
      <c r="J3242" s="648"/>
      <c r="K3242" s="697">
        <f t="shared" si="92"/>
        <v>500000</v>
      </c>
      <c r="L3242" s="1081"/>
    </row>
    <row r="3243" spans="2:12" ht="30.6" customHeight="1" x14ac:dyDescent="0.35">
      <c r="B3243" s="698">
        <v>22020501</v>
      </c>
      <c r="C3243" s="782">
        <v>70611</v>
      </c>
      <c r="D3243" s="761" t="s">
        <v>4872</v>
      </c>
      <c r="E3243" s="700">
        <v>2101</v>
      </c>
      <c r="F3243" s="698">
        <v>10721300</v>
      </c>
      <c r="G3243" s="26" t="s">
        <v>198</v>
      </c>
      <c r="H3243" s="791">
        <v>5000000</v>
      </c>
      <c r="I3243" s="751">
        <v>0</v>
      </c>
      <c r="J3243" s="648"/>
      <c r="K3243" s="697">
        <f>SUM(H3243,J3243)</f>
        <v>5000000</v>
      </c>
      <c r="L3243" s="1081"/>
    </row>
    <row r="3244" spans="2:12" ht="30.6" customHeight="1" x14ac:dyDescent="0.35">
      <c r="B3244" s="698">
        <v>22020706</v>
      </c>
      <c r="C3244" s="782">
        <v>70611</v>
      </c>
      <c r="D3244" s="761" t="s">
        <v>4872</v>
      </c>
      <c r="E3244" s="700">
        <v>2101</v>
      </c>
      <c r="F3244" s="698">
        <v>10721300</v>
      </c>
      <c r="G3244" s="26" t="s">
        <v>229</v>
      </c>
      <c r="H3244" s="791">
        <v>3000000</v>
      </c>
      <c r="I3244" s="751">
        <v>0</v>
      </c>
      <c r="J3244" s="648"/>
      <c r="K3244" s="697">
        <f t="shared" si="92"/>
        <v>3000000</v>
      </c>
      <c r="L3244" s="1081"/>
    </row>
    <row r="3245" spans="2:12" ht="30.6" customHeight="1" x14ac:dyDescent="0.35">
      <c r="B3245" s="698">
        <v>22020801</v>
      </c>
      <c r="C3245" s="782">
        <v>70611</v>
      </c>
      <c r="D3245" s="761" t="s">
        <v>4872</v>
      </c>
      <c r="E3245" s="700">
        <v>2101</v>
      </c>
      <c r="F3245" s="698">
        <v>10721300</v>
      </c>
      <c r="G3245" s="26" t="s">
        <v>168</v>
      </c>
      <c r="H3245" s="763">
        <v>850000</v>
      </c>
      <c r="I3245" s="751">
        <v>159000</v>
      </c>
      <c r="J3245" s="735"/>
      <c r="K3245" s="697">
        <f t="shared" si="92"/>
        <v>850000</v>
      </c>
      <c r="L3245" s="1081"/>
    </row>
    <row r="3246" spans="2:12" ht="30.6" customHeight="1" x14ac:dyDescent="0.35">
      <c r="B3246" s="698">
        <v>22020803</v>
      </c>
      <c r="C3246" s="782">
        <v>70611</v>
      </c>
      <c r="D3246" s="761" t="s">
        <v>4872</v>
      </c>
      <c r="E3246" s="700">
        <v>2101</v>
      </c>
      <c r="F3246" s="698">
        <v>10721300</v>
      </c>
      <c r="G3246" s="26" t="s">
        <v>169</v>
      </c>
      <c r="H3246" s="763">
        <v>1000000</v>
      </c>
      <c r="I3246" s="751">
        <v>140000</v>
      </c>
      <c r="J3246" s="735"/>
      <c r="K3246" s="697">
        <f t="shared" si="92"/>
        <v>1000000</v>
      </c>
      <c r="L3246" s="1081"/>
    </row>
    <row r="3247" spans="2:12" ht="30.6" customHeight="1" x14ac:dyDescent="0.35">
      <c r="B3247" s="698">
        <v>22020901</v>
      </c>
      <c r="C3247" s="782">
        <v>70611</v>
      </c>
      <c r="D3247" s="761" t="s">
        <v>4872</v>
      </c>
      <c r="E3247" s="700">
        <v>2101</v>
      </c>
      <c r="F3247" s="698">
        <v>10721300</v>
      </c>
      <c r="G3247" s="26" t="s">
        <v>171</v>
      </c>
      <c r="H3247" s="763">
        <v>50000</v>
      </c>
      <c r="I3247" s="751">
        <v>1879.1399999999999</v>
      </c>
      <c r="J3247" s="735"/>
      <c r="K3247" s="697">
        <f t="shared" si="92"/>
        <v>50000</v>
      </c>
      <c r="L3247" s="1081"/>
    </row>
    <row r="3248" spans="2:12" ht="30.6" customHeight="1" x14ac:dyDescent="0.35">
      <c r="B3248" s="698">
        <v>22021001</v>
      </c>
      <c r="C3248" s="782">
        <v>70611</v>
      </c>
      <c r="D3248" s="761" t="s">
        <v>4872</v>
      </c>
      <c r="E3248" s="700">
        <v>2101</v>
      </c>
      <c r="F3248" s="698">
        <v>10721300</v>
      </c>
      <c r="G3248" s="26" t="s">
        <v>172</v>
      </c>
      <c r="H3248" s="763">
        <v>7000000</v>
      </c>
      <c r="I3248" s="751">
        <v>160000</v>
      </c>
      <c r="J3248" s="735"/>
      <c r="K3248" s="697">
        <f t="shared" si="92"/>
        <v>7000000</v>
      </c>
      <c r="L3248" s="1081"/>
    </row>
    <row r="3249" spans="2:12" ht="30.6" customHeight="1" thickBot="1" x14ac:dyDescent="0.4">
      <c r="B3249" s="698">
        <v>22021014</v>
      </c>
      <c r="C3249" s="782">
        <v>70611</v>
      </c>
      <c r="D3249" s="761" t="s">
        <v>4872</v>
      </c>
      <c r="E3249" s="700">
        <v>2101</v>
      </c>
      <c r="F3249" s="698">
        <v>10721300</v>
      </c>
      <c r="G3249" s="26" t="s">
        <v>206</v>
      </c>
      <c r="H3249" s="791">
        <v>500000</v>
      </c>
      <c r="I3249" s="751">
        <v>0</v>
      </c>
      <c r="J3249" s="648"/>
      <c r="K3249" s="697">
        <f t="shared" si="92"/>
        <v>500000</v>
      </c>
      <c r="L3249" s="1081"/>
    </row>
    <row r="3250" spans="2:12" ht="27.75" thickTop="1" thickBot="1" x14ac:dyDescent="0.4">
      <c r="B3250" s="764"/>
      <c r="C3250" s="764"/>
      <c r="D3250" s="764"/>
      <c r="E3250" s="764"/>
      <c r="F3250" s="764"/>
      <c r="G3250" s="16" t="s">
        <v>1039</v>
      </c>
      <c r="H3250" s="766">
        <f>SUM(H3232:H3249)</f>
        <v>152077194.13</v>
      </c>
      <c r="I3250" s="747">
        <f>SUM(I3232:I3249)</f>
        <v>58806931.420000002</v>
      </c>
      <c r="J3250" s="765">
        <f>SUM(J3232:J3249)</f>
        <v>0</v>
      </c>
      <c r="K3250" s="789">
        <f>SUM(K3232:K3249)</f>
        <v>152077194.13</v>
      </c>
    </row>
    <row r="3251" spans="2:12" ht="27" thickTop="1" thickBot="1" x14ac:dyDescent="0.4">
      <c r="B3251" s="767"/>
      <c r="C3251" s="767"/>
      <c r="D3251" s="767"/>
      <c r="E3251" s="767"/>
      <c r="F3251" s="767"/>
      <c r="G3251" s="769"/>
      <c r="H3251" s="787"/>
      <c r="I3251" s="728"/>
      <c r="J3251" s="770"/>
      <c r="K3251" s="935"/>
    </row>
    <row r="3252" spans="2:12" ht="27.75" thickTop="1" thickBot="1" x14ac:dyDescent="0.4">
      <c r="B3252" s="767"/>
      <c r="C3252" s="767"/>
      <c r="D3252" s="767"/>
      <c r="E3252" s="767"/>
      <c r="F3252" s="767"/>
      <c r="G3252" s="769"/>
      <c r="H3252" s="787"/>
      <c r="I3252" s="728"/>
      <c r="J3252" s="719" t="s">
        <v>179</v>
      </c>
      <c r="K3252" s="789">
        <f>K3232</f>
        <v>121599194.13</v>
      </c>
    </row>
    <row r="3253" spans="2:12" ht="27.75" thickTop="1" thickBot="1" x14ac:dyDescent="0.4">
      <c r="B3253" s="767"/>
      <c r="C3253" s="767"/>
      <c r="D3253" s="767"/>
      <c r="E3253" s="767"/>
      <c r="F3253" s="767"/>
      <c r="G3253" s="800"/>
      <c r="H3253" s="787"/>
      <c r="I3253" s="728"/>
      <c r="J3253" s="719" t="s">
        <v>180</v>
      </c>
      <c r="K3253" s="789">
        <f>K3250-K3252</f>
        <v>30478000</v>
      </c>
    </row>
    <row r="3254" spans="2:12" ht="27.75" thickTop="1" thickBot="1" x14ac:dyDescent="0.4">
      <c r="B3254" s="767"/>
      <c r="C3254" s="767"/>
      <c r="D3254" s="767"/>
      <c r="E3254" s="767"/>
      <c r="F3254" s="767"/>
      <c r="G3254" s="769"/>
      <c r="H3254" s="787"/>
      <c r="I3254" s="728"/>
      <c r="J3254" s="720"/>
      <c r="K3254" s="794"/>
    </row>
    <row r="3255" spans="2:12" ht="27.75" thickTop="1" thickBot="1" x14ac:dyDescent="0.4">
      <c r="B3255" s="1088" t="s">
        <v>80</v>
      </c>
      <c r="C3255" s="1089" t="s">
        <v>3167</v>
      </c>
      <c r="D3255" s="1089"/>
      <c r="E3255" s="1089"/>
      <c r="F3255" s="1089"/>
      <c r="G3255" s="1089"/>
      <c r="H3255" s="1090"/>
      <c r="I3255" s="1091"/>
      <c r="J3255" s="1089"/>
      <c r="K3255" s="1119"/>
    </row>
    <row r="3256" spans="2:12" ht="27.75" thickTop="1" thickBot="1" x14ac:dyDescent="0.4">
      <c r="B3256" s="1571" t="s">
        <v>213</v>
      </c>
      <c r="C3256" s="1571"/>
      <c r="D3256" s="1571"/>
      <c r="E3256" s="1571"/>
      <c r="F3256" s="1571"/>
      <c r="G3256" s="31"/>
      <c r="H3256" s="32"/>
      <c r="I3256" s="753"/>
      <c r="J3256" s="722"/>
      <c r="K3256" s="32"/>
    </row>
    <row r="3257" spans="2:12" ht="80.25" thickTop="1" thickBot="1" x14ac:dyDescent="0.4">
      <c r="B3257" s="20" t="s">
        <v>137</v>
      </c>
      <c r="C3257" s="20" t="s">
        <v>138</v>
      </c>
      <c r="D3257" s="20" t="s">
        <v>139</v>
      </c>
      <c r="E3257" s="20" t="s">
        <v>140</v>
      </c>
      <c r="F3257" s="20" t="s">
        <v>141</v>
      </c>
      <c r="G3257" s="20" t="s">
        <v>142</v>
      </c>
      <c r="H3257" s="33" t="s">
        <v>3311</v>
      </c>
      <c r="I3257" s="750" t="s">
        <v>3317</v>
      </c>
      <c r="J3257" s="717" t="s">
        <v>3318</v>
      </c>
      <c r="K3257" s="33" t="s">
        <v>5153</v>
      </c>
    </row>
    <row r="3258" spans="2:12" ht="102.75" thickTop="1" x14ac:dyDescent="0.35">
      <c r="B3258" s="782">
        <v>23010112</v>
      </c>
      <c r="C3258" s="782">
        <v>70611</v>
      </c>
      <c r="D3258" s="790" t="s">
        <v>3961</v>
      </c>
      <c r="E3258" s="784">
        <v>3101</v>
      </c>
      <c r="F3258" s="782">
        <v>10721300</v>
      </c>
      <c r="G3258" s="37" t="s">
        <v>3941</v>
      </c>
      <c r="H3258" s="852">
        <v>1632400</v>
      </c>
      <c r="I3258" s="751"/>
      <c r="J3258" s="737"/>
      <c r="K3258" s="701">
        <f t="shared" ref="K3258:K3265" si="93">SUM(H3258,J3258)</f>
        <v>1632400</v>
      </c>
      <c r="L3258" s="1081"/>
    </row>
    <row r="3259" spans="2:12" ht="76.5" x14ac:dyDescent="0.35">
      <c r="B3259" s="698" t="s">
        <v>2981</v>
      </c>
      <c r="C3259" s="782">
        <v>70611</v>
      </c>
      <c r="D3259" s="699" t="s">
        <v>3962</v>
      </c>
      <c r="E3259" s="700">
        <v>3101</v>
      </c>
      <c r="F3259" s="698">
        <v>10721300</v>
      </c>
      <c r="G3259" s="26" t="s">
        <v>3954</v>
      </c>
      <c r="H3259" s="762">
        <v>17500000</v>
      </c>
      <c r="I3259" s="751"/>
      <c r="J3259" s="723"/>
      <c r="K3259" s="701">
        <f t="shared" si="93"/>
        <v>17500000</v>
      </c>
      <c r="L3259" s="1081"/>
    </row>
    <row r="3260" spans="2:12" ht="51" x14ac:dyDescent="0.35">
      <c r="B3260" s="698" t="s">
        <v>2981</v>
      </c>
      <c r="C3260" s="782">
        <v>70611</v>
      </c>
      <c r="D3260" s="699" t="s">
        <v>3963</v>
      </c>
      <c r="E3260" s="700">
        <v>3101</v>
      </c>
      <c r="F3260" s="698">
        <v>10721300</v>
      </c>
      <c r="G3260" s="26" t="s">
        <v>3955</v>
      </c>
      <c r="H3260" s="763">
        <v>70000000</v>
      </c>
      <c r="I3260" s="751"/>
      <c r="J3260" s="723"/>
      <c r="K3260" s="701">
        <f t="shared" si="93"/>
        <v>70000000</v>
      </c>
      <c r="L3260" s="1081"/>
    </row>
    <row r="3261" spans="2:12" ht="51" x14ac:dyDescent="0.35">
      <c r="B3261" s="698">
        <v>23010129</v>
      </c>
      <c r="C3261" s="782">
        <v>70611</v>
      </c>
      <c r="D3261" s="699" t="s">
        <v>3964</v>
      </c>
      <c r="E3261" s="700">
        <v>3101</v>
      </c>
      <c r="F3261" s="698">
        <v>10721300</v>
      </c>
      <c r="G3261" s="26" t="s">
        <v>3956</v>
      </c>
      <c r="H3261" s="763">
        <v>2968000</v>
      </c>
      <c r="I3261" s="751"/>
      <c r="J3261" s="723"/>
      <c r="K3261" s="701">
        <f t="shared" si="93"/>
        <v>2968000</v>
      </c>
      <c r="L3261" s="1081"/>
    </row>
    <row r="3262" spans="2:12" ht="51" x14ac:dyDescent="0.35">
      <c r="B3262" s="698">
        <v>23020119</v>
      </c>
      <c r="C3262" s="782">
        <v>70611</v>
      </c>
      <c r="D3262" s="699" t="s">
        <v>3965</v>
      </c>
      <c r="E3262" s="700">
        <v>3101</v>
      </c>
      <c r="F3262" s="698">
        <v>10721300</v>
      </c>
      <c r="G3262" s="26" t="s">
        <v>3957</v>
      </c>
      <c r="H3262" s="763">
        <v>10000000</v>
      </c>
      <c r="I3262" s="751"/>
      <c r="J3262" s="723"/>
      <c r="K3262" s="701">
        <f t="shared" si="93"/>
        <v>10000000</v>
      </c>
      <c r="L3262" s="1081"/>
    </row>
    <row r="3263" spans="2:12" ht="51" x14ac:dyDescent="0.35">
      <c r="B3263" s="698">
        <v>23020127</v>
      </c>
      <c r="C3263" s="782">
        <v>70611</v>
      </c>
      <c r="D3263" s="699" t="s">
        <v>3966</v>
      </c>
      <c r="E3263" s="700">
        <v>3101</v>
      </c>
      <c r="F3263" s="698">
        <v>10721300</v>
      </c>
      <c r="G3263" s="26" t="s">
        <v>3958</v>
      </c>
      <c r="H3263" s="763">
        <v>1400000000</v>
      </c>
      <c r="I3263" s="751"/>
      <c r="J3263" s="723">
        <v>-1000000000</v>
      </c>
      <c r="K3263" s="701">
        <f t="shared" si="93"/>
        <v>400000000</v>
      </c>
      <c r="L3263" s="1081"/>
    </row>
    <row r="3264" spans="2:12" x14ac:dyDescent="0.35">
      <c r="B3264" s="698">
        <v>23030118</v>
      </c>
      <c r="C3264" s="782">
        <v>70611</v>
      </c>
      <c r="D3264" s="699" t="s">
        <v>3967</v>
      </c>
      <c r="E3264" s="700">
        <v>3101</v>
      </c>
      <c r="F3264" s="698">
        <v>10721300</v>
      </c>
      <c r="G3264" s="26" t="s">
        <v>3959</v>
      </c>
      <c r="H3264" s="763">
        <v>15000000</v>
      </c>
      <c r="I3264" s="751"/>
      <c r="J3264" s="723"/>
      <c r="K3264" s="701">
        <f t="shared" si="93"/>
        <v>15000000</v>
      </c>
      <c r="L3264" s="1081"/>
    </row>
    <row r="3265" spans="2:12" ht="26.25" thickBot="1" x14ac:dyDescent="0.4">
      <c r="B3265" s="698">
        <v>23050101</v>
      </c>
      <c r="C3265" s="782">
        <v>70611</v>
      </c>
      <c r="D3265" s="699" t="s">
        <v>3968</v>
      </c>
      <c r="E3265" s="700">
        <v>3101</v>
      </c>
      <c r="F3265" s="698">
        <v>10721300</v>
      </c>
      <c r="G3265" s="26" t="s">
        <v>3960</v>
      </c>
      <c r="H3265" s="763">
        <v>3000000</v>
      </c>
      <c r="I3265" s="751"/>
      <c r="J3265" s="723"/>
      <c r="K3265" s="701">
        <f t="shared" si="93"/>
        <v>3000000</v>
      </c>
      <c r="L3265" s="1081"/>
    </row>
    <row r="3266" spans="2:12" ht="27.75" thickTop="1" thickBot="1" x14ac:dyDescent="0.4">
      <c r="B3266" s="764"/>
      <c r="C3266" s="764"/>
      <c r="D3266" s="764"/>
      <c r="E3266" s="764"/>
      <c r="F3266" s="764"/>
      <c r="G3266" s="16" t="s">
        <v>1038</v>
      </c>
      <c r="H3266" s="766">
        <f>SUM(H3258:H3265)</f>
        <v>1520100400</v>
      </c>
      <c r="I3266" s="747">
        <f>SUM(I3258:I3265)</f>
        <v>0</v>
      </c>
      <c r="J3266" s="765">
        <f>SUM(J3258:J3265)</f>
        <v>-1000000000</v>
      </c>
      <c r="K3266" s="766">
        <f>SUM(K3258:K3265)</f>
        <v>520100400</v>
      </c>
    </row>
    <row r="3267" spans="2:12" ht="27" thickTop="1" thickBot="1" x14ac:dyDescent="0.4">
      <c r="B3267" s="767"/>
      <c r="C3267" s="767"/>
      <c r="D3267" s="767"/>
      <c r="E3267" s="767"/>
      <c r="F3267" s="767"/>
      <c r="G3267" s="769"/>
      <c r="H3267" s="787"/>
      <c r="I3267" s="728"/>
      <c r="J3267" s="770"/>
      <c r="K3267" s="934"/>
    </row>
    <row r="3268" spans="2:12" ht="27.75" thickTop="1" thickBot="1" x14ac:dyDescent="0.4">
      <c r="B3268" s="767"/>
      <c r="C3268" s="767"/>
      <c r="D3268" s="767"/>
      <c r="E3268" s="767"/>
      <c r="F3268" s="767"/>
      <c r="G3268" s="769"/>
      <c r="H3268" s="787"/>
      <c r="I3268" s="728"/>
      <c r="J3268" s="719" t="s">
        <v>215</v>
      </c>
      <c r="K3268" s="766">
        <f>K3266</f>
        <v>520100400</v>
      </c>
    </row>
    <row r="3269" spans="2:12" ht="27.75" thickTop="1" thickBot="1" x14ac:dyDescent="0.4">
      <c r="B3269" s="767"/>
      <c r="C3269" s="767"/>
      <c r="D3269" s="767"/>
      <c r="E3269" s="767"/>
      <c r="F3269" s="767"/>
      <c r="G3269" s="769"/>
      <c r="H3269" s="787"/>
      <c r="I3269" s="728"/>
      <c r="J3269" s="720"/>
      <c r="K3269" s="794"/>
    </row>
    <row r="3270" spans="2:12" ht="27.75" thickTop="1" thickBot="1" x14ac:dyDescent="0.4">
      <c r="B3270" s="1088" t="s">
        <v>82</v>
      </c>
      <c r="C3270" s="1089" t="s">
        <v>3041</v>
      </c>
      <c r="D3270" s="1089"/>
      <c r="E3270" s="1089"/>
      <c r="F3270" s="1089"/>
      <c r="G3270" s="1089"/>
      <c r="H3270" s="1108"/>
      <c r="I3270" s="1101"/>
      <c r="J3270" s="1112"/>
      <c r="K3270" s="1108"/>
    </row>
    <row r="3271" spans="2:12" ht="27.75" thickTop="1" thickBot="1" x14ac:dyDescent="0.4">
      <c r="B3271" s="1571" t="s">
        <v>296</v>
      </c>
      <c r="C3271" s="1571"/>
      <c r="D3271" s="1571"/>
      <c r="E3271" s="1571"/>
      <c r="F3271" s="1571"/>
      <c r="G3271" s="31"/>
      <c r="H3271" s="32"/>
      <c r="I3271" s="753"/>
      <c r="J3271" s="32"/>
      <c r="K3271" s="32"/>
    </row>
    <row r="3272" spans="2:12" ht="106.5" thickTop="1" thickBot="1" x14ac:dyDescent="0.4">
      <c r="B3272" s="20" t="s">
        <v>137</v>
      </c>
      <c r="C3272" s="20" t="s">
        <v>138</v>
      </c>
      <c r="D3272" s="20" t="s">
        <v>139</v>
      </c>
      <c r="E3272" s="20" t="s">
        <v>140</v>
      </c>
      <c r="F3272" s="20" t="s">
        <v>141</v>
      </c>
      <c r="G3272" s="20" t="s">
        <v>142</v>
      </c>
      <c r="H3272" s="33" t="s">
        <v>3311</v>
      </c>
      <c r="I3272" s="750" t="s">
        <v>3316</v>
      </c>
      <c r="J3272" s="717" t="s">
        <v>3315</v>
      </c>
      <c r="K3272" s="21" t="s">
        <v>5190</v>
      </c>
    </row>
    <row r="3273" spans="2:12" ht="26.25" thickTop="1" x14ac:dyDescent="0.35">
      <c r="B3273" s="782">
        <v>21010103</v>
      </c>
      <c r="C3273" s="782">
        <v>70331</v>
      </c>
      <c r="D3273" s="783" t="s">
        <v>4684</v>
      </c>
      <c r="E3273" s="784">
        <v>2204</v>
      </c>
      <c r="F3273" s="782">
        <v>10721300</v>
      </c>
      <c r="G3273" s="37" t="s">
        <v>3135</v>
      </c>
      <c r="H3273" s="785">
        <v>92116668.329999998</v>
      </c>
      <c r="I3273" s="751">
        <v>35329369.859999999</v>
      </c>
      <c r="J3273" s="785">
        <v>165948304.83000001</v>
      </c>
      <c r="K3273" s="785">
        <f t="shared" ref="K3273:K3300" si="94">SUM(H3273,J3273)</f>
        <v>258064973.16000003</v>
      </c>
      <c r="L3273" s="1081"/>
    </row>
    <row r="3274" spans="2:12" x14ac:dyDescent="0.35">
      <c r="B3274" s="782">
        <v>21020101</v>
      </c>
      <c r="C3274" s="782">
        <v>70331</v>
      </c>
      <c r="D3274" s="783" t="s">
        <v>4684</v>
      </c>
      <c r="E3274" s="784">
        <v>2101</v>
      </c>
      <c r="F3274" s="782">
        <v>10721300</v>
      </c>
      <c r="G3274" s="37" t="s">
        <v>144</v>
      </c>
      <c r="H3274" s="785">
        <v>70000000</v>
      </c>
      <c r="I3274" s="751"/>
      <c r="J3274" s="785"/>
      <c r="K3274" s="785">
        <f t="shared" si="94"/>
        <v>70000000</v>
      </c>
      <c r="L3274" s="1081"/>
    </row>
    <row r="3275" spans="2:12" x14ac:dyDescent="0.35">
      <c r="B3275" s="698">
        <v>22020101</v>
      </c>
      <c r="C3275" s="782">
        <v>70331</v>
      </c>
      <c r="D3275" s="783" t="s">
        <v>4684</v>
      </c>
      <c r="E3275" s="784">
        <v>2101</v>
      </c>
      <c r="F3275" s="782">
        <v>10721300</v>
      </c>
      <c r="G3275" s="26" t="s">
        <v>145</v>
      </c>
      <c r="H3275" s="791">
        <v>2800000</v>
      </c>
      <c r="I3275" s="751"/>
      <c r="J3275" s="39"/>
      <c r="K3275" s="785">
        <f t="shared" si="94"/>
        <v>2800000</v>
      </c>
      <c r="L3275" s="1081"/>
    </row>
    <row r="3276" spans="2:12" x14ac:dyDescent="0.35">
      <c r="B3276" s="698">
        <v>22020102</v>
      </c>
      <c r="C3276" s="782">
        <v>70331</v>
      </c>
      <c r="D3276" s="783" t="s">
        <v>4684</v>
      </c>
      <c r="E3276" s="784">
        <v>2101</v>
      </c>
      <c r="F3276" s="782">
        <v>10721300</v>
      </c>
      <c r="G3276" s="26" t="s">
        <v>146</v>
      </c>
      <c r="H3276" s="791">
        <v>2240000</v>
      </c>
      <c r="I3276" s="751"/>
      <c r="J3276" s="791"/>
      <c r="K3276" s="785">
        <f t="shared" si="94"/>
        <v>2240000</v>
      </c>
      <c r="L3276" s="1081"/>
    </row>
    <row r="3277" spans="2:12" x14ac:dyDescent="0.35">
      <c r="B3277" s="698">
        <v>22020103</v>
      </c>
      <c r="C3277" s="782">
        <v>70331</v>
      </c>
      <c r="D3277" s="783" t="s">
        <v>4684</v>
      </c>
      <c r="E3277" s="784">
        <v>2101</v>
      </c>
      <c r="F3277" s="782">
        <v>10721300</v>
      </c>
      <c r="G3277" s="26" t="s">
        <v>282</v>
      </c>
      <c r="H3277" s="791">
        <v>17500000</v>
      </c>
      <c r="I3277" s="751"/>
      <c r="J3277" s="791"/>
      <c r="K3277" s="785">
        <f t="shared" si="94"/>
        <v>17500000</v>
      </c>
      <c r="L3277" s="1081"/>
    </row>
    <row r="3278" spans="2:12" x14ac:dyDescent="0.35">
      <c r="B3278" s="698">
        <v>22020201</v>
      </c>
      <c r="C3278" s="782">
        <v>70331</v>
      </c>
      <c r="D3278" s="783" t="s">
        <v>4684</v>
      </c>
      <c r="E3278" s="784">
        <v>2101</v>
      </c>
      <c r="F3278" s="782">
        <v>10721300</v>
      </c>
      <c r="G3278" s="26" t="s">
        <v>147</v>
      </c>
      <c r="H3278" s="791">
        <v>2800000</v>
      </c>
      <c r="I3278" s="751"/>
      <c r="J3278" s="791"/>
      <c r="K3278" s="785">
        <f t="shared" si="94"/>
        <v>2800000</v>
      </c>
      <c r="L3278" s="1081"/>
    </row>
    <row r="3279" spans="2:12" x14ac:dyDescent="0.35">
      <c r="B3279" s="698">
        <v>22020202</v>
      </c>
      <c r="C3279" s="782">
        <v>70331</v>
      </c>
      <c r="D3279" s="783" t="s">
        <v>4684</v>
      </c>
      <c r="E3279" s="784">
        <v>2101</v>
      </c>
      <c r="F3279" s="782">
        <v>10721300</v>
      </c>
      <c r="G3279" s="26" t="s">
        <v>184</v>
      </c>
      <c r="H3279" s="791">
        <v>700000</v>
      </c>
      <c r="I3279" s="751"/>
      <c r="J3279" s="791"/>
      <c r="K3279" s="785">
        <f t="shared" si="94"/>
        <v>700000</v>
      </c>
      <c r="L3279" s="1081"/>
    </row>
    <row r="3280" spans="2:12" x14ac:dyDescent="0.35">
      <c r="B3280" s="698">
        <v>22020203</v>
      </c>
      <c r="C3280" s="782">
        <v>70331</v>
      </c>
      <c r="D3280" s="783" t="s">
        <v>4684</v>
      </c>
      <c r="E3280" s="784">
        <v>2101</v>
      </c>
      <c r="F3280" s="782">
        <v>10721300</v>
      </c>
      <c r="G3280" s="26" t="s">
        <v>148</v>
      </c>
      <c r="H3280" s="791">
        <v>536130</v>
      </c>
      <c r="I3280" s="751"/>
      <c r="J3280" s="791"/>
      <c r="K3280" s="785">
        <f t="shared" si="94"/>
        <v>536130</v>
      </c>
      <c r="L3280" s="1081"/>
    </row>
    <row r="3281" spans="2:12" x14ac:dyDescent="0.35">
      <c r="B3281" s="698">
        <v>22020301</v>
      </c>
      <c r="C3281" s="782">
        <v>70331</v>
      </c>
      <c r="D3281" s="783" t="s">
        <v>4684</v>
      </c>
      <c r="E3281" s="784">
        <v>2101</v>
      </c>
      <c r="F3281" s="782">
        <v>10721300</v>
      </c>
      <c r="G3281" s="26" t="s">
        <v>195</v>
      </c>
      <c r="H3281" s="791">
        <v>1750000</v>
      </c>
      <c r="I3281" s="751"/>
      <c r="J3281" s="791"/>
      <c r="K3281" s="785">
        <f t="shared" si="94"/>
        <v>1750000</v>
      </c>
      <c r="L3281" s="1081"/>
    </row>
    <row r="3282" spans="2:12" x14ac:dyDescent="0.35">
      <c r="B3282" s="698">
        <v>22020302</v>
      </c>
      <c r="C3282" s="782">
        <v>70331</v>
      </c>
      <c r="D3282" s="783" t="s">
        <v>4684</v>
      </c>
      <c r="E3282" s="784">
        <v>2101</v>
      </c>
      <c r="F3282" s="782">
        <v>10721300</v>
      </c>
      <c r="G3282" s="26" t="s">
        <v>207</v>
      </c>
      <c r="H3282" s="791">
        <v>700000</v>
      </c>
      <c r="I3282" s="751"/>
      <c r="J3282" s="791"/>
      <c r="K3282" s="785">
        <f t="shared" si="94"/>
        <v>700000</v>
      </c>
      <c r="L3282" s="1081"/>
    </row>
    <row r="3283" spans="2:12" x14ac:dyDescent="0.35">
      <c r="B3283" s="698">
        <v>22020303</v>
      </c>
      <c r="C3283" s="782">
        <v>70331</v>
      </c>
      <c r="D3283" s="783" t="s">
        <v>4684</v>
      </c>
      <c r="E3283" s="784">
        <v>2101</v>
      </c>
      <c r="F3283" s="782">
        <v>10721300</v>
      </c>
      <c r="G3283" s="26" t="s">
        <v>152</v>
      </c>
      <c r="H3283" s="791">
        <v>350000</v>
      </c>
      <c r="I3283" s="751"/>
      <c r="J3283" s="791"/>
      <c r="K3283" s="785">
        <f t="shared" si="94"/>
        <v>350000</v>
      </c>
      <c r="L3283" s="1081"/>
    </row>
    <row r="3284" spans="2:12" x14ac:dyDescent="0.35">
      <c r="B3284" s="698">
        <v>22020305</v>
      </c>
      <c r="C3284" s="782">
        <v>70331</v>
      </c>
      <c r="D3284" s="783" t="s">
        <v>4684</v>
      </c>
      <c r="E3284" s="784">
        <v>2101</v>
      </c>
      <c r="F3284" s="782">
        <v>10721300</v>
      </c>
      <c r="G3284" s="26" t="s">
        <v>153</v>
      </c>
      <c r="H3284" s="791">
        <v>700000</v>
      </c>
      <c r="I3284" s="751"/>
      <c r="J3284" s="791"/>
      <c r="K3284" s="785">
        <f t="shared" si="94"/>
        <v>700000</v>
      </c>
      <c r="L3284" s="1081"/>
    </row>
    <row r="3285" spans="2:12" x14ac:dyDescent="0.35">
      <c r="B3285" s="698">
        <v>22020401</v>
      </c>
      <c r="C3285" s="782">
        <v>70331</v>
      </c>
      <c r="D3285" s="783" t="s">
        <v>4684</v>
      </c>
      <c r="E3285" s="784">
        <v>2101</v>
      </c>
      <c r="F3285" s="782">
        <v>10721300</v>
      </c>
      <c r="G3285" s="26" t="s">
        <v>196</v>
      </c>
      <c r="H3285" s="791">
        <v>4900000</v>
      </c>
      <c r="I3285" s="751"/>
      <c r="J3285" s="791"/>
      <c r="K3285" s="785">
        <f t="shared" si="94"/>
        <v>4900000</v>
      </c>
      <c r="L3285" s="1081"/>
    </row>
    <row r="3286" spans="2:12" x14ac:dyDescent="0.35">
      <c r="B3286" s="698">
        <v>22020402</v>
      </c>
      <c r="C3286" s="782">
        <v>70331</v>
      </c>
      <c r="D3286" s="783" t="s">
        <v>4684</v>
      </c>
      <c r="E3286" s="784">
        <v>2101</v>
      </c>
      <c r="F3286" s="782">
        <v>10721300</v>
      </c>
      <c r="G3286" s="26" t="s">
        <v>197</v>
      </c>
      <c r="H3286" s="791">
        <v>700000</v>
      </c>
      <c r="I3286" s="751"/>
      <c r="J3286" s="791"/>
      <c r="K3286" s="785">
        <f t="shared" si="94"/>
        <v>700000</v>
      </c>
      <c r="L3286" s="1081"/>
    </row>
    <row r="3287" spans="2:12" x14ac:dyDescent="0.35">
      <c r="B3287" s="698">
        <v>22020404</v>
      </c>
      <c r="C3287" s="782">
        <v>70331</v>
      </c>
      <c r="D3287" s="783" t="s">
        <v>4684</v>
      </c>
      <c r="E3287" s="784">
        <v>2101</v>
      </c>
      <c r="F3287" s="782">
        <v>10721300</v>
      </c>
      <c r="G3287" s="26" t="s">
        <v>161</v>
      </c>
      <c r="H3287" s="791">
        <v>1400000</v>
      </c>
      <c r="I3287" s="751"/>
      <c r="J3287" s="791"/>
      <c r="K3287" s="785">
        <f t="shared" si="94"/>
        <v>1400000</v>
      </c>
      <c r="L3287" s="1081"/>
    </row>
    <row r="3288" spans="2:12" x14ac:dyDescent="0.35">
      <c r="B3288" s="698">
        <v>22020405</v>
      </c>
      <c r="C3288" s="782">
        <v>70331</v>
      </c>
      <c r="D3288" s="783" t="s">
        <v>4684</v>
      </c>
      <c r="E3288" s="784">
        <v>2101</v>
      </c>
      <c r="F3288" s="782">
        <v>10721300</v>
      </c>
      <c r="G3288" s="26" t="s">
        <v>162</v>
      </c>
      <c r="H3288" s="791">
        <v>700000</v>
      </c>
      <c r="I3288" s="751"/>
      <c r="J3288" s="791"/>
      <c r="K3288" s="785">
        <f t="shared" si="94"/>
        <v>700000</v>
      </c>
      <c r="L3288" s="1081"/>
    </row>
    <row r="3289" spans="2:12" x14ac:dyDescent="0.35">
      <c r="B3289" s="698">
        <v>22020501</v>
      </c>
      <c r="C3289" s="782">
        <v>70331</v>
      </c>
      <c r="D3289" s="783" t="s">
        <v>4684</v>
      </c>
      <c r="E3289" s="784">
        <v>2101</v>
      </c>
      <c r="F3289" s="782">
        <v>10721300</v>
      </c>
      <c r="G3289" s="26" t="s">
        <v>165</v>
      </c>
      <c r="H3289" s="791">
        <v>2450000</v>
      </c>
      <c r="I3289" s="751"/>
      <c r="J3289" s="39"/>
      <c r="K3289" s="785">
        <f t="shared" si="94"/>
        <v>2450000</v>
      </c>
      <c r="L3289" s="1081"/>
    </row>
    <row r="3290" spans="2:12" x14ac:dyDescent="0.35">
      <c r="B3290" s="698">
        <v>22020502</v>
      </c>
      <c r="C3290" s="782">
        <v>70331</v>
      </c>
      <c r="D3290" s="783" t="s">
        <v>4684</v>
      </c>
      <c r="E3290" s="784">
        <v>2101</v>
      </c>
      <c r="F3290" s="782">
        <v>10721300</v>
      </c>
      <c r="G3290" s="26" t="s">
        <v>457</v>
      </c>
      <c r="H3290" s="791">
        <v>10500000</v>
      </c>
      <c r="I3290" s="751"/>
      <c r="J3290" s="39"/>
      <c r="K3290" s="785">
        <f t="shared" si="94"/>
        <v>10500000</v>
      </c>
      <c r="L3290" s="1081"/>
    </row>
    <row r="3291" spans="2:12" x14ac:dyDescent="0.35">
      <c r="B3291" s="698">
        <v>22020605</v>
      </c>
      <c r="C3291" s="782">
        <v>70331</v>
      </c>
      <c r="D3291" s="783" t="s">
        <v>4684</v>
      </c>
      <c r="E3291" s="784">
        <v>2101</v>
      </c>
      <c r="F3291" s="782">
        <v>10721300</v>
      </c>
      <c r="G3291" s="26" t="s">
        <v>167</v>
      </c>
      <c r="H3291" s="791">
        <v>140000</v>
      </c>
      <c r="I3291" s="751"/>
      <c r="J3291" s="791"/>
      <c r="K3291" s="785">
        <f t="shared" si="94"/>
        <v>140000</v>
      </c>
      <c r="L3291" s="1081"/>
    </row>
    <row r="3292" spans="2:12" x14ac:dyDescent="0.35">
      <c r="B3292" s="698">
        <v>22020801</v>
      </c>
      <c r="C3292" s="782">
        <v>70331</v>
      </c>
      <c r="D3292" s="783" t="s">
        <v>4684</v>
      </c>
      <c r="E3292" s="784">
        <v>2101</v>
      </c>
      <c r="F3292" s="782">
        <v>10721300</v>
      </c>
      <c r="G3292" s="26" t="s">
        <v>168</v>
      </c>
      <c r="H3292" s="791">
        <v>2200000</v>
      </c>
      <c r="I3292" s="751"/>
      <c r="J3292" s="791"/>
      <c r="K3292" s="785">
        <f t="shared" si="94"/>
        <v>2200000</v>
      </c>
      <c r="L3292" s="1081"/>
    </row>
    <row r="3293" spans="2:12" x14ac:dyDescent="0.35">
      <c r="B3293" s="698">
        <v>22020803</v>
      </c>
      <c r="C3293" s="782">
        <v>70331</v>
      </c>
      <c r="D3293" s="783" t="s">
        <v>4684</v>
      </c>
      <c r="E3293" s="784">
        <v>2101</v>
      </c>
      <c r="F3293" s="782">
        <v>10721300</v>
      </c>
      <c r="G3293" s="26" t="s">
        <v>169</v>
      </c>
      <c r="H3293" s="791">
        <v>2100000</v>
      </c>
      <c r="I3293" s="751"/>
      <c r="J3293" s="791"/>
      <c r="K3293" s="785">
        <f t="shared" si="94"/>
        <v>2100000</v>
      </c>
      <c r="L3293" s="1081"/>
    </row>
    <row r="3294" spans="2:12" x14ac:dyDescent="0.35">
      <c r="B3294" s="698">
        <v>22020901</v>
      </c>
      <c r="C3294" s="782">
        <v>70331</v>
      </c>
      <c r="D3294" s="783" t="s">
        <v>4684</v>
      </c>
      <c r="E3294" s="784">
        <v>2101</v>
      </c>
      <c r="F3294" s="782">
        <v>10721300</v>
      </c>
      <c r="G3294" s="26" t="s">
        <v>171</v>
      </c>
      <c r="H3294" s="791">
        <v>140000</v>
      </c>
      <c r="I3294" s="751"/>
      <c r="J3294" s="791"/>
      <c r="K3294" s="785">
        <f t="shared" si="94"/>
        <v>140000</v>
      </c>
      <c r="L3294" s="1081"/>
    </row>
    <row r="3295" spans="2:12" x14ac:dyDescent="0.35">
      <c r="B3295" s="698">
        <v>22021001</v>
      </c>
      <c r="C3295" s="782">
        <v>70331</v>
      </c>
      <c r="D3295" s="783" t="s">
        <v>4684</v>
      </c>
      <c r="E3295" s="784">
        <v>2101</v>
      </c>
      <c r="F3295" s="782">
        <v>10721300</v>
      </c>
      <c r="G3295" s="26" t="s">
        <v>172</v>
      </c>
      <c r="H3295" s="791">
        <v>2200000</v>
      </c>
      <c r="I3295" s="751"/>
      <c r="J3295" s="39"/>
      <c r="K3295" s="785">
        <f t="shared" si="94"/>
        <v>2200000</v>
      </c>
      <c r="L3295" s="1081"/>
    </row>
    <row r="3296" spans="2:12" x14ac:dyDescent="0.35">
      <c r="B3296" s="698">
        <v>22021002</v>
      </c>
      <c r="C3296" s="782">
        <v>70331</v>
      </c>
      <c r="D3296" s="783" t="s">
        <v>4684</v>
      </c>
      <c r="E3296" s="784">
        <v>2101</v>
      </c>
      <c r="F3296" s="782">
        <v>10721300</v>
      </c>
      <c r="G3296" s="26" t="s">
        <v>189</v>
      </c>
      <c r="H3296" s="791">
        <v>2100000</v>
      </c>
      <c r="I3296" s="751"/>
      <c r="J3296" s="791"/>
      <c r="K3296" s="785">
        <f t="shared" si="94"/>
        <v>2100000</v>
      </c>
      <c r="L3296" s="1081"/>
    </row>
    <row r="3297" spans="2:12" x14ac:dyDescent="0.35">
      <c r="B3297" s="698">
        <v>22021003</v>
      </c>
      <c r="C3297" s="782">
        <v>70331</v>
      </c>
      <c r="D3297" s="783" t="s">
        <v>4684</v>
      </c>
      <c r="E3297" s="784">
        <v>2101</v>
      </c>
      <c r="F3297" s="782">
        <v>10721300</v>
      </c>
      <c r="G3297" s="26" t="s">
        <v>173</v>
      </c>
      <c r="H3297" s="791">
        <v>490000</v>
      </c>
      <c r="I3297" s="751"/>
      <c r="J3297" s="39"/>
      <c r="K3297" s="785">
        <f t="shared" si="94"/>
        <v>490000</v>
      </c>
      <c r="L3297" s="1081"/>
    </row>
    <row r="3298" spans="2:12" x14ac:dyDescent="0.35">
      <c r="B3298" s="698">
        <v>22021007</v>
      </c>
      <c r="C3298" s="782">
        <v>70331</v>
      </c>
      <c r="D3298" s="783" t="s">
        <v>4684</v>
      </c>
      <c r="E3298" s="784">
        <v>2101</v>
      </c>
      <c r="F3298" s="782">
        <v>10721300</v>
      </c>
      <c r="G3298" s="26" t="s">
        <v>175</v>
      </c>
      <c r="H3298" s="791">
        <v>700000</v>
      </c>
      <c r="I3298" s="751"/>
      <c r="J3298" s="791"/>
      <c r="K3298" s="785">
        <f t="shared" si="94"/>
        <v>700000</v>
      </c>
      <c r="L3298" s="1081"/>
    </row>
    <row r="3299" spans="2:12" x14ac:dyDescent="0.35">
      <c r="B3299" s="698">
        <v>22021014</v>
      </c>
      <c r="C3299" s="782">
        <v>70331</v>
      </c>
      <c r="D3299" s="783" t="s">
        <v>4684</v>
      </c>
      <c r="E3299" s="784">
        <v>2101</v>
      </c>
      <c r="F3299" s="782">
        <v>10721300</v>
      </c>
      <c r="G3299" s="28" t="s">
        <v>206</v>
      </c>
      <c r="H3299" s="857">
        <v>420000</v>
      </c>
      <c r="I3299" s="751"/>
      <c r="J3299" s="791"/>
      <c r="K3299" s="785">
        <f t="shared" si="94"/>
        <v>420000</v>
      </c>
      <c r="L3299" s="1081"/>
    </row>
    <row r="3300" spans="2:12" ht="26.25" thickBot="1" x14ac:dyDescent="0.4">
      <c r="B3300" s="698">
        <v>22021019</v>
      </c>
      <c r="C3300" s="782">
        <v>70331</v>
      </c>
      <c r="D3300" s="783" t="s">
        <v>4684</v>
      </c>
      <c r="E3300" s="784">
        <v>2101</v>
      </c>
      <c r="F3300" s="782">
        <v>10721300</v>
      </c>
      <c r="G3300" s="28" t="s">
        <v>581</v>
      </c>
      <c r="H3300" s="857">
        <v>15000000</v>
      </c>
      <c r="I3300" s="751"/>
      <c r="J3300" s="857"/>
      <c r="K3300" s="1172">
        <f t="shared" si="94"/>
        <v>15000000</v>
      </c>
      <c r="L3300" s="1081"/>
    </row>
    <row r="3301" spans="2:12" ht="27.75" thickTop="1" thickBot="1" x14ac:dyDescent="0.4">
      <c r="B3301" s="764"/>
      <c r="C3301" s="764"/>
      <c r="D3301" s="764"/>
      <c r="E3301" s="764"/>
      <c r="F3301" s="764"/>
      <c r="G3301" s="14" t="s">
        <v>1039</v>
      </c>
      <c r="H3301" s="1209">
        <f>SUM(H3273:H3300)</f>
        <v>238332798.32999998</v>
      </c>
      <c r="I3301" s="929">
        <f>SUM(I3273:I3300)</f>
        <v>35329369.859999999</v>
      </c>
      <c r="J3301" s="766">
        <f>SUM(J3273:J3300)</f>
        <v>165948304.83000001</v>
      </c>
      <c r="K3301" s="766">
        <f>SUM(K3273:K3300)</f>
        <v>404281103.16000003</v>
      </c>
    </row>
    <row r="3302" spans="2:12" ht="27.75" thickTop="1" thickBot="1" x14ac:dyDescent="0.4">
      <c r="B3302" s="767"/>
      <c r="C3302" s="767"/>
      <c r="D3302" s="767"/>
      <c r="E3302" s="767"/>
      <c r="F3302" s="767"/>
      <c r="G3302" s="184"/>
      <c r="H3302" s="794"/>
      <c r="I3302" s="866"/>
      <c r="J3302" s="794"/>
      <c r="K3302" s="930"/>
    </row>
    <row r="3303" spans="2:12" ht="27.75" thickTop="1" thickBot="1" x14ac:dyDescent="0.4">
      <c r="B3303" s="767"/>
      <c r="C3303" s="767"/>
      <c r="D3303" s="767"/>
      <c r="E3303" s="767"/>
      <c r="F3303" s="767"/>
      <c r="G3303" s="769"/>
      <c r="H3303" s="787"/>
      <c r="I3303" s="728"/>
      <c r="J3303" s="741" t="s">
        <v>179</v>
      </c>
      <c r="K3303" s="766">
        <f>K3273+K3274</f>
        <v>328064973.16000003</v>
      </c>
    </row>
    <row r="3304" spans="2:12" ht="27.75" thickTop="1" thickBot="1" x14ac:dyDescent="0.4">
      <c r="B3304" s="767"/>
      <c r="C3304" s="936"/>
      <c r="D3304" s="937"/>
      <c r="E3304" s="937"/>
      <c r="F3304" s="937"/>
      <c r="G3304" s="937"/>
      <c r="H3304" s="787"/>
      <c r="I3304" s="728"/>
      <c r="J3304" s="741" t="s">
        <v>180</v>
      </c>
      <c r="K3304" s="766">
        <f>K3301-K3303</f>
        <v>76216130</v>
      </c>
    </row>
    <row r="3305" spans="2:12" ht="27.75" thickTop="1" thickBot="1" x14ac:dyDescent="0.4">
      <c r="C3305" s="936"/>
      <c r="D3305" s="938"/>
      <c r="E3305" s="938"/>
      <c r="F3305" s="938"/>
      <c r="G3305" s="938"/>
      <c r="H3305" s="787"/>
      <c r="I3305" s="728"/>
      <c r="J3305" s="823"/>
      <c r="K3305" s="794"/>
    </row>
    <row r="3306" spans="2:12" ht="27.75" thickTop="1" thickBot="1" x14ac:dyDescent="0.4">
      <c r="B3306" s="1088">
        <v>31801100100</v>
      </c>
      <c r="C3306" s="1118" t="s">
        <v>3041</v>
      </c>
      <c r="D3306" s="1092"/>
      <c r="E3306" s="1092"/>
      <c r="F3306" s="1092"/>
      <c r="G3306" s="1092"/>
      <c r="H3306" s="1092"/>
      <c r="I3306" s="1120"/>
      <c r="J3306" s="1092"/>
      <c r="K3306" s="1092"/>
    </row>
    <row r="3307" spans="2:12" ht="27.75" thickTop="1" thickBot="1" x14ac:dyDescent="0.4">
      <c r="B3307" s="1571" t="s">
        <v>213</v>
      </c>
      <c r="C3307" s="1571"/>
      <c r="D3307" s="1571"/>
      <c r="E3307" s="1571"/>
      <c r="F3307" s="1571"/>
      <c r="G3307" s="31"/>
      <c r="H3307" s="858"/>
      <c r="I3307" s="983"/>
      <c r="J3307" s="643"/>
      <c r="K3307" s="643"/>
    </row>
    <row r="3308" spans="2:12" ht="80.25" thickTop="1" thickBot="1" x14ac:dyDescent="0.4">
      <c r="B3308" s="20" t="s">
        <v>137</v>
      </c>
      <c r="C3308" s="20" t="s">
        <v>138</v>
      </c>
      <c r="D3308" s="20" t="s">
        <v>139</v>
      </c>
      <c r="E3308" s="20" t="s">
        <v>140</v>
      </c>
      <c r="F3308" s="20" t="s">
        <v>141</v>
      </c>
      <c r="G3308" s="20" t="s">
        <v>142</v>
      </c>
      <c r="H3308" s="33" t="s">
        <v>3311</v>
      </c>
      <c r="I3308" s="750" t="s">
        <v>3317</v>
      </c>
      <c r="J3308" s="717" t="s">
        <v>3318</v>
      </c>
      <c r="K3308" s="33" t="s">
        <v>5153</v>
      </c>
    </row>
    <row r="3309" spans="2:12" ht="77.25" thickTop="1" x14ac:dyDescent="0.35">
      <c r="B3309" s="698" t="s">
        <v>2906</v>
      </c>
      <c r="C3309" s="782">
        <v>70331</v>
      </c>
      <c r="D3309" s="699" t="s">
        <v>3975</v>
      </c>
      <c r="E3309" s="784">
        <v>3101</v>
      </c>
      <c r="F3309" s="782">
        <v>10721300</v>
      </c>
      <c r="G3309" s="37" t="s">
        <v>3969</v>
      </c>
      <c r="H3309" s="852">
        <v>1400000</v>
      </c>
      <c r="I3309" s="751">
        <v>560000</v>
      </c>
      <c r="J3309" s="737">
        <v>-840000</v>
      </c>
      <c r="K3309" s="701">
        <f t="shared" ref="K3309:K3314" si="95">SUM(H3309,J3309)</f>
        <v>560000</v>
      </c>
      <c r="L3309" s="1081"/>
    </row>
    <row r="3310" spans="2:12" x14ac:dyDescent="0.35">
      <c r="B3310" s="698" t="s">
        <v>2907</v>
      </c>
      <c r="C3310" s="782">
        <v>70331</v>
      </c>
      <c r="D3310" s="699" t="s">
        <v>3976</v>
      </c>
      <c r="E3310" s="700">
        <v>3101</v>
      </c>
      <c r="F3310" s="698">
        <v>10721300</v>
      </c>
      <c r="G3310" s="26" t="s">
        <v>3970</v>
      </c>
      <c r="H3310" s="762">
        <v>1050000</v>
      </c>
      <c r="I3310" s="751"/>
      <c r="J3310" s="723"/>
      <c r="K3310" s="701">
        <f t="shared" si="95"/>
        <v>1050000</v>
      </c>
      <c r="L3310" s="1081"/>
    </row>
    <row r="3311" spans="2:12" x14ac:dyDescent="0.35">
      <c r="B3311" s="698" t="s">
        <v>2908</v>
      </c>
      <c r="C3311" s="782">
        <v>70331</v>
      </c>
      <c r="D3311" s="699" t="s">
        <v>3977</v>
      </c>
      <c r="E3311" s="700">
        <v>3101</v>
      </c>
      <c r="F3311" s="698">
        <v>10721300</v>
      </c>
      <c r="G3311" s="26" t="s">
        <v>3971</v>
      </c>
      <c r="H3311" s="763">
        <v>1400000</v>
      </c>
      <c r="I3311" s="751"/>
      <c r="J3311" s="723"/>
      <c r="K3311" s="701">
        <f t="shared" si="95"/>
        <v>1400000</v>
      </c>
      <c r="L3311" s="1081"/>
    </row>
    <row r="3312" spans="2:12" ht="76.5" x14ac:dyDescent="0.35">
      <c r="B3312" s="698" t="s">
        <v>2948</v>
      </c>
      <c r="C3312" s="782">
        <v>70331</v>
      </c>
      <c r="D3312" s="699" t="s">
        <v>3978</v>
      </c>
      <c r="E3312" s="700">
        <v>3101</v>
      </c>
      <c r="F3312" s="698">
        <v>10721300</v>
      </c>
      <c r="G3312" s="26" t="s">
        <v>3972</v>
      </c>
      <c r="H3312" s="763">
        <v>280000</v>
      </c>
      <c r="I3312" s="751"/>
      <c r="J3312" s="723">
        <v>120000</v>
      </c>
      <c r="K3312" s="701">
        <f t="shared" si="95"/>
        <v>400000</v>
      </c>
      <c r="L3312" s="1081"/>
    </row>
    <row r="3313" spans="2:12" ht="51" x14ac:dyDescent="0.35">
      <c r="B3313" s="698" t="s">
        <v>2909</v>
      </c>
      <c r="C3313" s="782">
        <v>70331</v>
      </c>
      <c r="D3313" s="699" t="s">
        <v>3979</v>
      </c>
      <c r="E3313" s="700">
        <v>3101</v>
      </c>
      <c r="F3313" s="698">
        <v>10721300</v>
      </c>
      <c r="G3313" s="26" t="s">
        <v>3973</v>
      </c>
      <c r="H3313" s="763">
        <v>210000</v>
      </c>
      <c r="I3313" s="751"/>
      <c r="J3313" s="723">
        <v>29000000</v>
      </c>
      <c r="K3313" s="701">
        <f t="shared" si="95"/>
        <v>29210000</v>
      </c>
      <c r="L3313" s="1081"/>
    </row>
    <row r="3314" spans="2:12" ht="51.75" thickBot="1" x14ac:dyDescent="0.4">
      <c r="B3314" s="698">
        <v>23020101</v>
      </c>
      <c r="C3314" s="782">
        <v>70331</v>
      </c>
      <c r="D3314" s="824" t="s">
        <v>3980</v>
      </c>
      <c r="E3314" s="700">
        <v>3101</v>
      </c>
      <c r="F3314" s="698">
        <v>10721300</v>
      </c>
      <c r="G3314" s="26" t="s">
        <v>3974</v>
      </c>
      <c r="H3314" s="763">
        <v>35000000</v>
      </c>
      <c r="I3314" s="751"/>
      <c r="J3314" s="735">
        <v>129440000</v>
      </c>
      <c r="K3314" s="701">
        <f t="shared" si="95"/>
        <v>164440000</v>
      </c>
      <c r="L3314" s="1081"/>
    </row>
    <row r="3315" spans="2:12" ht="27.75" thickTop="1" thickBot="1" x14ac:dyDescent="0.4">
      <c r="B3315" s="764"/>
      <c r="C3315" s="764"/>
      <c r="D3315" s="764"/>
      <c r="E3315" s="764"/>
      <c r="F3315" s="764"/>
      <c r="G3315" s="16" t="s">
        <v>1038</v>
      </c>
      <c r="H3315" s="766">
        <f>SUM(H3309:H3314)</f>
        <v>39340000</v>
      </c>
      <c r="I3315" s="747">
        <f>SUM(I3309:I3314)</f>
        <v>560000</v>
      </c>
      <c r="J3315" s="765">
        <f>SUM(J3309:J3314)</f>
        <v>157720000</v>
      </c>
      <c r="K3315" s="766">
        <f>SUM(K3309:K3314)</f>
        <v>197060000</v>
      </c>
    </row>
    <row r="3316" spans="2:12" ht="27.75" thickTop="1" thickBot="1" x14ac:dyDescent="0.4">
      <c r="B3316" s="767"/>
      <c r="C3316" s="767"/>
      <c r="D3316" s="767"/>
      <c r="E3316" s="767"/>
      <c r="F3316" s="767"/>
      <c r="G3316" s="184"/>
      <c r="H3316" s="794"/>
      <c r="I3316" s="866"/>
      <c r="J3316" s="842"/>
      <c r="K3316" s="930"/>
    </row>
    <row r="3317" spans="2:12" ht="27.75" thickTop="1" thickBot="1" x14ac:dyDescent="0.4">
      <c r="B3317" s="767"/>
      <c r="C3317" s="767"/>
      <c r="D3317" s="767"/>
      <c r="E3317" s="767"/>
      <c r="F3317" s="767"/>
      <c r="G3317" s="769"/>
      <c r="H3317" s="787"/>
      <c r="I3317" s="728"/>
      <c r="J3317" s="719" t="s">
        <v>215</v>
      </c>
      <c r="K3317" s="766">
        <f>K3315</f>
        <v>197060000</v>
      </c>
    </row>
    <row r="3318" spans="2:12" ht="27.75" thickTop="1" thickBot="1" x14ac:dyDescent="0.4">
      <c r="B3318" s="767"/>
      <c r="C3318" s="767"/>
      <c r="D3318" s="767"/>
      <c r="E3318" s="767"/>
      <c r="F3318" s="767"/>
      <c r="G3318" s="769"/>
      <c r="H3318" s="787"/>
      <c r="I3318" s="728"/>
      <c r="J3318" s="720"/>
      <c r="K3318" s="794"/>
    </row>
    <row r="3319" spans="2:12" ht="27.75" thickTop="1" thickBot="1" x14ac:dyDescent="0.4">
      <c r="B3319" s="1088" t="s">
        <v>2959</v>
      </c>
      <c r="C3319" s="1089" t="s">
        <v>407</v>
      </c>
      <c r="D3319" s="1089"/>
      <c r="E3319" s="1089"/>
      <c r="F3319" s="1089"/>
      <c r="G3319" s="1089"/>
      <c r="H3319" s="1108"/>
      <c r="I3319" s="1101"/>
      <c r="J3319" s="1112"/>
      <c r="K3319" s="1108"/>
    </row>
    <row r="3320" spans="2:12" ht="27.75" thickTop="1" thickBot="1" x14ac:dyDescent="0.4">
      <c r="B3320" s="1571" t="s">
        <v>296</v>
      </c>
      <c r="C3320" s="1571"/>
      <c r="D3320" s="1571"/>
      <c r="E3320" s="1571"/>
      <c r="F3320" s="1571"/>
      <c r="G3320" s="31"/>
      <c r="H3320" s="32"/>
      <c r="I3320" s="753"/>
      <c r="J3320" s="722"/>
      <c r="K3320" s="32"/>
    </row>
    <row r="3321" spans="2:12" ht="106.5" thickTop="1" thickBot="1" x14ac:dyDescent="0.4">
      <c r="B3321" s="20" t="s">
        <v>137</v>
      </c>
      <c r="C3321" s="20" t="s">
        <v>138</v>
      </c>
      <c r="D3321" s="20" t="s">
        <v>139</v>
      </c>
      <c r="E3321" s="20" t="s">
        <v>140</v>
      </c>
      <c r="F3321" s="20" t="s">
        <v>141</v>
      </c>
      <c r="G3321" s="20" t="s">
        <v>142</v>
      </c>
      <c r="H3321" s="33" t="s">
        <v>3311</v>
      </c>
      <c r="I3321" s="750" t="s">
        <v>3316</v>
      </c>
      <c r="J3321" s="717" t="s">
        <v>3315</v>
      </c>
      <c r="K3321" s="21" t="s">
        <v>5190</v>
      </c>
    </row>
    <row r="3322" spans="2:12" ht="26.25" thickTop="1" x14ac:dyDescent="0.35">
      <c r="B3322" s="782">
        <v>21010103</v>
      </c>
      <c r="C3322" s="782">
        <v>70331</v>
      </c>
      <c r="D3322" s="783" t="s">
        <v>4684</v>
      </c>
      <c r="E3322" s="784">
        <v>2204</v>
      </c>
      <c r="F3322" s="782">
        <v>10721300</v>
      </c>
      <c r="G3322" s="37" t="s">
        <v>3135</v>
      </c>
      <c r="H3322" s="701">
        <v>2082125919</v>
      </c>
      <c r="I3322" s="751">
        <v>613026666.24000001</v>
      </c>
      <c r="J3322" s="788">
        <v>505850013.60000002</v>
      </c>
      <c r="K3322" s="701">
        <f t="shared" ref="K3322:K3353" si="96">SUM(H3322,J3322)</f>
        <v>2587975932.5999999</v>
      </c>
      <c r="L3322" s="1081"/>
    </row>
    <row r="3323" spans="2:12" x14ac:dyDescent="0.35">
      <c r="B3323" s="698">
        <v>21020101</v>
      </c>
      <c r="C3323" s="782">
        <v>70331</v>
      </c>
      <c r="D3323" s="761" t="s">
        <v>4684</v>
      </c>
      <c r="E3323" s="700">
        <v>2101</v>
      </c>
      <c r="F3323" s="698">
        <v>10721300</v>
      </c>
      <c r="G3323" s="26" t="s">
        <v>144</v>
      </c>
      <c r="H3323" s="763">
        <v>115000000</v>
      </c>
      <c r="I3323" s="751">
        <v>69832089</v>
      </c>
      <c r="J3323" s="735">
        <v>416200000</v>
      </c>
      <c r="K3323" s="701">
        <f t="shared" si="96"/>
        <v>531200000</v>
      </c>
      <c r="L3323" s="1081"/>
    </row>
    <row r="3324" spans="2:12" x14ac:dyDescent="0.35">
      <c r="B3324" s="698">
        <v>21020202</v>
      </c>
      <c r="C3324" s="782">
        <v>70331</v>
      </c>
      <c r="D3324" s="761" t="s">
        <v>4684</v>
      </c>
      <c r="E3324" s="700">
        <v>2101</v>
      </c>
      <c r="F3324" s="698">
        <v>10721300</v>
      </c>
      <c r="G3324" s="26" t="s">
        <v>264</v>
      </c>
      <c r="H3324" s="762">
        <v>23349797.390000001</v>
      </c>
      <c r="I3324" s="751"/>
      <c r="J3324" s="723"/>
      <c r="K3324" s="701">
        <f t="shared" si="96"/>
        <v>23349797.390000001</v>
      </c>
      <c r="L3324" s="1081"/>
    </row>
    <row r="3325" spans="2:12" x14ac:dyDescent="0.35">
      <c r="B3325" s="698">
        <v>21030101</v>
      </c>
      <c r="C3325" s="782">
        <v>71021</v>
      </c>
      <c r="D3325" s="761" t="s">
        <v>4684</v>
      </c>
      <c r="E3325" s="700">
        <v>2201</v>
      </c>
      <c r="F3325" s="698">
        <v>10721300</v>
      </c>
      <c r="G3325" s="26" t="s">
        <v>239</v>
      </c>
      <c r="H3325" s="762">
        <v>230525372</v>
      </c>
      <c r="I3325" s="751"/>
      <c r="J3325" s="723"/>
      <c r="K3325" s="701">
        <f t="shared" si="96"/>
        <v>230525372</v>
      </c>
      <c r="L3325" s="1081"/>
    </row>
    <row r="3326" spans="2:12" x14ac:dyDescent="0.35">
      <c r="B3326" s="698">
        <v>21030102</v>
      </c>
      <c r="C3326" s="782">
        <v>71021</v>
      </c>
      <c r="D3326" s="761" t="s">
        <v>4684</v>
      </c>
      <c r="E3326" s="700">
        <v>2201</v>
      </c>
      <c r="F3326" s="698">
        <v>10721300</v>
      </c>
      <c r="G3326" s="26" t="s">
        <v>240</v>
      </c>
      <c r="H3326" s="762">
        <v>78140099.200000003</v>
      </c>
      <c r="I3326" s="751"/>
      <c r="J3326" s="723"/>
      <c r="K3326" s="701">
        <f t="shared" si="96"/>
        <v>78140099.200000003</v>
      </c>
      <c r="L3326" s="1081"/>
    </row>
    <row r="3327" spans="2:12" x14ac:dyDescent="0.35">
      <c r="B3327" s="698">
        <v>21030103</v>
      </c>
      <c r="C3327" s="782">
        <v>71031</v>
      </c>
      <c r="D3327" s="761" t="s">
        <v>4684</v>
      </c>
      <c r="E3327" s="700">
        <v>2101</v>
      </c>
      <c r="F3327" s="698">
        <v>10721300</v>
      </c>
      <c r="G3327" s="26" t="s">
        <v>286</v>
      </c>
      <c r="H3327" s="762">
        <v>5087562</v>
      </c>
      <c r="I3327" s="751"/>
      <c r="J3327" s="723"/>
      <c r="K3327" s="701">
        <f t="shared" si="96"/>
        <v>5087562</v>
      </c>
      <c r="L3327" s="1081"/>
    </row>
    <row r="3328" spans="2:12" ht="36" customHeight="1" x14ac:dyDescent="0.35">
      <c r="B3328" s="698">
        <v>22020101</v>
      </c>
      <c r="C3328" s="782">
        <v>70331</v>
      </c>
      <c r="D3328" s="761" t="s">
        <v>4684</v>
      </c>
      <c r="E3328" s="700">
        <v>2101</v>
      </c>
      <c r="F3328" s="698">
        <v>10721300</v>
      </c>
      <c r="G3328" s="26" t="s">
        <v>145</v>
      </c>
      <c r="H3328" s="763">
        <v>31517500</v>
      </c>
      <c r="I3328" s="751">
        <v>11051682</v>
      </c>
      <c r="J3328" s="735"/>
      <c r="K3328" s="701">
        <f t="shared" si="96"/>
        <v>31517500</v>
      </c>
      <c r="L3328" s="1081"/>
    </row>
    <row r="3329" spans="2:12" ht="36" customHeight="1" x14ac:dyDescent="0.35">
      <c r="B3329" s="698">
        <v>22020102</v>
      </c>
      <c r="C3329" s="782">
        <v>70331</v>
      </c>
      <c r="D3329" s="761" t="s">
        <v>4684</v>
      </c>
      <c r="E3329" s="700">
        <v>2101</v>
      </c>
      <c r="F3329" s="698">
        <v>10721300</v>
      </c>
      <c r="G3329" s="26" t="s">
        <v>146</v>
      </c>
      <c r="H3329" s="763">
        <v>44102000</v>
      </c>
      <c r="I3329" s="751">
        <v>19750300</v>
      </c>
      <c r="J3329" s="735"/>
      <c r="K3329" s="701">
        <f t="shared" si="96"/>
        <v>44102000</v>
      </c>
      <c r="L3329" s="1081"/>
    </row>
    <row r="3330" spans="2:12" ht="36" customHeight="1" x14ac:dyDescent="0.35">
      <c r="B3330" s="698">
        <v>22020103</v>
      </c>
      <c r="C3330" s="782">
        <v>70331</v>
      </c>
      <c r="D3330" s="761" t="s">
        <v>4684</v>
      </c>
      <c r="E3330" s="700">
        <v>2101</v>
      </c>
      <c r="F3330" s="698">
        <v>10721300</v>
      </c>
      <c r="G3330" s="26" t="s">
        <v>282</v>
      </c>
      <c r="H3330" s="762">
        <v>27042255.800000001</v>
      </c>
      <c r="I3330" s="751">
        <v>27000000</v>
      </c>
      <c r="J3330" s="735">
        <v>200000000</v>
      </c>
      <c r="K3330" s="701">
        <f t="shared" si="96"/>
        <v>227042255.80000001</v>
      </c>
      <c r="L3330" s="1081"/>
    </row>
    <row r="3331" spans="2:12" ht="36" customHeight="1" x14ac:dyDescent="0.35">
      <c r="B3331" s="698">
        <v>22020104</v>
      </c>
      <c r="C3331" s="782">
        <v>70331</v>
      </c>
      <c r="D3331" s="761" t="s">
        <v>4684</v>
      </c>
      <c r="E3331" s="700">
        <v>2101</v>
      </c>
      <c r="F3331" s="698">
        <v>10721300</v>
      </c>
      <c r="G3331" s="26" t="s">
        <v>283</v>
      </c>
      <c r="H3331" s="762">
        <v>11412135</v>
      </c>
      <c r="I3331" s="751">
        <v>11000000</v>
      </c>
      <c r="J3331" s="735">
        <v>378587865</v>
      </c>
      <c r="K3331" s="701">
        <f t="shared" si="96"/>
        <v>390000000</v>
      </c>
      <c r="L3331" s="1081"/>
    </row>
    <row r="3332" spans="2:12" ht="36" customHeight="1" x14ac:dyDescent="0.35">
      <c r="B3332" s="698">
        <v>22020201</v>
      </c>
      <c r="C3332" s="782">
        <v>70331</v>
      </c>
      <c r="D3332" s="761" t="s">
        <v>4684</v>
      </c>
      <c r="E3332" s="700">
        <v>2101</v>
      </c>
      <c r="F3332" s="698">
        <v>10721300</v>
      </c>
      <c r="G3332" s="26" t="s">
        <v>147</v>
      </c>
      <c r="H3332" s="762">
        <v>24500000</v>
      </c>
      <c r="I3332" s="751">
        <v>5983491</v>
      </c>
      <c r="J3332" s="735"/>
      <c r="K3332" s="701">
        <f t="shared" si="96"/>
        <v>24500000</v>
      </c>
      <c r="L3332" s="1081"/>
    </row>
    <row r="3333" spans="2:12" ht="36" customHeight="1" x14ac:dyDescent="0.35">
      <c r="B3333" s="698">
        <v>22020202</v>
      </c>
      <c r="C3333" s="782">
        <v>70331</v>
      </c>
      <c r="D3333" s="761" t="s">
        <v>4684</v>
      </c>
      <c r="E3333" s="700">
        <v>2101</v>
      </c>
      <c r="F3333" s="698">
        <v>10721300</v>
      </c>
      <c r="G3333" s="26" t="s">
        <v>184</v>
      </c>
      <c r="H3333" s="763">
        <v>3500000</v>
      </c>
      <c r="I3333" s="751">
        <v>998000</v>
      </c>
      <c r="J3333" s="735"/>
      <c r="K3333" s="701">
        <f t="shared" si="96"/>
        <v>3500000</v>
      </c>
      <c r="L3333" s="1081"/>
    </row>
    <row r="3334" spans="2:12" ht="36" customHeight="1" x14ac:dyDescent="0.35">
      <c r="B3334" s="698">
        <v>22020203</v>
      </c>
      <c r="C3334" s="782">
        <v>70331</v>
      </c>
      <c r="D3334" s="761" t="s">
        <v>4684</v>
      </c>
      <c r="E3334" s="700">
        <v>2101</v>
      </c>
      <c r="F3334" s="698">
        <v>10721300</v>
      </c>
      <c r="G3334" s="26" t="s">
        <v>148</v>
      </c>
      <c r="H3334" s="763">
        <v>14000000</v>
      </c>
      <c r="I3334" s="751">
        <v>6243730</v>
      </c>
      <c r="J3334" s="735"/>
      <c r="K3334" s="701">
        <f t="shared" si="96"/>
        <v>14000000</v>
      </c>
      <c r="L3334" s="1081"/>
    </row>
    <row r="3335" spans="2:12" ht="36" customHeight="1" x14ac:dyDescent="0.35">
      <c r="B3335" s="698">
        <v>22020204</v>
      </c>
      <c r="C3335" s="782">
        <v>70331</v>
      </c>
      <c r="D3335" s="761" t="s">
        <v>4684</v>
      </c>
      <c r="E3335" s="700">
        <v>2101</v>
      </c>
      <c r="F3335" s="698">
        <v>10721300</v>
      </c>
      <c r="G3335" s="26" t="s">
        <v>149</v>
      </c>
      <c r="H3335" s="763">
        <v>3500000</v>
      </c>
      <c r="I3335" s="751">
        <v>3004600</v>
      </c>
      <c r="J3335" s="735"/>
      <c r="K3335" s="701">
        <f t="shared" si="96"/>
        <v>3500000</v>
      </c>
      <c r="L3335" s="1081"/>
    </row>
    <row r="3336" spans="2:12" ht="36" customHeight="1" x14ac:dyDescent="0.35">
      <c r="B3336" s="698">
        <v>22020205</v>
      </c>
      <c r="C3336" s="782">
        <v>70331</v>
      </c>
      <c r="D3336" s="761" t="s">
        <v>4684</v>
      </c>
      <c r="E3336" s="700">
        <v>2101</v>
      </c>
      <c r="F3336" s="698">
        <v>10721300</v>
      </c>
      <c r="G3336" s="26" t="s">
        <v>185</v>
      </c>
      <c r="H3336" s="763">
        <v>1750000</v>
      </c>
      <c r="I3336" s="751">
        <v>752700</v>
      </c>
      <c r="J3336" s="735"/>
      <c r="K3336" s="701">
        <f t="shared" si="96"/>
        <v>1750000</v>
      </c>
      <c r="L3336" s="1081"/>
    </row>
    <row r="3337" spans="2:12" ht="36" customHeight="1" x14ac:dyDescent="0.35">
      <c r="B3337" s="698">
        <v>22020206</v>
      </c>
      <c r="C3337" s="782">
        <v>70331</v>
      </c>
      <c r="D3337" s="761" t="s">
        <v>4684</v>
      </c>
      <c r="E3337" s="700">
        <v>2101</v>
      </c>
      <c r="F3337" s="698">
        <v>10721300</v>
      </c>
      <c r="G3337" s="26" t="s">
        <v>234</v>
      </c>
      <c r="H3337" s="763">
        <v>2100000</v>
      </c>
      <c r="I3337" s="751">
        <v>2000000</v>
      </c>
      <c r="J3337" s="735"/>
      <c r="K3337" s="701">
        <f t="shared" si="96"/>
        <v>2100000</v>
      </c>
      <c r="L3337" s="1081"/>
    </row>
    <row r="3338" spans="2:12" ht="36" customHeight="1" x14ac:dyDescent="0.35">
      <c r="B3338" s="698">
        <v>22020208</v>
      </c>
      <c r="C3338" s="782">
        <v>70331</v>
      </c>
      <c r="D3338" s="761" t="s">
        <v>4684</v>
      </c>
      <c r="E3338" s="700">
        <v>2101</v>
      </c>
      <c r="F3338" s="698">
        <v>10721300</v>
      </c>
      <c r="G3338" s="26" t="s">
        <v>2896</v>
      </c>
      <c r="H3338" s="763">
        <v>2100000</v>
      </c>
      <c r="I3338" s="751">
        <v>1882000</v>
      </c>
      <c r="J3338" s="735"/>
      <c r="K3338" s="701">
        <f t="shared" si="96"/>
        <v>2100000</v>
      </c>
      <c r="L3338" s="1081"/>
    </row>
    <row r="3339" spans="2:12" ht="36" customHeight="1" x14ac:dyDescent="0.35">
      <c r="B3339" s="698">
        <v>22020301</v>
      </c>
      <c r="C3339" s="782">
        <v>70331</v>
      </c>
      <c r="D3339" s="761" t="s">
        <v>4684</v>
      </c>
      <c r="E3339" s="700">
        <v>2101</v>
      </c>
      <c r="F3339" s="698">
        <v>10721300</v>
      </c>
      <c r="G3339" s="26" t="s">
        <v>195</v>
      </c>
      <c r="H3339" s="763">
        <v>9100000</v>
      </c>
      <c r="I3339" s="751">
        <v>8015750</v>
      </c>
      <c r="J3339" s="735"/>
      <c r="K3339" s="701">
        <f t="shared" si="96"/>
        <v>9100000</v>
      </c>
      <c r="L3339" s="1081"/>
    </row>
    <row r="3340" spans="2:12" ht="36" customHeight="1" x14ac:dyDescent="0.35">
      <c r="B3340" s="698">
        <v>22020302</v>
      </c>
      <c r="C3340" s="782">
        <v>70331</v>
      </c>
      <c r="D3340" s="761" t="s">
        <v>4684</v>
      </c>
      <c r="E3340" s="700">
        <v>2101</v>
      </c>
      <c r="F3340" s="698">
        <v>10721300</v>
      </c>
      <c r="G3340" s="26" t="s">
        <v>207</v>
      </c>
      <c r="H3340" s="763">
        <v>8400000</v>
      </c>
      <c r="I3340" s="751">
        <v>4865500</v>
      </c>
      <c r="J3340" s="735"/>
      <c r="K3340" s="701">
        <f t="shared" si="96"/>
        <v>8400000</v>
      </c>
      <c r="L3340" s="1081"/>
    </row>
    <row r="3341" spans="2:12" ht="36" customHeight="1" x14ac:dyDescent="0.35">
      <c r="B3341" s="698">
        <v>22020303</v>
      </c>
      <c r="C3341" s="782">
        <v>70331</v>
      </c>
      <c r="D3341" s="761" t="s">
        <v>4684</v>
      </c>
      <c r="E3341" s="700">
        <v>2101</v>
      </c>
      <c r="F3341" s="698">
        <v>10721300</v>
      </c>
      <c r="G3341" s="26" t="s">
        <v>152</v>
      </c>
      <c r="H3341" s="763">
        <v>1050000</v>
      </c>
      <c r="I3341" s="751">
        <v>175000</v>
      </c>
      <c r="J3341" s="735"/>
      <c r="K3341" s="701">
        <f t="shared" si="96"/>
        <v>1050000</v>
      </c>
      <c r="L3341" s="1081"/>
    </row>
    <row r="3342" spans="2:12" ht="36" customHeight="1" x14ac:dyDescent="0.35">
      <c r="B3342" s="698">
        <v>22020304</v>
      </c>
      <c r="C3342" s="782">
        <v>70331</v>
      </c>
      <c r="D3342" s="761" t="s">
        <v>4684</v>
      </c>
      <c r="E3342" s="700">
        <v>2101</v>
      </c>
      <c r="F3342" s="698">
        <v>10721300</v>
      </c>
      <c r="G3342" s="26" t="s">
        <v>187</v>
      </c>
      <c r="H3342" s="763">
        <v>2800000</v>
      </c>
      <c r="I3342" s="751">
        <v>317000</v>
      </c>
      <c r="J3342" s="735"/>
      <c r="K3342" s="701">
        <f t="shared" si="96"/>
        <v>2800000</v>
      </c>
      <c r="L3342" s="1081"/>
    </row>
    <row r="3343" spans="2:12" ht="36" customHeight="1" x14ac:dyDescent="0.35">
      <c r="B3343" s="698">
        <v>22020305</v>
      </c>
      <c r="C3343" s="782">
        <v>70331</v>
      </c>
      <c r="D3343" s="761" t="s">
        <v>4684</v>
      </c>
      <c r="E3343" s="700">
        <v>2101</v>
      </c>
      <c r="F3343" s="698">
        <v>10721300</v>
      </c>
      <c r="G3343" s="26" t="s">
        <v>153</v>
      </c>
      <c r="H3343" s="763">
        <v>14000000</v>
      </c>
      <c r="I3343" s="751">
        <v>6860000</v>
      </c>
      <c r="J3343" s="723"/>
      <c r="K3343" s="701">
        <f t="shared" si="96"/>
        <v>14000000</v>
      </c>
      <c r="L3343" s="1081"/>
    </row>
    <row r="3344" spans="2:12" ht="36" customHeight="1" x14ac:dyDescent="0.35">
      <c r="B3344" s="698">
        <v>22020307</v>
      </c>
      <c r="C3344" s="782">
        <v>70331</v>
      </c>
      <c r="D3344" s="761" t="s">
        <v>4684</v>
      </c>
      <c r="E3344" s="700">
        <v>2101</v>
      </c>
      <c r="F3344" s="698">
        <v>10721300</v>
      </c>
      <c r="G3344" s="26" t="s">
        <v>155</v>
      </c>
      <c r="H3344" s="763">
        <v>2100000</v>
      </c>
      <c r="I3344" s="751">
        <v>1022000</v>
      </c>
      <c r="J3344" s="735"/>
      <c r="K3344" s="701">
        <f t="shared" si="96"/>
        <v>2100000</v>
      </c>
      <c r="L3344" s="1081"/>
    </row>
    <row r="3345" spans="2:12" ht="36" customHeight="1" x14ac:dyDescent="0.35">
      <c r="B3345" s="698">
        <v>22020308</v>
      </c>
      <c r="C3345" s="782">
        <v>70331</v>
      </c>
      <c r="D3345" s="761" t="s">
        <v>4684</v>
      </c>
      <c r="E3345" s="700">
        <v>2101</v>
      </c>
      <c r="F3345" s="698">
        <v>10721300</v>
      </c>
      <c r="G3345" s="26" t="s">
        <v>242</v>
      </c>
      <c r="H3345" s="763">
        <v>10500000</v>
      </c>
      <c r="I3345" s="751">
        <v>5000000</v>
      </c>
      <c r="J3345" s="735"/>
      <c r="K3345" s="701">
        <f t="shared" si="96"/>
        <v>10500000</v>
      </c>
      <c r="L3345" s="1081"/>
    </row>
    <row r="3346" spans="2:12" ht="36" customHeight="1" x14ac:dyDescent="0.35">
      <c r="B3346" s="698">
        <v>22020309</v>
      </c>
      <c r="C3346" s="782">
        <v>70331</v>
      </c>
      <c r="D3346" s="761" t="s">
        <v>4684</v>
      </c>
      <c r="E3346" s="700">
        <v>2101</v>
      </c>
      <c r="F3346" s="698">
        <v>10721300</v>
      </c>
      <c r="G3346" s="26" t="s">
        <v>156</v>
      </c>
      <c r="H3346" s="763">
        <v>12600000</v>
      </c>
      <c r="I3346" s="751">
        <v>3110000</v>
      </c>
      <c r="J3346" s="735"/>
      <c r="K3346" s="701">
        <f t="shared" si="96"/>
        <v>12600000</v>
      </c>
      <c r="L3346" s="1081"/>
    </row>
    <row r="3347" spans="2:12" ht="36" customHeight="1" x14ac:dyDescent="0.35">
      <c r="B3347" s="698">
        <v>22020310</v>
      </c>
      <c r="C3347" s="782">
        <v>70331</v>
      </c>
      <c r="D3347" s="761" t="s">
        <v>4684</v>
      </c>
      <c r="E3347" s="700">
        <v>2101</v>
      </c>
      <c r="F3347" s="698">
        <v>10721300</v>
      </c>
      <c r="G3347" s="26" t="s">
        <v>209</v>
      </c>
      <c r="H3347" s="763">
        <v>1190000</v>
      </c>
      <c r="I3347" s="751">
        <v>723890</v>
      </c>
      <c r="J3347" s="735"/>
      <c r="K3347" s="701">
        <f t="shared" si="96"/>
        <v>1190000</v>
      </c>
      <c r="L3347" s="1081"/>
    </row>
    <row r="3348" spans="2:12" ht="36" customHeight="1" x14ac:dyDescent="0.35">
      <c r="B3348" s="698">
        <v>22020311</v>
      </c>
      <c r="C3348" s="782">
        <v>70331</v>
      </c>
      <c r="D3348" s="761" t="s">
        <v>4684</v>
      </c>
      <c r="E3348" s="700">
        <v>2101</v>
      </c>
      <c r="F3348" s="698">
        <v>10721300</v>
      </c>
      <c r="G3348" s="26" t="s">
        <v>157</v>
      </c>
      <c r="H3348" s="763">
        <v>3500000</v>
      </c>
      <c r="I3348" s="751">
        <v>1320900</v>
      </c>
      <c r="J3348" s="723"/>
      <c r="K3348" s="701">
        <f t="shared" si="96"/>
        <v>3500000</v>
      </c>
      <c r="L3348" s="1081"/>
    </row>
    <row r="3349" spans="2:12" ht="36" customHeight="1" x14ac:dyDescent="0.35">
      <c r="B3349" s="698">
        <v>22020401</v>
      </c>
      <c r="C3349" s="782">
        <v>70331</v>
      </c>
      <c r="D3349" s="761" t="s">
        <v>4684</v>
      </c>
      <c r="E3349" s="700">
        <v>2101</v>
      </c>
      <c r="F3349" s="698">
        <v>10721300</v>
      </c>
      <c r="G3349" s="26" t="s">
        <v>196</v>
      </c>
      <c r="H3349" s="763">
        <v>24500000</v>
      </c>
      <c r="I3349" s="751">
        <v>11867729</v>
      </c>
      <c r="J3349" s="735"/>
      <c r="K3349" s="701">
        <f t="shared" si="96"/>
        <v>24500000</v>
      </c>
      <c r="L3349" s="1081"/>
    </row>
    <row r="3350" spans="2:12" ht="36" customHeight="1" x14ac:dyDescent="0.35">
      <c r="B3350" s="698">
        <v>22020402</v>
      </c>
      <c r="C3350" s="782">
        <v>70331</v>
      </c>
      <c r="D3350" s="761" t="s">
        <v>4684</v>
      </c>
      <c r="E3350" s="700">
        <v>2101</v>
      </c>
      <c r="F3350" s="698">
        <v>10721300</v>
      </c>
      <c r="G3350" s="26" t="s">
        <v>197</v>
      </c>
      <c r="H3350" s="763">
        <v>3500000</v>
      </c>
      <c r="I3350" s="751">
        <v>2556700</v>
      </c>
      <c r="J3350" s="735"/>
      <c r="K3350" s="701">
        <f t="shared" si="96"/>
        <v>3500000</v>
      </c>
      <c r="L3350" s="1081"/>
    </row>
    <row r="3351" spans="2:12" ht="36" customHeight="1" x14ac:dyDescent="0.35">
      <c r="B3351" s="698">
        <v>22020403</v>
      </c>
      <c r="C3351" s="782">
        <v>70331</v>
      </c>
      <c r="D3351" s="761" t="s">
        <v>4684</v>
      </c>
      <c r="E3351" s="700">
        <v>2101</v>
      </c>
      <c r="F3351" s="698">
        <v>10721300</v>
      </c>
      <c r="G3351" s="26" t="s">
        <v>160</v>
      </c>
      <c r="H3351" s="763">
        <v>10500000</v>
      </c>
      <c r="I3351" s="751">
        <v>3937900</v>
      </c>
      <c r="J3351" s="735"/>
      <c r="K3351" s="701">
        <f t="shared" si="96"/>
        <v>10500000</v>
      </c>
      <c r="L3351" s="1081"/>
    </row>
    <row r="3352" spans="2:12" ht="36" customHeight="1" x14ac:dyDescent="0.35">
      <c r="B3352" s="698">
        <v>22020404</v>
      </c>
      <c r="C3352" s="782">
        <v>70331</v>
      </c>
      <c r="D3352" s="761" t="s">
        <v>4684</v>
      </c>
      <c r="E3352" s="700">
        <v>2101</v>
      </c>
      <c r="F3352" s="698">
        <v>10721300</v>
      </c>
      <c r="G3352" s="26" t="s">
        <v>161</v>
      </c>
      <c r="H3352" s="763">
        <v>2100000</v>
      </c>
      <c r="I3352" s="751">
        <v>1062400</v>
      </c>
      <c r="J3352" s="735"/>
      <c r="K3352" s="701">
        <f t="shared" si="96"/>
        <v>2100000</v>
      </c>
      <c r="L3352" s="1081"/>
    </row>
    <row r="3353" spans="2:12" ht="36" customHeight="1" x14ac:dyDescent="0.35">
      <c r="B3353" s="698">
        <v>22020405</v>
      </c>
      <c r="C3353" s="782">
        <v>70331</v>
      </c>
      <c r="D3353" s="761" t="s">
        <v>4684</v>
      </c>
      <c r="E3353" s="700">
        <v>2101</v>
      </c>
      <c r="F3353" s="698">
        <v>10721300</v>
      </c>
      <c r="G3353" s="26" t="s">
        <v>162</v>
      </c>
      <c r="H3353" s="763">
        <v>7000000</v>
      </c>
      <c r="I3353" s="751">
        <v>2171500</v>
      </c>
      <c r="J3353" s="735"/>
      <c r="K3353" s="701">
        <f t="shared" si="96"/>
        <v>7000000</v>
      </c>
      <c r="L3353" s="1081"/>
    </row>
    <row r="3354" spans="2:12" ht="36" customHeight="1" x14ac:dyDescent="0.35">
      <c r="B3354" s="698">
        <v>22020406</v>
      </c>
      <c r="C3354" s="782">
        <v>70331</v>
      </c>
      <c r="D3354" s="761" t="s">
        <v>4684</v>
      </c>
      <c r="E3354" s="700">
        <v>2101</v>
      </c>
      <c r="F3354" s="698">
        <v>10721300</v>
      </c>
      <c r="G3354" s="26" t="s">
        <v>163</v>
      </c>
      <c r="H3354" s="763">
        <v>7000000</v>
      </c>
      <c r="I3354" s="751">
        <v>2315000</v>
      </c>
      <c r="J3354" s="735"/>
      <c r="K3354" s="701">
        <f t="shared" ref="K3354:K3382" si="97">SUM(H3354,J3354)</f>
        <v>7000000</v>
      </c>
      <c r="L3354" s="1081"/>
    </row>
    <row r="3355" spans="2:12" ht="36" customHeight="1" x14ac:dyDescent="0.35">
      <c r="B3355" s="698">
        <v>22020501</v>
      </c>
      <c r="C3355" s="782">
        <v>70331</v>
      </c>
      <c r="D3355" s="761" t="s">
        <v>4684</v>
      </c>
      <c r="E3355" s="700">
        <v>2101</v>
      </c>
      <c r="F3355" s="698">
        <v>10721300</v>
      </c>
      <c r="G3355" s="26" t="s">
        <v>198</v>
      </c>
      <c r="H3355" s="763">
        <v>14700000</v>
      </c>
      <c r="I3355" s="751">
        <v>7215220</v>
      </c>
      <c r="J3355" s="735"/>
      <c r="K3355" s="701">
        <f t="shared" si="97"/>
        <v>14700000</v>
      </c>
      <c r="L3355" s="1081"/>
    </row>
    <row r="3356" spans="2:12" ht="36" customHeight="1" x14ac:dyDescent="0.35">
      <c r="B3356" s="698">
        <v>22020502</v>
      </c>
      <c r="C3356" s="782">
        <v>70331</v>
      </c>
      <c r="D3356" s="761" t="s">
        <v>4684</v>
      </c>
      <c r="E3356" s="700">
        <v>2101</v>
      </c>
      <c r="F3356" s="698">
        <v>10721300</v>
      </c>
      <c r="G3356" s="26" t="s">
        <v>457</v>
      </c>
      <c r="H3356" s="762">
        <v>68334000</v>
      </c>
      <c r="I3356" s="751">
        <v>0</v>
      </c>
      <c r="J3356" s="735"/>
      <c r="K3356" s="701">
        <f t="shared" si="97"/>
        <v>68334000</v>
      </c>
      <c r="L3356" s="1081"/>
    </row>
    <row r="3357" spans="2:12" ht="36" customHeight="1" x14ac:dyDescent="0.35">
      <c r="B3357" s="698">
        <v>22020601</v>
      </c>
      <c r="C3357" s="782">
        <v>70331</v>
      </c>
      <c r="D3357" s="761" t="s">
        <v>4684</v>
      </c>
      <c r="E3357" s="700">
        <v>2101</v>
      </c>
      <c r="F3357" s="698">
        <v>10721300</v>
      </c>
      <c r="G3357" s="26" t="s">
        <v>166</v>
      </c>
      <c r="H3357" s="763">
        <v>9170000</v>
      </c>
      <c r="I3357" s="751">
        <v>2200000</v>
      </c>
      <c r="J3357" s="735"/>
      <c r="K3357" s="701">
        <f t="shared" si="97"/>
        <v>9170000</v>
      </c>
      <c r="L3357" s="1081"/>
    </row>
    <row r="3358" spans="2:12" ht="36" customHeight="1" x14ac:dyDescent="0.35">
      <c r="B3358" s="698">
        <v>22020602</v>
      </c>
      <c r="C3358" s="782">
        <v>70331</v>
      </c>
      <c r="D3358" s="761" t="s">
        <v>4684</v>
      </c>
      <c r="E3358" s="700">
        <v>2101</v>
      </c>
      <c r="F3358" s="698">
        <v>10721300</v>
      </c>
      <c r="G3358" s="26" t="s">
        <v>210</v>
      </c>
      <c r="H3358" s="763">
        <v>17500000</v>
      </c>
      <c r="I3358" s="751">
        <v>5346700</v>
      </c>
      <c r="J3358" s="735"/>
      <c r="K3358" s="701">
        <f t="shared" si="97"/>
        <v>17500000</v>
      </c>
      <c r="L3358" s="1081"/>
    </row>
    <row r="3359" spans="2:12" ht="36" customHeight="1" x14ac:dyDescent="0.35">
      <c r="B3359" s="698">
        <v>22020603</v>
      </c>
      <c r="C3359" s="782">
        <v>70331</v>
      </c>
      <c r="D3359" s="761" t="s">
        <v>4684</v>
      </c>
      <c r="E3359" s="700">
        <v>2101</v>
      </c>
      <c r="F3359" s="698">
        <v>10721300</v>
      </c>
      <c r="G3359" s="26" t="s">
        <v>233</v>
      </c>
      <c r="H3359" s="763">
        <v>28000000</v>
      </c>
      <c r="I3359" s="751">
        <v>14042469</v>
      </c>
      <c r="J3359" s="735"/>
      <c r="K3359" s="701">
        <f t="shared" si="97"/>
        <v>28000000</v>
      </c>
      <c r="L3359" s="1081"/>
    </row>
    <row r="3360" spans="2:12" ht="36" customHeight="1" x14ac:dyDescent="0.35">
      <c r="B3360" s="698">
        <v>22020605</v>
      </c>
      <c r="C3360" s="782">
        <v>70331</v>
      </c>
      <c r="D3360" s="761" t="s">
        <v>4684</v>
      </c>
      <c r="E3360" s="700">
        <v>2101</v>
      </c>
      <c r="F3360" s="698">
        <v>10721300</v>
      </c>
      <c r="G3360" s="26" t="s">
        <v>167</v>
      </c>
      <c r="H3360" s="763">
        <v>3500000</v>
      </c>
      <c r="I3360" s="751">
        <v>1077200</v>
      </c>
      <c r="J3360" s="735"/>
      <c r="K3360" s="701">
        <f t="shared" si="97"/>
        <v>3500000</v>
      </c>
      <c r="L3360" s="1081"/>
    </row>
    <row r="3361" spans="2:12" ht="36" customHeight="1" x14ac:dyDescent="0.35">
      <c r="B3361" s="698">
        <v>22020701</v>
      </c>
      <c r="C3361" s="782">
        <v>70331</v>
      </c>
      <c r="D3361" s="761" t="s">
        <v>4684</v>
      </c>
      <c r="E3361" s="700">
        <v>2101</v>
      </c>
      <c r="F3361" s="698">
        <v>10721300</v>
      </c>
      <c r="G3361" s="26" t="s">
        <v>199</v>
      </c>
      <c r="H3361" s="763">
        <v>14000000</v>
      </c>
      <c r="I3361" s="751">
        <v>1624500</v>
      </c>
      <c r="J3361" s="735"/>
      <c r="K3361" s="701">
        <f t="shared" si="97"/>
        <v>14000000</v>
      </c>
      <c r="L3361" s="1081"/>
    </row>
    <row r="3362" spans="2:12" ht="36" customHeight="1" x14ac:dyDescent="0.35">
      <c r="B3362" s="782">
        <v>22020702</v>
      </c>
      <c r="C3362" s="782">
        <v>70331</v>
      </c>
      <c r="D3362" s="783" t="s">
        <v>4684</v>
      </c>
      <c r="E3362" s="784">
        <v>2101</v>
      </c>
      <c r="F3362" s="782">
        <v>10721300</v>
      </c>
      <c r="G3362" s="37" t="s">
        <v>223</v>
      </c>
      <c r="H3362" s="701">
        <v>3500000</v>
      </c>
      <c r="I3362" s="751">
        <v>1850000</v>
      </c>
      <c r="J3362" s="788"/>
      <c r="K3362" s="701">
        <f t="shared" si="97"/>
        <v>3500000</v>
      </c>
      <c r="L3362" s="1081"/>
    </row>
    <row r="3363" spans="2:12" ht="36" customHeight="1" x14ac:dyDescent="0.35">
      <c r="B3363" s="698">
        <v>22020703</v>
      </c>
      <c r="C3363" s="782">
        <v>70331</v>
      </c>
      <c r="D3363" s="761" t="s">
        <v>4684</v>
      </c>
      <c r="E3363" s="700">
        <v>2101</v>
      </c>
      <c r="F3363" s="698">
        <v>10721300</v>
      </c>
      <c r="G3363" s="26" t="s">
        <v>208</v>
      </c>
      <c r="H3363" s="763">
        <v>10500000</v>
      </c>
      <c r="I3363" s="751">
        <v>5450000</v>
      </c>
      <c r="J3363" s="735"/>
      <c r="K3363" s="701">
        <f t="shared" si="97"/>
        <v>10500000</v>
      </c>
      <c r="L3363" s="1081"/>
    </row>
    <row r="3364" spans="2:12" ht="36" customHeight="1" x14ac:dyDescent="0.35">
      <c r="B3364" s="698">
        <v>22020704</v>
      </c>
      <c r="C3364" s="782">
        <v>70331</v>
      </c>
      <c r="D3364" s="761" t="s">
        <v>4684</v>
      </c>
      <c r="E3364" s="700">
        <v>2101</v>
      </c>
      <c r="F3364" s="698">
        <v>10721300</v>
      </c>
      <c r="G3364" s="26" t="s">
        <v>204</v>
      </c>
      <c r="H3364" s="763">
        <v>7000000</v>
      </c>
      <c r="I3364" s="751">
        <v>2730000</v>
      </c>
      <c r="J3364" s="735"/>
      <c r="K3364" s="701">
        <f t="shared" si="97"/>
        <v>7000000</v>
      </c>
      <c r="L3364" s="1081"/>
    </row>
    <row r="3365" spans="2:12" ht="36" customHeight="1" x14ac:dyDescent="0.35">
      <c r="B3365" s="698">
        <v>22020705</v>
      </c>
      <c r="C3365" s="782">
        <v>70331</v>
      </c>
      <c r="D3365" s="761" t="s">
        <v>4684</v>
      </c>
      <c r="E3365" s="700">
        <v>2101</v>
      </c>
      <c r="F3365" s="698">
        <v>10721300</v>
      </c>
      <c r="G3365" s="26" t="s">
        <v>205</v>
      </c>
      <c r="H3365" s="763">
        <v>14000000</v>
      </c>
      <c r="I3365" s="751">
        <v>4175000</v>
      </c>
      <c r="J3365" s="735"/>
      <c r="K3365" s="701">
        <f t="shared" si="97"/>
        <v>14000000</v>
      </c>
      <c r="L3365" s="1081"/>
    </row>
    <row r="3366" spans="2:12" ht="36" customHeight="1" x14ac:dyDescent="0.35">
      <c r="B3366" s="698">
        <v>22020706</v>
      </c>
      <c r="C3366" s="782">
        <v>70331</v>
      </c>
      <c r="D3366" s="761" t="s">
        <v>4684</v>
      </c>
      <c r="E3366" s="700">
        <v>2101</v>
      </c>
      <c r="F3366" s="698">
        <v>10721300</v>
      </c>
      <c r="G3366" s="26" t="s">
        <v>229</v>
      </c>
      <c r="H3366" s="763">
        <v>7000000</v>
      </c>
      <c r="I3366" s="751">
        <v>3800000</v>
      </c>
      <c r="J3366" s="735"/>
      <c r="K3366" s="701">
        <f t="shared" si="97"/>
        <v>7000000</v>
      </c>
      <c r="L3366" s="1081"/>
    </row>
    <row r="3367" spans="2:12" ht="36" customHeight="1" x14ac:dyDescent="0.35">
      <c r="B3367" s="698">
        <v>22020801</v>
      </c>
      <c r="C3367" s="782">
        <v>70331</v>
      </c>
      <c r="D3367" s="761" t="s">
        <v>4684</v>
      </c>
      <c r="E3367" s="700">
        <v>2101</v>
      </c>
      <c r="F3367" s="698">
        <v>10721300</v>
      </c>
      <c r="G3367" s="26" t="s">
        <v>168</v>
      </c>
      <c r="H3367" s="763">
        <v>100000000</v>
      </c>
      <c r="I3367" s="751">
        <v>45554155</v>
      </c>
      <c r="J3367" s="735"/>
      <c r="K3367" s="701">
        <f t="shared" si="97"/>
        <v>100000000</v>
      </c>
      <c r="L3367" s="1081"/>
    </row>
    <row r="3368" spans="2:12" ht="36" customHeight="1" x14ac:dyDescent="0.35">
      <c r="B3368" s="698">
        <v>22020803</v>
      </c>
      <c r="C3368" s="782">
        <v>70331</v>
      </c>
      <c r="D3368" s="761" t="s">
        <v>4684</v>
      </c>
      <c r="E3368" s="700">
        <v>2101</v>
      </c>
      <c r="F3368" s="698">
        <v>10721300</v>
      </c>
      <c r="G3368" s="26" t="s">
        <v>169</v>
      </c>
      <c r="H3368" s="763">
        <v>10500000</v>
      </c>
      <c r="I3368" s="751">
        <v>7670000</v>
      </c>
      <c r="J3368" s="735"/>
      <c r="K3368" s="701">
        <f t="shared" si="97"/>
        <v>10500000</v>
      </c>
      <c r="L3368" s="1081"/>
    </row>
    <row r="3369" spans="2:12" ht="36" customHeight="1" x14ac:dyDescent="0.35">
      <c r="B3369" s="698">
        <v>22020806</v>
      </c>
      <c r="C3369" s="782">
        <v>70331</v>
      </c>
      <c r="D3369" s="761" t="s">
        <v>4684</v>
      </c>
      <c r="E3369" s="700">
        <v>2101</v>
      </c>
      <c r="F3369" s="698">
        <v>10721300</v>
      </c>
      <c r="G3369" s="26" t="s">
        <v>170</v>
      </c>
      <c r="H3369" s="763">
        <v>3500000</v>
      </c>
      <c r="I3369" s="751">
        <v>1248600</v>
      </c>
      <c r="J3369" s="723"/>
      <c r="K3369" s="701">
        <f t="shared" si="97"/>
        <v>3500000</v>
      </c>
      <c r="L3369" s="1081"/>
    </row>
    <row r="3370" spans="2:12" ht="36" customHeight="1" x14ac:dyDescent="0.35">
      <c r="B3370" s="698">
        <v>22020904</v>
      </c>
      <c r="C3370" s="782">
        <v>70331</v>
      </c>
      <c r="D3370" s="761" t="s">
        <v>4684</v>
      </c>
      <c r="E3370" s="700">
        <v>2101</v>
      </c>
      <c r="F3370" s="698">
        <v>10721300</v>
      </c>
      <c r="G3370" s="26" t="s">
        <v>289</v>
      </c>
      <c r="H3370" s="763">
        <v>420000</v>
      </c>
      <c r="I3370" s="751">
        <v>0</v>
      </c>
      <c r="J3370" s="735"/>
      <c r="K3370" s="701">
        <f t="shared" si="97"/>
        <v>420000</v>
      </c>
      <c r="L3370" s="1081"/>
    </row>
    <row r="3371" spans="2:12" ht="36" customHeight="1" x14ac:dyDescent="0.35">
      <c r="B3371" s="698">
        <v>22021001</v>
      </c>
      <c r="C3371" s="782">
        <v>70331</v>
      </c>
      <c r="D3371" s="761" t="s">
        <v>4684</v>
      </c>
      <c r="E3371" s="700">
        <v>2101</v>
      </c>
      <c r="F3371" s="698">
        <v>10721300</v>
      </c>
      <c r="G3371" s="26" t="s">
        <v>172</v>
      </c>
      <c r="H3371" s="763">
        <v>50000000</v>
      </c>
      <c r="I3371" s="751">
        <v>9055520</v>
      </c>
      <c r="J3371" s="735"/>
      <c r="K3371" s="701">
        <f t="shared" si="97"/>
        <v>50000000</v>
      </c>
      <c r="L3371" s="1081"/>
    </row>
    <row r="3372" spans="2:12" ht="36" customHeight="1" x14ac:dyDescent="0.35">
      <c r="B3372" s="698">
        <v>22021002</v>
      </c>
      <c r="C3372" s="782">
        <v>70331</v>
      </c>
      <c r="D3372" s="761" t="s">
        <v>4684</v>
      </c>
      <c r="E3372" s="700">
        <v>2101</v>
      </c>
      <c r="F3372" s="698">
        <v>10721300</v>
      </c>
      <c r="G3372" s="26" t="s">
        <v>189</v>
      </c>
      <c r="H3372" s="763">
        <v>28000000</v>
      </c>
      <c r="I3372" s="751">
        <v>2967000</v>
      </c>
      <c r="J3372" s="735"/>
      <c r="K3372" s="701">
        <f t="shared" si="97"/>
        <v>28000000</v>
      </c>
      <c r="L3372" s="1081"/>
    </row>
    <row r="3373" spans="2:12" ht="36" customHeight="1" x14ac:dyDescent="0.35">
      <c r="B3373" s="698">
        <v>22021003</v>
      </c>
      <c r="C3373" s="782">
        <v>70331</v>
      </c>
      <c r="D3373" s="761" t="s">
        <v>4684</v>
      </c>
      <c r="E3373" s="700">
        <v>2101</v>
      </c>
      <c r="F3373" s="698">
        <v>10721300</v>
      </c>
      <c r="G3373" s="26" t="s">
        <v>173</v>
      </c>
      <c r="H3373" s="763">
        <v>7000000</v>
      </c>
      <c r="I3373" s="751">
        <v>1052000</v>
      </c>
      <c r="J3373" s="735"/>
      <c r="K3373" s="701">
        <f t="shared" si="97"/>
        <v>7000000</v>
      </c>
      <c r="L3373" s="1081"/>
    </row>
    <row r="3374" spans="2:12" ht="36" customHeight="1" x14ac:dyDescent="0.35">
      <c r="B3374" s="698">
        <v>22021004</v>
      </c>
      <c r="C3374" s="782">
        <v>70331</v>
      </c>
      <c r="D3374" s="761" t="s">
        <v>4684</v>
      </c>
      <c r="E3374" s="700">
        <v>2101</v>
      </c>
      <c r="F3374" s="698">
        <v>10721300</v>
      </c>
      <c r="G3374" s="26" t="s">
        <v>174</v>
      </c>
      <c r="H3374" s="763">
        <v>20000000</v>
      </c>
      <c r="I3374" s="751">
        <v>7790094</v>
      </c>
      <c r="J3374" s="735"/>
      <c r="K3374" s="701">
        <f t="shared" si="97"/>
        <v>20000000</v>
      </c>
      <c r="L3374" s="1081"/>
    </row>
    <row r="3375" spans="2:12" ht="36" customHeight="1" x14ac:dyDescent="0.35">
      <c r="B3375" s="698">
        <v>22021006</v>
      </c>
      <c r="C3375" s="782">
        <v>70331</v>
      </c>
      <c r="D3375" s="761" t="s">
        <v>4684</v>
      </c>
      <c r="E3375" s="700">
        <v>2101</v>
      </c>
      <c r="F3375" s="698">
        <v>10721300</v>
      </c>
      <c r="G3375" s="26" t="s">
        <v>190</v>
      </c>
      <c r="H3375" s="763">
        <v>3500000</v>
      </c>
      <c r="I3375" s="751">
        <v>1425630</v>
      </c>
      <c r="J3375" s="735"/>
      <c r="K3375" s="701">
        <f t="shared" si="97"/>
        <v>3500000</v>
      </c>
      <c r="L3375" s="1081"/>
    </row>
    <row r="3376" spans="2:12" ht="36" customHeight="1" x14ac:dyDescent="0.35">
      <c r="B3376" s="698">
        <v>22021007</v>
      </c>
      <c r="C3376" s="782">
        <v>70331</v>
      </c>
      <c r="D3376" s="761" t="s">
        <v>4684</v>
      </c>
      <c r="E3376" s="700">
        <v>2101</v>
      </c>
      <c r="F3376" s="698">
        <v>10721300</v>
      </c>
      <c r="G3376" s="26" t="s">
        <v>175</v>
      </c>
      <c r="H3376" s="763">
        <v>14000000</v>
      </c>
      <c r="I3376" s="751">
        <v>2120000</v>
      </c>
      <c r="J3376" s="735"/>
      <c r="K3376" s="701">
        <f t="shared" si="97"/>
        <v>14000000</v>
      </c>
      <c r="L3376" s="1081"/>
    </row>
    <row r="3377" spans="2:15" ht="36" customHeight="1" x14ac:dyDescent="0.35">
      <c r="B3377" s="698">
        <v>22021008</v>
      </c>
      <c r="C3377" s="782">
        <v>70331</v>
      </c>
      <c r="D3377" s="761" t="s">
        <v>4684</v>
      </c>
      <c r="E3377" s="700">
        <v>2101</v>
      </c>
      <c r="F3377" s="698">
        <v>10721300</v>
      </c>
      <c r="G3377" s="26" t="s">
        <v>191</v>
      </c>
      <c r="H3377" s="763">
        <v>10500000</v>
      </c>
      <c r="I3377" s="751">
        <v>6360220</v>
      </c>
      <c r="J3377" s="735"/>
      <c r="K3377" s="701">
        <f t="shared" si="97"/>
        <v>10500000</v>
      </c>
      <c r="L3377" s="1081"/>
    </row>
    <row r="3378" spans="2:15" ht="36" customHeight="1" x14ac:dyDescent="0.35">
      <c r="B3378" s="698">
        <v>22021009</v>
      </c>
      <c r="C3378" s="782">
        <v>70331</v>
      </c>
      <c r="D3378" s="761" t="s">
        <v>4684</v>
      </c>
      <c r="E3378" s="700">
        <v>2101</v>
      </c>
      <c r="F3378" s="698">
        <v>10721300</v>
      </c>
      <c r="G3378" s="26" t="s">
        <v>176</v>
      </c>
      <c r="H3378" s="763">
        <v>18000000</v>
      </c>
      <c r="I3378" s="751">
        <v>11357220</v>
      </c>
      <c r="J3378" s="735"/>
      <c r="K3378" s="701">
        <f t="shared" si="97"/>
        <v>18000000</v>
      </c>
      <c r="L3378" s="1081"/>
    </row>
    <row r="3379" spans="2:15" ht="36" customHeight="1" x14ac:dyDescent="0.35">
      <c r="B3379" s="698">
        <v>22021021</v>
      </c>
      <c r="C3379" s="782">
        <v>70331</v>
      </c>
      <c r="D3379" s="761" t="s">
        <v>4684</v>
      </c>
      <c r="E3379" s="700">
        <v>2101</v>
      </c>
      <c r="F3379" s="698">
        <v>10721300</v>
      </c>
      <c r="G3379" s="26" t="s">
        <v>201</v>
      </c>
      <c r="H3379" s="763">
        <v>25000000</v>
      </c>
      <c r="I3379" s="751">
        <v>17670000</v>
      </c>
      <c r="J3379" s="735"/>
      <c r="K3379" s="701">
        <f t="shared" si="97"/>
        <v>25000000</v>
      </c>
      <c r="L3379" s="1081"/>
    </row>
    <row r="3380" spans="2:15" ht="36" customHeight="1" x14ac:dyDescent="0.35">
      <c r="B3380" s="698">
        <v>22040109</v>
      </c>
      <c r="C3380" s="782">
        <v>70331</v>
      </c>
      <c r="D3380" s="761" t="s">
        <v>4684</v>
      </c>
      <c r="E3380" s="700">
        <v>2101</v>
      </c>
      <c r="F3380" s="698">
        <v>10721300</v>
      </c>
      <c r="G3380" s="26" t="s">
        <v>178</v>
      </c>
      <c r="H3380" s="763">
        <v>2100000</v>
      </c>
      <c r="I3380" s="751">
        <v>950000</v>
      </c>
      <c r="J3380" s="735"/>
      <c r="K3380" s="701">
        <f t="shared" si="97"/>
        <v>2100000</v>
      </c>
      <c r="L3380" s="1081"/>
    </row>
    <row r="3381" spans="2:15" ht="36" customHeight="1" x14ac:dyDescent="0.35">
      <c r="B3381" s="698">
        <v>22040110</v>
      </c>
      <c r="C3381" s="782">
        <v>70331</v>
      </c>
      <c r="D3381" s="761" t="s">
        <v>4684</v>
      </c>
      <c r="E3381" s="700">
        <v>2101</v>
      </c>
      <c r="F3381" s="698">
        <v>10721300</v>
      </c>
      <c r="G3381" s="26" t="s">
        <v>411</v>
      </c>
      <c r="H3381" s="763">
        <v>1400000</v>
      </c>
      <c r="I3381" s="751">
        <v>550000</v>
      </c>
      <c r="J3381" s="735"/>
      <c r="K3381" s="701">
        <f t="shared" si="97"/>
        <v>1400000</v>
      </c>
      <c r="L3381" s="1081"/>
    </row>
    <row r="3382" spans="2:15" ht="36" customHeight="1" thickBot="1" x14ac:dyDescent="0.4">
      <c r="B3382" s="698">
        <v>22040111</v>
      </c>
      <c r="C3382" s="782">
        <v>70331</v>
      </c>
      <c r="D3382" s="761" t="s">
        <v>4684</v>
      </c>
      <c r="E3382" s="700">
        <v>2101</v>
      </c>
      <c r="F3382" s="698">
        <v>10721300</v>
      </c>
      <c r="G3382" s="26" t="s">
        <v>412</v>
      </c>
      <c r="H3382" s="791">
        <v>1400000</v>
      </c>
      <c r="I3382" s="751">
        <v>1040000</v>
      </c>
      <c r="J3382" s="648">
        <v>3000000</v>
      </c>
      <c r="K3382" s="701">
        <f t="shared" si="97"/>
        <v>4400000</v>
      </c>
      <c r="L3382" s="1081"/>
    </row>
    <row r="3383" spans="2:15" ht="27.75" thickTop="1" thickBot="1" x14ac:dyDescent="0.4">
      <c r="B3383" s="764"/>
      <c r="C3383" s="764"/>
      <c r="D3383" s="764"/>
      <c r="E3383" s="764"/>
      <c r="F3383" s="764"/>
      <c r="G3383" s="16" t="s">
        <v>1039</v>
      </c>
      <c r="H3383" s="766">
        <f>SUM(H3322:H3382)</f>
        <v>3312116640.3899999</v>
      </c>
      <c r="I3383" s="747">
        <f>SUM(I3322:I3382)</f>
        <v>994168055.24000001</v>
      </c>
      <c r="J3383" s="765">
        <f>SUM(J3322:J3382)</f>
        <v>1503637878.5999999</v>
      </c>
      <c r="K3383" s="766">
        <f>SUM(K3322:K3382)</f>
        <v>4815754518.9899998</v>
      </c>
    </row>
    <row r="3384" spans="2:15" ht="27" thickTop="1" thickBot="1" x14ac:dyDescent="0.4">
      <c r="B3384" s="767"/>
      <c r="C3384" s="767"/>
      <c r="D3384" s="767"/>
      <c r="E3384" s="767"/>
      <c r="F3384" s="767"/>
      <c r="G3384" s="769"/>
      <c r="H3384" s="787"/>
      <c r="I3384" s="728"/>
      <c r="J3384" s="770"/>
      <c r="K3384" s="934"/>
    </row>
    <row r="3385" spans="2:15" ht="27.75" thickTop="1" thickBot="1" x14ac:dyDescent="0.4">
      <c r="B3385" s="767"/>
      <c r="C3385" s="767"/>
      <c r="D3385" s="767"/>
      <c r="E3385" s="767"/>
      <c r="F3385" s="767"/>
      <c r="G3385" s="769"/>
      <c r="H3385" s="787"/>
      <c r="I3385" s="728"/>
      <c r="J3385" s="719" t="s">
        <v>179</v>
      </c>
      <c r="K3385" s="766">
        <f>SUM(K3322,K3323,K3324:K3327)</f>
        <v>3456278763.1899996</v>
      </c>
    </row>
    <row r="3386" spans="2:15" ht="27.75" thickTop="1" thickBot="1" x14ac:dyDescent="0.4">
      <c r="B3386" s="767"/>
      <c r="C3386" s="767"/>
      <c r="D3386" s="767"/>
      <c r="E3386" s="767"/>
      <c r="F3386" s="767"/>
      <c r="G3386" s="769"/>
      <c r="H3386" s="787"/>
      <c r="I3386" s="728"/>
      <c r="J3386" s="719" t="s">
        <v>180</v>
      </c>
      <c r="K3386" s="766">
        <f>K3383-K3385</f>
        <v>1359475755.8000002</v>
      </c>
    </row>
    <row r="3387" spans="2:15" ht="27.75" thickTop="1" thickBot="1" x14ac:dyDescent="0.4">
      <c r="B3387" s="767"/>
      <c r="C3387" s="767"/>
      <c r="D3387" s="767"/>
      <c r="E3387" s="767"/>
      <c r="F3387" s="767"/>
      <c r="G3387" s="769"/>
      <c r="H3387" s="787"/>
      <c r="I3387" s="728"/>
      <c r="J3387" s="720"/>
      <c r="K3387" s="794"/>
    </row>
    <row r="3388" spans="2:15" ht="27.75" thickTop="1" thickBot="1" x14ac:dyDescent="0.4">
      <c r="B3388" s="1088" t="s">
        <v>2959</v>
      </c>
      <c r="C3388" s="1089" t="s">
        <v>407</v>
      </c>
      <c r="D3388" s="1089"/>
      <c r="E3388" s="1089"/>
      <c r="F3388" s="1089"/>
      <c r="G3388" s="1089"/>
      <c r="H3388" s="1108"/>
      <c r="I3388" s="1101"/>
      <c r="J3388" s="1112"/>
      <c r="K3388" s="1108"/>
    </row>
    <row r="3389" spans="2:15" ht="27.75" thickTop="1" thickBot="1" x14ac:dyDescent="0.4">
      <c r="B3389" s="1571" t="s">
        <v>298</v>
      </c>
      <c r="C3389" s="1571"/>
      <c r="D3389" s="1571"/>
      <c r="E3389" s="1571"/>
      <c r="F3389" s="1571"/>
      <c r="G3389" s="31"/>
      <c r="H3389" s="32"/>
      <c r="I3389" s="753"/>
      <c r="J3389" s="722"/>
      <c r="K3389" s="32"/>
    </row>
    <row r="3390" spans="2:15" ht="80.25" thickTop="1" thickBot="1" x14ac:dyDescent="0.4">
      <c r="B3390" s="20" t="s">
        <v>137</v>
      </c>
      <c r="C3390" s="20" t="s">
        <v>138</v>
      </c>
      <c r="D3390" s="20" t="s">
        <v>139</v>
      </c>
      <c r="E3390" s="20" t="s">
        <v>140</v>
      </c>
      <c r="F3390" s="20" t="s">
        <v>141</v>
      </c>
      <c r="G3390" s="20" t="s">
        <v>142</v>
      </c>
      <c r="H3390" s="33" t="s">
        <v>3311</v>
      </c>
      <c r="I3390" s="750" t="s">
        <v>3317</v>
      </c>
      <c r="J3390" s="717" t="s">
        <v>3318</v>
      </c>
      <c r="K3390" s="33" t="s">
        <v>5153</v>
      </c>
    </row>
    <row r="3391" spans="2:15" s="1345" customFormat="1" ht="51.75" thickTop="1" x14ac:dyDescent="0.35">
      <c r="B3391" s="1347" t="s">
        <v>2946</v>
      </c>
      <c r="C3391" s="1347">
        <v>70331</v>
      </c>
      <c r="D3391" s="1376" t="s">
        <v>4016</v>
      </c>
      <c r="E3391" s="1358">
        <v>3101</v>
      </c>
      <c r="F3391" s="1347" t="s">
        <v>194</v>
      </c>
      <c r="G3391" s="1359" t="s">
        <v>3981</v>
      </c>
      <c r="H3391" s="1383">
        <v>15000000</v>
      </c>
      <c r="I3391" s="1375"/>
      <c r="J3391" s="1384"/>
      <c r="K3391" s="1360">
        <f t="shared" ref="K3391:K3398" si="98">SUM(H3391,J3391)</f>
        <v>15000000</v>
      </c>
      <c r="L3391" s="1354"/>
      <c r="M3391" s="1355"/>
      <c r="N3391" s="1356"/>
      <c r="O3391" s="1356"/>
    </row>
    <row r="3392" spans="2:15" ht="76.5" x14ac:dyDescent="0.35">
      <c r="B3392" s="782" t="s">
        <v>2905</v>
      </c>
      <c r="C3392" s="782">
        <v>70331</v>
      </c>
      <c r="D3392" s="790" t="s">
        <v>4017</v>
      </c>
      <c r="E3392" s="784">
        <v>3101</v>
      </c>
      <c r="F3392" s="782" t="s">
        <v>194</v>
      </c>
      <c r="G3392" s="37" t="s">
        <v>3982</v>
      </c>
      <c r="H3392" s="852">
        <v>140000000</v>
      </c>
      <c r="I3392" s="751">
        <v>122470000</v>
      </c>
      <c r="J3392" s="737"/>
      <c r="K3392" s="701">
        <f t="shared" si="98"/>
        <v>140000000</v>
      </c>
      <c r="L3392" s="1081"/>
    </row>
    <row r="3393" spans="2:15" s="1345" customFormat="1" ht="76.5" x14ac:dyDescent="0.35">
      <c r="B3393" s="1346" t="s">
        <v>2898</v>
      </c>
      <c r="C3393" s="1346">
        <v>70331</v>
      </c>
      <c r="D3393" s="1378" t="s">
        <v>4018</v>
      </c>
      <c r="E3393" s="1349">
        <v>3101</v>
      </c>
      <c r="F3393" s="1346" t="s">
        <v>194</v>
      </c>
      <c r="G3393" s="1350" t="s">
        <v>3983</v>
      </c>
      <c r="H3393" s="1382">
        <v>1750000000</v>
      </c>
      <c r="I3393" s="1375"/>
      <c r="J3393" s="1381"/>
      <c r="K3393" s="1351">
        <f>H3393+J3393</f>
        <v>1750000000</v>
      </c>
      <c r="L3393" s="1354"/>
      <c r="M3393" s="1355"/>
      <c r="N3393" s="1356"/>
      <c r="O3393" s="1356"/>
    </row>
    <row r="3394" spans="2:15" s="1345" customFormat="1" ht="76.5" x14ac:dyDescent="0.35">
      <c r="B3394" s="1346" t="s">
        <v>2947</v>
      </c>
      <c r="C3394" s="1346">
        <v>70331</v>
      </c>
      <c r="D3394" s="1378" t="s">
        <v>4019</v>
      </c>
      <c r="E3394" s="1349">
        <v>3101</v>
      </c>
      <c r="F3394" s="1346" t="s">
        <v>194</v>
      </c>
      <c r="G3394" s="1350" t="s">
        <v>3984</v>
      </c>
      <c r="H3394" s="1351">
        <v>1200000000</v>
      </c>
      <c r="I3394" s="1375"/>
      <c r="J3394" s="1381"/>
      <c r="K3394" s="1351">
        <f>H3394+J3394</f>
        <v>1200000000</v>
      </c>
      <c r="L3394" s="1354"/>
      <c r="M3394" s="1355"/>
      <c r="N3394" s="1356"/>
      <c r="O3394" s="1356"/>
    </row>
    <row r="3395" spans="2:15" s="1345" customFormat="1" ht="51" x14ac:dyDescent="0.35">
      <c r="B3395" s="1346">
        <v>23010105</v>
      </c>
      <c r="C3395" s="1346">
        <v>70331</v>
      </c>
      <c r="D3395" s="1378" t="s">
        <v>4020</v>
      </c>
      <c r="E3395" s="1349">
        <v>3101</v>
      </c>
      <c r="F3395" s="1346" t="s">
        <v>194</v>
      </c>
      <c r="G3395" s="1350" t="s">
        <v>3985</v>
      </c>
      <c r="H3395" s="1351">
        <v>104000000</v>
      </c>
      <c r="I3395" s="1375"/>
      <c r="J3395" s="1381"/>
      <c r="K3395" s="1351">
        <f t="shared" si="98"/>
        <v>104000000</v>
      </c>
      <c r="L3395" s="1354"/>
      <c r="M3395" s="1355"/>
      <c r="N3395" s="1356"/>
      <c r="O3395" s="1356"/>
    </row>
    <row r="3396" spans="2:15" s="1345" customFormat="1" ht="76.5" x14ac:dyDescent="0.35">
      <c r="B3396" s="1346" t="s">
        <v>2906</v>
      </c>
      <c r="C3396" s="1346">
        <v>70331</v>
      </c>
      <c r="D3396" s="1378" t="s">
        <v>4021</v>
      </c>
      <c r="E3396" s="1349">
        <v>3101</v>
      </c>
      <c r="F3396" s="1346" t="s">
        <v>194</v>
      </c>
      <c r="G3396" s="1350" t="s">
        <v>3986</v>
      </c>
      <c r="H3396" s="1351">
        <v>25000000</v>
      </c>
      <c r="I3396" s="1375">
        <v>14275338</v>
      </c>
      <c r="J3396" s="1381"/>
      <c r="K3396" s="1351">
        <f t="shared" si="98"/>
        <v>25000000</v>
      </c>
      <c r="L3396" s="1354"/>
      <c r="M3396" s="1355"/>
      <c r="N3396" s="1356"/>
      <c r="O3396" s="1356"/>
    </row>
    <row r="3397" spans="2:15" ht="76.5" x14ac:dyDescent="0.35">
      <c r="B3397" s="698">
        <v>23020102</v>
      </c>
      <c r="C3397" s="698">
        <v>70331</v>
      </c>
      <c r="D3397" s="699" t="s">
        <v>4022</v>
      </c>
      <c r="E3397" s="700">
        <v>3101</v>
      </c>
      <c r="F3397" s="698">
        <v>10711100</v>
      </c>
      <c r="G3397" s="26" t="s">
        <v>5074</v>
      </c>
      <c r="H3397" s="763">
        <v>1050000000</v>
      </c>
      <c r="I3397" s="751">
        <v>184252727</v>
      </c>
      <c r="J3397" s="723">
        <v>250000000</v>
      </c>
      <c r="K3397" s="763">
        <f t="shared" si="98"/>
        <v>1300000000</v>
      </c>
      <c r="L3397" s="1081"/>
    </row>
    <row r="3398" spans="2:15" ht="51" x14ac:dyDescent="0.35">
      <c r="B3398" s="698">
        <v>23030121</v>
      </c>
      <c r="C3398" s="698">
        <v>70331</v>
      </c>
      <c r="D3398" s="699" t="s">
        <v>4023</v>
      </c>
      <c r="E3398" s="700">
        <v>3101</v>
      </c>
      <c r="F3398" s="698" t="s">
        <v>194</v>
      </c>
      <c r="G3398" s="26" t="s">
        <v>3987</v>
      </c>
      <c r="H3398" s="763">
        <v>120000000</v>
      </c>
      <c r="I3398" s="751">
        <v>119762512</v>
      </c>
      <c r="J3398" s="723">
        <v>150000000</v>
      </c>
      <c r="K3398" s="763">
        <f t="shared" si="98"/>
        <v>270000000</v>
      </c>
      <c r="L3398" s="1081"/>
    </row>
    <row r="3399" spans="2:15" s="1345" customFormat="1" ht="51.75" thickBot="1" x14ac:dyDescent="0.4">
      <c r="B3399" s="1346">
        <v>23020101</v>
      </c>
      <c r="C3399" s="1346">
        <v>70331</v>
      </c>
      <c r="D3399" s="1378">
        <v>13100123020400</v>
      </c>
      <c r="E3399" s="1349">
        <v>3102</v>
      </c>
      <c r="F3399" s="1346" t="s">
        <v>5161</v>
      </c>
      <c r="G3399" s="1350" t="s">
        <v>5162</v>
      </c>
      <c r="H3399" s="1351"/>
      <c r="I3399" s="1375"/>
      <c r="J3399" s="1381">
        <v>300000000</v>
      </c>
      <c r="K3399" s="1351">
        <f>J3399+H3399</f>
        <v>300000000</v>
      </c>
      <c r="L3399" s="1354"/>
      <c r="M3399" s="1355"/>
      <c r="N3399" s="1356"/>
      <c r="O3399" s="1356"/>
    </row>
    <row r="3400" spans="2:15" ht="27.75" thickTop="1" thickBot="1" x14ac:dyDescent="0.4">
      <c r="B3400" s="764"/>
      <c r="C3400" s="764"/>
      <c r="D3400" s="764"/>
      <c r="E3400" s="764"/>
      <c r="F3400" s="764"/>
      <c r="G3400" s="16" t="s">
        <v>1038</v>
      </c>
      <c r="H3400" s="766">
        <f>SUM(H3391:H3399)</f>
        <v>4404000000</v>
      </c>
      <c r="I3400" s="747">
        <f>SUM(I3391:I3399)</f>
        <v>440760577</v>
      </c>
      <c r="J3400" s="765">
        <f>SUM(J3391:J3399)</f>
        <v>700000000</v>
      </c>
      <c r="K3400" s="766">
        <f>SUM(K3391:K3399)</f>
        <v>5104000000</v>
      </c>
      <c r="M3400" s="1154">
        <v>5104000000</v>
      </c>
      <c r="N3400" s="705">
        <f>K3400-M3400</f>
        <v>0</v>
      </c>
    </row>
    <row r="3401" spans="2:15" ht="27" thickTop="1" thickBot="1" x14ac:dyDescent="0.4">
      <c r="B3401" s="767"/>
      <c r="C3401" s="767"/>
      <c r="D3401" s="767"/>
      <c r="E3401" s="767"/>
      <c r="F3401" s="767"/>
      <c r="G3401" s="769"/>
      <c r="H3401" s="787"/>
      <c r="I3401" s="728"/>
      <c r="J3401" s="770"/>
      <c r="K3401" s="933"/>
    </row>
    <row r="3402" spans="2:15" ht="27.75" thickTop="1" thickBot="1" x14ac:dyDescent="0.4">
      <c r="B3402" s="767"/>
      <c r="C3402" s="767"/>
      <c r="D3402" s="767"/>
      <c r="E3402" s="767"/>
      <c r="F3402" s="767"/>
      <c r="G3402" s="769"/>
      <c r="H3402" s="787"/>
      <c r="I3402" s="728"/>
      <c r="J3402" s="719" t="s">
        <v>215</v>
      </c>
      <c r="K3402" s="766">
        <f>K3400</f>
        <v>5104000000</v>
      </c>
    </row>
    <row r="3403" spans="2:15" ht="27.75" thickTop="1" thickBot="1" x14ac:dyDescent="0.4">
      <c r="B3403" s="767"/>
      <c r="C3403" s="767"/>
      <c r="D3403" s="767"/>
      <c r="E3403" s="767"/>
      <c r="F3403" s="767"/>
      <c r="G3403" s="769"/>
      <c r="H3403" s="787"/>
      <c r="I3403" s="728"/>
      <c r="J3403" s="720"/>
      <c r="K3403" s="794"/>
    </row>
    <row r="3404" spans="2:15" ht="27.75" thickTop="1" thickBot="1" x14ac:dyDescent="0.4">
      <c r="B3404" s="1088" t="s">
        <v>2958</v>
      </c>
      <c r="C3404" s="1089" t="s">
        <v>3168</v>
      </c>
      <c r="D3404" s="1089"/>
      <c r="E3404" s="1089"/>
      <c r="F3404" s="1089"/>
      <c r="G3404" s="1089"/>
      <c r="H3404" s="1108"/>
      <c r="I3404" s="1101"/>
      <c r="J3404" s="1112"/>
      <c r="K3404" s="1108"/>
    </row>
    <row r="3405" spans="2:15" ht="27.75" thickTop="1" thickBot="1" x14ac:dyDescent="0.4">
      <c r="B3405" s="1571" t="s">
        <v>296</v>
      </c>
      <c r="C3405" s="1571"/>
      <c r="D3405" s="1571"/>
      <c r="E3405" s="1571"/>
      <c r="F3405" s="1571"/>
      <c r="G3405" s="31"/>
      <c r="H3405" s="32"/>
      <c r="I3405" s="753"/>
      <c r="J3405" s="32"/>
      <c r="K3405" s="32"/>
    </row>
    <row r="3406" spans="2:15" ht="106.5" thickTop="1" thickBot="1" x14ac:dyDescent="0.4">
      <c r="B3406" s="20" t="s">
        <v>137</v>
      </c>
      <c r="C3406" s="20" t="s">
        <v>138</v>
      </c>
      <c r="D3406" s="20" t="s">
        <v>139</v>
      </c>
      <c r="E3406" s="20" t="s">
        <v>140</v>
      </c>
      <c r="F3406" s="20" t="s">
        <v>141</v>
      </c>
      <c r="G3406" s="20" t="s">
        <v>142</v>
      </c>
      <c r="H3406" s="33" t="s">
        <v>3311</v>
      </c>
      <c r="I3406" s="750" t="s">
        <v>3316</v>
      </c>
      <c r="J3406" s="717" t="s">
        <v>3315</v>
      </c>
      <c r="K3406" s="21" t="s">
        <v>5190</v>
      </c>
    </row>
    <row r="3407" spans="2:15" s="1345" customFormat="1" ht="26.25" thickTop="1" x14ac:dyDescent="0.35">
      <c r="B3407" s="1347">
        <v>21010103</v>
      </c>
      <c r="C3407" s="1347">
        <v>70331</v>
      </c>
      <c r="D3407" s="1357" t="s">
        <v>4684</v>
      </c>
      <c r="E3407" s="1358">
        <v>2204</v>
      </c>
      <c r="F3407" s="1347">
        <v>10721300</v>
      </c>
      <c r="G3407" s="1359" t="s">
        <v>3135</v>
      </c>
      <c r="H3407" s="1360">
        <v>127584720.03</v>
      </c>
      <c r="I3407" s="1375">
        <v>51557823</v>
      </c>
      <c r="J3407" s="1381">
        <v>162316533.03999999</v>
      </c>
      <c r="K3407" s="1360">
        <f>J3407+H3407</f>
        <v>289901253.06999999</v>
      </c>
      <c r="L3407" s="1354"/>
      <c r="M3407" s="1355"/>
      <c r="N3407" s="1356"/>
      <c r="O3407" s="1356"/>
    </row>
    <row r="3408" spans="2:15" x14ac:dyDescent="0.35">
      <c r="B3408" s="698">
        <v>21020101</v>
      </c>
      <c r="C3408" s="782">
        <v>70331</v>
      </c>
      <c r="D3408" s="761" t="s">
        <v>4684</v>
      </c>
      <c r="E3408" s="700">
        <v>2101</v>
      </c>
      <c r="F3408" s="698">
        <v>10721300</v>
      </c>
      <c r="G3408" s="26" t="s">
        <v>144</v>
      </c>
      <c r="H3408" s="763">
        <v>5000000</v>
      </c>
      <c r="I3408" s="751"/>
      <c r="J3408" s="735">
        <v>5000000</v>
      </c>
      <c r="K3408" s="701">
        <f t="shared" ref="K3408:K3451" si="99">J3408+H3408</f>
        <v>10000000</v>
      </c>
      <c r="L3408" s="1081"/>
    </row>
    <row r="3409" spans="2:15" x14ac:dyDescent="0.35">
      <c r="B3409" s="698">
        <v>21030101</v>
      </c>
      <c r="C3409" s="782">
        <v>71021</v>
      </c>
      <c r="D3409" s="761" t="s">
        <v>4684</v>
      </c>
      <c r="E3409" s="700">
        <v>2201</v>
      </c>
      <c r="F3409" s="698">
        <v>10721300</v>
      </c>
      <c r="G3409" s="26" t="s">
        <v>239</v>
      </c>
      <c r="H3409" s="762">
        <v>30000000</v>
      </c>
      <c r="I3409" s="751"/>
      <c r="J3409" s="723">
        <v>30000000</v>
      </c>
      <c r="K3409" s="701">
        <f t="shared" si="99"/>
        <v>60000000</v>
      </c>
      <c r="L3409" s="1081"/>
    </row>
    <row r="3410" spans="2:15" x14ac:dyDescent="0.35">
      <c r="B3410" s="698">
        <v>21030102</v>
      </c>
      <c r="C3410" s="782">
        <v>71021</v>
      </c>
      <c r="D3410" s="761" t="s">
        <v>4684</v>
      </c>
      <c r="E3410" s="700">
        <v>2201</v>
      </c>
      <c r="F3410" s="698">
        <v>10721300</v>
      </c>
      <c r="G3410" s="26" t="s">
        <v>240</v>
      </c>
      <c r="H3410" s="762">
        <v>15000000</v>
      </c>
      <c r="I3410" s="751"/>
      <c r="J3410" s="723">
        <v>15000000</v>
      </c>
      <c r="K3410" s="701">
        <f t="shared" si="99"/>
        <v>30000000</v>
      </c>
      <c r="L3410" s="1081"/>
    </row>
    <row r="3411" spans="2:15" x14ac:dyDescent="0.35">
      <c r="B3411" s="698">
        <v>21030103</v>
      </c>
      <c r="C3411" s="782">
        <v>71031</v>
      </c>
      <c r="D3411" s="761" t="s">
        <v>4684</v>
      </c>
      <c r="E3411" s="700">
        <v>2101</v>
      </c>
      <c r="F3411" s="698">
        <v>10721300</v>
      </c>
      <c r="G3411" s="26" t="s">
        <v>286</v>
      </c>
      <c r="H3411" s="762">
        <v>5000000</v>
      </c>
      <c r="I3411" s="751"/>
      <c r="J3411" s="723">
        <v>45000000</v>
      </c>
      <c r="K3411" s="701">
        <f t="shared" si="99"/>
        <v>50000000</v>
      </c>
      <c r="L3411" s="1081"/>
    </row>
    <row r="3412" spans="2:15" s="1345" customFormat="1" ht="36.6" customHeight="1" x14ac:dyDescent="0.35">
      <c r="B3412" s="1346">
        <v>22020101</v>
      </c>
      <c r="C3412" s="1347">
        <v>70331</v>
      </c>
      <c r="D3412" s="1348" t="s">
        <v>4684</v>
      </c>
      <c r="E3412" s="1349">
        <v>2101</v>
      </c>
      <c r="F3412" s="1346">
        <v>10721300</v>
      </c>
      <c r="G3412" s="1350" t="s">
        <v>145</v>
      </c>
      <c r="H3412" s="1351">
        <v>12712000</v>
      </c>
      <c r="I3412" s="1375">
        <v>2646320</v>
      </c>
      <c r="J3412" s="1352">
        <v>33035873.48</v>
      </c>
      <c r="K3412" s="1360">
        <f t="shared" si="99"/>
        <v>45747873.480000004</v>
      </c>
      <c r="L3412" s="1354"/>
      <c r="M3412" s="1355"/>
      <c r="N3412" s="1356"/>
      <c r="O3412" s="1356"/>
    </row>
    <row r="3413" spans="2:15" s="1345" customFormat="1" ht="36.6" customHeight="1" x14ac:dyDescent="0.35">
      <c r="B3413" s="1346">
        <v>22020102</v>
      </c>
      <c r="C3413" s="1347">
        <v>70331</v>
      </c>
      <c r="D3413" s="1348" t="s">
        <v>4684</v>
      </c>
      <c r="E3413" s="1349">
        <v>2101</v>
      </c>
      <c r="F3413" s="1346">
        <v>10721300</v>
      </c>
      <c r="G3413" s="1350" t="s">
        <v>146</v>
      </c>
      <c r="H3413" s="1351">
        <v>14618400</v>
      </c>
      <c r="I3413" s="1375">
        <v>4483260</v>
      </c>
      <c r="J3413" s="1352">
        <v>39632473.450000033</v>
      </c>
      <c r="K3413" s="1360">
        <f t="shared" si="99"/>
        <v>54250873.450000033</v>
      </c>
      <c r="L3413" s="1354"/>
      <c r="M3413" s="1355">
        <f>J3413-N3452</f>
        <v>39632473.450000033</v>
      </c>
      <c r="N3413" s="1356"/>
      <c r="O3413" s="1356"/>
    </row>
    <row r="3414" spans="2:15" s="1345" customFormat="1" ht="36.6" customHeight="1" x14ac:dyDescent="0.35">
      <c r="B3414" s="1346">
        <v>22020103</v>
      </c>
      <c r="C3414" s="1347">
        <v>70331</v>
      </c>
      <c r="D3414" s="1348" t="s">
        <v>4684</v>
      </c>
      <c r="E3414" s="1349">
        <v>2101</v>
      </c>
      <c r="F3414" s="1346">
        <v>10721300</v>
      </c>
      <c r="G3414" s="1350" t="s">
        <v>282</v>
      </c>
      <c r="H3414" s="1382">
        <v>4000000</v>
      </c>
      <c r="I3414" s="1375"/>
      <c r="J3414" s="1352">
        <v>191000000</v>
      </c>
      <c r="K3414" s="1360">
        <f t="shared" si="99"/>
        <v>195000000</v>
      </c>
      <c r="L3414" s="1354"/>
      <c r="M3414" s="1355"/>
      <c r="N3414" s="1356"/>
      <c r="O3414" s="1356"/>
    </row>
    <row r="3415" spans="2:15" s="1345" customFormat="1" ht="36.6" customHeight="1" x14ac:dyDescent="0.35">
      <c r="B3415" s="1346">
        <v>22020104</v>
      </c>
      <c r="C3415" s="1347">
        <v>70331</v>
      </c>
      <c r="D3415" s="1348" t="s">
        <v>4684</v>
      </c>
      <c r="E3415" s="1349">
        <v>2101</v>
      </c>
      <c r="F3415" s="1346">
        <v>10721300</v>
      </c>
      <c r="G3415" s="1350" t="s">
        <v>283</v>
      </c>
      <c r="H3415" s="1382">
        <v>4000000</v>
      </c>
      <c r="I3415" s="1375"/>
      <c r="J3415" s="1352">
        <v>126000000</v>
      </c>
      <c r="K3415" s="1360">
        <f t="shared" si="99"/>
        <v>130000000</v>
      </c>
      <c r="L3415" s="1354"/>
      <c r="M3415" s="1355"/>
      <c r="N3415" s="1356"/>
      <c r="O3415" s="1356"/>
    </row>
    <row r="3416" spans="2:15" ht="36.6" customHeight="1" x14ac:dyDescent="0.35">
      <c r="B3416" s="698">
        <v>22020201</v>
      </c>
      <c r="C3416" s="782">
        <v>70331</v>
      </c>
      <c r="D3416" s="761" t="s">
        <v>4684</v>
      </c>
      <c r="E3416" s="700">
        <v>2101</v>
      </c>
      <c r="F3416" s="698">
        <v>10721300</v>
      </c>
      <c r="G3416" s="26" t="s">
        <v>147</v>
      </c>
      <c r="H3416" s="762">
        <v>5416000</v>
      </c>
      <c r="I3416" s="751">
        <v>1506000</v>
      </c>
      <c r="J3416" s="735">
        <v>20584000</v>
      </c>
      <c r="K3416" s="701">
        <f t="shared" si="99"/>
        <v>26000000</v>
      </c>
      <c r="L3416" s="1081"/>
    </row>
    <row r="3417" spans="2:15" ht="36.6" customHeight="1" x14ac:dyDescent="0.35">
      <c r="B3417" s="698">
        <v>22020202</v>
      </c>
      <c r="C3417" s="782">
        <v>70331</v>
      </c>
      <c r="D3417" s="761" t="s">
        <v>4684</v>
      </c>
      <c r="E3417" s="700">
        <v>2101</v>
      </c>
      <c r="F3417" s="698">
        <v>10721300</v>
      </c>
      <c r="G3417" s="26" t="s">
        <v>184</v>
      </c>
      <c r="H3417" s="763">
        <v>1849600</v>
      </c>
      <c r="I3417" s="751">
        <v>702500</v>
      </c>
      <c r="J3417" s="735">
        <v>3150400</v>
      </c>
      <c r="K3417" s="701">
        <f t="shared" si="99"/>
        <v>5000000</v>
      </c>
      <c r="L3417" s="1081"/>
    </row>
    <row r="3418" spans="2:15" ht="36.6" customHeight="1" x14ac:dyDescent="0.35">
      <c r="B3418" s="698">
        <v>22020203</v>
      </c>
      <c r="C3418" s="782">
        <v>70331</v>
      </c>
      <c r="D3418" s="761" t="s">
        <v>4684</v>
      </c>
      <c r="E3418" s="700">
        <v>2101</v>
      </c>
      <c r="F3418" s="698">
        <v>10721300</v>
      </c>
      <c r="G3418" s="26" t="s">
        <v>148</v>
      </c>
      <c r="H3418" s="763">
        <v>1562400</v>
      </c>
      <c r="I3418" s="751">
        <v>2151900</v>
      </c>
      <c r="J3418" s="735">
        <v>8437600</v>
      </c>
      <c r="K3418" s="701">
        <f t="shared" si="99"/>
        <v>10000000</v>
      </c>
      <c r="L3418" s="1081"/>
    </row>
    <row r="3419" spans="2:15" ht="36.6" customHeight="1" x14ac:dyDescent="0.35">
      <c r="B3419" s="698">
        <v>22020205</v>
      </c>
      <c r="C3419" s="782">
        <v>70331</v>
      </c>
      <c r="D3419" s="761" t="s">
        <v>4684</v>
      </c>
      <c r="E3419" s="700">
        <v>2101</v>
      </c>
      <c r="F3419" s="698">
        <v>10721300</v>
      </c>
      <c r="G3419" s="26" t="s">
        <v>185</v>
      </c>
      <c r="H3419" s="763">
        <v>15600</v>
      </c>
      <c r="I3419" s="751"/>
      <c r="J3419" s="735">
        <v>84400</v>
      </c>
      <c r="K3419" s="701">
        <f t="shared" si="99"/>
        <v>100000</v>
      </c>
      <c r="L3419" s="1081"/>
    </row>
    <row r="3420" spans="2:15" ht="36.6" customHeight="1" x14ac:dyDescent="0.35">
      <c r="B3420" s="698">
        <v>22020206</v>
      </c>
      <c r="C3420" s="782">
        <v>70331</v>
      </c>
      <c r="D3420" s="761" t="s">
        <v>4684</v>
      </c>
      <c r="E3420" s="700">
        <v>2101</v>
      </c>
      <c r="F3420" s="698">
        <v>10721300</v>
      </c>
      <c r="G3420" s="26" t="s">
        <v>234</v>
      </c>
      <c r="H3420" s="763">
        <v>160920</v>
      </c>
      <c r="I3420" s="751"/>
      <c r="J3420" s="735">
        <v>839080</v>
      </c>
      <c r="K3420" s="701">
        <f t="shared" si="99"/>
        <v>1000000</v>
      </c>
      <c r="L3420" s="1081"/>
    </row>
    <row r="3421" spans="2:15" ht="36.6" customHeight="1" x14ac:dyDescent="0.35">
      <c r="B3421" s="698">
        <v>22020301</v>
      </c>
      <c r="C3421" s="782">
        <v>70331</v>
      </c>
      <c r="D3421" s="761" t="s">
        <v>4684</v>
      </c>
      <c r="E3421" s="700">
        <v>2101</v>
      </c>
      <c r="F3421" s="698">
        <v>10721300</v>
      </c>
      <c r="G3421" s="26" t="s">
        <v>195</v>
      </c>
      <c r="H3421" s="763">
        <v>3718400</v>
      </c>
      <c r="I3421" s="751">
        <v>2026150</v>
      </c>
      <c r="J3421" s="735">
        <v>26281600</v>
      </c>
      <c r="K3421" s="701">
        <f t="shared" si="99"/>
        <v>30000000</v>
      </c>
      <c r="L3421" s="1081"/>
    </row>
    <row r="3422" spans="2:15" ht="36.6" customHeight="1" x14ac:dyDescent="0.35">
      <c r="B3422" s="698">
        <v>22020302</v>
      </c>
      <c r="C3422" s="782">
        <v>70331</v>
      </c>
      <c r="D3422" s="761" t="s">
        <v>4684</v>
      </c>
      <c r="E3422" s="700">
        <v>2101</v>
      </c>
      <c r="F3422" s="698">
        <v>10721300</v>
      </c>
      <c r="G3422" s="26" t="s">
        <v>207</v>
      </c>
      <c r="H3422" s="763">
        <v>2018400</v>
      </c>
      <c r="I3422" s="751">
        <v>104000</v>
      </c>
      <c r="J3422" s="735">
        <v>2981600</v>
      </c>
      <c r="K3422" s="701">
        <f t="shared" si="99"/>
        <v>5000000</v>
      </c>
      <c r="L3422" s="1081"/>
    </row>
    <row r="3423" spans="2:15" ht="36.6" customHeight="1" x14ac:dyDescent="0.35">
      <c r="B3423" s="698">
        <v>22020303</v>
      </c>
      <c r="C3423" s="782">
        <v>70331</v>
      </c>
      <c r="D3423" s="761" t="s">
        <v>4684</v>
      </c>
      <c r="E3423" s="700">
        <v>2101</v>
      </c>
      <c r="F3423" s="698">
        <v>10721300</v>
      </c>
      <c r="G3423" s="26" t="s">
        <v>152</v>
      </c>
      <c r="H3423" s="763">
        <v>215000</v>
      </c>
      <c r="I3423" s="751"/>
      <c r="J3423" s="735">
        <v>785000</v>
      </c>
      <c r="K3423" s="701">
        <f t="shared" si="99"/>
        <v>1000000</v>
      </c>
      <c r="L3423" s="1081"/>
    </row>
    <row r="3424" spans="2:15" ht="36.6" customHeight="1" x14ac:dyDescent="0.35">
      <c r="B3424" s="698">
        <v>22020304</v>
      </c>
      <c r="C3424" s="782">
        <v>70331</v>
      </c>
      <c r="D3424" s="761" t="s">
        <v>4684</v>
      </c>
      <c r="E3424" s="700">
        <v>2101</v>
      </c>
      <c r="F3424" s="698">
        <v>10721300</v>
      </c>
      <c r="G3424" s="26" t="s">
        <v>187</v>
      </c>
      <c r="H3424" s="763">
        <v>75000</v>
      </c>
      <c r="I3424" s="751"/>
      <c r="J3424" s="735">
        <v>425000</v>
      </c>
      <c r="K3424" s="701">
        <f t="shared" si="99"/>
        <v>500000</v>
      </c>
      <c r="L3424" s="1081"/>
    </row>
    <row r="3425" spans="2:15" ht="36.6" customHeight="1" x14ac:dyDescent="0.35">
      <c r="B3425" s="698">
        <v>22020305</v>
      </c>
      <c r="C3425" s="782">
        <v>70331</v>
      </c>
      <c r="D3425" s="761" t="s">
        <v>4684</v>
      </c>
      <c r="E3425" s="700">
        <v>2101</v>
      </c>
      <c r="F3425" s="698">
        <v>10721300</v>
      </c>
      <c r="G3425" s="26" t="s">
        <v>153</v>
      </c>
      <c r="H3425" s="763">
        <v>85000</v>
      </c>
      <c r="I3425" s="751">
        <v>888000</v>
      </c>
      <c r="J3425" s="723">
        <v>5915000</v>
      </c>
      <c r="K3425" s="701">
        <f t="shared" si="99"/>
        <v>6000000</v>
      </c>
      <c r="L3425" s="1081"/>
    </row>
    <row r="3426" spans="2:15" ht="36.6" customHeight="1" x14ac:dyDescent="0.35">
      <c r="B3426" s="698">
        <v>22020309</v>
      </c>
      <c r="C3426" s="782">
        <v>70331</v>
      </c>
      <c r="D3426" s="761" t="s">
        <v>4684</v>
      </c>
      <c r="E3426" s="700">
        <v>2101</v>
      </c>
      <c r="F3426" s="698">
        <v>10721300</v>
      </c>
      <c r="G3426" s="26" t="s">
        <v>156</v>
      </c>
      <c r="H3426" s="763">
        <v>190000</v>
      </c>
      <c r="I3426" s="751"/>
      <c r="J3426" s="735">
        <v>10310000</v>
      </c>
      <c r="K3426" s="701">
        <f t="shared" si="99"/>
        <v>10500000</v>
      </c>
      <c r="L3426" s="1081"/>
    </row>
    <row r="3427" spans="2:15" s="1345" customFormat="1" ht="36.6" customHeight="1" x14ac:dyDescent="0.35">
      <c r="B3427" s="1346">
        <v>22020401</v>
      </c>
      <c r="C3427" s="1347">
        <v>70331</v>
      </c>
      <c r="D3427" s="1348" t="s">
        <v>4684</v>
      </c>
      <c r="E3427" s="1349">
        <v>2101</v>
      </c>
      <c r="F3427" s="1346">
        <v>10721300</v>
      </c>
      <c r="G3427" s="1350" t="s">
        <v>196</v>
      </c>
      <c r="H3427" s="1351">
        <v>12363520</v>
      </c>
      <c r="I3427" s="1375">
        <v>4872400</v>
      </c>
      <c r="J3427" s="1352">
        <v>37636480</v>
      </c>
      <c r="K3427" s="1360">
        <f t="shared" si="99"/>
        <v>50000000</v>
      </c>
      <c r="L3427" s="1354"/>
      <c r="M3427" s="1355"/>
      <c r="N3427" s="1356"/>
      <c r="O3427" s="1356"/>
    </row>
    <row r="3428" spans="2:15" ht="36.6" customHeight="1" x14ac:dyDescent="0.35">
      <c r="B3428" s="698">
        <v>22020402</v>
      </c>
      <c r="C3428" s="782">
        <v>70331</v>
      </c>
      <c r="D3428" s="761" t="s">
        <v>4684</v>
      </c>
      <c r="E3428" s="700">
        <v>2101</v>
      </c>
      <c r="F3428" s="698">
        <v>10721300</v>
      </c>
      <c r="G3428" s="26" t="s">
        <v>197</v>
      </c>
      <c r="H3428" s="763">
        <v>5556000</v>
      </c>
      <c r="I3428" s="751">
        <v>94500</v>
      </c>
      <c r="J3428" s="735">
        <v>18444000</v>
      </c>
      <c r="K3428" s="701">
        <f t="shared" si="99"/>
        <v>24000000</v>
      </c>
      <c r="L3428" s="1081"/>
    </row>
    <row r="3429" spans="2:15" ht="36.6" customHeight="1" x14ac:dyDescent="0.35">
      <c r="B3429" s="698">
        <v>22020403</v>
      </c>
      <c r="C3429" s="782">
        <v>70331</v>
      </c>
      <c r="D3429" s="761" t="s">
        <v>4684</v>
      </c>
      <c r="E3429" s="700">
        <v>2101</v>
      </c>
      <c r="F3429" s="698">
        <v>10721300</v>
      </c>
      <c r="G3429" s="26" t="s">
        <v>160</v>
      </c>
      <c r="H3429" s="763">
        <v>6870934</v>
      </c>
      <c r="I3429" s="751">
        <v>1310900</v>
      </c>
      <c r="J3429" s="735">
        <v>8129066</v>
      </c>
      <c r="K3429" s="701">
        <f t="shared" si="99"/>
        <v>15000000</v>
      </c>
      <c r="L3429" s="1081"/>
    </row>
    <row r="3430" spans="2:15" ht="36.6" customHeight="1" x14ac:dyDescent="0.35">
      <c r="B3430" s="698">
        <v>22020404</v>
      </c>
      <c r="C3430" s="782">
        <v>70331</v>
      </c>
      <c r="D3430" s="761" t="s">
        <v>4684</v>
      </c>
      <c r="E3430" s="700">
        <v>2101</v>
      </c>
      <c r="F3430" s="698">
        <v>10721300</v>
      </c>
      <c r="G3430" s="26" t="s">
        <v>161</v>
      </c>
      <c r="H3430" s="763">
        <v>2654400</v>
      </c>
      <c r="I3430" s="751">
        <v>876300</v>
      </c>
      <c r="J3430" s="735">
        <v>12345600</v>
      </c>
      <c r="K3430" s="701">
        <f t="shared" si="99"/>
        <v>15000000</v>
      </c>
      <c r="L3430" s="1081"/>
    </row>
    <row r="3431" spans="2:15" ht="36.6" customHeight="1" x14ac:dyDescent="0.35">
      <c r="B3431" s="698">
        <v>22020405</v>
      </c>
      <c r="C3431" s="782">
        <v>70331</v>
      </c>
      <c r="D3431" s="761" t="s">
        <v>4684</v>
      </c>
      <c r="E3431" s="700">
        <v>2101</v>
      </c>
      <c r="F3431" s="698">
        <v>10721300</v>
      </c>
      <c r="G3431" s="26" t="s">
        <v>162</v>
      </c>
      <c r="H3431" s="763">
        <v>1362400</v>
      </c>
      <c r="I3431" s="751">
        <v>361500</v>
      </c>
      <c r="J3431" s="735">
        <v>18637600</v>
      </c>
      <c r="K3431" s="701">
        <f t="shared" si="99"/>
        <v>20000000</v>
      </c>
      <c r="L3431" s="1081"/>
    </row>
    <row r="3432" spans="2:15" ht="36.6" customHeight="1" x14ac:dyDescent="0.35">
      <c r="B3432" s="698">
        <v>22020406</v>
      </c>
      <c r="C3432" s="782">
        <v>70331</v>
      </c>
      <c r="D3432" s="761" t="s">
        <v>4684</v>
      </c>
      <c r="E3432" s="700">
        <v>2101</v>
      </c>
      <c r="F3432" s="698">
        <v>10721300</v>
      </c>
      <c r="G3432" s="26" t="s">
        <v>163</v>
      </c>
      <c r="H3432" s="763">
        <v>4293600</v>
      </c>
      <c r="I3432" s="751">
        <v>622500</v>
      </c>
      <c r="J3432" s="735">
        <v>22706400</v>
      </c>
      <c r="K3432" s="701">
        <f t="shared" si="99"/>
        <v>27000000</v>
      </c>
      <c r="L3432" s="1081"/>
    </row>
    <row r="3433" spans="2:15" ht="36.6" customHeight="1" x14ac:dyDescent="0.35">
      <c r="B3433" s="698">
        <v>22020411</v>
      </c>
      <c r="C3433" s="782">
        <v>70331</v>
      </c>
      <c r="D3433" s="761" t="s">
        <v>4684</v>
      </c>
      <c r="E3433" s="700">
        <v>2101</v>
      </c>
      <c r="F3433" s="698">
        <v>10721300</v>
      </c>
      <c r="G3433" s="26" t="s">
        <v>227</v>
      </c>
      <c r="H3433" s="763">
        <v>240000</v>
      </c>
      <c r="I3433" s="751">
        <v>65000</v>
      </c>
      <c r="J3433" s="735">
        <v>3760000</v>
      </c>
      <c r="K3433" s="701">
        <f t="shared" si="99"/>
        <v>4000000</v>
      </c>
      <c r="L3433" s="1081"/>
    </row>
    <row r="3434" spans="2:15" ht="36.6" customHeight="1" x14ac:dyDescent="0.35">
      <c r="B3434" s="698">
        <v>22020501</v>
      </c>
      <c r="C3434" s="782">
        <v>70331</v>
      </c>
      <c r="D3434" s="761" t="s">
        <v>4684</v>
      </c>
      <c r="E3434" s="700">
        <v>2101</v>
      </c>
      <c r="F3434" s="698">
        <v>10721300</v>
      </c>
      <c r="G3434" s="26" t="s">
        <v>198</v>
      </c>
      <c r="H3434" s="763">
        <v>695000</v>
      </c>
      <c r="I3434" s="751">
        <v>21000</v>
      </c>
      <c r="J3434" s="735">
        <v>3305000</v>
      </c>
      <c r="K3434" s="701">
        <f t="shared" si="99"/>
        <v>4000000</v>
      </c>
      <c r="L3434" s="1081"/>
    </row>
    <row r="3435" spans="2:15" ht="36.6" customHeight="1" x14ac:dyDescent="0.35">
      <c r="B3435" s="698">
        <v>22020502</v>
      </c>
      <c r="C3435" s="782">
        <v>70331</v>
      </c>
      <c r="D3435" s="761" t="s">
        <v>4684</v>
      </c>
      <c r="E3435" s="700">
        <v>2101</v>
      </c>
      <c r="F3435" s="698">
        <v>10721300</v>
      </c>
      <c r="G3435" s="26" t="s">
        <v>457</v>
      </c>
      <c r="H3435" s="762">
        <v>1200000</v>
      </c>
      <c r="I3435" s="751"/>
      <c r="J3435" s="735">
        <v>28800000</v>
      </c>
      <c r="K3435" s="701">
        <f t="shared" si="99"/>
        <v>30000000</v>
      </c>
      <c r="L3435" s="1081"/>
    </row>
    <row r="3436" spans="2:15" ht="36.6" customHeight="1" x14ac:dyDescent="0.35">
      <c r="B3436" s="698">
        <v>22020601</v>
      </c>
      <c r="C3436" s="782">
        <v>70331</v>
      </c>
      <c r="D3436" s="761" t="s">
        <v>4684</v>
      </c>
      <c r="E3436" s="700">
        <v>2101</v>
      </c>
      <c r="F3436" s="698">
        <v>10721300</v>
      </c>
      <c r="G3436" s="26" t="s">
        <v>166</v>
      </c>
      <c r="H3436" s="763">
        <v>1400000</v>
      </c>
      <c r="I3436" s="751">
        <v>400000</v>
      </c>
      <c r="J3436" s="735">
        <v>3600000</v>
      </c>
      <c r="K3436" s="701">
        <f t="shared" si="99"/>
        <v>5000000</v>
      </c>
      <c r="L3436" s="1081"/>
    </row>
    <row r="3437" spans="2:15" ht="36.6" customHeight="1" x14ac:dyDescent="0.35">
      <c r="B3437" s="698">
        <v>22020605</v>
      </c>
      <c r="C3437" s="782">
        <v>70331</v>
      </c>
      <c r="D3437" s="761" t="s">
        <v>4684</v>
      </c>
      <c r="E3437" s="700">
        <v>2101</v>
      </c>
      <c r="F3437" s="698">
        <v>10721300</v>
      </c>
      <c r="G3437" s="26" t="s">
        <v>167</v>
      </c>
      <c r="H3437" s="763">
        <v>700000</v>
      </c>
      <c r="I3437" s="751">
        <v>26100</v>
      </c>
      <c r="J3437" s="735">
        <v>4300000</v>
      </c>
      <c r="K3437" s="701">
        <f t="shared" si="99"/>
        <v>5000000</v>
      </c>
      <c r="L3437" s="1081"/>
    </row>
    <row r="3438" spans="2:15" ht="36.6" customHeight="1" x14ac:dyDescent="0.35">
      <c r="B3438" s="782">
        <v>22020702</v>
      </c>
      <c r="C3438" s="782">
        <v>70331</v>
      </c>
      <c r="D3438" s="783" t="s">
        <v>4684</v>
      </c>
      <c r="E3438" s="784">
        <v>2101</v>
      </c>
      <c r="F3438" s="782">
        <v>10721300</v>
      </c>
      <c r="G3438" s="37" t="s">
        <v>223</v>
      </c>
      <c r="H3438" s="701">
        <v>400000</v>
      </c>
      <c r="I3438" s="751"/>
      <c r="J3438" s="788">
        <v>2600000</v>
      </c>
      <c r="K3438" s="701">
        <f t="shared" si="99"/>
        <v>3000000</v>
      </c>
      <c r="L3438" s="1081"/>
    </row>
    <row r="3439" spans="2:15" ht="36.6" customHeight="1" x14ac:dyDescent="0.35">
      <c r="B3439" s="698">
        <v>22020703</v>
      </c>
      <c r="C3439" s="782">
        <v>70331</v>
      </c>
      <c r="D3439" s="761" t="s">
        <v>4684</v>
      </c>
      <c r="E3439" s="700">
        <v>2101</v>
      </c>
      <c r="F3439" s="698">
        <v>10721300</v>
      </c>
      <c r="G3439" s="26" t="s">
        <v>208</v>
      </c>
      <c r="H3439" s="763">
        <v>156000</v>
      </c>
      <c r="I3439" s="751">
        <v>131000</v>
      </c>
      <c r="J3439" s="735">
        <v>4844000</v>
      </c>
      <c r="K3439" s="701">
        <f t="shared" si="99"/>
        <v>5000000</v>
      </c>
      <c r="L3439" s="1081"/>
    </row>
    <row r="3440" spans="2:15" ht="36.6" customHeight="1" x14ac:dyDescent="0.35">
      <c r="B3440" s="698">
        <v>22020705</v>
      </c>
      <c r="C3440" s="782">
        <v>70331</v>
      </c>
      <c r="D3440" s="761" t="s">
        <v>4684</v>
      </c>
      <c r="E3440" s="700">
        <v>2101</v>
      </c>
      <c r="F3440" s="698">
        <v>10721300</v>
      </c>
      <c r="G3440" s="26" t="s">
        <v>205</v>
      </c>
      <c r="H3440" s="763">
        <v>250000</v>
      </c>
      <c r="I3440" s="751"/>
      <c r="J3440" s="735">
        <v>5750000</v>
      </c>
      <c r="K3440" s="701">
        <f t="shared" si="99"/>
        <v>6000000</v>
      </c>
      <c r="L3440" s="1081"/>
    </row>
    <row r="3441" spans="2:15" s="1345" customFormat="1" ht="36.6" customHeight="1" x14ac:dyDescent="0.35">
      <c r="B3441" s="1346">
        <v>22020801</v>
      </c>
      <c r="C3441" s="1347">
        <v>70331</v>
      </c>
      <c r="D3441" s="1348" t="s">
        <v>4684</v>
      </c>
      <c r="E3441" s="1349">
        <v>2101</v>
      </c>
      <c r="F3441" s="1346">
        <v>10721300</v>
      </c>
      <c r="G3441" s="1350" t="s">
        <v>168</v>
      </c>
      <c r="H3441" s="1351">
        <v>20327700</v>
      </c>
      <c r="I3441" s="1375">
        <v>12495500</v>
      </c>
      <c r="J3441" s="1352">
        <v>49672300</v>
      </c>
      <c r="K3441" s="1360">
        <f t="shared" si="99"/>
        <v>70000000</v>
      </c>
      <c r="L3441" s="1354"/>
      <c r="M3441" s="1355"/>
      <c r="N3441" s="1356"/>
      <c r="O3441" s="1356"/>
    </row>
    <row r="3442" spans="2:15" ht="36.6" customHeight="1" x14ac:dyDescent="0.35">
      <c r="B3442" s="698">
        <v>22020803</v>
      </c>
      <c r="C3442" s="782">
        <v>70331</v>
      </c>
      <c r="D3442" s="761" t="s">
        <v>4684</v>
      </c>
      <c r="E3442" s="700">
        <v>2101</v>
      </c>
      <c r="F3442" s="698">
        <v>10721300</v>
      </c>
      <c r="G3442" s="26" t="s">
        <v>169</v>
      </c>
      <c r="H3442" s="763">
        <v>5754400</v>
      </c>
      <c r="I3442" s="751">
        <v>2848000</v>
      </c>
      <c r="J3442" s="735">
        <v>19245600</v>
      </c>
      <c r="K3442" s="701">
        <f t="shared" si="99"/>
        <v>25000000</v>
      </c>
      <c r="L3442" s="1081"/>
    </row>
    <row r="3443" spans="2:15" ht="36.6" customHeight="1" x14ac:dyDescent="0.35">
      <c r="B3443" s="698">
        <v>22020901</v>
      </c>
      <c r="C3443" s="782">
        <v>70331</v>
      </c>
      <c r="D3443" s="761" t="s">
        <v>4684</v>
      </c>
      <c r="E3443" s="700">
        <v>2101</v>
      </c>
      <c r="F3443" s="698">
        <v>10721300</v>
      </c>
      <c r="G3443" s="26" t="s">
        <v>171</v>
      </c>
      <c r="H3443" s="763">
        <v>140000</v>
      </c>
      <c r="I3443" s="751">
        <v>29575.759999999998</v>
      </c>
      <c r="J3443" s="735">
        <v>2860000</v>
      </c>
      <c r="K3443" s="701">
        <f t="shared" si="99"/>
        <v>3000000</v>
      </c>
      <c r="L3443" s="1081"/>
    </row>
    <row r="3444" spans="2:15" s="1345" customFormat="1" ht="36.6" customHeight="1" x14ac:dyDescent="0.35">
      <c r="B3444" s="1346">
        <v>22021001</v>
      </c>
      <c r="C3444" s="1347">
        <v>70331</v>
      </c>
      <c r="D3444" s="1348" t="s">
        <v>4684</v>
      </c>
      <c r="E3444" s="1349">
        <v>2101</v>
      </c>
      <c r="F3444" s="1346">
        <v>10721300</v>
      </c>
      <c r="G3444" s="1350" t="s">
        <v>172</v>
      </c>
      <c r="H3444" s="1351">
        <v>12693800</v>
      </c>
      <c r="I3444" s="1375">
        <v>5955350</v>
      </c>
      <c r="J3444" s="1352">
        <v>14712400</v>
      </c>
      <c r="K3444" s="1360">
        <f t="shared" si="99"/>
        <v>27406200</v>
      </c>
      <c r="L3444" s="1354"/>
      <c r="M3444" s="1355"/>
      <c r="N3444" s="1356"/>
      <c r="O3444" s="1356"/>
    </row>
    <row r="3445" spans="2:15" ht="36.6" customHeight="1" x14ac:dyDescent="0.35">
      <c r="B3445" s="698">
        <v>22021002</v>
      </c>
      <c r="C3445" s="782">
        <v>70331</v>
      </c>
      <c r="D3445" s="761" t="s">
        <v>4684</v>
      </c>
      <c r="E3445" s="700">
        <v>2101</v>
      </c>
      <c r="F3445" s="698">
        <v>10721300</v>
      </c>
      <c r="G3445" s="26" t="s">
        <v>189</v>
      </c>
      <c r="H3445" s="763">
        <v>7938266</v>
      </c>
      <c r="I3445" s="751">
        <v>4104000</v>
      </c>
      <c r="J3445" s="735">
        <v>10061734</v>
      </c>
      <c r="K3445" s="701">
        <f t="shared" si="99"/>
        <v>18000000</v>
      </c>
      <c r="L3445" s="1081"/>
    </row>
    <row r="3446" spans="2:15" ht="36.6" customHeight="1" x14ac:dyDescent="0.35">
      <c r="B3446" s="698">
        <v>22021003</v>
      </c>
      <c r="C3446" s="782">
        <v>70331</v>
      </c>
      <c r="D3446" s="761" t="s">
        <v>4684</v>
      </c>
      <c r="E3446" s="700">
        <v>2101</v>
      </c>
      <c r="F3446" s="698">
        <v>10721300</v>
      </c>
      <c r="G3446" s="26" t="s">
        <v>173</v>
      </c>
      <c r="H3446" s="763">
        <v>231200</v>
      </c>
      <c r="I3446" s="751">
        <v>105000</v>
      </c>
      <c r="J3446" s="735">
        <v>2268800</v>
      </c>
      <c r="K3446" s="701">
        <f t="shared" si="99"/>
        <v>2500000</v>
      </c>
      <c r="L3446" s="1081"/>
    </row>
    <row r="3447" spans="2:15" ht="36.6" customHeight="1" x14ac:dyDescent="0.35">
      <c r="B3447" s="698">
        <v>22021004</v>
      </c>
      <c r="C3447" s="782">
        <v>70331</v>
      </c>
      <c r="D3447" s="761" t="s">
        <v>4684</v>
      </c>
      <c r="E3447" s="700">
        <v>2101</v>
      </c>
      <c r="F3447" s="698">
        <v>10721300</v>
      </c>
      <c r="G3447" s="26" t="s">
        <v>174</v>
      </c>
      <c r="H3447" s="763">
        <v>1856000</v>
      </c>
      <c r="I3447" s="751">
        <v>1306900</v>
      </c>
      <c r="J3447" s="735">
        <v>13144000</v>
      </c>
      <c r="K3447" s="701">
        <f t="shared" si="99"/>
        <v>15000000</v>
      </c>
      <c r="L3447" s="1081"/>
    </row>
    <row r="3448" spans="2:15" ht="36.6" customHeight="1" x14ac:dyDescent="0.35">
      <c r="B3448" s="698">
        <v>22021006</v>
      </c>
      <c r="C3448" s="782">
        <v>70331</v>
      </c>
      <c r="D3448" s="761" t="s">
        <v>4684</v>
      </c>
      <c r="E3448" s="700">
        <v>2101</v>
      </c>
      <c r="F3448" s="698">
        <v>10721300</v>
      </c>
      <c r="G3448" s="26" t="s">
        <v>190</v>
      </c>
      <c r="H3448" s="763">
        <v>56000</v>
      </c>
      <c r="I3448" s="751"/>
      <c r="J3448" s="735">
        <v>444000</v>
      </c>
      <c r="K3448" s="701">
        <f t="shared" si="99"/>
        <v>500000</v>
      </c>
      <c r="L3448" s="1081"/>
    </row>
    <row r="3449" spans="2:15" ht="36.6" customHeight="1" x14ac:dyDescent="0.35">
      <c r="B3449" s="698">
        <v>22021007</v>
      </c>
      <c r="C3449" s="782">
        <v>70331</v>
      </c>
      <c r="D3449" s="761" t="s">
        <v>4684</v>
      </c>
      <c r="E3449" s="700">
        <v>2101</v>
      </c>
      <c r="F3449" s="698">
        <v>10721300</v>
      </c>
      <c r="G3449" s="26" t="s">
        <v>175</v>
      </c>
      <c r="H3449" s="763">
        <v>8271600</v>
      </c>
      <c r="I3449" s="751">
        <v>1770000</v>
      </c>
      <c r="J3449" s="735">
        <v>11728400</v>
      </c>
      <c r="K3449" s="701">
        <f t="shared" si="99"/>
        <v>20000000</v>
      </c>
      <c r="L3449" s="1081"/>
    </row>
    <row r="3450" spans="2:15" ht="36.6" customHeight="1" x14ac:dyDescent="0.35">
      <c r="B3450" s="698">
        <v>22021008</v>
      </c>
      <c r="C3450" s="782">
        <v>70331</v>
      </c>
      <c r="D3450" s="761" t="s">
        <v>4684</v>
      </c>
      <c r="E3450" s="700">
        <v>2101</v>
      </c>
      <c r="F3450" s="698">
        <v>10721300</v>
      </c>
      <c r="G3450" s="26" t="s">
        <v>191</v>
      </c>
      <c r="H3450" s="763">
        <v>1282400</v>
      </c>
      <c r="I3450" s="751">
        <v>90000</v>
      </c>
      <c r="J3450" s="735">
        <v>4717600</v>
      </c>
      <c r="K3450" s="701">
        <f t="shared" si="99"/>
        <v>6000000</v>
      </c>
      <c r="L3450" s="1081"/>
    </row>
    <row r="3451" spans="2:15" ht="36.6" customHeight="1" thickBot="1" x14ac:dyDescent="0.4">
      <c r="B3451" s="698">
        <v>22021021</v>
      </c>
      <c r="C3451" s="782">
        <v>70331</v>
      </c>
      <c r="D3451" s="761" t="s">
        <v>4684</v>
      </c>
      <c r="E3451" s="700">
        <v>2101</v>
      </c>
      <c r="F3451" s="698">
        <v>10721300</v>
      </c>
      <c r="G3451" s="26" t="s">
        <v>201</v>
      </c>
      <c r="H3451" s="763">
        <v>10401634</v>
      </c>
      <c r="I3451" s="751">
        <v>1421021</v>
      </c>
      <c r="J3451" s="735">
        <v>14598366</v>
      </c>
      <c r="K3451" s="701">
        <f t="shared" si="99"/>
        <v>25000000</v>
      </c>
      <c r="L3451" s="1081"/>
    </row>
    <row r="3452" spans="2:15" ht="27.75" thickTop="1" thickBot="1" x14ac:dyDescent="0.4">
      <c r="B3452" s="764"/>
      <c r="C3452" s="764"/>
      <c r="D3452" s="764"/>
      <c r="E3452" s="764"/>
      <c r="F3452" s="764"/>
      <c r="G3452" s="16" t="s">
        <v>1039</v>
      </c>
      <c r="H3452" s="766">
        <f>SUM(H3407:H3451)</f>
        <v>340316294.02999997</v>
      </c>
      <c r="I3452" s="747">
        <f>SUM(I3407:I3451)</f>
        <v>104972499.76000001</v>
      </c>
      <c r="J3452" s="765">
        <f>SUM(J3407:J3451)</f>
        <v>1045089905.97</v>
      </c>
      <c r="K3452" s="766">
        <f>SUM(K3407:K3451)</f>
        <v>1385406200</v>
      </c>
      <c r="M3452" s="1154">
        <v>1385406200</v>
      </c>
      <c r="N3452" s="705">
        <f>K3452-M3452</f>
        <v>0</v>
      </c>
    </row>
    <row r="3453" spans="2:15" ht="27" thickTop="1" thickBot="1" x14ac:dyDescent="0.4">
      <c r="B3453" s="767"/>
      <c r="C3453" s="767"/>
      <c r="D3453" s="767"/>
      <c r="E3453" s="767"/>
      <c r="F3453" s="767"/>
      <c r="G3453" s="769"/>
      <c r="H3453" s="787"/>
      <c r="I3453" s="728"/>
      <c r="J3453" s="770"/>
      <c r="K3453" s="933"/>
    </row>
    <row r="3454" spans="2:15" ht="27.75" thickTop="1" thickBot="1" x14ac:dyDescent="0.4">
      <c r="B3454" s="767"/>
      <c r="C3454" s="767"/>
      <c r="D3454" s="767"/>
      <c r="E3454" s="767"/>
      <c r="F3454" s="767"/>
      <c r="G3454" s="769"/>
      <c r="H3454" s="787"/>
      <c r="I3454" s="728"/>
      <c r="J3454" s="719" t="s">
        <v>179</v>
      </c>
      <c r="K3454" s="766">
        <f>SUM(K3407,K3408,K3409:K3411)</f>
        <v>439901253.06999999</v>
      </c>
    </row>
    <row r="3455" spans="2:15" ht="27.75" thickTop="1" thickBot="1" x14ac:dyDescent="0.4">
      <c r="B3455" s="767"/>
      <c r="C3455" s="767"/>
      <c r="D3455" s="767"/>
      <c r="E3455" s="767"/>
      <c r="F3455" s="767"/>
      <c r="G3455" s="769"/>
      <c r="H3455" s="787"/>
      <c r="I3455" s="728"/>
      <c r="J3455" s="719" t="s">
        <v>180</v>
      </c>
      <c r="K3455" s="766">
        <f>K3452-K3454</f>
        <v>945504946.93000007</v>
      </c>
    </row>
    <row r="3456" spans="2:15" ht="27.75" thickTop="1" thickBot="1" x14ac:dyDescent="0.4">
      <c r="B3456" s="767"/>
      <c r="C3456" s="767"/>
      <c r="D3456" s="767"/>
      <c r="E3456" s="767"/>
      <c r="F3456" s="767"/>
      <c r="G3456" s="769"/>
      <c r="H3456" s="787"/>
      <c r="I3456" s="728"/>
      <c r="J3456" s="823"/>
      <c r="K3456" s="794"/>
    </row>
    <row r="3457" spans="2:15" ht="27.75" thickTop="1" thickBot="1" x14ac:dyDescent="0.4">
      <c r="B3457" s="1088" t="s">
        <v>2958</v>
      </c>
      <c r="C3457" s="1089" t="s">
        <v>3168</v>
      </c>
      <c r="D3457" s="1089"/>
      <c r="E3457" s="1089"/>
      <c r="F3457" s="1089"/>
      <c r="G3457" s="1089"/>
      <c r="H3457" s="1108"/>
      <c r="I3457" s="1101"/>
      <c r="J3457" s="1112"/>
      <c r="K3457" s="1108"/>
    </row>
    <row r="3458" spans="2:15" ht="27.75" thickTop="1" thickBot="1" x14ac:dyDescent="0.4">
      <c r="B3458" s="1571" t="s">
        <v>213</v>
      </c>
      <c r="C3458" s="1571"/>
      <c r="D3458" s="1571"/>
      <c r="E3458" s="1571"/>
      <c r="F3458" s="1571"/>
      <c r="G3458" s="31"/>
      <c r="H3458" s="858"/>
      <c r="I3458" s="983"/>
      <c r="J3458" s="31"/>
      <c r="K3458" s="31"/>
    </row>
    <row r="3459" spans="2:15" ht="80.25" thickTop="1" thickBot="1" x14ac:dyDescent="0.4">
      <c r="B3459" s="20" t="s">
        <v>137</v>
      </c>
      <c r="C3459" s="20" t="s">
        <v>138</v>
      </c>
      <c r="D3459" s="20" t="s">
        <v>139</v>
      </c>
      <c r="E3459" s="20" t="s">
        <v>140</v>
      </c>
      <c r="F3459" s="20" t="s">
        <v>141</v>
      </c>
      <c r="G3459" s="20" t="s">
        <v>142</v>
      </c>
      <c r="H3459" s="33" t="s">
        <v>3311</v>
      </c>
      <c r="I3459" s="750" t="s">
        <v>3317</v>
      </c>
      <c r="J3459" s="717" t="s">
        <v>3318</v>
      </c>
      <c r="K3459" s="33" t="s">
        <v>5153</v>
      </c>
    </row>
    <row r="3460" spans="2:15" s="1345" customFormat="1" ht="102.75" thickTop="1" x14ac:dyDescent="0.35">
      <c r="B3460" s="1346" t="s">
        <v>2898</v>
      </c>
      <c r="C3460" s="1347">
        <v>70331</v>
      </c>
      <c r="D3460" s="1378" t="s">
        <v>4002</v>
      </c>
      <c r="E3460" s="1358">
        <v>3101</v>
      </c>
      <c r="F3460" s="1347">
        <v>10721300</v>
      </c>
      <c r="G3460" s="1359" t="s">
        <v>4024</v>
      </c>
      <c r="H3460" s="1383">
        <v>84000000</v>
      </c>
      <c r="I3460" s="1375"/>
      <c r="J3460" s="1384">
        <v>320000000</v>
      </c>
      <c r="K3460" s="1360">
        <f t="shared" ref="K3460:K3473" si="100">SUM(H3460,J3460)</f>
        <v>404000000</v>
      </c>
      <c r="L3460" s="1354"/>
      <c r="M3460" s="1355"/>
      <c r="N3460" s="1356"/>
      <c r="O3460" s="1356"/>
    </row>
    <row r="3461" spans="2:15" ht="51" x14ac:dyDescent="0.35">
      <c r="B3461" s="698" t="s">
        <v>2944</v>
      </c>
      <c r="C3461" s="782">
        <v>70331</v>
      </c>
      <c r="D3461" s="699" t="s">
        <v>4003</v>
      </c>
      <c r="E3461" s="700">
        <v>3101</v>
      </c>
      <c r="F3461" s="698">
        <v>10721300</v>
      </c>
      <c r="G3461" s="26" t="s">
        <v>3988</v>
      </c>
      <c r="H3461" s="762">
        <v>12000000</v>
      </c>
      <c r="I3461" s="751">
        <v>950000</v>
      </c>
      <c r="J3461" s="723">
        <v>120000000</v>
      </c>
      <c r="K3461" s="701">
        <f t="shared" si="100"/>
        <v>132000000</v>
      </c>
      <c r="L3461" s="1081"/>
    </row>
    <row r="3462" spans="2:15" s="1345" customFormat="1" ht="102" x14ac:dyDescent="0.35">
      <c r="B3462" s="1346" t="s">
        <v>2905</v>
      </c>
      <c r="C3462" s="1347">
        <v>70331</v>
      </c>
      <c r="D3462" s="1378" t="s">
        <v>4004</v>
      </c>
      <c r="E3462" s="1349">
        <v>3101</v>
      </c>
      <c r="F3462" s="1346">
        <v>10721300</v>
      </c>
      <c r="G3462" s="1350" t="s">
        <v>3989</v>
      </c>
      <c r="H3462" s="1351">
        <v>14360070</v>
      </c>
      <c r="I3462" s="1375">
        <v>13256600</v>
      </c>
      <c r="J3462" s="1381">
        <v>100000000</v>
      </c>
      <c r="K3462" s="1360">
        <f t="shared" si="100"/>
        <v>114360070</v>
      </c>
      <c r="L3462" s="1354"/>
      <c r="M3462" s="1355"/>
      <c r="N3462" s="1356"/>
      <c r="O3462" s="1356"/>
    </row>
    <row r="3463" spans="2:15" s="1312" customFormat="1" ht="51" x14ac:dyDescent="0.35">
      <c r="B3463" s="1313" t="s">
        <v>2906</v>
      </c>
      <c r="C3463" s="1324">
        <v>70331</v>
      </c>
      <c r="D3463" s="1325" t="s">
        <v>4005</v>
      </c>
      <c r="E3463" s="1315">
        <v>3101</v>
      </c>
      <c r="F3463" s="1313">
        <v>10721300</v>
      </c>
      <c r="G3463" s="1316" t="s">
        <v>3990</v>
      </c>
      <c r="H3463" s="1317">
        <v>1500011</v>
      </c>
      <c r="I3463" s="1318">
        <v>2728000</v>
      </c>
      <c r="J3463" s="1323">
        <v>3955989</v>
      </c>
      <c r="K3463" s="1330">
        <f t="shared" si="100"/>
        <v>5456000</v>
      </c>
      <c r="L3463" s="1327"/>
      <c r="M3463" s="1321"/>
      <c r="N3463" s="1322"/>
      <c r="O3463" s="1322">
        <f>N3463-H3463</f>
        <v>-1500011</v>
      </c>
    </row>
    <row r="3464" spans="2:15" ht="51" x14ac:dyDescent="0.35">
      <c r="B3464" s="698" t="s">
        <v>2907</v>
      </c>
      <c r="C3464" s="782">
        <v>70331</v>
      </c>
      <c r="D3464" s="699" t="s">
        <v>4006</v>
      </c>
      <c r="E3464" s="700">
        <v>3101</v>
      </c>
      <c r="F3464" s="698">
        <v>10721300</v>
      </c>
      <c r="G3464" s="26" t="s">
        <v>3991</v>
      </c>
      <c r="H3464" s="763">
        <v>716802.8</v>
      </c>
      <c r="I3464" s="751"/>
      <c r="J3464" s="723">
        <v>12000000</v>
      </c>
      <c r="K3464" s="701">
        <f t="shared" si="100"/>
        <v>12716802.800000001</v>
      </c>
      <c r="L3464" s="1081"/>
      <c r="M3464" s="1321"/>
    </row>
    <row r="3465" spans="2:15" ht="51" x14ac:dyDescent="0.35">
      <c r="B3465" s="698" t="s">
        <v>2908</v>
      </c>
      <c r="C3465" s="782">
        <v>70331</v>
      </c>
      <c r="D3465" s="699" t="s">
        <v>4007</v>
      </c>
      <c r="E3465" s="700">
        <v>3101</v>
      </c>
      <c r="F3465" s="698">
        <v>10721300</v>
      </c>
      <c r="G3465" s="26" t="s">
        <v>3992</v>
      </c>
      <c r="H3465" s="763">
        <v>815279.6</v>
      </c>
      <c r="I3465" s="751"/>
      <c r="J3465" s="723">
        <v>16000000</v>
      </c>
      <c r="K3465" s="701">
        <f t="shared" si="100"/>
        <v>16815279.600000001</v>
      </c>
      <c r="L3465" s="1081"/>
      <c r="M3465" s="1321"/>
    </row>
    <row r="3466" spans="2:15" ht="51" x14ac:dyDescent="0.35">
      <c r="B3466" s="698" t="s">
        <v>2948</v>
      </c>
      <c r="C3466" s="782">
        <v>70331</v>
      </c>
      <c r="D3466" s="699" t="s">
        <v>4008</v>
      </c>
      <c r="E3466" s="700">
        <v>3101</v>
      </c>
      <c r="F3466" s="698">
        <v>10721300</v>
      </c>
      <c r="G3466" s="26" t="s">
        <v>3993</v>
      </c>
      <c r="H3466" s="763">
        <v>560001.4</v>
      </c>
      <c r="I3466" s="751"/>
      <c r="J3466" s="723">
        <v>8000000</v>
      </c>
      <c r="K3466" s="701">
        <f t="shared" si="100"/>
        <v>8560001.4000000004</v>
      </c>
      <c r="L3466" s="1081"/>
      <c r="M3466" s="1321"/>
    </row>
    <row r="3467" spans="2:15" ht="51" x14ac:dyDescent="0.35">
      <c r="B3467" s="698" t="s">
        <v>2909</v>
      </c>
      <c r="C3467" s="782">
        <v>70331</v>
      </c>
      <c r="D3467" s="699" t="s">
        <v>4009</v>
      </c>
      <c r="E3467" s="700">
        <v>3101</v>
      </c>
      <c r="F3467" s="698">
        <v>10721300</v>
      </c>
      <c r="G3467" s="26" t="s">
        <v>3994</v>
      </c>
      <c r="H3467" s="763">
        <v>224001.4</v>
      </c>
      <c r="I3467" s="751"/>
      <c r="J3467" s="723">
        <v>4000000</v>
      </c>
      <c r="K3467" s="701">
        <f t="shared" si="100"/>
        <v>4224001.4000000004</v>
      </c>
      <c r="L3467" s="1081"/>
      <c r="M3467" s="1321"/>
    </row>
    <row r="3468" spans="2:15" ht="76.5" x14ac:dyDescent="0.35">
      <c r="B3468" s="698" t="s">
        <v>2910</v>
      </c>
      <c r="C3468" s="782">
        <v>70331</v>
      </c>
      <c r="D3468" s="699" t="s">
        <v>4010</v>
      </c>
      <c r="E3468" s="700">
        <v>3101</v>
      </c>
      <c r="F3468" s="698">
        <v>10721300</v>
      </c>
      <c r="G3468" s="26" t="s">
        <v>3995</v>
      </c>
      <c r="H3468" s="763">
        <v>12000000</v>
      </c>
      <c r="I3468" s="751">
        <v>950000</v>
      </c>
      <c r="J3468" s="723">
        <v>20000000</v>
      </c>
      <c r="K3468" s="701">
        <f t="shared" si="100"/>
        <v>32000000</v>
      </c>
      <c r="L3468" s="1081"/>
      <c r="M3468" s="1321"/>
    </row>
    <row r="3469" spans="2:15" s="1312" customFormat="1" ht="51" x14ac:dyDescent="0.35">
      <c r="B3469" s="1313" t="s">
        <v>2935</v>
      </c>
      <c r="C3469" s="1324">
        <v>70331</v>
      </c>
      <c r="D3469" s="1325" t="s">
        <v>4011</v>
      </c>
      <c r="E3469" s="1315">
        <v>3101</v>
      </c>
      <c r="F3469" s="1313">
        <v>10721300</v>
      </c>
      <c r="G3469" s="1316" t="s">
        <v>3996</v>
      </c>
      <c r="H3469" s="1317">
        <v>516008.4</v>
      </c>
      <c r="I3469" s="1318"/>
      <c r="J3469" s="1323">
        <v>1544000</v>
      </c>
      <c r="K3469" s="1330">
        <f t="shared" si="100"/>
        <v>2060008.4</v>
      </c>
      <c r="L3469" s="1327"/>
      <c r="M3469" s="1321"/>
      <c r="N3469" s="1322"/>
      <c r="O3469" s="1322"/>
    </row>
    <row r="3470" spans="2:15" s="1345" customFormat="1" x14ac:dyDescent="0.35">
      <c r="B3470" s="1346" t="s">
        <v>2899</v>
      </c>
      <c r="C3470" s="1347">
        <v>70331</v>
      </c>
      <c r="D3470" s="1378" t="s">
        <v>4012</v>
      </c>
      <c r="E3470" s="1349">
        <v>3101</v>
      </c>
      <c r="F3470" s="1346">
        <v>10721300</v>
      </c>
      <c r="G3470" s="1350" t="s">
        <v>3997</v>
      </c>
      <c r="H3470" s="1351">
        <v>79000100</v>
      </c>
      <c r="I3470" s="1375">
        <v>1611000</v>
      </c>
      <c r="J3470" s="1381">
        <v>797932935.4000001</v>
      </c>
      <c r="K3470" s="1360">
        <f>SUM(H3470,J3470)</f>
        <v>876933035.4000001</v>
      </c>
      <c r="L3470" s="1354"/>
      <c r="M3470" s="1355">
        <f>J3470-N3474</f>
        <v>797932935.4000001</v>
      </c>
      <c r="N3470" s="1356"/>
      <c r="O3470" s="1356"/>
    </row>
    <row r="3471" spans="2:15" x14ac:dyDescent="0.35">
      <c r="B3471" s="698" t="s">
        <v>2916</v>
      </c>
      <c r="C3471" s="782">
        <v>70331</v>
      </c>
      <c r="D3471" s="699" t="s">
        <v>4013</v>
      </c>
      <c r="E3471" s="700">
        <v>3101</v>
      </c>
      <c r="F3471" s="698">
        <v>10721300</v>
      </c>
      <c r="G3471" s="26" t="s">
        <v>3998</v>
      </c>
      <c r="H3471" s="763">
        <v>3126012</v>
      </c>
      <c r="I3471" s="751"/>
      <c r="J3471" s="723">
        <v>5000000</v>
      </c>
      <c r="K3471" s="701">
        <f t="shared" si="100"/>
        <v>8126012</v>
      </c>
      <c r="L3471" s="1081"/>
      <c r="M3471" s="1321"/>
    </row>
    <row r="3472" spans="2:15" s="1345" customFormat="1" x14ac:dyDescent="0.35">
      <c r="B3472" s="1346" t="s">
        <v>2919</v>
      </c>
      <c r="C3472" s="1347">
        <v>70331</v>
      </c>
      <c r="D3472" s="1378" t="s">
        <v>4014</v>
      </c>
      <c r="E3472" s="1349">
        <v>3101</v>
      </c>
      <c r="F3472" s="1346">
        <v>10721300</v>
      </c>
      <c r="G3472" s="1350" t="s">
        <v>3999</v>
      </c>
      <c r="H3472" s="1351">
        <v>36330000</v>
      </c>
      <c r="I3472" s="1375">
        <v>9495400</v>
      </c>
      <c r="J3472" s="1381">
        <v>450000000</v>
      </c>
      <c r="K3472" s="1360">
        <f t="shared" si="100"/>
        <v>486330000</v>
      </c>
      <c r="L3472" s="1354"/>
      <c r="M3472" s="1355"/>
      <c r="N3472" s="1356"/>
      <c r="O3472" s="1356"/>
    </row>
    <row r="3473" spans="2:15" s="1345" customFormat="1" ht="26.25" thickBot="1" x14ac:dyDescent="0.4">
      <c r="B3473" s="1346" t="s">
        <v>2914</v>
      </c>
      <c r="C3473" s="1347">
        <v>70331</v>
      </c>
      <c r="D3473" s="1378" t="s">
        <v>4015</v>
      </c>
      <c r="E3473" s="1349">
        <v>3101</v>
      </c>
      <c r="F3473" s="1346">
        <v>10721300</v>
      </c>
      <c r="G3473" s="1350" t="s">
        <v>4000</v>
      </c>
      <c r="H3473" s="1351">
        <v>18400000</v>
      </c>
      <c r="I3473" s="1375">
        <v>8855300</v>
      </c>
      <c r="J3473" s="1381">
        <v>180000000</v>
      </c>
      <c r="K3473" s="1360">
        <f t="shared" si="100"/>
        <v>198400000</v>
      </c>
      <c r="L3473" s="1354"/>
      <c r="M3473" s="1355"/>
      <c r="N3473" s="1356"/>
      <c r="O3473" s="1356"/>
    </row>
    <row r="3474" spans="2:15" ht="27.75" thickTop="1" thickBot="1" x14ac:dyDescent="0.4">
      <c r="B3474" s="764"/>
      <c r="C3474" s="764"/>
      <c r="D3474" s="764"/>
      <c r="E3474" s="764"/>
      <c r="F3474" s="764"/>
      <c r="G3474" s="16" t="s">
        <v>1038</v>
      </c>
      <c r="H3474" s="766">
        <f>SUM(H3460:H3473)</f>
        <v>263548286.60000002</v>
      </c>
      <c r="I3474" s="747">
        <f>SUM(I3460:I3473)</f>
        <v>37846300</v>
      </c>
      <c r="J3474" s="765">
        <f>SUM(J3460:J3473)</f>
        <v>2038432924.4000001</v>
      </c>
      <c r="K3474" s="766">
        <f>SUM(K3460:K3473)</f>
        <v>2301981211</v>
      </c>
      <c r="M3474" s="1321">
        <v>2301981211</v>
      </c>
      <c r="N3474" s="705">
        <f>K3474-M3474</f>
        <v>0</v>
      </c>
    </row>
    <row r="3475" spans="2:15" ht="27.75" thickTop="1" thickBot="1" x14ac:dyDescent="0.4">
      <c r="B3475" s="767"/>
      <c r="C3475" s="767"/>
      <c r="D3475" s="767"/>
      <c r="E3475" s="767"/>
      <c r="F3475" s="767"/>
      <c r="G3475" s="184"/>
      <c r="H3475" s="794"/>
      <c r="I3475" s="866"/>
      <c r="J3475" s="842"/>
      <c r="K3475" s="932"/>
      <c r="M3475" s="1321"/>
    </row>
    <row r="3476" spans="2:15" ht="27.75" thickTop="1" thickBot="1" x14ac:dyDescent="0.4">
      <c r="B3476" s="767"/>
      <c r="C3476" s="767"/>
      <c r="D3476" s="767"/>
      <c r="E3476" s="767"/>
      <c r="F3476" s="767"/>
      <c r="G3476" s="769"/>
      <c r="H3476" s="787"/>
      <c r="I3476" s="728"/>
      <c r="J3476" s="719" t="s">
        <v>215</v>
      </c>
      <c r="K3476" s="766">
        <f>K3474</f>
        <v>2301981211</v>
      </c>
      <c r="M3476" s="1321"/>
    </row>
    <row r="3477" spans="2:15" ht="27.75" thickTop="1" thickBot="1" x14ac:dyDescent="0.4">
      <c r="B3477" s="767"/>
      <c r="C3477" s="767"/>
      <c r="D3477" s="767"/>
      <c r="E3477" s="767"/>
      <c r="F3477" s="767"/>
      <c r="G3477" s="769"/>
      <c r="H3477" s="787"/>
      <c r="I3477" s="728"/>
      <c r="J3477" s="720"/>
      <c r="K3477" s="794"/>
      <c r="M3477" s="1321"/>
    </row>
    <row r="3478" spans="2:15" ht="27.75" thickTop="1" thickBot="1" x14ac:dyDescent="0.4">
      <c r="B3478" s="1088" t="s">
        <v>84</v>
      </c>
      <c r="C3478" s="1089" t="s">
        <v>4001</v>
      </c>
      <c r="D3478" s="1089"/>
      <c r="E3478" s="1089"/>
      <c r="F3478" s="1089"/>
      <c r="G3478" s="1089"/>
      <c r="H3478" s="1108"/>
      <c r="I3478" s="1101"/>
      <c r="J3478" s="1108"/>
      <c r="K3478" s="1108"/>
      <c r="M3478" s="1321"/>
    </row>
    <row r="3479" spans="2:15" ht="27.75" thickTop="1" thickBot="1" x14ac:dyDescent="0.4">
      <c r="B3479" s="1571" t="s">
        <v>296</v>
      </c>
      <c r="C3479" s="1571"/>
      <c r="D3479" s="1571"/>
      <c r="E3479" s="1571"/>
      <c r="F3479" s="1571"/>
      <c r="G3479" s="31"/>
      <c r="H3479" s="32"/>
      <c r="I3479" s="753"/>
      <c r="J3479" s="32"/>
      <c r="K3479" s="32"/>
      <c r="M3479" s="1321"/>
    </row>
    <row r="3480" spans="2:15" ht="106.5" thickTop="1" thickBot="1" x14ac:dyDescent="0.4">
      <c r="B3480" s="20" t="s">
        <v>137</v>
      </c>
      <c r="C3480" s="20" t="s">
        <v>138</v>
      </c>
      <c r="D3480" s="20" t="s">
        <v>139</v>
      </c>
      <c r="E3480" s="20" t="s">
        <v>140</v>
      </c>
      <c r="F3480" s="20" t="s">
        <v>141</v>
      </c>
      <c r="G3480" s="20" t="s">
        <v>142</v>
      </c>
      <c r="H3480" s="33" t="s">
        <v>3311</v>
      </c>
      <c r="I3480" s="750" t="s">
        <v>3316</v>
      </c>
      <c r="J3480" s="717" t="s">
        <v>3315</v>
      </c>
      <c r="K3480" s="21" t="s">
        <v>5190</v>
      </c>
      <c r="M3480" s="1321"/>
    </row>
    <row r="3481" spans="2:15" ht="26.25" thickTop="1" x14ac:dyDescent="0.35">
      <c r="B3481" s="782">
        <v>21010101</v>
      </c>
      <c r="C3481" s="782">
        <v>70331</v>
      </c>
      <c r="D3481" s="783" t="s">
        <v>4684</v>
      </c>
      <c r="E3481" s="784">
        <v>2101</v>
      </c>
      <c r="F3481" s="782">
        <v>10721300</v>
      </c>
      <c r="G3481" s="37" t="s">
        <v>143</v>
      </c>
      <c r="H3481" s="785">
        <v>280349063.26999998</v>
      </c>
      <c r="I3481" s="751">
        <v>138528283.59999999</v>
      </c>
      <c r="J3481" s="785"/>
      <c r="K3481" s="785">
        <f t="shared" ref="K3481:K3511" si="101">SUM(H3481,J3481)</f>
        <v>280349063.26999998</v>
      </c>
      <c r="L3481" s="1081"/>
      <c r="M3481" s="1321"/>
    </row>
    <row r="3482" spans="2:15" ht="27.95" customHeight="1" x14ac:dyDescent="0.35">
      <c r="B3482" s="698">
        <v>22020101</v>
      </c>
      <c r="C3482" s="782">
        <v>70331</v>
      </c>
      <c r="D3482" s="783" t="s">
        <v>4684</v>
      </c>
      <c r="E3482" s="784">
        <v>2101</v>
      </c>
      <c r="F3482" s="782">
        <v>10721300</v>
      </c>
      <c r="G3482" s="26" t="s">
        <v>145</v>
      </c>
      <c r="H3482" s="791">
        <v>3800000</v>
      </c>
      <c r="I3482" s="751">
        <v>680000</v>
      </c>
      <c r="J3482" s="39"/>
      <c r="K3482" s="785">
        <f t="shared" si="101"/>
        <v>3800000</v>
      </c>
      <c r="L3482" s="1081"/>
      <c r="M3482" s="1321"/>
    </row>
    <row r="3483" spans="2:15" ht="27.95" customHeight="1" x14ac:dyDescent="0.35">
      <c r="B3483" s="698">
        <v>22020102</v>
      </c>
      <c r="C3483" s="782">
        <v>70331</v>
      </c>
      <c r="D3483" s="783" t="s">
        <v>4684</v>
      </c>
      <c r="E3483" s="784">
        <v>2101</v>
      </c>
      <c r="F3483" s="782">
        <v>10721300</v>
      </c>
      <c r="G3483" s="26" t="s">
        <v>146</v>
      </c>
      <c r="H3483" s="791">
        <v>9816060</v>
      </c>
      <c r="I3483" s="751">
        <v>1398800</v>
      </c>
      <c r="J3483" s="791">
        <v>29500000</v>
      </c>
      <c r="K3483" s="785">
        <f t="shared" si="101"/>
        <v>39316060</v>
      </c>
      <c r="L3483" s="1081"/>
      <c r="M3483" s="1321"/>
    </row>
    <row r="3484" spans="2:15" ht="27.95" customHeight="1" x14ac:dyDescent="0.35">
      <c r="B3484" s="698">
        <v>22020201</v>
      </c>
      <c r="C3484" s="782">
        <v>70331</v>
      </c>
      <c r="D3484" s="783" t="s">
        <v>4684</v>
      </c>
      <c r="E3484" s="784">
        <v>2101</v>
      </c>
      <c r="F3484" s="782">
        <v>10721300</v>
      </c>
      <c r="G3484" s="26" t="s">
        <v>147</v>
      </c>
      <c r="H3484" s="791">
        <v>1390730</v>
      </c>
      <c r="I3484" s="751">
        <v>325000</v>
      </c>
      <c r="J3484" s="791"/>
      <c r="K3484" s="785">
        <f t="shared" si="101"/>
        <v>1390730</v>
      </c>
      <c r="L3484" s="1081"/>
      <c r="M3484" s="1321"/>
    </row>
    <row r="3485" spans="2:15" ht="27.95" customHeight="1" x14ac:dyDescent="0.35">
      <c r="B3485" s="698">
        <v>22020203</v>
      </c>
      <c r="C3485" s="782">
        <v>70331</v>
      </c>
      <c r="D3485" s="783" t="s">
        <v>4684</v>
      </c>
      <c r="E3485" s="784">
        <v>2101</v>
      </c>
      <c r="F3485" s="782">
        <v>10721300</v>
      </c>
      <c r="G3485" s="26" t="s">
        <v>148</v>
      </c>
      <c r="H3485" s="791">
        <v>140000</v>
      </c>
      <c r="I3485" s="751">
        <v>0</v>
      </c>
      <c r="J3485" s="791"/>
      <c r="K3485" s="785">
        <f t="shared" si="101"/>
        <v>140000</v>
      </c>
      <c r="L3485" s="1081"/>
      <c r="M3485" s="1321"/>
    </row>
    <row r="3486" spans="2:15" ht="27.95" customHeight="1" x14ac:dyDescent="0.35">
      <c r="B3486" s="698">
        <v>22020205</v>
      </c>
      <c r="C3486" s="782">
        <v>70331</v>
      </c>
      <c r="D3486" s="783" t="s">
        <v>4684</v>
      </c>
      <c r="E3486" s="784">
        <v>2101</v>
      </c>
      <c r="F3486" s="782">
        <v>10721300</v>
      </c>
      <c r="G3486" s="26" t="s">
        <v>185</v>
      </c>
      <c r="H3486" s="791">
        <v>140000</v>
      </c>
      <c r="I3486" s="751">
        <v>0</v>
      </c>
      <c r="J3486" s="791"/>
      <c r="K3486" s="785">
        <f t="shared" si="101"/>
        <v>140000</v>
      </c>
      <c r="L3486" s="1081"/>
      <c r="M3486" s="1321"/>
    </row>
    <row r="3487" spans="2:15" ht="27.95" customHeight="1" x14ac:dyDescent="0.35">
      <c r="B3487" s="698">
        <v>22020301</v>
      </c>
      <c r="C3487" s="782">
        <v>70331</v>
      </c>
      <c r="D3487" s="783" t="s">
        <v>4684</v>
      </c>
      <c r="E3487" s="784">
        <v>2101</v>
      </c>
      <c r="F3487" s="782">
        <v>10721300</v>
      </c>
      <c r="G3487" s="26" t="s">
        <v>195</v>
      </c>
      <c r="H3487" s="791">
        <v>3150000</v>
      </c>
      <c r="I3487" s="751">
        <v>3215000</v>
      </c>
      <c r="J3487" s="791">
        <v>1850000</v>
      </c>
      <c r="K3487" s="785">
        <f t="shared" si="101"/>
        <v>5000000</v>
      </c>
      <c r="L3487" s="1081"/>
      <c r="M3487" s="1321"/>
    </row>
    <row r="3488" spans="2:15" ht="27.95" customHeight="1" x14ac:dyDescent="0.35">
      <c r="B3488" s="698">
        <v>22020302</v>
      </c>
      <c r="C3488" s="782">
        <v>70331</v>
      </c>
      <c r="D3488" s="783" t="s">
        <v>4684</v>
      </c>
      <c r="E3488" s="784">
        <v>2101</v>
      </c>
      <c r="F3488" s="782">
        <v>10721300</v>
      </c>
      <c r="G3488" s="26" t="s">
        <v>207</v>
      </c>
      <c r="H3488" s="791">
        <v>70000</v>
      </c>
      <c r="I3488" s="751">
        <v>0</v>
      </c>
      <c r="J3488" s="791">
        <v>30000</v>
      </c>
      <c r="K3488" s="785">
        <f t="shared" si="101"/>
        <v>100000</v>
      </c>
      <c r="L3488" s="1081"/>
      <c r="M3488" s="1321"/>
    </row>
    <row r="3489" spans="2:15" ht="27.95" customHeight="1" x14ac:dyDescent="0.35">
      <c r="B3489" s="698">
        <v>22020304</v>
      </c>
      <c r="C3489" s="782">
        <v>70331</v>
      </c>
      <c r="D3489" s="783" t="s">
        <v>4684</v>
      </c>
      <c r="E3489" s="784">
        <v>2101</v>
      </c>
      <c r="F3489" s="782">
        <v>10721300</v>
      </c>
      <c r="G3489" s="26" t="s">
        <v>187</v>
      </c>
      <c r="H3489" s="791">
        <v>105000</v>
      </c>
      <c r="I3489" s="751">
        <v>0</v>
      </c>
      <c r="J3489" s="791"/>
      <c r="K3489" s="785">
        <f t="shared" si="101"/>
        <v>105000</v>
      </c>
      <c r="L3489" s="1081"/>
      <c r="M3489" s="1321"/>
    </row>
    <row r="3490" spans="2:15" ht="27.95" customHeight="1" x14ac:dyDescent="0.35">
      <c r="B3490" s="698">
        <v>22020305</v>
      </c>
      <c r="C3490" s="782">
        <v>70331</v>
      </c>
      <c r="D3490" s="783" t="s">
        <v>4684</v>
      </c>
      <c r="E3490" s="784">
        <v>2101</v>
      </c>
      <c r="F3490" s="782">
        <v>10721300</v>
      </c>
      <c r="G3490" s="26" t="s">
        <v>153</v>
      </c>
      <c r="H3490" s="791">
        <v>56700</v>
      </c>
      <c r="I3490" s="751">
        <v>0</v>
      </c>
      <c r="J3490" s="791">
        <v>43300</v>
      </c>
      <c r="K3490" s="785">
        <f t="shared" si="101"/>
        <v>100000</v>
      </c>
      <c r="L3490" s="1081"/>
      <c r="M3490" s="1321"/>
    </row>
    <row r="3491" spans="2:15" ht="27.95" customHeight="1" x14ac:dyDescent="0.35">
      <c r="B3491" s="698">
        <v>22020309</v>
      </c>
      <c r="C3491" s="782">
        <v>70331</v>
      </c>
      <c r="D3491" s="783" t="s">
        <v>4684</v>
      </c>
      <c r="E3491" s="784">
        <v>2101</v>
      </c>
      <c r="F3491" s="782">
        <v>10721300</v>
      </c>
      <c r="G3491" s="26" t="s">
        <v>156</v>
      </c>
      <c r="H3491" s="791">
        <v>11200000</v>
      </c>
      <c r="I3491" s="751">
        <v>7400000</v>
      </c>
      <c r="J3491" s="39"/>
      <c r="K3491" s="785">
        <f t="shared" si="101"/>
        <v>11200000</v>
      </c>
      <c r="L3491" s="1081"/>
      <c r="M3491" s="1321"/>
    </row>
    <row r="3492" spans="2:15" ht="27.95" customHeight="1" x14ac:dyDescent="0.35">
      <c r="B3492" s="698">
        <v>22020401</v>
      </c>
      <c r="C3492" s="782">
        <v>70331</v>
      </c>
      <c r="D3492" s="783" t="s">
        <v>4684</v>
      </c>
      <c r="E3492" s="784">
        <v>2101</v>
      </c>
      <c r="F3492" s="782">
        <v>10721300</v>
      </c>
      <c r="G3492" s="26" t="s">
        <v>196</v>
      </c>
      <c r="H3492" s="791">
        <v>1400000</v>
      </c>
      <c r="I3492" s="751">
        <v>60000</v>
      </c>
      <c r="J3492" s="791"/>
      <c r="K3492" s="785">
        <f t="shared" si="101"/>
        <v>1400000</v>
      </c>
      <c r="L3492" s="1081"/>
      <c r="M3492" s="1321"/>
    </row>
    <row r="3493" spans="2:15" ht="27.95" customHeight="1" x14ac:dyDescent="0.35">
      <c r="B3493" s="698">
        <v>22020403</v>
      </c>
      <c r="C3493" s="782">
        <v>70331</v>
      </c>
      <c r="D3493" s="783" t="s">
        <v>4684</v>
      </c>
      <c r="E3493" s="784">
        <v>2101</v>
      </c>
      <c r="F3493" s="782">
        <v>10721300</v>
      </c>
      <c r="G3493" s="26" t="s">
        <v>160</v>
      </c>
      <c r="H3493" s="791">
        <v>210000</v>
      </c>
      <c r="I3493" s="751">
        <v>50000</v>
      </c>
      <c r="J3493" s="791">
        <v>290000</v>
      </c>
      <c r="K3493" s="785">
        <f t="shared" si="101"/>
        <v>500000</v>
      </c>
      <c r="L3493" s="1081"/>
      <c r="M3493" s="1321"/>
    </row>
    <row r="3494" spans="2:15" ht="27.95" customHeight="1" x14ac:dyDescent="0.35">
      <c r="B3494" s="698">
        <v>22020404</v>
      </c>
      <c r="C3494" s="782">
        <v>70331</v>
      </c>
      <c r="D3494" s="783" t="s">
        <v>4684</v>
      </c>
      <c r="E3494" s="784">
        <v>2101</v>
      </c>
      <c r="F3494" s="782">
        <v>10721300</v>
      </c>
      <c r="G3494" s="26" t="s">
        <v>161</v>
      </c>
      <c r="H3494" s="791">
        <v>70000</v>
      </c>
      <c r="I3494" s="751">
        <v>50000</v>
      </c>
      <c r="J3494" s="791"/>
      <c r="K3494" s="785">
        <f t="shared" si="101"/>
        <v>70000</v>
      </c>
      <c r="L3494" s="1081"/>
      <c r="M3494" s="1321"/>
    </row>
    <row r="3495" spans="2:15" ht="27.95" customHeight="1" x14ac:dyDescent="0.35">
      <c r="B3495" s="698">
        <v>22020405</v>
      </c>
      <c r="C3495" s="782">
        <v>70331</v>
      </c>
      <c r="D3495" s="783" t="s">
        <v>4684</v>
      </c>
      <c r="E3495" s="784">
        <v>2101</v>
      </c>
      <c r="F3495" s="782">
        <v>10721300</v>
      </c>
      <c r="G3495" s="26" t="s">
        <v>162</v>
      </c>
      <c r="H3495" s="791">
        <v>35000</v>
      </c>
      <c r="I3495" s="751">
        <v>0</v>
      </c>
      <c r="J3495" s="791">
        <v>65000</v>
      </c>
      <c r="K3495" s="785">
        <f t="shared" si="101"/>
        <v>100000</v>
      </c>
      <c r="L3495" s="1081"/>
      <c r="M3495" s="1321"/>
    </row>
    <row r="3496" spans="2:15" ht="27.95" customHeight="1" x14ac:dyDescent="0.35">
      <c r="B3496" s="698">
        <v>22020406</v>
      </c>
      <c r="C3496" s="782">
        <v>70331</v>
      </c>
      <c r="D3496" s="783" t="s">
        <v>4684</v>
      </c>
      <c r="E3496" s="784">
        <v>2101</v>
      </c>
      <c r="F3496" s="782">
        <v>10721300</v>
      </c>
      <c r="G3496" s="26" t="s">
        <v>163</v>
      </c>
      <c r="H3496" s="791">
        <v>210000</v>
      </c>
      <c r="I3496" s="751">
        <v>110000</v>
      </c>
      <c r="J3496" s="791">
        <v>90000</v>
      </c>
      <c r="K3496" s="785">
        <f t="shared" si="101"/>
        <v>300000</v>
      </c>
      <c r="L3496" s="1081"/>
      <c r="M3496" s="1321"/>
    </row>
    <row r="3497" spans="2:15" ht="27.95" customHeight="1" x14ac:dyDescent="0.35">
      <c r="B3497" s="698">
        <v>22020501</v>
      </c>
      <c r="C3497" s="782">
        <v>70331</v>
      </c>
      <c r="D3497" s="783" t="s">
        <v>4684</v>
      </c>
      <c r="E3497" s="784">
        <v>2101</v>
      </c>
      <c r="F3497" s="782">
        <v>10721300</v>
      </c>
      <c r="G3497" s="26" t="s">
        <v>165</v>
      </c>
      <c r="H3497" s="791"/>
      <c r="I3497" s="751"/>
      <c r="J3497" s="39">
        <v>2100000</v>
      </c>
      <c r="K3497" s="785">
        <f t="shared" si="101"/>
        <v>2100000</v>
      </c>
      <c r="L3497" s="1081"/>
      <c r="M3497" s="1321"/>
    </row>
    <row r="3498" spans="2:15" ht="27.95" customHeight="1" x14ac:dyDescent="0.35">
      <c r="B3498" s="698">
        <v>22020601</v>
      </c>
      <c r="C3498" s="782">
        <v>70331</v>
      </c>
      <c r="D3498" s="783" t="s">
        <v>4684</v>
      </c>
      <c r="E3498" s="784">
        <v>2101</v>
      </c>
      <c r="F3498" s="782">
        <v>10721300</v>
      </c>
      <c r="G3498" s="26" t="s">
        <v>166</v>
      </c>
      <c r="H3498" s="791">
        <v>2100000</v>
      </c>
      <c r="I3498" s="751">
        <v>10000</v>
      </c>
      <c r="J3498" s="39"/>
      <c r="K3498" s="785">
        <f t="shared" si="101"/>
        <v>2100000</v>
      </c>
      <c r="L3498" s="1081"/>
      <c r="M3498" s="1321"/>
    </row>
    <row r="3499" spans="2:15" ht="27.95" customHeight="1" x14ac:dyDescent="0.35">
      <c r="B3499" s="698">
        <v>22020602</v>
      </c>
      <c r="C3499" s="782">
        <v>70331</v>
      </c>
      <c r="D3499" s="783" t="s">
        <v>4684</v>
      </c>
      <c r="E3499" s="784">
        <v>2101</v>
      </c>
      <c r="F3499" s="782">
        <v>10721300</v>
      </c>
      <c r="G3499" s="26" t="s">
        <v>210</v>
      </c>
      <c r="H3499" s="791">
        <v>140000</v>
      </c>
      <c r="I3499" s="751">
        <v>0</v>
      </c>
      <c r="J3499" s="39"/>
      <c r="K3499" s="785">
        <f t="shared" si="101"/>
        <v>140000</v>
      </c>
      <c r="L3499" s="1081"/>
      <c r="M3499" s="1321"/>
    </row>
    <row r="3500" spans="2:15" ht="27.95" customHeight="1" x14ac:dyDescent="0.35">
      <c r="B3500" s="698">
        <v>22020605</v>
      </c>
      <c r="C3500" s="782">
        <v>70331</v>
      </c>
      <c r="D3500" s="783" t="s">
        <v>4684</v>
      </c>
      <c r="E3500" s="784">
        <v>2101</v>
      </c>
      <c r="F3500" s="782">
        <v>10721300</v>
      </c>
      <c r="G3500" s="26" t="s">
        <v>167</v>
      </c>
      <c r="H3500" s="791">
        <v>175000</v>
      </c>
      <c r="I3500" s="751">
        <v>113000</v>
      </c>
      <c r="J3500" s="791">
        <v>75000</v>
      </c>
      <c r="K3500" s="785">
        <f t="shared" si="101"/>
        <v>250000</v>
      </c>
      <c r="L3500" s="1081"/>
      <c r="M3500" s="1321"/>
    </row>
    <row r="3501" spans="2:15" s="1385" customFormat="1" ht="27.95" customHeight="1" x14ac:dyDescent="0.35">
      <c r="B3501" s="1386">
        <v>22020703</v>
      </c>
      <c r="C3501" s="1387">
        <v>70331</v>
      </c>
      <c r="D3501" s="1388" t="s">
        <v>4684</v>
      </c>
      <c r="E3501" s="1389">
        <v>2101</v>
      </c>
      <c r="F3501" s="1387">
        <v>10721300</v>
      </c>
      <c r="G3501" s="1390" t="s">
        <v>208</v>
      </c>
      <c r="H3501" s="1391">
        <v>1000000000</v>
      </c>
      <c r="I3501" s="1392">
        <v>1758377631.3099999</v>
      </c>
      <c r="J3501" s="1391">
        <v>2000000000</v>
      </c>
      <c r="K3501" s="1393">
        <f t="shared" si="101"/>
        <v>3000000000</v>
      </c>
      <c r="L3501" s="1394"/>
      <c r="M3501" s="1355"/>
      <c r="N3501" s="1395"/>
      <c r="O3501" s="1395"/>
    </row>
    <row r="3502" spans="2:15" ht="27.95" customHeight="1" x14ac:dyDescent="0.35">
      <c r="B3502" s="698">
        <v>22020801</v>
      </c>
      <c r="C3502" s="782">
        <v>70331</v>
      </c>
      <c r="D3502" s="783" t="s">
        <v>4684</v>
      </c>
      <c r="E3502" s="784">
        <v>2101</v>
      </c>
      <c r="F3502" s="782">
        <v>10721300</v>
      </c>
      <c r="G3502" s="26" t="s">
        <v>168</v>
      </c>
      <c r="H3502" s="791">
        <v>1050000</v>
      </c>
      <c r="I3502" s="751">
        <v>280000</v>
      </c>
      <c r="J3502" s="791">
        <v>450000</v>
      </c>
      <c r="K3502" s="785">
        <f t="shared" si="101"/>
        <v>1500000</v>
      </c>
      <c r="L3502" s="1081"/>
      <c r="M3502" s="1321"/>
    </row>
    <row r="3503" spans="2:15" ht="27.95" customHeight="1" x14ac:dyDescent="0.35">
      <c r="B3503" s="698">
        <v>22020803</v>
      </c>
      <c r="C3503" s="782">
        <v>70331</v>
      </c>
      <c r="D3503" s="783" t="s">
        <v>4684</v>
      </c>
      <c r="E3503" s="784">
        <v>2101</v>
      </c>
      <c r="F3503" s="782">
        <v>10721300</v>
      </c>
      <c r="G3503" s="26" t="s">
        <v>169</v>
      </c>
      <c r="H3503" s="791">
        <v>490000</v>
      </c>
      <c r="I3503" s="751">
        <v>1160000</v>
      </c>
      <c r="J3503" s="791">
        <v>4010000</v>
      </c>
      <c r="K3503" s="785">
        <f t="shared" si="101"/>
        <v>4500000</v>
      </c>
      <c r="L3503" s="1081"/>
      <c r="M3503" s="1321"/>
    </row>
    <row r="3504" spans="2:15" ht="27.95" customHeight="1" x14ac:dyDescent="0.35">
      <c r="B3504" s="698">
        <v>22020901</v>
      </c>
      <c r="C3504" s="782">
        <v>70331</v>
      </c>
      <c r="D3504" s="783" t="s">
        <v>4684</v>
      </c>
      <c r="E3504" s="784">
        <v>2101</v>
      </c>
      <c r="F3504" s="782">
        <v>10721300</v>
      </c>
      <c r="G3504" s="26" t="s">
        <v>171</v>
      </c>
      <c r="H3504" s="791">
        <v>175000</v>
      </c>
      <c r="I3504" s="751">
        <v>25212.78</v>
      </c>
      <c r="J3504" s="791"/>
      <c r="K3504" s="785">
        <f t="shared" si="101"/>
        <v>175000</v>
      </c>
      <c r="L3504" s="1081"/>
      <c r="M3504" s="1321"/>
    </row>
    <row r="3505" spans="2:13" ht="27.95" customHeight="1" x14ac:dyDescent="0.35">
      <c r="B3505" s="698">
        <v>22021001</v>
      </c>
      <c r="C3505" s="782">
        <v>70331</v>
      </c>
      <c r="D3505" s="783" t="s">
        <v>4684</v>
      </c>
      <c r="E3505" s="784">
        <v>2101</v>
      </c>
      <c r="F3505" s="782">
        <v>10721300</v>
      </c>
      <c r="G3505" s="26" t="s">
        <v>172</v>
      </c>
      <c r="H3505" s="791">
        <v>700000</v>
      </c>
      <c r="I3505" s="751">
        <v>0</v>
      </c>
      <c r="J3505" s="39"/>
      <c r="K3505" s="785">
        <f t="shared" si="101"/>
        <v>700000</v>
      </c>
      <c r="L3505" s="1081"/>
      <c r="M3505" s="1321"/>
    </row>
    <row r="3506" spans="2:13" ht="27.95" customHeight="1" x14ac:dyDescent="0.35">
      <c r="B3506" s="698">
        <v>22021002</v>
      </c>
      <c r="C3506" s="782">
        <v>70331</v>
      </c>
      <c r="D3506" s="783" t="s">
        <v>4684</v>
      </c>
      <c r="E3506" s="784">
        <v>2101</v>
      </c>
      <c r="F3506" s="782">
        <v>10721300</v>
      </c>
      <c r="G3506" s="26" t="s">
        <v>189</v>
      </c>
      <c r="H3506" s="791">
        <v>7000000</v>
      </c>
      <c r="I3506" s="751">
        <v>4782000</v>
      </c>
      <c r="J3506" s="791">
        <v>3000000</v>
      </c>
      <c r="K3506" s="785">
        <f t="shared" si="101"/>
        <v>10000000</v>
      </c>
      <c r="L3506" s="1081"/>
      <c r="M3506" s="1321"/>
    </row>
    <row r="3507" spans="2:13" ht="27.95" customHeight="1" x14ac:dyDescent="0.35">
      <c r="B3507" s="698">
        <v>22021003</v>
      </c>
      <c r="C3507" s="782">
        <v>70331</v>
      </c>
      <c r="D3507" s="783" t="s">
        <v>4684</v>
      </c>
      <c r="E3507" s="784">
        <v>2101</v>
      </c>
      <c r="F3507" s="782">
        <v>10721300</v>
      </c>
      <c r="G3507" s="26" t="s">
        <v>173</v>
      </c>
      <c r="H3507" s="791">
        <v>140000</v>
      </c>
      <c r="I3507" s="751">
        <v>528800</v>
      </c>
      <c r="J3507" s="39">
        <v>560000</v>
      </c>
      <c r="K3507" s="785">
        <f t="shared" si="101"/>
        <v>700000</v>
      </c>
      <c r="L3507" s="1081"/>
      <c r="M3507" s="1321"/>
    </row>
    <row r="3508" spans="2:13" ht="27.95" customHeight="1" x14ac:dyDescent="0.35">
      <c r="B3508" s="698">
        <v>22021004</v>
      </c>
      <c r="C3508" s="782">
        <v>70331</v>
      </c>
      <c r="D3508" s="783" t="s">
        <v>4684</v>
      </c>
      <c r="E3508" s="784">
        <v>2101</v>
      </c>
      <c r="F3508" s="782">
        <v>10721300</v>
      </c>
      <c r="G3508" s="26" t="s">
        <v>174</v>
      </c>
      <c r="H3508" s="791">
        <v>126000</v>
      </c>
      <c r="I3508" s="751">
        <v>0</v>
      </c>
      <c r="J3508" s="791">
        <v>74000</v>
      </c>
      <c r="K3508" s="785">
        <f t="shared" si="101"/>
        <v>200000</v>
      </c>
      <c r="L3508" s="1081"/>
      <c r="M3508" s="1321"/>
    </row>
    <row r="3509" spans="2:13" ht="27.95" customHeight="1" x14ac:dyDescent="0.35">
      <c r="B3509" s="698">
        <v>22021006</v>
      </c>
      <c r="C3509" s="782">
        <v>70331</v>
      </c>
      <c r="D3509" s="783" t="s">
        <v>4684</v>
      </c>
      <c r="E3509" s="784">
        <v>2101</v>
      </c>
      <c r="F3509" s="782">
        <v>10721300</v>
      </c>
      <c r="G3509" s="26" t="s">
        <v>190</v>
      </c>
      <c r="H3509" s="791">
        <v>105000</v>
      </c>
      <c r="I3509" s="751">
        <v>0</v>
      </c>
      <c r="J3509" s="39"/>
      <c r="K3509" s="785">
        <f t="shared" si="101"/>
        <v>105000</v>
      </c>
      <c r="L3509" s="1081"/>
      <c r="M3509" s="1321"/>
    </row>
    <row r="3510" spans="2:13" ht="27.95" customHeight="1" x14ac:dyDescent="0.35">
      <c r="B3510" s="698">
        <v>22021007</v>
      </c>
      <c r="C3510" s="782">
        <v>70331</v>
      </c>
      <c r="D3510" s="783" t="s">
        <v>4684</v>
      </c>
      <c r="E3510" s="784">
        <v>2101</v>
      </c>
      <c r="F3510" s="782">
        <v>10721300</v>
      </c>
      <c r="G3510" s="26" t="s">
        <v>175</v>
      </c>
      <c r="H3510" s="791">
        <v>70000</v>
      </c>
      <c r="I3510" s="751">
        <v>90000</v>
      </c>
      <c r="J3510" s="791">
        <v>430000</v>
      </c>
      <c r="K3510" s="785">
        <f t="shared" si="101"/>
        <v>500000</v>
      </c>
      <c r="L3510" s="1081"/>
      <c r="M3510" s="1321"/>
    </row>
    <row r="3511" spans="2:13" ht="27.95" customHeight="1" thickBot="1" x14ac:dyDescent="0.4">
      <c r="B3511" s="698">
        <v>22021008</v>
      </c>
      <c r="C3511" s="782">
        <v>70331</v>
      </c>
      <c r="D3511" s="783" t="s">
        <v>4684</v>
      </c>
      <c r="E3511" s="784">
        <v>2101</v>
      </c>
      <c r="F3511" s="782">
        <v>10721300</v>
      </c>
      <c r="G3511" s="28" t="s">
        <v>191</v>
      </c>
      <c r="H3511" s="857">
        <v>2800000</v>
      </c>
      <c r="I3511" s="751">
        <v>0</v>
      </c>
      <c r="J3511" s="791">
        <v>5500000</v>
      </c>
      <c r="K3511" s="785">
        <f t="shared" si="101"/>
        <v>8300000</v>
      </c>
      <c r="L3511" s="1081"/>
      <c r="M3511" s="1321"/>
    </row>
    <row r="3512" spans="2:13" ht="27" thickBot="1" x14ac:dyDescent="0.4">
      <c r="B3512" s="764"/>
      <c r="C3512" s="764"/>
      <c r="D3512" s="764"/>
      <c r="E3512" s="764"/>
      <c r="F3512" s="764"/>
      <c r="G3512" s="14" t="s">
        <v>1039</v>
      </c>
      <c r="H3512" s="1209">
        <f>SUM(H3481:H3511)</f>
        <v>1327213553.27</v>
      </c>
      <c r="I3512" s="748">
        <f>SUM(I3481:I3511)</f>
        <v>1917183727.6899998</v>
      </c>
      <c r="J3512" s="1209">
        <f>SUM(J3481:J3511)</f>
        <v>2048067300</v>
      </c>
      <c r="K3512" s="1209">
        <f>SUM(K3481:K3511)</f>
        <v>3375280853.27</v>
      </c>
      <c r="M3512" s="1321"/>
    </row>
    <row r="3513" spans="2:13" ht="26.25" thickBot="1" x14ac:dyDescent="0.4">
      <c r="B3513" s="767"/>
      <c r="C3513" s="767"/>
      <c r="D3513" s="767"/>
      <c r="E3513" s="767"/>
      <c r="F3513" s="767"/>
      <c r="G3513" s="769"/>
      <c r="H3513" s="787"/>
      <c r="I3513" s="728"/>
      <c r="J3513" s="787"/>
      <c r="K3513" s="933"/>
      <c r="M3513" s="1321"/>
    </row>
    <row r="3514" spans="2:13" ht="27" thickBot="1" x14ac:dyDescent="0.4">
      <c r="B3514" s="767"/>
      <c r="C3514" s="767"/>
      <c r="D3514" s="767"/>
      <c r="E3514" s="767"/>
      <c r="F3514" s="767"/>
      <c r="G3514" s="769"/>
      <c r="H3514" s="787"/>
      <c r="I3514" s="728"/>
      <c r="J3514" s="742" t="s">
        <v>179</v>
      </c>
      <c r="K3514" s="1209">
        <f>K3481</f>
        <v>280349063.26999998</v>
      </c>
      <c r="M3514" s="1321"/>
    </row>
    <row r="3515" spans="2:13" ht="27" thickBot="1" x14ac:dyDescent="0.4">
      <c r="B3515" s="767"/>
      <c r="C3515" s="767"/>
      <c r="D3515" s="767"/>
      <c r="E3515" s="767"/>
      <c r="F3515" s="767"/>
      <c r="G3515" s="769"/>
      <c r="H3515" s="787"/>
      <c r="I3515" s="728"/>
      <c r="J3515" s="743" t="s">
        <v>180</v>
      </c>
      <c r="K3515" s="1210">
        <f>K3512-K3514</f>
        <v>3094931790</v>
      </c>
      <c r="M3515" s="1321"/>
    </row>
    <row r="3516" spans="2:13" ht="27" thickBot="1" x14ac:dyDescent="0.4">
      <c r="B3516" s="767"/>
      <c r="C3516" s="767"/>
      <c r="D3516" s="767"/>
      <c r="E3516" s="767"/>
      <c r="F3516" s="767"/>
      <c r="G3516" s="769"/>
      <c r="H3516" s="787"/>
      <c r="I3516" s="728"/>
      <c r="J3516" s="720"/>
      <c r="K3516" s="794"/>
      <c r="M3516" s="1321"/>
    </row>
    <row r="3517" spans="2:13" ht="27.75" thickTop="1" thickBot="1" x14ac:dyDescent="0.4">
      <c r="B3517" s="1088">
        <v>32600100100</v>
      </c>
      <c r="C3517" s="1089" t="s">
        <v>4001</v>
      </c>
      <c r="D3517" s="1089"/>
      <c r="E3517" s="1089"/>
      <c r="F3517" s="1089"/>
      <c r="G3517" s="1089"/>
      <c r="H3517" s="1108"/>
      <c r="I3517" s="1101"/>
      <c r="J3517" s="1108"/>
      <c r="K3517" s="1108"/>
      <c r="M3517" s="1321"/>
    </row>
    <row r="3518" spans="2:13" ht="27.75" thickTop="1" thickBot="1" x14ac:dyDescent="0.4">
      <c r="B3518" s="1571" t="s">
        <v>213</v>
      </c>
      <c r="C3518" s="1571"/>
      <c r="D3518" s="1571"/>
      <c r="E3518" s="1571"/>
      <c r="F3518" s="1571"/>
      <c r="G3518" s="31"/>
      <c r="H3518" s="858"/>
      <c r="I3518" s="983"/>
      <c r="J3518" s="31"/>
      <c r="K3518" s="31"/>
      <c r="M3518" s="1321"/>
    </row>
    <row r="3519" spans="2:13" ht="80.25" thickTop="1" thickBot="1" x14ac:dyDescent="0.4">
      <c r="B3519" s="20" t="s">
        <v>137</v>
      </c>
      <c r="C3519" s="20" t="s">
        <v>138</v>
      </c>
      <c r="D3519" s="20" t="s">
        <v>139</v>
      </c>
      <c r="E3519" s="20" t="s">
        <v>140</v>
      </c>
      <c r="F3519" s="20" t="s">
        <v>141</v>
      </c>
      <c r="G3519" s="20" t="s">
        <v>142</v>
      </c>
      <c r="H3519" s="33" t="s">
        <v>3311</v>
      </c>
      <c r="I3519" s="750" t="s">
        <v>3317</v>
      </c>
      <c r="J3519" s="717" t="s">
        <v>3318</v>
      </c>
      <c r="K3519" s="33" t="s">
        <v>5153</v>
      </c>
      <c r="M3519" s="1321"/>
    </row>
    <row r="3520" spans="2:13" ht="52.5" thickTop="1" thickBot="1" x14ac:dyDescent="0.4">
      <c r="B3520" s="698">
        <v>23020101</v>
      </c>
      <c r="C3520" s="782">
        <v>70331</v>
      </c>
      <c r="D3520" s="699" t="s">
        <v>4026</v>
      </c>
      <c r="E3520" s="784">
        <v>3101</v>
      </c>
      <c r="F3520" s="782">
        <v>10721300</v>
      </c>
      <c r="G3520" s="37" t="s">
        <v>4025</v>
      </c>
      <c r="H3520" s="852">
        <v>1000000000</v>
      </c>
      <c r="I3520" s="756">
        <v>21273016.609999999</v>
      </c>
      <c r="J3520" s="737">
        <v>-35000000</v>
      </c>
      <c r="K3520" s="701">
        <f>SUM(H3520,J3520)</f>
        <v>965000000</v>
      </c>
      <c r="L3520" s="1081"/>
      <c r="M3520" s="1321"/>
    </row>
    <row r="3521" spans="2:13" ht="27.75" thickTop="1" thickBot="1" x14ac:dyDescent="0.4">
      <c r="B3521" s="764"/>
      <c r="C3521" s="764"/>
      <c r="D3521" s="764"/>
      <c r="E3521" s="764"/>
      <c r="F3521" s="764"/>
      <c r="G3521" s="16" t="s">
        <v>1038</v>
      </c>
      <c r="H3521" s="766">
        <f>SUM(H3520:H3520)</f>
        <v>1000000000</v>
      </c>
      <c r="I3521" s="747">
        <f>SUM(I3520:I3520)</f>
        <v>21273016.609999999</v>
      </c>
      <c r="J3521" s="765">
        <f>SUM(J3520:J3520)</f>
        <v>-35000000</v>
      </c>
      <c r="K3521" s="766">
        <f>SUM(K3520:K3520)</f>
        <v>965000000</v>
      </c>
      <c r="M3521" s="1321"/>
    </row>
    <row r="3522" spans="2:13" ht="27.75" thickTop="1" thickBot="1" x14ac:dyDescent="0.4">
      <c r="B3522" s="767"/>
      <c r="C3522" s="767"/>
      <c r="D3522" s="767"/>
      <c r="E3522" s="767"/>
      <c r="F3522" s="767"/>
      <c r="G3522" s="184"/>
      <c r="H3522" s="794"/>
      <c r="I3522" s="866"/>
      <c r="J3522" s="842"/>
      <c r="K3522" s="932"/>
      <c r="M3522" s="1321"/>
    </row>
    <row r="3523" spans="2:13" ht="27.75" thickTop="1" thickBot="1" x14ac:dyDescent="0.4">
      <c r="B3523" s="767"/>
      <c r="C3523" s="767"/>
      <c r="D3523" s="767"/>
      <c r="E3523" s="767"/>
      <c r="F3523" s="767"/>
      <c r="G3523" s="769"/>
      <c r="H3523" s="787"/>
      <c r="I3523" s="728"/>
      <c r="J3523" s="719" t="s">
        <v>215</v>
      </c>
      <c r="K3523" s="766">
        <f>K3521</f>
        <v>965000000</v>
      </c>
      <c r="M3523" s="1321"/>
    </row>
    <row r="3524" spans="2:13" ht="27" thickTop="1" thickBot="1" x14ac:dyDescent="0.4">
      <c r="M3524" s="1321"/>
    </row>
    <row r="3525" spans="2:13" ht="27.75" thickTop="1" thickBot="1" x14ac:dyDescent="0.4">
      <c r="B3525" s="1088" t="s">
        <v>85</v>
      </c>
      <c r="C3525" s="1089" t="s">
        <v>3169</v>
      </c>
      <c r="D3525" s="1089"/>
      <c r="E3525" s="1089"/>
      <c r="F3525" s="1089"/>
      <c r="G3525" s="1089"/>
      <c r="H3525" s="1108"/>
      <c r="I3525" s="1101"/>
      <c r="J3525" s="1108"/>
      <c r="K3525" s="1108"/>
      <c r="M3525" s="1321"/>
    </row>
    <row r="3526" spans="2:13" ht="27.75" thickTop="1" thickBot="1" x14ac:dyDescent="0.4">
      <c r="B3526" s="1571" t="s">
        <v>296</v>
      </c>
      <c r="C3526" s="1571"/>
      <c r="D3526" s="1571"/>
      <c r="E3526" s="1571"/>
      <c r="F3526" s="1571"/>
      <c r="G3526" s="31"/>
      <c r="H3526" s="32"/>
      <c r="I3526" s="753"/>
      <c r="J3526" s="32"/>
      <c r="K3526" s="32"/>
      <c r="M3526" s="1321"/>
    </row>
    <row r="3527" spans="2:13" ht="106.5" thickTop="1" thickBot="1" x14ac:dyDescent="0.4">
      <c r="B3527" s="20" t="s">
        <v>137</v>
      </c>
      <c r="C3527" s="20" t="s">
        <v>138</v>
      </c>
      <c r="D3527" s="20" t="s">
        <v>139</v>
      </c>
      <c r="E3527" s="20" t="s">
        <v>140</v>
      </c>
      <c r="F3527" s="20" t="s">
        <v>141</v>
      </c>
      <c r="G3527" s="20" t="s">
        <v>142</v>
      </c>
      <c r="H3527" s="33" t="s">
        <v>3311</v>
      </c>
      <c r="I3527" s="750" t="s">
        <v>3316</v>
      </c>
      <c r="J3527" s="717" t="s">
        <v>3315</v>
      </c>
      <c r="K3527" s="21" t="s">
        <v>5190</v>
      </c>
      <c r="M3527" s="1321"/>
    </row>
    <row r="3528" spans="2:13" ht="26.25" thickTop="1" x14ac:dyDescent="0.35">
      <c r="B3528" s="698">
        <v>22020101</v>
      </c>
      <c r="C3528" s="782">
        <v>70331</v>
      </c>
      <c r="D3528" s="783" t="s">
        <v>4684</v>
      </c>
      <c r="E3528" s="784">
        <v>2101</v>
      </c>
      <c r="F3528" s="782">
        <v>10721300</v>
      </c>
      <c r="G3528" s="26" t="s">
        <v>145</v>
      </c>
      <c r="H3528" s="791">
        <v>500000</v>
      </c>
      <c r="I3528" s="751"/>
      <c r="J3528" s="39"/>
      <c r="K3528" s="785">
        <f t="shared" ref="K3528:K3544" si="102">SUM(H3528,J3528)</f>
        <v>500000</v>
      </c>
      <c r="L3528" s="1081"/>
      <c r="M3528" s="1321"/>
    </row>
    <row r="3529" spans="2:13" x14ac:dyDescent="0.35">
      <c r="B3529" s="698">
        <v>22020203</v>
      </c>
      <c r="C3529" s="782">
        <v>70331</v>
      </c>
      <c r="D3529" s="783" t="s">
        <v>4684</v>
      </c>
      <c r="E3529" s="784">
        <v>2101</v>
      </c>
      <c r="F3529" s="782">
        <v>10721300</v>
      </c>
      <c r="G3529" s="26" t="s">
        <v>148</v>
      </c>
      <c r="H3529" s="791">
        <v>50000</v>
      </c>
      <c r="I3529" s="751"/>
      <c r="J3529" s="791"/>
      <c r="K3529" s="785">
        <f t="shared" si="102"/>
        <v>50000</v>
      </c>
      <c r="L3529" s="1081"/>
      <c r="M3529" s="1321"/>
    </row>
    <row r="3530" spans="2:13" x14ac:dyDescent="0.35">
      <c r="B3530" s="698">
        <v>22020301</v>
      </c>
      <c r="C3530" s="782">
        <v>70331</v>
      </c>
      <c r="D3530" s="783" t="s">
        <v>4684</v>
      </c>
      <c r="E3530" s="784">
        <v>2101</v>
      </c>
      <c r="F3530" s="782">
        <v>10721300</v>
      </c>
      <c r="G3530" s="26" t="s">
        <v>195</v>
      </c>
      <c r="H3530" s="791">
        <v>250000</v>
      </c>
      <c r="I3530" s="751"/>
      <c r="J3530" s="791"/>
      <c r="K3530" s="785">
        <f t="shared" si="102"/>
        <v>250000</v>
      </c>
      <c r="L3530" s="1081"/>
      <c r="M3530" s="1321"/>
    </row>
    <row r="3531" spans="2:13" x14ac:dyDescent="0.35">
      <c r="B3531" s="698">
        <v>22020302</v>
      </c>
      <c r="C3531" s="782">
        <v>70331</v>
      </c>
      <c r="D3531" s="783" t="s">
        <v>4684</v>
      </c>
      <c r="E3531" s="784">
        <v>2101</v>
      </c>
      <c r="F3531" s="782">
        <v>10721300</v>
      </c>
      <c r="G3531" s="26" t="s">
        <v>207</v>
      </c>
      <c r="H3531" s="791">
        <v>500000</v>
      </c>
      <c r="I3531" s="751"/>
      <c r="J3531" s="791"/>
      <c r="K3531" s="785">
        <f t="shared" si="102"/>
        <v>500000</v>
      </c>
      <c r="L3531" s="1081"/>
      <c r="M3531" s="1321"/>
    </row>
    <row r="3532" spans="2:13" x14ac:dyDescent="0.35">
      <c r="B3532" s="698">
        <v>22020305</v>
      </c>
      <c r="C3532" s="782">
        <v>70331</v>
      </c>
      <c r="D3532" s="783" t="s">
        <v>4684</v>
      </c>
      <c r="E3532" s="784">
        <v>2101</v>
      </c>
      <c r="F3532" s="782">
        <v>10721300</v>
      </c>
      <c r="G3532" s="26" t="s">
        <v>153</v>
      </c>
      <c r="H3532" s="791">
        <v>20000</v>
      </c>
      <c r="I3532" s="751"/>
      <c r="J3532" s="791"/>
      <c r="K3532" s="785">
        <f t="shared" si="102"/>
        <v>20000</v>
      </c>
      <c r="L3532" s="1081"/>
      <c r="M3532" s="1321"/>
    </row>
    <row r="3533" spans="2:13" x14ac:dyDescent="0.35">
      <c r="B3533" s="698">
        <v>22020310</v>
      </c>
      <c r="C3533" s="782">
        <v>70331</v>
      </c>
      <c r="D3533" s="783" t="s">
        <v>4684</v>
      </c>
      <c r="E3533" s="784">
        <v>2101</v>
      </c>
      <c r="F3533" s="782">
        <v>10721300</v>
      </c>
      <c r="G3533" s="26" t="s">
        <v>209</v>
      </c>
      <c r="H3533" s="791">
        <v>50000</v>
      </c>
      <c r="I3533" s="751"/>
      <c r="J3533" s="39"/>
      <c r="K3533" s="785">
        <f t="shared" si="102"/>
        <v>50000</v>
      </c>
      <c r="L3533" s="1081"/>
      <c r="M3533" s="1321"/>
    </row>
    <row r="3534" spans="2:13" x14ac:dyDescent="0.35">
      <c r="B3534" s="698">
        <v>22020401</v>
      </c>
      <c r="C3534" s="782">
        <v>70331</v>
      </c>
      <c r="D3534" s="783" t="s">
        <v>4684</v>
      </c>
      <c r="E3534" s="784">
        <v>2101</v>
      </c>
      <c r="F3534" s="782">
        <v>10721300</v>
      </c>
      <c r="G3534" s="26" t="s">
        <v>196</v>
      </c>
      <c r="H3534" s="791">
        <v>250000</v>
      </c>
      <c r="I3534" s="751"/>
      <c r="J3534" s="791"/>
      <c r="K3534" s="785">
        <f t="shared" si="102"/>
        <v>250000</v>
      </c>
      <c r="L3534" s="1081"/>
      <c r="M3534" s="1321"/>
    </row>
    <row r="3535" spans="2:13" x14ac:dyDescent="0.35">
      <c r="B3535" s="698">
        <v>22020402</v>
      </c>
      <c r="C3535" s="782">
        <v>70331</v>
      </c>
      <c r="D3535" s="783" t="s">
        <v>4684</v>
      </c>
      <c r="E3535" s="784">
        <v>2101</v>
      </c>
      <c r="F3535" s="782">
        <v>10721300</v>
      </c>
      <c r="G3535" s="26" t="s">
        <v>197</v>
      </c>
      <c r="H3535" s="791">
        <v>150000</v>
      </c>
      <c r="I3535" s="751"/>
      <c r="J3535" s="791"/>
      <c r="K3535" s="785">
        <f>SUM(H3535,J3535)</f>
        <v>150000</v>
      </c>
      <c r="L3535" s="1081"/>
      <c r="M3535" s="1321"/>
    </row>
    <row r="3536" spans="2:13" x14ac:dyDescent="0.35">
      <c r="B3536" s="698">
        <v>22020403</v>
      </c>
      <c r="C3536" s="782">
        <v>70331</v>
      </c>
      <c r="D3536" s="783" t="s">
        <v>4684</v>
      </c>
      <c r="E3536" s="784">
        <v>2101</v>
      </c>
      <c r="F3536" s="782">
        <v>10721300</v>
      </c>
      <c r="G3536" s="26" t="s">
        <v>160</v>
      </c>
      <c r="H3536" s="791">
        <v>500000</v>
      </c>
      <c r="I3536" s="751"/>
      <c r="J3536" s="791"/>
      <c r="K3536" s="785">
        <f t="shared" si="102"/>
        <v>500000</v>
      </c>
      <c r="L3536" s="1081"/>
      <c r="M3536" s="1321"/>
    </row>
    <row r="3537" spans="2:13" x14ac:dyDescent="0.35">
      <c r="B3537" s="698">
        <v>22020404</v>
      </c>
      <c r="C3537" s="782">
        <v>70331</v>
      </c>
      <c r="D3537" s="783" t="s">
        <v>4684</v>
      </c>
      <c r="E3537" s="784">
        <v>2101</v>
      </c>
      <c r="F3537" s="782">
        <v>10721300</v>
      </c>
      <c r="G3537" s="26" t="s">
        <v>161</v>
      </c>
      <c r="H3537" s="791">
        <v>50000</v>
      </c>
      <c r="I3537" s="751"/>
      <c r="J3537" s="791"/>
      <c r="K3537" s="785">
        <f t="shared" si="102"/>
        <v>50000</v>
      </c>
      <c r="L3537" s="1081"/>
      <c r="M3537" s="1321"/>
    </row>
    <row r="3538" spans="2:13" x14ac:dyDescent="0.35">
      <c r="B3538" s="698">
        <v>22020501</v>
      </c>
      <c r="C3538" s="782">
        <v>70331</v>
      </c>
      <c r="D3538" s="783" t="s">
        <v>4684</v>
      </c>
      <c r="E3538" s="784">
        <v>2101</v>
      </c>
      <c r="F3538" s="782">
        <v>10721300</v>
      </c>
      <c r="G3538" s="26" t="s">
        <v>198</v>
      </c>
      <c r="H3538" s="791">
        <v>1000000</v>
      </c>
      <c r="I3538" s="751"/>
      <c r="J3538" s="39"/>
      <c r="K3538" s="785">
        <f t="shared" si="102"/>
        <v>1000000</v>
      </c>
      <c r="L3538" s="1081"/>
      <c r="M3538" s="1321"/>
    </row>
    <row r="3539" spans="2:13" x14ac:dyDescent="0.35">
      <c r="B3539" s="698">
        <v>22020801</v>
      </c>
      <c r="C3539" s="782">
        <v>70331</v>
      </c>
      <c r="D3539" s="783" t="s">
        <v>4684</v>
      </c>
      <c r="E3539" s="784">
        <v>2101</v>
      </c>
      <c r="F3539" s="782">
        <v>10721300</v>
      </c>
      <c r="G3539" s="26" t="s">
        <v>168</v>
      </c>
      <c r="H3539" s="791">
        <v>500000</v>
      </c>
      <c r="I3539" s="751"/>
      <c r="J3539" s="791"/>
      <c r="K3539" s="785">
        <f t="shared" si="102"/>
        <v>500000</v>
      </c>
      <c r="L3539" s="1081"/>
      <c r="M3539" s="1321"/>
    </row>
    <row r="3540" spans="2:13" x14ac:dyDescent="0.35">
      <c r="B3540" s="698">
        <v>22021002</v>
      </c>
      <c r="C3540" s="782">
        <v>70331</v>
      </c>
      <c r="D3540" s="783" t="s">
        <v>4684</v>
      </c>
      <c r="E3540" s="784">
        <v>2101</v>
      </c>
      <c r="F3540" s="782">
        <v>10721300</v>
      </c>
      <c r="G3540" s="26" t="s">
        <v>189</v>
      </c>
      <c r="H3540" s="791">
        <v>500000</v>
      </c>
      <c r="I3540" s="751"/>
      <c r="J3540" s="791"/>
      <c r="K3540" s="785">
        <f t="shared" si="102"/>
        <v>500000</v>
      </c>
      <c r="L3540" s="1081"/>
      <c r="M3540" s="1321"/>
    </row>
    <row r="3541" spans="2:13" x14ac:dyDescent="0.35">
      <c r="B3541" s="698">
        <v>22021006</v>
      </c>
      <c r="C3541" s="782">
        <v>70331</v>
      </c>
      <c r="D3541" s="783" t="s">
        <v>4684</v>
      </c>
      <c r="E3541" s="784">
        <v>2101</v>
      </c>
      <c r="F3541" s="782">
        <v>10721300</v>
      </c>
      <c r="G3541" s="26" t="s">
        <v>190</v>
      </c>
      <c r="H3541" s="791">
        <v>10000</v>
      </c>
      <c r="I3541" s="751"/>
      <c r="J3541" s="39"/>
      <c r="K3541" s="785">
        <f t="shared" si="102"/>
        <v>10000</v>
      </c>
      <c r="L3541" s="1081"/>
      <c r="M3541" s="1321"/>
    </row>
    <row r="3542" spans="2:13" x14ac:dyDescent="0.35">
      <c r="B3542" s="698">
        <v>22021007</v>
      </c>
      <c r="C3542" s="782">
        <v>70331</v>
      </c>
      <c r="D3542" s="783" t="s">
        <v>4684</v>
      </c>
      <c r="E3542" s="784">
        <v>2101</v>
      </c>
      <c r="F3542" s="782">
        <v>10721300</v>
      </c>
      <c r="G3542" s="26" t="s">
        <v>175</v>
      </c>
      <c r="H3542" s="791">
        <v>70000</v>
      </c>
      <c r="I3542" s="751"/>
      <c r="J3542" s="791"/>
      <c r="K3542" s="785">
        <f t="shared" si="102"/>
        <v>70000</v>
      </c>
      <c r="L3542" s="1081"/>
      <c r="M3542" s="1321"/>
    </row>
    <row r="3543" spans="2:13" x14ac:dyDescent="0.35">
      <c r="B3543" s="698">
        <v>22021008</v>
      </c>
      <c r="C3543" s="782">
        <v>70331</v>
      </c>
      <c r="D3543" s="783" t="s">
        <v>4684</v>
      </c>
      <c r="E3543" s="784">
        <v>2101</v>
      </c>
      <c r="F3543" s="782">
        <v>10721300</v>
      </c>
      <c r="G3543" s="28" t="s">
        <v>191</v>
      </c>
      <c r="H3543" s="857">
        <v>300000</v>
      </c>
      <c r="I3543" s="751"/>
      <c r="J3543" s="791"/>
      <c r="K3543" s="785">
        <f>SUM(H3543,J3543)</f>
        <v>300000</v>
      </c>
      <c r="L3543" s="1081"/>
      <c r="M3543" s="1321"/>
    </row>
    <row r="3544" spans="2:13" ht="26.25" thickBot="1" x14ac:dyDescent="0.4">
      <c r="B3544" s="698">
        <v>22021009</v>
      </c>
      <c r="C3544" s="782">
        <v>70331</v>
      </c>
      <c r="D3544" s="783" t="s">
        <v>4684</v>
      </c>
      <c r="E3544" s="784">
        <v>2101</v>
      </c>
      <c r="F3544" s="782">
        <v>10721300</v>
      </c>
      <c r="G3544" s="28" t="s">
        <v>176</v>
      </c>
      <c r="H3544" s="857">
        <v>350000</v>
      </c>
      <c r="I3544" s="751"/>
      <c r="J3544" s="791"/>
      <c r="K3544" s="785">
        <f t="shared" si="102"/>
        <v>350000</v>
      </c>
      <c r="L3544" s="1081"/>
      <c r="M3544" s="1321"/>
    </row>
    <row r="3545" spans="2:13" ht="27" thickBot="1" x14ac:dyDescent="0.4">
      <c r="B3545" s="764"/>
      <c r="C3545" s="764"/>
      <c r="D3545" s="764"/>
      <c r="E3545" s="764"/>
      <c r="F3545" s="764"/>
      <c r="G3545" s="14" t="s">
        <v>1039</v>
      </c>
      <c r="H3545" s="1209">
        <f>SUM(H3528:H3544)</f>
        <v>5050000</v>
      </c>
      <c r="I3545" s="748">
        <f>SUM(I3528:I3544)</f>
        <v>0</v>
      </c>
      <c r="J3545" s="1209">
        <f>SUM(J3528:J3544)</f>
        <v>0</v>
      </c>
      <c r="K3545" s="1209">
        <f>SUM(K3528:K3544)</f>
        <v>5050000</v>
      </c>
      <c r="M3545" s="1321"/>
    </row>
    <row r="3546" spans="2:13" ht="26.25" thickBot="1" x14ac:dyDescent="0.4">
      <c r="B3546" s="767"/>
      <c r="C3546" s="767"/>
      <c r="D3546" s="767"/>
      <c r="E3546" s="767"/>
      <c r="F3546" s="767"/>
      <c r="G3546" s="769"/>
      <c r="H3546" s="787"/>
      <c r="I3546" s="728"/>
      <c r="J3546" s="787"/>
      <c r="K3546" s="933"/>
      <c r="M3546" s="1321"/>
    </row>
    <row r="3547" spans="2:13" ht="27" thickBot="1" x14ac:dyDescent="0.4">
      <c r="B3547" s="767"/>
      <c r="C3547" s="767"/>
      <c r="D3547" s="767"/>
      <c r="E3547" s="767"/>
      <c r="F3547" s="767"/>
      <c r="G3547" s="769"/>
      <c r="H3547" s="787"/>
      <c r="I3547" s="728"/>
      <c r="J3547" s="742" t="s">
        <v>179</v>
      </c>
      <c r="K3547" s="1209">
        <v>0</v>
      </c>
      <c r="M3547" s="1321"/>
    </row>
    <row r="3548" spans="2:13" ht="27" thickBot="1" x14ac:dyDescent="0.4">
      <c r="B3548" s="767"/>
      <c r="C3548" s="767"/>
      <c r="D3548" s="767"/>
      <c r="E3548" s="767"/>
      <c r="F3548" s="767"/>
      <c r="G3548" s="769"/>
      <c r="H3548" s="787"/>
      <c r="I3548" s="728"/>
      <c r="J3548" s="743" t="s">
        <v>180</v>
      </c>
      <c r="K3548" s="1210">
        <f>K3545-K3547</f>
        <v>5050000</v>
      </c>
      <c r="M3548" s="1321"/>
    </row>
    <row r="3549" spans="2:13" ht="26.25" thickBot="1" x14ac:dyDescent="0.4">
      <c r="M3549" s="1321"/>
    </row>
    <row r="3550" spans="2:13" ht="27.75" thickTop="1" thickBot="1" x14ac:dyDescent="0.4">
      <c r="B3550" s="1088">
        <v>51400100100</v>
      </c>
      <c r="C3550" s="1089" t="s">
        <v>4027</v>
      </c>
      <c r="D3550" s="1089"/>
      <c r="E3550" s="1089"/>
      <c r="F3550" s="1089"/>
      <c r="G3550" s="1089"/>
      <c r="H3550" s="1108"/>
      <c r="I3550" s="1101"/>
      <c r="J3550" s="1108"/>
      <c r="K3550" s="1108"/>
      <c r="M3550" s="1321"/>
    </row>
    <row r="3551" spans="2:13" ht="27.75" thickTop="1" thickBot="1" x14ac:dyDescent="0.4">
      <c r="B3551" s="1571" t="s">
        <v>296</v>
      </c>
      <c r="C3551" s="1571"/>
      <c r="D3551" s="1571"/>
      <c r="E3551" s="1571"/>
      <c r="F3551" s="1571"/>
      <c r="G3551" s="31"/>
      <c r="H3551" s="32"/>
      <c r="I3551" s="753"/>
      <c r="J3551" s="32"/>
      <c r="K3551" s="32"/>
      <c r="M3551" s="1321"/>
    </row>
    <row r="3552" spans="2:13" ht="106.5" thickTop="1" thickBot="1" x14ac:dyDescent="0.4">
      <c r="B3552" s="20" t="s">
        <v>137</v>
      </c>
      <c r="C3552" s="20" t="s">
        <v>138</v>
      </c>
      <c r="D3552" s="20" t="s">
        <v>139</v>
      </c>
      <c r="E3552" s="20" t="s">
        <v>140</v>
      </c>
      <c r="F3552" s="20" t="s">
        <v>141</v>
      </c>
      <c r="G3552" s="20" t="s">
        <v>142</v>
      </c>
      <c r="H3552" s="33" t="s">
        <v>3311</v>
      </c>
      <c r="I3552" s="750" t="s">
        <v>3316</v>
      </c>
      <c r="J3552" s="717" t="s">
        <v>3315</v>
      </c>
      <c r="K3552" s="21" t="s">
        <v>5190</v>
      </c>
      <c r="M3552" s="1321"/>
    </row>
    <row r="3553" spans="2:13" ht="26.25" thickTop="1" x14ac:dyDescent="0.35">
      <c r="B3553" s="782">
        <v>21010101</v>
      </c>
      <c r="C3553" s="782">
        <v>71041</v>
      </c>
      <c r="D3553" s="783" t="s">
        <v>4880</v>
      </c>
      <c r="E3553" s="784">
        <v>2101</v>
      </c>
      <c r="F3553" s="782">
        <v>10721300</v>
      </c>
      <c r="G3553" s="37" t="s">
        <v>143</v>
      </c>
      <c r="H3553" s="785">
        <v>128584720</v>
      </c>
      <c r="I3553" s="751">
        <v>51645215.260000005</v>
      </c>
      <c r="J3553" s="785"/>
      <c r="K3553" s="785">
        <f t="shared" ref="K3553:K3588" si="103">SUM(H3553,J3553)</f>
        <v>128584720</v>
      </c>
      <c r="L3553" s="1081"/>
      <c r="M3553" s="1321"/>
    </row>
    <row r="3554" spans="2:13" x14ac:dyDescent="0.35">
      <c r="B3554" s="782">
        <v>21020101</v>
      </c>
      <c r="C3554" s="782">
        <v>71041</v>
      </c>
      <c r="D3554" s="783" t="s">
        <v>4880</v>
      </c>
      <c r="E3554" s="784">
        <v>2101</v>
      </c>
      <c r="F3554" s="782">
        <v>10721300</v>
      </c>
      <c r="G3554" s="37" t="s">
        <v>144</v>
      </c>
      <c r="H3554" s="785">
        <v>113889588.72</v>
      </c>
      <c r="I3554" s="751"/>
      <c r="J3554" s="785"/>
      <c r="K3554" s="785">
        <f t="shared" si="103"/>
        <v>113889588.72</v>
      </c>
      <c r="L3554" s="1081"/>
      <c r="M3554" s="1321"/>
    </row>
    <row r="3555" spans="2:13" ht="32.450000000000003" customHeight="1" x14ac:dyDescent="0.35">
      <c r="B3555" s="698">
        <v>22020101</v>
      </c>
      <c r="C3555" s="782">
        <v>71041</v>
      </c>
      <c r="D3555" s="783" t="s">
        <v>4880</v>
      </c>
      <c r="E3555" s="784">
        <v>2101</v>
      </c>
      <c r="F3555" s="782">
        <v>10721300</v>
      </c>
      <c r="G3555" s="26" t="s">
        <v>145</v>
      </c>
      <c r="H3555" s="791">
        <v>1000000</v>
      </c>
      <c r="I3555" s="751">
        <v>0</v>
      </c>
      <c r="J3555" s="39"/>
      <c r="K3555" s="785">
        <f t="shared" si="103"/>
        <v>1000000</v>
      </c>
      <c r="L3555" s="1081"/>
      <c r="M3555" s="1321"/>
    </row>
    <row r="3556" spans="2:13" ht="32.450000000000003" customHeight="1" x14ac:dyDescent="0.35">
      <c r="B3556" s="698">
        <v>22020102</v>
      </c>
      <c r="C3556" s="782">
        <v>71041</v>
      </c>
      <c r="D3556" s="783" t="s">
        <v>4880</v>
      </c>
      <c r="E3556" s="784">
        <v>2101</v>
      </c>
      <c r="F3556" s="782">
        <v>10721300</v>
      </c>
      <c r="G3556" s="26" t="s">
        <v>146</v>
      </c>
      <c r="H3556" s="791">
        <v>151500000</v>
      </c>
      <c r="I3556" s="751">
        <v>0</v>
      </c>
      <c r="J3556" s="791"/>
      <c r="K3556" s="785">
        <f t="shared" si="103"/>
        <v>151500000</v>
      </c>
      <c r="L3556" s="1081"/>
      <c r="M3556" s="1321"/>
    </row>
    <row r="3557" spans="2:13" ht="32.450000000000003" customHeight="1" x14ac:dyDescent="0.35">
      <c r="B3557" s="698">
        <v>22020201</v>
      </c>
      <c r="C3557" s="782">
        <v>71041</v>
      </c>
      <c r="D3557" s="783" t="s">
        <v>4880</v>
      </c>
      <c r="E3557" s="784">
        <v>2101</v>
      </c>
      <c r="F3557" s="782">
        <v>10721300</v>
      </c>
      <c r="G3557" s="26" t="s">
        <v>147</v>
      </c>
      <c r="H3557" s="791">
        <v>590000</v>
      </c>
      <c r="I3557" s="751">
        <v>0</v>
      </c>
      <c r="J3557" s="791"/>
      <c r="K3557" s="785">
        <f t="shared" si="103"/>
        <v>590000</v>
      </c>
      <c r="L3557" s="1081"/>
      <c r="M3557" s="1321"/>
    </row>
    <row r="3558" spans="2:13" ht="32.450000000000003" customHeight="1" x14ac:dyDescent="0.35">
      <c r="B3558" s="698">
        <v>22020202</v>
      </c>
      <c r="C3558" s="782">
        <v>71041</v>
      </c>
      <c r="D3558" s="783" t="s">
        <v>4880</v>
      </c>
      <c r="E3558" s="784">
        <v>2101</v>
      </c>
      <c r="F3558" s="782">
        <v>10721300</v>
      </c>
      <c r="G3558" s="26" t="s">
        <v>184</v>
      </c>
      <c r="H3558" s="791">
        <v>1776000</v>
      </c>
      <c r="I3558" s="751">
        <v>44000</v>
      </c>
      <c r="J3558" s="791"/>
      <c r="K3558" s="785">
        <f t="shared" si="103"/>
        <v>1776000</v>
      </c>
      <c r="L3558" s="1081"/>
      <c r="M3558" s="1321"/>
    </row>
    <row r="3559" spans="2:13" ht="32.450000000000003" customHeight="1" x14ac:dyDescent="0.35">
      <c r="B3559" s="698">
        <v>22020203</v>
      </c>
      <c r="C3559" s="782">
        <v>71041</v>
      </c>
      <c r="D3559" s="783" t="s">
        <v>4880</v>
      </c>
      <c r="E3559" s="784">
        <v>2101</v>
      </c>
      <c r="F3559" s="782">
        <v>10721300</v>
      </c>
      <c r="G3559" s="26" t="s">
        <v>148</v>
      </c>
      <c r="H3559" s="791">
        <v>200000</v>
      </c>
      <c r="I3559" s="751">
        <v>0</v>
      </c>
      <c r="J3559" s="791"/>
      <c r="K3559" s="785">
        <f t="shared" si="103"/>
        <v>200000</v>
      </c>
      <c r="L3559" s="1081"/>
      <c r="M3559" s="1321"/>
    </row>
    <row r="3560" spans="2:13" ht="32.450000000000003" customHeight="1" x14ac:dyDescent="0.35">
      <c r="B3560" s="698">
        <v>22020205</v>
      </c>
      <c r="C3560" s="782">
        <v>71041</v>
      </c>
      <c r="D3560" s="783" t="s">
        <v>4880</v>
      </c>
      <c r="E3560" s="784">
        <v>2101</v>
      </c>
      <c r="F3560" s="782">
        <v>10721300</v>
      </c>
      <c r="G3560" s="26" t="s">
        <v>185</v>
      </c>
      <c r="H3560" s="791">
        <v>100000</v>
      </c>
      <c r="I3560" s="751">
        <v>0</v>
      </c>
      <c r="J3560" s="791"/>
      <c r="K3560" s="785">
        <f t="shared" si="103"/>
        <v>100000</v>
      </c>
      <c r="L3560" s="1081"/>
      <c r="M3560" s="1321"/>
    </row>
    <row r="3561" spans="2:13" ht="32.450000000000003" customHeight="1" x14ac:dyDescent="0.35">
      <c r="B3561" s="698">
        <v>22020301</v>
      </c>
      <c r="C3561" s="782">
        <v>71041</v>
      </c>
      <c r="D3561" s="783" t="s">
        <v>4880</v>
      </c>
      <c r="E3561" s="784">
        <v>2101</v>
      </c>
      <c r="F3561" s="782">
        <v>10721300</v>
      </c>
      <c r="G3561" s="26" t="s">
        <v>195</v>
      </c>
      <c r="H3561" s="791">
        <v>2010000</v>
      </c>
      <c r="I3561" s="751">
        <v>366000</v>
      </c>
      <c r="J3561" s="791"/>
      <c r="K3561" s="785">
        <f t="shared" si="103"/>
        <v>2010000</v>
      </c>
      <c r="L3561" s="1081"/>
      <c r="M3561" s="1321"/>
    </row>
    <row r="3562" spans="2:13" ht="32.450000000000003" customHeight="1" x14ac:dyDescent="0.35">
      <c r="B3562" s="698">
        <v>22020302</v>
      </c>
      <c r="C3562" s="782">
        <v>71041</v>
      </c>
      <c r="D3562" s="783" t="s">
        <v>4880</v>
      </c>
      <c r="E3562" s="784">
        <v>2101</v>
      </c>
      <c r="F3562" s="782">
        <v>10721300</v>
      </c>
      <c r="G3562" s="26" t="s">
        <v>207</v>
      </c>
      <c r="H3562" s="791">
        <v>200000</v>
      </c>
      <c r="I3562" s="751">
        <v>0</v>
      </c>
      <c r="J3562" s="791"/>
      <c r="K3562" s="785">
        <f t="shared" si="103"/>
        <v>200000</v>
      </c>
      <c r="L3562" s="1081"/>
      <c r="M3562" s="1321"/>
    </row>
    <row r="3563" spans="2:13" ht="32.450000000000003" customHeight="1" x14ac:dyDescent="0.35">
      <c r="B3563" s="698">
        <v>22020305</v>
      </c>
      <c r="C3563" s="782">
        <v>71041</v>
      </c>
      <c r="D3563" s="783" t="s">
        <v>4880</v>
      </c>
      <c r="E3563" s="784">
        <v>2101</v>
      </c>
      <c r="F3563" s="782">
        <v>10721300</v>
      </c>
      <c r="G3563" s="26" t="s">
        <v>153</v>
      </c>
      <c r="H3563" s="791">
        <v>500000</v>
      </c>
      <c r="I3563" s="751">
        <v>0</v>
      </c>
      <c r="J3563" s="791"/>
      <c r="K3563" s="785">
        <f t="shared" si="103"/>
        <v>500000</v>
      </c>
      <c r="L3563" s="1081"/>
      <c r="M3563" s="1321"/>
    </row>
    <row r="3564" spans="2:13" ht="32.450000000000003" customHeight="1" x14ac:dyDescent="0.35">
      <c r="B3564" s="698">
        <v>22020306</v>
      </c>
      <c r="C3564" s="782">
        <v>71041</v>
      </c>
      <c r="D3564" s="783" t="s">
        <v>4880</v>
      </c>
      <c r="E3564" s="784">
        <v>2101</v>
      </c>
      <c r="F3564" s="782">
        <v>10721300</v>
      </c>
      <c r="G3564" s="26" t="s">
        <v>154</v>
      </c>
      <c r="H3564" s="791">
        <v>500000</v>
      </c>
      <c r="I3564" s="751">
        <v>20000</v>
      </c>
      <c r="J3564" s="791"/>
      <c r="K3564" s="785">
        <f t="shared" si="103"/>
        <v>500000</v>
      </c>
      <c r="L3564" s="1081"/>
      <c r="M3564" s="1321"/>
    </row>
    <row r="3565" spans="2:13" ht="32.450000000000003" customHeight="1" x14ac:dyDescent="0.35">
      <c r="B3565" s="698">
        <v>22020307</v>
      </c>
      <c r="C3565" s="782">
        <v>71041</v>
      </c>
      <c r="D3565" s="783" t="s">
        <v>4880</v>
      </c>
      <c r="E3565" s="784">
        <v>2101</v>
      </c>
      <c r="F3565" s="782">
        <v>10721300</v>
      </c>
      <c r="G3565" s="26" t="s">
        <v>155</v>
      </c>
      <c r="H3565" s="791">
        <v>50000</v>
      </c>
      <c r="I3565" s="751">
        <v>0</v>
      </c>
      <c r="J3565" s="791"/>
      <c r="K3565" s="785">
        <f t="shared" si="103"/>
        <v>50000</v>
      </c>
      <c r="L3565" s="1081"/>
      <c r="M3565" s="1321"/>
    </row>
    <row r="3566" spans="2:13" ht="32.450000000000003" customHeight="1" x14ac:dyDescent="0.35">
      <c r="B3566" s="698">
        <v>22020309</v>
      </c>
      <c r="C3566" s="782">
        <v>71041</v>
      </c>
      <c r="D3566" s="783" t="s">
        <v>4880</v>
      </c>
      <c r="E3566" s="784">
        <v>2101</v>
      </c>
      <c r="F3566" s="782">
        <v>10721300</v>
      </c>
      <c r="G3566" s="26" t="s">
        <v>156</v>
      </c>
      <c r="H3566" s="791">
        <v>500000</v>
      </c>
      <c r="I3566" s="751">
        <v>0</v>
      </c>
      <c r="J3566" s="791"/>
      <c r="K3566" s="785">
        <f t="shared" si="103"/>
        <v>500000</v>
      </c>
      <c r="L3566" s="1081"/>
      <c r="M3566" s="1321"/>
    </row>
    <row r="3567" spans="2:13" ht="32.450000000000003" customHeight="1" x14ac:dyDescent="0.35">
      <c r="B3567" s="698">
        <v>22020310</v>
      </c>
      <c r="C3567" s="782">
        <v>71041</v>
      </c>
      <c r="D3567" s="783" t="s">
        <v>4880</v>
      </c>
      <c r="E3567" s="784">
        <v>2101</v>
      </c>
      <c r="F3567" s="782">
        <v>10721300</v>
      </c>
      <c r="G3567" s="26" t="s">
        <v>209</v>
      </c>
      <c r="H3567" s="791">
        <v>900000</v>
      </c>
      <c r="I3567" s="751">
        <v>0</v>
      </c>
      <c r="J3567" s="791"/>
      <c r="K3567" s="785">
        <f t="shared" si="103"/>
        <v>900000</v>
      </c>
      <c r="L3567" s="1081"/>
      <c r="M3567" s="1321"/>
    </row>
    <row r="3568" spans="2:13" ht="32.450000000000003" customHeight="1" x14ac:dyDescent="0.35">
      <c r="B3568" s="698">
        <v>22020311</v>
      </c>
      <c r="C3568" s="782">
        <v>71041</v>
      </c>
      <c r="D3568" s="783" t="s">
        <v>4880</v>
      </c>
      <c r="E3568" s="784">
        <v>2101</v>
      </c>
      <c r="F3568" s="782">
        <v>10721300</v>
      </c>
      <c r="G3568" s="26" t="s">
        <v>157</v>
      </c>
      <c r="H3568" s="791">
        <v>1000000</v>
      </c>
      <c r="I3568" s="751">
        <v>0</v>
      </c>
      <c r="J3568" s="39"/>
      <c r="K3568" s="785">
        <f t="shared" si="103"/>
        <v>1000000</v>
      </c>
      <c r="L3568" s="1081"/>
      <c r="M3568" s="1321"/>
    </row>
    <row r="3569" spans="2:13" ht="43.5" customHeight="1" x14ac:dyDescent="0.35">
      <c r="B3569" s="698">
        <v>22020401</v>
      </c>
      <c r="C3569" s="782">
        <v>71041</v>
      </c>
      <c r="D3569" s="783" t="s">
        <v>4880</v>
      </c>
      <c r="E3569" s="784">
        <v>2101</v>
      </c>
      <c r="F3569" s="782">
        <v>10721300</v>
      </c>
      <c r="G3569" s="26" t="s">
        <v>196</v>
      </c>
      <c r="H3569" s="791">
        <v>1980000</v>
      </c>
      <c r="I3569" s="751">
        <v>205000</v>
      </c>
      <c r="J3569" s="791"/>
      <c r="K3569" s="785">
        <f t="shared" si="103"/>
        <v>1980000</v>
      </c>
      <c r="L3569" s="1081"/>
      <c r="M3569" s="1321"/>
    </row>
    <row r="3570" spans="2:13" ht="32.450000000000003" customHeight="1" x14ac:dyDescent="0.35">
      <c r="B3570" s="698">
        <v>22020402</v>
      </c>
      <c r="C3570" s="782">
        <v>71041</v>
      </c>
      <c r="D3570" s="783" t="s">
        <v>4880</v>
      </c>
      <c r="E3570" s="784">
        <v>2101</v>
      </c>
      <c r="F3570" s="782">
        <v>10721300</v>
      </c>
      <c r="G3570" s="26" t="s">
        <v>197</v>
      </c>
      <c r="H3570" s="791">
        <v>250000</v>
      </c>
      <c r="I3570" s="751"/>
      <c r="J3570" s="791"/>
      <c r="K3570" s="785">
        <f>SUM(H3570,J3570)</f>
        <v>250000</v>
      </c>
      <c r="L3570" s="1081"/>
      <c r="M3570" s="1321"/>
    </row>
    <row r="3571" spans="2:13" ht="32.450000000000003" customHeight="1" x14ac:dyDescent="0.35">
      <c r="B3571" s="698">
        <v>22020404</v>
      </c>
      <c r="C3571" s="782">
        <v>71041</v>
      </c>
      <c r="D3571" s="783" t="s">
        <v>4880</v>
      </c>
      <c r="E3571" s="784">
        <v>2101</v>
      </c>
      <c r="F3571" s="782">
        <v>10721300</v>
      </c>
      <c r="G3571" s="26" t="s">
        <v>161</v>
      </c>
      <c r="H3571" s="791">
        <v>1250000</v>
      </c>
      <c r="I3571" s="751">
        <v>150000</v>
      </c>
      <c r="J3571" s="791"/>
      <c r="K3571" s="785">
        <f t="shared" si="103"/>
        <v>1250000</v>
      </c>
      <c r="L3571" s="1081"/>
      <c r="M3571" s="1321"/>
    </row>
    <row r="3572" spans="2:13" ht="32.450000000000003" customHeight="1" x14ac:dyDescent="0.35">
      <c r="B3572" s="698">
        <v>22020405</v>
      </c>
      <c r="C3572" s="782">
        <v>71041</v>
      </c>
      <c r="D3572" s="783" t="s">
        <v>4880</v>
      </c>
      <c r="E3572" s="784">
        <v>2101</v>
      </c>
      <c r="F3572" s="782">
        <v>10721300</v>
      </c>
      <c r="G3572" s="26" t="s">
        <v>162</v>
      </c>
      <c r="H3572" s="791">
        <v>420000</v>
      </c>
      <c r="I3572" s="751">
        <v>0</v>
      </c>
      <c r="J3572" s="791"/>
      <c r="K3572" s="785">
        <f t="shared" si="103"/>
        <v>420000</v>
      </c>
      <c r="L3572" s="1081"/>
      <c r="M3572" s="1321"/>
    </row>
    <row r="3573" spans="2:13" ht="32.450000000000003" customHeight="1" x14ac:dyDescent="0.35">
      <c r="B3573" s="698">
        <v>22020406</v>
      </c>
      <c r="C3573" s="782">
        <v>71041</v>
      </c>
      <c r="D3573" s="783" t="s">
        <v>4880</v>
      </c>
      <c r="E3573" s="784">
        <v>2101</v>
      </c>
      <c r="F3573" s="782">
        <v>10721300</v>
      </c>
      <c r="G3573" s="26" t="s">
        <v>163</v>
      </c>
      <c r="H3573" s="791">
        <v>365190</v>
      </c>
      <c r="I3573" s="751">
        <v>0</v>
      </c>
      <c r="J3573" s="791"/>
      <c r="K3573" s="785">
        <f t="shared" si="103"/>
        <v>365190</v>
      </c>
      <c r="L3573" s="1081"/>
      <c r="M3573" s="1321"/>
    </row>
    <row r="3574" spans="2:13" ht="32.450000000000003" customHeight="1" x14ac:dyDescent="0.35">
      <c r="B3574" s="698">
        <v>22020501</v>
      </c>
      <c r="C3574" s="782">
        <v>71041</v>
      </c>
      <c r="D3574" s="783" t="s">
        <v>4880</v>
      </c>
      <c r="E3574" s="784">
        <v>2101</v>
      </c>
      <c r="F3574" s="782">
        <v>10721300</v>
      </c>
      <c r="G3574" s="26" t="s">
        <v>165</v>
      </c>
      <c r="H3574" s="791">
        <v>141330000</v>
      </c>
      <c r="I3574" s="751">
        <v>0</v>
      </c>
      <c r="J3574" s="39"/>
      <c r="K3574" s="785">
        <f t="shared" si="103"/>
        <v>141330000</v>
      </c>
      <c r="L3574" s="1081"/>
      <c r="M3574" s="1321"/>
    </row>
    <row r="3575" spans="2:13" ht="32.450000000000003" customHeight="1" x14ac:dyDescent="0.35">
      <c r="B3575" s="698">
        <v>22020601</v>
      </c>
      <c r="C3575" s="782">
        <v>71041</v>
      </c>
      <c r="D3575" s="783" t="s">
        <v>4880</v>
      </c>
      <c r="E3575" s="784">
        <v>2101</v>
      </c>
      <c r="F3575" s="782">
        <v>10721300</v>
      </c>
      <c r="G3575" s="26" t="s">
        <v>166</v>
      </c>
      <c r="H3575" s="791">
        <v>200000</v>
      </c>
      <c r="I3575" s="751">
        <v>30000</v>
      </c>
      <c r="J3575" s="39"/>
      <c r="K3575" s="785">
        <f t="shared" si="103"/>
        <v>200000</v>
      </c>
      <c r="L3575" s="1081"/>
      <c r="M3575" s="1321"/>
    </row>
    <row r="3576" spans="2:13" ht="32.450000000000003" customHeight="1" x14ac:dyDescent="0.35">
      <c r="B3576" s="698">
        <v>22020605</v>
      </c>
      <c r="C3576" s="782">
        <v>71041</v>
      </c>
      <c r="D3576" s="783" t="s">
        <v>4880</v>
      </c>
      <c r="E3576" s="784">
        <v>2101</v>
      </c>
      <c r="F3576" s="782">
        <v>10721300</v>
      </c>
      <c r="G3576" s="26" t="s">
        <v>167</v>
      </c>
      <c r="H3576" s="791">
        <v>63000</v>
      </c>
      <c r="I3576" s="751">
        <v>12000</v>
      </c>
      <c r="J3576" s="791"/>
      <c r="K3576" s="785">
        <f t="shared" si="103"/>
        <v>63000</v>
      </c>
      <c r="L3576" s="1081"/>
      <c r="M3576" s="1321"/>
    </row>
    <row r="3577" spans="2:13" ht="32.450000000000003" customHeight="1" x14ac:dyDescent="0.35">
      <c r="B3577" s="698">
        <v>22020801</v>
      </c>
      <c r="C3577" s="782">
        <v>71041</v>
      </c>
      <c r="D3577" s="783" t="s">
        <v>4880</v>
      </c>
      <c r="E3577" s="784">
        <v>2101</v>
      </c>
      <c r="F3577" s="782">
        <v>10721300</v>
      </c>
      <c r="G3577" s="26" t="s">
        <v>168</v>
      </c>
      <c r="H3577" s="791">
        <v>2005000</v>
      </c>
      <c r="I3577" s="751">
        <v>0</v>
      </c>
      <c r="J3577" s="791"/>
      <c r="K3577" s="785">
        <f t="shared" si="103"/>
        <v>2005000</v>
      </c>
      <c r="L3577" s="1081"/>
      <c r="M3577" s="1321"/>
    </row>
    <row r="3578" spans="2:13" ht="32.450000000000003" customHeight="1" x14ac:dyDescent="0.35">
      <c r="B3578" s="698">
        <v>22020803</v>
      </c>
      <c r="C3578" s="782">
        <v>71041</v>
      </c>
      <c r="D3578" s="783" t="s">
        <v>4880</v>
      </c>
      <c r="E3578" s="784">
        <v>2101</v>
      </c>
      <c r="F3578" s="782">
        <v>10721300</v>
      </c>
      <c r="G3578" s="26" t="s">
        <v>169</v>
      </c>
      <c r="H3578" s="791">
        <v>656450</v>
      </c>
      <c r="I3578" s="751">
        <v>0</v>
      </c>
      <c r="J3578" s="791"/>
      <c r="K3578" s="785">
        <f t="shared" si="103"/>
        <v>656450</v>
      </c>
      <c r="L3578" s="1081"/>
      <c r="M3578" s="1321"/>
    </row>
    <row r="3579" spans="2:13" ht="32.450000000000003" customHeight="1" x14ac:dyDescent="0.35">
      <c r="B3579" s="698">
        <v>22020901</v>
      </c>
      <c r="C3579" s="782">
        <v>71041</v>
      </c>
      <c r="D3579" s="783" t="s">
        <v>4880</v>
      </c>
      <c r="E3579" s="784">
        <v>2101</v>
      </c>
      <c r="F3579" s="782">
        <v>10721300</v>
      </c>
      <c r="G3579" s="26" t="s">
        <v>171</v>
      </c>
      <c r="H3579" s="791">
        <v>29399290</v>
      </c>
      <c r="I3579" s="751">
        <v>22000</v>
      </c>
      <c r="J3579" s="791"/>
      <c r="K3579" s="785">
        <f t="shared" si="103"/>
        <v>29399290</v>
      </c>
      <c r="L3579" s="1081"/>
      <c r="M3579" s="1321"/>
    </row>
    <row r="3580" spans="2:13" ht="32.450000000000003" customHeight="1" x14ac:dyDescent="0.35">
      <c r="B3580" s="698">
        <v>22021001</v>
      </c>
      <c r="C3580" s="782">
        <v>71041</v>
      </c>
      <c r="D3580" s="783" t="s">
        <v>4880</v>
      </c>
      <c r="E3580" s="784">
        <v>2101</v>
      </c>
      <c r="F3580" s="782">
        <v>10721300</v>
      </c>
      <c r="G3580" s="26" t="s">
        <v>172</v>
      </c>
      <c r="H3580" s="791">
        <v>1000000</v>
      </c>
      <c r="I3580" s="751">
        <v>0</v>
      </c>
      <c r="J3580" s="39"/>
      <c r="K3580" s="785">
        <f t="shared" si="103"/>
        <v>1000000</v>
      </c>
      <c r="L3580" s="1081"/>
      <c r="M3580" s="1321"/>
    </row>
    <row r="3581" spans="2:13" ht="32.450000000000003" customHeight="1" x14ac:dyDescent="0.35">
      <c r="B3581" s="698">
        <v>22021002</v>
      </c>
      <c r="C3581" s="782">
        <v>71041</v>
      </c>
      <c r="D3581" s="783" t="s">
        <v>4880</v>
      </c>
      <c r="E3581" s="784">
        <v>2101</v>
      </c>
      <c r="F3581" s="782">
        <v>10721300</v>
      </c>
      <c r="G3581" s="26" t="s">
        <v>189</v>
      </c>
      <c r="H3581" s="791">
        <v>300000</v>
      </c>
      <c r="I3581" s="751">
        <v>0</v>
      </c>
      <c r="J3581" s="791"/>
      <c r="K3581" s="785">
        <f t="shared" si="103"/>
        <v>300000</v>
      </c>
      <c r="L3581" s="1081"/>
      <c r="M3581" s="1321"/>
    </row>
    <row r="3582" spans="2:13" ht="32.450000000000003" customHeight="1" x14ac:dyDescent="0.35">
      <c r="B3582" s="698">
        <v>22021003</v>
      </c>
      <c r="C3582" s="782">
        <v>71041</v>
      </c>
      <c r="D3582" s="783" t="s">
        <v>4880</v>
      </c>
      <c r="E3582" s="784">
        <v>2101</v>
      </c>
      <c r="F3582" s="782">
        <v>10721300</v>
      </c>
      <c r="G3582" s="26" t="s">
        <v>173</v>
      </c>
      <c r="H3582" s="791">
        <v>6150000</v>
      </c>
      <c r="I3582" s="751">
        <v>0</v>
      </c>
      <c r="J3582" s="39"/>
      <c r="K3582" s="785">
        <f t="shared" si="103"/>
        <v>6150000</v>
      </c>
      <c r="L3582" s="1081"/>
      <c r="M3582" s="1321"/>
    </row>
    <row r="3583" spans="2:13" ht="32.450000000000003" customHeight="1" x14ac:dyDescent="0.35">
      <c r="B3583" s="698">
        <v>22021004</v>
      </c>
      <c r="C3583" s="782">
        <v>71041</v>
      </c>
      <c r="D3583" s="783" t="s">
        <v>4880</v>
      </c>
      <c r="E3583" s="784">
        <v>2101</v>
      </c>
      <c r="F3583" s="782">
        <v>10721300</v>
      </c>
      <c r="G3583" s="26" t="s">
        <v>174</v>
      </c>
      <c r="H3583" s="791">
        <v>350000</v>
      </c>
      <c r="I3583" s="751">
        <v>0</v>
      </c>
      <c r="J3583" s="791"/>
      <c r="K3583" s="785">
        <f t="shared" si="103"/>
        <v>350000</v>
      </c>
      <c r="L3583" s="1081"/>
      <c r="M3583" s="1321"/>
    </row>
    <row r="3584" spans="2:13" ht="32.450000000000003" customHeight="1" x14ac:dyDescent="0.35">
      <c r="B3584" s="698">
        <v>22021006</v>
      </c>
      <c r="C3584" s="782">
        <v>71041</v>
      </c>
      <c r="D3584" s="783" t="s">
        <v>4880</v>
      </c>
      <c r="E3584" s="784">
        <v>2101</v>
      </c>
      <c r="F3584" s="782">
        <v>10721300</v>
      </c>
      <c r="G3584" s="26" t="s">
        <v>190</v>
      </c>
      <c r="H3584" s="791">
        <v>50400</v>
      </c>
      <c r="I3584" s="751">
        <v>6000</v>
      </c>
      <c r="J3584" s="39"/>
      <c r="K3584" s="785">
        <f t="shared" si="103"/>
        <v>50400</v>
      </c>
      <c r="L3584" s="1081"/>
      <c r="M3584" s="1321"/>
    </row>
    <row r="3585" spans="2:13" ht="32.450000000000003" customHeight="1" x14ac:dyDescent="0.35">
      <c r="B3585" s="698">
        <v>22021007</v>
      </c>
      <c r="C3585" s="782">
        <v>71041</v>
      </c>
      <c r="D3585" s="783" t="s">
        <v>4880</v>
      </c>
      <c r="E3585" s="784">
        <v>2101</v>
      </c>
      <c r="F3585" s="782">
        <v>10721300</v>
      </c>
      <c r="G3585" s="26" t="s">
        <v>175</v>
      </c>
      <c r="H3585" s="791">
        <v>1800000</v>
      </c>
      <c r="I3585" s="751">
        <v>1000000</v>
      </c>
      <c r="J3585" s="791"/>
      <c r="K3585" s="785">
        <f t="shared" si="103"/>
        <v>1800000</v>
      </c>
      <c r="L3585" s="1081"/>
      <c r="M3585" s="1321"/>
    </row>
    <row r="3586" spans="2:13" ht="32.450000000000003" customHeight="1" x14ac:dyDescent="0.35">
      <c r="B3586" s="698">
        <v>22021008</v>
      </c>
      <c r="C3586" s="782">
        <v>71041</v>
      </c>
      <c r="D3586" s="783" t="s">
        <v>4880</v>
      </c>
      <c r="E3586" s="784">
        <v>2101</v>
      </c>
      <c r="F3586" s="782">
        <v>10721300</v>
      </c>
      <c r="G3586" s="28" t="s">
        <v>191</v>
      </c>
      <c r="H3586" s="857">
        <v>200000</v>
      </c>
      <c r="I3586" s="751">
        <v>0</v>
      </c>
      <c r="J3586" s="791"/>
      <c r="K3586" s="785">
        <f t="shared" si="103"/>
        <v>200000</v>
      </c>
      <c r="L3586" s="1081"/>
      <c r="M3586" s="1321"/>
    </row>
    <row r="3587" spans="2:13" ht="32.450000000000003" customHeight="1" x14ac:dyDescent="0.35">
      <c r="B3587" s="698">
        <v>22021021</v>
      </c>
      <c r="C3587" s="782">
        <v>71041</v>
      </c>
      <c r="D3587" s="783" t="s">
        <v>4880</v>
      </c>
      <c r="E3587" s="784">
        <v>2101</v>
      </c>
      <c r="F3587" s="782">
        <v>10721300</v>
      </c>
      <c r="G3587" s="28" t="s">
        <v>201</v>
      </c>
      <c r="H3587" s="857">
        <v>50000000</v>
      </c>
      <c r="I3587" s="751">
        <v>0</v>
      </c>
      <c r="J3587" s="791"/>
      <c r="K3587" s="785">
        <f t="shared" si="103"/>
        <v>50000000</v>
      </c>
      <c r="L3587" s="1081"/>
      <c r="M3587" s="1321"/>
    </row>
    <row r="3588" spans="2:13" ht="32.450000000000003" customHeight="1" thickBot="1" x14ac:dyDescent="0.4">
      <c r="B3588" s="698">
        <v>22040109</v>
      </c>
      <c r="C3588" s="782">
        <v>71041</v>
      </c>
      <c r="D3588" s="783" t="s">
        <v>4880</v>
      </c>
      <c r="E3588" s="784">
        <v>2101</v>
      </c>
      <c r="F3588" s="782">
        <v>10721300</v>
      </c>
      <c r="G3588" s="28" t="s">
        <v>178</v>
      </c>
      <c r="H3588" s="857">
        <v>2000000</v>
      </c>
      <c r="I3588" s="751">
        <v>0</v>
      </c>
      <c r="J3588" s="791"/>
      <c r="K3588" s="785">
        <f t="shared" si="103"/>
        <v>2000000</v>
      </c>
      <c r="L3588" s="1081"/>
      <c r="M3588" s="1321"/>
    </row>
    <row r="3589" spans="2:13" ht="27" thickBot="1" x14ac:dyDescent="0.4">
      <c r="B3589" s="764"/>
      <c r="C3589" s="764"/>
      <c r="D3589" s="764"/>
      <c r="E3589" s="764"/>
      <c r="F3589" s="764"/>
      <c r="G3589" s="14" t="s">
        <v>1039</v>
      </c>
      <c r="H3589" s="1209">
        <f>SUM(H3553:H3588)</f>
        <v>643069638.72000003</v>
      </c>
      <c r="I3589" s="748">
        <f>SUM(I3553:I3588)</f>
        <v>53500215.260000005</v>
      </c>
      <c r="J3589" s="1209">
        <f>SUM(J3553:J3588)</f>
        <v>0</v>
      </c>
      <c r="K3589" s="1209">
        <f>SUM(K3553:K3588)</f>
        <v>643069638.72000003</v>
      </c>
      <c r="M3589" s="1321"/>
    </row>
    <row r="3590" spans="2:13" ht="26.25" thickBot="1" x14ac:dyDescent="0.4">
      <c r="B3590" s="767"/>
      <c r="C3590" s="767"/>
      <c r="D3590" s="767"/>
      <c r="E3590" s="767"/>
      <c r="F3590" s="767"/>
      <c r="G3590" s="769"/>
      <c r="H3590" s="787"/>
      <c r="I3590" s="728"/>
      <c r="J3590" s="787"/>
      <c r="K3590" s="933"/>
      <c r="M3590" s="1321"/>
    </row>
    <row r="3591" spans="2:13" ht="27" thickBot="1" x14ac:dyDescent="0.4">
      <c r="B3591" s="767"/>
      <c r="C3591" s="767"/>
      <c r="D3591" s="767"/>
      <c r="E3591" s="767"/>
      <c r="F3591" s="767"/>
      <c r="G3591" s="769"/>
      <c r="H3591" s="787"/>
      <c r="I3591" s="728"/>
      <c r="J3591" s="742" t="s">
        <v>179</v>
      </c>
      <c r="K3591" s="1209">
        <f>K3553+K3554</f>
        <v>242474308.72</v>
      </c>
      <c r="M3591" s="1321"/>
    </row>
    <row r="3592" spans="2:13" ht="27" thickBot="1" x14ac:dyDescent="0.4">
      <c r="B3592" s="767"/>
      <c r="C3592" s="767"/>
      <c r="D3592" s="767"/>
      <c r="E3592" s="767"/>
      <c r="F3592" s="767"/>
      <c r="G3592" s="769"/>
      <c r="H3592" s="787"/>
      <c r="I3592" s="728"/>
      <c r="J3592" s="743" t="s">
        <v>180</v>
      </c>
      <c r="K3592" s="1210">
        <f>K3589-K3591</f>
        <v>400595330</v>
      </c>
      <c r="M3592" s="1321"/>
    </row>
    <row r="3593" spans="2:13" ht="27" thickBot="1" x14ac:dyDescent="0.4">
      <c r="B3593" s="767"/>
      <c r="C3593" s="767"/>
      <c r="D3593" s="767"/>
      <c r="E3593" s="767"/>
      <c r="F3593" s="767"/>
      <c r="G3593" s="769"/>
      <c r="H3593" s="787"/>
      <c r="I3593" s="728"/>
      <c r="J3593" s="720"/>
      <c r="K3593" s="794"/>
      <c r="M3593" s="1321"/>
    </row>
    <row r="3594" spans="2:13" ht="27.75" thickTop="1" thickBot="1" x14ac:dyDescent="0.4">
      <c r="B3594" s="1088" t="s">
        <v>121</v>
      </c>
      <c r="C3594" s="1089" t="s">
        <v>4027</v>
      </c>
      <c r="D3594" s="1089"/>
      <c r="E3594" s="1089"/>
      <c r="F3594" s="1089"/>
      <c r="G3594" s="1089"/>
      <c r="H3594" s="1108"/>
      <c r="I3594" s="1101"/>
      <c r="J3594" s="1108"/>
      <c r="K3594" s="1108"/>
      <c r="M3594" s="1321"/>
    </row>
    <row r="3595" spans="2:13" ht="27.75" thickTop="1" thickBot="1" x14ac:dyDescent="0.4">
      <c r="B3595" s="1571" t="s">
        <v>213</v>
      </c>
      <c r="C3595" s="1571"/>
      <c r="D3595" s="1571"/>
      <c r="E3595" s="1571"/>
      <c r="F3595" s="1571"/>
      <c r="G3595" s="31"/>
      <c r="H3595" s="858"/>
      <c r="I3595" s="983"/>
      <c r="J3595" s="31"/>
      <c r="K3595" s="31"/>
      <c r="M3595" s="1321"/>
    </row>
    <row r="3596" spans="2:13" ht="80.25" thickTop="1" thickBot="1" x14ac:dyDescent="0.4">
      <c r="B3596" s="20" t="s">
        <v>137</v>
      </c>
      <c r="C3596" s="20" t="s">
        <v>138</v>
      </c>
      <c r="D3596" s="20" t="s">
        <v>139</v>
      </c>
      <c r="E3596" s="20" t="s">
        <v>140</v>
      </c>
      <c r="F3596" s="20" t="s">
        <v>141</v>
      </c>
      <c r="G3596" s="20" t="s">
        <v>142</v>
      </c>
      <c r="H3596" s="33" t="s">
        <v>3311</v>
      </c>
      <c r="I3596" s="750" t="s">
        <v>3317</v>
      </c>
      <c r="J3596" s="717" t="s">
        <v>3318</v>
      </c>
      <c r="K3596" s="33" t="s">
        <v>5153</v>
      </c>
      <c r="M3596" s="1321"/>
    </row>
    <row r="3597" spans="2:13" ht="77.25" thickTop="1" x14ac:dyDescent="0.35">
      <c r="B3597" s="698">
        <v>23020105</v>
      </c>
      <c r="C3597" s="782">
        <v>71041</v>
      </c>
      <c r="D3597" s="699" t="s">
        <v>3546</v>
      </c>
      <c r="E3597" s="784">
        <v>3101</v>
      </c>
      <c r="F3597" s="782">
        <v>10742400</v>
      </c>
      <c r="G3597" s="37" t="s">
        <v>4028</v>
      </c>
      <c r="H3597" s="852">
        <v>2000000</v>
      </c>
      <c r="I3597" s="751"/>
      <c r="J3597" s="737"/>
      <c r="K3597" s="701">
        <f t="shared" ref="K3597:K3607" si="104">SUM(H3597,J3597)</f>
        <v>2000000</v>
      </c>
      <c r="L3597" s="1081"/>
      <c r="M3597" s="1321"/>
    </row>
    <row r="3598" spans="2:13" ht="51" x14ac:dyDescent="0.35">
      <c r="B3598" s="698">
        <v>23030101</v>
      </c>
      <c r="C3598" s="782">
        <v>71041</v>
      </c>
      <c r="D3598" s="699" t="s">
        <v>4037</v>
      </c>
      <c r="E3598" s="700">
        <v>3101</v>
      </c>
      <c r="F3598" s="782">
        <v>10742400</v>
      </c>
      <c r="G3598" s="26" t="s">
        <v>4029</v>
      </c>
      <c r="H3598" s="762">
        <v>250000000</v>
      </c>
      <c r="I3598" s="751"/>
      <c r="J3598" s="723"/>
      <c r="K3598" s="701">
        <f t="shared" si="104"/>
        <v>250000000</v>
      </c>
      <c r="L3598" s="1081"/>
      <c r="M3598" s="1321"/>
    </row>
    <row r="3599" spans="2:13" ht="51" x14ac:dyDescent="0.35">
      <c r="B3599" s="698">
        <v>23030121</v>
      </c>
      <c r="C3599" s="782">
        <v>71041</v>
      </c>
      <c r="D3599" s="699" t="s">
        <v>4038</v>
      </c>
      <c r="E3599" s="700">
        <v>3101</v>
      </c>
      <c r="F3599" s="782">
        <v>10742400</v>
      </c>
      <c r="G3599" s="26" t="s">
        <v>3230</v>
      </c>
      <c r="H3599" s="763">
        <v>3000000</v>
      </c>
      <c r="I3599" s="751"/>
      <c r="J3599" s="723"/>
      <c r="K3599" s="701">
        <f t="shared" si="104"/>
        <v>3000000</v>
      </c>
      <c r="L3599" s="1081"/>
      <c r="M3599" s="1321"/>
    </row>
    <row r="3600" spans="2:13" ht="51" x14ac:dyDescent="0.35">
      <c r="B3600" s="698">
        <v>23030121</v>
      </c>
      <c r="C3600" s="782">
        <v>71041</v>
      </c>
      <c r="D3600" s="699" t="s">
        <v>4039</v>
      </c>
      <c r="E3600" s="700">
        <v>3101</v>
      </c>
      <c r="F3600" s="782">
        <v>10742400</v>
      </c>
      <c r="G3600" s="26" t="s">
        <v>4030</v>
      </c>
      <c r="H3600" s="763">
        <v>115000000</v>
      </c>
      <c r="I3600" s="751"/>
      <c r="J3600" s="723"/>
      <c r="K3600" s="701">
        <f t="shared" si="104"/>
        <v>115000000</v>
      </c>
      <c r="L3600" s="1081"/>
      <c r="M3600" s="1321"/>
    </row>
    <row r="3601" spans="2:13" ht="51" x14ac:dyDescent="0.35">
      <c r="B3601" s="698">
        <v>23050104</v>
      </c>
      <c r="C3601" s="782">
        <v>71041</v>
      </c>
      <c r="D3601" s="699" t="s">
        <v>3392</v>
      </c>
      <c r="E3601" s="700">
        <v>3101</v>
      </c>
      <c r="F3601" s="782">
        <v>10742400</v>
      </c>
      <c r="G3601" s="26" t="s">
        <v>4031</v>
      </c>
      <c r="H3601" s="763">
        <v>30000000</v>
      </c>
      <c r="I3601" s="751"/>
      <c r="J3601" s="723"/>
      <c r="K3601" s="701">
        <f t="shared" si="104"/>
        <v>30000000</v>
      </c>
      <c r="L3601" s="1081"/>
      <c r="M3601" s="1321"/>
    </row>
    <row r="3602" spans="2:13" ht="76.5" x14ac:dyDescent="0.35">
      <c r="B3602" s="698">
        <v>23050101</v>
      </c>
      <c r="C3602" s="782">
        <v>71041</v>
      </c>
      <c r="D3602" s="699" t="s">
        <v>3729</v>
      </c>
      <c r="E3602" s="700">
        <v>3101</v>
      </c>
      <c r="F3602" s="782">
        <v>10742400</v>
      </c>
      <c r="G3602" s="26" t="s">
        <v>4032</v>
      </c>
      <c r="H3602" s="763">
        <v>20000000</v>
      </c>
      <c r="I3602" s="751"/>
      <c r="J3602" s="723"/>
      <c r="K3602" s="701">
        <f t="shared" si="104"/>
        <v>20000000</v>
      </c>
      <c r="L3602" s="1081"/>
      <c r="M3602" s="1321"/>
    </row>
    <row r="3603" spans="2:13" ht="51" x14ac:dyDescent="0.35">
      <c r="B3603" s="698">
        <v>23020101</v>
      </c>
      <c r="C3603" s="782">
        <v>71041</v>
      </c>
      <c r="D3603" s="699" t="s">
        <v>3730</v>
      </c>
      <c r="E3603" s="700">
        <v>3101</v>
      </c>
      <c r="F3603" s="782">
        <v>10742400</v>
      </c>
      <c r="G3603" s="26" t="s">
        <v>4033</v>
      </c>
      <c r="H3603" s="763">
        <v>5000000</v>
      </c>
      <c r="I3603" s="751"/>
      <c r="J3603" s="723"/>
      <c r="K3603" s="701">
        <f t="shared" si="104"/>
        <v>5000000</v>
      </c>
      <c r="L3603" s="1081"/>
      <c r="M3603" s="1321"/>
    </row>
    <row r="3604" spans="2:13" ht="76.5" x14ac:dyDescent="0.35">
      <c r="B3604" s="698">
        <v>23020113</v>
      </c>
      <c r="C3604" s="782">
        <v>71041</v>
      </c>
      <c r="D3604" s="699" t="s">
        <v>3731</v>
      </c>
      <c r="E3604" s="700">
        <v>3101</v>
      </c>
      <c r="F3604" s="782">
        <v>10742400</v>
      </c>
      <c r="G3604" s="26" t="s">
        <v>4034</v>
      </c>
      <c r="H3604" s="763">
        <v>25000000</v>
      </c>
      <c r="I3604" s="751"/>
      <c r="J3604" s="723"/>
      <c r="K3604" s="701">
        <f t="shared" si="104"/>
        <v>25000000</v>
      </c>
      <c r="L3604" s="1081"/>
      <c r="M3604" s="1321"/>
    </row>
    <row r="3605" spans="2:13" ht="102" x14ac:dyDescent="0.35">
      <c r="B3605" s="698">
        <v>23020106</v>
      </c>
      <c r="C3605" s="782">
        <v>71041</v>
      </c>
      <c r="D3605" s="699" t="s">
        <v>4040</v>
      </c>
      <c r="E3605" s="700">
        <v>3101</v>
      </c>
      <c r="F3605" s="782">
        <v>10742400</v>
      </c>
      <c r="G3605" s="26" t="s">
        <v>4035</v>
      </c>
      <c r="H3605" s="763">
        <v>4500000</v>
      </c>
      <c r="I3605" s="751"/>
      <c r="J3605" s="723"/>
      <c r="K3605" s="701">
        <f t="shared" si="104"/>
        <v>4500000</v>
      </c>
      <c r="L3605" s="1081"/>
      <c r="M3605" s="1321"/>
    </row>
    <row r="3606" spans="2:13" ht="51" x14ac:dyDescent="0.35">
      <c r="B3606" s="698">
        <v>23050104</v>
      </c>
      <c r="C3606" s="782">
        <v>71041</v>
      </c>
      <c r="D3606" s="699" t="s">
        <v>3394</v>
      </c>
      <c r="E3606" s="700">
        <v>3101</v>
      </c>
      <c r="F3606" s="782">
        <v>10742400</v>
      </c>
      <c r="G3606" s="26" t="s">
        <v>4036</v>
      </c>
      <c r="H3606" s="763">
        <v>4000000</v>
      </c>
      <c r="I3606" s="751"/>
      <c r="J3606" s="723"/>
      <c r="K3606" s="701">
        <f t="shared" si="104"/>
        <v>4000000</v>
      </c>
      <c r="L3606" s="1081"/>
      <c r="M3606" s="1321"/>
    </row>
    <row r="3607" spans="2:13" ht="51.75" thickBot="1" x14ac:dyDescent="0.4">
      <c r="B3607" s="698">
        <v>23050101</v>
      </c>
      <c r="C3607" s="782">
        <v>71041</v>
      </c>
      <c r="D3607" s="699" t="s">
        <v>4041</v>
      </c>
      <c r="E3607" s="700">
        <v>3101</v>
      </c>
      <c r="F3607" s="782">
        <v>10742400</v>
      </c>
      <c r="G3607" s="26" t="s">
        <v>4042</v>
      </c>
      <c r="H3607" s="763">
        <v>3000000</v>
      </c>
      <c r="I3607" s="751"/>
      <c r="J3607" s="723"/>
      <c r="K3607" s="701">
        <f t="shared" si="104"/>
        <v>3000000</v>
      </c>
      <c r="L3607" s="1081"/>
      <c r="M3607" s="1321"/>
    </row>
    <row r="3608" spans="2:13" ht="27.75" thickTop="1" thickBot="1" x14ac:dyDescent="0.4">
      <c r="B3608" s="764"/>
      <c r="C3608" s="764"/>
      <c r="D3608" s="764"/>
      <c r="E3608" s="764"/>
      <c r="F3608" s="764"/>
      <c r="G3608" s="16" t="s">
        <v>1038</v>
      </c>
      <c r="H3608" s="766">
        <f>SUM(H3597:H3607)</f>
        <v>461500000</v>
      </c>
      <c r="I3608" s="747">
        <f>SUM(I3597:I3607)</f>
        <v>0</v>
      </c>
      <c r="J3608" s="765">
        <f>SUM(J3597:J3607)</f>
        <v>0</v>
      </c>
      <c r="K3608" s="766">
        <f>SUM(K3597:K3607)</f>
        <v>461500000</v>
      </c>
      <c r="M3608" s="1321"/>
    </row>
    <row r="3609" spans="2:13" ht="27.75" thickTop="1" thickBot="1" x14ac:dyDescent="0.4">
      <c r="B3609" s="767"/>
      <c r="C3609" s="767"/>
      <c r="D3609" s="767"/>
      <c r="E3609" s="767"/>
      <c r="F3609" s="767"/>
      <c r="G3609" s="184"/>
      <c r="H3609" s="794"/>
      <c r="I3609" s="866"/>
      <c r="J3609" s="842"/>
      <c r="K3609" s="932"/>
      <c r="M3609" s="1321"/>
    </row>
    <row r="3610" spans="2:13" ht="27.75" thickTop="1" thickBot="1" x14ac:dyDescent="0.4">
      <c r="B3610" s="767"/>
      <c r="C3610" s="767"/>
      <c r="D3610" s="767"/>
      <c r="E3610" s="767"/>
      <c r="F3610" s="767"/>
      <c r="G3610" s="769"/>
      <c r="H3610" s="787"/>
      <c r="I3610" s="728"/>
      <c r="J3610" s="719" t="s">
        <v>215</v>
      </c>
      <c r="K3610" s="766">
        <f>K3608</f>
        <v>461500000</v>
      </c>
      <c r="M3610" s="1321"/>
    </row>
    <row r="3611" spans="2:13" ht="27" thickTop="1" thickBot="1" x14ac:dyDescent="0.4">
      <c r="M3611" s="1321"/>
    </row>
    <row r="3612" spans="2:13" ht="27.75" thickTop="1" thickBot="1" x14ac:dyDescent="0.4">
      <c r="B3612" s="1088" t="s">
        <v>3133</v>
      </c>
      <c r="C3612" s="1089" t="s">
        <v>3170</v>
      </c>
      <c r="D3612" s="1089"/>
      <c r="E3612" s="1089"/>
      <c r="F3612" s="1089"/>
      <c r="G3612" s="1089"/>
      <c r="H3612" s="1108"/>
      <c r="I3612" s="1101"/>
      <c r="J3612" s="1108"/>
      <c r="K3612" s="1108"/>
      <c r="M3612" s="1321"/>
    </row>
    <row r="3613" spans="2:13" ht="27.75" thickTop="1" thickBot="1" x14ac:dyDescent="0.4">
      <c r="B3613" s="1571" t="s">
        <v>296</v>
      </c>
      <c r="C3613" s="1571"/>
      <c r="D3613" s="1571"/>
      <c r="E3613" s="1571"/>
      <c r="F3613" s="1571"/>
      <c r="G3613" s="31"/>
      <c r="H3613" s="32"/>
      <c r="I3613" s="753"/>
      <c r="J3613" s="32"/>
      <c r="K3613" s="32"/>
      <c r="M3613" s="1321"/>
    </row>
    <row r="3614" spans="2:13" ht="106.5" thickTop="1" thickBot="1" x14ac:dyDescent="0.4">
      <c r="B3614" s="20" t="s">
        <v>137</v>
      </c>
      <c r="C3614" s="20" t="s">
        <v>138</v>
      </c>
      <c r="D3614" s="20" t="s">
        <v>139</v>
      </c>
      <c r="E3614" s="20" t="s">
        <v>140</v>
      </c>
      <c r="F3614" s="20" t="s">
        <v>141</v>
      </c>
      <c r="G3614" s="20" t="s">
        <v>142</v>
      </c>
      <c r="H3614" s="33" t="s">
        <v>3311</v>
      </c>
      <c r="I3614" s="750" t="s">
        <v>3316</v>
      </c>
      <c r="J3614" s="717" t="s">
        <v>3315</v>
      </c>
      <c r="K3614" s="21" t="s">
        <v>5190</v>
      </c>
      <c r="M3614" s="1321"/>
    </row>
    <row r="3615" spans="2:13" ht="26.25" thickTop="1" x14ac:dyDescent="0.35">
      <c r="B3615" s="782">
        <v>21010101</v>
      </c>
      <c r="C3615" s="782">
        <v>71091</v>
      </c>
      <c r="D3615" s="783" t="s">
        <v>4881</v>
      </c>
      <c r="E3615" s="784">
        <v>2101</v>
      </c>
      <c r="F3615" s="782">
        <v>10721300</v>
      </c>
      <c r="G3615" s="37" t="s">
        <v>143</v>
      </c>
      <c r="H3615" s="785">
        <v>12052929.271199999</v>
      </c>
      <c r="I3615" s="751">
        <v>6332388</v>
      </c>
      <c r="J3615" s="785"/>
      <c r="K3615" s="785">
        <f t="shared" ref="K3615:K3647" si="105">SUM(H3615,J3615)</f>
        <v>12052929.271199999</v>
      </c>
      <c r="L3615" s="1081"/>
      <c r="M3615" s="1321"/>
    </row>
    <row r="3616" spans="2:13" ht="25.5" customHeight="1" x14ac:dyDescent="0.35">
      <c r="B3616" s="698">
        <v>22020101</v>
      </c>
      <c r="C3616" s="782">
        <v>71091</v>
      </c>
      <c r="D3616" s="783" t="s">
        <v>4881</v>
      </c>
      <c r="E3616" s="784">
        <v>2101</v>
      </c>
      <c r="F3616" s="782">
        <v>10721300</v>
      </c>
      <c r="G3616" s="26" t="s">
        <v>145</v>
      </c>
      <c r="H3616" s="791">
        <v>147000</v>
      </c>
      <c r="I3616" s="751">
        <v>30000</v>
      </c>
      <c r="J3616" s="39"/>
      <c r="K3616" s="785">
        <f t="shared" si="105"/>
        <v>147000</v>
      </c>
      <c r="L3616" s="1081"/>
      <c r="M3616" s="1321"/>
    </row>
    <row r="3617" spans="2:15" ht="25.5" customHeight="1" x14ac:dyDescent="0.35">
      <c r="B3617" s="698">
        <v>22020102</v>
      </c>
      <c r="C3617" s="782">
        <v>71091</v>
      </c>
      <c r="D3617" s="783" t="s">
        <v>4881</v>
      </c>
      <c r="E3617" s="784">
        <v>2101</v>
      </c>
      <c r="F3617" s="782">
        <v>10721300</v>
      </c>
      <c r="G3617" s="26" t="s">
        <v>146</v>
      </c>
      <c r="H3617" s="791">
        <v>542800</v>
      </c>
      <c r="I3617" s="751">
        <v>260000</v>
      </c>
      <c r="J3617" s="791"/>
      <c r="K3617" s="785">
        <f t="shared" si="105"/>
        <v>542800</v>
      </c>
      <c r="L3617" s="1081"/>
      <c r="M3617" s="1321"/>
    </row>
    <row r="3618" spans="2:15" ht="25.5" customHeight="1" x14ac:dyDescent="0.35">
      <c r="B3618" s="698">
        <v>22020201</v>
      </c>
      <c r="C3618" s="782">
        <v>71091</v>
      </c>
      <c r="D3618" s="783" t="s">
        <v>4881</v>
      </c>
      <c r="E3618" s="784">
        <v>2101</v>
      </c>
      <c r="F3618" s="782">
        <v>10721300</v>
      </c>
      <c r="G3618" s="26" t="s">
        <v>147</v>
      </c>
      <c r="H3618" s="791">
        <v>217560</v>
      </c>
      <c r="I3618" s="751">
        <v>63000</v>
      </c>
      <c r="J3618" s="791"/>
      <c r="K3618" s="785">
        <f t="shared" si="105"/>
        <v>217560</v>
      </c>
      <c r="L3618" s="1081"/>
      <c r="M3618" s="1321"/>
    </row>
    <row r="3619" spans="2:15" ht="25.5" customHeight="1" x14ac:dyDescent="0.35">
      <c r="B3619" s="698">
        <v>22020203</v>
      </c>
      <c r="C3619" s="782">
        <v>71091</v>
      </c>
      <c r="D3619" s="783" t="s">
        <v>4881</v>
      </c>
      <c r="E3619" s="784">
        <v>2101</v>
      </c>
      <c r="F3619" s="782">
        <v>10721300</v>
      </c>
      <c r="G3619" s="26" t="s">
        <v>148</v>
      </c>
      <c r="H3619" s="791">
        <v>88200</v>
      </c>
      <c r="I3619" s="751">
        <v>20000</v>
      </c>
      <c r="J3619" s="791"/>
      <c r="K3619" s="785">
        <f t="shared" si="105"/>
        <v>88200</v>
      </c>
      <c r="L3619" s="1081"/>
      <c r="M3619" s="1321"/>
    </row>
    <row r="3620" spans="2:15" ht="25.5" customHeight="1" x14ac:dyDescent="0.35">
      <c r="B3620" s="698">
        <v>22020205</v>
      </c>
      <c r="C3620" s="782">
        <v>71091</v>
      </c>
      <c r="D3620" s="783" t="s">
        <v>4881</v>
      </c>
      <c r="E3620" s="784">
        <v>2101</v>
      </c>
      <c r="F3620" s="782">
        <v>10721300</v>
      </c>
      <c r="G3620" s="26" t="s">
        <v>185</v>
      </c>
      <c r="H3620" s="791">
        <v>73500</v>
      </c>
      <c r="I3620" s="751">
        <v>20000</v>
      </c>
      <c r="J3620" s="791"/>
      <c r="K3620" s="785">
        <f t="shared" si="105"/>
        <v>73500</v>
      </c>
      <c r="L3620" s="1081"/>
      <c r="M3620" s="1321"/>
    </row>
    <row r="3621" spans="2:15" ht="25.5" customHeight="1" x14ac:dyDescent="0.35">
      <c r="B3621" s="698">
        <v>22020301</v>
      </c>
      <c r="C3621" s="782">
        <v>71091</v>
      </c>
      <c r="D3621" s="783" t="s">
        <v>4881</v>
      </c>
      <c r="E3621" s="784">
        <v>2101</v>
      </c>
      <c r="F3621" s="782">
        <v>10721300</v>
      </c>
      <c r="G3621" s="26" t="s">
        <v>195</v>
      </c>
      <c r="H3621" s="791">
        <v>514500</v>
      </c>
      <c r="I3621" s="751">
        <v>120000</v>
      </c>
      <c r="J3621" s="791"/>
      <c r="K3621" s="785">
        <f t="shared" si="105"/>
        <v>514500</v>
      </c>
      <c r="L3621" s="1081"/>
      <c r="M3621" s="1321"/>
    </row>
    <row r="3622" spans="2:15" ht="25.5" customHeight="1" x14ac:dyDescent="0.35">
      <c r="B3622" s="698">
        <v>22020302</v>
      </c>
      <c r="C3622" s="782">
        <v>71091</v>
      </c>
      <c r="D3622" s="783" t="s">
        <v>4881</v>
      </c>
      <c r="E3622" s="784">
        <v>2101</v>
      </c>
      <c r="F3622" s="782">
        <v>10721300</v>
      </c>
      <c r="G3622" s="26" t="s">
        <v>207</v>
      </c>
      <c r="H3622" s="791">
        <v>73500</v>
      </c>
      <c r="I3622" s="751">
        <v>0</v>
      </c>
      <c r="J3622" s="791"/>
      <c r="K3622" s="785">
        <f t="shared" si="105"/>
        <v>73500</v>
      </c>
      <c r="L3622" s="1081"/>
      <c r="M3622" s="1321"/>
    </row>
    <row r="3623" spans="2:15" ht="25.5" customHeight="1" x14ac:dyDescent="0.35">
      <c r="B3623" s="698">
        <v>22020305</v>
      </c>
      <c r="C3623" s="782">
        <v>71091</v>
      </c>
      <c r="D3623" s="783" t="s">
        <v>4881</v>
      </c>
      <c r="E3623" s="784">
        <v>2101</v>
      </c>
      <c r="F3623" s="782">
        <v>10721300</v>
      </c>
      <c r="G3623" s="26" t="s">
        <v>153</v>
      </c>
      <c r="H3623" s="791">
        <v>70000</v>
      </c>
      <c r="I3623" s="751">
        <v>27000</v>
      </c>
      <c r="J3623" s="791"/>
      <c r="K3623" s="785">
        <f t="shared" si="105"/>
        <v>70000</v>
      </c>
      <c r="L3623" s="1081"/>
      <c r="M3623" s="1321"/>
    </row>
    <row r="3624" spans="2:15" s="1312" customFormat="1" ht="25.5" customHeight="1" x14ac:dyDescent="0.35">
      <c r="B3624" s="1313">
        <v>22020307</v>
      </c>
      <c r="C3624" s="1324">
        <v>71091</v>
      </c>
      <c r="D3624" s="1333" t="s">
        <v>4881</v>
      </c>
      <c r="E3624" s="1334">
        <v>2101</v>
      </c>
      <c r="F3624" s="1324">
        <v>10721300</v>
      </c>
      <c r="G3624" s="1316" t="s">
        <v>155</v>
      </c>
      <c r="H3624" s="1317">
        <v>700000</v>
      </c>
      <c r="I3624" s="1318">
        <v>5644300</v>
      </c>
      <c r="J3624" s="1317">
        <v>4944300</v>
      </c>
      <c r="K3624" s="1330">
        <f t="shared" si="105"/>
        <v>5644300</v>
      </c>
      <c r="L3624" s="1327"/>
      <c r="M3624" s="1321"/>
      <c r="N3624" s="1322"/>
      <c r="O3624" s="1322"/>
    </row>
    <row r="3625" spans="2:15" s="1312" customFormat="1" ht="25.5" customHeight="1" x14ac:dyDescent="0.35">
      <c r="B3625" s="1313">
        <v>22020309</v>
      </c>
      <c r="C3625" s="1324">
        <v>71091</v>
      </c>
      <c r="D3625" s="1333" t="s">
        <v>4881</v>
      </c>
      <c r="E3625" s="1334">
        <v>2101</v>
      </c>
      <c r="F3625" s="1324">
        <v>10721300</v>
      </c>
      <c r="G3625" s="1316" t="s">
        <v>156</v>
      </c>
      <c r="H3625" s="1317">
        <v>1400000</v>
      </c>
      <c r="I3625" s="1318">
        <v>0</v>
      </c>
      <c r="J3625" s="1317">
        <v>-1000000</v>
      </c>
      <c r="K3625" s="1330">
        <f t="shared" si="105"/>
        <v>400000</v>
      </c>
      <c r="L3625" s="1327"/>
      <c r="M3625" s="1321"/>
      <c r="N3625" s="1322"/>
      <c r="O3625" s="1322"/>
    </row>
    <row r="3626" spans="2:15" s="1312" customFormat="1" ht="25.5" customHeight="1" x14ac:dyDescent="0.35">
      <c r="B3626" s="1313">
        <v>22020310</v>
      </c>
      <c r="C3626" s="1324">
        <v>71091</v>
      </c>
      <c r="D3626" s="1333" t="s">
        <v>4881</v>
      </c>
      <c r="E3626" s="1334">
        <v>2101</v>
      </c>
      <c r="F3626" s="1324">
        <v>10721300</v>
      </c>
      <c r="G3626" s="1316" t="s">
        <v>209</v>
      </c>
      <c r="H3626" s="1317">
        <v>1416400</v>
      </c>
      <c r="I3626" s="1318">
        <v>60000</v>
      </c>
      <c r="J3626" s="1317">
        <v>-1000000</v>
      </c>
      <c r="K3626" s="1330">
        <f t="shared" si="105"/>
        <v>416400</v>
      </c>
      <c r="L3626" s="1327"/>
      <c r="M3626" s="1321"/>
      <c r="N3626" s="1322"/>
      <c r="O3626" s="1322"/>
    </row>
    <row r="3627" spans="2:15" s="1312" customFormat="1" ht="25.5" customHeight="1" x14ac:dyDescent="0.35">
      <c r="B3627" s="1313">
        <v>22020311</v>
      </c>
      <c r="C3627" s="1324">
        <v>71091</v>
      </c>
      <c r="D3627" s="1333" t="s">
        <v>4881</v>
      </c>
      <c r="E3627" s="1334">
        <v>2101</v>
      </c>
      <c r="F3627" s="1324">
        <v>10721300</v>
      </c>
      <c r="G3627" s="1316" t="s">
        <v>157</v>
      </c>
      <c r="H3627" s="1317">
        <v>5000000</v>
      </c>
      <c r="I3627" s="1318">
        <v>10855000</v>
      </c>
      <c r="J3627" s="1335">
        <v>5855000</v>
      </c>
      <c r="K3627" s="1330">
        <f t="shared" si="105"/>
        <v>10855000</v>
      </c>
      <c r="L3627" s="1327"/>
      <c r="M3627" s="1321"/>
      <c r="N3627" s="1322"/>
      <c r="O3627" s="1322"/>
    </row>
    <row r="3628" spans="2:15" ht="25.5" customHeight="1" x14ac:dyDescent="0.35">
      <c r="B3628" s="698">
        <v>22020401</v>
      </c>
      <c r="C3628" s="782">
        <v>71091</v>
      </c>
      <c r="D3628" s="783" t="s">
        <v>4881</v>
      </c>
      <c r="E3628" s="784">
        <v>2101</v>
      </c>
      <c r="F3628" s="782">
        <v>10721300</v>
      </c>
      <c r="G3628" s="26" t="s">
        <v>196</v>
      </c>
      <c r="H3628" s="791">
        <v>352100</v>
      </c>
      <c r="I3628" s="751">
        <v>90000</v>
      </c>
      <c r="J3628" s="791"/>
      <c r="K3628" s="785">
        <f t="shared" si="105"/>
        <v>352100</v>
      </c>
      <c r="L3628" s="1081"/>
      <c r="M3628" s="1321"/>
    </row>
    <row r="3629" spans="2:15" ht="25.5" customHeight="1" x14ac:dyDescent="0.35">
      <c r="B3629" s="698">
        <v>22020402</v>
      </c>
      <c r="C3629" s="782">
        <v>71091</v>
      </c>
      <c r="D3629" s="783" t="s">
        <v>4881</v>
      </c>
      <c r="E3629" s="784">
        <v>2101</v>
      </c>
      <c r="F3629" s="782">
        <v>10721300</v>
      </c>
      <c r="G3629" s="26" t="s">
        <v>197</v>
      </c>
      <c r="H3629" s="791">
        <v>73500</v>
      </c>
      <c r="I3629" s="751">
        <v>0</v>
      </c>
      <c r="J3629" s="791"/>
      <c r="K3629" s="785">
        <f t="shared" si="105"/>
        <v>73500</v>
      </c>
      <c r="L3629" s="1081"/>
      <c r="M3629" s="1321"/>
    </row>
    <row r="3630" spans="2:15" ht="25.5" customHeight="1" x14ac:dyDescent="0.35">
      <c r="B3630" s="698">
        <v>22020404</v>
      </c>
      <c r="C3630" s="782">
        <v>71091</v>
      </c>
      <c r="D3630" s="783" t="s">
        <v>4881</v>
      </c>
      <c r="E3630" s="784">
        <v>2101</v>
      </c>
      <c r="F3630" s="782">
        <v>10721300</v>
      </c>
      <c r="G3630" s="26" t="s">
        <v>161</v>
      </c>
      <c r="H3630" s="791">
        <v>58800</v>
      </c>
      <c r="I3630" s="751">
        <v>0</v>
      </c>
      <c r="J3630" s="791"/>
      <c r="K3630" s="785">
        <f t="shared" si="105"/>
        <v>58800</v>
      </c>
      <c r="L3630" s="1081"/>
      <c r="M3630" s="1321"/>
    </row>
    <row r="3631" spans="2:15" ht="25.5" customHeight="1" x14ac:dyDescent="0.35">
      <c r="B3631" s="698">
        <v>22020406</v>
      </c>
      <c r="C3631" s="782">
        <v>71091</v>
      </c>
      <c r="D3631" s="783" t="s">
        <v>4881</v>
      </c>
      <c r="E3631" s="784">
        <v>2101</v>
      </c>
      <c r="F3631" s="782">
        <v>10721300</v>
      </c>
      <c r="G3631" s="26" t="s">
        <v>163</v>
      </c>
      <c r="H3631" s="791">
        <v>79090</v>
      </c>
      <c r="I3631" s="751">
        <v>20000</v>
      </c>
      <c r="J3631" s="791"/>
      <c r="K3631" s="785">
        <f t="shared" si="105"/>
        <v>79090</v>
      </c>
      <c r="L3631" s="1081"/>
      <c r="M3631" s="1321"/>
    </row>
    <row r="3632" spans="2:15" s="1312" customFormat="1" ht="25.5" customHeight="1" x14ac:dyDescent="0.35">
      <c r="B3632" s="1313">
        <v>22020501</v>
      </c>
      <c r="C3632" s="1324">
        <v>71091</v>
      </c>
      <c r="D3632" s="1333" t="s">
        <v>4881</v>
      </c>
      <c r="E3632" s="1334">
        <v>2101</v>
      </c>
      <c r="F3632" s="1324">
        <v>10721300</v>
      </c>
      <c r="G3632" s="1316" t="s">
        <v>165</v>
      </c>
      <c r="H3632" s="1317">
        <v>1000000</v>
      </c>
      <c r="I3632" s="1318">
        <v>4973880</v>
      </c>
      <c r="J3632" s="1335">
        <v>3973880</v>
      </c>
      <c r="K3632" s="1330">
        <f t="shared" si="105"/>
        <v>4973880</v>
      </c>
      <c r="L3632" s="1327"/>
      <c r="M3632" s="1321"/>
      <c r="N3632" s="1322"/>
      <c r="O3632" s="1322"/>
    </row>
    <row r="3633" spans="2:15" ht="25.5" customHeight="1" x14ac:dyDescent="0.35">
      <c r="B3633" s="698">
        <v>22020601</v>
      </c>
      <c r="C3633" s="782">
        <v>71091</v>
      </c>
      <c r="D3633" s="783" t="s">
        <v>4881</v>
      </c>
      <c r="E3633" s="784">
        <v>2101</v>
      </c>
      <c r="F3633" s="782">
        <v>10721300</v>
      </c>
      <c r="G3633" s="26" t="s">
        <v>166</v>
      </c>
      <c r="H3633" s="791">
        <v>35000</v>
      </c>
      <c r="I3633" s="751">
        <v>0</v>
      </c>
      <c r="J3633" s="39"/>
      <c r="K3633" s="785">
        <f t="shared" si="105"/>
        <v>35000</v>
      </c>
      <c r="L3633" s="1081"/>
      <c r="M3633" s="1321"/>
    </row>
    <row r="3634" spans="2:15" ht="25.5" customHeight="1" x14ac:dyDescent="0.35">
      <c r="B3634" s="698">
        <v>22020602</v>
      </c>
      <c r="C3634" s="782">
        <v>71091</v>
      </c>
      <c r="D3634" s="783" t="s">
        <v>4881</v>
      </c>
      <c r="E3634" s="784">
        <v>2101</v>
      </c>
      <c r="F3634" s="782">
        <v>10721300</v>
      </c>
      <c r="G3634" s="26" t="s">
        <v>210</v>
      </c>
      <c r="H3634" s="791">
        <v>70000</v>
      </c>
      <c r="I3634" s="751">
        <v>0</v>
      </c>
      <c r="J3634" s="39"/>
      <c r="K3634" s="785">
        <f t="shared" si="105"/>
        <v>70000</v>
      </c>
      <c r="L3634" s="1081"/>
      <c r="M3634" s="1321"/>
    </row>
    <row r="3635" spans="2:15" ht="25.5" customHeight="1" x14ac:dyDescent="0.35">
      <c r="B3635" s="698">
        <v>22020603</v>
      </c>
      <c r="C3635" s="782">
        <v>71091</v>
      </c>
      <c r="D3635" s="783" t="s">
        <v>4881</v>
      </c>
      <c r="E3635" s="784">
        <v>2101</v>
      </c>
      <c r="F3635" s="782">
        <v>10721300</v>
      </c>
      <c r="G3635" s="26" t="s">
        <v>233</v>
      </c>
      <c r="H3635" s="791">
        <v>70000</v>
      </c>
      <c r="I3635" s="751">
        <v>0</v>
      </c>
      <c r="J3635" s="39"/>
      <c r="K3635" s="785">
        <f t="shared" si="105"/>
        <v>70000</v>
      </c>
      <c r="L3635" s="1081"/>
      <c r="M3635" s="1321"/>
    </row>
    <row r="3636" spans="2:15" ht="25.5" customHeight="1" x14ac:dyDescent="0.35">
      <c r="B3636" s="698">
        <v>22020605</v>
      </c>
      <c r="C3636" s="782">
        <v>71091</v>
      </c>
      <c r="D3636" s="783" t="s">
        <v>4881</v>
      </c>
      <c r="E3636" s="784">
        <v>2101</v>
      </c>
      <c r="F3636" s="782">
        <v>10721300</v>
      </c>
      <c r="G3636" s="26" t="s">
        <v>167</v>
      </c>
      <c r="H3636" s="791">
        <v>213231</v>
      </c>
      <c r="I3636" s="751">
        <v>0</v>
      </c>
      <c r="J3636" s="791"/>
      <c r="K3636" s="785">
        <f t="shared" si="105"/>
        <v>213231</v>
      </c>
      <c r="L3636" s="1081"/>
      <c r="M3636" s="1321"/>
    </row>
    <row r="3637" spans="2:15" ht="25.5" customHeight="1" x14ac:dyDescent="0.35">
      <c r="B3637" s="698">
        <v>22020801</v>
      </c>
      <c r="C3637" s="782">
        <v>71091</v>
      </c>
      <c r="D3637" s="783" t="s">
        <v>4881</v>
      </c>
      <c r="E3637" s="784">
        <v>2101</v>
      </c>
      <c r="F3637" s="782">
        <v>10721300</v>
      </c>
      <c r="G3637" s="26" t="s">
        <v>168</v>
      </c>
      <c r="H3637" s="791">
        <v>264600</v>
      </c>
      <c r="I3637" s="751">
        <v>170000</v>
      </c>
      <c r="J3637" s="791"/>
      <c r="K3637" s="785">
        <f t="shared" si="105"/>
        <v>264600</v>
      </c>
      <c r="L3637" s="1081"/>
      <c r="M3637" s="1321"/>
    </row>
    <row r="3638" spans="2:15" ht="25.5" customHeight="1" x14ac:dyDescent="0.35">
      <c r="B3638" s="698">
        <v>22020802</v>
      </c>
      <c r="C3638" s="782">
        <v>71091</v>
      </c>
      <c r="D3638" s="783" t="s">
        <v>4881</v>
      </c>
      <c r="E3638" s="784">
        <v>2101</v>
      </c>
      <c r="F3638" s="782">
        <v>10721300</v>
      </c>
      <c r="G3638" s="26" t="s">
        <v>188</v>
      </c>
      <c r="H3638" s="791">
        <v>38220</v>
      </c>
      <c r="I3638" s="751">
        <v>0</v>
      </c>
      <c r="J3638" s="791"/>
      <c r="K3638" s="785">
        <f t="shared" si="105"/>
        <v>38220</v>
      </c>
      <c r="L3638" s="1081"/>
      <c r="M3638" s="1321"/>
      <c r="N3638" s="1332"/>
    </row>
    <row r="3639" spans="2:15" ht="25.5" customHeight="1" x14ac:dyDescent="0.35">
      <c r="B3639" s="698">
        <v>22020901</v>
      </c>
      <c r="C3639" s="782">
        <v>71091</v>
      </c>
      <c r="D3639" s="783" t="s">
        <v>4881</v>
      </c>
      <c r="E3639" s="784">
        <v>2101</v>
      </c>
      <c r="F3639" s="782">
        <v>10721300</v>
      </c>
      <c r="G3639" s="26" t="s">
        <v>171</v>
      </c>
      <c r="H3639" s="791">
        <v>8529</v>
      </c>
      <c r="I3639" s="751">
        <v>485.90000000000003</v>
      </c>
      <c r="J3639" s="791"/>
      <c r="K3639" s="785">
        <f t="shared" si="105"/>
        <v>8529</v>
      </c>
      <c r="L3639" s="1081"/>
      <c r="M3639" s="1321"/>
    </row>
    <row r="3640" spans="2:15" ht="25.5" customHeight="1" x14ac:dyDescent="0.35">
      <c r="B3640" s="698">
        <v>22021001</v>
      </c>
      <c r="C3640" s="782">
        <v>71091</v>
      </c>
      <c r="D3640" s="783" t="s">
        <v>4881</v>
      </c>
      <c r="E3640" s="784">
        <v>2101</v>
      </c>
      <c r="F3640" s="782">
        <v>10721300</v>
      </c>
      <c r="G3640" s="26" t="s">
        <v>172</v>
      </c>
      <c r="H3640" s="791">
        <v>142550</v>
      </c>
      <c r="I3640" s="751">
        <v>50000</v>
      </c>
      <c r="J3640" s="39"/>
      <c r="K3640" s="785">
        <f t="shared" si="105"/>
        <v>142550</v>
      </c>
      <c r="L3640" s="1081"/>
      <c r="M3640" s="1321"/>
    </row>
    <row r="3641" spans="2:15" ht="25.5" customHeight="1" x14ac:dyDescent="0.35">
      <c r="B3641" s="698">
        <v>22021002</v>
      </c>
      <c r="C3641" s="782">
        <v>71091</v>
      </c>
      <c r="D3641" s="783" t="s">
        <v>4881</v>
      </c>
      <c r="E3641" s="784">
        <v>2101</v>
      </c>
      <c r="F3641" s="782">
        <v>10721300</v>
      </c>
      <c r="G3641" s="26" t="s">
        <v>189</v>
      </c>
      <c r="H3641" s="791">
        <v>45570</v>
      </c>
      <c r="I3641" s="751">
        <v>0</v>
      </c>
      <c r="J3641" s="791"/>
      <c r="K3641" s="785">
        <f t="shared" si="105"/>
        <v>45570</v>
      </c>
      <c r="L3641" s="1081"/>
      <c r="M3641" s="1321"/>
    </row>
    <row r="3642" spans="2:15" ht="25.5" customHeight="1" x14ac:dyDescent="0.35">
      <c r="B3642" s="698">
        <v>22021003</v>
      </c>
      <c r="C3642" s="782">
        <v>71091</v>
      </c>
      <c r="D3642" s="783" t="s">
        <v>4881</v>
      </c>
      <c r="E3642" s="784">
        <v>2101</v>
      </c>
      <c r="F3642" s="782">
        <v>10721300</v>
      </c>
      <c r="G3642" s="26" t="s">
        <v>173</v>
      </c>
      <c r="H3642" s="791">
        <v>44100</v>
      </c>
      <c r="I3642" s="751">
        <v>0</v>
      </c>
      <c r="J3642" s="39"/>
      <c r="K3642" s="785">
        <f t="shared" si="105"/>
        <v>44100</v>
      </c>
      <c r="L3642" s="1081"/>
      <c r="M3642" s="1321"/>
    </row>
    <row r="3643" spans="2:15" ht="25.5" customHeight="1" x14ac:dyDescent="0.35">
      <c r="B3643" s="698">
        <v>22021004</v>
      </c>
      <c r="C3643" s="782">
        <v>71091</v>
      </c>
      <c r="D3643" s="783" t="s">
        <v>4881</v>
      </c>
      <c r="E3643" s="784">
        <v>2101</v>
      </c>
      <c r="F3643" s="782">
        <v>10721300</v>
      </c>
      <c r="G3643" s="26" t="s">
        <v>174</v>
      </c>
      <c r="H3643" s="791">
        <v>107800</v>
      </c>
      <c r="I3643" s="751">
        <v>0</v>
      </c>
      <c r="J3643" s="791"/>
      <c r="K3643" s="785">
        <f t="shared" si="105"/>
        <v>107800</v>
      </c>
      <c r="L3643" s="1081"/>
      <c r="M3643" s="1321"/>
    </row>
    <row r="3644" spans="2:15" ht="25.5" customHeight="1" x14ac:dyDescent="0.35">
      <c r="B3644" s="698">
        <v>22021006</v>
      </c>
      <c r="C3644" s="782">
        <v>71091</v>
      </c>
      <c r="D3644" s="783" t="s">
        <v>4881</v>
      </c>
      <c r="E3644" s="784">
        <v>2101</v>
      </c>
      <c r="F3644" s="782">
        <v>10721300</v>
      </c>
      <c r="G3644" s="26" t="s">
        <v>190</v>
      </c>
      <c r="H3644" s="791">
        <v>7203</v>
      </c>
      <c r="I3644" s="751">
        <v>0</v>
      </c>
      <c r="J3644" s="39"/>
      <c r="K3644" s="785">
        <f t="shared" si="105"/>
        <v>7203</v>
      </c>
      <c r="L3644" s="1081"/>
      <c r="M3644" s="1321"/>
    </row>
    <row r="3645" spans="2:15" s="1312" customFormat="1" ht="25.5" customHeight="1" x14ac:dyDescent="0.35">
      <c r="B3645" s="1313">
        <v>22021007</v>
      </c>
      <c r="C3645" s="1324">
        <v>71091</v>
      </c>
      <c r="D3645" s="1333" t="s">
        <v>4881</v>
      </c>
      <c r="E3645" s="1334">
        <v>2101</v>
      </c>
      <c r="F3645" s="1324">
        <v>10721300</v>
      </c>
      <c r="G3645" s="1316" t="s">
        <v>175</v>
      </c>
      <c r="H3645" s="1317">
        <v>500000</v>
      </c>
      <c r="I3645" s="1318">
        <v>2570000</v>
      </c>
      <c r="J3645" s="1317">
        <v>2070000</v>
      </c>
      <c r="K3645" s="1330">
        <f>SUM(H3645,J3645)</f>
        <v>2570000</v>
      </c>
      <c r="L3645" s="1327"/>
      <c r="M3645" s="1321"/>
      <c r="N3645" s="1322"/>
      <c r="O3645" s="1322"/>
    </row>
    <row r="3646" spans="2:15" ht="25.5" customHeight="1" x14ac:dyDescent="0.35">
      <c r="B3646" s="698">
        <v>22021009</v>
      </c>
      <c r="C3646" s="782">
        <v>71091</v>
      </c>
      <c r="D3646" s="783" t="s">
        <v>4881</v>
      </c>
      <c r="E3646" s="784">
        <v>2101</v>
      </c>
      <c r="F3646" s="782">
        <v>10721300</v>
      </c>
      <c r="G3646" s="28" t="s">
        <v>176</v>
      </c>
      <c r="H3646" s="857">
        <v>70000</v>
      </c>
      <c r="I3646" s="751">
        <v>0</v>
      </c>
      <c r="J3646" s="791"/>
      <c r="K3646" s="785">
        <f t="shared" si="105"/>
        <v>70000</v>
      </c>
      <c r="L3646" s="1081"/>
      <c r="M3646" s="1321"/>
    </row>
    <row r="3647" spans="2:15" s="1312" customFormat="1" ht="25.5" customHeight="1" thickBot="1" x14ac:dyDescent="0.4">
      <c r="B3647" s="1313">
        <v>22021021</v>
      </c>
      <c r="C3647" s="1324">
        <v>71091</v>
      </c>
      <c r="D3647" s="1333" t="s">
        <v>4881</v>
      </c>
      <c r="E3647" s="1334">
        <v>2101</v>
      </c>
      <c r="F3647" s="1324">
        <v>10721300</v>
      </c>
      <c r="G3647" s="1336" t="s">
        <v>201</v>
      </c>
      <c r="H3647" s="1337">
        <v>10000000</v>
      </c>
      <c r="I3647" s="1338">
        <v>0</v>
      </c>
      <c r="J3647" s="1337">
        <v>-9000000</v>
      </c>
      <c r="K3647" s="1339">
        <f t="shared" si="105"/>
        <v>1000000</v>
      </c>
      <c r="L3647" s="1327"/>
      <c r="M3647" s="1321"/>
      <c r="N3647" s="1322"/>
      <c r="O3647" s="1322"/>
    </row>
    <row r="3648" spans="2:15" ht="27.75" thickTop="1" thickBot="1" x14ac:dyDescent="0.4">
      <c r="B3648" s="764"/>
      <c r="C3648" s="764"/>
      <c r="D3648" s="764"/>
      <c r="E3648" s="764"/>
      <c r="F3648" s="764"/>
      <c r="G3648" s="16" t="s">
        <v>1039</v>
      </c>
      <c r="H3648" s="766">
        <f>SUM(H3615:H3647)</f>
        <v>35476682.271200001</v>
      </c>
      <c r="I3648" s="747">
        <f>SUM(I3615:I3647)</f>
        <v>31306053.899999999</v>
      </c>
      <c r="J3648" s="766">
        <f>SUM(J3615:J3647)</f>
        <v>5843180</v>
      </c>
      <c r="K3648" s="766">
        <f>SUM(K3615:K3647)</f>
        <v>41319862.271200001</v>
      </c>
      <c r="M3648" s="1321"/>
    </row>
    <row r="3649" spans="2:13" ht="27" thickTop="1" thickBot="1" x14ac:dyDescent="0.4">
      <c r="B3649" s="767"/>
      <c r="C3649" s="767"/>
      <c r="D3649" s="767"/>
      <c r="E3649" s="767"/>
      <c r="F3649" s="767"/>
      <c r="G3649" s="769"/>
      <c r="H3649" s="787"/>
      <c r="I3649" s="728"/>
      <c r="J3649" s="787"/>
      <c r="K3649" s="933"/>
      <c r="M3649" s="1321"/>
    </row>
    <row r="3650" spans="2:13" ht="27.75" thickTop="1" thickBot="1" x14ac:dyDescent="0.4">
      <c r="B3650" s="767"/>
      <c r="C3650" s="767"/>
      <c r="D3650" s="767"/>
      <c r="E3650" s="767"/>
      <c r="F3650" s="767"/>
      <c r="G3650" s="769"/>
      <c r="H3650" s="787"/>
      <c r="I3650" s="728"/>
      <c r="J3650" s="741" t="s">
        <v>179</v>
      </c>
      <c r="K3650" s="766">
        <f>K3615</f>
        <v>12052929.271199999</v>
      </c>
      <c r="M3650" s="1321"/>
    </row>
    <row r="3651" spans="2:13" ht="27.75" thickTop="1" thickBot="1" x14ac:dyDescent="0.4">
      <c r="B3651" s="767"/>
      <c r="C3651" s="767"/>
      <c r="D3651" s="767"/>
      <c r="E3651" s="767"/>
      <c r="F3651" s="767"/>
      <c r="G3651" s="769"/>
      <c r="H3651" s="787"/>
      <c r="I3651" s="728"/>
      <c r="J3651" s="741" t="s">
        <v>180</v>
      </c>
      <c r="K3651" s="766">
        <f>K3648-K3650</f>
        <v>29266933</v>
      </c>
      <c r="M3651" s="1321"/>
    </row>
    <row r="3652" spans="2:13" ht="27.75" thickTop="1" thickBot="1" x14ac:dyDescent="0.4">
      <c r="B3652" s="767"/>
      <c r="C3652" s="767"/>
      <c r="D3652" s="767"/>
      <c r="E3652" s="767"/>
      <c r="F3652" s="767"/>
      <c r="G3652" s="769"/>
      <c r="H3652" s="787"/>
      <c r="I3652" s="728"/>
      <c r="J3652" s="720"/>
      <c r="K3652" s="794"/>
      <c r="M3652" s="1321"/>
    </row>
    <row r="3653" spans="2:13" ht="27.75" thickTop="1" thickBot="1" x14ac:dyDescent="0.4">
      <c r="B3653" s="1088" t="s">
        <v>3134</v>
      </c>
      <c r="C3653" s="1089" t="s">
        <v>3171</v>
      </c>
      <c r="D3653" s="1089"/>
      <c r="E3653" s="1089"/>
      <c r="F3653" s="1089"/>
      <c r="G3653" s="1089"/>
      <c r="H3653" s="1108"/>
      <c r="I3653" s="1101"/>
      <c r="J3653" s="1108"/>
      <c r="K3653" s="1108"/>
      <c r="M3653" s="1321"/>
    </row>
    <row r="3654" spans="2:13" ht="27.75" thickTop="1" thickBot="1" x14ac:dyDescent="0.4">
      <c r="B3654" s="1571" t="s">
        <v>296</v>
      </c>
      <c r="C3654" s="1571"/>
      <c r="D3654" s="1571"/>
      <c r="E3654" s="1571"/>
      <c r="F3654" s="1571"/>
      <c r="G3654" s="31"/>
      <c r="H3654" s="32"/>
      <c r="I3654" s="753"/>
      <c r="J3654" s="32"/>
      <c r="K3654" s="32"/>
      <c r="M3654" s="1321"/>
    </row>
    <row r="3655" spans="2:13" ht="106.5" thickTop="1" thickBot="1" x14ac:dyDescent="0.4">
      <c r="B3655" s="20" t="s">
        <v>137</v>
      </c>
      <c r="C3655" s="20" t="s">
        <v>138</v>
      </c>
      <c r="D3655" s="20" t="s">
        <v>139</v>
      </c>
      <c r="E3655" s="20" t="s">
        <v>140</v>
      </c>
      <c r="F3655" s="20" t="s">
        <v>141</v>
      </c>
      <c r="G3655" s="20" t="s">
        <v>142</v>
      </c>
      <c r="H3655" s="33" t="s">
        <v>3311</v>
      </c>
      <c r="I3655" s="750" t="s">
        <v>3316</v>
      </c>
      <c r="J3655" s="717" t="s">
        <v>3315</v>
      </c>
      <c r="K3655" s="21" t="s">
        <v>5190</v>
      </c>
      <c r="M3655" s="1321"/>
    </row>
    <row r="3656" spans="2:13" ht="26.25" thickTop="1" x14ac:dyDescent="0.35">
      <c r="B3656" s="782">
        <v>21020101</v>
      </c>
      <c r="C3656" s="782">
        <v>71091</v>
      </c>
      <c r="D3656" s="783" t="s">
        <v>4684</v>
      </c>
      <c r="E3656" s="784">
        <v>2101</v>
      </c>
      <c r="F3656" s="782">
        <v>10721300</v>
      </c>
      <c r="G3656" s="37" t="s">
        <v>144</v>
      </c>
      <c r="H3656" s="785">
        <v>32800000</v>
      </c>
      <c r="I3656" s="751">
        <v>32766540.879999999</v>
      </c>
      <c r="J3656" s="785">
        <f>K3656-H3656</f>
        <v>244630522.75</v>
      </c>
      <c r="K3656" s="785">
        <v>277430522.75</v>
      </c>
      <c r="L3656" s="1081"/>
      <c r="M3656" s="1321"/>
    </row>
    <row r="3657" spans="2:13" ht="34.5" customHeight="1" x14ac:dyDescent="0.35">
      <c r="B3657" s="698">
        <v>22020101</v>
      </c>
      <c r="C3657" s="782">
        <v>71091</v>
      </c>
      <c r="D3657" s="783" t="s">
        <v>4684</v>
      </c>
      <c r="E3657" s="784">
        <v>2101</v>
      </c>
      <c r="F3657" s="782">
        <v>10721300</v>
      </c>
      <c r="G3657" s="26" t="s">
        <v>145</v>
      </c>
      <c r="H3657" s="791">
        <v>373800</v>
      </c>
      <c r="I3657" s="751">
        <v>6417900</v>
      </c>
      <c r="J3657" s="39">
        <f t="shared" ref="J3657:J3700" si="106">K3657-H3657</f>
        <v>169626200</v>
      </c>
      <c r="K3657" s="785">
        <v>170000000</v>
      </c>
      <c r="L3657" s="1081"/>
      <c r="M3657" s="1321"/>
    </row>
    <row r="3658" spans="2:13" ht="34.5" customHeight="1" x14ac:dyDescent="0.35">
      <c r="B3658" s="698">
        <v>22020102</v>
      </c>
      <c r="C3658" s="782">
        <v>71091</v>
      </c>
      <c r="D3658" s="783" t="s">
        <v>4684</v>
      </c>
      <c r="E3658" s="784">
        <v>2101</v>
      </c>
      <c r="F3658" s="782">
        <v>10721300</v>
      </c>
      <c r="G3658" s="26" t="s">
        <v>146</v>
      </c>
      <c r="H3658" s="791">
        <v>600000</v>
      </c>
      <c r="I3658" s="751">
        <v>8868800</v>
      </c>
      <c r="J3658" s="791">
        <f t="shared" si="106"/>
        <v>142764304.43000001</v>
      </c>
      <c r="K3658" s="785">
        <v>143364304.43000001</v>
      </c>
      <c r="L3658" s="1081"/>
      <c r="M3658" s="1321"/>
    </row>
    <row r="3659" spans="2:13" ht="34.5" customHeight="1" x14ac:dyDescent="0.35">
      <c r="B3659" s="698">
        <v>22020201</v>
      </c>
      <c r="C3659" s="782">
        <v>71091</v>
      </c>
      <c r="D3659" s="783" t="s">
        <v>4684</v>
      </c>
      <c r="E3659" s="784">
        <v>2101</v>
      </c>
      <c r="F3659" s="782">
        <v>10721300</v>
      </c>
      <c r="G3659" s="26" t="s">
        <v>147</v>
      </c>
      <c r="H3659" s="791">
        <v>20000</v>
      </c>
      <c r="I3659" s="751">
        <v>551500</v>
      </c>
      <c r="J3659" s="791">
        <f t="shared" si="106"/>
        <v>1180000</v>
      </c>
      <c r="K3659" s="785">
        <v>1200000</v>
      </c>
      <c r="L3659" s="1081"/>
      <c r="M3659" s="1321"/>
    </row>
    <row r="3660" spans="2:13" ht="34.5" customHeight="1" x14ac:dyDescent="0.35">
      <c r="B3660" s="698">
        <v>22020202</v>
      </c>
      <c r="C3660" s="782">
        <v>71091</v>
      </c>
      <c r="D3660" s="783" t="s">
        <v>4684</v>
      </c>
      <c r="E3660" s="784">
        <v>2101</v>
      </c>
      <c r="F3660" s="782">
        <v>10721300</v>
      </c>
      <c r="G3660" s="26" t="s">
        <v>184</v>
      </c>
      <c r="H3660" s="791">
        <v>80000</v>
      </c>
      <c r="I3660" s="751">
        <v>60000</v>
      </c>
      <c r="J3660" s="791">
        <f t="shared" si="106"/>
        <v>622000</v>
      </c>
      <c r="K3660" s="785">
        <v>702000</v>
      </c>
      <c r="L3660" s="1081"/>
      <c r="M3660" s="1321"/>
    </row>
    <row r="3661" spans="2:13" ht="34.5" customHeight="1" x14ac:dyDescent="0.35">
      <c r="B3661" s="698">
        <v>22020203</v>
      </c>
      <c r="C3661" s="782">
        <v>71091</v>
      </c>
      <c r="D3661" s="783" t="s">
        <v>4684</v>
      </c>
      <c r="E3661" s="784">
        <v>2101</v>
      </c>
      <c r="F3661" s="782">
        <v>10721300</v>
      </c>
      <c r="G3661" s="26" t="s">
        <v>148</v>
      </c>
      <c r="H3661" s="791">
        <v>100000</v>
      </c>
      <c r="I3661" s="751"/>
      <c r="J3661" s="791">
        <f t="shared" si="106"/>
        <v>900000</v>
      </c>
      <c r="K3661" s="785">
        <v>1000000</v>
      </c>
      <c r="L3661" s="1081"/>
      <c r="M3661" s="1321"/>
    </row>
    <row r="3662" spans="2:13" ht="34.5" customHeight="1" x14ac:dyDescent="0.35">
      <c r="B3662" s="698">
        <v>22020204</v>
      </c>
      <c r="C3662" s="782">
        <v>71091</v>
      </c>
      <c r="D3662" s="783" t="s">
        <v>4684</v>
      </c>
      <c r="E3662" s="784">
        <v>2101</v>
      </c>
      <c r="F3662" s="782">
        <v>10721300</v>
      </c>
      <c r="G3662" s="26" t="s">
        <v>149</v>
      </c>
      <c r="H3662" s="791">
        <v>121080</v>
      </c>
      <c r="I3662" s="751"/>
      <c r="J3662" s="791">
        <v>-121080</v>
      </c>
      <c r="K3662" s="785">
        <v>0</v>
      </c>
      <c r="L3662" s="1081"/>
      <c r="M3662" s="1321"/>
    </row>
    <row r="3663" spans="2:13" ht="34.5" customHeight="1" x14ac:dyDescent="0.35">
      <c r="B3663" s="698">
        <v>22020205</v>
      </c>
      <c r="C3663" s="782">
        <v>71091</v>
      </c>
      <c r="D3663" s="783" t="s">
        <v>4684</v>
      </c>
      <c r="E3663" s="784">
        <v>2101</v>
      </c>
      <c r="F3663" s="782">
        <v>10721300</v>
      </c>
      <c r="G3663" s="26" t="s">
        <v>185</v>
      </c>
      <c r="H3663" s="791">
        <v>315000</v>
      </c>
      <c r="I3663" s="751"/>
      <c r="J3663" s="791">
        <f t="shared" si="106"/>
        <v>630000</v>
      </c>
      <c r="K3663" s="785">
        <v>945000</v>
      </c>
      <c r="L3663" s="1081"/>
      <c r="M3663" s="1321"/>
    </row>
    <row r="3664" spans="2:13" ht="34.5" customHeight="1" x14ac:dyDescent="0.35">
      <c r="B3664" s="698">
        <v>22020206</v>
      </c>
      <c r="C3664" s="782">
        <v>71091</v>
      </c>
      <c r="D3664" s="783" t="s">
        <v>4684</v>
      </c>
      <c r="E3664" s="784">
        <v>2101</v>
      </c>
      <c r="F3664" s="782">
        <v>10721300</v>
      </c>
      <c r="G3664" s="26" t="s">
        <v>234</v>
      </c>
      <c r="H3664" s="791">
        <v>103325</v>
      </c>
      <c r="I3664" s="751"/>
      <c r="J3664" s="791">
        <v>-103325</v>
      </c>
      <c r="K3664" s="785">
        <v>0</v>
      </c>
      <c r="L3664" s="1081"/>
      <c r="M3664" s="1321"/>
    </row>
    <row r="3665" spans="2:13" ht="34.5" customHeight="1" x14ac:dyDescent="0.35">
      <c r="B3665" s="698">
        <v>22020301</v>
      </c>
      <c r="C3665" s="782">
        <v>71091</v>
      </c>
      <c r="D3665" s="783" t="s">
        <v>4684</v>
      </c>
      <c r="E3665" s="784">
        <v>2101</v>
      </c>
      <c r="F3665" s="782">
        <v>10721300</v>
      </c>
      <c r="G3665" s="26" t="s">
        <v>195</v>
      </c>
      <c r="H3665" s="791">
        <v>500000</v>
      </c>
      <c r="I3665" s="751">
        <v>2496250</v>
      </c>
      <c r="J3665" s="791">
        <f t="shared" si="106"/>
        <v>6500000</v>
      </c>
      <c r="K3665" s="785">
        <v>7000000</v>
      </c>
      <c r="L3665" s="1081"/>
      <c r="M3665" s="1321"/>
    </row>
    <row r="3666" spans="2:13" ht="34.5" customHeight="1" x14ac:dyDescent="0.35">
      <c r="B3666" s="698">
        <v>22020302</v>
      </c>
      <c r="C3666" s="782">
        <v>71091</v>
      </c>
      <c r="D3666" s="783" t="s">
        <v>4684</v>
      </c>
      <c r="E3666" s="784">
        <v>2101</v>
      </c>
      <c r="F3666" s="782">
        <v>10721300</v>
      </c>
      <c r="G3666" s="26" t="s">
        <v>207</v>
      </c>
      <c r="H3666" s="791">
        <v>260000</v>
      </c>
      <c r="I3666" s="751"/>
      <c r="J3666" s="791">
        <f t="shared" si="106"/>
        <v>65000</v>
      </c>
      <c r="K3666" s="785">
        <v>325000</v>
      </c>
      <c r="L3666" s="1081"/>
      <c r="M3666" s="1321"/>
    </row>
    <row r="3667" spans="2:13" ht="34.5" customHeight="1" x14ac:dyDescent="0.35">
      <c r="B3667" s="698">
        <v>22020303</v>
      </c>
      <c r="C3667" s="782">
        <v>71091</v>
      </c>
      <c r="D3667" s="783" t="s">
        <v>4684</v>
      </c>
      <c r="E3667" s="784">
        <v>2101</v>
      </c>
      <c r="F3667" s="782">
        <v>10721300</v>
      </c>
      <c r="G3667" s="26" t="s">
        <v>152</v>
      </c>
      <c r="H3667" s="791">
        <v>5000</v>
      </c>
      <c r="I3667" s="751"/>
      <c r="J3667" s="791">
        <f t="shared" si="106"/>
        <v>10000</v>
      </c>
      <c r="K3667" s="785">
        <v>15000</v>
      </c>
      <c r="L3667" s="1081"/>
      <c r="M3667" s="1321"/>
    </row>
    <row r="3668" spans="2:13" ht="34.5" customHeight="1" x14ac:dyDescent="0.35">
      <c r="B3668" s="698">
        <v>22020304</v>
      </c>
      <c r="C3668" s="782">
        <v>71091</v>
      </c>
      <c r="D3668" s="783" t="s">
        <v>4684</v>
      </c>
      <c r="E3668" s="784">
        <v>2101</v>
      </c>
      <c r="F3668" s="782">
        <v>10721300</v>
      </c>
      <c r="G3668" s="26" t="s">
        <v>187</v>
      </c>
      <c r="H3668" s="791">
        <v>6750</v>
      </c>
      <c r="I3668" s="751"/>
      <c r="J3668" s="791">
        <f t="shared" si="106"/>
        <v>13500</v>
      </c>
      <c r="K3668" s="785">
        <v>20250</v>
      </c>
      <c r="L3668" s="1081"/>
      <c r="M3668" s="1321"/>
    </row>
    <row r="3669" spans="2:13" ht="34.5" customHeight="1" x14ac:dyDescent="0.35">
      <c r="B3669" s="698">
        <v>22020305</v>
      </c>
      <c r="C3669" s="782">
        <v>71091</v>
      </c>
      <c r="D3669" s="783" t="s">
        <v>4684</v>
      </c>
      <c r="E3669" s="784">
        <v>2101</v>
      </c>
      <c r="F3669" s="782">
        <v>10721300</v>
      </c>
      <c r="G3669" s="26" t="s">
        <v>153</v>
      </c>
      <c r="H3669" s="791">
        <v>350000</v>
      </c>
      <c r="I3669" s="751"/>
      <c r="J3669" s="791">
        <f t="shared" si="106"/>
        <v>8585900</v>
      </c>
      <c r="K3669" s="785">
        <v>8935900</v>
      </c>
      <c r="L3669" s="1081"/>
      <c r="M3669" s="1321"/>
    </row>
    <row r="3670" spans="2:13" ht="34.5" customHeight="1" x14ac:dyDescent="0.35">
      <c r="B3670" s="698">
        <v>22020306</v>
      </c>
      <c r="C3670" s="782">
        <v>71091</v>
      </c>
      <c r="D3670" s="783" t="s">
        <v>4684</v>
      </c>
      <c r="E3670" s="784">
        <v>2101</v>
      </c>
      <c r="F3670" s="782">
        <v>10721300</v>
      </c>
      <c r="G3670" s="26" t="s">
        <v>154</v>
      </c>
      <c r="H3670" s="791">
        <v>204500</v>
      </c>
      <c r="I3670" s="751"/>
      <c r="J3670" s="791">
        <f t="shared" si="106"/>
        <v>409000</v>
      </c>
      <c r="K3670" s="785">
        <v>613500</v>
      </c>
      <c r="L3670" s="1081"/>
      <c r="M3670" s="1321"/>
    </row>
    <row r="3671" spans="2:13" ht="34.5" customHeight="1" x14ac:dyDescent="0.35">
      <c r="B3671" s="698">
        <v>22020309</v>
      </c>
      <c r="C3671" s="782">
        <v>71091</v>
      </c>
      <c r="D3671" s="783" t="s">
        <v>4684</v>
      </c>
      <c r="E3671" s="784">
        <v>2101</v>
      </c>
      <c r="F3671" s="782">
        <v>10721300</v>
      </c>
      <c r="G3671" s="26" t="s">
        <v>156</v>
      </c>
      <c r="H3671" s="791">
        <v>56000</v>
      </c>
      <c r="I3671" s="751"/>
      <c r="J3671" s="791">
        <f>K3671-H3671</f>
        <v>-56000</v>
      </c>
      <c r="K3671" s="785">
        <v>0</v>
      </c>
      <c r="L3671" s="1081"/>
      <c r="M3671" s="1321"/>
    </row>
    <row r="3672" spans="2:13" ht="34.5" customHeight="1" x14ac:dyDescent="0.35">
      <c r="B3672" s="698">
        <v>22020310</v>
      </c>
      <c r="C3672" s="782">
        <v>71091</v>
      </c>
      <c r="D3672" s="783" t="s">
        <v>4684</v>
      </c>
      <c r="E3672" s="784">
        <v>2101</v>
      </c>
      <c r="F3672" s="782">
        <v>10721300</v>
      </c>
      <c r="G3672" s="26" t="s">
        <v>209</v>
      </c>
      <c r="H3672" s="791">
        <v>41995</v>
      </c>
      <c r="I3672" s="751"/>
      <c r="J3672" s="791">
        <f>K3672-H3672</f>
        <v>-41995</v>
      </c>
      <c r="K3672" s="785">
        <v>0</v>
      </c>
      <c r="L3672" s="1081"/>
      <c r="M3672" s="1321"/>
    </row>
    <row r="3673" spans="2:13" ht="34.5" customHeight="1" x14ac:dyDescent="0.35">
      <c r="B3673" s="698">
        <v>22020401</v>
      </c>
      <c r="C3673" s="782">
        <v>71091</v>
      </c>
      <c r="D3673" s="783" t="s">
        <v>4684</v>
      </c>
      <c r="E3673" s="784">
        <v>2101</v>
      </c>
      <c r="F3673" s="782">
        <v>10721300</v>
      </c>
      <c r="G3673" s="26" t="s">
        <v>196</v>
      </c>
      <c r="H3673" s="791">
        <v>550000</v>
      </c>
      <c r="I3673" s="751">
        <v>1033400</v>
      </c>
      <c r="J3673" s="791">
        <f t="shared" si="106"/>
        <v>7700000</v>
      </c>
      <c r="K3673" s="785">
        <v>8250000</v>
      </c>
      <c r="L3673" s="1081"/>
      <c r="M3673" s="1321"/>
    </row>
    <row r="3674" spans="2:13" ht="34.5" customHeight="1" x14ac:dyDescent="0.35">
      <c r="B3674" s="698">
        <v>22020402</v>
      </c>
      <c r="C3674" s="782">
        <v>71091</v>
      </c>
      <c r="D3674" s="783" t="s">
        <v>4684</v>
      </c>
      <c r="E3674" s="784">
        <v>2101</v>
      </c>
      <c r="F3674" s="782">
        <v>10721300</v>
      </c>
      <c r="G3674" s="26" t="s">
        <v>197</v>
      </c>
      <c r="H3674" s="791">
        <v>540000</v>
      </c>
      <c r="I3674" s="751">
        <v>0</v>
      </c>
      <c r="J3674" s="791">
        <f t="shared" si="106"/>
        <v>1080000</v>
      </c>
      <c r="K3674" s="785">
        <v>1620000</v>
      </c>
      <c r="L3674" s="1081"/>
      <c r="M3674" s="1321"/>
    </row>
    <row r="3675" spans="2:13" ht="34.5" customHeight="1" x14ac:dyDescent="0.35">
      <c r="B3675" s="698">
        <v>22020403</v>
      </c>
      <c r="C3675" s="782">
        <v>71091</v>
      </c>
      <c r="D3675" s="783" t="s">
        <v>4684</v>
      </c>
      <c r="E3675" s="784">
        <v>2101</v>
      </c>
      <c r="F3675" s="782">
        <v>10721300</v>
      </c>
      <c r="G3675" s="26" t="s">
        <v>160</v>
      </c>
      <c r="H3675" s="791">
        <v>350000</v>
      </c>
      <c r="I3675" s="751">
        <v>9000</v>
      </c>
      <c r="J3675" s="791">
        <f t="shared" si="106"/>
        <v>700000</v>
      </c>
      <c r="K3675" s="785">
        <v>1050000</v>
      </c>
      <c r="L3675" s="1081"/>
      <c r="M3675" s="1321"/>
    </row>
    <row r="3676" spans="2:13" ht="34.5" customHeight="1" x14ac:dyDescent="0.35">
      <c r="B3676" s="698">
        <v>22020404</v>
      </c>
      <c r="C3676" s="782">
        <v>71091</v>
      </c>
      <c r="D3676" s="783" t="s">
        <v>4684</v>
      </c>
      <c r="E3676" s="784">
        <v>2101</v>
      </c>
      <c r="F3676" s="782">
        <v>10721300</v>
      </c>
      <c r="G3676" s="26" t="s">
        <v>161</v>
      </c>
      <c r="H3676" s="791">
        <v>100000</v>
      </c>
      <c r="I3676" s="751">
        <v>264800</v>
      </c>
      <c r="J3676" s="791">
        <f t="shared" si="106"/>
        <v>2700000</v>
      </c>
      <c r="K3676" s="785">
        <v>2800000</v>
      </c>
      <c r="L3676" s="1081"/>
      <c r="M3676" s="1321"/>
    </row>
    <row r="3677" spans="2:13" ht="34.5" customHeight="1" x14ac:dyDescent="0.35">
      <c r="B3677" s="698">
        <v>22020405</v>
      </c>
      <c r="C3677" s="782">
        <v>71091</v>
      </c>
      <c r="D3677" s="783" t="s">
        <v>4684</v>
      </c>
      <c r="E3677" s="784">
        <v>2101</v>
      </c>
      <c r="F3677" s="782">
        <v>10721300</v>
      </c>
      <c r="G3677" s="26" t="s">
        <v>162</v>
      </c>
      <c r="H3677" s="791">
        <v>250000</v>
      </c>
      <c r="I3677" s="751">
        <v>40000</v>
      </c>
      <c r="J3677" s="791">
        <f t="shared" si="106"/>
        <v>1790000</v>
      </c>
      <c r="K3677" s="785">
        <v>2040000</v>
      </c>
      <c r="L3677" s="1081"/>
      <c r="M3677" s="1321"/>
    </row>
    <row r="3678" spans="2:13" ht="34.5" customHeight="1" x14ac:dyDescent="0.35">
      <c r="B3678" s="698">
        <v>22020406</v>
      </c>
      <c r="C3678" s="782">
        <v>71091</v>
      </c>
      <c r="D3678" s="783" t="s">
        <v>4684</v>
      </c>
      <c r="E3678" s="784">
        <v>2101</v>
      </c>
      <c r="F3678" s="782">
        <v>10721300</v>
      </c>
      <c r="G3678" s="26" t="s">
        <v>163</v>
      </c>
      <c r="H3678" s="791">
        <v>180000</v>
      </c>
      <c r="I3678" s="751">
        <v>0</v>
      </c>
      <c r="J3678" s="791">
        <f t="shared" si="106"/>
        <v>-180000</v>
      </c>
      <c r="K3678" s="785">
        <v>0</v>
      </c>
      <c r="L3678" s="1081"/>
      <c r="M3678" s="1321"/>
    </row>
    <row r="3679" spans="2:13" ht="34.5" customHeight="1" x14ac:dyDescent="0.35">
      <c r="B3679" s="698">
        <v>22020411</v>
      </c>
      <c r="C3679" s="782">
        <v>71091</v>
      </c>
      <c r="D3679" s="783" t="s">
        <v>4684</v>
      </c>
      <c r="E3679" s="784">
        <v>2101</v>
      </c>
      <c r="F3679" s="782">
        <v>10721300</v>
      </c>
      <c r="G3679" s="26" t="s">
        <v>227</v>
      </c>
      <c r="H3679" s="791">
        <v>360000</v>
      </c>
      <c r="I3679" s="751">
        <v>0</v>
      </c>
      <c r="J3679" s="791">
        <f t="shared" si="106"/>
        <v>-360000</v>
      </c>
      <c r="K3679" s="785">
        <v>0</v>
      </c>
      <c r="L3679" s="1081"/>
      <c r="M3679" s="1321"/>
    </row>
    <row r="3680" spans="2:13" ht="34.5" customHeight="1" x14ac:dyDescent="0.35">
      <c r="B3680" s="698">
        <v>22020412</v>
      </c>
      <c r="C3680" s="782">
        <v>71091</v>
      </c>
      <c r="D3680" s="783" t="s">
        <v>4684</v>
      </c>
      <c r="E3680" s="784">
        <v>2101</v>
      </c>
      <c r="F3680" s="782">
        <v>10721300</v>
      </c>
      <c r="G3680" s="26" t="s">
        <v>270</v>
      </c>
      <c r="H3680" s="791">
        <v>400000</v>
      </c>
      <c r="I3680" s="751">
        <v>0</v>
      </c>
      <c r="J3680" s="791">
        <f t="shared" si="106"/>
        <v>-400000</v>
      </c>
      <c r="K3680" s="785">
        <v>0</v>
      </c>
      <c r="L3680" s="1081"/>
      <c r="M3680" s="1321"/>
    </row>
    <row r="3681" spans="2:15" ht="34.5" customHeight="1" x14ac:dyDescent="0.35">
      <c r="B3681" s="698">
        <v>22020501</v>
      </c>
      <c r="C3681" s="782">
        <v>71091</v>
      </c>
      <c r="D3681" s="783" t="s">
        <v>4684</v>
      </c>
      <c r="E3681" s="784">
        <v>2101</v>
      </c>
      <c r="F3681" s="782">
        <v>10721300</v>
      </c>
      <c r="G3681" s="26" t="s">
        <v>165</v>
      </c>
      <c r="H3681" s="791">
        <v>166700</v>
      </c>
      <c r="I3681" s="751">
        <v>0</v>
      </c>
      <c r="J3681" s="39">
        <f t="shared" si="106"/>
        <v>76518199</v>
      </c>
      <c r="K3681" s="785">
        <v>76684899</v>
      </c>
      <c r="L3681" s="1081"/>
      <c r="M3681" s="1321"/>
    </row>
    <row r="3682" spans="2:15" ht="34.5" customHeight="1" x14ac:dyDescent="0.35">
      <c r="B3682" s="698">
        <v>22020601</v>
      </c>
      <c r="C3682" s="782">
        <v>71091</v>
      </c>
      <c r="D3682" s="783" t="s">
        <v>4684</v>
      </c>
      <c r="E3682" s="784">
        <v>2101</v>
      </c>
      <c r="F3682" s="782">
        <v>10721300</v>
      </c>
      <c r="G3682" s="26" t="s">
        <v>166</v>
      </c>
      <c r="H3682" s="791">
        <v>400000</v>
      </c>
      <c r="I3682" s="751">
        <v>610500</v>
      </c>
      <c r="J3682" s="39">
        <f t="shared" si="106"/>
        <v>1760000</v>
      </c>
      <c r="K3682" s="785">
        <v>2160000</v>
      </c>
      <c r="L3682" s="1081"/>
      <c r="M3682" s="1321"/>
    </row>
    <row r="3683" spans="2:15" ht="34.5" customHeight="1" x14ac:dyDescent="0.35">
      <c r="B3683" s="698">
        <v>22020605</v>
      </c>
      <c r="C3683" s="782">
        <v>71091</v>
      </c>
      <c r="D3683" s="783" t="s">
        <v>4684</v>
      </c>
      <c r="E3683" s="784">
        <v>2101</v>
      </c>
      <c r="F3683" s="782">
        <v>10721300</v>
      </c>
      <c r="G3683" s="26" t="s">
        <v>167</v>
      </c>
      <c r="H3683" s="791">
        <v>525000</v>
      </c>
      <c r="I3683" s="751">
        <v>130000</v>
      </c>
      <c r="J3683" s="791">
        <f t="shared" si="106"/>
        <v>4997306</v>
      </c>
      <c r="K3683" s="785">
        <v>5522306</v>
      </c>
      <c r="L3683" s="1081"/>
      <c r="M3683" s="1321"/>
    </row>
    <row r="3684" spans="2:15" ht="34.5" customHeight="1" x14ac:dyDescent="0.35">
      <c r="B3684" s="698">
        <v>22020701</v>
      </c>
      <c r="C3684" s="782">
        <v>71091</v>
      </c>
      <c r="D3684" s="783" t="s">
        <v>4684</v>
      </c>
      <c r="E3684" s="784">
        <v>2101</v>
      </c>
      <c r="F3684" s="782">
        <v>10721300</v>
      </c>
      <c r="G3684" s="26" t="s">
        <v>199</v>
      </c>
      <c r="H3684" s="791">
        <v>232200</v>
      </c>
      <c r="I3684" s="751">
        <v>0</v>
      </c>
      <c r="J3684" s="791">
        <f t="shared" si="106"/>
        <v>2292000</v>
      </c>
      <c r="K3684" s="785">
        <v>2524200</v>
      </c>
      <c r="L3684" s="1081"/>
      <c r="M3684" s="1321"/>
    </row>
    <row r="3685" spans="2:15" ht="34.5" customHeight="1" x14ac:dyDescent="0.35">
      <c r="B3685" s="698">
        <v>22020702</v>
      </c>
      <c r="C3685" s="782">
        <v>71091</v>
      </c>
      <c r="D3685" s="783" t="s">
        <v>4684</v>
      </c>
      <c r="E3685" s="784">
        <v>2101</v>
      </c>
      <c r="F3685" s="782">
        <v>10721300</v>
      </c>
      <c r="G3685" s="26" t="s">
        <v>223</v>
      </c>
      <c r="H3685" s="791">
        <v>270000</v>
      </c>
      <c r="I3685" s="751">
        <v>0</v>
      </c>
      <c r="J3685" s="791">
        <f t="shared" si="106"/>
        <v>3655500</v>
      </c>
      <c r="K3685" s="785">
        <v>3925500</v>
      </c>
      <c r="L3685" s="1081"/>
      <c r="M3685" s="1321"/>
    </row>
    <row r="3686" spans="2:15" ht="34.5" customHeight="1" x14ac:dyDescent="0.35">
      <c r="B3686" s="698">
        <v>22020801</v>
      </c>
      <c r="C3686" s="782">
        <v>71091</v>
      </c>
      <c r="D3686" s="783" t="s">
        <v>4684</v>
      </c>
      <c r="E3686" s="784">
        <v>2101</v>
      </c>
      <c r="F3686" s="782">
        <v>10721300</v>
      </c>
      <c r="G3686" s="26" t="s">
        <v>168</v>
      </c>
      <c r="H3686" s="791">
        <v>340000</v>
      </c>
      <c r="I3686" s="751">
        <v>600000</v>
      </c>
      <c r="J3686" s="791">
        <f t="shared" si="106"/>
        <v>4960000</v>
      </c>
      <c r="K3686" s="785">
        <v>5300000</v>
      </c>
      <c r="L3686" s="1081"/>
      <c r="M3686" s="1321"/>
    </row>
    <row r="3687" spans="2:15" ht="34.5" customHeight="1" x14ac:dyDescent="0.35">
      <c r="B3687" s="698">
        <v>22020802</v>
      </c>
      <c r="C3687" s="782">
        <v>71091</v>
      </c>
      <c r="D3687" s="783" t="s">
        <v>4684</v>
      </c>
      <c r="E3687" s="784">
        <v>2101</v>
      </c>
      <c r="F3687" s="782">
        <v>10721300</v>
      </c>
      <c r="G3687" s="26" t="s">
        <v>188</v>
      </c>
      <c r="H3687" s="791">
        <v>378000</v>
      </c>
      <c r="I3687" s="751">
        <v>0</v>
      </c>
      <c r="J3687" s="791">
        <f>K3687-H3687</f>
        <v>-378000</v>
      </c>
      <c r="K3687" s="785">
        <v>0</v>
      </c>
      <c r="L3687" s="1081"/>
      <c r="M3687" s="1321"/>
    </row>
    <row r="3688" spans="2:15" ht="34.5" customHeight="1" x14ac:dyDescent="0.35">
      <c r="B3688" s="698">
        <v>22020803</v>
      </c>
      <c r="C3688" s="782">
        <v>71091</v>
      </c>
      <c r="D3688" s="783" t="s">
        <v>4684</v>
      </c>
      <c r="E3688" s="784">
        <v>2101</v>
      </c>
      <c r="F3688" s="782">
        <v>10721300</v>
      </c>
      <c r="G3688" s="26" t="s">
        <v>169</v>
      </c>
      <c r="H3688" s="791">
        <v>350000</v>
      </c>
      <c r="I3688" s="751">
        <v>648000</v>
      </c>
      <c r="J3688" s="791">
        <f t="shared" si="106"/>
        <v>370000</v>
      </c>
      <c r="K3688" s="785">
        <v>720000</v>
      </c>
      <c r="L3688" s="1081"/>
      <c r="M3688" s="1321"/>
    </row>
    <row r="3689" spans="2:15" ht="34.5" customHeight="1" x14ac:dyDescent="0.35">
      <c r="B3689" s="698">
        <v>22020901</v>
      </c>
      <c r="C3689" s="782">
        <v>71091</v>
      </c>
      <c r="D3689" s="783" t="s">
        <v>4684</v>
      </c>
      <c r="E3689" s="784">
        <v>2101</v>
      </c>
      <c r="F3689" s="782">
        <v>10721300</v>
      </c>
      <c r="G3689" s="26" t="s">
        <v>171</v>
      </c>
      <c r="H3689" s="791">
        <v>100000</v>
      </c>
      <c r="I3689" s="751">
        <v>382039.6</v>
      </c>
      <c r="J3689" s="791">
        <f t="shared" si="106"/>
        <v>475890</v>
      </c>
      <c r="K3689" s="785">
        <v>575890</v>
      </c>
      <c r="L3689" s="1081"/>
      <c r="M3689" s="1321"/>
    </row>
    <row r="3690" spans="2:15" ht="34.5" customHeight="1" x14ac:dyDescent="0.35">
      <c r="B3690" s="698">
        <v>22020902</v>
      </c>
      <c r="C3690" s="782">
        <v>71091</v>
      </c>
      <c r="D3690" s="783" t="s">
        <v>4684</v>
      </c>
      <c r="E3690" s="784">
        <v>2101</v>
      </c>
      <c r="F3690" s="782">
        <v>10721300</v>
      </c>
      <c r="G3690" s="26" t="s">
        <v>226</v>
      </c>
      <c r="H3690" s="791">
        <v>200000</v>
      </c>
      <c r="I3690" s="751">
        <v>0</v>
      </c>
      <c r="J3690" s="791">
        <f t="shared" si="106"/>
        <v>3177980</v>
      </c>
      <c r="K3690" s="785">
        <v>3377980</v>
      </c>
      <c r="L3690" s="1081"/>
      <c r="M3690" s="1321"/>
    </row>
    <row r="3691" spans="2:15" s="1312" customFormat="1" ht="34.5" customHeight="1" x14ac:dyDescent="0.35">
      <c r="B3691" s="1313">
        <v>22021001</v>
      </c>
      <c r="C3691" s="1324">
        <v>71091</v>
      </c>
      <c r="D3691" s="1333" t="s">
        <v>4684</v>
      </c>
      <c r="E3691" s="1334">
        <v>2101</v>
      </c>
      <c r="F3691" s="1324">
        <v>10721300</v>
      </c>
      <c r="G3691" s="1316" t="s">
        <v>172</v>
      </c>
      <c r="H3691" s="1317">
        <v>291562</v>
      </c>
      <c r="I3691" s="1318">
        <v>1119000</v>
      </c>
      <c r="J3691" s="1335">
        <v>2000000</v>
      </c>
      <c r="K3691" s="1330">
        <f>J3691+H3691</f>
        <v>2291562</v>
      </c>
      <c r="L3691" s="1327"/>
      <c r="M3691" s="1321"/>
      <c r="N3691" s="1340"/>
      <c r="O3691" s="1322"/>
    </row>
    <row r="3692" spans="2:15" ht="34.5" customHeight="1" x14ac:dyDescent="0.35">
      <c r="B3692" s="698">
        <v>22021002</v>
      </c>
      <c r="C3692" s="782">
        <v>71091</v>
      </c>
      <c r="D3692" s="783" t="s">
        <v>4684</v>
      </c>
      <c r="E3692" s="784">
        <v>2101</v>
      </c>
      <c r="F3692" s="782">
        <v>10721300</v>
      </c>
      <c r="G3692" s="26" t="s">
        <v>189</v>
      </c>
      <c r="H3692" s="791">
        <v>300825</v>
      </c>
      <c r="I3692" s="751">
        <v>0</v>
      </c>
      <c r="J3692" s="791">
        <v>9083124</v>
      </c>
      <c r="K3692" s="785">
        <f>J3692+H3692</f>
        <v>9383949</v>
      </c>
      <c r="L3692" s="1081"/>
      <c r="M3692" s="1321"/>
    </row>
    <row r="3693" spans="2:15" ht="34.5" customHeight="1" x14ac:dyDescent="0.35">
      <c r="B3693" s="698">
        <v>22021003</v>
      </c>
      <c r="C3693" s="782">
        <v>71091</v>
      </c>
      <c r="D3693" s="783" t="s">
        <v>4684</v>
      </c>
      <c r="E3693" s="784">
        <v>2101</v>
      </c>
      <c r="F3693" s="782">
        <v>10721300</v>
      </c>
      <c r="G3693" s="26" t="s">
        <v>173</v>
      </c>
      <c r="H3693" s="791">
        <v>494771</v>
      </c>
      <c r="I3693" s="751">
        <v>67000</v>
      </c>
      <c r="J3693" s="39">
        <f t="shared" si="106"/>
        <v>11005229</v>
      </c>
      <c r="K3693" s="785">
        <v>11500000</v>
      </c>
      <c r="L3693" s="1081"/>
      <c r="M3693" s="1321"/>
    </row>
    <row r="3694" spans="2:15" ht="34.5" customHeight="1" x14ac:dyDescent="0.35">
      <c r="B3694" s="698">
        <v>22021006</v>
      </c>
      <c r="C3694" s="782">
        <v>71091</v>
      </c>
      <c r="D3694" s="783" t="s">
        <v>4684</v>
      </c>
      <c r="E3694" s="784">
        <v>2101</v>
      </c>
      <c r="F3694" s="782">
        <v>10721300</v>
      </c>
      <c r="G3694" s="26" t="s">
        <v>190</v>
      </c>
      <c r="H3694" s="791">
        <v>15500</v>
      </c>
      <c r="I3694" s="751">
        <v>0</v>
      </c>
      <c r="J3694" s="39">
        <f t="shared" si="106"/>
        <v>31000</v>
      </c>
      <c r="K3694" s="785">
        <v>46500</v>
      </c>
      <c r="L3694" s="1081"/>
      <c r="M3694" s="1321"/>
    </row>
    <row r="3695" spans="2:15" ht="34.5" customHeight="1" x14ac:dyDescent="0.35">
      <c r="B3695" s="698">
        <v>22021007</v>
      </c>
      <c r="C3695" s="782">
        <v>71091</v>
      </c>
      <c r="D3695" s="783" t="s">
        <v>4684</v>
      </c>
      <c r="E3695" s="784">
        <v>2101</v>
      </c>
      <c r="F3695" s="782">
        <v>10721300</v>
      </c>
      <c r="G3695" s="26" t="s">
        <v>175</v>
      </c>
      <c r="H3695" s="791">
        <v>630000</v>
      </c>
      <c r="I3695" s="751">
        <v>0</v>
      </c>
      <c r="J3695" s="791">
        <f t="shared" si="106"/>
        <v>0</v>
      </c>
      <c r="K3695" s="785">
        <v>630000</v>
      </c>
      <c r="L3695" s="1081"/>
      <c r="M3695" s="1321"/>
    </row>
    <row r="3696" spans="2:15" ht="34.5" customHeight="1" x14ac:dyDescent="0.35">
      <c r="B3696" s="698">
        <v>22021008</v>
      </c>
      <c r="C3696" s="782">
        <v>71091</v>
      </c>
      <c r="D3696" s="783" t="s">
        <v>4684</v>
      </c>
      <c r="E3696" s="784">
        <v>2101</v>
      </c>
      <c r="F3696" s="782">
        <v>10721300</v>
      </c>
      <c r="G3696" s="28" t="s">
        <v>191</v>
      </c>
      <c r="H3696" s="857">
        <v>350000</v>
      </c>
      <c r="I3696" s="751">
        <v>0</v>
      </c>
      <c r="J3696" s="791">
        <f t="shared" si="106"/>
        <v>-350000</v>
      </c>
      <c r="K3696" s="785">
        <v>0</v>
      </c>
      <c r="L3696" s="1081"/>
      <c r="M3696" s="1321"/>
    </row>
    <row r="3697" spans="2:13" ht="34.5" customHeight="1" x14ac:dyDescent="0.35">
      <c r="B3697" s="698">
        <v>22021009</v>
      </c>
      <c r="C3697" s="782">
        <v>71091</v>
      </c>
      <c r="D3697" s="783" t="s">
        <v>4684</v>
      </c>
      <c r="E3697" s="784">
        <v>2101</v>
      </c>
      <c r="F3697" s="782">
        <v>10721300</v>
      </c>
      <c r="G3697" s="28" t="s">
        <v>176</v>
      </c>
      <c r="H3697" s="857">
        <v>56133</v>
      </c>
      <c r="I3697" s="751">
        <v>0</v>
      </c>
      <c r="J3697" s="791">
        <f t="shared" si="106"/>
        <v>-56133</v>
      </c>
      <c r="K3697" s="785">
        <v>0</v>
      </c>
      <c r="L3697" s="1081"/>
      <c r="M3697" s="1321"/>
    </row>
    <row r="3698" spans="2:13" ht="34.5" customHeight="1" x14ac:dyDescent="0.35">
      <c r="B3698" s="698">
        <v>22021014</v>
      </c>
      <c r="C3698" s="782">
        <v>71091</v>
      </c>
      <c r="D3698" s="783" t="s">
        <v>4684</v>
      </c>
      <c r="E3698" s="784">
        <v>2101</v>
      </c>
      <c r="F3698" s="782">
        <v>10721300</v>
      </c>
      <c r="G3698" s="28" t="s">
        <v>206</v>
      </c>
      <c r="H3698" s="857">
        <v>50000</v>
      </c>
      <c r="I3698" s="751">
        <v>50000</v>
      </c>
      <c r="J3698" s="791">
        <f t="shared" si="106"/>
        <v>5080000</v>
      </c>
      <c r="K3698" s="785">
        <v>5130000</v>
      </c>
      <c r="L3698" s="1081"/>
      <c r="M3698" s="1321"/>
    </row>
    <row r="3699" spans="2:13" ht="34.5" customHeight="1" x14ac:dyDescent="0.35">
      <c r="B3699" s="698">
        <v>22021021</v>
      </c>
      <c r="C3699" s="782">
        <v>71091</v>
      </c>
      <c r="D3699" s="783" t="s">
        <v>4684</v>
      </c>
      <c r="E3699" s="784">
        <v>2101</v>
      </c>
      <c r="F3699" s="782">
        <v>10721300</v>
      </c>
      <c r="G3699" s="28" t="s">
        <v>201</v>
      </c>
      <c r="H3699" s="857">
        <v>450000</v>
      </c>
      <c r="I3699" s="751">
        <v>0</v>
      </c>
      <c r="J3699" s="791">
        <f t="shared" si="106"/>
        <v>-50000</v>
      </c>
      <c r="K3699" s="785">
        <v>400000</v>
      </c>
      <c r="L3699" s="1081"/>
      <c r="M3699" s="1321"/>
    </row>
    <row r="3700" spans="2:13" ht="34.5" customHeight="1" thickBot="1" x14ac:dyDescent="0.4">
      <c r="B3700" s="698">
        <v>22040109</v>
      </c>
      <c r="C3700" s="782">
        <v>71091</v>
      </c>
      <c r="D3700" s="783" t="s">
        <v>4684</v>
      </c>
      <c r="E3700" s="784">
        <v>2101</v>
      </c>
      <c r="F3700" s="782">
        <v>10721300</v>
      </c>
      <c r="G3700" s="28" t="s">
        <v>178</v>
      </c>
      <c r="H3700" s="857">
        <v>461454084</v>
      </c>
      <c r="I3700" s="868">
        <v>99600000</v>
      </c>
      <c r="J3700" s="857">
        <f t="shared" si="106"/>
        <v>498545916</v>
      </c>
      <c r="K3700" s="1172">
        <v>960000000</v>
      </c>
      <c r="L3700" s="1081"/>
      <c r="M3700" s="1321"/>
    </row>
    <row r="3701" spans="2:13" ht="27.75" thickTop="1" thickBot="1" x14ac:dyDescent="0.4">
      <c r="B3701" s="764"/>
      <c r="C3701" s="764"/>
      <c r="D3701" s="764"/>
      <c r="E3701" s="764"/>
      <c r="F3701" s="764"/>
      <c r="G3701" s="16" t="s">
        <v>1039</v>
      </c>
      <c r="H3701" s="766">
        <f>SUM(H3656:H3700)</f>
        <v>505722225</v>
      </c>
      <c r="I3701" s="747">
        <f>SUM(I3656:I3700)</f>
        <v>155714730.47999999</v>
      </c>
      <c r="J3701" s="766">
        <f>SUM(J3656:J3700)</f>
        <v>1211762038.1800001</v>
      </c>
      <c r="K3701" s="766">
        <f>SUM(K3656:K3700)</f>
        <v>1717484263.1800001</v>
      </c>
      <c r="M3701" s="1321"/>
    </row>
    <row r="3702" spans="2:13" ht="27" thickTop="1" thickBot="1" x14ac:dyDescent="0.4">
      <c r="B3702" s="767"/>
      <c r="C3702" s="767"/>
      <c r="D3702" s="767"/>
      <c r="E3702" s="767"/>
      <c r="F3702" s="767"/>
      <c r="G3702" s="769"/>
      <c r="H3702" s="787"/>
      <c r="I3702" s="728"/>
      <c r="J3702" s="787"/>
      <c r="K3702" s="933"/>
      <c r="M3702" s="1321"/>
    </row>
    <row r="3703" spans="2:13" ht="27.75" thickTop="1" thickBot="1" x14ac:dyDescent="0.4">
      <c r="B3703" s="767"/>
      <c r="C3703" s="767"/>
      <c r="D3703" s="767"/>
      <c r="E3703" s="767"/>
      <c r="F3703" s="767"/>
      <c r="G3703" s="769"/>
      <c r="H3703" s="787"/>
      <c r="I3703" s="728"/>
      <c r="J3703" s="741" t="s">
        <v>179</v>
      </c>
      <c r="K3703" s="766">
        <f>K3656</f>
        <v>277430522.75</v>
      </c>
      <c r="M3703" s="1321"/>
    </row>
    <row r="3704" spans="2:13" ht="27.75" thickTop="1" thickBot="1" x14ac:dyDescent="0.4">
      <c r="B3704" s="767"/>
      <c r="C3704" s="767"/>
      <c r="D3704" s="767"/>
      <c r="E3704" s="767"/>
      <c r="F3704" s="767"/>
      <c r="G3704" s="769"/>
      <c r="H3704" s="787"/>
      <c r="I3704" s="728"/>
      <c r="J3704" s="741" t="s">
        <v>180</v>
      </c>
      <c r="K3704" s="766">
        <f>K3701-K3703</f>
        <v>1440053740.4300001</v>
      </c>
      <c r="M3704" s="1321"/>
    </row>
    <row r="3705" spans="2:13" ht="27.75" thickTop="1" thickBot="1" x14ac:dyDescent="0.4">
      <c r="B3705" s="767"/>
      <c r="C3705" s="767"/>
      <c r="D3705" s="767"/>
      <c r="E3705" s="767"/>
      <c r="F3705" s="767"/>
      <c r="G3705" s="769"/>
      <c r="H3705" s="787"/>
      <c r="I3705" s="728"/>
      <c r="J3705" s="720"/>
      <c r="K3705" s="794"/>
      <c r="M3705" s="1321"/>
    </row>
    <row r="3706" spans="2:13" ht="27.75" thickTop="1" thickBot="1" x14ac:dyDescent="0.4">
      <c r="B3706" s="1088" t="s">
        <v>3134</v>
      </c>
      <c r="C3706" s="1089" t="s">
        <v>3171</v>
      </c>
      <c r="D3706" s="1089"/>
      <c r="E3706" s="1089"/>
      <c r="F3706" s="1089"/>
      <c r="G3706" s="1089"/>
      <c r="H3706" s="1108"/>
      <c r="I3706" s="1101"/>
      <c r="J3706" s="1108"/>
      <c r="K3706" s="1108"/>
      <c r="M3706" s="1321"/>
    </row>
    <row r="3707" spans="2:13" ht="27.75" thickTop="1" thickBot="1" x14ac:dyDescent="0.4">
      <c r="B3707" s="1571" t="s">
        <v>213</v>
      </c>
      <c r="C3707" s="1571"/>
      <c r="D3707" s="1571"/>
      <c r="E3707" s="1571"/>
      <c r="F3707" s="1571"/>
      <c r="G3707" s="31"/>
      <c r="H3707" s="858"/>
      <c r="I3707" s="983"/>
      <c r="J3707" s="31"/>
      <c r="K3707" s="31"/>
      <c r="M3707" s="1321"/>
    </row>
    <row r="3708" spans="2:13" ht="79.5" thickTop="1" x14ac:dyDescent="0.35">
      <c r="B3708" s="860" t="s">
        <v>137</v>
      </c>
      <c r="C3708" s="860" t="s">
        <v>138</v>
      </c>
      <c r="D3708" s="860" t="s">
        <v>139</v>
      </c>
      <c r="E3708" s="860" t="s">
        <v>140</v>
      </c>
      <c r="F3708" s="860" t="s">
        <v>141</v>
      </c>
      <c r="G3708" s="860" t="s">
        <v>142</v>
      </c>
      <c r="H3708" s="861" t="s">
        <v>3311</v>
      </c>
      <c r="I3708" s="881" t="s">
        <v>3317</v>
      </c>
      <c r="J3708" s="882" t="s">
        <v>3318</v>
      </c>
      <c r="K3708" s="861" t="s">
        <v>5153</v>
      </c>
      <c r="M3708" s="1321"/>
    </row>
    <row r="3709" spans="2:13" ht="76.5" x14ac:dyDescent="0.35">
      <c r="B3709" s="685" t="s">
        <v>2942</v>
      </c>
      <c r="C3709" s="685">
        <v>71091</v>
      </c>
      <c r="D3709" s="924" t="s">
        <v>4045</v>
      </c>
      <c r="E3709" s="880">
        <v>3101</v>
      </c>
      <c r="F3709" s="685">
        <v>10742400</v>
      </c>
      <c r="G3709" s="9" t="s">
        <v>4044</v>
      </c>
      <c r="H3709" s="854">
        <v>729000000</v>
      </c>
      <c r="I3709" s="1028">
        <v>129000000</v>
      </c>
      <c r="J3709" s="1177">
        <v>571000000</v>
      </c>
      <c r="K3709" s="835">
        <f>J3709+H3709</f>
        <v>1300000000</v>
      </c>
      <c r="M3709" s="1321"/>
    </row>
    <row r="3710" spans="2:13" x14ac:dyDescent="0.35">
      <c r="B3710" s="685">
        <v>23010106</v>
      </c>
      <c r="C3710" s="685">
        <v>71091</v>
      </c>
      <c r="D3710" s="924" t="s">
        <v>4676</v>
      </c>
      <c r="E3710" s="880">
        <v>3101</v>
      </c>
      <c r="F3710" s="685">
        <v>10742400</v>
      </c>
      <c r="G3710" s="12" t="s">
        <v>4711</v>
      </c>
      <c r="H3710" s="917"/>
      <c r="I3710" s="883"/>
      <c r="J3710" s="1211"/>
      <c r="K3710" s="919">
        <f>SUM(H3710,J3710)</f>
        <v>0</v>
      </c>
      <c r="M3710" s="1321"/>
    </row>
    <row r="3711" spans="2:13" x14ac:dyDescent="0.35">
      <c r="B3711" s="685">
        <v>23010114</v>
      </c>
      <c r="C3711" s="685">
        <v>71091</v>
      </c>
      <c r="D3711" s="924" t="s">
        <v>4716</v>
      </c>
      <c r="E3711" s="880">
        <v>3101</v>
      </c>
      <c r="F3711" s="685">
        <v>10742400</v>
      </c>
      <c r="G3711" s="12" t="s">
        <v>4712</v>
      </c>
      <c r="H3711" s="917"/>
      <c r="I3711" s="883"/>
      <c r="J3711" s="1211"/>
      <c r="K3711" s="919">
        <f>SUM(H3711,J3711)</f>
        <v>0</v>
      </c>
      <c r="M3711" s="1321"/>
    </row>
    <row r="3712" spans="2:13" ht="51" x14ac:dyDescent="0.35">
      <c r="B3712" s="685">
        <v>23010115</v>
      </c>
      <c r="C3712" s="685">
        <v>71091</v>
      </c>
      <c r="D3712" s="924" t="s">
        <v>4717</v>
      </c>
      <c r="E3712" s="880">
        <v>3101</v>
      </c>
      <c r="F3712" s="685">
        <v>10742400</v>
      </c>
      <c r="G3712" s="12" t="s">
        <v>4713</v>
      </c>
      <c r="H3712" s="917"/>
      <c r="I3712" s="883"/>
      <c r="J3712" s="1211"/>
      <c r="K3712" s="919">
        <f>SUM(H3712,J3712)</f>
        <v>0</v>
      </c>
      <c r="M3712" s="1321"/>
    </row>
    <row r="3713" spans="2:13" x14ac:dyDescent="0.35">
      <c r="B3713" s="685">
        <v>23010118</v>
      </c>
      <c r="C3713" s="685">
        <v>71091</v>
      </c>
      <c r="D3713" s="924" t="s">
        <v>4718</v>
      </c>
      <c r="E3713" s="880">
        <v>3101</v>
      </c>
      <c r="F3713" s="685">
        <v>10742400</v>
      </c>
      <c r="G3713" s="12" t="s">
        <v>4714</v>
      </c>
      <c r="H3713" s="917"/>
      <c r="I3713" s="883"/>
      <c r="J3713" s="1211">
        <v>122500</v>
      </c>
      <c r="K3713" s="919">
        <f>SUM(H3713,J3713)</f>
        <v>122500</v>
      </c>
      <c r="M3713" s="1321"/>
    </row>
    <row r="3714" spans="2:13" ht="51.75" thickBot="1" x14ac:dyDescent="0.4">
      <c r="B3714" s="685">
        <v>23020101</v>
      </c>
      <c r="C3714" s="685">
        <v>71092</v>
      </c>
      <c r="D3714" s="924" t="s">
        <v>4680</v>
      </c>
      <c r="E3714" s="880">
        <v>3101</v>
      </c>
      <c r="F3714" s="685">
        <v>10742400</v>
      </c>
      <c r="G3714" s="12" t="s">
        <v>4715</v>
      </c>
      <c r="H3714" s="917"/>
      <c r="I3714" s="883"/>
      <c r="J3714" s="1211"/>
      <c r="K3714" s="919">
        <f>SUM(H3714,J3714)</f>
        <v>0</v>
      </c>
      <c r="M3714" s="1321"/>
    </row>
    <row r="3715" spans="2:13" ht="27.75" thickTop="1" thickBot="1" x14ac:dyDescent="0.4">
      <c r="B3715" s="767"/>
      <c r="C3715" s="767"/>
      <c r="D3715" s="767"/>
      <c r="E3715" s="767"/>
      <c r="F3715" s="767"/>
      <c r="G3715" s="16" t="s">
        <v>1038</v>
      </c>
      <c r="H3715" s="766">
        <f>SUM(H3709:H3709)</f>
        <v>729000000</v>
      </c>
      <c r="I3715" s="747">
        <f>SUM(I3709:I3709)</f>
        <v>129000000</v>
      </c>
      <c r="J3715" s="765">
        <f>SUM(J3709:J3709)</f>
        <v>571000000</v>
      </c>
      <c r="K3715" s="766">
        <f>SUM(K3709:K3709)</f>
        <v>1300000000</v>
      </c>
      <c r="M3715" s="1321"/>
    </row>
    <row r="3716" spans="2:13" ht="27.75" thickTop="1" thickBot="1" x14ac:dyDescent="0.4">
      <c r="B3716" s="767"/>
      <c r="C3716" s="767"/>
      <c r="D3716" s="767"/>
      <c r="E3716" s="767"/>
      <c r="F3716" s="767"/>
      <c r="G3716" s="184"/>
      <c r="H3716" s="794"/>
      <c r="I3716" s="866"/>
      <c r="J3716" s="842"/>
      <c r="K3716" s="930"/>
      <c r="M3716" s="1321"/>
    </row>
    <row r="3717" spans="2:13" ht="27.75" thickTop="1" thickBot="1" x14ac:dyDescent="0.4">
      <c r="B3717" s="767"/>
      <c r="C3717" s="767"/>
      <c r="D3717" s="767"/>
      <c r="E3717" s="767"/>
      <c r="F3717" s="767"/>
      <c r="G3717" s="769"/>
      <c r="H3717" s="787"/>
      <c r="I3717" s="728"/>
      <c r="J3717" s="719" t="s">
        <v>215</v>
      </c>
      <c r="K3717" s="766">
        <f>K3715</f>
        <v>1300000000</v>
      </c>
      <c r="M3717" s="1321"/>
    </row>
    <row r="3718" spans="2:13" ht="27" thickTop="1" thickBot="1" x14ac:dyDescent="0.4">
      <c r="M3718" s="1321"/>
    </row>
    <row r="3719" spans="2:13" ht="27.75" thickTop="1" thickBot="1" x14ac:dyDescent="0.4">
      <c r="B3719" s="1088" t="s">
        <v>87</v>
      </c>
      <c r="C3719" s="1089" t="s">
        <v>4046</v>
      </c>
      <c r="D3719" s="1089"/>
      <c r="E3719" s="1089"/>
      <c r="F3719" s="1089"/>
      <c r="G3719" s="1089"/>
      <c r="H3719" s="1108"/>
      <c r="I3719" s="1121"/>
      <c r="J3719" s="1119"/>
      <c r="K3719" s="1119"/>
      <c r="M3719" s="1321"/>
    </row>
    <row r="3720" spans="2:13" ht="27.75" thickTop="1" thickBot="1" x14ac:dyDescent="0.4">
      <c r="B3720" s="1571" t="s">
        <v>182</v>
      </c>
      <c r="C3720" s="1571"/>
      <c r="D3720" s="1571"/>
      <c r="E3720" s="1571"/>
      <c r="F3720" s="1571"/>
      <c r="G3720" s="31"/>
      <c r="H3720" s="32"/>
      <c r="I3720" s="780"/>
      <c r="J3720" s="69"/>
      <c r="K3720" s="69"/>
      <c r="M3720" s="1321"/>
    </row>
    <row r="3721" spans="2:13" ht="106.5" thickTop="1" thickBot="1" x14ac:dyDescent="0.4">
      <c r="B3721" s="20" t="s">
        <v>137</v>
      </c>
      <c r="C3721" s="20" t="s">
        <v>138</v>
      </c>
      <c r="D3721" s="20" t="s">
        <v>139</v>
      </c>
      <c r="E3721" s="20" t="s">
        <v>140</v>
      </c>
      <c r="F3721" s="20" t="s">
        <v>141</v>
      </c>
      <c r="G3721" s="20" t="s">
        <v>142</v>
      </c>
      <c r="H3721" s="33" t="s">
        <v>3311</v>
      </c>
      <c r="I3721" s="750" t="s">
        <v>3316</v>
      </c>
      <c r="J3721" s="717" t="s">
        <v>3315</v>
      </c>
      <c r="K3721" s="21" t="s">
        <v>5190</v>
      </c>
      <c r="M3721" s="1321"/>
    </row>
    <row r="3722" spans="2:13" ht="26.25" thickTop="1" x14ac:dyDescent="0.35">
      <c r="B3722" s="782">
        <v>21010101</v>
      </c>
      <c r="C3722" s="782">
        <v>70961</v>
      </c>
      <c r="D3722" s="783" t="s">
        <v>4692</v>
      </c>
      <c r="E3722" s="784">
        <v>2101</v>
      </c>
      <c r="F3722" s="782">
        <v>10721300</v>
      </c>
      <c r="G3722" s="37" t="s">
        <v>143</v>
      </c>
      <c r="H3722" s="785">
        <v>221747007.64560002</v>
      </c>
      <c r="I3722" s="774">
        <v>111006732.94999999</v>
      </c>
      <c r="J3722" s="1212"/>
      <c r="K3722" s="797">
        <f t="shared" ref="K3722:K3731" si="107">SUM(H3722,J3722)</f>
        <v>221747007.64560002</v>
      </c>
      <c r="L3722" s="1081"/>
      <c r="M3722" s="1321"/>
    </row>
    <row r="3723" spans="2:13" ht="30" customHeight="1" x14ac:dyDescent="0.35">
      <c r="B3723" s="698">
        <v>22020101</v>
      </c>
      <c r="C3723" s="782">
        <v>70961</v>
      </c>
      <c r="D3723" s="761" t="s">
        <v>4692</v>
      </c>
      <c r="E3723" s="700">
        <v>2101</v>
      </c>
      <c r="F3723" s="698">
        <v>10721300</v>
      </c>
      <c r="G3723" s="26" t="s">
        <v>145</v>
      </c>
      <c r="H3723" s="791">
        <v>53000000</v>
      </c>
      <c r="I3723" s="775">
        <v>7717995</v>
      </c>
      <c r="J3723" s="1213"/>
      <c r="K3723" s="797">
        <f t="shared" si="107"/>
        <v>53000000</v>
      </c>
      <c r="L3723" s="1081"/>
      <c r="M3723" s="1321"/>
    </row>
    <row r="3724" spans="2:13" ht="30" customHeight="1" x14ac:dyDescent="0.35">
      <c r="B3724" s="698">
        <v>22020102</v>
      </c>
      <c r="C3724" s="782">
        <v>70961</v>
      </c>
      <c r="D3724" s="761" t="s">
        <v>4692</v>
      </c>
      <c r="E3724" s="700" t="s">
        <v>193</v>
      </c>
      <c r="F3724" s="698">
        <v>10721300</v>
      </c>
      <c r="G3724" s="26" t="s">
        <v>146</v>
      </c>
      <c r="H3724" s="39">
        <v>1000000</v>
      </c>
      <c r="I3724" s="776">
        <v>2795700</v>
      </c>
      <c r="J3724" s="1213">
        <v>14000000</v>
      </c>
      <c r="K3724" s="797">
        <f t="shared" si="107"/>
        <v>15000000</v>
      </c>
      <c r="L3724" s="1081"/>
      <c r="M3724" s="1321"/>
    </row>
    <row r="3725" spans="2:13" ht="30" customHeight="1" x14ac:dyDescent="0.35">
      <c r="B3725" s="698">
        <v>22020201</v>
      </c>
      <c r="C3725" s="782">
        <v>70961</v>
      </c>
      <c r="D3725" s="761" t="s">
        <v>4692</v>
      </c>
      <c r="E3725" s="700">
        <v>2101</v>
      </c>
      <c r="F3725" s="698">
        <v>10721300</v>
      </c>
      <c r="G3725" s="26" t="s">
        <v>147</v>
      </c>
      <c r="H3725" s="791">
        <v>14000</v>
      </c>
      <c r="I3725" s="775">
        <v>0</v>
      </c>
      <c r="J3725" s="1213"/>
      <c r="K3725" s="797">
        <f t="shared" si="107"/>
        <v>14000</v>
      </c>
      <c r="L3725" s="1081"/>
      <c r="M3725" s="1321"/>
    </row>
    <row r="3726" spans="2:13" ht="30" customHeight="1" x14ac:dyDescent="0.35">
      <c r="B3726" s="698">
        <v>22020202</v>
      </c>
      <c r="C3726" s="782">
        <v>70961</v>
      </c>
      <c r="D3726" s="761" t="s">
        <v>4692</v>
      </c>
      <c r="E3726" s="700">
        <v>2101</v>
      </c>
      <c r="F3726" s="698">
        <v>10721300</v>
      </c>
      <c r="G3726" s="26" t="s">
        <v>184</v>
      </c>
      <c r="H3726" s="791">
        <v>70000</v>
      </c>
      <c r="I3726" s="775">
        <v>0</v>
      </c>
      <c r="J3726" s="1213"/>
      <c r="K3726" s="797">
        <f t="shared" si="107"/>
        <v>70000</v>
      </c>
      <c r="L3726" s="1081"/>
      <c r="M3726" s="1321"/>
    </row>
    <row r="3727" spans="2:13" ht="30" customHeight="1" x14ac:dyDescent="0.35">
      <c r="B3727" s="698">
        <v>22020203</v>
      </c>
      <c r="C3727" s="782">
        <v>70961</v>
      </c>
      <c r="D3727" s="761" t="s">
        <v>4692</v>
      </c>
      <c r="E3727" s="700">
        <v>2101</v>
      </c>
      <c r="F3727" s="698">
        <v>10721300</v>
      </c>
      <c r="G3727" s="26" t="s">
        <v>148</v>
      </c>
      <c r="H3727" s="791">
        <v>44500</v>
      </c>
      <c r="I3727" s="775">
        <v>0</v>
      </c>
      <c r="J3727" s="1213"/>
      <c r="K3727" s="797">
        <f t="shared" si="107"/>
        <v>44500</v>
      </c>
      <c r="L3727" s="1081"/>
      <c r="M3727" s="1321"/>
    </row>
    <row r="3728" spans="2:13" ht="30" customHeight="1" x14ac:dyDescent="0.35">
      <c r="B3728" s="698">
        <v>22020205</v>
      </c>
      <c r="C3728" s="782">
        <v>70961</v>
      </c>
      <c r="D3728" s="761" t="s">
        <v>4692</v>
      </c>
      <c r="E3728" s="700">
        <v>2101</v>
      </c>
      <c r="F3728" s="698">
        <v>10721300</v>
      </c>
      <c r="G3728" s="26" t="s">
        <v>185</v>
      </c>
      <c r="H3728" s="791">
        <v>17500</v>
      </c>
      <c r="I3728" s="775">
        <v>0</v>
      </c>
      <c r="J3728" s="1213"/>
      <c r="K3728" s="797">
        <f t="shared" si="107"/>
        <v>17500</v>
      </c>
      <c r="L3728" s="1081"/>
      <c r="M3728" s="1321"/>
    </row>
    <row r="3729" spans="2:13" ht="30" customHeight="1" x14ac:dyDescent="0.35">
      <c r="B3729" s="698">
        <v>22020301</v>
      </c>
      <c r="C3729" s="782">
        <v>70961</v>
      </c>
      <c r="D3729" s="761" t="s">
        <v>4692</v>
      </c>
      <c r="E3729" s="700">
        <v>2101</v>
      </c>
      <c r="F3729" s="698">
        <v>10721300</v>
      </c>
      <c r="G3729" s="26" t="s">
        <v>195</v>
      </c>
      <c r="H3729" s="791">
        <v>4706030</v>
      </c>
      <c r="I3729" s="775">
        <v>1719230</v>
      </c>
      <c r="J3729" s="1214"/>
      <c r="K3729" s="797">
        <f t="shared" si="107"/>
        <v>4706030</v>
      </c>
      <c r="L3729" s="1081"/>
      <c r="M3729" s="1321"/>
    </row>
    <row r="3730" spans="2:13" ht="30" customHeight="1" x14ac:dyDescent="0.35">
      <c r="B3730" s="698">
        <v>22020302</v>
      </c>
      <c r="C3730" s="782">
        <v>70961</v>
      </c>
      <c r="D3730" s="761" t="s">
        <v>4692</v>
      </c>
      <c r="E3730" s="700">
        <v>2101</v>
      </c>
      <c r="F3730" s="698">
        <v>10721300</v>
      </c>
      <c r="G3730" s="26" t="s">
        <v>207</v>
      </c>
      <c r="H3730" s="791">
        <v>4205600</v>
      </c>
      <c r="I3730" s="775">
        <v>0</v>
      </c>
      <c r="J3730" s="1213"/>
      <c r="K3730" s="797">
        <f t="shared" si="107"/>
        <v>4205600</v>
      </c>
      <c r="L3730" s="1081"/>
      <c r="M3730" s="1321"/>
    </row>
    <row r="3731" spans="2:13" ht="30" customHeight="1" x14ac:dyDescent="0.35">
      <c r="B3731" s="698">
        <v>22020305</v>
      </c>
      <c r="C3731" s="782">
        <v>70961</v>
      </c>
      <c r="D3731" s="761" t="s">
        <v>4692</v>
      </c>
      <c r="E3731" s="700">
        <v>2101</v>
      </c>
      <c r="F3731" s="698">
        <v>10721300</v>
      </c>
      <c r="G3731" s="26" t="s">
        <v>153</v>
      </c>
      <c r="H3731" s="791">
        <v>8022000</v>
      </c>
      <c r="I3731" s="775">
        <v>1348000</v>
      </c>
      <c r="J3731" s="1214">
        <v>8000000</v>
      </c>
      <c r="K3731" s="797">
        <f t="shared" si="107"/>
        <v>16022000</v>
      </c>
      <c r="L3731" s="1081"/>
      <c r="M3731" s="1321"/>
    </row>
    <row r="3732" spans="2:13" ht="30" customHeight="1" x14ac:dyDescent="0.35">
      <c r="B3732" s="698">
        <v>22020401</v>
      </c>
      <c r="C3732" s="782">
        <v>70961</v>
      </c>
      <c r="D3732" s="761" t="s">
        <v>4692</v>
      </c>
      <c r="E3732" s="700">
        <v>2101</v>
      </c>
      <c r="F3732" s="698">
        <v>10721300</v>
      </c>
      <c r="G3732" s="26" t="s">
        <v>196</v>
      </c>
      <c r="H3732" s="791">
        <v>735000</v>
      </c>
      <c r="I3732" s="775">
        <v>0</v>
      </c>
      <c r="J3732" s="1214"/>
      <c r="K3732" s="797">
        <f t="shared" ref="K3732:K3752" si="108">SUM(H3732,J3732)</f>
        <v>735000</v>
      </c>
      <c r="L3732" s="1081"/>
      <c r="M3732" s="1321"/>
    </row>
    <row r="3733" spans="2:13" ht="30" customHeight="1" x14ac:dyDescent="0.35">
      <c r="B3733" s="698">
        <v>22020402</v>
      </c>
      <c r="C3733" s="782">
        <v>70961</v>
      </c>
      <c r="D3733" s="761" t="s">
        <v>4692</v>
      </c>
      <c r="E3733" s="700">
        <v>2101</v>
      </c>
      <c r="F3733" s="698">
        <v>10721300</v>
      </c>
      <c r="G3733" s="26" t="s">
        <v>197</v>
      </c>
      <c r="H3733" s="791">
        <v>140000</v>
      </c>
      <c r="I3733" s="775">
        <v>0</v>
      </c>
      <c r="J3733" s="1214"/>
      <c r="K3733" s="797">
        <f t="shared" si="108"/>
        <v>140000</v>
      </c>
      <c r="L3733" s="1081"/>
      <c r="M3733" s="1321"/>
    </row>
    <row r="3734" spans="2:13" ht="30" customHeight="1" x14ac:dyDescent="0.35">
      <c r="B3734" s="698">
        <v>22020403</v>
      </c>
      <c r="C3734" s="782">
        <v>70961</v>
      </c>
      <c r="D3734" s="761" t="s">
        <v>4692</v>
      </c>
      <c r="E3734" s="700">
        <v>2101</v>
      </c>
      <c r="F3734" s="698">
        <v>10721300</v>
      </c>
      <c r="G3734" s="26" t="s">
        <v>160</v>
      </c>
      <c r="H3734" s="791">
        <v>441000</v>
      </c>
      <c r="I3734" s="775">
        <v>0</v>
      </c>
      <c r="J3734" s="1214"/>
      <c r="K3734" s="797">
        <f t="shared" si="108"/>
        <v>441000</v>
      </c>
      <c r="L3734" s="1081"/>
      <c r="M3734" s="1321"/>
    </row>
    <row r="3735" spans="2:13" ht="30" customHeight="1" x14ac:dyDescent="0.35">
      <c r="B3735" s="698">
        <v>22020404</v>
      </c>
      <c r="C3735" s="782">
        <v>70961</v>
      </c>
      <c r="D3735" s="761" t="s">
        <v>4692</v>
      </c>
      <c r="E3735" s="700">
        <v>2101</v>
      </c>
      <c r="F3735" s="698">
        <v>10721300</v>
      </c>
      <c r="G3735" s="26" t="s">
        <v>161</v>
      </c>
      <c r="H3735" s="791">
        <v>980000</v>
      </c>
      <c r="I3735" s="775">
        <v>0</v>
      </c>
      <c r="J3735" s="1214"/>
      <c r="K3735" s="797">
        <f t="shared" si="108"/>
        <v>980000</v>
      </c>
      <c r="L3735" s="1081"/>
      <c r="M3735" s="1321"/>
    </row>
    <row r="3736" spans="2:13" ht="30" customHeight="1" x14ac:dyDescent="0.35">
      <c r="B3736" s="698">
        <v>22020406</v>
      </c>
      <c r="C3736" s="782">
        <v>70961</v>
      </c>
      <c r="D3736" s="761" t="s">
        <v>4692</v>
      </c>
      <c r="E3736" s="700">
        <v>2101</v>
      </c>
      <c r="F3736" s="698">
        <v>10721300</v>
      </c>
      <c r="G3736" s="26" t="s">
        <v>163</v>
      </c>
      <c r="H3736" s="791">
        <v>1528800</v>
      </c>
      <c r="I3736" s="775">
        <v>0</v>
      </c>
      <c r="J3736" s="1214"/>
      <c r="K3736" s="797">
        <f t="shared" si="108"/>
        <v>1528800</v>
      </c>
      <c r="L3736" s="1081"/>
      <c r="M3736" s="1321"/>
    </row>
    <row r="3737" spans="2:13" ht="30" customHeight="1" x14ac:dyDescent="0.35">
      <c r="B3737" s="698">
        <v>22020501</v>
      </c>
      <c r="C3737" s="782">
        <v>70961</v>
      </c>
      <c r="D3737" s="761" t="s">
        <v>4692</v>
      </c>
      <c r="E3737" s="700">
        <v>2101</v>
      </c>
      <c r="F3737" s="698">
        <v>10721300</v>
      </c>
      <c r="G3737" s="26" t="s">
        <v>198</v>
      </c>
      <c r="H3737" s="791">
        <v>350000</v>
      </c>
      <c r="I3737" s="775">
        <v>0</v>
      </c>
      <c r="J3737" s="1213">
        <v>8000000</v>
      </c>
      <c r="K3737" s="797">
        <f t="shared" si="108"/>
        <v>8350000</v>
      </c>
      <c r="L3737" s="1081"/>
      <c r="M3737" s="1321"/>
    </row>
    <row r="3738" spans="2:13" ht="30" customHeight="1" x14ac:dyDescent="0.35">
      <c r="B3738" s="698">
        <v>22020605</v>
      </c>
      <c r="C3738" s="782">
        <v>70961</v>
      </c>
      <c r="D3738" s="761" t="s">
        <v>4692</v>
      </c>
      <c r="E3738" s="700">
        <v>2101</v>
      </c>
      <c r="F3738" s="698">
        <v>10721300</v>
      </c>
      <c r="G3738" s="26" t="s">
        <v>167</v>
      </c>
      <c r="H3738" s="791">
        <v>200000</v>
      </c>
      <c r="I3738" s="775">
        <v>0</v>
      </c>
      <c r="J3738" s="1213"/>
      <c r="K3738" s="797">
        <f t="shared" si="108"/>
        <v>200000</v>
      </c>
      <c r="L3738" s="1081"/>
      <c r="M3738" s="1321"/>
    </row>
    <row r="3739" spans="2:13" ht="30" customHeight="1" x14ac:dyDescent="0.35">
      <c r="B3739" s="698">
        <v>22020702</v>
      </c>
      <c r="C3739" s="782">
        <v>70961</v>
      </c>
      <c r="D3739" s="761" t="s">
        <v>4692</v>
      </c>
      <c r="E3739" s="700">
        <v>2101</v>
      </c>
      <c r="F3739" s="698">
        <v>10721300</v>
      </c>
      <c r="G3739" s="26" t="s">
        <v>223</v>
      </c>
      <c r="H3739" s="791">
        <v>97720</v>
      </c>
      <c r="I3739" s="775">
        <v>0</v>
      </c>
      <c r="J3739" s="1213"/>
      <c r="K3739" s="797">
        <f t="shared" si="108"/>
        <v>97720</v>
      </c>
      <c r="L3739" s="1081"/>
      <c r="M3739" s="1321"/>
    </row>
    <row r="3740" spans="2:13" ht="30" customHeight="1" x14ac:dyDescent="0.35">
      <c r="B3740" s="698">
        <v>22020801</v>
      </c>
      <c r="C3740" s="782">
        <v>70961</v>
      </c>
      <c r="D3740" s="761" t="s">
        <v>4692</v>
      </c>
      <c r="E3740" s="700">
        <v>2101</v>
      </c>
      <c r="F3740" s="698">
        <v>10721300</v>
      </c>
      <c r="G3740" s="26" t="s">
        <v>168</v>
      </c>
      <c r="H3740" s="791">
        <v>70000</v>
      </c>
      <c r="I3740" s="775">
        <v>0</v>
      </c>
      <c r="J3740" s="1214"/>
      <c r="K3740" s="797">
        <f t="shared" si="108"/>
        <v>70000</v>
      </c>
      <c r="L3740" s="1081"/>
      <c r="M3740" s="1321"/>
    </row>
    <row r="3741" spans="2:13" ht="30" customHeight="1" x14ac:dyDescent="0.35">
      <c r="B3741" s="698">
        <v>22020802</v>
      </c>
      <c r="C3741" s="782">
        <v>70961</v>
      </c>
      <c r="D3741" s="761" t="s">
        <v>4692</v>
      </c>
      <c r="E3741" s="700">
        <v>2101</v>
      </c>
      <c r="F3741" s="698">
        <v>10721300</v>
      </c>
      <c r="G3741" s="26" t="s">
        <v>188</v>
      </c>
      <c r="H3741" s="791">
        <v>48020</v>
      </c>
      <c r="I3741" s="775">
        <v>0</v>
      </c>
      <c r="J3741" s="1213"/>
      <c r="K3741" s="797">
        <f t="shared" si="108"/>
        <v>48020</v>
      </c>
      <c r="L3741" s="1081"/>
      <c r="M3741" s="1321"/>
    </row>
    <row r="3742" spans="2:13" ht="30" customHeight="1" x14ac:dyDescent="0.35">
      <c r="B3742" s="698">
        <v>22020803</v>
      </c>
      <c r="C3742" s="782">
        <v>70961</v>
      </c>
      <c r="D3742" s="761" t="s">
        <v>4692</v>
      </c>
      <c r="E3742" s="700">
        <v>2101</v>
      </c>
      <c r="F3742" s="698">
        <v>10721300</v>
      </c>
      <c r="G3742" s="26" t="s">
        <v>169</v>
      </c>
      <c r="H3742" s="39">
        <v>300000</v>
      </c>
      <c r="I3742" s="776">
        <v>0</v>
      </c>
      <c r="J3742" s="1213"/>
      <c r="K3742" s="797">
        <f t="shared" si="108"/>
        <v>300000</v>
      </c>
      <c r="L3742" s="1081"/>
      <c r="M3742" s="1321"/>
    </row>
    <row r="3743" spans="2:13" ht="30" customHeight="1" x14ac:dyDescent="0.35">
      <c r="B3743" s="698">
        <v>22020901</v>
      </c>
      <c r="C3743" s="782">
        <v>70961</v>
      </c>
      <c r="D3743" s="761" t="s">
        <v>4692</v>
      </c>
      <c r="E3743" s="700">
        <v>2101</v>
      </c>
      <c r="F3743" s="698">
        <v>10721300</v>
      </c>
      <c r="G3743" s="26" t="s">
        <v>171</v>
      </c>
      <c r="H3743" s="791">
        <v>39001.9</v>
      </c>
      <c r="I3743" s="775">
        <v>19325.3</v>
      </c>
      <c r="J3743" s="1214"/>
      <c r="K3743" s="797">
        <f t="shared" si="108"/>
        <v>39001.9</v>
      </c>
      <c r="L3743" s="1081"/>
      <c r="M3743" s="1321"/>
    </row>
    <row r="3744" spans="2:13" ht="30" customHeight="1" x14ac:dyDescent="0.35">
      <c r="B3744" s="698">
        <v>22021001</v>
      </c>
      <c r="C3744" s="782">
        <v>70961</v>
      </c>
      <c r="D3744" s="761" t="s">
        <v>4692</v>
      </c>
      <c r="E3744" s="700">
        <v>2101</v>
      </c>
      <c r="F3744" s="698">
        <v>10721300</v>
      </c>
      <c r="G3744" s="26" t="s">
        <v>172</v>
      </c>
      <c r="H3744" s="791">
        <v>140000</v>
      </c>
      <c r="I3744" s="775">
        <v>0</v>
      </c>
      <c r="J3744" s="1214"/>
      <c r="K3744" s="797">
        <f t="shared" si="108"/>
        <v>140000</v>
      </c>
      <c r="L3744" s="1081"/>
      <c r="M3744" s="1321"/>
    </row>
    <row r="3745" spans="2:13" ht="30" customHeight="1" x14ac:dyDescent="0.35">
      <c r="B3745" s="698">
        <v>22021002</v>
      </c>
      <c r="C3745" s="782">
        <v>70961</v>
      </c>
      <c r="D3745" s="761" t="s">
        <v>4692</v>
      </c>
      <c r="E3745" s="700">
        <v>2101</v>
      </c>
      <c r="F3745" s="698">
        <v>10721300</v>
      </c>
      <c r="G3745" s="26" t="s">
        <v>189</v>
      </c>
      <c r="H3745" s="791">
        <v>770000</v>
      </c>
      <c r="I3745" s="775">
        <v>770000</v>
      </c>
      <c r="J3745" s="1213"/>
      <c r="K3745" s="797">
        <f t="shared" si="108"/>
        <v>770000</v>
      </c>
      <c r="L3745" s="1081"/>
      <c r="M3745" s="1321"/>
    </row>
    <row r="3746" spans="2:13" ht="30" customHeight="1" x14ac:dyDescent="0.35">
      <c r="B3746" s="698">
        <v>22021003</v>
      </c>
      <c r="C3746" s="782">
        <v>70961</v>
      </c>
      <c r="D3746" s="761" t="s">
        <v>4692</v>
      </c>
      <c r="E3746" s="700">
        <v>2101</v>
      </c>
      <c r="F3746" s="698">
        <v>10721300</v>
      </c>
      <c r="G3746" s="26" t="s">
        <v>173</v>
      </c>
      <c r="H3746" s="791">
        <v>469770</v>
      </c>
      <c r="I3746" s="775">
        <v>0</v>
      </c>
      <c r="J3746" s="1213"/>
      <c r="K3746" s="797">
        <f t="shared" si="108"/>
        <v>469770</v>
      </c>
      <c r="L3746" s="1081"/>
      <c r="M3746" s="1321"/>
    </row>
    <row r="3747" spans="2:13" ht="30" customHeight="1" x14ac:dyDescent="0.35">
      <c r="B3747" s="698">
        <v>22021004</v>
      </c>
      <c r="C3747" s="782">
        <v>70961</v>
      </c>
      <c r="D3747" s="761" t="s">
        <v>4692</v>
      </c>
      <c r="E3747" s="700">
        <v>2101</v>
      </c>
      <c r="F3747" s="698">
        <v>10721300</v>
      </c>
      <c r="G3747" s="26" t="s">
        <v>174</v>
      </c>
      <c r="H3747" s="791">
        <v>437500</v>
      </c>
      <c r="I3747" s="775">
        <v>0</v>
      </c>
      <c r="J3747" s="1213"/>
      <c r="K3747" s="797">
        <f t="shared" si="108"/>
        <v>437500</v>
      </c>
      <c r="L3747" s="1081"/>
      <c r="M3747" s="1321"/>
    </row>
    <row r="3748" spans="2:13" ht="30" customHeight="1" x14ac:dyDescent="0.35">
      <c r="B3748" s="698">
        <v>22021006</v>
      </c>
      <c r="C3748" s="782">
        <v>70961</v>
      </c>
      <c r="D3748" s="761" t="s">
        <v>4692</v>
      </c>
      <c r="E3748" s="700">
        <v>2101</v>
      </c>
      <c r="F3748" s="698">
        <v>10721300</v>
      </c>
      <c r="G3748" s="26" t="s">
        <v>190</v>
      </c>
      <c r="H3748" s="791">
        <v>35000</v>
      </c>
      <c r="I3748" s="775">
        <v>0</v>
      </c>
      <c r="J3748" s="1213"/>
      <c r="K3748" s="797">
        <f t="shared" si="108"/>
        <v>35000</v>
      </c>
      <c r="L3748" s="1081"/>
      <c r="M3748" s="1321"/>
    </row>
    <row r="3749" spans="2:13" ht="30" customHeight="1" x14ac:dyDescent="0.35">
      <c r="B3749" s="698">
        <v>22021007</v>
      </c>
      <c r="C3749" s="782">
        <v>70961</v>
      </c>
      <c r="D3749" s="761" t="s">
        <v>4692</v>
      </c>
      <c r="E3749" s="700">
        <v>2101</v>
      </c>
      <c r="F3749" s="698">
        <v>10721300</v>
      </c>
      <c r="G3749" s="26" t="s">
        <v>175</v>
      </c>
      <c r="H3749" s="791">
        <v>500000</v>
      </c>
      <c r="I3749" s="775">
        <v>0</v>
      </c>
      <c r="J3749" s="1214"/>
      <c r="K3749" s="797">
        <f t="shared" si="108"/>
        <v>500000</v>
      </c>
      <c r="L3749" s="1081"/>
      <c r="M3749" s="1321"/>
    </row>
    <row r="3750" spans="2:13" ht="30" customHeight="1" x14ac:dyDescent="0.35">
      <c r="B3750" s="698">
        <v>22021009</v>
      </c>
      <c r="C3750" s="782">
        <v>70961</v>
      </c>
      <c r="D3750" s="761" t="s">
        <v>4692</v>
      </c>
      <c r="E3750" s="700">
        <v>2101</v>
      </c>
      <c r="F3750" s="698">
        <v>10721300</v>
      </c>
      <c r="G3750" s="26" t="s">
        <v>176</v>
      </c>
      <c r="H3750" s="791">
        <v>350000</v>
      </c>
      <c r="I3750" s="775">
        <v>0</v>
      </c>
      <c r="J3750" s="1213">
        <v>4000000</v>
      </c>
      <c r="K3750" s="797">
        <f t="shared" si="108"/>
        <v>4350000</v>
      </c>
      <c r="L3750" s="1081"/>
      <c r="M3750" s="1321"/>
    </row>
    <row r="3751" spans="2:13" ht="30" customHeight="1" x14ac:dyDescent="0.35">
      <c r="B3751" s="698">
        <v>22021021</v>
      </c>
      <c r="C3751" s="782">
        <v>70961</v>
      </c>
      <c r="D3751" s="761" t="s">
        <v>4692</v>
      </c>
      <c r="E3751" s="700">
        <v>2101</v>
      </c>
      <c r="F3751" s="698">
        <v>10721300</v>
      </c>
      <c r="G3751" s="26" t="s">
        <v>201</v>
      </c>
      <c r="H3751" s="791">
        <v>5700000</v>
      </c>
      <c r="I3751" s="775">
        <v>878354</v>
      </c>
      <c r="J3751" s="1213"/>
      <c r="K3751" s="797">
        <f t="shared" si="108"/>
        <v>5700000</v>
      </c>
      <c r="L3751" s="1081"/>
      <c r="M3751" s="1321"/>
    </row>
    <row r="3752" spans="2:13" ht="30" customHeight="1" thickBot="1" x14ac:dyDescent="0.4">
      <c r="B3752" s="698">
        <v>22040110</v>
      </c>
      <c r="C3752" s="782">
        <v>70961</v>
      </c>
      <c r="D3752" s="761" t="s">
        <v>4692</v>
      </c>
      <c r="E3752" s="700">
        <v>2101</v>
      </c>
      <c r="F3752" s="698">
        <v>10721300</v>
      </c>
      <c r="G3752" s="28" t="s">
        <v>411</v>
      </c>
      <c r="H3752" s="857">
        <v>525000</v>
      </c>
      <c r="I3752" s="777">
        <v>0</v>
      </c>
      <c r="J3752" s="1216"/>
      <c r="K3752" s="797">
        <f t="shared" si="108"/>
        <v>525000</v>
      </c>
      <c r="L3752" s="1081"/>
      <c r="M3752" s="1321"/>
    </row>
    <row r="3753" spans="2:13" ht="27.75" thickTop="1" thickBot="1" x14ac:dyDescent="0.4">
      <c r="B3753" s="764"/>
      <c r="C3753" s="764"/>
      <c r="D3753" s="764"/>
      <c r="E3753" s="764"/>
      <c r="F3753" s="764"/>
      <c r="G3753" s="16" t="s">
        <v>1039</v>
      </c>
      <c r="H3753" s="1142">
        <f>SUM(H3722:H3752)</f>
        <v>306683449.5456</v>
      </c>
      <c r="I3753" s="778">
        <f>SUM(I3722:I3752)</f>
        <v>126255337.24999999</v>
      </c>
      <c r="J3753" s="972">
        <f>SUM(J3722:J3752)</f>
        <v>34000000</v>
      </c>
      <c r="K3753" s="972">
        <f>SUM(K3722:K3752)</f>
        <v>340683449.5456</v>
      </c>
      <c r="M3753" s="1321"/>
    </row>
    <row r="3754" spans="2:13" ht="27" thickTop="1" thickBot="1" x14ac:dyDescent="0.4">
      <c r="B3754" s="767"/>
      <c r="C3754" s="767"/>
      <c r="D3754" s="767"/>
      <c r="E3754" s="767"/>
      <c r="F3754" s="767"/>
      <c r="G3754" s="769"/>
      <c r="H3754" s="787"/>
      <c r="I3754" s="779"/>
      <c r="J3754" s="1185"/>
      <c r="K3754" s="1186"/>
      <c r="M3754" s="1321"/>
    </row>
    <row r="3755" spans="2:13" ht="27.75" thickTop="1" thickBot="1" x14ac:dyDescent="0.4">
      <c r="B3755" s="767"/>
      <c r="C3755" s="767"/>
      <c r="D3755" s="767"/>
      <c r="E3755" s="767"/>
      <c r="F3755" s="767"/>
      <c r="G3755" s="769"/>
      <c r="H3755" s="787"/>
      <c r="I3755" s="779"/>
      <c r="J3755" s="739" t="s">
        <v>179</v>
      </c>
      <c r="K3755" s="789">
        <f>K3722</f>
        <v>221747007.64560002</v>
      </c>
      <c r="M3755" s="1321"/>
    </row>
    <row r="3756" spans="2:13" ht="27.75" thickTop="1" thickBot="1" x14ac:dyDescent="0.4">
      <c r="B3756" s="767"/>
      <c r="C3756" s="767"/>
      <c r="D3756" s="767"/>
      <c r="E3756" s="767"/>
      <c r="F3756" s="767"/>
      <c r="G3756" s="769"/>
      <c r="H3756" s="787"/>
      <c r="I3756" s="779"/>
      <c r="J3756" s="739" t="s">
        <v>180</v>
      </c>
      <c r="K3756" s="789">
        <f>K3753-K3755</f>
        <v>118936441.89999998</v>
      </c>
      <c r="M3756" s="1321"/>
    </row>
    <row r="3757" spans="2:13" ht="27.75" thickTop="1" thickBot="1" x14ac:dyDescent="0.4">
      <c r="B3757" s="767"/>
      <c r="C3757" s="767"/>
      <c r="D3757" s="767"/>
      <c r="E3757" s="767"/>
      <c r="F3757" s="767"/>
      <c r="G3757" s="769"/>
      <c r="H3757" s="787"/>
      <c r="I3757" s="779"/>
      <c r="J3757" s="781"/>
      <c r="K3757" s="827"/>
      <c r="M3757" s="1321"/>
    </row>
    <row r="3758" spans="2:13" ht="27.75" thickTop="1" thickBot="1" x14ac:dyDescent="0.4">
      <c r="B3758" s="1088">
        <v>51700100100</v>
      </c>
      <c r="C3758" s="1572" t="s">
        <v>4046</v>
      </c>
      <c r="D3758" s="1572"/>
      <c r="E3758" s="1572"/>
      <c r="F3758" s="1572"/>
      <c r="G3758" s="1572"/>
      <c r="H3758" s="1108"/>
      <c r="I3758" s="1101"/>
      <c r="J3758" s="1112"/>
      <c r="K3758" s="1119"/>
      <c r="M3758" s="1321"/>
    </row>
    <row r="3759" spans="2:13" ht="27.75" thickTop="1" thickBot="1" x14ac:dyDescent="0.4">
      <c r="B3759" s="1571" t="s">
        <v>213</v>
      </c>
      <c r="C3759" s="1571"/>
      <c r="D3759" s="1571"/>
      <c r="E3759" s="1571"/>
      <c r="F3759" s="1571"/>
      <c r="G3759" s="31"/>
      <c r="H3759" s="32"/>
      <c r="I3759" s="753"/>
      <c r="J3759" s="722"/>
      <c r="K3759" s="69"/>
      <c r="M3759" s="1321"/>
    </row>
    <row r="3760" spans="2:13" ht="80.25" thickTop="1" thickBot="1" x14ac:dyDescent="0.4">
      <c r="B3760" s="20" t="s">
        <v>137</v>
      </c>
      <c r="C3760" s="20" t="s">
        <v>138</v>
      </c>
      <c r="D3760" s="20" t="s">
        <v>139</v>
      </c>
      <c r="E3760" s="20" t="s">
        <v>140</v>
      </c>
      <c r="F3760" s="20" t="s">
        <v>141</v>
      </c>
      <c r="G3760" s="20" t="s">
        <v>142</v>
      </c>
      <c r="H3760" s="33" t="s">
        <v>3311</v>
      </c>
      <c r="I3760" s="750" t="s">
        <v>3317</v>
      </c>
      <c r="J3760" s="717" t="s">
        <v>3318</v>
      </c>
      <c r="K3760" s="33" t="s">
        <v>5153</v>
      </c>
      <c r="M3760" s="1321"/>
    </row>
    <row r="3761" spans="2:13" ht="51.75" thickTop="1" x14ac:dyDescent="0.35">
      <c r="B3761" s="782">
        <v>23010104</v>
      </c>
      <c r="C3761" s="782">
        <v>70961</v>
      </c>
      <c r="D3761" s="1217" t="s">
        <v>4839</v>
      </c>
      <c r="E3761" s="784">
        <v>3101</v>
      </c>
      <c r="F3761" s="782">
        <v>10720400</v>
      </c>
      <c r="G3761" s="37" t="s">
        <v>4840</v>
      </c>
      <c r="H3761" s="785"/>
      <c r="I3761" s="744"/>
      <c r="J3761" s="736"/>
      <c r="K3761" s="797">
        <f>SUM(H3761,J3761)</f>
        <v>0</v>
      </c>
      <c r="L3761" s="1081"/>
      <c r="M3761" s="1321"/>
    </row>
    <row r="3762" spans="2:13" ht="76.5" x14ac:dyDescent="0.35">
      <c r="B3762" s="782">
        <v>23010106</v>
      </c>
      <c r="C3762" s="782">
        <v>70961</v>
      </c>
      <c r="D3762" s="1217" t="s">
        <v>4841</v>
      </c>
      <c r="E3762" s="784">
        <v>3101</v>
      </c>
      <c r="F3762" s="782">
        <v>10720400</v>
      </c>
      <c r="G3762" s="37" t="s">
        <v>4842</v>
      </c>
      <c r="H3762" s="785"/>
      <c r="I3762" s="744"/>
      <c r="J3762" s="736"/>
      <c r="K3762" s="797">
        <f t="shared" ref="K3762:K3776" si="109">SUM(H3762,J3762)</f>
        <v>0</v>
      </c>
      <c r="L3762" s="1081"/>
      <c r="M3762" s="1321"/>
    </row>
    <row r="3763" spans="2:13" ht="76.5" x14ac:dyDescent="0.35">
      <c r="B3763" s="782">
        <v>23010112</v>
      </c>
      <c r="C3763" s="782">
        <v>70961</v>
      </c>
      <c r="D3763" s="1217" t="s">
        <v>4843</v>
      </c>
      <c r="E3763" s="784">
        <v>3101</v>
      </c>
      <c r="F3763" s="782">
        <v>10720400</v>
      </c>
      <c r="G3763" s="37" t="s">
        <v>4844</v>
      </c>
      <c r="H3763" s="785"/>
      <c r="I3763" s="744"/>
      <c r="J3763" s="736">
        <v>250000</v>
      </c>
      <c r="K3763" s="797">
        <f t="shared" si="109"/>
        <v>250000</v>
      </c>
      <c r="L3763" s="1081"/>
      <c r="M3763" s="1321"/>
    </row>
    <row r="3764" spans="2:13" ht="76.5" x14ac:dyDescent="0.35">
      <c r="B3764" s="782">
        <v>23010112</v>
      </c>
      <c r="C3764" s="782">
        <v>70961</v>
      </c>
      <c r="D3764" s="1217" t="s">
        <v>4845</v>
      </c>
      <c r="E3764" s="784">
        <v>3101</v>
      </c>
      <c r="F3764" s="782">
        <v>10720400</v>
      </c>
      <c r="G3764" s="37" t="s">
        <v>4846</v>
      </c>
      <c r="H3764" s="785"/>
      <c r="I3764" s="744"/>
      <c r="J3764" s="736">
        <v>1000000</v>
      </c>
      <c r="K3764" s="797">
        <f t="shared" si="109"/>
        <v>1000000</v>
      </c>
      <c r="L3764" s="1081"/>
      <c r="M3764" s="1321"/>
    </row>
    <row r="3765" spans="2:13" ht="76.5" x14ac:dyDescent="0.35">
      <c r="B3765" s="782">
        <v>23010112</v>
      </c>
      <c r="C3765" s="782">
        <v>70961</v>
      </c>
      <c r="D3765" s="1217" t="s">
        <v>4847</v>
      </c>
      <c r="E3765" s="784">
        <v>3101</v>
      </c>
      <c r="F3765" s="782">
        <v>10720400</v>
      </c>
      <c r="G3765" s="37" t="s">
        <v>4848</v>
      </c>
      <c r="H3765" s="785"/>
      <c r="I3765" s="744"/>
      <c r="J3765" s="736">
        <v>2500000</v>
      </c>
      <c r="K3765" s="797">
        <f t="shared" si="109"/>
        <v>2500000</v>
      </c>
      <c r="L3765" s="1081"/>
      <c r="M3765" s="1321"/>
    </row>
    <row r="3766" spans="2:13" ht="102" x14ac:dyDescent="0.35">
      <c r="B3766" s="782">
        <v>23010112</v>
      </c>
      <c r="C3766" s="782">
        <v>70961</v>
      </c>
      <c r="D3766" s="1217" t="s">
        <v>4849</v>
      </c>
      <c r="E3766" s="784">
        <v>3101</v>
      </c>
      <c r="F3766" s="782">
        <v>10720400</v>
      </c>
      <c r="G3766" s="37" t="s">
        <v>4850</v>
      </c>
      <c r="H3766" s="785"/>
      <c r="I3766" s="744"/>
      <c r="J3766" s="736">
        <v>25000000</v>
      </c>
      <c r="K3766" s="797">
        <f t="shared" si="109"/>
        <v>25000000</v>
      </c>
      <c r="L3766" s="1081"/>
      <c r="M3766" s="1321"/>
    </row>
    <row r="3767" spans="2:13" ht="102" x14ac:dyDescent="0.35">
      <c r="B3767" s="782">
        <v>23010112</v>
      </c>
      <c r="C3767" s="782">
        <v>70961</v>
      </c>
      <c r="D3767" s="1217" t="s">
        <v>4851</v>
      </c>
      <c r="E3767" s="784">
        <v>3101</v>
      </c>
      <c r="F3767" s="782">
        <v>10720400</v>
      </c>
      <c r="G3767" s="37" t="s">
        <v>4852</v>
      </c>
      <c r="H3767" s="785"/>
      <c r="I3767" s="744"/>
      <c r="J3767" s="736">
        <v>1600000</v>
      </c>
      <c r="K3767" s="797">
        <f t="shared" si="109"/>
        <v>1600000</v>
      </c>
      <c r="L3767" s="1081"/>
      <c r="M3767" s="1321"/>
    </row>
    <row r="3768" spans="2:13" ht="102" x14ac:dyDescent="0.35">
      <c r="B3768" s="782">
        <v>23010112</v>
      </c>
      <c r="C3768" s="782">
        <v>70961</v>
      </c>
      <c r="D3768" s="1217" t="s">
        <v>4853</v>
      </c>
      <c r="E3768" s="784">
        <v>3101</v>
      </c>
      <c r="F3768" s="782">
        <v>10720400</v>
      </c>
      <c r="G3768" s="37" t="s">
        <v>4854</v>
      </c>
      <c r="H3768" s="785"/>
      <c r="I3768" s="744"/>
      <c r="J3768" s="736">
        <v>900000</v>
      </c>
      <c r="K3768" s="797">
        <f t="shared" si="109"/>
        <v>900000</v>
      </c>
      <c r="L3768" s="1081"/>
      <c r="M3768" s="1321"/>
    </row>
    <row r="3769" spans="2:13" ht="102" x14ac:dyDescent="0.35">
      <c r="B3769" s="782">
        <v>23010112</v>
      </c>
      <c r="C3769" s="782">
        <v>70961</v>
      </c>
      <c r="D3769" s="1217" t="s">
        <v>4855</v>
      </c>
      <c r="E3769" s="784">
        <v>3101</v>
      </c>
      <c r="F3769" s="782">
        <v>10720400</v>
      </c>
      <c r="G3769" s="37" t="s">
        <v>4856</v>
      </c>
      <c r="H3769" s="785"/>
      <c r="I3769" s="744"/>
      <c r="J3769" s="736">
        <v>5000000</v>
      </c>
      <c r="K3769" s="797">
        <f t="shared" si="109"/>
        <v>5000000</v>
      </c>
      <c r="L3769" s="1081"/>
      <c r="M3769" s="1321"/>
    </row>
    <row r="3770" spans="2:13" ht="76.5" x14ac:dyDescent="0.35">
      <c r="B3770" s="782">
        <v>23010124</v>
      </c>
      <c r="C3770" s="782">
        <v>70961</v>
      </c>
      <c r="D3770" s="1217" t="s">
        <v>4857</v>
      </c>
      <c r="E3770" s="784">
        <v>3101</v>
      </c>
      <c r="F3770" s="782">
        <v>10720400</v>
      </c>
      <c r="G3770" s="37" t="s">
        <v>4858</v>
      </c>
      <c r="H3770" s="785"/>
      <c r="I3770" s="744"/>
      <c r="J3770" s="736">
        <v>400000000</v>
      </c>
      <c r="K3770" s="797">
        <f t="shared" si="109"/>
        <v>400000000</v>
      </c>
      <c r="L3770" s="1081"/>
      <c r="M3770" s="1321"/>
    </row>
    <row r="3771" spans="2:13" ht="76.5" x14ac:dyDescent="0.35">
      <c r="B3771" s="782">
        <v>23010124</v>
      </c>
      <c r="C3771" s="782">
        <v>70961</v>
      </c>
      <c r="D3771" s="1217" t="s">
        <v>4859</v>
      </c>
      <c r="E3771" s="784">
        <v>3101</v>
      </c>
      <c r="F3771" s="782">
        <v>10720400</v>
      </c>
      <c r="G3771" s="37" t="s">
        <v>4860</v>
      </c>
      <c r="H3771" s="785"/>
      <c r="I3771" s="744"/>
      <c r="J3771" s="736">
        <v>806250000</v>
      </c>
      <c r="K3771" s="797">
        <f t="shared" si="109"/>
        <v>806250000</v>
      </c>
      <c r="L3771" s="1081"/>
      <c r="M3771" s="1321"/>
    </row>
    <row r="3772" spans="2:13" ht="51" x14ac:dyDescent="0.35">
      <c r="B3772" s="782">
        <v>23010124</v>
      </c>
      <c r="C3772" s="782">
        <v>70961</v>
      </c>
      <c r="D3772" s="1217" t="s">
        <v>4861</v>
      </c>
      <c r="E3772" s="784">
        <v>3101</v>
      </c>
      <c r="F3772" s="782">
        <v>10720400</v>
      </c>
      <c r="G3772" s="37" t="s">
        <v>4862</v>
      </c>
      <c r="H3772" s="785"/>
      <c r="I3772" s="744"/>
      <c r="J3772" s="736">
        <v>50000000</v>
      </c>
      <c r="K3772" s="797">
        <f t="shared" si="109"/>
        <v>50000000</v>
      </c>
      <c r="L3772" s="1081"/>
      <c r="M3772" s="1321"/>
    </row>
    <row r="3773" spans="2:13" ht="102" x14ac:dyDescent="0.35">
      <c r="B3773" s="782">
        <v>23020101</v>
      </c>
      <c r="C3773" s="782" t="s">
        <v>4863</v>
      </c>
      <c r="D3773" s="1217" t="s">
        <v>4864</v>
      </c>
      <c r="E3773" s="784" t="s">
        <v>545</v>
      </c>
      <c r="F3773" s="782">
        <v>10721300</v>
      </c>
      <c r="G3773" s="37" t="s">
        <v>4865</v>
      </c>
      <c r="H3773" s="785"/>
      <c r="I3773" s="744"/>
      <c r="J3773" s="736"/>
      <c r="K3773" s="797">
        <f t="shared" si="109"/>
        <v>0</v>
      </c>
      <c r="L3773" s="1081"/>
      <c r="M3773" s="1321"/>
    </row>
    <row r="3774" spans="2:13" ht="76.5" x14ac:dyDescent="0.35">
      <c r="B3774" s="782">
        <v>23020101</v>
      </c>
      <c r="C3774" s="782" t="s">
        <v>4863</v>
      </c>
      <c r="D3774" s="1217" t="s">
        <v>4866</v>
      </c>
      <c r="E3774" s="784" t="s">
        <v>545</v>
      </c>
      <c r="F3774" s="782" t="s">
        <v>2925</v>
      </c>
      <c r="G3774" s="37" t="s">
        <v>4867</v>
      </c>
      <c r="H3774" s="785"/>
      <c r="I3774" s="744"/>
      <c r="J3774" s="736"/>
      <c r="K3774" s="797">
        <f t="shared" si="109"/>
        <v>0</v>
      </c>
      <c r="L3774" s="1081"/>
      <c r="M3774" s="1321"/>
    </row>
    <row r="3775" spans="2:13" ht="76.5" x14ac:dyDescent="0.35">
      <c r="B3775" s="782">
        <v>23030101</v>
      </c>
      <c r="C3775" s="782" t="s">
        <v>4863</v>
      </c>
      <c r="D3775" s="1217" t="s">
        <v>4868</v>
      </c>
      <c r="E3775" s="784" t="s">
        <v>545</v>
      </c>
      <c r="F3775" s="782">
        <v>10721300</v>
      </c>
      <c r="G3775" s="37" t="s">
        <v>4869</v>
      </c>
      <c r="H3775" s="785"/>
      <c r="I3775" s="744"/>
      <c r="J3775" s="736"/>
      <c r="K3775" s="797">
        <f t="shared" si="109"/>
        <v>0</v>
      </c>
      <c r="L3775" s="1081"/>
      <c r="M3775" s="1321"/>
    </row>
    <row r="3776" spans="2:13" x14ac:dyDescent="0.35">
      <c r="B3776" s="782">
        <v>23050103</v>
      </c>
      <c r="C3776" s="782">
        <v>70961</v>
      </c>
      <c r="D3776" s="1217" t="s">
        <v>4870</v>
      </c>
      <c r="E3776" s="784">
        <v>3101</v>
      </c>
      <c r="F3776" s="782">
        <v>10720400</v>
      </c>
      <c r="G3776" s="37" t="s">
        <v>4871</v>
      </c>
      <c r="H3776" s="785"/>
      <c r="I3776" s="744"/>
      <c r="J3776" s="736">
        <v>3400000</v>
      </c>
      <c r="K3776" s="797">
        <f t="shared" si="109"/>
        <v>3400000</v>
      </c>
      <c r="L3776" s="1081"/>
      <c r="M3776" s="1321"/>
    </row>
    <row r="3777" spans="2:13" ht="76.5" x14ac:dyDescent="0.35">
      <c r="B3777" s="782">
        <v>23030121</v>
      </c>
      <c r="C3777" s="782">
        <v>70961</v>
      </c>
      <c r="D3777" s="1217" t="s">
        <v>4049</v>
      </c>
      <c r="E3777" s="784">
        <v>3101</v>
      </c>
      <c r="F3777" s="782">
        <v>10742400</v>
      </c>
      <c r="G3777" s="37" t="s">
        <v>4047</v>
      </c>
      <c r="H3777" s="785"/>
      <c r="I3777" s="744"/>
      <c r="J3777" s="736">
        <v>999999999</v>
      </c>
      <c r="K3777" s="797">
        <f>SUM(H3777,J3777)</f>
        <v>999999999</v>
      </c>
      <c r="L3777" s="1081"/>
      <c r="M3777" s="1321"/>
    </row>
    <row r="3778" spans="2:13" ht="76.5" x14ac:dyDescent="0.35">
      <c r="B3778" s="782">
        <v>23030121</v>
      </c>
      <c r="C3778" s="782">
        <v>70961</v>
      </c>
      <c r="D3778" s="1217" t="s">
        <v>4049</v>
      </c>
      <c r="E3778" s="784">
        <v>3101</v>
      </c>
      <c r="F3778" s="782">
        <v>10742400</v>
      </c>
      <c r="G3778" s="37" t="s">
        <v>4047</v>
      </c>
      <c r="H3778" s="785">
        <v>1000000000</v>
      </c>
      <c r="I3778" s="744"/>
      <c r="J3778" s="736">
        <v>-500000000</v>
      </c>
      <c r="K3778" s="797">
        <f>SUM(H3778,J3778)</f>
        <v>500000000</v>
      </c>
      <c r="L3778" s="1081"/>
      <c r="M3778" s="1321"/>
    </row>
    <row r="3779" spans="2:13" ht="26.25" thickBot="1" x14ac:dyDescent="0.4">
      <c r="B3779" s="698">
        <v>23050101</v>
      </c>
      <c r="C3779" s="782">
        <v>70961</v>
      </c>
      <c r="D3779" s="699" t="s">
        <v>4050</v>
      </c>
      <c r="E3779" s="700">
        <v>3101</v>
      </c>
      <c r="F3779" s="782">
        <v>10742400</v>
      </c>
      <c r="G3779" s="26" t="s">
        <v>4048</v>
      </c>
      <c r="H3779" s="791">
        <v>144000000</v>
      </c>
      <c r="I3779" s="745"/>
      <c r="J3779" s="726"/>
      <c r="K3779" s="797">
        <f>SUM(H3779,J3779)</f>
        <v>144000000</v>
      </c>
      <c r="M3779" s="1321"/>
    </row>
    <row r="3780" spans="2:13" ht="27" thickBot="1" x14ac:dyDescent="0.4">
      <c r="B3780" s="764"/>
      <c r="C3780" s="764"/>
      <c r="D3780" s="764"/>
      <c r="E3780" s="764"/>
      <c r="F3780" s="764"/>
      <c r="G3780" s="14" t="s">
        <v>1038</v>
      </c>
      <c r="H3780" s="1218">
        <f>SUM(H3761:H3779)</f>
        <v>1144000000</v>
      </c>
      <c r="I3780" s="758">
        <f>SUM(I3778:I3779)</f>
        <v>0</v>
      </c>
      <c r="J3780" s="1219">
        <f>SUM(J3761:J3779)</f>
        <v>1795899999</v>
      </c>
      <c r="K3780" s="1220">
        <f>SUM(K3761:K3779)</f>
        <v>2939899999</v>
      </c>
      <c r="M3780" s="1321"/>
    </row>
    <row r="3781" spans="2:13" ht="26.25" thickBot="1" x14ac:dyDescent="0.4">
      <c r="B3781" s="767"/>
      <c r="C3781" s="767"/>
      <c r="D3781" s="767"/>
      <c r="E3781" s="767"/>
      <c r="F3781" s="767"/>
      <c r="G3781" s="769"/>
      <c r="H3781" s="787"/>
      <c r="I3781" s="728"/>
      <c r="J3781" s="770"/>
      <c r="K3781" s="1186"/>
      <c r="M3781" s="1321"/>
    </row>
    <row r="3782" spans="2:13" ht="27" thickBot="1" x14ac:dyDescent="0.4">
      <c r="B3782" s="767"/>
      <c r="C3782" s="767"/>
      <c r="D3782" s="767"/>
      <c r="E3782" s="767"/>
      <c r="F3782" s="767"/>
      <c r="G3782" s="769"/>
      <c r="H3782" s="787"/>
      <c r="I3782" s="728"/>
      <c r="J3782" s="729" t="s">
        <v>215</v>
      </c>
      <c r="K3782" s="1221">
        <f>K3780</f>
        <v>2939899999</v>
      </c>
      <c r="M3782" s="1321"/>
    </row>
    <row r="3783" spans="2:13" ht="27" thickBot="1" x14ac:dyDescent="0.4">
      <c r="B3783" s="767"/>
      <c r="C3783" s="767"/>
      <c r="D3783" s="767"/>
      <c r="E3783" s="767"/>
      <c r="F3783" s="767"/>
      <c r="G3783" s="769"/>
      <c r="H3783" s="787"/>
      <c r="I3783" s="728"/>
      <c r="J3783" s="720"/>
      <c r="K3783" s="827"/>
      <c r="M3783" s="1321"/>
    </row>
    <row r="3784" spans="2:13" ht="27.75" thickTop="1" thickBot="1" x14ac:dyDescent="0.4">
      <c r="B3784" s="1088" t="s">
        <v>104</v>
      </c>
      <c r="C3784" s="1089" t="s">
        <v>3172</v>
      </c>
      <c r="D3784" s="1089"/>
      <c r="E3784" s="1089"/>
      <c r="F3784" s="1089"/>
      <c r="G3784" s="1222"/>
      <c r="H3784" s="1108"/>
      <c r="I3784" s="1101"/>
      <c r="J3784" s="1112"/>
      <c r="K3784" s="1119"/>
      <c r="M3784" s="1321"/>
    </row>
    <row r="3785" spans="2:13" ht="27.75" thickTop="1" thickBot="1" x14ac:dyDescent="0.4">
      <c r="B3785" s="1571" t="s">
        <v>182</v>
      </c>
      <c r="C3785" s="1571"/>
      <c r="D3785" s="1571"/>
      <c r="E3785" s="1571"/>
      <c r="F3785" s="1571"/>
      <c r="G3785" s="31"/>
      <c r="H3785" s="32"/>
      <c r="I3785" s="753"/>
      <c r="J3785" s="722"/>
      <c r="K3785" s="69"/>
      <c r="M3785" s="1321"/>
    </row>
    <row r="3786" spans="2:13" ht="106.5" thickTop="1" thickBot="1" x14ac:dyDescent="0.4">
      <c r="B3786" s="20" t="s">
        <v>137</v>
      </c>
      <c r="C3786" s="20" t="s">
        <v>138</v>
      </c>
      <c r="D3786" s="20" t="s">
        <v>139</v>
      </c>
      <c r="E3786" s="20" t="s">
        <v>140</v>
      </c>
      <c r="F3786" s="20" t="s">
        <v>141</v>
      </c>
      <c r="G3786" s="20" t="s">
        <v>142</v>
      </c>
      <c r="H3786" s="33" t="s">
        <v>3311</v>
      </c>
      <c r="I3786" s="750" t="s">
        <v>3316</v>
      </c>
      <c r="J3786" s="717" t="s">
        <v>3315</v>
      </c>
      <c r="K3786" s="21" t="s">
        <v>5190</v>
      </c>
      <c r="M3786" s="1321"/>
    </row>
    <row r="3787" spans="2:13" ht="26.25" thickTop="1" x14ac:dyDescent="0.35">
      <c r="B3787" s="782">
        <v>21010103</v>
      </c>
      <c r="C3787" s="782">
        <v>70912</v>
      </c>
      <c r="D3787" s="783" t="s">
        <v>4882</v>
      </c>
      <c r="E3787" s="784">
        <v>2204</v>
      </c>
      <c r="F3787" s="782">
        <v>10721300</v>
      </c>
      <c r="G3787" s="37" t="s">
        <v>3135</v>
      </c>
      <c r="H3787" s="701">
        <v>520938652.49759996</v>
      </c>
      <c r="I3787" s="755">
        <v>173982006.40000001</v>
      </c>
      <c r="J3787" s="788">
        <f>5%*H3787</f>
        <v>26046932.624880001</v>
      </c>
      <c r="K3787" s="1196">
        <f>SUM(H3787,J3787)</f>
        <v>546985585.12247992</v>
      </c>
      <c r="L3787" s="1081"/>
      <c r="M3787" s="1321"/>
    </row>
    <row r="3788" spans="2:13" ht="30.6" customHeight="1" x14ac:dyDescent="0.35">
      <c r="B3788" s="698">
        <v>22020101</v>
      </c>
      <c r="C3788" s="782">
        <v>70912</v>
      </c>
      <c r="D3788" s="761" t="s">
        <v>4882</v>
      </c>
      <c r="E3788" s="700">
        <v>2101</v>
      </c>
      <c r="F3788" s="698">
        <v>10721300</v>
      </c>
      <c r="G3788" s="26" t="s">
        <v>145</v>
      </c>
      <c r="H3788" s="763">
        <v>4000000</v>
      </c>
      <c r="I3788" s="746"/>
      <c r="J3788" s="735">
        <f>20%*H3788</f>
        <v>800000</v>
      </c>
      <c r="K3788" s="798">
        <f t="shared" ref="K3788:K3824" si="110">SUM(H3788,J3788)</f>
        <v>4800000</v>
      </c>
      <c r="L3788" s="1081"/>
      <c r="M3788" s="1321"/>
    </row>
    <row r="3789" spans="2:13" ht="30.6" customHeight="1" x14ac:dyDescent="0.35">
      <c r="B3789" s="698">
        <v>22020102</v>
      </c>
      <c r="C3789" s="782">
        <v>70912</v>
      </c>
      <c r="D3789" s="761" t="s">
        <v>4882</v>
      </c>
      <c r="E3789" s="700">
        <v>2101</v>
      </c>
      <c r="F3789" s="698">
        <v>10721300</v>
      </c>
      <c r="G3789" s="26" t="s">
        <v>146</v>
      </c>
      <c r="H3789" s="763">
        <v>7350000</v>
      </c>
      <c r="I3789" s="746">
        <v>2805590</v>
      </c>
      <c r="J3789" s="735">
        <f t="shared" ref="J3789:J3824" si="111">20%*H3789</f>
        <v>1470000</v>
      </c>
      <c r="K3789" s="798">
        <f t="shared" si="110"/>
        <v>8820000</v>
      </c>
      <c r="L3789" s="1081"/>
      <c r="M3789" s="1321"/>
    </row>
    <row r="3790" spans="2:13" ht="30.6" customHeight="1" x14ac:dyDescent="0.35">
      <c r="B3790" s="698">
        <v>22020103</v>
      </c>
      <c r="C3790" s="782">
        <v>70912</v>
      </c>
      <c r="D3790" s="761" t="s">
        <v>4882</v>
      </c>
      <c r="E3790" s="700">
        <v>2101</v>
      </c>
      <c r="F3790" s="698">
        <v>10721300</v>
      </c>
      <c r="G3790" s="26" t="s">
        <v>282</v>
      </c>
      <c r="H3790" s="763">
        <v>5000000</v>
      </c>
      <c r="I3790" s="746">
        <v>1201900</v>
      </c>
      <c r="J3790" s="735">
        <f t="shared" si="111"/>
        <v>1000000</v>
      </c>
      <c r="K3790" s="798">
        <f t="shared" si="110"/>
        <v>6000000</v>
      </c>
      <c r="L3790" s="1081"/>
      <c r="M3790" s="1321"/>
    </row>
    <row r="3791" spans="2:13" ht="30.6" customHeight="1" x14ac:dyDescent="0.35">
      <c r="B3791" s="698">
        <v>22020201</v>
      </c>
      <c r="C3791" s="782">
        <v>70912</v>
      </c>
      <c r="D3791" s="761" t="s">
        <v>4882</v>
      </c>
      <c r="E3791" s="700">
        <v>2101</v>
      </c>
      <c r="F3791" s="698">
        <v>10721300</v>
      </c>
      <c r="G3791" s="26" t="s">
        <v>147</v>
      </c>
      <c r="H3791" s="763">
        <v>4000000</v>
      </c>
      <c r="I3791" s="746">
        <v>1363700</v>
      </c>
      <c r="J3791" s="735">
        <f t="shared" si="111"/>
        <v>800000</v>
      </c>
      <c r="K3791" s="798">
        <f t="shared" si="110"/>
        <v>4800000</v>
      </c>
      <c r="L3791" s="1081"/>
      <c r="M3791" s="1321"/>
    </row>
    <row r="3792" spans="2:13" ht="30.6" customHeight="1" x14ac:dyDescent="0.35">
      <c r="B3792" s="698">
        <v>22020203</v>
      </c>
      <c r="C3792" s="782">
        <v>70912</v>
      </c>
      <c r="D3792" s="761" t="s">
        <v>4882</v>
      </c>
      <c r="E3792" s="700">
        <v>2101</v>
      </c>
      <c r="F3792" s="698">
        <v>10721300</v>
      </c>
      <c r="G3792" s="26" t="s">
        <v>148</v>
      </c>
      <c r="H3792" s="763">
        <v>3000000</v>
      </c>
      <c r="I3792" s="746">
        <v>550000</v>
      </c>
      <c r="J3792" s="735">
        <f t="shared" si="111"/>
        <v>600000</v>
      </c>
      <c r="K3792" s="798">
        <f t="shared" si="110"/>
        <v>3600000</v>
      </c>
      <c r="L3792" s="1081"/>
      <c r="M3792" s="1321"/>
    </row>
    <row r="3793" spans="2:13" ht="30.6" customHeight="1" x14ac:dyDescent="0.35">
      <c r="B3793" s="698">
        <v>22020205</v>
      </c>
      <c r="C3793" s="782">
        <v>70912</v>
      </c>
      <c r="D3793" s="761" t="s">
        <v>4882</v>
      </c>
      <c r="E3793" s="700">
        <v>2101</v>
      </c>
      <c r="F3793" s="698">
        <v>10721300</v>
      </c>
      <c r="G3793" s="26" t="s">
        <v>185</v>
      </c>
      <c r="H3793" s="791">
        <v>100000</v>
      </c>
      <c r="I3793" s="746"/>
      <c r="J3793" s="735"/>
      <c r="K3793" s="799">
        <f t="shared" si="110"/>
        <v>100000</v>
      </c>
      <c r="L3793" s="1081"/>
      <c r="M3793" s="1321"/>
    </row>
    <row r="3794" spans="2:13" ht="30.6" customHeight="1" x14ac:dyDescent="0.35">
      <c r="B3794" s="698">
        <v>22020206</v>
      </c>
      <c r="C3794" s="782">
        <v>70912</v>
      </c>
      <c r="D3794" s="761" t="s">
        <v>4882</v>
      </c>
      <c r="E3794" s="700">
        <v>2101</v>
      </c>
      <c r="F3794" s="698">
        <v>10721300</v>
      </c>
      <c r="G3794" s="26" t="s">
        <v>234</v>
      </c>
      <c r="H3794" s="791">
        <v>100000</v>
      </c>
      <c r="I3794" s="745"/>
      <c r="J3794" s="735"/>
      <c r="K3794" s="799">
        <f t="shared" si="110"/>
        <v>100000</v>
      </c>
      <c r="L3794" s="1081"/>
      <c r="M3794" s="1321"/>
    </row>
    <row r="3795" spans="2:13" ht="30.6" customHeight="1" x14ac:dyDescent="0.35">
      <c r="B3795" s="698">
        <v>22020301</v>
      </c>
      <c r="C3795" s="782">
        <v>70912</v>
      </c>
      <c r="D3795" s="761" t="s">
        <v>4882</v>
      </c>
      <c r="E3795" s="700">
        <v>2101</v>
      </c>
      <c r="F3795" s="698">
        <v>10721300</v>
      </c>
      <c r="G3795" s="26" t="s">
        <v>195</v>
      </c>
      <c r="H3795" s="791">
        <v>4775012</v>
      </c>
      <c r="I3795" s="745">
        <v>2223400</v>
      </c>
      <c r="J3795" s="735">
        <f t="shared" si="111"/>
        <v>955002.4</v>
      </c>
      <c r="K3795" s="799">
        <f t="shared" si="110"/>
        <v>5730014.4000000004</v>
      </c>
      <c r="L3795" s="1081"/>
      <c r="M3795" s="1321"/>
    </row>
    <row r="3796" spans="2:13" ht="30.6" customHeight="1" x14ac:dyDescent="0.35">
      <c r="B3796" s="698">
        <v>22020302</v>
      </c>
      <c r="C3796" s="782">
        <v>70912</v>
      </c>
      <c r="D3796" s="761" t="s">
        <v>4882</v>
      </c>
      <c r="E3796" s="700">
        <v>2101</v>
      </c>
      <c r="F3796" s="698">
        <v>10721300</v>
      </c>
      <c r="G3796" s="26" t="s">
        <v>207</v>
      </c>
      <c r="H3796" s="791">
        <v>5000000</v>
      </c>
      <c r="I3796" s="745">
        <v>1974200</v>
      </c>
      <c r="J3796" s="735">
        <f t="shared" si="111"/>
        <v>1000000</v>
      </c>
      <c r="K3796" s="799">
        <f t="shared" si="110"/>
        <v>6000000</v>
      </c>
      <c r="L3796" s="1081"/>
      <c r="M3796" s="1321"/>
    </row>
    <row r="3797" spans="2:13" ht="30.6" customHeight="1" x14ac:dyDescent="0.35">
      <c r="B3797" s="698">
        <v>22020305</v>
      </c>
      <c r="C3797" s="782">
        <v>70912</v>
      </c>
      <c r="D3797" s="761" t="s">
        <v>4882</v>
      </c>
      <c r="E3797" s="700">
        <v>2101</v>
      </c>
      <c r="F3797" s="698">
        <v>10721300</v>
      </c>
      <c r="G3797" s="26" t="s">
        <v>153</v>
      </c>
      <c r="H3797" s="791">
        <v>9000000</v>
      </c>
      <c r="I3797" s="745">
        <v>2195650</v>
      </c>
      <c r="J3797" s="735">
        <f t="shared" si="111"/>
        <v>1800000</v>
      </c>
      <c r="K3797" s="799">
        <f t="shared" si="110"/>
        <v>10800000</v>
      </c>
      <c r="L3797" s="1081"/>
      <c r="M3797" s="1321"/>
    </row>
    <row r="3798" spans="2:13" ht="30.6" customHeight="1" x14ac:dyDescent="0.35">
      <c r="B3798" s="698">
        <v>22020310</v>
      </c>
      <c r="C3798" s="782">
        <v>70912</v>
      </c>
      <c r="D3798" s="761" t="s">
        <v>4882</v>
      </c>
      <c r="E3798" s="700">
        <v>2101</v>
      </c>
      <c r="F3798" s="698">
        <v>10721300</v>
      </c>
      <c r="G3798" s="26" t="s">
        <v>209</v>
      </c>
      <c r="H3798" s="791">
        <v>15000000</v>
      </c>
      <c r="I3798" s="745">
        <v>4750100</v>
      </c>
      <c r="J3798" s="735">
        <f t="shared" si="111"/>
        <v>3000000</v>
      </c>
      <c r="K3798" s="799">
        <f t="shared" si="110"/>
        <v>18000000</v>
      </c>
      <c r="L3798" s="1081"/>
      <c r="M3798" s="1321"/>
    </row>
    <row r="3799" spans="2:13" ht="30.6" customHeight="1" x14ac:dyDescent="0.35">
      <c r="B3799" s="698">
        <v>22020401</v>
      </c>
      <c r="C3799" s="782">
        <v>70912</v>
      </c>
      <c r="D3799" s="761" t="s">
        <v>4882</v>
      </c>
      <c r="E3799" s="700">
        <v>2101</v>
      </c>
      <c r="F3799" s="698">
        <v>10721300</v>
      </c>
      <c r="G3799" s="26" t="s">
        <v>196</v>
      </c>
      <c r="H3799" s="791">
        <v>8500000</v>
      </c>
      <c r="I3799" s="745">
        <v>4234100</v>
      </c>
      <c r="J3799" s="735">
        <f t="shared" si="111"/>
        <v>1700000</v>
      </c>
      <c r="K3799" s="799">
        <f t="shared" si="110"/>
        <v>10200000</v>
      </c>
      <c r="L3799" s="1081"/>
      <c r="M3799" s="1321"/>
    </row>
    <row r="3800" spans="2:13" ht="30.6" customHeight="1" x14ac:dyDescent="0.35">
      <c r="B3800" s="698">
        <v>22020402</v>
      </c>
      <c r="C3800" s="782">
        <v>70912</v>
      </c>
      <c r="D3800" s="761" t="s">
        <v>4882</v>
      </c>
      <c r="E3800" s="700">
        <v>2101</v>
      </c>
      <c r="F3800" s="698">
        <v>10721300</v>
      </c>
      <c r="G3800" s="26" t="s">
        <v>197</v>
      </c>
      <c r="H3800" s="791">
        <v>300000</v>
      </c>
      <c r="I3800" s="745">
        <v>150000</v>
      </c>
      <c r="J3800" s="735">
        <f t="shared" si="111"/>
        <v>60000</v>
      </c>
      <c r="K3800" s="799">
        <f t="shared" si="110"/>
        <v>360000</v>
      </c>
      <c r="L3800" s="1081"/>
      <c r="M3800" s="1321"/>
    </row>
    <row r="3801" spans="2:13" ht="30.6" customHeight="1" x14ac:dyDescent="0.35">
      <c r="B3801" s="698">
        <v>22020403</v>
      </c>
      <c r="C3801" s="782">
        <v>70912</v>
      </c>
      <c r="D3801" s="761" t="s">
        <v>4882</v>
      </c>
      <c r="E3801" s="700">
        <v>2101</v>
      </c>
      <c r="F3801" s="698">
        <v>10721300</v>
      </c>
      <c r="G3801" s="26" t="s">
        <v>160</v>
      </c>
      <c r="H3801" s="791">
        <v>7500000</v>
      </c>
      <c r="I3801" s="745">
        <v>3703550</v>
      </c>
      <c r="J3801" s="735">
        <f t="shared" si="111"/>
        <v>1500000</v>
      </c>
      <c r="K3801" s="799">
        <f t="shared" si="110"/>
        <v>9000000</v>
      </c>
      <c r="L3801" s="1081"/>
      <c r="M3801" s="1321"/>
    </row>
    <row r="3802" spans="2:13" ht="30.6" customHeight="1" x14ac:dyDescent="0.35">
      <c r="B3802" s="698">
        <v>22020404</v>
      </c>
      <c r="C3802" s="782">
        <v>70912</v>
      </c>
      <c r="D3802" s="761" t="s">
        <v>4882</v>
      </c>
      <c r="E3802" s="700">
        <v>2101</v>
      </c>
      <c r="F3802" s="698">
        <v>10721300</v>
      </c>
      <c r="G3802" s="26" t="s">
        <v>161</v>
      </c>
      <c r="H3802" s="791">
        <v>2500000</v>
      </c>
      <c r="I3802" s="745">
        <v>1245200</v>
      </c>
      <c r="J3802" s="735">
        <f t="shared" si="111"/>
        <v>500000</v>
      </c>
      <c r="K3802" s="799">
        <f t="shared" si="110"/>
        <v>3000000</v>
      </c>
      <c r="L3802" s="1081"/>
      <c r="M3802" s="1321"/>
    </row>
    <row r="3803" spans="2:13" ht="30.6" customHeight="1" x14ac:dyDescent="0.35">
      <c r="B3803" s="698">
        <v>22020405</v>
      </c>
      <c r="C3803" s="782">
        <v>70912</v>
      </c>
      <c r="D3803" s="761" t="s">
        <v>4882</v>
      </c>
      <c r="E3803" s="700">
        <v>2101</v>
      </c>
      <c r="F3803" s="698">
        <v>10721300</v>
      </c>
      <c r="G3803" s="26" t="s">
        <v>162</v>
      </c>
      <c r="H3803" s="791">
        <v>1500000</v>
      </c>
      <c r="I3803" s="745">
        <v>678081.90999999992</v>
      </c>
      <c r="J3803" s="735">
        <f t="shared" si="111"/>
        <v>300000</v>
      </c>
      <c r="K3803" s="799">
        <f t="shared" si="110"/>
        <v>1800000</v>
      </c>
      <c r="L3803" s="1081"/>
      <c r="M3803" s="1321"/>
    </row>
    <row r="3804" spans="2:13" ht="30.6" customHeight="1" x14ac:dyDescent="0.35">
      <c r="B3804" s="698">
        <v>22020406</v>
      </c>
      <c r="C3804" s="782">
        <v>70912</v>
      </c>
      <c r="D3804" s="761" t="s">
        <v>4882</v>
      </c>
      <c r="E3804" s="700">
        <v>2101</v>
      </c>
      <c r="F3804" s="698">
        <v>10721300</v>
      </c>
      <c r="G3804" s="26" t="s">
        <v>163</v>
      </c>
      <c r="H3804" s="791">
        <v>500000</v>
      </c>
      <c r="I3804" s="745">
        <v>237500</v>
      </c>
      <c r="J3804" s="735">
        <f t="shared" si="111"/>
        <v>100000</v>
      </c>
      <c r="K3804" s="799">
        <f t="shared" si="110"/>
        <v>600000</v>
      </c>
      <c r="L3804" s="1081"/>
      <c r="M3804" s="1321"/>
    </row>
    <row r="3805" spans="2:13" ht="30.6" customHeight="1" x14ac:dyDescent="0.35">
      <c r="B3805" s="698">
        <v>22020501</v>
      </c>
      <c r="C3805" s="782">
        <v>70912</v>
      </c>
      <c r="D3805" s="761" t="s">
        <v>4882</v>
      </c>
      <c r="E3805" s="700">
        <v>2101</v>
      </c>
      <c r="F3805" s="698">
        <v>10721300</v>
      </c>
      <c r="G3805" s="26" t="s">
        <v>198</v>
      </c>
      <c r="H3805" s="791">
        <v>5000000</v>
      </c>
      <c r="I3805" s="745">
        <v>2481300</v>
      </c>
      <c r="J3805" s="735">
        <f t="shared" si="111"/>
        <v>1000000</v>
      </c>
      <c r="K3805" s="799">
        <f t="shared" si="110"/>
        <v>6000000</v>
      </c>
      <c r="L3805" s="1081"/>
      <c r="M3805" s="1321"/>
    </row>
    <row r="3806" spans="2:13" ht="30.6" customHeight="1" x14ac:dyDescent="0.35">
      <c r="B3806" s="698">
        <v>22020502</v>
      </c>
      <c r="C3806" s="782">
        <v>70912</v>
      </c>
      <c r="D3806" s="761" t="s">
        <v>4882</v>
      </c>
      <c r="E3806" s="700">
        <v>2101</v>
      </c>
      <c r="F3806" s="698">
        <v>10721300</v>
      </c>
      <c r="G3806" s="26" t="s">
        <v>457</v>
      </c>
      <c r="H3806" s="791">
        <v>2000000</v>
      </c>
      <c r="I3806" s="745">
        <v>500000</v>
      </c>
      <c r="J3806" s="735">
        <f t="shared" si="111"/>
        <v>400000</v>
      </c>
      <c r="K3806" s="799">
        <f t="shared" si="110"/>
        <v>2400000</v>
      </c>
      <c r="L3806" s="1081"/>
      <c r="M3806" s="1321"/>
    </row>
    <row r="3807" spans="2:13" ht="30.6" customHeight="1" x14ac:dyDescent="0.35">
      <c r="B3807" s="698">
        <v>22020602</v>
      </c>
      <c r="C3807" s="782">
        <v>70912</v>
      </c>
      <c r="D3807" s="761" t="s">
        <v>4882</v>
      </c>
      <c r="E3807" s="700">
        <v>2101</v>
      </c>
      <c r="F3807" s="698">
        <v>10721300</v>
      </c>
      <c r="G3807" s="26" t="s">
        <v>210</v>
      </c>
      <c r="H3807" s="791">
        <v>500000</v>
      </c>
      <c r="I3807" s="745">
        <v>245000</v>
      </c>
      <c r="J3807" s="735">
        <f t="shared" si="111"/>
        <v>100000</v>
      </c>
      <c r="K3807" s="799">
        <f t="shared" si="110"/>
        <v>600000</v>
      </c>
      <c r="L3807" s="1081"/>
      <c r="M3807" s="1321"/>
    </row>
    <row r="3808" spans="2:13" ht="30.6" customHeight="1" x14ac:dyDescent="0.35">
      <c r="B3808" s="698">
        <v>22020603</v>
      </c>
      <c r="C3808" s="782">
        <v>70912</v>
      </c>
      <c r="D3808" s="761" t="s">
        <v>4882</v>
      </c>
      <c r="E3808" s="700">
        <v>2101</v>
      </c>
      <c r="F3808" s="698">
        <v>10721300</v>
      </c>
      <c r="G3808" s="26" t="s">
        <v>233</v>
      </c>
      <c r="H3808" s="791">
        <v>520000</v>
      </c>
      <c r="I3808" s="745">
        <v>200000</v>
      </c>
      <c r="J3808" s="735">
        <f t="shared" si="111"/>
        <v>104000</v>
      </c>
      <c r="K3808" s="799">
        <f t="shared" si="110"/>
        <v>624000</v>
      </c>
      <c r="L3808" s="1081"/>
      <c r="M3808" s="1321"/>
    </row>
    <row r="3809" spans="2:13" ht="30.6" customHeight="1" x14ac:dyDescent="0.35">
      <c r="B3809" s="698">
        <v>22020605</v>
      </c>
      <c r="C3809" s="782">
        <v>70912</v>
      </c>
      <c r="D3809" s="761" t="s">
        <v>4882</v>
      </c>
      <c r="E3809" s="700">
        <v>2101</v>
      </c>
      <c r="F3809" s="698">
        <v>10721300</v>
      </c>
      <c r="G3809" s="26" t="s">
        <v>167</v>
      </c>
      <c r="H3809" s="791">
        <v>300000</v>
      </c>
      <c r="I3809" s="745">
        <v>125000</v>
      </c>
      <c r="J3809" s="735">
        <f t="shared" si="111"/>
        <v>60000</v>
      </c>
      <c r="K3809" s="799">
        <f t="shared" si="110"/>
        <v>360000</v>
      </c>
      <c r="L3809" s="1081"/>
      <c r="M3809" s="1321"/>
    </row>
    <row r="3810" spans="2:13" ht="30.6" customHeight="1" x14ac:dyDescent="0.35">
      <c r="B3810" s="698">
        <v>22020701</v>
      </c>
      <c r="C3810" s="782">
        <v>70912</v>
      </c>
      <c r="D3810" s="761" t="s">
        <v>4882</v>
      </c>
      <c r="E3810" s="700">
        <v>2101</v>
      </c>
      <c r="F3810" s="698">
        <v>10721300</v>
      </c>
      <c r="G3810" s="26" t="s">
        <v>199</v>
      </c>
      <c r="H3810" s="791">
        <v>1500000</v>
      </c>
      <c r="I3810" s="745">
        <v>200000</v>
      </c>
      <c r="J3810" s="735">
        <f t="shared" si="111"/>
        <v>300000</v>
      </c>
      <c r="K3810" s="799">
        <f t="shared" si="110"/>
        <v>1800000</v>
      </c>
      <c r="L3810" s="1081"/>
      <c r="M3810" s="1321"/>
    </row>
    <row r="3811" spans="2:13" ht="30.6" customHeight="1" x14ac:dyDescent="0.35">
      <c r="B3811" s="698">
        <v>22020702</v>
      </c>
      <c r="C3811" s="782">
        <v>70912</v>
      </c>
      <c r="D3811" s="761" t="s">
        <v>4882</v>
      </c>
      <c r="E3811" s="700">
        <v>2101</v>
      </c>
      <c r="F3811" s="698">
        <v>10721300</v>
      </c>
      <c r="G3811" s="26" t="s">
        <v>223</v>
      </c>
      <c r="H3811" s="791">
        <v>702000</v>
      </c>
      <c r="I3811" s="745">
        <v>317688.2</v>
      </c>
      <c r="J3811" s="735">
        <f t="shared" si="111"/>
        <v>140400</v>
      </c>
      <c r="K3811" s="799">
        <f t="shared" si="110"/>
        <v>842400</v>
      </c>
      <c r="L3811" s="1081"/>
      <c r="M3811" s="1321"/>
    </row>
    <row r="3812" spans="2:13" ht="30.6" customHeight="1" x14ac:dyDescent="0.35">
      <c r="B3812" s="698">
        <v>22020801</v>
      </c>
      <c r="C3812" s="782">
        <v>70912</v>
      </c>
      <c r="D3812" s="761" t="s">
        <v>4882</v>
      </c>
      <c r="E3812" s="700">
        <v>2101</v>
      </c>
      <c r="F3812" s="698">
        <v>10721300</v>
      </c>
      <c r="G3812" s="26" t="s">
        <v>168</v>
      </c>
      <c r="H3812" s="791">
        <v>7500000</v>
      </c>
      <c r="I3812" s="745">
        <v>2390000</v>
      </c>
      <c r="J3812" s="735">
        <f t="shared" si="111"/>
        <v>1500000</v>
      </c>
      <c r="K3812" s="799">
        <f t="shared" si="110"/>
        <v>9000000</v>
      </c>
      <c r="L3812" s="1081"/>
      <c r="M3812" s="1321"/>
    </row>
    <row r="3813" spans="2:13" ht="30.6" customHeight="1" x14ac:dyDescent="0.35">
      <c r="B3813" s="698">
        <v>22020803</v>
      </c>
      <c r="C3813" s="782">
        <v>70912</v>
      </c>
      <c r="D3813" s="761" t="s">
        <v>4882</v>
      </c>
      <c r="E3813" s="700">
        <v>2101</v>
      </c>
      <c r="F3813" s="698">
        <v>10721300</v>
      </c>
      <c r="G3813" s="26" t="s">
        <v>169</v>
      </c>
      <c r="H3813" s="791">
        <v>10000000</v>
      </c>
      <c r="I3813" s="745">
        <v>1208900</v>
      </c>
      <c r="J3813" s="735">
        <f t="shared" si="111"/>
        <v>2000000</v>
      </c>
      <c r="K3813" s="799">
        <f t="shared" si="110"/>
        <v>12000000</v>
      </c>
      <c r="L3813" s="1081"/>
      <c r="M3813" s="1321"/>
    </row>
    <row r="3814" spans="2:13" ht="30.6" customHeight="1" x14ac:dyDescent="0.35">
      <c r="B3814" s="698">
        <v>22020901</v>
      </c>
      <c r="C3814" s="782">
        <v>70912</v>
      </c>
      <c r="D3814" s="761" t="s">
        <v>4882</v>
      </c>
      <c r="E3814" s="700">
        <v>2101</v>
      </c>
      <c r="F3814" s="698">
        <v>10721300</v>
      </c>
      <c r="G3814" s="26" t="s">
        <v>171</v>
      </c>
      <c r="H3814" s="791">
        <v>120000</v>
      </c>
      <c r="I3814" s="745">
        <v>28048.080000000002</v>
      </c>
      <c r="J3814" s="735">
        <f t="shared" si="111"/>
        <v>24000</v>
      </c>
      <c r="K3814" s="799">
        <f t="shared" si="110"/>
        <v>144000</v>
      </c>
      <c r="L3814" s="1081"/>
      <c r="M3814" s="1321"/>
    </row>
    <row r="3815" spans="2:13" ht="30.6" customHeight="1" x14ac:dyDescent="0.35">
      <c r="B3815" s="698">
        <v>22021001</v>
      </c>
      <c r="C3815" s="782">
        <v>70912</v>
      </c>
      <c r="D3815" s="761" t="s">
        <v>4882</v>
      </c>
      <c r="E3815" s="700">
        <v>2101</v>
      </c>
      <c r="F3815" s="698">
        <v>10721300</v>
      </c>
      <c r="G3815" s="26" t="s">
        <v>172</v>
      </c>
      <c r="H3815" s="791">
        <v>4500000</v>
      </c>
      <c r="I3815" s="745">
        <v>2164500</v>
      </c>
      <c r="J3815" s="735">
        <f t="shared" si="111"/>
        <v>900000</v>
      </c>
      <c r="K3815" s="799">
        <f t="shared" si="110"/>
        <v>5400000</v>
      </c>
      <c r="L3815" s="1081"/>
      <c r="M3815" s="1321"/>
    </row>
    <row r="3816" spans="2:13" ht="30.6" customHeight="1" x14ac:dyDescent="0.35">
      <c r="B3816" s="698">
        <v>22021002</v>
      </c>
      <c r="C3816" s="782">
        <v>70912</v>
      </c>
      <c r="D3816" s="761" t="s">
        <v>4882</v>
      </c>
      <c r="E3816" s="700">
        <v>2101</v>
      </c>
      <c r="F3816" s="698">
        <v>10721300</v>
      </c>
      <c r="G3816" s="26" t="s">
        <v>189</v>
      </c>
      <c r="H3816" s="791">
        <v>2200000</v>
      </c>
      <c r="I3816" s="745">
        <v>1000000</v>
      </c>
      <c r="J3816" s="735">
        <f t="shared" si="111"/>
        <v>440000</v>
      </c>
      <c r="K3816" s="799">
        <f t="shared" si="110"/>
        <v>2640000</v>
      </c>
      <c r="L3816" s="1081"/>
      <c r="M3816" s="1321"/>
    </row>
    <row r="3817" spans="2:13" ht="30.6" customHeight="1" x14ac:dyDescent="0.35">
      <c r="B3817" s="698">
        <v>22021003</v>
      </c>
      <c r="C3817" s="782">
        <v>70912</v>
      </c>
      <c r="D3817" s="761" t="s">
        <v>4882</v>
      </c>
      <c r="E3817" s="700">
        <v>2101</v>
      </c>
      <c r="F3817" s="698">
        <v>10721300</v>
      </c>
      <c r="G3817" s="26" t="s">
        <v>173</v>
      </c>
      <c r="H3817" s="791">
        <v>3000000</v>
      </c>
      <c r="I3817" s="745">
        <v>1495000</v>
      </c>
      <c r="J3817" s="735">
        <f t="shared" si="111"/>
        <v>600000</v>
      </c>
      <c r="K3817" s="799">
        <f t="shared" si="110"/>
        <v>3600000</v>
      </c>
      <c r="L3817" s="1081"/>
      <c r="M3817" s="1321"/>
    </row>
    <row r="3818" spans="2:13" ht="30.6" customHeight="1" x14ac:dyDescent="0.35">
      <c r="B3818" s="698">
        <v>22021004</v>
      </c>
      <c r="C3818" s="782">
        <v>70912</v>
      </c>
      <c r="D3818" s="761" t="s">
        <v>4882</v>
      </c>
      <c r="E3818" s="700">
        <v>2101</v>
      </c>
      <c r="F3818" s="698">
        <v>10721300</v>
      </c>
      <c r="G3818" s="26" t="s">
        <v>174</v>
      </c>
      <c r="H3818" s="791">
        <v>1500000</v>
      </c>
      <c r="I3818" s="745"/>
      <c r="J3818" s="735"/>
      <c r="K3818" s="799">
        <f t="shared" si="110"/>
        <v>1500000</v>
      </c>
      <c r="L3818" s="1081"/>
      <c r="M3818" s="1321"/>
    </row>
    <row r="3819" spans="2:13" ht="30.6" customHeight="1" x14ac:dyDescent="0.35">
      <c r="B3819" s="698">
        <v>22021007</v>
      </c>
      <c r="C3819" s="782">
        <v>70912</v>
      </c>
      <c r="D3819" s="761" t="s">
        <v>4882</v>
      </c>
      <c r="E3819" s="700">
        <v>2101</v>
      </c>
      <c r="F3819" s="698">
        <v>10721300</v>
      </c>
      <c r="G3819" s="26" t="s">
        <v>175</v>
      </c>
      <c r="H3819" s="791">
        <v>6000000</v>
      </c>
      <c r="I3819" s="745">
        <v>2998700</v>
      </c>
      <c r="J3819" s="735">
        <f t="shared" si="111"/>
        <v>1200000</v>
      </c>
      <c r="K3819" s="799">
        <f t="shared" si="110"/>
        <v>7200000</v>
      </c>
      <c r="L3819" s="1081"/>
      <c r="M3819" s="1321"/>
    </row>
    <row r="3820" spans="2:13" ht="30.6" customHeight="1" x14ac:dyDescent="0.35">
      <c r="B3820" s="698">
        <v>22021008</v>
      </c>
      <c r="C3820" s="782">
        <v>70912</v>
      </c>
      <c r="D3820" s="761" t="s">
        <v>4882</v>
      </c>
      <c r="E3820" s="700">
        <v>2101</v>
      </c>
      <c r="F3820" s="698">
        <v>10721300</v>
      </c>
      <c r="G3820" s="26" t="s">
        <v>191</v>
      </c>
      <c r="H3820" s="791">
        <v>950000</v>
      </c>
      <c r="I3820" s="745">
        <v>100000</v>
      </c>
      <c r="J3820" s="735"/>
      <c r="K3820" s="799">
        <f t="shared" si="110"/>
        <v>950000</v>
      </c>
      <c r="L3820" s="1081"/>
      <c r="M3820" s="1321"/>
    </row>
    <row r="3821" spans="2:13" ht="30.6" customHeight="1" x14ac:dyDescent="0.35">
      <c r="B3821" s="698">
        <v>22021009</v>
      </c>
      <c r="C3821" s="782">
        <v>70912</v>
      </c>
      <c r="D3821" s="761" t="s">
        <v>4882</v>
      </c>
      <c r="E3821" s="700">
        <v>2101</v>
      </c>
      <c r="F3821" s="698">
        <v>10721300</v>
      </c>
      <c r="G3821" s="26" t="s">
        <v>176</v>
      </c>
      <c r="H3821" s="791">
        <v>2500000</v>
      </c>
      <c r="I3821" s="745">
        <v>155000</v>
      </c>
      <c r="J3821" s="735">
        <f t="shared" si="111"/>
        <v>500000</v>
      </c>
      <c r="K3821" s="799">
        <f t="shared" si="110"/>
        <v>3000000</v>
      </c>
      <c r="L3821" s="1081"/>
      <c r="M3821" s="1321"/>
    </row>
    <row r="3822" spans="2:13" ht="30.6" customHeight="1" x14ac:dyDescent="0.35">
      <c r="B3822" s="698">
        <v>22021010</v>
      </c>
      <c r="C3822" s="782">
        <v>70912</v>
      </c>
      <c r="D3822" s="761" t="s">
        <v>4882</v>
      </c>
      <c r="E3822" s="700">
        <v>2101</v>
      </c>
      <c r="F3822" s="698">
        <v>10721300</v>
      </c>
      <c r="G3822" s="26" t="s">
        <v>580</v>
      </c>
      <c r="H3822" s="791">
        <v>1500000</v>
      </c>
      <c r="I3822" s="745"/>
      <c r="J3822" s="735"/>
      <c r="K3822" s="799">
        <f t="shared" si="110"/>
        <v>1500000</v>
      </c>
      <c r="L3822" s="1081"/>
      <c r="M3822" s="1321"/>
    </row>
    <row r="3823" spans="2:13" ht="30.6" customHeight="1" x14ac:dyDescent="0.35">
      <c r="B3823" s="698">
        <v>22021014</v>
      </c>
      <c r="C3823" s="782">
        <v>70912</v>
      </c>
      <c r="D3823" s="761" t="s">
        <v>4882</v>
      </c>
      <c r="E3823" s="700">
        <v>2101</v>
      </c>
      <c r="F3823" s="698">
        <v>10721300</v>
      </c>
      <c r="G3823" s="26" t="s">
        <v>206</v>
      </c>
      <c r="H3823" s="791">
        <v>500000</v>
      </c>
      <c r="I3823" s="745">
        <v>249625.96000000002</v>
      </c>
      <c r="J3823" s="735">
        <f t="shared" si="111"/>
        <v>100000</v>
      </c>
      <c r="K3823" s="799">
        <f t="shared" si="110"/>
        <v>600000</v>
      </c>
      <c r="L3823" s="1081"/>
      <c r="M3823" s="1321"/>
    </row>
    <row r="3824" spans="2:13" ht="30.6" customHeight="1" thickBot="1" x14ac:dyDescent="0.4">
      <c r="B3824" s="698">
        <v>22021021</v>
      </c>
      <c r="C3824" s="782">
        <v>70912</v>
      </c>
      <c r="D3824" s="761" t="s">
        <v>4882</v>
      </c>
      <c r="E3824" s="700">
        <v>2101</v>
      </c>
      <c r="F3824" s="698">
        <v>10721300</v>
      </c>
      <c r="G3824" s="26" t="s">
        <v>201</v>
      </c>
      <c r="H3824" s="791">
        <v>3500000</v>
      </c>
      <c r="I3824" s="745">
        <v>1713400</v>
      </c>
      <c r="J3824" s="735">
        <f t="shared" si="111"/>
        <v>700000</v>
      </c>
      <c r="K3824" s="799">
        <f t="shared" si="110"/>
        <v>4200000</v>
      </c>
      <c r="L3824" s="1081"/>
      <c r="M3824" s="1321"/>
    </row>
    <row r="3825" spans="2:13" ht="27.75" thickTop="1" thickBot="1" x14ac:dyDescent="0.4">
      <c r="B3825" s="767"/>
      <c r="C3825" s="767"/>
      <c r="D3825" s="767"/>
      <c r="E3825" s="767"/>
      <c r="F3825" s="767"/>
      <c r="G3825" s="16" t="s">
        <v>1039</v>
      </c>
      <c r="H3825" s="1142">
        <f>SUM(H3787:H3824)</f>
        <v>653355664.49759996</v>
      </c>
      <c r="I3825" s="759">
        <f>SUM(I3787:I3824)</f>
        <v>218867140.55000001</v>
      </c>
      <c r="J3825" s="1162">
        <f>SUM(J3787:J3824)</f>
        <v>51700335.024879999</v>
      </c>
      <c r="K3825" s="972">
        <f>SUM(K3787:K3824)</f>
        <v>705055999.52247989</v>
      </c>
      <c r="M3825" s="1321"/>
    </row>
    <row r="3826" spans="2:13" ht="27" thickTop="1" thickBot="1" x14ac:dyDescent="0.4">
      <c r="B3826" s="767"/>
      <c r="C3826" s="767"/>
      <c r="D3826" s="767"/>
      <c r="E3826" s="767"/>
      <c r="F3826" s="767"/>
      <c r="G3826" s="769"/>
      <c r="H3826" s="787"/>
      <c r="I3826" s="728"/>
      <c r="J3826" s="770"/>
      <c r="K3826" s="1186"/>
      <c r="M3826" s="1321"/>
    </row>
    <row r="3827" spans="2:13" ht="27.75" thickTop="1" thickBot="1" x14ac:dyDescent="0.4">
      <c r="B3827" s="767"/>
      <c r="C3827" s="767"/>
      <c r="D3827" s="767"/>
      <c r="E3827" s="767"/>
      <c r="F3827" s="767"/>
      <c r="G3827" s="769"/>
      <c r="H3827" s="787"/>
      <c r="I3827" s="728"/>
      <c r="J3827" s="719" t="s">
        <v>179</v>
      </c>
      <c r="K3827" s="789">
        <f>SUM(K3787)</f>
        <v>546985585.12247992</v>
      </c>
      <c r="M3827" s="1321"/>
    </row>
    <row r="3828" spans="2:13" ht="27.75" thickTop="1" thickBot="1" x14ac:dyDescent="0.4">
      <c r="B3828" s="767"/>
      <c r="C3828" s="767"/>
      <c r="D3828" s="767"/>
      <c r="E3828" s="767"/>
      <c r="F3828" s="767"/>
      <c r="G3828" s="769"/>
      <c r="H3828" s="787"/>
      <c r="I3828" s="728"/>
      <c r="J3828" s="719" t="s">
        <v>180</v>
      </c>
      <c r="K3828" s="789">
        <f>K3825-K3827</f>
        <v>158070414.39999998</v>
      </c>
      <c r="M3828" s="1321"/>
    </row>
    <row r="3829" spans="2:13" ht="27.75" thickTop="1" thickBot="1" x14ac:dyDescent="0.4">
      <c r="B3829" s="767"/>
      <c r="C3829" s="767"/>
      <c r="D3829" s="767"/>
      <c r="E3829" s="767"/>
      <c r="F3829" s="767"/>
      <c r="G3829" s="769"/>
      <c r="H3829" s="787"/>
      <c r="I3829" s="728"/>
      <c r="J3829" s="720"/>
      <c r="K3829" s="827"/>
      <c r="M3829" s="1321"/>
    </row>
    <row r="3830" spans="2:13" ht="27.75" thickTop="1" thickBot="1" x14ac:dyDescent="0.4">
      <c r="B3830" s="1088" t="s">
        <v>104</v>
      </c>
      <c r="C3830" s="1089" t="s">
        <v>3172</v>
      </c>
      <c r="D3830" s="1089"/>
      <c r="E3830" s="1089"/>
      <c r="F3830" s="1089"/>
      <c r="G3830" s="1222"/>
      <c r="H3830" s="1108"/>
      <c r="I3830" s="1101"/>
      <c r="J3830" s="1112"/>
      <c r="K3830" s="1119"/>
      <c r="M3830" s="1321"/>
    </row>
    <row r="3831" spans="2:13" ht="27.75" thickTop="1" thickBot="1" x14ac:dyDescent="0.4">
      <c r="B3831" s="1569" t="s">
        <v>213</v>
      </c>
      <c r="C3831" s="1569"/>
      <c r="D3831" s="1569"/>
      <c r="E3831" s="1569"/>
      <c r="F3831" s="1569"/>
      <c r="G3831" s="31"/>
      <c r="H3831" s="32"/>
      <c r="I3831" s="753"/>
      <c r="J3831" s="722"/>
      <c r="K3831" s="32"/>
      <c r="M3831" s="1321"/>
    </row>
    <row r="3832" spans="2:13" ht="80.25" thickTop="1" thickBot="1" x14ac:dyDescent="0.4">
      <c r="B3832" s="20" t="s">
        <v>137</v>
      </c>
      <c r="C3832" s="20" t="s">
        <v>138</v>
      </c>
      <c r="D3832" s="20" t="s">
        <v>139</v>
      </c>
      <c r="E3832" s="20" t="s">
        <v>140</v>
      </c>
      <c r="F3832" s="20" t="s">
        <v>141</v>
      </c>
      <c r="G3832" s="20" t="s">
        <v>142</v>
      </c>
      <c r="H3832" s="33" t="s">
        <v>3311</v>
      </c>
      <c r="I3832" s="750" t="s">
        <v>3317</v>
      </c>
      <c r="J3832" s="717" t="s">
        <v>3318</v>
      </c>
      <c r="K3832" s="33" t="s">
        <v>5153</v>
      </c>
      <c r="M3832" s="1321"/>
    </row>
    <row r="3833" spans="2:13" ht="51.75" thickTop="1" x14ac:dyDescent="0.35">
      <c r="B3833" s="782" t="s">
        <v>2905</v>
      </c>
      <c r="C3833" s="782">
        <v>70912</v>
      </c>
      <c r="D3833" s="790" t="s">
        <v>4170</v>
      </c>
      <c r="E3833" s="784">
        <v>3101</v>
      </c>
      <c r="F3833" s="782">
        <v>10742400</v>
      </c>
      <c r="G3833" s="37" t="s">
        <v>4051</v>
      </c>
      <c r="H3833" s="785">
        <v>48040000</v>
      </c>
      <c r="I3833" s="744"/>
      <c r="J3833" s="736"/>
      <c r="K3833" s="785">
        <f t="shared" ref="K3833:K3864" si="112">SUM(H3833,J3833)</f>
        <v>48040000</v>
      </c>
      <c r="L3833" s="1081"/>
      <c r="M3833" s="1321"/>
    </row>
    <row r="3834" spans="2:13" ht="51" x14ac:dyDescent="0.35">
      <c r="B3834" s="698" t="s">
        <v>2905</v>
      </c>
      <c r="C3834" s="782">
        <v>70912</v>
      </c>
      <c r="D3834" s="699" t="s">
        <v>4171</v>
      </c>
      <c r="E3834" s="700">
        <v>3101</v>
      </c>
      <c r="F3834" s="782">
        <v>10742400</v>
      </c>
      <c r="G3834" s="26" t="s">
        <v>4052</v>
      </c>
      <c r="H3834" s="791">
        <v>3240000</v>
      </c>
      <c r="I3834" s="745"/>
      <c r="J3834" s="736"/>
      <c r="K3834" s="785">
        <f t="shared" si="112"/>
        <v>3240000</v>
      </c>
      <c r="L3834" s="1081"/>
      <c r="M3834" s="1321"/>
    </row>
    <row r="3835" spans="2:13" ht="51" x14ac:dyDescent="0.35">
      <c r="B3835" s="698" t="s">
        <v>2905</v>
      </c>
      <c r="C3835" s="782">
        <v>70912</v>
      </c>
      <c r="D3835" s="699" t="s">
        <v>4172</v>
      </c>
      <c r="E3835" s="700">
        <v>3101</v>
      </c>
      <c r="F3835" s="782">
        <v>10742400</v>
      </c>
      <c r="G3835" s="26" t="s">
        <v>4053</v>
      </c>
      <c r="H3835" s="791">
        <v>3240000</v>
      </c>
      <c r="I3835" s="745"/>
      <c r="J3835" s="736"/>
      <c r="K3835" s="785">
        <f t="shared" si="112"/>
        <v>3240000</v>
      </c>
      <c r="L3835" s="1081"/>
      <c r="M3835" s="1321"/>
    </row>
    <row r="3836" spans="2:13" ht="51" x14ac:dyDescent="0.35">
      <c r="B3836" s="698" t="s">
        <v>2905</v>
      </c>
      <c r="C3836" s="782">
        <v>70912</v>
      </c>
      <c r="D3836" s="699" t="s">
        <v>4173</v>
      </c>
      <c r="E3836" s="700">
        <v>3101</v>
      </c>
      <c r="F3836" s="782">
        <v>10742400</v>
      </c>
      <c r="G3836" s="26" t="s">
        <v>4054</v>
      </c>
      <c r="H3836" s="791">
        <v>3240000</v>
      </c>
      <c r="I3836" s="745"/>
      <c r="J3836" s="736"/>
      <c r="K3836" s="785">
        <f t="shared" si="112"/>
        <v>3240000</v>
      </c>
      <c r="L3836" s="1081"/>
      <c r="M3836" s="1321"/>
    </row>
    <row r="3837" spans="2:13" ht="51" x14ac:dyDescent="0.35">
      <c r="B3837" s="698" t="s">
        <v>2905</v>
      </c>
      <c r="C3837" s="782">
        <v>70912</v>
      </c>
      <c r="D3837" s="699" t="s">
        <v>4174</v>
      </c>
      <c r="E3837" s="700">
        <v>3101</v>
      </c>
      <c r="F3837" s="782">
        <v>10742400</v>
      </c>
      <c r="G3837" s="26" t="s">
        <v>4055</v>
      </c>
      <c r="H3837" s="791">
        <v>3240000</v>
      </c>
      <c r="I3837" s="745"/>
      <c r="J3837" s="736"/>
      <c r="K3837" s="785">
        <f t="shared" si="112"/>
        <v>3240000</v>
      </c>
      <c r="L3837" s="1081"/>
      <c r="M3837" s="1321"/>
    </row>
    <row r="3838" spans="2:13" ht="51" x14ac:dyDescent="0.35">
      <c r="B3838" s="698" t="s">
        <v>2905</v>
      </c>
      <c r="C3838" s="782">
        <v>70912</v>
      </c>
      <c r="D3838" s="699" t="s">
        <v>4175</v>
      </c>
      <c r="E3838" s="700">
        <v>3101</v>
      </c>
      <c r="F3838" s="782">
        <v>10742400</v>
      </c>
      <c r="G3838" s="26" t="s">
        <v>4056</v>
      </c>
      <c r="H3838" s="791">
        <v>3240000</v>
      </c>
      <c r="I3838" s="745"/>
      <c r="J3838" s="736"/>
      <c r="K3838" s="785">
        <f t="shared" si="112"/>
        <v>3240000</v>
      </c>
      <c r="L3838" s="1081"/>
      <c r="M3838" s="1321"/>
    </row>
    <row r="3839" spans="2:13" ht="51" x14ac:dyDescent="0.35">
      <c r="B3839" s="698" t="s">
        <v>2905</v>
      </c>
      <c r="C3839" s="782">
        <v>70912</v>
      </c>
      <c r="D3839" s="699" t="s">
        <v>4176</v>
      </c>
      <c r="E3839" s="700">
        <v>3101</v>
      </c>
      <c r="F3839" s="782">
        <v>10742400</v>
      </c>
      <c r="G3839" s="26" t="s">
        <v>4057</v>
      </c>
      <c r="H3839" s="791">
        <v>3240000</v>
      </c>
      <c r="I3839" s="745"/>
      <c r="J3839" s="736"/>
      <c r="K3839" s="785">
        <f t="shared" si="112"/>
        <v>3240000</v>
      </c>
      <c r="L3839" s="1081"/>
      <c r="M3839" s="1321"/>
    </row>
    <row r="3840" spans="2:13" ht="51" x14ac:dyDescent="0.35">
      <c r="B3840" s="698" t="s">
        <v>2905</v>
      </c>
      <c r="C3840" s="782">
        <v>70912</v>
      </c>
      <c r="D3840" s="699" t="s">
        <v>4177</v>
      </c>
      <c r="E3840" s="700">
        <v>3101</v>
      </c>
      <c r="F3840" s="782">
        <v>10742400</v>
      </c>
      <c r="G3840" s="26" t="s">
        <v>4058</v>
      </c>
      <c r="H3840" s="791">
        <v>3240000</v>
      </c>
      <c r="I3840" s="745"/>
      <c r="J3840" s="736"/>
      <c r="K3840" s="785">
        <f t="shared" si="112"/>
        <v>3240000</v>
      </c>
      <c r="L3840" s="1081"/>
      <c r="M3840" s="1321"/>
    </row>
    <row r="3841" spans="2:13" ht="51" x14ac:dyDescent="0.35">
      <c r="B3841" s="698" t="s">
        <v>2905</v>
      </c>
      <c r="C3841" s="782">
        <v>70912</v>
      </c>
      <c r="D3841" s="699" t="s">
        <v>4178</v>
      </c>
      <c r="E3841" s="700">
        <v>3101</v>
      </c>
      <c r="F3841" s="782">
        <v>10742400</v>
      </c>
      <c r="G3841" s="26" t="s">
        <v>4059</v>
      </c>
      <c r="H3841" s="791">
        <v>3240000</v>
      </c>
      <c r="I3841" s="745"/>
      <c r="J3841" s="736"/>
      <c r="K3841" s="785">
        <f t="shared" si="112"/>
        <v>3240000</v>
      </c>
      <c r="L3841" s="1081"/>
      <c r="M3841" s="1321"/>
    </row>
    <row r="3842" spans="2:13" ht="51" x14ac:dyDescent="0.35">
      <c r="B3842" s="698" t="s">
        <v>2905</v>
      </c>
      <c r="C3842" s="782">
        <v>70912</v>
      </c>
      <c r="D3842" s="699" t="s">
        <v>4179</v>
      </c>
      <c r="E3842" s="700">
        <v>3101</v>
      </c>
      <c r="F3842" s="782">
        <v>10742400</v>
      </c>
      <c r="G3842" s="26" t="s">
        <v>4060</v>
      </c>
      <c r="H3842" s="791">
        <v>3240000</v>
      </c>
      <c r="I3842" s="745"/>
      <c r="J3842" s="736"/>
      <c r="K3842" s="785">
        <f t="shared" si="112"/>
        <v>3240000</v>
      </c>
      <c r="L3842" s="1081"/>
      <c r="M3842" s="1321"/>
    </row>
    <row r="3843" spans="2:13" ht="51" x14ac:dyDescent="0.35">
      <c r="B3843" s="698" t="s">
        <v>2905</v>
      </c>
      <c r="C3843" s="782">
        <v>70912</v>
      </c>
      <c r="D3843" s="699" t="s">
        <v>4180</v>
      </c>
      <c r="E3843" s="700">
        <v>3101</v>
      </c>
      <c r="F3843" s="782">
        <v>10742400</v>
      </c>
      <c r="G3843" s="26" t="s">
        <v>4061</v>
      </c>
      <c r="H3843" s="791">
        <v>3240000</v>
      </c>
      <c r="I3843" s="745"/>
      <c r="J3843" s="736"/>
      <c r="K3843" s="785">
        <f t="shared" si="112"/>
        <v>3240000</v>
      </c>
      <c r="L3843" s="1081"/>
      <c r="M3843" s="1321"/>
    </row>
    <row r="3844" spans="2:13" ht="51" x14ac:dyDescent="0.35">
      <c r="B3844" s="698" t="s">
        <v>2905</v>
      </c>
      <c r="C3844" s="782">
        <v>70912</v>
      </c>
      <c r="D3844" s="699" t="s">
        <v>4181</v>
      </c>
      <c r="E3844" s="700">
        <v>3101</v>
      </c>
      <c r="F3844" s="782">
        <v>10742400</v>
      </c>
      <c r="G3844" s="26" t="s">
        <v>4062</v>
      </c>
      <c r="H3844" s="791">
        <v>3240000</v>
      </c>
      <c r="I3844" s="745"/>
      <c r="J3844" s="736"/>
      <c r="K3844" s="785">
        <f t="shared" si="112"/>
        <v>3240000</v>
      </c>
      <c r="L3844" s="1081"/>
      <c r="M3844" s="1321"/>
    </row>
    <row r="3845" spans="2:13" ht="51" x14ac:dyDescent="0.35">
      <c r="B3845" s="698" t="s">
        <v>2905</v>
      </c>
      <c r="C3845" s="782">
        <v>70912</v>
      </c>
      <c r="D3845" s="699" t="s">
        <v>4182</v>
      </c>
      <c r="E3845" s="700">
        <v>3101</v>
      </c>
      <c r="F3845" s="782">
        <v>10742400</v>
      </c>
      <c r="G3845" s="26" t="s">
        <v>4063</v>
      </c>
      <c r="H3845" s="791">
        <v>3240000</v>
      </c>
      <c r="I3845" s="745"/>
      <c r="J3845" s="736"/>
      <c r="K3845" s="785">
        <f t="shared" si="112"/>
        <v>3240000</v>
      </c>
      <c r="L3845" s="1081"/>
      <c r="M3845" s="1321"/>
    </row>
    <row r="3846" spans="2:13" ht="51" x14ac:dyDescent="0.35">
      <c r="B3846" s="698" t="s">
        <v>2905</v>
      </c>
      <c r="C3846" s="782">
        <v>70912</v>
      </c>
      <c r="D3846" s="699" t="s">
        <v>4183</v>
      </c>
      <c r="E3846" s="700">
        <v>3101</v>
      </c>
      <c r="F3846" s="782">
        <v>10742400</v>
      </c>
      <c r="G3846" s="26" t="s">
        <v>4064</v>
      </c>
      <c r="H3846" s="791">
        <v>3240000</v>
      </c>
      <c r="I3846" s="745"/>
      <c r="J3846" s="736"/>
      <c r="K3846" s="785">
        <f t="shared" si="112"/>
        <v>3240000</v>
      </c>
      <c r="L3846" s="1081"/>
      <c r="M3846" s="1321"/>
    </row>
    <row r="3847" spans="2:13" ht="51" x14ac:dyDescent="0.35">
      <c r="B3847" s="698" t="s">
        <v>2905</v>
      </c>
      <c r="C3847" s="782">
        <v>70912</v>
      </c>
      <c r="D3847" s="699" t="s">
        <v>4184</v>
      </c>
      <c r="E3847" s="700">
        <v>3101</v>
      </c>
      <c r="F3847" s="782">
        <v>10742400</v>
      </c>
      <c r="G3847" s="26" t="s">
        <v>4065</v>
      </c>
      <c r="H3847" s="791">
        <v>3240000</v>
      </c>
      <c r="I3847" s="745"/>
      <c r="J3847" s="736"/>
      <c r="K3847" s="785">
        <f t="shared" si="112"/>
        <v>3240000</v>
      </c>
      <c r="L3847" s="1081"/>
      <c r="M3847" s="1321"/>
    </row>
    <row r="3848" spans="2:13" ht="51" x14ac:dyDescent="0.35">
      <c r="B3848" s="698" t="s">
        <v>2905</v>
      </c>
      <c r="C3848" s="782">
        <v>70912</v>
      </c>
      <c r="D3848" s="699" t="s">
        <v>4185</v>
      </c>
      <c r="E3848" s="700">
        <v>3101</v>
      </c>
      <c r="F3848" s="782">
        <v>10742400</v>
      </c>
      <c r="G3848" s="26" t="s">
        <v>4066</v>
      </c>
      <c r="H3848" s="791">
        <v>3240000</v>
      </c>
      <c r="I3848" s="745"/>
      <c r="J3848" s="736"/>
      <c r="K3848" s="785">
        <f t="shared" si="112"/>
        <v>3240000</v>
      </c>
      <c r="L3848" s="1081"/>
      <c r="M3848" s="1321"/>
    </row>
    <row r="3849" spans="2:13" ht="51" x14ac:dyDescent="0.35">
      <c r="B3849" s="698" t="s">
        <v>2905</v>
      </c>
      <c r="C3849" s="782">
        <v>70912</v>
      </c>
      <c r="D3849" s="699" t="s">
        <v>4186</v>
      </c>
      <c r="E3849" s="700">
        <v>3101</v>
      </c>
      <c r="F3849" s="782">
        <v>10742400</v>
      </c>
      <c r="G3849" s="26" t="s">
        <v>4067</v>
      </c>
      <c r="H3849" s="791">
        <v>3240000</v>
      </c>
      <c r="I3849" s="745"/>
      <c r="J3849" s="736"/>
      <c r="K3849" s="785">
        <f t="shared" si="112"/>
        <v>3240000</v>
      </c>
      <c r="L3849" s="1081"/>
      <c r="M3849" s="1321"/>
    </row>
    <row r="3850" spans="2:13" ht="51" x14ac:dyDescent="0.35">
      <c r="B3850" s="698" t="s">
        <v>2905</v>
      </c>
      <c r="C3850" s="782">
        <v>70912</v>
      </c>
      <c r="D3850" s="699" t="s">
        <v>4187</v>
      </c>
      <c r="E3850" s="700">
        <v>3101</v>
      </c>
      <c r="F3850" s="782">
        <v>10742400</v>
      </c>
      <c r="G3850" s="26" t="s">
        <v>4068</v>
      </c>
      <c r="H3850" s="791">
        <v>3240000</v>
      </c>
      <c r="I3850" s="745"/>
      <c r="J3850" s="736"/>
      <c r="K3850" s="785">
        <f t="shared" si="112"/>
        <v>3240000</v>
      </c>
      <c r="L3850" s="1081"/>
      <c r="M3850" s="1321"/>
    </row>
    <row r="3851" spans="2:13" ht="51" x14ac:dyDescent="0.35">
      <c r="B3851" s="698" t="s">
        <v>2905</v>
      </c>
      <c r="C3851" s="782">
        <v>70912</v>
      </c>
      <c r="D3851" s="699" t="s">
        <v>4188</v>
      </c>
      <c r="E3851" s="700">
        <v>3101</v>
      </c>
      <c r="F3851" s="782">
        <v>10742400</v>
      </c>
      <c r="G3851" s="26" t="s">
        <v>4069</v>
      </c>
      <c r="H3851" s="791">
        <v>3240000</v>
      </c>
      <c r="I3851" s="745"/>
      <c r="J3851" s="736"/>
      <c r="K3851" s="785">
        <f t="shared" si="112"/>
        <v>3240000</v>
      </c>
      <c r="L3851" s="1081"/>
      <c r="M3851" s="1321"/>
    </row>
    <row r="3852" spans="2:13" ht="51" x14ac:dyDescent="0.35">
      <c r="B3852" s="698" t="s">
        <v>2905</v>
      </c>
      <c r="C3852" s="782">
        <v>70912</v>
      </c>
      <c r="D3852" s="699" t="s">
        <v>4189</v>
      </c>
      <c r="E3852" s="700">
        <v>3101</v>
      </c>
      <c r="F3852" s="782">
        <v>10742400</v>
      </c>
      <c r="G3852" s="26" t="s">
        <v>4070</v>
      </c>
      <c r="H3852" s="791">
        <v>3240000</v>
      </c>
      <c r="I3852" s="745"/>
      <c r="J3852" s="736"/>
      <c r="K3852" s="785">
        <f t="shared" si="112"/>
        <v>3240000</v>
      </c>
      <c r="L3852" s="1081"/>
      <c r="M3852" s="1321"/>
    </row>
    <row r="3853" spans="2:13" ht="51" x14ac:dyDescent="0.35">
      <c r="B3853" s="698" t="s">
        <v>2905</v>
      </c>
      <c r="C3853" s="782">
        <v>70912</v>
      </c>
      <c r="D3853" s="699" t="s">
        <v>4190</v>
      </c>
      <c r="E3853" s="700">
        <v>3101</v>
      </c>
      <c r="F3853" s="782">
        <v>10742400</v>
      </c>
      <c r="G3853" s="26" t="s">
        <v>4071</v>
      </c>
      <c r="H3853" s="791">
        <v>3240000</v>
      </c>
      <c r="I3853" s="745"/>
      <c r="J3853" s="736"/>
      <c r="K3853" s="785">
        <f t="shared" si="112"/>
        <v>3240000</v>
      </c>
      <c r="L3853" s="1081"/>
      <c r="M3853" s="1321"/>
    </row>
    <row r="3854" spans="2:13" ht="51" x14ac:dyDescent="0.35">
      <c r="B3854" s="782" t="s">
        <v>2905</v>
      </c>
      <c r="C3854" s="782">
        <v>70912</v>
      </c>
      <c r="D3854" s="790" t="s">
        <v>4191</v>
      </c>
      <c r="E3854" s="784">
        <v>3101</v>
      </c>
      <c r="F3854" s="782">
        <v>10742400</v>
      </c>
      <c r="G3854" s="37" t="s">
        <v>4072</v>
      </c>
      <c r="H3854" s="785">
        <v>3240000</v>
      </c>
      <c r="I3854" s="744"/>
      <c r="J3854" s="736"/>
      <c r="K3854" s="785">
        <f t="shared" si="112"/>
        <v>3240000</v>
      </c>
      <c r="L3854" s="1081"/>
      <c r="M3854" s="1321"/>
    </row>
    <row r="3855" spans="2:13" ht="51" x14ac:dyDescent="0.35">
      <c r="B3855" s="698" t="s">
        <v>2905</v>
      </c>
      <c r="C3855" s="782">
        <v>70912</v>
      </c>
      <c r="D3855" s="699" t="s">
        <v>4192</v>
      </c>
      <c r="E3855" s="700">
        <v>3101</v>
      </c>
      <c r="F3855" s="782">
        <v>10742400</v>
      </c>
      <c r="G3855" s="26" t="s">
        <v>4073</v>
      </c>
      <c r="H3855" s="791">
        <v>3240000</v>
      </c>
      <c r="I3855" s="745"/>
      <c r="J3855" s="736"/>
      <c r="K3855" s="785">
        <f t="shared" si="112"/>
        <v>3240000</v>
      </c>
      <c r="L3855" s="1081"/>
      <c r="M3855" s="1321"/>
    </row>
    <row r="3856" spans="2:13" ht="51" x14ac:dyDescent="0.35">
      <c r="B3856" s="698" t="s">
        <v>2905</v>
      </c>
      <c r="C3856" s="782">
        <v>70912</v>
      </c>
      <c r="D3856" s="699" t="s">
        <v>4193</v>
      </c>
      <c r="E3856" s="700">
        <v>3101</v>
      </c>
      <c r="F3856" s="782">
        <v>10742400</v>
      </c>
      <c r="G3856" s="26" t="s">
        <v>4074</v>
      </c>
      <c r="H3856" s="791">
        <v>3240000</v>
      </c>
      <c r="I3856" s="745"/>
      <c r="J3856" s="736"/>
      <c r="K3856" s="785">
        <f t="shared" si="112"/>
        <v>3240000</v>
      </c>
      <c r="L3856" s="1081"/>
      <c r="M3856" s="1321"/>
    </row>
    <row r="3857" spans="2:13" ht="51" x14ac:dyDescent="0.35">
      <c r="B3857" s="698" t="s">
        <v>2905</v>
      </c>
      <c r="C3857" s="782">
        <v>70912</v>
      </c>
      <c r="D3857" s="699" t="s">
        <v>4194</v>
      </c>
      <c r="E3857" s="700">
        <v>3101</v>
      </c>
      <c r="F3857" s="782">
        <v>10742400</v>
      </c>
      <c r="G3857" s="26" t="s">
        <v>4075</v>
      </c>
      <c r="H3857" s="791">
        <v>3240000</v>
      </c>
      <c r="I3857" s="745"/>
      <c r="J3857" s="736"/>
      <c r="K3857" s="785">
        <f t="shared" si="112"/>
        <v>3240000</v>
      </c>
      <c r="L3857" s="1081"/>
      <c r="M3857" s="1321"/>
    </row>
    <row r="3858" spans="2:13" ht="51" x14ac:dyDescent="0.35">
      <c r="B3858" s="698" t="s">
        <v>2905</v>
      </c>
      <c r="C3858" s="782">
        <v>70912</v>
      </c>
      <c r="D3858" s="699" t="s">
        <v>4195</v>
      </c>
      <c r="E3858" s="700">
        <v>3101</v>
      </c>
      <c r="F3858" s="782">
        <v>10742400</v>
      </c>
      <c r="G3858" s="26" t="s">
        <v>4076</v>
      </c>
      <c r="H3858" s="791">
        <v>3240000</v>
      </c>
      <c r="I3858" s="745"/>
      <c r="J3858" s="736"/>
      <c r="K3858" s="785">
        <f t="shared" si="112"/>
        <v>3240000</v>
      </c>
      <c r="L3858" s="1081"/>
      <c r="M3858" s="1321"/>
    </row>
    <row r="3859" spans="2:13" ht="51" x14ac:dyDescent="0.35">
      <c r="B3859" s="698" t="s">
        <v>2905</v>
      </c>
      <c r="C3859" s="782">
        <v>70912</v>
      </c>
      <c r="D3859" s="699" t="s">
        <v>4196</v>
      </c>
      <c r="E3859" s="700">
        <v>3101</v>
      </c>
      <c r="F3859" s="782">
        <v>10742400</v>
      </c>
      <c r="G3859" s="26" t="s">
        <v>4077</v>
      </c>
      <c r="H3859" s="791">
        <v>3240000</v>
      </c>
      <c r="I3859" s="745"/>
      <c r="J3859" s="736"/>
      <c r="K3859" s="785">
        <f t="shared" si="112"/>
        <v>3240000</v>
      </c>
      <c r="L3859" s="1081"/>
      <c r="M3859" s="1321"/>
    </row>
    <row r="3860" spans="2:13" ht="51" x14ac:dyDescent="0.35">
      <c r="B3860" s="698" t="s">
        <v>2905</v>
      </c>
      <c r="C3860" s="782">
        <v>70912</v>
      </c>
      <c r="D3860" s="699" t="s">
        <v>4197</v>
      </c>
      <c r="E3860" s="700">
        <v>3101</v>
      </c>
      <c r="F3860" s="782">
        <v>10742400</v>
      </c>
      <c r="G3860" s="26" t="s">
        <v>4078</v>
      </c>
      <c r="H3860" s="791">
        <v>3240000</v>
      </c>
      <c r="I3860" s="745"/>
      <c r="J3860" s="736"/>
      <c r="K3860" s="785">
        <f t="shared" si="112"/>
        <v>3240000</v>
      </c>
      <c r="L3860" s="1081"/>
      <c r="M3860" s="1321"/>
    </row>
    <row r="3861" spans="2:13" ht="51" x14ac:dyDescent="0.35">
      <c r="B3861" s="698" t="s">
        <v>2905</v>
      </c>
      <c r="C3861" s="782">
        <v>70912</v>
      </c>
      <c r="D3861" s="699" t="s">
        <v>4198</v>
      </c>
      <c r="E3861" s="700">
        <v>3101</v>
      </c>
      <c r="F3861" s="782">
        <v>10742400</v>
      </c>
      <c r="G3861" s="26" t="s">
        <v>4079</v>
      </c>
      <c r="H3861" s="791">
        <v>3240000</v>
      </c>
      <c r="I3861" s="745"/>
      <c r="J3861" s="736"/>
      <c r="K3861" s="785">
        <f t="shared" si="112"/>
        <v>3240000</v>
      </c>
      <c r="L3861" s="1081"/>
      <c r="M3861" s="1321"/>
    </row>
    <row r="3862" spans="2:13" ht="51" x14ac:dyDescent="0.35">
      <c r="B3862" s="698" t="s">
        <v>2905</v>
      </c>
      <c r="C3862" s="782">
        <v>70912</v>
      </c>
      <c r="D3862" s="699" t="s">
        <v>4199</v>
      </c>
      <c r="E3862" s="700">
        <v>3101</v>
      </c>
      <c r="F3862" s="782">
        <v>10742400</v>
      </c>
      <c r="G3862" s="26" t="s">
        <v>4080</v>
      </c>
      <c r="H3862" s="791">
        <v>3240000</v>
      </c>
      <c r="I3862" s="745"/>
      <c r="J3862" s="736"/>
      <c r="K3862" s="785">
        <f t="shared" si="112"/>
        <v>3240000</v>
      </c>
      <c r="L3862" s="1081"/>
      <c r="M3862" s="1321"/>
    </row>
    <row r="3863" spans="2:13" ht="51" x14ac:dyDescent="0.35">
      <c r="B3863" s="698" t="s">
        <v>2905</v>
      </c>
      <c r="C3863" s="782">
        <v>70912</v>
      </c>
      <c r="D3863" s="699" t="s">
        <v>4200</v>
      </c>
      <c r="E3863" s="700">
        <v>3101</v>
      </c>
      <c r="F3863" s="782">
        <v>10742400</v>
      </c>
      <c r="G3863" s="26" t="s">
        <v>4081</v>
      </c>
      <c r="H3863" s="791">
        <v>9064000</v>
      </c>
      <c r="I3863" s="745"/>
      <c r="J3863" s="736"/>
      <c r="K3863" s="785">
        <f t="shared" si="112"/>
        <v>9064000</v>
      </c>
      <c r="L3863" s="1081"/>
      <c r="M3863" s="1321"/>
    </row>
    <row r="3864" spans="2:13" ht="51" x14ac:dyDescent="0.35">
      <c r="B3864" s="698" t="s">
        <v>2905</v>
      </c>
      <c r="C3864" s="782">
        <v>70912</v>
      </c>
      <c r="D3864" s="699" t="s">
        <v>4201</v>
      </c>
      <c r="E3864" s="700">
        <v>3101</v>
      </c>
      <c r="F3864" s="782">
        <v>10742400</v>
      </c>
      <c r="G3864" s="26" t="s">
        <v>4082</v>
      </c>
      <c r="H3864" s="791">
        <v>7720000</v>
      </c>
      <c r="I3864" s="745"/>
      <c r="J3864" s="736"/>
      <c r="K3864" s="785">
        <f t="shared" si="112"/>
        <v>7720000</v>
      </c>
      <c r="L3864" s="1081"/>
      <c r="M3864" s="1321"/>
    </row>
    <row r="3865" spans="2:13" ht="51" x14ac:dyDescent="0.35">
      <c r="B3865" s="698" t="s">
        <v>2905</v>
      </c>
      <c r="C3865" s="782">
        <v>70912</v>
      </c>
      <c r="D3865" s="699" t="s">
        <v>4202</v>
      </c>
      <c r="E3865" s="700">
        <v>3101</v>
      </c>
      <c r="F3865" s="782">
        <v>10742400</v>
      </c>
      <c r="G3865" s="26" t="s">
        <v>4083</v>
      </c>
      <c r="H3865" s="791">
        <v>7720000</v>
      </c>
      <c r="I3865" s="745"/>
      <c r="J3865" s="736"/>
      <c r="K3865" s="785">
        <f t="shared" ref="K3865:K3896" si="113">SUM(H3865,J3865)</f>
        <v>7720000</v>
      </c>
      <c r="L3865" s="1081"/>
      <c r="M3865" s="1321"/>
    </row>
    <row r="3866" spans="2:13" ht="51" x14ac:dyDescent="0.35">
      <c r="B3866" s="698" t="s">
        <v>2905</v>
      </c>
      <c r="C3866" s="782">
        <v>70912</v>
      </c>
      <c r="D3866" s="699" t="s">
        <v>4203</v>
      </c>
      <c r="E3866" s="700">
        <v>3101</v>
      </c>
      <c r="F3866" s="782">
        <v>10742400</v>
      </c>
      <c r="G3866" s="26" t="s">
        <v>4084</v>
      </c>
      <c r="H3866" s="791">
        <v>7720000</v>
      </c>
      <c r="I3866" s="745"/>
      <c r="J3866" s="736"/>
      <c r="K3866" s="785">
        <f t="shared" si="113"/>
        <v>7720000</v>
      </c>
      <c r="L3866" s="1081"/>
      <c r="M3866" s="1321"/>
    </row>
    <row r="3867" spans="2:13" ht="51" x14ac:dyDescent="0.35">
      <c r="B3867" s="698" t="s">
        <v>2905</v>
      </c>
      <c r="C3867" s="782">
        <v>70912</v>
      </c>
      <c r="D3867" s="699" t="s">
        <v>4204</v>
      </c>
      <c r="E3867" s="700">
        <v>3101</v>
      </c>
      <c r="F3867" s="782">
        <v>10742400</v>
      </c>
      <c r="G3867" s="26" t="s">
        <v>4085</v>
      </c>
      <c r="H3867" s="791">
        <v>9064000</v>
      </c>
      <c r="I3867" s="745"/>
      <c r="J3867" s="736"/>
      <c r="K3867" s="785">
        <f t="shared" si="113"/>
        <v>9064000</v>
      </c>
      <c r="L3867" s="1081"/>
      <c r="M3867" s="1321"/>
    </row>
    <row r="3868" spans="2:13" ht="51" x14ac:dyDescent="0.35">
      <c r="B3868" s="698" t="s">
        <v>2905</v>
      </c>
      <c r="C3868" s="782">
        <v>70912</v>
      </c>
      <c r="D3868" s="699" t="s">
        <v>4205</v>
      </c>
      <c r="E3868" s="700">
        <v>3101</v>
      </c>
      <c r="F3868" s="782">
        <v>10742400</v>
      </c>
      <c r="G3868" s="26" t="s">
        <v>4086</v>
      </c>
      <c r="H3868" s="791">
        <v>9064000</v>
      </c>
      <c r="I3868" s="745"/>
      <c r="J3868" s="736"/>
      <c r="K3868" s="785">
        <f t="shared" si="113"/>
        <v>9064000</v>
      </c>
      <c r="L3868" s="1081"/>
      <c r="M3868" s="1321"/>
    </row>
    <row r="3869" spans="2:13" ht="51" x14ac:dyDescent="0.35">
      <c r="B3869" s="698" t="s">
        <v>2905</v>
      </c>
      <c r="C3869" s="782">
        <v>70912</v>
      </c>
      <c r="D3869" s="699" t="s">
        <v>4206</v>
      </c>
      <c r="E3869" s="700">
        <v>3101</v>
      </c>
      <c r="F3869" s="782">
        <v>10742400</v>
      </c>
      <c r="G3869" s="26" t="s">
        <v>4087</v>
      </c>
      <c r="H3869" s="791">
        <v>7720000</v>
      </c>
      <c r="I3869" s="745"/>
      <c r="J3869" s="736"/>
      <c r="K3869" s="785">
        <f t="shared" si="113"/>
        <v>7720000</v>
      </c>
      <c r="L3869" s="1081"/>
      <c r="M3869" s="1321"/>
    </row>
    <row r="3870" spans="2:13" ht="51" x14ac:dyDescent="0.35">
      <c r="B3870" s="698" t="s">
        <v>2905</v>
      </c>
      <c r="C3870" s="782">
        <v>70912</v>
      </c>
      <c r="D3870" s="699" t="s">
        <v>4207</v>
      </c>
      <c r="E3870" s="700">
        <v>3101</v>
      </c>
      <c r="F3870" s="782">
        <v>10742400</v>
      </c>
      <c r="G3870" s="26" t="s">
        <v>4088</v>
      </c>
      <c r="H3870" s="791">
        <v>7720000</v>
      </c>
      <c r="I3870" s="745"/>
      <c r="J3870" s="736"/>
      <c r="K3870" s="785">
        <f t="shared" si="113"/>
        <v>7720000</v>
      </c>
      <c r="L3870" s="1081"/>
      <c r="M3870" s="1321"/>
    </row>
    <row r="3871" spans="2:13" ht="51" x14ac:dyDescent="0.35">
      <c r="B3871" s="698" t="s">
        <v>2905</v>
      </c>
      <c r="C3871" s="782">
        <v>70912</v>
      </c>
      <c r="D3871" s="699" t="s">
        <v>4208</v>
      </c>
      <c r="E3871" s="700">
        <v>3101</v>
      </c>
      <c r="F3871" s="782">
        <v>10742400</v>
      </c>
      <c r="G3871" s="26" t="s">
        <v>4089</v>
      </c>
      <c r="H3871" s="791">
        <v>9064000</v>
      </c>
      <c r="I3871" s="745"/>
      <c r="J3871" s="736"/>
      <c r="K3871" s="785">
        <f t="shared" si="113"/>
        <v>9064000</v>
      </c>
      <c r="L3871" s="1081"/>
      <c r="M3871" s="1321"/>
    </row>
    <row r="3872" spans="2:13" ht="51" x14ac:dyDescent="0.35">
      <c r="B3872" s="698" t="s">
        <v>2905</v>
      </c>
      <c r="C3872" s="782">
        <v>70912</v>
      </c>
      <c r="D3872" s="699" t="s">
        <v>4209</v>
      </c>
      <c r="E3872" s="700">
        <v>3101</v>
      </c>
      <c r="F3872" s="782">
        <v>10742400</v>
      </c>
      <c r="G3872" s="26" t="s">
        <v>4090</v>
      </c>
      <c r="H3872" s="791">
        <v>7720000</v>
      </c>
      <c r="I3872" s="745"/>
      <c r="J3872" s="736"/>
      <c r="K3872" s="785">
        <f t="shared" si="113"/>
        <v>7720000</v>
      </c>
      <c r="L3872" s="1081"/>
      <c r="M3872" s="1321"/>
    </row>
    <row r="3873" spans="2:13" ht="51" x14ac:dyDescent="0.35">
      <c r="B3873" s="698" t="s">
        <v>2905</v>
      </c>
      <c r="C3873" s="782">
        <v>70912</v>
      </c>
      <c r="D3873" s="699" t="s">
        <v>4210</v>
      </c>
      <c r="E3873" s="700">
        <v>3101</v>
      </c>
      <c r="F3873" s="782">
        <v>10742400</v>
      </c>
      <c r="G3873" s="26" t="s">
        <v>4091</v>
      </c>
      <c r="H3873" s="791">
        <v>10408000</v>
      </c>
      <c r="I3873" s="745"/>
      <c r="J3873" s="736"/>
      <c r="K3873" s="785">
        <f t="shared" si="113"/>
        <v>10408000</v>
      </c>
      <c r="L3873" s="1081"/>
      <c r="M3873" s="1321"/>
    </row>
    <row r="3874" spans="2:13" ht="51" x14ac:dyDescent="0.35">
      <c r="B3874" s="698" t="s">
        <v>2905</v>
      </c>
      <c r="C3874" s="782">
        <v>70912</v>
      </c>
      <c r="D3874" s="699" t="s">
        <v>4211</v>
      </c>
      <c r="E3874" s="700">
        <v>3101</v>
      </c>
      <c r="F3874" s="782">
        <v>10742400</v>
      </c>
      <c r="G3874" s="26" t="s">
        <v>4092</v>
      </c>
      <c r="H3874" s="791">
        <v>7720000</v>
      </c>
      <c r="I3874" s="745"/>
      <c r="J3874" s="736"/>
      <c r="K3874" s="785">
        <f t="shared" si="113"/>
        <v>7720000</v>
      </c>
      <c r="L3874" s="1081"/>
      <c r="M3874" s="1321"/>
    </row>
    <row r="3875" spans="2:13" ht="51" x14ac:dyDescent="0.35">
      <c r="B3875" s="698" t="s">
        <v>2905</v>
      </c>
      <c r="C3875" s="782">
        <v>70912</v>
      </c>
      <c r="D3875" s="699" t="s">
        <v>4212</v>
      </c>
      <c r="E3875" s="700">
        <v>3101</v>
      </c>
      <c r="F3875" s="782">
        <v>10742400</v>
      </c>
      <c r="G3875" s="26" t="s">
        <v>4093</v>
      </c>
      <c r="H3875" s="791">
        <v>9064000</v>
      </c>
      <c r="I3875" s="745"/>
      <c r="J3875" s="736"/>
      <c r="K3875" s="785">
        <f t="shared" si="113"/>
        <v>9064000</v>
      </c>
      <c r="L3875" s="1081"/>
      <c r="M3875" s="1321"/>
    </row>
    <row r="3876" spans="2:13" ht="51" x14ac:dyDescent="0.35">
      <c r="B3876" s="698" t="s">
        <v>2905</v>
      </c>
      <c r="C3876" s="782">
        <v>70912</v>
      </c>
      <c r="D3876" s="699" t="s">
        <v>4213</v>
      </c>
      <c r="E3876" s="700">
        <v>3101</v>
      </c>
      <c r="F3876" s="782">
        <v>10742400</v>
      </c>
      <c r="G3876" s="26" t="s">
        <v>4094</v>
      </c>
      <c r="H3876" s="791">
        <v>7720000</v>
      </c>
      <c r="I3876" s="745"/>
      <c r="J3876" s="736"/>
      <c r="K3876" s="785">
        <f t="shared" si="113"/>
        <v>7720000</v>
      </c>
      <c r="L3876" s="1081"/>
      <c r="M3876" s="1321"/>
    </row>
    <row r="3877" spans="2:13" ht="51" x14ac:dyDescent="0.35">
      <c r="B3877" s="698" t="s">
        <v>2905</v>
      </c>
      <c r="C3877" s="782">
        <v>70912</v>
      </c>
      <c r="D3877" s="699" t="s">
        <v>4214</v>
      </c>
      <c r="E3877" s="700">
        <v>3101</v>
      </c>
      <c r="F3877" s="782">
        <v>10742400</v>
      </c>
      <c r="G3877" s="26" t="s">
        <v>4095</v>
      </c>
      <c r="H3877" s="791">
        <v>9064000</v>
      </c>
      <c r="I3877" s="745"/>
      <c r="J3877" s="736"/>
      <c r="K3877" s="785">
        <f t="shared" si="113"/>
        <v>9064000</v>
      </c>
      <c r="L3877" s="1081"/>
      <c r="M3877" s="1321"/>
    </row>
    <row r="3878" spans="2:13" ht="51" x14ac:dyDescent="0.35">
      <c r="B3878" s="698" t="s">
        <v>2905</v>
      </c>
      <c r="C3878" s="782">
        <v>70912</v>
      </c>
      <c r="D3878" s="699" t="s">
        <v>4215</v>
      </c>
      <c r="E3878" s="700">
        <v>3101</v>
      </c>
      <c r="F3878" s="782">
        <v>10742400</v>
      </c>
      <c r="G3878" s="26" t="s">
        <v>4096</v>
      </c>
      <c r="H3878" s="791">
        <v>7720000</v>
      </c>
      <c r="I3878" s="745"/>
      <c r="J3878" s="736"/>
      <c r="K3878" s="785">
        <f t="shared" si="113"/>
        <v>7720000</v>
      </c>
      <c r="L3878" s="1081"/>
      <c r="M3878" s="1321"/>
    </row>
    <row r="3879" spans="2:13" ht="51" x14ac:dyDescent="0.35">
      <c r="B3879" s="698" t="s">
        <v>2905</v>
      </c>
      <c r="C3879" s="782">
        <v>70912</v>
      </c>
      <c r="D3879" s="699" t="s">
        <v>4216</v>
      </c>
      <c r="E3879" s="700">
        <v>3101</v>
      </c>
      <c r="F3879" s="782">
        <v>10742400</v>
      </c>
      <c r="G3879" s="26" t="s">
        <v>4097</v>
      </c>
      <c r="H3879" s="791">
        <v>9064000</v>
      </c>
      <c r="I3879" s="745"/>
      <c r="J3879" s="736"/>
      <c r="K3879" s="785">
        <f t="shared" si="113"/>
        <v>9064000</v>
      </c>
      <c r="L3879" s="1081"/>
      <c r="M3879" s="1321"/>
    </row>
    <row r="3880" spans="2:13" ht="51" x14ac:dyDescent="0.35">
      <c r="B3880" s="698" t="s">
        <v>2905</v>
      </c>
      <c r="C3880" s="782">
        <v>70912</v>
      </c>
      <c r="D3880" s="699" t="s">
        <v>4217</v>
      </c>
      <c r="E3880" s="700">
        <v>3101</v>
      </c>
      <c r="F3880" s="782">
        <v>10742400</v>
      </c>
      <c r="G3880" s="26" t="s">
        <v>4098</v>
      </c>
      <c r="H3880" s="791">
        <v>7720000</v>
      </c>
      <c r="I3880" s="745"/>
      <c r="J3880" s="736"/>
      <c r="K3880" s="785">
        <f t="shared" si="113"/>
        <v>7720000</v>
      </c>
      <c r="L3880" s="1081"/>
      <c r="M3880" s="1321"/>
    </row>
    <row r="3881" spans="2:13" ht="51" x14ac:dyDescent="0.35">
      <c r="B3881" s="698" t="s">
        <v>2905</v>
      </c>
      <c r="C3881" s="782">
        <v>70912</v>
      </c>
      <c r="D3881" s="699" t="s">
        <v>4218</v>
      </c>
      <c r="E3881" s="700">
        <v>3101</v>
      </c>
      <c r="F3881" s="782">
        <v>10742400</v>
      </c>
      <c r="G3881" s="26" t="s">
        <v>4099</v>
      </c>
      <c r="H3881" s="791">
        <v>9064000</v>
      </c>
      <c r="I3881" s="745"/>
      <c r="J3881" s="736"/>
      <c r="K3881" s="785">
        <f t="shared" si="113"/>
        <v>9064000</v>
      </c>
      <c r="L3881" s="1081"/>
      <c r="M3881" s="1321"/>
    </row>
    <row r="3882" spans="2:13" ht="51" x14ac:dyDescent="0.35">
      <c r="B3882" s="698" t="s">
        <v>2905</v>
      </c>
      <c r="C3882" s="782">
        <v>70912</v>
      </c>
      <c r="D3882" s="699" t="s">
        <v>4219</v>
      </c>
      <c r="E3882" s="700">
        <v>3101</v>
      </c>
      <c r="F3882" s="782">
        <v>10742400</v>
      </c>
      <c r="G3882" s="26" t="s">
        <v>4100</v>
      </c>
      <c r="H3882" s="791">
        <v>7720000</v>
      </c>
      <c r="I3882" s="745"/>
      <c r="J3882" s="736"/>
      <c r="K3882" s="785">
        <f t="shared" si="113"/>
        <v>7720000</v>
      </c>
      <c r="L3882" s="1081"/>
      <c r="M3882" s="1321"/>
    </row>
    <row r="3883" spans="2:13" ht="51" x14ac:dyDescent="0.35">
      <c r="B3883" s="782" t="s">
        <v>2905</v>
      </c>
      <c r="C3883" s="782">
        <v>70912</v>
      </c>
      <c r="D3883" s="790" t="s">
        <v>4220</v>
      </c>
      <c r="E3883" s="784">
        <v>3101</v>
      </c>
      <c r="F3883" s="782">
        <v>10742400</v>
      </c>
      <c r="G3883" s="37" t="s">
        <v>4101</v>
      </c>
      <c r="H3883" s="785">
        <v>7720000</v>
      </c>
      <c r="I3883" s="744"/>
      <c r="J3883" s="736"/>
      <c r="K3883" s="785">
        <f t="shared" si="113"/>
        <v>7720000</v>
      </c>
      <c r="L3883" s="1081"/>
      <c r="M3883" s="1321"/>
    </row>
    <row r="3884" spans="2:13" ht="51" x14ac:dyDescent="0.35">
      <c r="B3884" s="698" t="s">
        <v>2905</v>
      </c>
      <c r="C3884" s="782">
        <v>70912</v>
      </c>
      <c r="D3884" s="699" t="s">
        <v>4221</v>
      </c>
      <c r="E3884" s="700">
        <v>3101</v>
      </c>
      <c r="F3884" s="782">
        <v>10742400</v>
      </c>
      <c r="G3884" s="26" t="s">
        <v>4102</v>
      </c>
      <c r="H3884" s="791">
        <v>7720000</v>
      </c>
      <c r="I3884" s="745"/>
      <c r="J3884" s="736"/>
      <c r="K3884" s="785">
        <f t="shared" si="113"/>
        <v>7720000</v>
      </c>
      <c r="L3884" s="1081"/>
      <c r="M3884" s="1321"/>
    </row>
    <row r="3885" spans="2:13" ht="51" x14ac:dyDescent="0.35">
      <c r="B3885" s="698" t="s">
        <v>2905</v>
      </c>
      <c r="C3885" s="782">
        <v>70912</v>
      </c>
      <c r="D3885" s="699" t="s">
        <v>4222</v>
      </c>
      <c r="E3885" s="700">
        <v>3101</v>
      </c>
      <c r="F3885" s="782">
        <v>10742400</v>
      </c>
      <c r="G3885" s="26" t="s">
        <v>4103</v>
      </c>
      <c r="H3885" s="791">
        <v>7720000</v>
      </c>
      <c r="I3885" s="745"/>
      <c r="J3885" s="736"/>
      <c r="K3885" s="785">
        <f t="shared" si="113"/>
        <v>7720000</v>
      </c>
      <c r="L3885" s="1081"/>
      <c r="M3885" s="1321"/>
    </row>
    <row r="3886" spans="2:13" ht="51" x14ac:dyDescent="0.35">
      <c r="B3886" s="698" t="s">
        <v>2905</v>
      </c>
      <c r="C3886" s="782">
        <v>70912</v>
      </c>
      <c r="D3886" s="699" t="s">
        <v>4223</v>
      </c>
      <c r="E3886" s="700">
        <v>3101</v>
      </c>
      <c r="F3886" s="782">
        <v>10742400</v>
      </c>
      <c r="G3886" s="26" t="s">
        <v>3231</v>
      </c>
      <c r="H3886" s="791">
        <v>5200000</v>
      </c>
      <c r="I3886" s="745"/>
      <c r="J3886" s="736"/>
      <c r="K3886" s="785">
        <f t="shared" si="113"/>
        <v>5200000</v>
      </c>
      <c r="L3886" s="1081"/>
      <c r="M3886" s="1321"/>
    </row>
    <row r="3887" spans="2:13" ht="51" x14ac:dyDescent="0.35">
      <c r="B3887" s="698" t="s">
        <v>2905</v>
      </c>
      <c r="C3887" s="782">
        <v>70912</v>
      </c>
      <c r="D3887" s="699" t="s">
        <v>4224</v>
      </c>
      <c r="E3887" s="700">
        <v>3101</v>
      </c>
      <c r="F3887" s="782">
        <v>10742400</v>
      </c>
      <c r="G3887" s="26" t="s">
        <v>4104</v>
      </c>
      <c r="H3887" s="791">
        <v>9064000</v>
      </c>
      <c r="I3887" s="745"/>
      <c r="J3887" s="736"/>
      <c r="K3887" s="785">
        <f t="shared" si="113"/>
        <v>9064000</v>
      </c>
      <c r="L3887" s="1081"/>
      <c r="M3887" s="1321"/>
    </row>
    <row r="3888" spans="2:13" ht="51" x14ac:dyDescent="0.35">
      <c r="B3888" s="698" t="s">
        <v>2905</v>
      </c>
      <c r="C3888" s="782">
        <v>70912</v>
      </c>
      <c r="D3888" s="699" t="s">
        <v>4225</v>
      </c>
      <c r="E3888" s="700">
        <v>3101</v>
      </c>
      <c r="F3888" s="782">
        <v>10742400</v>
      </c>
      <c r="G3888" s="26" t="s">
        <v>4104</v>
      </c>
      <c r="H3888" s="791">
        <v>7720000</v>
      </c>
      <c r="I3888" s="745"/>
      <c r="J3888" s="736"/>
      <c r="K3888" s="785">
        <f t="shared" si="113"/>
        <v>7720000</v>
      </c>
      <c r="L3888" s="1081"/>
      <c r="M3888" s="1321"/>
    </row>
    <row r="3889" spans="2:13" ht="51" x14ac:dyDescent="0.35">
      <c r="B3889" s="698" t="s">
        <v>2905</v>
      </c>
      <c r="C3889" s="782">
        <v>70912</v>
      </c>
      <c r="D3889" s="699" t="s">
        <v>4226</v>
      </c>
      <c r="E3889" s="700">
        <v>3101</v>
      </c>
      <c r="F3889" s="782">
        <v>10742400</v>
      </c>
      <c r="G3889" s="26" t="s">
        <v>4105</v>
      </c>
      <c r="H3889" s="791">
        <v>7720000</v>
      </c>
      <c r="I3889" s="745"/>
      <c r="J3889" s="736"/>
      <c r="K3889" s="785">
        <f t="shared" si="113"/>
        <v>7720000</v>
      </c>
      <c r="L3889" s="1081"/>
      <c r="M3889" s="1321"/>
    </row>
    <row r="3890" spans="2:13" ht="51" x14ac:dyDescent="0.35">
      <c r="B3890" s="698" t="s">
        <v>2905</v>
      </c>
      <c r="C3890" s="782">
        <v>70912</v>
      </c>
      <c r="D3890" s="699" t="s">
        <v>4227</v>
      </c>
      <c r="E3890" s="700">
        <v>3101</v>
      </c>
      <c r="F3890" s="782">
        <v>10742400</v>
      </c>
      <c r="G3890" s="26" t="s">
        <v>4106</v>
      </c>
      <c r="H3890" s="791">
        <v>7720000</v>
      </c>
      <c r="I3890" s="745"/>
      <c r="J3890" s="736"/>
      <c r="K3890" s="785">
        <f t="shared" si="113"/>
        <v>7720000</v>
      </c>
      <c r="L3890" s="1081"/>
      <c r="M3890" s="1321"/>
    </row>
    <row r="3891" spans="2:13" ht="51" x14ac:dyDescent="0.35">
      <c r="B3891" s="698" t="s">
        <v>2905</v>
      </c>
      <c r="C3891" s="782">
        <v>70912</v>
      </c>
      <c r="D3891" s="699" t="s">
        <v>4228</v>
      </c>
      <c r="E3891" s="700">
        <v>3101</v>
      </c>
      <c r="F3891" s="782">
        <v>10742400</v>
      </c>
      <c r="G3891" s="26" t="s">
        <v>4107</v>
      </c>
      <c r="H3891" s="791">
        <v>9064000</v>
      </c>
      <c r="I3891" s="745"/>
      <c r="J3891" s="736"/>
      <c r="K3891" s="785">
        <f t="shared" si="113"/>
        <v>9064000</v>
      </c>
      <c r="L3891" s="1081"/>
      <c r="M3891" s="1321"/>
    </row>
    <row r="3892" spans="2:13" ht="51" x14ac:dyDescent="0.35">
      <c r="B3892" s="698" t="s">
        <v>2905</v>
      </c>
      <c r="C3892" s="782">
        <v>70912</v>
      </c>
      <c r="D3892" s="699" t="s">
        <v>4229</v>
      </c>
      <c r="E3892" s="700">
        <v>3101</v>
      </c>
      <c r="F3892" s="782">
        <v>10742400</v>
      </c>
      <c r="G3892" s="26" t="s">
        <v>4108</v>
      </c>
      <c r="H3892" s="791">
        <v>9064000</v>
      </c>
      <c r="I3892" s="745"/>
      <c r="J3892" s="736"/>
      <c r="K3892" s="785">
        <f t="shared" si="113"/>
        <v>9064000</v>
      </c>
      <c r="L3892" s="1081"/>
      <c r="M3892" s="1321"/>
    </row>
    <row r="3893" spans="2:13" ht="51" x14ac:dyDescent="0.35">
      <c r="B3893" s="698" t="s">
        <v>2905</v>
      </c>
      <c r="C3893" s="782">
        <v>70912</v>
      </c>
      <c r="D3893" s="699" t="s">
        <v>4230</v>
      </c>
      <c r="E3893" s="700">
        <v>3101</v>
      </c>
      <c r="F3893" s="782">
        <v>10742400</v>
      </c>
      <c r="G3893" s="26" t="s">
        <v>4109</v>
      </c>
      <c r="H3893" s="791">
        <v>7720000</v>
      </c>
      <c r="I3893" s="745"/>
      <c r="J3893" s="736"/>
      <c r="K3893" s="785">
        <f t="shared" si="113"/>
        <v>7720000</v>
      </c>
      <c r="L3893" s="1081"/>
      <c r="M3893" s="1321"/>
    </row>
    <row r="3894" spans="2:13" ht="51" x14ac:dyDescent="0.35">
      <c r="B3894" s="698" t="s">
        <v>2905</v>
      </c>
      <c r="C3894" s="782">
        <v>70912</v>
      </c>
      <c r="D3894" s="699" t="s">
        <v>4231</v>
      </c>
      <c r="E3894" s="700">
        <v>3101</v>
      </c>
      <c r="F3894" s="782">
        <v>10742400</v>
      </c>
      <c r="G3894" s="26" t="s">
        <v>4110</v>
      </c>
      <c r="H3894" s="791">
        <v>7720000</v>
      </c>
      <c r="I3894" s="745"/>
      <c r="J3894" s="736"/>
      <c r="K3894" s="785">
        <f t="shared" si="113"/>
        <v>7720000</v>
      </c>
      <c r="L3894" s="1081"/>
      <c r="M3894" s="1321"/>
    </row>
    <row r="3895" spans="2:13" ht="51" x14ac:dyDescent="0.35">
      <c r="B3895" s="698" t="s">
        <v>2905</v>
      </c>
      <c r="C3895" s="782">
        <v>70912</v>
      </c>
      <c r="D3895" s="699" t="s">
        <v>4232</v>
      </c>
      <c r="E3895" s="700">
        <v>3101</v>
      </c>
      <c r="F3895" s="782">
        <v>10742400</v>
      </c>
      <c r="G3895" s="26" t="s">
        <v>4111</v>
      </c>
      <c r="H3895" s="791">
        <v>9064000</v>
      </c>
      <c r="I3895" s="745"/>
      <c r="J3895" s="736"/>
      <c r="K3895" s="785">
        <f t="shared" si="113"/>
        <v>9064000</v>
      </c>
      <c r="L3895" s="1081"/>
      <c r="M3895" s="1321"/>
    </row>
    <row r="3896" spans="2:13" ht="51" x14ac:dyDescent="0.35">
      <c r="B3896" s="698" t="s">
        <v>2905</v>
      </c>
      <c r="C3896" s="782">
        <v>70912</v>
      </c>
      <c r="D3896" s="699" t="s">
        <v>4233</v>
      </c>
      <c r="E3896" s="700">
        <v>3101</v>
      </c>
      <c r="F3896" s="782">
        <v>10742400</v>
      </c>
      <c r="G3896" s="26" t="s">
        <v>743</v>
      </c>
      <c r="H3896" s="791">
        <v>7720000</v>
      </c>
      <c r="I3896" s="745"/>
      <c r="J3896" s="736"/>
      <c r="K3896" s="785">
        <f t="shared" si="113"/>
        <v>7720000</v>
      </c>
      <c r="L3896" s="1081"/>
      <c r="M3896" s="1321"/>
    </row>
    <row r="3897" spans="2:13" ht="51" x14ac:dyDescent="0.35">
      <c r="B3897" s="698" t="s">
        <v>2905</v>
      </c>
      <c r="C3897" s="782">
        <v>70912</v>
      </c>
      <c r="D3897" s="699" t="s">
        <v>4234</v>
      </c>
      <c r="E3897" s="700">
        <v>3101</v>
      </c>
      <c r="F3897" s="782">
        <v>10742400</v>
      </c>
      <c r="G3897" s="26" t="s">
        <v>744</v>
      </c>
      <c r="H3897" s="791">
        <v>10408000</v>
      </c>
      <c r="I3897" s="745"/>
      <c r="J3897" s="736"/>
      <c r="K3897" s="785">
        <f t="shared" ref="K3897:K3928" si="114">SUM(H3897,J3897)</f>
        <v>10408000</v>
      </c>
      <c r="L3897" s="1081"/>
      <c r="M3897" s="1321"/>
    </row>
    <row r="3898" spans="2:13" ht="51" x14ac:dyDescent="0.35">
      <c r="B3898" s="698" t="s">
        <v>2905</v>
      </c>
      <c r="C3898" s="782">
        <v>70912</v>
      </c>
      <c r="D3898" s="699" t="s">
        <v>4235</v>
      </c>
      <c r="E3898" s="700">
        <v>3101</v>
      </c>
      <c r="F3898" s="782">
        <v>10742400</v>
      </c>
      <c r="G3898" s="26" t="s">
        <v>745</v>
      </c>
      <c r="H3898" s="791">
        <v>7720000</v>
      </c>
      <c r="I3898" s="745"/>
      <c r="J3898" s="736"/>
      <c r="K3898" s="785">
        <f t="shared" si="114"/>
        <v>7720000</v>
      </c>
      <c r="L3898" s="1081"/>
      <c r="M3898" s="1321"/>
    </row>
    <row r="3899" spans="2:13" ht="51" x14ac:dyDescent="0.35">
      <c r="B3899" s="698" t="s">
        <v>2905</v>
      </c>
      <c r="C3899" s="782">
        <v>70912</v>
      </c>
      <c r="D3899" s="699" t="s">
        <v>4236</v>
      </c>
      <c r="E3899" s="700">
        <v>3101</v>
      </c>
      <c r="F3899" s="782">
        <v>10742400</v>
      </c>
      <c r="G3899" s="26" t="s">
        <v>746</v>
      </c>
      <c r="H3899" s="791">
        <v>9064000</v>
      </c>
      <c r="I3899" s="745"/>
      <c r="J3899" s="736"/>
      <c r="K3899" s="785">
        <f t="shared" si="114"/>
        <v>9064000</v>
      </c>
      <c r="L3899" s="1081"/>
      <c r="M3899" s="1321"/>
    </row>
    <row r="3900" spans="2:13" ht="51" x14ac:dyDescent="0.35">
      <c r="B3900" s="698" t="s">
        <v>2905</v>
      </c>
      <c r="C3900" s="782">
        <v>70912</v>
      </c>
      <c r="D3900" s="699" t="s">
        <v>4237</v>
      </c>
      <c r="E3900" s="700">
        <v>3101</v>
      </c>
      <c r="F3900" s="782">
        <v>10742400</v>
      </c>
      <c r="G3900" s="26" t="s">
        <v>747</v>
      </c>
      <c r="H3900" s="791">
        <v>7720000</v>
      </c>
      <c r="I3900" s="745"/>
      <c r="J3900" s="736"/>
      <c r="K3900" s="785">
        <f t="shared" si="114"/>
        <v>7720000</v>
      </c>
      <c r="L3900" s="1081"/>
      <c r="M3900" s="1321"/>
    </row>
    <row r="3901" spans="2:13" ht="51" x14ac:dyDescent="0.35">
      <c r="B3901" s="698" t="s">
        <v>2905</v>
      </c>
      <c r="C3901" s="782">
        <v>70912</v>
      </c>
      <c r="D3901" s="699" t="s">
        <v>4238</v>
      </c>
      <c r="E3901" s="700">
        <v>3101</v>
      </c>
      <c r="F3901" s="782">
        <v>10742400</v>
      </c>
      <c r="G3901" s="26" t="s">
        <v>748</v>
      </c>
      <c r="H3901" s="791">
        <v>9064000</v>
      </c>
      <c r="I3901" s="745"/>
      <c r="J3901" s="736"/>
      <c r="K3901" s="785">
        <f t="shared" si="114"/>
        <v>9064000</v>
      </c>
      <c r="L3901" s="1081"/>
      <c r="M3901" s="1321"/>
    </row>
    <row r="3902" spans="2:13" ht="51" x14ac:dyDescent="0.35">
      <c r="B3902" s="698" t="s">
        <v>2905</v>
      </c>
      <c r="C3902" s="782">
        <v>70912</v>
      </c>
      <c r="D3902" s="699" t="s">
        <v>4239</v>
      </c>
      <c r="E3902" s="700">
        <v>3101</v>
      </c>
      <c r="F3902" s="782">
        <v>10742400</v>
      </c>
      <c r="G3902" s="26" t="s">
        <v>4112</v>
      </c>
      <c r="H3902" s="791">
        <v>7720000</v>
      </c>
      <c r="I3902" s="745"/>
      <c r="J3902" s="736"/>
      <c r="K3902" s="785">
        <f t="shared" si="114"/>
        <v>7720000</v>
      </c>
      <c r="L3902" s="1081"/>
      <c r="M3902" s="1321"/>
    </row>
    <row r="3903" spans="2:13" ht="51" x14ac:dyDescent="0.35">
      <c r="B3903" s="698" t="s">
        <v>2905</v>
      </c>
      <c r="C3903" s="782">
        <v>70912</v>
      </c>
      <c r="D3903" s="699" t="s">
        <v>4240</v>
      </c>
      <c r="E3903" s="700">
        <v>3101</v>
      </c>
      <c r="F3903" s="782">
        <v>10742400</v>
      </c>
      <c r="G3903" s="26" t="s">
        <v>4113</v>
      </c>
      <c r="H3903" s="791">
        <v>9064000</v>
      </c>
      <c r="I3903" s="745"/>
      <c r="J3903" s="736"/>
      <c r="K3903" s="785">
        <f t="shared" si="114"/>
        <v>9064000</v>
      </c>
      <c r="L3903" s="1081"/>
      <c r="M3903" s="1321"/>
    </row>
    <row r="3904" spans="2:13" ht="51" x14ac:dyDescent="0.35">
      <c r="B3904" s="698" t="s">
        <v>2905</v>
      </c>
      <c r="C3904" s="782">
        <v>70912</v>
      </c>
      <c r="D3904" s="699" t="s">
        <v>4241</v>
      </c>
      <c r="E3904" s="700">
        <v>3101</v>
      </c>
      <c r="F3904" s="782">
        <v>10742400</v>
      </c>
      <c r="G3904" s="26" t="s">
        <v>4114</v>
      </c>
      <c r="H3904" s="791">
        <v>7720000</v>
      </c>
      <c r="I3904" s="745"/>
      <c r="J3904" s="736"/>
      <c r="K3904" s="785">
        <f t="shared" si="114"/>
        <v>7720000</v>
      </c>
      <c r="L3904" s="1081"/>
      <c r="M3904" s="1321"/>
    </row>
    <row r="3905" spans="2:13" ht="51" x14ac:dyDescent="0.35">
      <c r="B3905" s="698" t="s">
        <v>2905</v>
      </c>
      <c r="C3905" s="782">
        <v>70912</v>
      </c>
      <c r="D3905" s="699" t="s">
        <v>4242</v>
      </c>
      <c r="E3905" s="700">
        <v>3101</v>
      </c>
      <c r="F3905" s="782">
        <v>10742400</v>
      </c>
      <c r="G3905" s="26" t="s">
        <v>4115</v>
      </c>
      <c r="H3905" s="791">
        <v>9064000</v>
      </c>
      <c r="I3905" s="745"/>
      <c r="J3905" s="736"/>
      <c r="K3905" s="785">
        <f t="shared" si="114"/>
        <v>9064000</v>
      </c>
      <c r="L3905" s="1081"/>
      <c r="M3905" s="1321"/>
    </row>
    <row r="3906" spans="2:13" ht="51" x14ac:dyDescent="0.35">
      <c r="B3906" s="698" t="s">
        <v>2905</v>
      </c>
      <c r="C3906" s="782">
        <v>70912</v>
      </c>
      <c r="D3906" s="699" t="s">
        <v>4243</v>
      </c>
      <c r="E3906" s="700">
        <v>3101</v>
      </c>
      <c r="F3906" s="782">
        <v>10742400</v>
      </c>
      <c r="G3906" s="26" t="s">
        <v>4116</v>
      </c>
      <c r="H3906" s="791">
        <v>7720000</v>
      </c>
      <c r="I3906" s="745"/>
      <c r="J3906" s="736"/>
      <c r="K3906" s="785">
        <f t="shared" si="114"/>
        <v>7720000</v>
      </c>
      <c r="L3906" s="1081"/>
      <c r="M3906" s="1321"/>
    </row>
    <row r="3907" spans="2:13" ht="51" x14ac:dyDescent="0.35">
      <c r="B3907" s="698" t="s">
        <v>2905</v>
      </c>
      <c r="C3907" s="782">
        <v>70912</v>
      </c>
      <c r="D3907" s="699" t="s">
        <v>4244</v>
      </c>
      <c r="E3907" s="700">
        <v>3101</v>
      </c>
      <c r="F3907" s="782">
        <v>10742400</v>
      </c>
      <c r="G3907" s="26" t="s">
        <v>4117</v>
      </c>
      <c r="H3907" s="791">
        <v>7720000</v>
      </c>
      <c r="I3907" s="745"/>
      <c r="J3907" s="736"/>
      <c r="K3907" s="785">
        <f t="shared" si="114"/>
        <v>7720000</v>
      </c>
      <c r="L3907" s="1081"/>
      <c r="M3907" s="1321"/>
    </row>
    <row r="3908" spans="2:13" ht="51" x14ac:dyDescent="0.35">
      <c r="B3908" s="698" t="s">
        <v>2905</v>
      </c>
      <c r="C3908" s="782">
        <v>70912</v>
      </c>
      <c r="D3908" s="699" t="s">
        <v>4245</v>
      </c>
      <c r="E3908" s="700">
        <v>3101</v>
      </c>
      <c r="F3908" s="782">
        <v>10742400</v>
      </c>
      <c r="G3908" s="26" t="s">
        <v>4118</v>
      </c>
      <c r="H3908" s="791">
        <v>7720000</v>
      </c>
      <c r="I3908" s="745"/>
      <c r="J3908" s="736"/>
      <c r="K3908" s="785">
        <f t="shared" si="114"/>
        <v>7720000</v>
      </c>
      <c r="L3908" s="1081"/>
      <c r="M3908" s="1321"/>
    </row>
    <row r="3909" spans="2:13" ht="51" x14ac:dyDescent="0.35">
      <c r="B3909" s="698" t="s">
        <v>2905</v>
      </c>
      <c r="C3909" s="782">
        <v>70912</v>
      </c>
      <c r="D3909" s="699" t="s">
        <v>4246</v>
      </c>
      <c r="E3909" s="700">
        <v>3101</v>
      </c>
      <c r="F3909" s="782">
        <v>10742400</v>
      </c>
      <c r="G3909" s="26" t="s">
        <v>4119</v>
      </c>
      <c r="H3909" s="763">
        <v>7720000</v>
      </c>
      <c r="I3909" s="746"/>
      <c r="J3909" s="736"/>
      <c r="K3909" s="701">
        <f t="shared" si="114"/>
        <v>7720000</v>
      </c>
      <c r="L3909" s="1081"/>
      <c r="M3909" s="1321"/>
    </row>
    <row r="3910" spans="2:13" ht="76.5" x14ac:dyDescent="0.35">
      <c r="B3910" s="698" t="s">
        <v>2905</v>
      </c>
      <c r="C3910" s="782">
        <v>70912</v>
      </c>
      <c r="D3910" s="699" t="s">
        <v>4247</v>
      </c>
      <c r="E3910" s="700">
        <v>3101</v>
      </c>
      <c r="F3910" s="782">
        <v>10742400</v>
      </c>
      <c r="G3910" s="26" t="s">
        <v>3232</v>
      </c>
      <c r="H3910" s="763">
        <v>501000000</v>
      </c>
      <c r="I3910" s="746"/>
      <c r="J3910" s="736"/>
      <c r="K3910" s="701">
        <f t="shared" si="114"/>
        <v>501000000</v>
      </c>
      <c r="L3910" s="1081"/>
      <c r="M3910" s="1321"/>
    </row>
    <row r="3911" spans="2:13" ht="57.6" customHeight="1" x14ac:dyDescent="0.35">
      <c r="B3911" s="698" t="s">
        <v>2906</v>
      </c>
      <c r="C3911" s="782">
        <v>70912</v>
      </c>
      <c r="D3911" s="699" t="s">
        <v>4248</v>
      </c>
      <c r="E3911" s="700">
        <v>3101</v>
      </c>
      <c r="F3911" s="782">
        <v>10742400</v>
      </c>
      <c r="G3911" s="26" t="s">
        <v>4120</v>
      </c>
      <c r="H3911" s="763">
        <v>373000000</v>
      </c>
      <c r="I3911" s="746"/>
      <c r="J3911" s="723"/>
      <c r="K3911" s="701">
        <f t="shared" si="114"/>
        <v>373000000</v>
      </c>
      <c r="L3911" s="1081"/>
      <c r="M3911" s="1321"/>
    </row>
    <row r="3912" spans="2:13" ht="57.6" customHeight="1" x14ac:dyDescent="0.35">
      <c r="B3912" s="698" t="s">
        <v>2906</v>
      </c>
      <c r="C3912" s="782">
        <v>70912</v>
      </c>
      <c r="D3912" s="699" t="s">
        <v>4249</v>
      </c>
      <c r="E3912" s="700">
        <v>3101</v>
      </c>
      <c r="F3912" s="782">
        <v>10742400</v>
      </c>
      <c r="G3912" s="26" t="s">
        <v>4121</v>
      </c>
      <c r="H3912" s="763">
        <v>9064000</v>
      </c>
      <c r="I3912" s="746"/>
      <c r="J3912" s="723"/>
      <c r="K3912" s="701">
        <f t="shared" si="114"/>
        <v>9064000</v>
      </c>
      <c r="L3912" s="1081"/>
      <c r="M3912" s="1321"/>
    </row>
    <row r="3913" spans="2:13" ht="57.6" customHeight="1" x14ac:dyDescent="0.35">
      <c r="B3913" s="698" t="s">
        <v>2906</v>
      </c>
      <c r="C3913" s="782">
        <v>70912</v>
      </c>
      <c r="D3913" s="699" t="s">
        <v>4250</v>
      </c>
      <c r="E3913" s="700">
        <v>3101</v>
      </c>
      <c r="F3913" s="782">
        <v>10742400</v>
      </c>
      <c r="G3913" s="26" t="s">
        <v>4122</v>
      </c>
      <c r="H3913" s="763">
        <v>7720000</v>
      </c>
      <c r="I3913" s="746"/>
      <c r="J3913" s="723"/>
      <c r="K3913" s="701">
        <f t="shared" si="114"/>
        <v>7720000</v>
      </c>
      <c r="L3913" s="1081"/>
      <c r="M3913" s="1321"/>
    </row>
    <row r="3914" spans="2:13" ht="57.6" customHeight="1" x14ac:dyDescent="0.35">
      <c r="B3914" s="698" t="s">
        <v>2906</v>
      </c>
      <c r="C3914" s="782">
        <v>70912</v>
      </c>
      <c r="D3914" s="699" t="s">
        <v>4251</v>
      </c>
      <c r="E3914" s="700">
        <v>3101</v>
      </c>
      <c r="F3914" s="782">
        <v>10742400</v>
      </c>
      <c r="G3914" s="26" t="s">
        <v>4123</v>
      </c>
      <c r="H3914" s="763">
        <v>7720000</v>
      </c>
      <c r="I3914" s="746"/>
      <c r="J3914" s="723"/>
      <c r="K3914" s="701">
        <f t="shared" si="114"/>
        <v>7720000</v>
      </c>
      <c r="L3914" s="1081"/>
      <c r="M3914" s="1321"/>
    </row>
    <row r="3915" spans="2:13" ht="57.6" customHeight="1" x14ac:dyDescent="0.35">
      <c r="B3915" s="698" t="s">
        <v>2906</v>
      </c>
      <c r="C3915" s="782">
        <v>70912</v>
      </c>
      <c r="D3915" s="699" t="s">
        <v>4252</v>
      </c>
      <c r="E3915" s="700">
        <v>3101</v>
      </c>
      <c r="F3915" s="782">
        <v>10742400</v>
      </c>
      <c r="G3915" s="26" t="s">
        <v>4124</v>
      </c>
      <c r="H3915" s="791">
        <v>7720000</v>
      </c>
      <c r="I3915" s="745"/>
      <c r="J3915" s="726"/>
      <c r="K3915" s="785">
        <f t="shared" si="114"/>
        <v>7720000</v>
      </c>
      <c r="L3915" s="1081"/>
      <c r="M3915" s="1321"/>
    </row>
    <row r="3916" spans="2:13" ht="57.6" customHeight="1" x14ac:dyDescent="0.35">
      <c r="B3916" s="698" t="s">
        <v>2906</v>
      </c>
      <c r="C3916" s="782">
        <v>70912</v>
      </c>
      <c r="D3916" s="699" t="s">
        <v>4253</v>
      </c>
      <c r="E3916" s="700">
        <v>3101</v>
      </c>
      <c r="F3916" s="782">
        <v>10742400</v>
      </c>
      <c r="G3916" s="26" t="s">
        <v>4125</v>
      </c>
      <c r="H3916" s="791">
        <v>9064000</v>
      </c>
      <c r="I3916" s="745"/>
      <c r="J3916" s="726"/>
      <c r="K3916" s="785">
        <f t="shared" si="114"/>
        <v>9064000</v>
      </c>
      <c r="L3916" s="1081"/>
      <c r="M3916" s="1321"/>
    </row>
    <row r="3917" spans="2:13" ht="57.6" customHeight="1" x14ac:dyDescent="0.35">
      <c r="B3917" s="698" t="s">
        <v>2906</v>
      </c>
      <c r="C3917" s="782">
        <v>70912</v>
      </c>
      <c r="D3917" s="699" t="s">
        <v>4254</v>
      </c>
      <c r="E3917" s="700">
        <v>3101</v>
      </c>
      <c r="F3917" s="782">
        <v>10742400</v>
      </c>
      <c r="G3917" s="26" t="s">
        <v>4126</v>
      </c>
      <c r="H3917" s="791">
        <v>9064000</v>
      </c>
      <c r="I3917" s="745"/>
      <c r="J3917" s="726"/>
      <c r="K3917" s="785">
        <f t="shared" si="114"/>
        <v>9064000</v>
      </c>
      <c r="L3917" s="1081"/>
      <c r="M3917" s="1321"/>
    </row>
    <row r="3918" spans="2:13" x14ac:dyDescent="0.35">
      <c r="B3918" s="698" t="s">
        <v>2906</v>
      </c>
      <c r="C3918" s="782">
        <v>70912</v>
      </c>
      <c r="D3918" s="699" t="s">
        <v>4255</v>
      </c>
      <c r="E3918" s="700">
        <v>3101</v>
      </c>
      <c r="F3918" s="782">
        <v>10742400</v>
      </c>
      <c r="G3918" s="26" t="s">
        <v>4127</v>
      </c>
      <c r="H3918" s="791">
        <v>7720000</v>
      </c>
      <c r="I3918" s="745"/>
      <c r="J3918" s="726"/>
      <c r="K3918" s="785">
        <f t="shared" si="114"/>
        <v>7720000</v>
      </c>
      <c r="L3918" s="1081"/>
      <c r="M3918" s="1321"/>
    </row>
    <row r="3919" spans="2:13" ht="51" x14ac:dyDescent="0.35">
      <c r="B3919" s="698" t="s">
        <v>2906</v>
      </c>
      <c r="C3919" s="782">
        <v>70912</v>
      </c>
      <c r="D3919" s="699" t="s">
        <v>4256</v>
      </c>
      <c r="E3919" s="700">
        <v>3101</v>
      </c>
      <c r="F3919" s="782">
        <v>10742400</v>
      </c>
      <c r="G3919" s="26" t="s">
        <v>4128</v>
      </c>
      <c r="H3919" s="791">
        <v>7720000</v>
      </c>
      <c r="I3919" s="745"/>
      <c r="J3919" s="726"/>
      <c r="K3919" s="785">
        <f t="shared" si="114"/>
        <v>7720000</v>
      </c>
      <c r="L3919" s="1081"/>
      <c r="M3919" s="1321"/>
    </row>
    <row r="3920" spans="2:13" x14ac:dyDescent="0.35">
      <c r="B3920" s="698" t="s">
        <v>2906</v>
      </c>
      <c r="C3920" s="782">
        <v>70912</v>
      </c>
      <c r="D3920" s="699" t="s">
        <v>4257</v>
      </c>
      <c r="E3920" s="700">
        <v>3101</v>
      </c>
      <c r="F3920" s="782">
        <v>10742400</v>
      </c>
      <c r="G3920" s="26" t="s">
        <v>4129</v>
      </c>
      <c r="H3920" s="791">
        <v>9064000</v>
      </c>
      <c r="I3920" s="745"/>
      <c r="J3920" s="726"/>
      <c r="K3920" s="785">
        <f t="shared" si="114"/>
        <v>9064000</v>
      </c>
      <c r="L3920" s="1081"/>
      <c r="M3920" s="1321"/>
    </row>
    <row r="3921" spans="2:13" ht="51" x14ac:dyDescent="0.35">
      <c r="B3921" s="698" t="s">
        <v>2906</v>
      </c>
      <c r="C3921" s="782">
        <v>70912</v>
      </c>
      <c r="D3921" s="699" t="s">
        <v>4258</v>
      </c>
      <c r="E3921" s="700">
        <v>3101</v>
      </c>
      <c r="F3921" s="782">
        <v>10742400</v>
      </c>
      <c r="G3921" s="26" t="s">
        <v>4130</v>
      </c>
      <c r="H3921" s="791">
        <v>7720000</v>
      </c>
      <c r="I3921" s="745"/>
      <c r="J3921" s="726"/>
      <c r="K3921" s="785">
        <f t="shared" si="114"/>
        <v>7720000</v>
      </c>
      <c r="L3921" s="1081"/>
      <c r="M3921" s="1321"/>
    </row>
    <row r="3922" spans="2:13" ht="51" x14ac:dyDescent="0.35">
      <c r="B3922" s="698" t="s">
        <v>2906</v>
      </c>
      <c r="C3922" s="782">
        <v>70912</v>
      </c>
      <c r="D3922" s="699" t="s">
        <v>4259</v>
      </c>
      <c r="E3922" s="700">
        <v>3101</v>
      </c>
      <c r="F3922" s="782">
        <v>10742400</v>
      </c>
      <c r="G3922" s="26" t="s">
        <v>4131</v>
      </c>
      <c r="H3922" s="791">
        <v>10408000</v>
      </c>
      <c r="I3922" s="745"/>
      <c r="J3922" s="726"/>
      <c r="K3922" s="785">
        <f t="shared" si="114"/>
        <v>10408000</v>
      </c>
      <c r="L3922" s="1081"/>
      <c r="M3922" s="1321"/>
    </row>
    <row r="3923" spans="2:13" ht="51" x14ac:dyDescent="0.35">
      <c r="B3923" s="698" t="s">
        <v>2906</v>
      </c>
      <c r="C3923" s="782">
        <v>70912</v>
      </c>
      <c r="D3923" s="699" t="s">
        <v>4260</v>
      </c>
      <c r="E3923" s="700">
        <v>3101</v>
      </c>
      <c r="F3923" s="782">
        <v>10742400</v>
      </c>
      <c r="G3923" s="26" t="s">
        <v>4132</v>
      </c>
      <c r="H3923" s="791">
        <v>7720000</v>
      </c>
      <c r="I3923" s="745"/>
      <c r="J3923" s="726"/>
      <c r="K3923" s="785">
        <f t="shared" si="114"/>
        <v>7720000</v>
      </c>
      <c r="L3923" s="1081"/>
      <c r="M3923" s="1321"/>
    </row>
    <row r="3924" spans="2:13" ht="51" x14ac:dyDescent="0.35">
      <c r="B3924" s="698" t="s">
        <v>2906</v>
      </c>
      <c r="C3924" s="782">
        <v>70912</v>
      </c>
      <c r="D3924" s="699" t="s">
        <v>4261</v>
      </c>
      <c r="E3924" s="700">
        <v>3101</v>
      </c>
      <c r="F3924" s="782">
        <v>10742400</v>
      </c>
      <c r="G3924" s="28" t="s">
        <v>4133</v>
      </c>
      <c r="H3924" s="857">
        <v>9064000</v>
      </c>
      <c r="I3924" s="961"/>
      <c r="J3924" s="786"/>
      <c r="K3924" s="785">
        <f t="shared" si="114"/>
        <v>9064000</v>
      </c>
      <c r="L3924" s="1081"/>
      <c r="M3924" s="1321"/>
    </row>
    <row r="3925" spans="2:13" ht="51" x14ac:dyDescent="0.35">
      <c r="B3925" s="698" t="s">
        <v>2906</v>
      </c>
      <c r="C3925" s="782">
        <v>70912</v>
      </c>
      <c r="D3925" s="699" t="s">
        <v>4262</v>
      </c>
      <c r="E3925" s="700">
        <v>3101</v>
      </c>
      <c r="F3925" s="782">
        <v>10742400</v>
      </c>
      <c r="G3925" s="9" t="s">
        <v>4134</v>
      </c>
      <c r="H3925" s="859">
        <v>7720000</v>
      </c>
      <c r="I3925" s="751"/>
      <c r="J3925" s="796"/>
      <c r="K3925" s="785">
        <f t="shared" si="114"/>
        <v>7720000</v>
      </c>
      <c r="L3925" s="1081"/>
      <c r="M3925" s="1321"/>
    </row>
    <row r="3926" spans="2:13" ht="51" x14ac:dyDescent="0.35">
      <c r="B3926" s="782" t="s">
        <v>2906</v>
      </c>
      <c r="C3926" s="782">
        <v>70912</v>
      </c>
      <c r="D3926" s="790" t="s">
        <v>4263</v>
      </c>
      <c r="E3926" s="784">
        <v>3101</v>
      </c>
      <c r="F3926" s="782">
        <v>10742400</v>
      </c>
      <c r="G3926" s="37" t="s">
        <v>4135</v>
      </c>
      <c r="H3926" s="785">
        <v>9064000</v>
      </c>
      <c r="I3926" s="744"/>
      <c r="J3926" s="736"/>
      <c r="K3926" s="785">
        <f t="shared" si="114"/>
        <v>9064000</v>
      </c>
      <c r="L3926" s="1081"/>
      <c r="M3926" s="1321"/>
    </row>
    <row r="3927" spans="2:13" ht="51" x14ac:dyDescent="0.35">
      <c r="B3927" s="698" t="s">
        <v>2906</v>
      </c>
      <c r="C3927" s="782">
        <v>70912</v>
      </c>
      <c r="D3927" s="699" t="s">
        <v>4264</v>
      </c>
      <c r="E3927" s="700">
        <v>3101</v>
      </c>
      <c r="F3927" s="782">
        <v>10742400</v>
      </c>
      <c r="G3927" s="26" t="s">
        <v>4136</v>
      </c>
      <c r="H3927" s="791">
        <v>7720000</v>
      </c>
      <c r="I3927" s="745"/>
      <c r="J3927" s="726"/>
      <c r="K3927" s="785">
        <f t="shared" si="114"/>
        <v>7720000</v>
      </c>
      <c r="L3927" s="1081"/>
      <c r="M3927" s="1321"/>
    </row>
    <row r="3928" spans="2:13" ht="51" x14ac:dyDescent="0.35">
      <c r="B3928" s="698" t="s">
        <v>2906</v>
      </c>
      <c r="C3928" s="782">
        <v>70912</v>
      </c>
      <c r="D3928" s="699" t="s">
        <v>4265</v>
      </c>
      <c r="E3928" s="700">
        <v>3101</v>
      </c>
      <c r="F3928" s="782">
        <v>10742400</v>
      </c>
      <c r="G3928" s="26" t="s">
        <v>4137</v>
      </c>
      <c r="H3928" s="791">
        <v>9064000</v>
      </c>
      <c r="I3928" s="745"/>
      <c r="J3928" s="726"/>
      <c r="K3928" s="785">
        <f t="shared" si="114"/>
        <v>9064000</v>
      </c>
      <c r="L3928" s="1081"/>
      <c r="M3928" s="1321"/>
    </row>
    <row r="3929" spans="2:13" ht="51" x14ac:dyDescent="0.35">
      <c r="B3929" s="698" t="s">
        <v>2906</v>
      </c>
      <c r="C3929" s="782">
        <v>70912</v>
      </c>
      <c r="D3929" s="699" t="s">
        <v>4266</v>
      </c>
      <c r="E3929" s="700">
        <v>3101</v>
      </c>
      <c r="F3929" s="782">
        <v>10742400</v>
      </c>
      <c r="G3929" s="26" t="s">
        <v>4138</v>
      </c>
      <c r="H3929" s="791">
        <v>7720000</v>
      </c>
      <c r="I3929" s="745"/>
      <c r="J3929" s="726"/>
      <c r="K3929" s="785">
        <f t="shared" ref="K3929:K3960" si="115">SUM(H3929,J3929)</f>
        <v>7720000</v>
      </c>
      <c r="L3929" s="1081"/>
      <c r="M3929" s="1321"/>
    </row>
    <row r="3930" spans="2:13" ht="51" x14ac:dyDescent="0.35">
      <c r="B3930" s="698" t="s">
        <v>2906</v>
      </c>
      <c r="C3930" s="782">
        <v>70912</v>
      </c>
      <c r="D3930" s="699" t="s">
        <v>4267</v>
      </c>
      <c r="E3930" s="700">
        <v>3101</v>
      </c>
      <c r="F3930" s="782">
        <v>10742400</v>
      </c>
      <c r="G3930" s="26" t="s">
        <v>4139</v>
      </c>
      <c r="H3930" s="791">
        <v>9064000</v>
      </c>
      <c r="I3930" s="745"/>
      <c r="J3930" s="726"/>
      <c r="K3930" s="785">
        <f t="shared" si="115"/>
        <v>9064000</v>
      </c>
      <c r="L3930" s="1081"/>
      <c r="M3930" s="1321"/>
    </row>
    <row r="3931" spans="2:13" x14ac:dyDescent="0.35">
      <c r="B3931" s="698" t="s">
        <v>2906</v>
      </c>
      <c r="C3931" s="782">
        <v>70912</v>
      </c>
      <c r="D3931" s="699" t="s">
        <v>4268</v>
      </c>
      <c r="E3931" s="700">
        <v>3101</v>
      </c>
      <c r="F3931" s="782">
        <v>10742400</v>
      </c>
      <c r="G3931" s="26" t="s">
        <v>4140</v>
      </c>
      <c r="H3931" s="791">
        <v>7720000</v>
      </c>
      <c r="I3931" s="745"/>
      <c r="J3931" s="726"/>
      <c r="K3931" s="785">
        <f t="shared" si="115"/>
        <v>7720000</v>
      </c>
      <c r="L3931" s="1081"/>
      <c r="M3931" s="1321"/>
    </row>
    <row r="3932" spans="2:13" ht="51" x14ac:dyDescent="0.35">
      <c r="B3932" s="698" t="s">
        <v>2906</v>
      </c>
      <c r="C3932" s="782">
        <v>70912</v>
      </c>
      <c r="D3932" s="699" t="s">
        <v>4269</v>
      </c>
      <c r="E3932" s="700">
        <v>3101</v>
      </c>
      <c r="F3932" s="782">
        <v>10742400</v>
      </c>
      <c r="G3932" s="26" t="s">
        <v>4141</v>
      </c>
      <c r="H3932" s="791">
        <v>7720000</v>
      </c>
      <c r="I3932" s="745"/>
      <c r="J3932" s="726"/>
      <c r="K3932" s="785">
        <f t="shared" si="115"/>
        <v>7720000</v>
      </c>
      <c r="L3932" s="1081"/>
      <c r="M3932" s="1321"/>
    </row>
    <row r="3933" spans="2:13" ht="51" x14ac:dyDescent="0.35">
      <c r="B3933" s="698" t="s">
        <v>2906</v>
      </c>
      <c r="C3933" s="782">
        <v>70912</v>
      </c>
      <c r="D3933" s="699" t="s">
        <v>4270</v>
      </c>
      <c r="E3933" s="700">
        <v>3101</v>
      </c>
      <c r="F3933" s="782">
        <v>10742400</v>
      </c>
      <c r="G3933" s="26" t="s">
        <v>4142</v>
      </c>
      <c r="H3933" s="791">
        <v>7720000</v>
      </c>
      <c r="I3933" s="745"/>
      <c r="J3933" s="726"/>
      <c r="K3933" s="785">
        <f t="shared" si="115"/>
        <v>7720000</v>
      </c>
      <c r="L3933" s="1081"/>
      <c r="M3933" s="1321"/>
    </row>
    <row r="3934" spans="2:13" x14ac:dyDescent="0.35">
      <c r="B3934" s="698" t="s">
        <v>2906</v>
      </c>
      <c r="C3934" s="782">
        <v>70912</v>
      </c>
      <c r="D3934" s="699" t="s">
        <v>4271</v>
      </c>
      <c r="E3934" s="700">
        <v>3101</v>
      </c>
      <c r="F3934" s="782">
        <v>10742400</v>
      </c>
      <c r="G3934" s="26" t="s">
        <v>4143</v>
      </c>
      <c r="H3934" s="791">
        <v>7720000</v>
      </c>
      <c r="I3934" s="745"/>
      <c r="J3934" s="726"/>
      <c r="K3934" s="785">
        <f t="shared" si="115"/>
        <v>7720000</v>
      </c>
      <c r="L3934" s="1081"/>
      <c r="M3934" s="1321"/>
    </row>
    <row r="3935" spans="2:13" ht="51" x14ac:dyDescent="0.35">
      <c r="B3935" s="698" t="s">
        <v>2906</v>
      </c>
      <c r="C3935" s="782">
        <v>70912</v>
      </c>
      <c r="D3935" s="699" t="s">
        <v>4272</v>
      </c>
      <c r="E3935" s="700">
        <v>3101</v>
      </c>
      <c r="F3935" s="782">
        <v>10742400</v>
      </c>
      <c r="G3935" s="26" t="s">
        <v>4144</v>
      </c>
      <c r="H3935" s="791">
        <v>5200000</v>
      </c>
      <c r="I3935" s="745"/>
      <c r="J3935" s="726"/>
      <c r="K3935" s="785">
        <f t="shared" si="115"/>
        <v>5200000</v>
      </c>
      <c r="L3935" s="1081"/>
      <c r="M3935" s="1321"/>
    </row>
    <row r="3936" spans="2:13" ht="51" x14ac:dyDescent="0.35">
      <c r="B3936" s="698" t="s">
        <v>2906</v>
      </c>
      <c r="C3936" s="782">
        <v>70912</v>
      </c>
      <c r="D3936" s="699" t="s">
        <v>4273</v>
      </c>
      <c r="E3936" s="700">
        <v>3101</v>
      </c>
      <c r="F3936" s="782">
        <v>10742400</v>
      </c>
      <c r="G3936" s="26" t="s">
        <v>4145</v>
      </c>
      <c r="H3936" s="791">
        <v>4400000</v>
      </c>
      <c r="I3936" s="745"/>
      <c r="J3936" s="726"/>
      <c r="K3936" s="785">
        <f t="shared" si="115"/>
        <v>4400000</v>
      </c>
      <c r="L3936" s="1081"/>
      <c r="M3936" s="1321"/>
    </row>
    <row r="3937" spans="2:13" ht="51" x14ac:dyDescent="0.35">
      <c r="B3937" s="698" t="s">
        <v>2916</v>
      </c>
      <c r="C3937" s="782">
        <v>70912</v>
      </c>
      <c r="D3937" s="699" t="s">
        <v>4274</v>
      </c>
      <c r="E3937" s="700">
        <v>3101</v>
      </c>
      <c r="F3937" s="782">
        <v>10742400</v>
      </c>
      <c r="G3937" s="26" t="s">
        <v>4146</v>
      </c>
      <c r="H3937" s="791">
        <v>9064000</v>
      </c>
      <c r="I3937" s="745"/>
      <c r="J3937" s="726"/>
      <c r="K3937" s="785">
        <f t="shared" si="115"/>
        <v>9064000</v>
      </c>
      <c r="L3937" s="1081"/>
      <c r="M3937" s="1321"/>
    </row>
    <row r="3938" spans="2:13" ht="51" x14ac:dyDescent="0.35">
      <c r="B3938" s="698" t="s">
        <v>2916</v>
      </c>
      <c r="C3938" s="782">
        <v>70912</v>
      </c>
      <c r="D3938" s="699" t="s">
        <v>4275</v>
      </c>
      <c r="E3938" s="700">
        <v>3101</v>
      </c>
      <c r="F3938" s="782">
        <v>10742400</v>
      </c>
      <c r="G3938" s="26" t="s">
        <v>4147</v>
      </c>
      <c r="H3938" s="791">
        <v>7720000</v>
      </c>
      <c r="I3938" s="745"/>
      <c r="J3938" s="726"/>
      <c r="K3938" s="785">
        <f t="shared" si="115"/>
        <v>7720000</v>
      </c>
      <c r="L3938" s="1081"/>
      <c r="M3938" s="1321"/>
    </row>
    <row r="3939" spans="2:13" ht="51" x14ac:dyDescent="0.35">
      <c r="B3939" s="698" t="s">
        <v>2916</v>
      </c>
      <c r="C3939" s="782">
        <v>70912</v>
      </c>
      <c r="D3939" s="699" t="s">
        <v>4276</v>
      </c>
      <c r="E3939" s="700">
        <v>3101</v>
      </c>
      <c r="F3939" s="782">
        <v>10742400</v>
      </c>
      <c r="G3939" s="26" t="s">
        <v>4148</v>
      </c>
      <c r="H3939" s="791">
        <v>7720000</v>
      </c>
      <c r="I3939" s="745"/>
      <c r="J3939" s="726"/>
      <c r="K3939" s="785">
        <f t="shared" si="115"/>
        <v>7720000</v>
      </c>
      <c r="L3939" s="1081"/>
      <c r="M3939" s="1321"/>
    </row>
    <row r="3940" spans="2:13" ht="51" x14ac:dyDescent="0.35">
      <c r="B3940" s="698" t="s">
        <v>2916</v>
      </c>
      <c r="C3940" s="782">
        <v>70912</v>
      </c>
      <c r="D3940" s="699" t="s">
        <v>4277</v>
      </c>
      <c r="E3940" s="700">
        <v>3101</v>
      </c>
      <c r="F3940" s="782">
        <v>10742400</v>
      </c>
      <c r="G3940" s="26" t="s">
        <v>4149</v>
      </c>
      <c r="H3940" s="791">
        <v>7720000</v>
      </c>
      <c r="I3940" s="745"/>
      <c r="J3940" s="726"/>
      <c r="K3940" s="785">
        <f t="shared" si="115"/>
        <v>7720000</v>
      </c>
      <c r="L3940" s="1081"/>
      <c r="M3940" s="1321"/>
    </row>
    <row r="3941" spans="2:13" ht="51" x14ac:dyDescent="0.35">
      <c r="B3941" s="698" t="s">
        <v>2916</v>
      </c>
      <c r="C3941" s="782">
        <v>70912</v>
      </c>
      <c r="D3941" s="699" t="s">
        <v>4278</v>
      </c>
      <c r="E3941" s="700">
        <v>3101</v>
      </c>
      <c r="F3941" s="782">
        <v>10742400</v>
      </c>
      <c r="G3941" s="26" t="s">
        <v>4150</v>
      </c>
      <c r="H3941" s="791">
        <v>9064000</v>
      </c>
      <c r="I3941" s="745"/>
      <c r="J3941" s="726"/>
      <c r="K3941" s="785">
        <f t="shared" si="115"/>
        <v>9064000</v>
      </c>
      <c r="L3941" s="1081"/>
      <c r="M3941" s="1321"/>
    </row>
    <row r="3942" spans="2:13" ht="51" x14ac:dyDescent="0.35">
      <c r="B3942" s="698" t="s">
        <v>2916</v>
      </c>
      <c r="C3942" s="782">
        <v>70912</v>
      </c>
      <c r="D3942" s="699" t="s">
        <v>4279</v>
      </c>
      <c r="E3942" s="700">
        <v>3101</v>
      </c>
      <c r="F3942" s="782">
        <v>10742400</v>
      </c>
      <c r="G3942" s="26" t="s">
        <v>4151</v>
      </c>
      <c r="H3942" s="791">
        <v>9064000</v>
      </c>
      <c r="I3942" s="745"/>
      <c r="J3942" s="726"/>
      <c r="K3942" s="785">
        <f t="shared" si="115"/>
        <v>9064000</v>
      </c>
      <c r="L3942" s="1081"/>
      <c r="M3942" s="1321"/>
    </row>
    <row r="3943" spans="2:13" ht="51" x14ac:dyDescent="0.35">
      <c r="B3943" s="698" t="s">
        <v>2916</v>
      </c>
      <c r="C3943" s="782">
        <v>70912</v>
      </c>
      <c r="D3943" s="699" t="s">
        <v>4280</v>
      </c>
      <c r="E3943" s="700">
        <v>3101</v>
      </c>
      <c r="F3943" s="782">
        <v>10742400</v>
      </c>
      <c r="G3943" s="26" t="s">
        <v>4152</v>
      </c>
      <c r="H3943" s="791">
        <v>7720000</v>
      </c>
      <c r="I3943" s="745"/>
      <c r="J3943" s="726"/>
      <c r="K3943" s="785">
        <f t="shared" si="115"/>
        <v>7720000</v>
      </c>
      <c r="L3943" s="1081"/>
      <c r="M3943" s="1321"/>
    </row>
    <row r="3944" spans="2:13" ht="51" x14ac:dyDescent="0.35">
      <c r="B3944" s="698" t="s">
        <v>2916</v>
      </c>
      <c r="C3944" s="782">
        <v>70912</v>
      </c>
      <c r="D3944" s="699" t="s">
        <v>4281</v>
      </c>
      <c r="E3944" s="700">
        <v>3101</v>
      </c>
      <c r="F3944" s="782">
        <v>10742400</v>
      </c>
      <c r="G3944" s="26" t="s">
        <v>4153</v>
      </c>
      <c r="H3944" s="791">
        <v>7720000</v>
      </c>
      <c r="I3944" s="745"/>
      <c r="J3944" s="726"/>
      <c r="K3944" s="785">
        <f t="shared" si="115"/>
        <v>7720000</v>
      </c>
      <c r="L3944" s="1081"/>
      <c r="M3944" s="1321"/>
    </row>
    <row r="3945" spans="2:13" ht="51" x14ac:dyDescent="0.35">
      <c r="B3945" s="698" t="s">
        <v>2916</v>
      </c>
      <c r="C3945" s="782">
        <v>70912</v>
      </c>
      <c r="D3945" s="699" t="s">
        <v>4282</v>
      </c>
      <c r="E3945" s="700">
        <v>3101</v>
      </c>
      <c r="F3945" s="782">
        <v>10742400</v>
      </c>
      <c r="G3945" s="26" t="s">
        <v>4154</v>
      </c>
      <c r="H3945" s="791">
        <v>9064000</v>
      </c>
      <c r="I3945" s="745"/>
      <c r="J3945" s="726"/>
      <c r="K3945" s="785">
        <f t="shared" si="115"/>
        <v>9064000</v>
      </c>
      <c r="L3945" s="1081"/>
      <c r="M3945" s="1321"/>
    </row>
    <row r="3946" spans="2:13" ht="51" x14ac:dyDescent="0.35">
      <c r="B3946" s="698" t="s">
        <v>2916</v>
      </c>
      <c r="C3946" s="782">
        <v>70912</v>
      </c>
      <c r="D3946" s="699" t="s">
        <v>4283</v>
      </c>
      <c r="E3946" s="700">
        <v>3101</v>
      </c>
      <c r="F3946" s="782">
        <v>10742400</v>
      </c>
      <c r="G3946" s="26" t="s">
        <v>4155</v>
      </c>
      <c r="H3946" s="791">
        <v>7720000</v>
      </c>
      <c r="I3946" s="745"/>
      <c r="J3946" s="726"/>
      <c r="K3946" s="785">
        <f t="shared" si="115"/>
        <v>7720000</v>
      </c>
      <c r="L3946" s="1081"/>
      <c r="M3946" s="1321"/>
    </row>
    <row r="3947" spans="2:13" ht="51" x14ac:dyDescent="0.35">
      <c r="B3947" s="698" t="s">
        <v>2916</v>
      </c>
      <c r="C3947" s="782">
        <v>70912</v>
      </c>
      <c r="D3947" s="699" t="s">
        <v>4284</v>
      </c>
      <c r="E3947" s="700">
        <v>3101</v>
      </c>
      <c r="F3947" s="782">
        <v>10742400</v>
      </c>
      <c r="G3947" s="26" t="s">
        <v>4156</v>
      </c>
      <c r="H3947" s="791">
        <v>10408000</v>
      </c>
      <c r="I3947" s="745"/>
      <c r="J3947" s="726"/>
      <c r="K3947" s="785">
        <f t="shared" si="115"/>
        <v>10408000</v>
      </c>
      <c r="L3947" s="1081"/>
      <c r="M3947" s="1321"/>
    </row>
    <row r="3948" spans="2:13" ht="51" x14ac:dyDescent="0.35">
      <c r="B3948" s="698" t="s">
        <v>2916</v>
      </c>
      <c r="C3948" s="782">
        <v>70912</v>
      </c>
      <c r="D3948" s="699" t="s">
        <v>4285</v>
      </c>
      <c r="E3948" s="700">
        <v>3101</v>
      </c>
      <c r="F3948" s="782">
        <v>10742400</v>
      </c>
      <c r="G3948" s="26" t="s">
        <v>4157</v>
      </c>
      <c r="H3948" s="791">
        <v>7720000</v>
      </c>
      <c r="I3948" s="745"/>
      <c r="J3948" s="726"/>
      <c r="K3948" s="785">
        <f t="shared" si="115"/>
        <v>7720000</v>
      </c>
      <c r="L3948" s="1081"/>
      <c r="M3948" s="1321"/>
    </row>
    <row r="3949" spans="2:13" ht="51" x14ac:dyDescent="0.35">
      <c r="B3949" s="698" t="s">
        <v>2916</v>
      </c>
      <c r="C3949" s="782">
        <v>70912</v>
      </c>
      <c r="D3949" s="699" t="s">
        <v>4286</v>
      </c>
      <c r="E3949" s="700">
        <v>3101</v>
      </c>
      <c r="F3949" s="782">
        <v>10742400</v>
      </c>
      <c r="G3949" s="26" t="s">
        <v>4158</v>
      </c>
      <c r="H3949" s="791">
        <v>9064000</v>
      </c>
      <c r="I3949" s="745"/>
      <c r="J3949" s="726"/>
      <c r="K3949" s="785">
        <f t="shared" si="115"/>
        <v>9064000</v>
      </c>
      <c r="L3949" s="1081"/>
      <c r="M3949" s="1321"/>
    </row>
    <row r="3950" spans="2:13" ht="51" x14ac:dyDescent="0.35">
      <c r="B3950" s="698" t="s">
        <v>2916</v>
      </c>
      <c r="C3950" s="782">
        <v>70912</v>
      </c>
      <c r="D3950" s="699" t="s">
        <v>4287</v>
      </c>
      <c r="E3950" s="700">
        <v>3101</v>
      </c>
      <c r="F3950" s="782">
        <v>10742400</v>
      </c>
      <c r="G3950" s="26" t="s">
        <v>4159</v>
      </c>
      <c r="H3950" s="791">
        <v>7720000</v>
      </c>
      <c r="I3950" s="745"/>
      <c r="J3950" s="726"/>
      <c r="K3950" s="785">
        <f t="shared" si="115"/>
        <v>7720000</v>
      </c>
      <c r="L3950" s="1081"/>
      <c r="M3950" s="1321"/>
    </row>
    <row r="3951" spans="2:13" ht="51" x14ac:dyDescent="0.35">
      <c r="B3951" s="698" t="s">
        <v>2916</v>
      </c>
      <c r="C3951" s="782">
        <v>70912</v>
      </c>
      <c r="D3951" s="699" t="s">
        <v>4288</v>
      </c>
      <c r="E3951" s="700">
        <v>3101</v>
      </c>
      <c r="F3951" s="782">
        <v>10742400</v>
      </c>
      <c r="G3951" s="26" t="s">
        <v>4160</v>
      </c>
      <c r="H3951" s="791">
        <v>9064000</v>
      </c>
      <c r="I3951" s="745"/>
      <c r="J3951" s="726"/>
      <c r="K3951" s="785">
        <f t="shared" si="115"/>
        <v>9064000</v>
      </c>
      <c r="L3951" s="1081"/>
      <c r="M3951" s="1321"/>
    </row>
    <row r="3952" spans="2:13" ht="51" x14ac:dyDescent="0.35">
      <c r="B3952" s="698" t="s">
        <v>2916</v>
      </c>
      <c r="C3952" s="782">
        <v>70912</v>
      </c>
      <c r="D3952" s="699" t="s">
        <v>4289</v>
      </c>
      <c r="E3952" s="700">
        <v>3101</v>
      </c>
      <c r="F3952" s="782">
        <v>10742400</v>
      </c>
      <c r="G3952" s="26" t="s">
        <v>4161</v>
      </c>
      <c r="H3952" s="791">
        <v>7720000</v>
      </c>
      <c r="I3952" s="745"/>
      <c r="J3952" s="726"/>
      <c r="K3952" s="785">
        <f t="shared" si="115"/>
        <v>7720000</v>
      </c>
      <c r="L3952" s="1081"/>
      <c r="M3952" s="1321"/>
    </row>
    <row r="3953" spans="2:13" ht="51" x14ac:dyDescent="0.35">
      <c r="B3953" s="698" t="s">
        <v>2916</v>
      </c>
      <c r="C3953" s="782">
        <v>70912</v>
      </c>
      <c r="D3953" s="699" t="s">
        <v>4290</v>
      </c>
      <c r="E3953" s="700">
        <v>3101</v>
      </c>
      <c r="F3953" s="782">
        <v>10742400</v>
      </c>
      <c r="G3953" s="26" t="s">
        <v>4162</v>
      </c>
      <c r="H3953" s="791">
        <v>9064000</v>
      </c>
      <c r="I3953" s="745"/>
      <c r="J3953" s="726"/>
      <c r="K3953" s="785">
        <f t="shared" si="115"/>
        <v>9064000</v>
      </c>
      <c r="L3953" s="1081"/>
      <c r="M3953" s="1321"/>
    </row>
    <row r="3954" spans="2:13" ht="51" x14ac:dyDescent="0.35">
      <c r="B3954" s="698" t="s">
        <v>2916</v>
      </c>
      <c r="C3954" s="782">
        <v>70912</v>
      </c>
      <c r="D3954" s="699" t="s">
        <v>4291</v>
      </c>
      <c r="E3954" s="700">
        <v>3101</v>
      </c>
      <c r="F3954" s="782">
        <v>10742400</v>
      </c>
      <c r="G3954" s="26" t="s">
        <v>4163</v>
      </c>
      <c r="H3954" s="791">
        <v>7720000</v>
      </c>
      <c r="I3954" s="745"/>
      <c r="J3954" s="726"/>
      <c r="K3954" s="785">
        <f t="shared" si="115"/>
        <v>7720000</v>
      </c>
      <c r="L3954" s="1081"/>
      <c r="M3954" s="1321"/>
    </row>
    <row r="3955" spans="2:13" ht="51" x14ac:dyDescent="0.35">
      <c r="B3955" s="698" t="s">
        <v>2916</v>
      </c>
      <c r="C3955" s="782">
        <v>70912</v>
      </c>
      <c r="D3955" s="699" t="s">
        <v>4292</v>
      </c>
      <c r="E3955" s="700">
        <v>3101</v>
      </c>
      <c r="F3955" s="782">
        <v>10742400</v>
      </c>
      <c r="G3955" s="26" t="s">
        <v>4164</v>
      </c>
      <c r="H3955" s="791">
        <v>9064000</v>
      </c>
      <c r="I3955" s="745"/>
      <c r="J3955" s="726"/>
      <c r="K3955" s="785">
        <f t="shared" si="115"/>
        <v>9064000</v>
      </c>
      <c r="L3955" s="1081"/>
      <c r="M3955" s="1321"/>
    </row>
    <row r="3956" spans="2:13" ht="51" x14ac:dyDescent="0.35">
      <c r="B3956" s="698" t="s">
        <v>2916</v>
      </c>
      <c r="C3956" s="782">
        <v>70912</v>
      </c>
      <c r="D3956" s="699" t="s">
        <v>4293</v>
      </c>
      <c r="E3956" s="700">
        <v>3101</v>
      </c>
      <c r="F3956" s="782">
        <v>10742400</v>
      </c>
      <c r="G3956" s="26" t="s">
        <v>4165</v>
      </c>
      <c r="H3956" s="791">
        <v>7720000</v>
      </c>
      <c r="I3956" s="745"/>
      <c r="J3956" s="726"/>
      <c r="K3956" s="785">
        <f t="shared" si="115"/>
        <v>7720000</v>
      </c>
      <c r="L3956" s="1081"/>
      <c r="M3956" s="1321"/>
    </row>
    <row r="3957" spans="2:13" ht="51" x14ac:dyDescent="0.35">
      <c r="B3957" s="698" t="s">
        <v>2916</v>
      </c>
      <c r="C3957" s="782">
        <v>70912</v>
      </c>
      <c r="D3957" s="699" t="s">
        <v>4294</v>
      </c>
      <c r="E3957" s="700">
        <v>3101</v>
      </c>
      <c r="F3957" s="782">
        <v>10742400</v>
      </c>
      <c r="G3957" s="26" t="s">
        <v>4166</v>
      </c>
      <c r="H3957" s="791">
        <v>7720000</v>
      </c>
      <c r="I3957" s="745"/>
      <c r="J3957" s="726"/>
      <c r="K3957" s="785">
        <f t="shared" si="115"/>
        <v>7720000</v>
      </c>
      <c r="L3957" s="1081"/>
      <c r="M3957" s="1321"/>
    </row>
    <row r="3958" spans="2:13" ht="51" x14ac:dyDescent="0.35">
      <c r="B3958" s="698" t="s">
        <v>2916</v>
      </c>
      <c r="C3958" s="782">
        <v>70912</v>
      </c>
      <c r="D3958" s="699" t="s">
        <v>4295</v>
      </c>
      <c r="E3958" s="700">
        <v>3101</v>
      </c>
      <c r="F3958" s="782">
        <v>10742400</v>
      </c>
      <c r="G3958" s="26" t="s">
        <v>4167</v>
      </c>
      <c r="H3958" s="791">
        <v>7720000</v>
      </c>
      <c r="I3958" s="745"/>
      <c r="J3958" s="726"/>
      <c r="K3958" s="785">
        <f t="shared" si="115"/>
        <v>7720000</v>
      </c>
      <c r="L3958" s="1081"/>
      <c r="M3958" s="1321"/>
    </row>
    <row r="3959" spans="2:13" ht="51" x14ac:dyDescent="0.35">
      <c r="B3959" s="698" t="s">
        <v>2916</v>
      </c>
      <c r="C3959" s="782">
        <v>70912</v>
      </c>
      <c r="D3959" s="699" t="s">
        <v>4296</v>
      </c>
      <c r="E3959" s="700">
        <v>3101</v>
      </c>
      <c r="F3959" s="782">
        <v>10742400</v>
      </c>
      <c r="G3959" s="26" t="s">
        <v>4168</v>
      </c>
      <c r="H3959" s="791">
        <v>7720000</v>
      </c>
      <c r="I3959" s="745"/>
      <c r="J3959" s="726"/>
      <c r="K3959" s="785">
        <f t="shared" si="115"/>
        <v>7720000</v>
      </c>
      <c r="L3959" s="1081"/>
      <c r="M3959" s="1321"/>
    </row>
    <row r="3960" spans="2:13" ht="77.25" thickBot="1" x14ac:dyDescent="0.4">
      <c r="B3960" s="698">
        <v>23030106</v>
      </c>
      <c r="C3960" s="782">
        <v>70912</v>
      </c>
      <c r="D3960" s="699" t="s">
        <v>4297</v>
      </c>
      <c r="E3960" s="700">
        <v>3101</v>
      </c>
      <c r="F3960" s="782">
        <v>10742400</v>
      </c>
      <c r="G3960" s="26" t="s">
        <v>4169</v>
      </c>
      <c r="H3960" s="791">
        <v>5200000</v>
      </c>
      <c r="I3960" s="745"/>
      <c r="J3960" s="726"/>
      <c r="K3960" s="785">
        <f t="shared" si="115"/>
        <v>5200000</v>
      </c>
      <c r="L3960" s="1081"/>
      <c r="M3960" s="1321"/>
    </row>
    <row r="3961" spans="2:13" ht="36.6" customHeight="1" thickTop="1" thickBot="1" x14ac:dyDescent="0.4">
      <c r="B3961" s="764"/>
      <c r="C3961" s="764"/>
      <c r="D3961" s="764"/>
      <c r="E3961" s="764"/>
      <c r="F3961" s="764"/>
      <c r="G3961" s="16" t="s">
        <v>1038</v>
      </c>
      <c r="H3961" s="766">
        <f>SUM(H3833:H3960)</f>
        <v>1800000000</v>
      </c>
      <c r="I3961" s="747">
        <f>SUM(I3833:I3960)</f>
        <v>0</v>
      </c>
      <c r="J3961" s="765">
        <f>SUM(J3833:J3960)</f>
        <v>0</v>
      </c>
      <c r="K3961" s="766">
        <f>SUM(K3833:K3960)</f>
        <v>1800000000</v>
      </c>
      <c r="M3961" s="1321"/>
    </row>
    <row r="3962" spans="2:13" ht="32.450000000000003" customHeight="1" thickTop="1" thickBot="1" x14ac:dyDescent="0.4">
      <c r="B3962" s="767"/>
      <c r="C3962" s="767"/>
      <c r="D3962" s="767"/>
      <c r="E3962" s="767"/>
      <c r="F3962" s="767"/>
      <c r="G3962" s="769"/>
      <c r="H3962" s="787"/>
      <c r="I3962" s="728"/>
      <c r="J3962" s="770"/>
      <c r="K3962" s="933"/>
      <c r="M3962" s="1321"/>
    </row>
    <row r="3963" spans="2:13" ht="32.450000000000003" customHeight="1" thickTop="1" thickBot="1" x14ac:dyDescent="0.4">
      <c r="B3963" s="767"/>
      <c r="C3963" s="767"/>
      <c r="D3963" s="767"/>
      <c r="E3963" s="767"/>
      <c r="F3963" s="767"/>
      <c r="G3963" s="769"/>
      <c r="H3963" s="787"/>
      <c r="I3963" s="728"/>
      <c r="J3963" s="719" t="s">
        <v>215</v>
      </c>
      <c r="K3963" s="766">
        <f>K3961</f>
        <v>1800000000</v>
      </c>
      <c r="M3963" s="1321"/>
    </row>
    <row r="3964" spans="2:13" ht="32.450000000000003" customHeight="1" thickTop="1" thickBot="1" x14ac:dyDescent="0.4">
      <c r="M3964" s="1321"/>
    </row>
    <row r="3965" spans="2:13" ht="37.5" customHeight="1" thickTop="1" thickBot="1" x14ac:dyDescent="0.4">
      <c r="B3965" s="1088" t="s">
        <v>114</v>
      </c>
      <c r="C3965" s="1089" t="s">
        <v>3173</v>
      </c>
      <c r="D3965" s="1089"/>
      <c r="E3965" s="1089"/>
      <c r="F3965" s="1089"/>
      <c r="G3965" s="1222"/>
      <c r="H3965" s="1108"/>
      <c r="I3965" s="1101"/>
      <c r="J3965" s="1112"/>
      <c r="K3965" s="1119"/>
      <c r="M3965" s="1321"/>
    </row>
    <row r="3966" spans="2:13" ht="27.75" thickTop="1" thickBot="1" x14ac:dyDescent="0.4">
      <c r="B3966" s="1571" t="s">
        <v>182</v>
      </c>
      <c r="C3966" s="1571"/>
      <c r="D3966" s="1571"/>
      <c r="E3966" s="1571"/>
      <c r="F3966" s="1571"/>
      <c r="G3966" s="31"/>
      <c r="H3966" s="32"/>
      <c r="I3966" s="753"/>
      <c r="J3966" s="722"/>
      <c r="K3966" s="69"/>
      <c r="M3966" s="1321"/>
    </row>
    <row r="3967" spans="2:13" ht="106.5" thickTop="1" thickBot="1" x14ac:dyDescent="0.4">
      <c r="B3967" s="20" t="s">
        <v>137</v>
      </c>
      <c r="C3967" s="20" t="s">
        <v>138</v>
      </c>
      <c r="D3967" s="20" t="s">
        <v>139</v>
      </c>
      <c r="E3967" s="20" t="s">
        <v>140</v>
      </c>
      <c r="F3967" s="20" t="s">
        <v>141</v>
      </c>
      <c r="G3967" s="20" t="s">
        <v>142</v>
      </c>
      <c r="H3967" s="33" t="s">
        <v>3311</v>
      </c>
      <c r="I3967" s="750" t="s">
        <v>3316</v>
      </c>
      <c r="J3967" s="717" t="s">
        <v>3315</v>
      </c>
      <c r="K3967" s="21" t="s">
        <v>5190</v>
      </c>
      <c r="M3967" s="1321"/>
    </row>
    <row r="3968" spans="2:13" ht="26.25" thickTop="1" x14ac:dyDescent="0.35">
      <c r="B3968" s="782">
        <v>21010101</v>
      </c>
      <c r="C3968" s="782">
        <v>70971</v>
      </c>
      <c r="D3968" s="783" t="s">
        <v>4883</v>
      </c>
      <c r="E3968" s="784">
        <v>2101</v>
      </c>
      <c r="F3968" s="782">
        <v>10721300</v>
      </c>
      <c r="G3968" s="37" t="s">
        <v>143</v>
      </c>
      <c r="H3968" s="701">
        <v>17487175.199999999</v>
      </c>
      <c r="I3968" s="755">
        <v>8441966.6799999997</v>
      </c>
      <c r="J3968" s="788"/>
      <c r="K3968" s="1196">
        <f t="shared" ref="K3968:K3998" si="116">SUM(H3968,J3968)</f>
        <v>17487175.199999999</v>
      </c>
      <c r="L3968" s="1081"/>
      <c r="M3968" s="1321"/>
    </row>
    <row r="3969" spans="2:13" ht="33.950000000000003" customHeight="1" x14ac:dyDescent="0.35">
      <c r="B3969" s="698">
        <v>22020101</v>
      </c>
      <c r="C3969" s="782">
        <v>70971</v>
      </c>
      <c r="D3969" s="761" t="s">
        <v>4883</v>
      </c>
      <c r="E3969" s="700">
        <v>2101</v>
      </c>
      <c r="F3969" s="698">
        <v>10721300</v>
      </c>
      <c r="G3969" s="26" t="s">
        <v>145</v>
      </c>
      <c r="H3969" s="763">
        <v>300000</v>
      </c>
      <c r="I3969" s="746"/>
      <c r="J3969" s="735"/>
      <c r="K3969" s="798">
        <f t="shared" si="116"/>
        <v>300000</v>
      </c>
      <c r="L3969" s="1081"/>
      <c r="M3969" s="1321"/>
    </row>
    <row r="3970" spans="2:13" ht="33.950000000000003" customHeight="1" x14ac:dyDescent="0.35">
      <c r="B3970" s="698">
        <v>22020102</v>
      </c>
      <c r="C3970" s="782">
        <v>70971</v>
      </c>
      <c r="D3970" s="761" t="s">
        <v>4883</v>
      </c>
      <c r="E3970" s="700">
        <v>2101</v>
      </c>
      <c r="F3970" s="698">
        <v>10721300</v>
      </c>
      <c r="G3970" s="26" t="s">
        <v>146</v>
      </c>
      <c r="H3970" s="763">
        <v>516038</v>
      </c>
      <c r="I3970" s="746">
        <v>108000</v>
      </c>
      <c r="J3970" s="735"/>
      <c r="K3970" s="798">
        <f t="shared" si="116"/>
        <v>516038</v>
      </c>
      <c r="L3970" s="1081"/>
      <c r="M3970" s="1321"/>
    </row>
    <row r="3971" spans="2:13" ht="33.950000000000003" customHeight="1" x14ac:dyDescent="0.35">
      <c r="B3971" s="698">
        <v>22020201</v>
      </c>
      <c r="C3971" s="782">
        <v>70971</v>
      </c>
      <c r="D3971" s="761" t="s">
        <v>4883</v>
      </c>
      <c r="E3971" s="700">
        <v>2101</v>
      </c>
      <c r="F3971" s="698">
        <v>10721300</v>
      </c>
      <c r="G3971" s="26" t="s">
        <v>147</v>
      </c>
      <c r="H3971" s="763">
        <v>300000</v>
      </c>
      <c r="I3971" s="746">
        <v>0</v>
      </c>
      <c r="J3971" s="735"/>
      <c r="K3971" s="798">
        <f t="shared" si="116"/>
        <v>300000</v>
      </c>
      <c r="L3971" s="1081"/>
      <c r="M3971" s="1321"/>
    </row>
    <row r="3972" spans="2:13" ht="33.950000000000003" customHeight="1" x14ac:dyDescent="0.35">
      <c r="B3972" s="698">
        <v>22020203</v>
      </c>
      <c r="C3972" s="782">
        <v>70971</v>
      </c>
      <c r="D3972" s="761" t="s">
        <v>4883</v>
      </c>
      <c r="E3972" s="700">
        <v>2101</v>
      </c>
      <c r="F3972" s="698">
        <v>10721300</v>
      </c>
      <c r="G3972" s="26" t="s">
        <v>148</v>
      </c>
      <c r="H3972" s="763">
        <v>300000</v>
      </c>
      <c r="I3972" s="746">
        <v>0</v>
      </c>
      <c r="J3972" s="735"/>
      <c r="K3972" s="798">
        <f t="shared" si="116"/>
        <v>300000</v>
      </c>
      <c r="L3972" s="1081"/>
      <c r="M3972" s="1321"/>
    </row>
    <row r="3973" spans="2:13" ht="33.950000000000003" customHeight="1" x14ac:dyDescent="0.35">
      <c r="B3973" s="698">
        <v>22020301</v>
      </c>
      <c r="C3973" s="782">
        <v>70971</v>
      </c>
      <c r="D3973" s="761" t="s">
        <v>4883</v>
      </c>
      <c r="E3973" s="700">
        <v>2101</v>
      </c>
      <c r="F3973" s="698">
        <v>10721300</v>
      </c>
      <c r="G3973" s="26" t="s">
        <v>195</v>
      </c>
      <c r="H3973" s="791">
        <v>850000</v>
      </c>
      <c r="I3973" s="745">
        <v>469000</v>
      </c>
      <c r="J3973" s="648"/>
      <c r="K3973" s="799">
        <f t="shared" si="116"/>
        <v>850000</v>
      </c>
      <c r="L3973" s="1081"/>
      <c r="M3973" s="1321"/>
    </row>
    <row r="3974" spans="2:13" ht="33.950000000000003" customHeight="1" x14ac:dyDescent="0.35">
      <c r="B3974" s="698">
        <v>22020302</v>
      </c>
      <c r="C3974" s="782">
        <v>70971</v>
      </c>
      <c r="D3974" s="761" t="s">
        <v>4883</v>
      </c>
      <c r="E3974" s="700">
        <v>2101</v>
      </c>
      <c r="F3974" s="698">
        <v>10721300</v>
      </c>
      <c r="G3974" s="26" t="s">
        <v>207</v>
      </c>
      <c r="H3974" s="791">
        <v>200000</v>
      </c>
      <c r="I3974" s="745">
        <v>0</v>
      </c>
      <c r="J3974" s="648"/>
      <c r="K3974" s="799">
        <f t="shared" si="116"/>
        <v>200000</v>
      </c>
      <c r="L3974" s="1081"/>
      <c r="M3974" s="1321"/>
    </row>
    <row r="3975" spans="2:13" ht="33.950000000000003" customHeight="1" x14ac:dyDescent="0.35">
      <c r="B3975" s="698">
        <v>22020303</v>
      </c>
      <c r="C3975" s="782">
        <v>70971</v>
      </c>
      <c r="D3975" s="761" t="s">
        <v>4883</v>
      </c>
      <c r="E3975" s="700">
        <v>2101</v>
      </c>
      <c r="F3975" s="698">
        <v>10721300</v>
      </c>
      <c r="G3975" s="26" t="s">
        <v>152</v>
      </c>
      <c r="H3975" s="791">
        <v>13365</v>
      </c>
      <c r="I3975" s="745">
        <v>0</v>
      </c>
      <c r="J3975" s="648"/>
      <c r="K3975" s="799">
        <f t="shared" si="116"/>
        <v>13365</v>
      </c>
      <c r="L3975" s="1081"/>
      <c r="M3975" s="1321"/>
    </row>
    <row r="3976" spans="2:13" ht="33.950000000000003" customHeight="1" x14ac:dyDescent="0.35">
      <c r="B3976" s="698">
        <v>22020304</v>
      </c>
      <c r="C3976" s="782">
        <v>70971</v>
      </c>
      <c r="D3976" s="761" t="s">
        <v>4883</v>
      </c>
      <c r="E3976" s="700">
        <v>2101</v>
      </c>
      <c r="F3976" s="698">
        <v>10721300</v>
      </c>
      <c r="G3976" s="26" t="s">
        <v>187</v>
      </c>
      <c r="H3976" s="791">
        <v>8019</v>
      </c>
      <c r="I3976" s="745">
        <v>0</v>
      </c>
      <c r="J3976" s="648"/>
      <c r="K3976" s="799">
        <f t="shared" si="116"/>
        <v>8019</v>
      </c>
      <c r="L3976" s="1081"/>
      <c r="M3976" s="1321"/>
    </row>
    <row r="3977" spans="2:13" ht="33.950000000000003" customHeight="1" x14ac:dyDescent="0.35">
      <c r="B3977" s="698">
        <v>22020305</v>
      </c>
      <c r="C3977" s="782">
        <v>70971</v>
      </c>
      <c r="D3977" s="761" t="s">
        <v>4883</v>
      </c>
      <c r="E3977" s="700">
        <v>2101</v>
      </c>
      <c r="F3977" s="698">
        <v>10721300</v>
      </c>
      <c r="G3977" s="26" t="s">
        <v>153</v>
      </c>
      <c r="H3977" s="791">
        <v>50000</v>
      </c>
      <c r="I3977" s="745">
        <v>0</v>
      </c>
      <c r="J3977" s="648"/>
      <c r="K3977" s="799">
        <f t="shared" si="116"/>
        <v>50000</v>
      </c>
      <c r="L3977" s="1081"/>
      <c r="M3977" s="1321"/>
    </row>
    <row r="3978" spans="2:13" ht="33.950000000000003" customHeight="1" x14ac:dyDescent="0.35">
      <c r="B3978" s="698">
        <v>22020401</v>
      </c>
      <c r="C3978" s="782">
        <v>70971</v>
      </c>
      <c r="D3978" s="761" t="s">
        <v>4883</v>
      </c>
      <c r="E3978" s="700">
        <v>2101</v>
      </c>
      <c r="F3978" s="698">
        <v>10721300</v>
      </c>
      <c r="G3978" s="26" t="s">
        <v>196</v>
      </c>
      <c r="H3978" s="791">
        <v>350000</v>
      </c>
      <c r="I3978" s="745">
        <v>0</v>
      </c>
      <c r="J3978" s="648"/>
      <c r="K3978" s="799">
        <f t="shared" si="116"/>
        <v>350000</v>
      </c>
      <c r="L3978" s="1081"/>
      <c r="M3978" s="1321"/>
    </row>
    <row r="3979" spans="2:13" ht="33.950000000000003" customHeight="1" x14ac:dyDescent="0.35">
      <c r="B3979" s="698">
        <v>22020402</v>
      </c>
      <c r="C3979" s="782">
        <v>70971</v>
      </c>
      <c r="D3979" s="761" t="s">
        <v>4883</v>
      </c>
      <c r="E3979" s="700">
        <v>2101</v>
      </c>
      <c r="F3979" s="698">
        <v>10721300</v>
      </c>
      <c r="G3979" s="26" t="s">
        <v>197</v>
      </c>
      <c r="H3979" s="791">
        <v>650000</v>
      </c>
      <c r="I3979" s="745">
        <v>0</v>
      </c>
      <c r="J3979" s="648"/>
      <c r="K3979" s="799">
        <f t="shared" si="116"/>
        <v>650000</v>
      </c>
      <c r="L3979" s="1081"/>
      <c r="M3979" s="1321"/>
    </row>
    <row r="3980" spans="2:13" ht="33.950000000000003" customHeight="1" x14ac:dyDescent="0.35">
      <c r="B3980" s="698">
        <v>22020403</v>
      </c>
      <c r="C3980" s="782">
        <v>70971</v>
      </c>
      <c r="D3980" s="761" t="s">
        <v>4883</v>
      </c>
      <c r="E3980" s="700">
        <v>2101</v>
      </c>
      <c r="F3980" s="698">
        <v>10721300</v>
      </c>
      <c r="G3980" s="26" t="s">
        <v>160</v>
      </c>
      <c r="H3980" s="791">
        <v>100000</v>
      </c>
      <c r="I3980" s="745">
        <v>0</v>
      </c>
      <c r="J3980" s="648"/>
      <c r="K3980" s="799">
        <f t="shared" si="116"/>
        <v>100000</v>
      </c>
      <c r="L3980" s="1081"/>
      <c r="M3980" s="1321"/>
    </row>
    <row r="3981" spans="2:13" ht="33.950000000000003" customHeight="1" x14ac:dyDescent="0.35">
      <c r="B3981" s="698">
        <v>22020404</v>
      </c>
      <c r="C3981" s="782">
        <v>70971</v>
      </c>
      <c r="D3981" s="761" t="s">
        <v>4883</v>
      </c>
      <c r="E3981" s="700">
        <v>2101</v>
      </c>
      <c r="F3981" s="698">
        <v>10721300</v>
      </c>
      <c r="G3981" s="26" t="s">
        <v>161</v>
      </c>
      <c r="H3981" s="791">
        <v>100000</v>
      </c>
      <c r="I3981" s="745">
        <v>0</v>
      </c>
      <c r="J3981" s="648">
        <v>-39654</v>
      </c>
      <c r="K3981" s="799">
        <f t="shared" si="116"/>
        <v>60346</v>
      </c>
      <c r="L3981" s="1081"/>
      <c r="M3981" s="1321"/>
    </row>
    <row r="3982" spans="2:13" ht="33.950000000000003" customHeight="1" x14ac:dyDescent="0.35">
      <c r="B3982" s="698">
        <v>22020405</v>
      </c>
      <c r="C3982" s="782">
        <v>70971</v>
      </c>
      <c r="D3982" s="761" t="s">
        <v>4883</v>
      </c>
      <c r="E3982" s="700">
        <v>2101</v>
      </c>
      <c r="F3982" s="698">
        <v>10721300</v>
      </c>
      <c r="G3982" s="26" t="s">
        <v>162</v>
      </c>
      <c r="H3982" s="791">
        <v>100000</v>
      </c>
      <c r="I3982" s="745">
        <v>0</v>
      </c>
      <c r="J3982" s="648"/>
      <c r="K3982" s="799">
        <f t="shared" si="116"/>
        <v>100000</v>
      </c>
      <c r="L3982" s="1081"/>
      <c r="M3982" s="1321"/>
    </row>
    <row r="3983" spans="2:13" ht="33.950000000000003" customHeight="1" x14ac:dyDescent="0.35">
      <c r="B3983" s="698">
        <v>22020406</v>
      </c>
      <c r="C3983" s="782">
        <v>70971</v>
      </c>
      <c r="D3983" s="761" t="s">
        <v>4883</v>
      </c>
      <c r="E3983" s="700">
        <v>2101</v>
      </c>
      <c r="F3983" s="698">
        <v>10721300</v>
      </c>
      <c r="G3983" s="26" t="s">
        <v>163</v>
      </c>
      <c r="H3983" s="791">
        <v>100000</v>
      </c>
      <c r="I3983" s="745">
        <v>15000</v>
      </c>
      <c r="J3983" s="648"/>
      <c r="K3983" s="799">
        <f t="shared" si="116"/>
        <v>100000</v>
      </c>
      <c r="L3983" s="1081"/>
      <c r="M3983" s="1321"/>
    </row>
    <row r="3984" spans="2:13" ht="33.950000000000003" customHeight="1" x14ac:dyDescent="0.35">
      <c r="B3984" s="698">
        <v>22020501</v>
      </c>
      <c r="C3984" s="782">
        <v>70971</v>
      </c>
      <c r="D3984" s="761" t="s">
        <v>4883</v>
      </c>
      <c r="E3984" s="700">
        <v>2101</v>
      </c>
      <c r="F3984" s="698">
        <v>10721300</v>
      </c>
      <c r="G3984" s="26" t="s">
        <v>198</v>
      </c>
      <c r="H3984" s="791">
        <v>50000</v>
      </c>
      <c r="I3984" s="745">
        <v>0</v>
      </c>
      <c r="J3984" s="648"/>
      <c r="K3984" s="799">
        <f t="shared" si="116"/>
        <v>50000</v>
      </c>
      <c r="L3984" s="1081"/>
      <c r="M3984" s="1321"/>
    </row>
    <row r="3985" spans="2:15" ht="33.950000000000003" customHeight="1" x14ac:dyDescent="0.35">
      <c r="B3985" s="698">
        <v>22020601</v>
      </c>
      <c r="C3985" s="782">
        <v>70971</v>
      </c>
      <c r="D3985" s="761" t="s">
        <v>4883</v>
      </c>
      <c r="E3985" s="700">
        <v>2101</v>
      </c>
      <c r="F3985" s="698">
        <v>10721300</v>
      </c>
      <c r="G3985" s="26" t="s">
        <v>166</v>
      </c>
      <c r="H3985" s="791">
        <v>100000</v>
      </c>
      <c r="I3985" s="745">
        <v>5000</v>
      </c>
      <c r="J3985" s="648"/>
      <c r="K3985" s="799">
        <f t="shared" si="116"/>
        <v>100000</v>
      </c>
      <c r="L3985" s="1081"/>
      <c r="M3985" s="1321"/>
    </row>
    <row r="3986" spans="2:15" ht="33.950000000000003" customHeight="1" x14ac:dyDescent="0.35">
      <c r="B3986" s="698">
        <v>22020602</v>
      </c>
      <c r="C3986" s="782">
        <v>70971</v>
      </c>
      <c r="D3986" s="761" t="s">
        <v>4883</v>
      </c>
      <c r="E3986" s="700">
        <v>2101</v>
      </c>
      <c r="F3986" s="698">
        <v>10721300</v>
      </c>
      <c r="G3986" s="26" t="s">
        <v>210</v>
      </c>
      <c r="H3986" s="791">
        <v>10000</v>
      </c>
      <c r="I3986" s="745">
        <v>0</v>
      </c>
      <c r="J3986" s="648"/>
      <c r="K3986" s="799">
        <f t="shared" si="116"/>
        <v>10000</v>
      </c>
      <c r="L3986" s="1081"/>
      <c r="M3986" s="1321"/>
    </row>
    <row r="3987" spans="2:15" ht="33.950000000000003" customHeight="1" x14ac:dyDescent="0.35">
      <c r="B3987" s="698">
        <v>22020603</v>
      </c>
      <c r="C3987" s="782">
        <v>70971</v>
      </c>
      <c r="D3987" s="761" t="s">
        <v>4883</v>
      </c>
      <c r="E3987" s="700">
        <v>2101</v>
      </c>
      <c r="F3987" s="698">
        <v>10721300</v>
      </c>
      <c r="G3987" s="26" t="s">
        <v>233</v>
      </c>
      <c r="H3987" s="791">
        <v>10000</v>
      </c>
      <c r="I3987" s="745">
        <v>0</v>
      </c>
      <c r="J3987" s="648"/>
      <c r="K3987" s="799">
        <f t="shared" si="116"/>
        <v>10000</v>
      </c>
      <c r="L3987" s="1081"/>
      <c r="M3987" s="1321"/>
    </row>
    <row r="3988" spans="2:15" ht="33.950000000000003" customHeight="1" x14ac:dyDescent="0.35">
      <c r="B3988" s="698">
        <v>22020605</v>
      </c>
      <c r="C3988" s="782">
        <v>70971</v>
      </c>
      <c r="D3988" s="761" t="s">
        <v>4883</v>
      </c>
      <c r="E3988" s="700">
        <v>2101</v>
      </c>
      <c r="F3988" s="698">
        <v>10721300</v>
      </c>
      <c r="G3988" s="26" t="s">
        <v>167</v>
      </c>
      <c r="H3988" s="791">
        <v>400000</v>
      </c>
      <c r="I3988" s="745">
        <v>70000</v>
      </c>
      <c r="J3988" s="648"/>
      <c r="K3988" s="799">
        <f t="shared" si="116"/>
        <v>400000</v>
      </c>
      <c r="L3988" s="1081"/>
      <c r="M3988" s="1321"/>
    </row>
    <row r="3989" spans="2:15" ht="33.950000000000003" customHeight="1" x14ac:dyDescent="0.35">
      <c r="B3989" s="698">
        <v>22020701</v>
      </c>
      <c r="C3989" s="782">
        <v>70971</v>
      </c>
      <c r="D3989" s="761" t="s">
        <v>4883</v>
      </c>
      <c r="E3989" s="700">
        <v>2101</v>
      </c>
      <c r="F3989" s="698">
        <v>10721300</v>
      </c>
      <c r="G3989" s="26" t="s">
        <v>199</v>
      </c>
      <c r="H3989" s="791">
        <v>278000</v>
      </c>
      <c r="I3989" s="745">
        <v>220000</v>
      </c>
      <c r="J3989" s="648"/>
      <c r="K3989" s="799">
        <f t="shared" si="116"/>
        <v>278000</v>
      </c>
      <c r="L3989" s="1081"/>
      <c r="M3989" s="1321"/>
    </row>
    <row r="3990" spans="2:15" ht="33.950000000000003" customHeight="1" x14ac:dyDescent="0.35">
      <c r="B3990" s="698">
        <v>22020801</v>
      </c>
      <c r="C3990" s="782">
        <v>70971</v>
      </c>
      <c r="D3990" s="761" t="s">
        <v>4883</v>
      </c>
      <c r="E3990" s="700">
        <v>2101</v>
      </c>
      <c r="F3990" s="698">
        <v>10721300</v>
      </c>
      <c r="G3990" s="26" t="s">
        <v>168</v>
      </c>
      <c r="H3990" s="791">
        <v>350000</v>
      </c>
      <c r="I3990" s="745">
        <v>0</v>
      </c>
      <c r="J3990" s="648"/>
      <c r="K3990" s="799">
        <f t="shared" si="116"/>
        <v>350000</v>
      </c>
      <c r="L3990" s="1081"/>
      <c r="M3990" s="1321"/>
    </row>
    <row r="3991" spans="2:15" ht="33.950000000000003" customHeight="1" x14ac:dyDescent="0.35">
      <c r="B3991" s="698">
        <v>22020803</v>
      </c>
      <c r="C3991" s="782">
        <v>70971</v>
      </c>
      <c r="D3991" s="761" t="s">
        <v>4883</v>
      </c>
      <c r="E3991" s="700">
        <v>2101</v>
      </c>
      <c r="F3991" s="698">
        <v>10721300</v>
      </c>
      <c r="G3991" s="26" t="s">
        <v>169</v>
      </c>
      <c r="H3991" s="791">
        <v>300000</v>
      </c>
      <c r="I3991" s="745">
        <v>27000</v>
      </c>
      <c r="J3991" s="648"/>
      <c r="K3991" s="799">
        <f t="shared" si="116"/>
        <v>300000</v>
      </c>
      <c r="L3991" s="1081"/>
      <c r="M3991" s="1321"/>
    </row>
    <row r="3992" spans="2:15" ht="33.950000000000003" customHeight="1" x14ac:dyDescent="0.35">
      <c r="B3992" s="698">
        <v>22020901</v>
      </c>
      <c r="C3992" s="782">
        <v>70971</v>
      </c>
      <c r="D3992" s="761" t="s">
        <v>4883</v>
      </c>
      <c r="E3992" s="700">
        <v>2101</v>
      </c>
      <c r="F3992" s="698">
        <v>10721300</v>
      </c>
      <c r="G3992" s="26" t="s">
        <v>171</v>
      </c>
      <c r="H3992" s="791">
        <v>100000</v>
      </c>
      <c r="I3992" s="745">
        <v>1005.5</v>
      </c>
      <c r="J3992" s="648"/>
      <c r="K3992" s="799">
        <f t="shared" si="116"/>
        <v>100000</v>
      </c>
      <c r="L3992" s="1081"/>
      <c r="M3992" s="1321"/>
    </row>
    <row r="3993" spans="2:15" ht="33.950000000000003" customHeight="1" x14ac:dyDescent="0.35">
      <c r="B3993" s="698">
        <v>22021001</v>
      </c>
      <c r="C3993" s="782">
        <v>70971</v>
      </c>
      <c r="D3993" s="761" t="s">
        <v>4883</v>
      </c>
      <c r="E3993" s="700">
        <v>2101</v>
      </c>
      <c r="F3993" s="698">
        <v>10721300</v>
      </c>
      <c r="G3993" s="26" t="s">
        <v>172</v>
      </c>
      <c r="H3993" s="791">
        <v>500000</v>
      </c>
      <c r="I3993" s="745">
        <v>0</v>
      </c>
      <c r="J3993" s="648"/>
      <c r="K3993" s="799">
        <f t="shared" si="116"/>
        <v>500000</v>
      </c>
      <c r="L3993" s="1081"/>
      <c r="M3993" s="1321"/>
      <c r="N3993" s="1332"/>
    </row>
    <row r="3994" spans="2:15" ht="33.950000000000003" customHeight="1" x14ac:dyDescent="0.35">
      <c r="B3994" s="698">
        <v>22021002</v>
      </c>
      <c r="C3994" s="782">
        <v>70971</v>
      </c>
      <c r="D3994" s="761" t="s">
        <v>4883</v>
      </c>
      <c r="E3994" s="700">
        <v>2101</v>
      </c>
      <c r="F3994" s="698">
        <v>10721300</v>
      </c>
      <c r="G3994" s="26" t="s">
        <v>189</v>
      </c>
      <c r="H3994" s="791">
        <v>450000</v>
      </c>
      <c r="I3994" s="745">
        <v>18000</v>
      </c>
      <c r="J3994" s="648"/>
      <c r="K3994" s="799">
        <f t="shared" si="116"/>
        <v>450000</v>
      </c>
      <c r="L3994" s="1081"/>
      <c r="M3994" s="1321"/>
    </row>
    <row r="3995" spans="2:15" s="1312" customFormat="1" ht="33.950000000000003" customHeight="1" x14ac:dyDescent="0.35">
      <c r="B3995" s="1313">
        <v>22021003</v>
      </c>
      <c r="C3995" s="1324">
        <v>70971</v>
      </c>
      <c r="D3995" s="1314" t="s">
        <v>4883</v>
      </c>
      <c r="E3995" s="1315">
        <v>2101</v>
      </c>
      <c r="F3995" s="1313">
        <v>10721300</v>
      </c>
      <c r="G3995" s="1316" t="s">
        <v>173</v>
      </c>
      <c r="H3995" s="1317">
        <v>50000</v>
      </c>
      <c r="I3995" s="1328">
        <v>75000</v>
      </c>
      <c r="J3995" s="1319">
        <v>25000</v>
      </c>
      <c r="K3995" s="1326">
        <f t="shared" si="116"/>
        <v>75000</v>
      </c>
      <c r="L3995" s="1327"/>
      <c r="M3995" s="1321"/>
      <c r="N3995" s="1322"/>
      <c r="O3995" s="1322"/>
    </row>
    <row r="3996" spans="2:15" ht="33.950000000000003" customHeight="1" x14ac:dyDescent="0.35">
      <c r="B3996" s="698">
        <v>22021004</v>
      </c>
      <c r="C3996" s="782">
        <v>70971</v>
      </c>
      <c r="D3996" s="761" t="s">
        <v>4883</v>
      </c>
      <c r="E3996" s="700">
        <v>2101</v>
      </c>
      <c r="F3996" s="698">
        <v>10721300</v>
      </c>
      <c r="G3996" s="26" t="s">
        <v>174</v>
      </c>
      <c r="H3996" s="791">
        <v>300000</v>
      </c>
      <c r="I3996" s="745">
        <v>0</v>
      </c>
      <c r="J3996" s="648"/>
      <c r="K3996" s="799">
        <f t="shared" si="116"/>
        <v>300000</v>
      </c>
      <c r="L3996" s="1081"/>
      <c r="M3996" s="1321"/>
    </row>
    <row r="3997" spans="2:15" s="1312" customFormat="1" ht="33.950000000000003" customHeight="1" x14ac:dyDescent="0.35">
      <c r="B3997" s="1313">
        <v>22021006</v>
      </c>
      <c r="C3997" s="1324">
        <v>70971</v>
      </c>
      <c r="D3997" s="1314" t="s">
        <v>4883</v>
      </c>
      <c r="E3997" s="1315">
        <v>2101</v>
      </c>
      <c r="F3997" s="1313">
        <v>10721300</v>
      </c>
      <c r="G3997" s="1316" t="s">
        <v>190</v>
      </c>
      <c r="H3997" s="1317">
        <v>5346</v>
      </c>
      <c r="I3997" s="1328">
        <v>20000</v>
      </c>
      <c r="J3997" s="1319">
        <v>14654</v>
      </c>
      <c r="K3997" s="1326">
        <f t="shared" si="116"/>
        <v>20000</v>
      </c>
      <c r="L3997" s="1327"/>
      <c r="M3997" s="1321"/>
      <c r="N3997" s="1322"/>
      <c r="O3997" s="1322"/>
    </row>
    <row r="3998" spans="2:15" ht="33.950000000000003" customHeight="1" thickBot="1" x14ac:dyDescent="0.4">
      <c r="B3998" s="698">
        <v>22021008</v>
      </c>
      <c r="C3998" s="782">
        <v>70971</v>
      </c>
      <c r="D3998" s="761" t="s">
        <v>4883</v>
      </c>
      <c r="E3998" s="700">
        <v>2101</v>
      </c>
      <c r="F3998" s="698">
        <v>10721300</v>
      </c>
      <c r="G3998" s="26" t="s">
        <v>191</v>
      </c>
      <c r="H3998" s="791">
        <v>250000</v>
      </c>
      <c r="I3998" s="745">
        <v>0</v>
      </c>
      <c r="J3998" s="648"/>
      <c r="K3998" s="799">
        <f t="shared" si="116"/>
        <v>250000</v>
      </c>
      <c r="L3998" s="1081"/>
      <c r="M3998" s="1321"/>
    </row>
    <row r="3999" spans="2:15" ht="27.75" thickTop="1" thickBot="1" x14ac:dyDescent="0.4">
      <c r="B3999" s="767"/>
      <c r="C3999" s="767"/>
      <c r="D3999" s="767"/>
      <c r="E3999" s="767"/>
      <c r="F3999" s="767"/>
      <c r="G3999" s="16" t="s">
        <v>1039</v>
      </c>
      <c r="H3999" s="1142">
        <f>SUM(H3968:H3998)</f>
        <v>24577943.199999999</v>
      </c>
      <c r="I3999" s="759">
        <f>SUM(I3968:I3998)</f>
        <v>9469972.1799999997</v>
      </c>
      <c r="J3999" s="1162">
        <f>SUM(J3968:J3998)</f>
        <v>0</v>
      </c>
      <c r="K3999" s="972">
        <f>SUM(K3968:K3998)</f>
        <v>24577943.199999999</v>
      </c>
      <c r="M3999" s="1321"/>
    </row>
    <row r="4000" spans="2:15" ht="27" thickTop="1" thickBot="1" x14ac:dyDescent="0.4">
      <c r="B4000" s="767"/>
      <c r="C4000" s="767"/>
      <c r="D4000" s="767"/>
      <c r="E4000" s="767"/>
      <c r="F4000" s="767"/>
      <c r="G4000" s="769"/>
      <c r="H4000" s="787"/>
      <c r="I4000" s="728"/>
      <c r="J4000" s="770"/>
      <c r="K4000" s="1186"/>
      <c r="M4000" s="1321"/>
    </row>
    <row r="4001" spans="2:13" ht="27.75" thickTop="1" thickBot="1" x14ac:dyDescent="0.4">
      <c r="B4001" s="767"/>
      <c r="C4001" s="767"/>
      <c r="D4001" s="767"/>
      <c r="E4001" s="767"/>
      <c r="F4001" s="767"/>
      <c r="G4001" s="769"/>
      <c r="H4001" s="787"/>
      <c r="I4001" s="728"/>
      <c r="J4001" s="719" t="s">
        <v>179</v>
      </c>
      <c r="K4001" s="789">
        <f>SUM(K3968)</f>
        <v>17487175.199999999</v>
      </c>
      <c r="M4001" s="1321"/>
    </row>
    <row r="4002" spans="2:13" ht="27.75" thickTop="1" thickBot="1" x14ac:dyDescent="0.4">
      <c r="B4002" s="767"/>
      <c r="C4002" s="767"/>
      <c r="D4002" s="767"/>
      <c r="E4002" s="767"/>
      <c r="F4002" s="767"/>
      <c r="G4002" s="769"/>
      <c r="H4002" s="787"/>
      <c r="I4002" s="728"/>
      <c r="J4002" s="719" t="s">
        <v>180</v>
      </c>
      <c r="K4002" s="789">
        <f>K3999-K4001</f>
        <v>7090768</v>
      </c>
      <c r="M4002" s="1321"/>
    </row>
    <row r="4003" spans="2:13" ht="27.75" thickTop="1" thickBot="1" x14ac:dyDescent="0.4">
      <c r="B4003" s="767"/>
      <c r="C4003" s="767"/>
      <c r="D4003" s="767"/>
      <c r="E4003" s="767"/>
      <c r="F4003" s="767"/>
      <c r="G4003" s="769"/>
      <c r="H4003" s="787"/>
      <c r="I4003" s="728"/>
      <c r="J4003" s="720"/>
      <c r="K4003" s="827"/>
      <c r="M4003" s="1321"/>
    </row>
    <row r="4004" spans="2:13" ht="27.75" thickTop="1" thickBot="1" x14ac:dyDescent="0.4">
      <c r="B4004" s="1088" t="s">
        <v>100</v>
      </c>
      <c r="C4004" s="1089" t="s">
        <v>3174</v>
      </c>
      <c r="D4004" s="1089"/>
      <c r="E4004" s="1089"/>
      <c r="F4004" s="1089"/>
      <c r="G4004" s="1089"/>
      <c r="H4004" s="1108"/>
      <c r="I4004" s="1101"/>
      <c r="J4004" s="1112"/>
      <c r="K4004" s="1108"/>
      <c r="M4004" s="1321"/>
    </row>
    <row r="4005" spans="2:13" ht="27.75" thickTop="1" thickBot="1" x14ac:dyDescent="0.4">
      <c r="B4005" s="1569" t="s">
        <v>182</v>
      </c>
      <c r="C4005" s="1569"/>
      <c r="D4005" s="1569"/>
      <c r="E4005" s="1569"/>
      <c r="F4005" s="1569"/>
      <c r="G4005" s="31"/>
      <c r="H4005" s="32"/>
      <c r="I4005" s="753"/>
      <c r="J4005" s="722"/>
      <c r="K4005" s="32"/>
      <c r="M4005" s="1321"/>
    </row>
    <row r="4006" spans="2:13" ht="106.5" thickTop="1" thickBot="1" x14ac:dyDescent="0.4">
      <c r="B4006" s="20" t="s">
        <v>137</v>
      </c>
      <c r="C4006" s="20" t="s">
        <v>138</v>
      </c>
      <c r="D4006" s="20" t="s">
        <v>139</v>
      </c>
      <c r="E4006" s="20" t="s">
        <v>140</v>
      </c>
      <c r="F4006" s="20" t="s">
        <v>141</v>
      </c>
      <c r="G4006" s="20" t="s">
        <v>142</v>
      </c>
      <c r="H4006" s="33" t="s">
        <v>3311</v>
      </c>
      <c r="I4006" s="750" t="s">
        <v>3316</v>
      </c>
      <c r="J4006" s="717" t="s">
        <v>3315</v>
      </c>
      <c r="K4006" s="21" t="s">
        <v>5190</v>
      </c>
      <c r="M4006" s="1321"/>
    </row>
    <row r="4007" spans="2:13" ht="29.45" customHeight="1" thickTop="1" x14ac:dyDescent="0.35">
      <c r="B4007" s="782">
        <v>21010101</v>
      </c>
      <c r="C4007" s="782">
        <v>70922</v>
      </c>
      <c r="D4007" s="783" t="s">
        <v>4884</v>
      </c>
      <c r="E4007" s="784">
        <v>2101</v>
      </c>
      <c r="F4007" s="782">
        <v>10721300</v>
      </c>
      <c r="G4007" s="37" t="s">
        <v>143</v>
      </c>
      <c r="H4007" s="785">
        <v>51817587.705600001</v>
      </c>
      <c r="I4007" s="744">
        <v>26572251.300000001</v>
      </c>
      <c r="J4007" s="738"/>
      <c r="K4007" s="785">
        <f t="shared" ref="K4007:K4044" si="117">SUM(H4007,J4007)</f>
        <v>51817587.705600001</v>
      </c>
      <c r="L4007" s="1081"/>
      <c r="M4007" s="1321"/>
    </row>
    <row r="4008" spans="2:13" ht="29.45" customHeight="1" x14ac:dyDescent="0.35">
      <c r="B4008" s="782">
        <v>22020101</v>
      </c>
      <c r="C4008" s="782">
        <v>70922</v>
      </c>
      <c r="D4008" s="783" t="s">
        <v>4884</v>
      </c>
      <c r="E4008" s="784">
        <v>2101</v>
      </c>
      <c r="F4008" s="782">
        <v>10721300</v>
      </c>
      <c r="G4008" s="37" t="s">
        <v>144</v>
      </c>
      <c r="H4008" s="785">
        <v>30000000</v>
      </c>
      <c r="I4008" s="744"/>
      <c r="J4008" s="738">
        <v>-1174350.6399999999</v>
      </c>
      <c r="K4008" s="785">
        <f t="shared" si="117"/>
        <v>28825649.359999999</v>
      </c>
      <c r="L4008" s="1081"/>
      <c r="M4008" s="1321"/>
    </row>
    <row r="4009" spans="2:13" ht="29.45" customHeight="1" x14ac:dyDescent="0.35">
      <c r="B4009" s="782">
        <v>22020101</v>
      </c>
      <c r="C4009" s="782">
        <v>70922</v>
      </c>
      <c r="D4009" s="783" t="s">
        <v>4884</v>
      </c>
      <c r="E4009" s="784">
        <v>2101</v>
      </c>
      <c r="F4009" s="782">
        <v>10721300</v>
      </c>
      <c r="G4009" s="37" t="s">
        <v>145</v>
      </c>
      <c r="H4009" s="785">
        <v>20000000</v>
      </c>
      <c r="I4009" s="744">
        <v>1508500</v>
      </c>
      <c r="J4009" s="738"/>
      <c r="K4009" s="785">
        <f t="shared" si="117"/>
        <v>20000000</v>
      </c>
      <c r="L4009" s="1081"/>
      <c r="M4009" s="1321"/>
    </row>
    <row r="4010" spans="2:13" ht="29.45" customHeight="1" x14ac:dyDescent="0.35">
      <c r="B4010" s="782">
        <v>22020102</v>
      </c>
      <c r="C4010" s="782">
        <v>70922</v>
      </c>
      <c r="D4010" s="783" t="s">
        <v>4884</v>
      </c>
      <c r="E4010" s="784">
        <v>2101</v>
      </c>
      <c r="F4010" s="782">
        <v>10721300</v>
      </c>
      <c r="G4010" s="37" t="s">
        <v>146</v>
      </c>
      <c r="H4010" s="785">
        <v>35000000</v>
      </c>
      <c r="I4010" s="744">
        <v>19512000</v>
      </c>
      <c r="J4010" s="738"/>
      <c r="K4010" s="785">
        <f t="shared" si="117"/>
        <v>35000000</v>
      </c>
      <c r="L4010" s="1081"/>
      <c r="M4010" s="1321"/>
    </row>
    <row r="4011" spans="2:13" ht="29.45" customHeight="1" x14ac:dyDescent="0.35">
      <c r="B4011" s="782">
        <v>22020201</v>
      </c>
      <c r="C4011" s="782">
        <v>70922</v>
      </c>
      <c r="D4011" s="783" t="s">
        <v>4884</v>
      </c>
      <c r="E4011" s="784">
        <v>2101</v>
      </c>
      <c r="F4011" s="782">
        <v>10721300</v>
      </c>
      <c r="G4011" s="37" t="s">
        <v>147</v>
      </c>
      <c r="H4011" s="785">
        <v>500000</v>
      </c>
      <c r="I4011" s="744">
        <v>83000</v>
      </c>
      <c r="J4011" s="738"/>
      <c r="K4011" s="785">
        <f t="shared" si="117"/>
        <v>500000</v>
      </c>
      <c r="L4011" s="1081"/>
      <c r="M4011" s="1321"/>
    </row>
    <row r="4012" spans="2:13" ht="29.45" customHeight="1" x14ac:dyDescent="0.35">
      <c r="B4012" s="782">
        <v>22020203</v>
      </c>
      <c r="C4012" s="782">
        <v>70922</v>
      </c>
      <c r="D4012" s="783" t="s">
        <v>4884</v>
      </c>
      <c r="E4012" s="784">
        <v>2101</v>
      </c>
      <c r="F4012" s="782">
        <v>10721300</v>
      </c>
      <c r="G4012" s="37" t="s">
        <v>148</v>
      </c>
      <c r="H4012" s="785">
        <v>800000</v>
      </c>
      <c r="I4012" s="744">
        <v>16000</v>
      </c>
      <c r="J4012" s="738"/>
      <c r="K4012" s="785">
        <f t="shared" si="117"/>
        <v>800000</v>
      </c>
      <c r="L4012" s="1081"/>
      <c r="M4012" s="1321"/>
    </row>
    <row r="4013" spans="2:13" ht="29.45" customHeight="1" x14ac:dyDescent="0.35">
      <c r="B4013" s="782">
        <v>22020205</v>
      </c>
      <c r="C4013" s="782">
        <v>70922</v>
      </c>
      <c r="D4013" s="783" t="s">
        <v>4884</v>
      </c>
      <c r="E4013" s="784">
        <v>2101</v>
      </c>
      <c r="F4013" s="782">
        <v>10721300</v>
      </c>
      <c r="G4013" s="37" t="s">
        <v>185</v>
      </c>
      <c r="H4013" s="785">
        <v>250000</v>
      </c>
      <c r="I4013" s="744">
        <v>61000</v>
      </c>
      <c r="J4013" s="738"/>
      <c r="K4013" s="785">
        <f t="shared" si="117"/>
        <v>250000</v>
      </c>
      <c r="L4013" s="1081"/>
      <c r="M4013" s="1321"/>
    </row>
    <row r="4014" spans="2:13" ht="29.45" customHeight="1" x14ac:dyDescent="0.35">
      <c r="B4014" s="782">
        <v>22020206</v>
      </c>
      <c r="C4014" s="782">
        <v>70922</v>
      </c>
      <c r="D4014" s="783" t="s">
        <v>4884</v>
      </c>
      <c r="E4014" s="784">
        <v>2101</v>
      </c>
      <c r="F4014" s="782">
        <v>10721300</v>
      </c>
      <c r="G4014" s="37" t="s">
        <v>234</v>
      </c>
      <c r="H4014" s="785">
        <v>500000</v>
      </c>
      <c r="I4014" s="744">
        <v>0</v>
      </c>
      <c r="J4014" s="738"/>
      <c r="K4014" s="785">
        <f t="shared" si="117"/>
        <v>500000</v>
      </c>
      <c r="L4014" s="1081"/>
      <c r="M4014" s="1321"/>
    </row>
    <row r="4015" spans="2:13" ht="29.45" customHeight="1" x14ac:dyDescent="0.35">
      <c r="B4015" s="782">
        <v>22020301</v>
      </c>
      <c r="C4015" s="782">
        <v>70922</v>
      </c>
      <c r="D4015" s="783" t="s">
        <v>4884</v>
      </c>
      <c r="E4015" s="784">
        <v>2101</v>
      </c>
      <c r="F4015" s="782">
        <v>10721300</v>
      </c>
      <c r="G4015" s="37" t="s">
        <v>195</v>
      </c>
      <c r="H4015" s="785">
        <v>10000000</v>
      </c>
      <c r="I4015" s="744">
        <v>719000</v>
      </c>
      <c r="J4015" s="738"/>
      <c r="K4015" s="785">
        <f t="shared" si="117"/>
        <v>10000000</v>
      </c>
      <c r="L4015" s="1081"/>
      <c r="M4015" s="1321"/>
    </row>
    <row r="4016" spans="2:13" ht="29.45" customHeight="1" x14ac:dyDescent="0.35">
      <c r="B4016" s="782">
        <v>22020303</v>
      </c>
      <c r="C4016" s="782">
        <v>70922</v>
      </c>
      <c r="D4016" s="783" t="s">
        <v>4884</v>
      </c>
      <c r="E4016" s="784">
        <v>2101</v>
      </c>
      <c r="F4016" s="782">
        <v>10721300</v>
      </c>
      <c r="G4016" s="37" t="s">
        <v>152</v>
      </c>
      <c r="H4016" s="785">
        <v>50000</v>
      </c>
      <c r="I4016" s="744">
        <v>0</v>
      </c>
      <c r="J4016" s="738"/>
      <c r="K4016" s="785">
        <f t="shared" si="117"/>
        <v>50000</v>
      </c>
      <c r="L4016" s="1081"/>
      <c r="M4016" s="1321"/>
    </row>
    <row r="4017" spans="2:13" ht="29.45" customHeight="1" x14ac:dyDescent="0.35">
      <c r="B4017" s="782">
        <v>22020304</v>
      </c>
      <c r="C4017" s="782">
        <v>70922</v>
      </c>
      <c r="D4017" s="783" t="s">
        <v>4884</v>
      </c>
      <c r="E4017" s="784">
        <v>2101</v>
      </c>
      <c r="F4017" s="782">
        <v>10721300</v>
      </c>
      <c r="G4017" s="37" t="s">
        <v>187</v>
      </c>
      <c r="H4017" s="785">
        <v>50000</v>
      </c>
      <c r="I4017" s="744">
        <v>0</v>
      </c>
      <c r="J4017" s="738"/>
      <c r="K4017" s="785">
        <f t="shared" si="117"/>
        <v>50000</v>
      </c>
      <c r="L4017" s="1081"/>
      <c r="M4017" s="1321"/>
    </row>
    <row r="4018" spans="2:13" ht="29.45" customHeight="1" x14ac:dyDescent="0.35">
      <c r="B4018" s="782">
        <v>22020305</v>
      </c>
      <c r="C4018" s="782">
        <v>70922</v>
      </c>
      <c r="D4018" s="783" t="s">
        <v>4884</v>
      </c>
      <c r="E4018" s="784">
        <v>2101</v>
      </c>
      <c r="F4018" s="782">
        <v>10721300</v>
      </c>
      <c r="G4018" s="37" t="s">
        <v>153</v>
      </c>
      <c r="H4018" s="785">
        <v>1000000</v>
      </c>
      <c r="I4018" s="744">
        <v>0</v>
      </c>
      <c r="J4018" s="738"/>
      <c r="K4018" s="785">
        <f t="shared" si="117"/>
        <v>1000000</v>
      </c>
      <c r="L4018" s="1081"/>
      <c r="M4018" s="1321"/>
    </row>
    <row r="4019" spans="2:13" ht="29.45" customHeight="1" x14ac:dyDescent="0.35">
      <c r="B4019" s="782">
        <v>22020306</v>
      </c>
      <c r="C4019" s="782">
        <v>70922</v>
      </c>
      <c r="D4019" s="783" t="s">
        <v>4884</v>
      </c>
      <c r="E4019" s="784">
        <v>2101</v>
      </c>
      <c r="F4019" s="782">
        <v>10721300</v>
      </c>
      <c r="G4019" s="37" t="s">
        <v>154</v>
      </c>
      <c r="H4019" s="785">
        <v>160000000</v>
      </c>
      <c r="I4019" s="744">
        <v>135763690</v>
      </c>
      <c r="J4019" s="738"/>
      <c r="K4019" s="785">
        <f t="shared" si="117"/>
        <v>160000000</v>
      </c>
      <c r="L4019" s="1081"/>
      <c r="M4019" s="1321"/>
    </row>
    <row r="4020" spans="2:13" ht="29.45" customHeight="1" x14ac:dyDescent="0.35">
      <c r="B4020" s="782">
        <v>22020309</v>
      </c>
      <c r="C4020" s="782">
        <v>70922</v>
      </c>
      <c r="D4020" s="783" t="s">
        <v>4884</v>
      </c>
      <c r="E4020" s="784">
        <v>2101</v>
      </c>
      <c r="F4020" s="782">
        <v>10721300</v>
      </c>
      <c r="G4020" s="37" t="s">
        <v>156</v>
      </c>
      <c r="H4020" s="785">
        <v>500000</v>
      </c>
      <c r="I4020" s="744">
        <v>0</v>
      </c>
      <c r="J4020" s="738"/>
      <c r="K4020" s="785">
        <f t="shared" si="117"/>
        <v>500000</v>
      </c>
      <c r="L4020" s="1081"/>
      <c r="M4020" s="1321"/>
    </row>
    <row r="4021" spans="2:13" ht="29.45" customHeight="1" x14ac:dyDescent="0.35">
      <c r="B4021" s="782">
        <v>22020311</v>
      </c>
      <c r="C4021" s="782">
        <v>70922</v>
      </c>
      <c r="D4021" s="783" t="s">
        <v>4884</v>
      </c>
      <c r="E4021" s="784">
        <v>2101</v>
      </c>
      <c r="F4021" s="782">
        <v>10721300</v>
      </c>
      <c r="G4021" s="37" t="s">
        <v>157</v>
      </c>
      <c r="H4021" s="785">
        <v>60000000</v>
      </c>
      <c r="I4021" s="744">
        <v>41100000</v>
      </c>
      <c r="J4021" s="738"/>
      <c r="K4021" s="785">
        <f t="shared" si="117"/>
        <v>60000000</v>
      </c>
      <c r="L4021" s="1081"/>
      <c r="M4021" s="1321"/>
    </row>
    <row r="4022" spans="2:13" ht="29.45" customHeight="1" x14ac:dyDescent="0.35">
      <c r="B4022" s="782">
        <v>22020401</v>
      </c>
      <c r="C4022" s="782">
        <v>70922</v>
      </c>
      <c r="D4022" s="783" t="s">
        <v>4884</v>
      </c>
      <c r="E4022" s="784">
        <v>2101</v>
      </c>
      <c r="F4022" s="782">
        <v>10721300</v>
      </c>
      <c r="G4022" s="37" t="s">
        <v>196</v>
      </c>
      <c r="H4022" s="785">
        <v>6500000</v>
      </c>
      <c r="I4022" s="744">
        <v>3332500</v>
      </c>
      <c r="J4022" s="738"/>
      <c r="K4022" s="785">
        <f t="shared" si="117"/>
        <v>6500000</v>
      </c>
      <c r="L4022" s="1081"/>
      <c r="M4022" s="1321"/>
    </row>
    <row r="4023" spans="2:13" ht="29.45" customHeight="1" x14ac:dyDescent="0.35">
      <c r="B4023" s="782">
        <v>22020402</v>
      </c>
      <c r="C4023" s="782">
        <v>70922</v>
      </c>
      <c r="D4023" s="783" t="s">
        <v>4884</v>
      </c>
      <c r="E4023" s="784">
        <v>2101</v>
      </c>
      <c r="F4023" s="782">
        <v>10721300</v>
      </c>
      <c r="G4023" s="37" t="s">
        <v>197</v>
      </c>
      <c r="H4023" s="785">
        <v>1686930</v>
      </c>
      <c r="I4023" s="744">
        <v>0</v>
      </c>
      <c r="J4023" s="738"/>
      <c r="K4023" s="785">
        <f t="shared" si="117"/>
        <v>1686930</v>
      </c>
      <c r="L4023" s="1081"/>
      <c r="M4023" s="1321"/>
    </row>
    <row r="4024" spans="2:13" ht="29.45" customHeight="1" x14ac:dyDescent="0.35">
      <c r="B4024" s="782">
        <v>22020403</v>
      </c>
      <c r="C4024" s="782">
        <v>70922</v>
      </c>
      <c r="D4024" s="783" t="s">
        <v>4884</v>
      </c>
      <c r="E4024" s="784">
        <v>2101</v>
      </c>
      <c r="F4024" s="782">
        <v>10721300</v>
      </c>
      <c r="G4024" s="37" t="s">
        <v>160</v>
      </c>
      <c r="H4024" s="785">
        <v>1500000</v>
      </c>
      <c r="I4024" s="744">
        <v>24000</v>
      </c>
      <c r="J4024" s="738"/>
      <c r="K4024" s="785">
        <f t="shared" si="117"/>
        <v>1500000</v>
      </c>
      <c r="L4024" s="1081"/>
      <c r="M4024" s="1321"/>
    </row>
    <row r="4025" spans="2:13" ht="29.45" customHeight="1" x14ac:dyDescent="0.35">
      <c r="B4025" s="782">
        <v>22020404</v>
      </c>
      <c r="C4025" s="782">
        <v>70922</v>
      </c>
      <c r="D4025" s="783" t="s">
        <v>4884</v>
      </c>
      <c r="E4025" s="784">
        <v>2101</v>
      </c>
      <c r="F4025" s="782">
        <v>10721300</v>
      </c>
      <c r="G4025" s="37" t="s">
        <v>161</v>
      </c>
      <c r="H4025" s="785">
        <v>500000</v>
      </c>
      <c r="I4025" s="744">
        <v>16000</v>
      </c>
      <c r="J4025" s="738"/>
      <c r="K4025" s="785">
        <f t="shared" si="117"/>
        <v>500000</v>
      </c>
      <c r="L4025" s="1081"/>
      <c r="M4025" s="1321"/>
    </row>
    <row r="4026" spans="2:13" ht="29.45" customHeight="1" x14ac:dyDescent="0.35">
      <c r="B4026" s="782">
        <v>22020405</v>
      </c>
      <c r="C4026" s="782">
        <v>70922</v>
      </c>
      <c r="D4026" s="783" t="s">
        <v>4884</v>
      </c>
      <c r="E4026" s="784">
        <v>2101</v>
      </c>
      <c r="F4026" s="782">
        <v>10721300</v>
      </c>
      <c r="G4026" s="37" t="s">
        <v>162</v>
      </c>
      <c r="H4026" s="785">
        <v>1303050</v>
      </c>
      <c r="I4026" s="744">
        <v>0</v>
      </c>
      <c r="J4026" s="738"/>
      <c r="K4026" s="785">
        <f t="shared" si="117"/>
        <v>1303050</v>
      </c>
      <c r="L4026" s="1081"/>
      <c r="M4026" s="1321"/>
    </row>
    <row r="4027" spans="2:13" ht="29.45" customHeight="1" x14ac:dyDescent="0.35">
      <c r="B4027" s="782">
        <v>22020406</v>
      </c>
      <c r="C4027" s="782">
        <v>70922</v>
      </c>
      <c r="D4027" s="783" t="s">
        <v>4884</v>
      </c>
      <c r="E4027" s="784">
        <v>2101</v>
      </c>
      <c r="F4027" s="782">
        <v>10721300</v>
      </c>
      <c r="G4027" s="37" t="s">
        <v>163</v>
      </c>
      <c r="H4027" s="785">
        <v>16500000</v>
      </c>
      <c r="I4027" s="744">
        <v>2130000</v>
      </c>
      <c r="J4027" s="738"/>
      <c r="K4027" s="785">
        <f t="shared" si="117"/>
        <v>16500000</v>
      </c>
      <c r="L4027" s="1081"/>
      <c r="M4027" s="1321"/>
    </row>
    <row r="4028" spans="2:13" ht="29.45" customHeight="1" x14ac:dyDescent="0.35">
      <c r="B4028" s="782">
        <v>22020501</v>
      </c>
      <c r="C4028" s="782">
        <v>70922</v>
      </c>
      <c r="D4028" s="783" t="s">
        <v>4884</v>
      </c>
      <c r="E4028" s="784">
        <v>2101</v>
      </c>
      <c r="F4028" s="782">
        <v>10721300</v>
      </c>
      <c r="G4028" s="37" t="s">
        <v>198</v>
      </c>
      <c r="H4028" s="785">
        <v>3500000</v>
      </c>
      <c r="I4028" s="744">
        <v>0</v>
      </c>
      <c r="J4028" s="738"/>
      <c r="K4028" s="785">
        <f t="shared" si="117"/>
        <v>3500000</v>
      </c>
      <c r="L4028" s="1081"/>
      <c r="M4028" s="1321"/>
    </row>
    <row r="4029" spans="2:13" ht="29.45" customHeight="1" x14ac:dyDescent="0.35">
      <c r="B4029" s="782">
        <v>22020601</v>
      </c>
      <c r="C4029" s="782">
        <v>70922</v>
      </c>
      <c r="D4029" s="783" t="s">
        <v>4884</v>
      </c>
      <c r="E4029" s="784">
        <v>2101</v>
      </c>
      <c r="F4029" s="782">
        <v>10721300</v>
      </c>
      <c r="G4029" s="37" t="s">
        <v>166</v>
      </c>
      <c r="H4029" s="785">
        <v>1500000</v>
      </c>
      <c r="I4029" s="744">
        <v>0</v>
      </c>
      <c r="J4029" s="738"/>
      <c r="K4029" s="785">
        <f t="shared" si="117"/>
        <v>1500000</v>
      </c>
      <c r="L4029" s="1081"/>
      <c r="M4029" s="1321"/>
    </row>
    <row r="4030" spans="2:13" ht="29.45" customHeight="1" x14ac:dyDescent="0.35">
      <c r="B4030" s="782">
        <v>22020605</v>
      </c>
      <c r="C4030" s="782">
        <v>70922</v>
      </c>
      <c r="D4030" s="783" t="s">
        <v>4884</v>
      </c>
      <c r="E4030" s="784">
        <v>2101</v>
      </c>
      <c r="F4030" s="782">
        <v>10721300</v>
      </c>
      <c r="G4030" s="37" t="s">
        <v>167</v>
      </c>
      <c r="H4030" s="785">
        <v>1000000</v>
      </c>
      <c r="I4030" s="744">
        <v>34000</v>
      </c>
      <c r="J4030" s="738"/>
      <c r="K4030" s="785">
        <f t="shared" si="117"/>
        <v>1000000</v>
      </c>
      <c r="L4030" s="1081"/>
      <c r="M4030" s="1321"/>
    </row>
    <row r="4031" spans="2:13" ht="29.45" customHeight="1" x14ac:dyDescent="0.35">
      <c r="B4031" s="782">
        <v>22020701</v>
      </c>
      <c r="C4031" s="782">
        <v>70922</v>
      </c>
      <c r="D4031" s="783" t="s">
        <v>4884</v>
      </c>
      <c r="E4031" s="784">
        <v>2101</v>
      </c>
      <c r="F4031" s="782">
        <v>10721300</v>
      </c>
      <c r="G4031" s="37" t="s">
        <v>199</v>
      </c>
      <c r="H4031" s="785">
        <v>5000000</v>
      </c>
      <c r="I4031" s="744">
        <v>41000</v>
      </c>
      <c r="J4031" s="738"/>
      <c r="K4031" s="785">
        <f t="shared" si="117"/>
        <v>5000000</v>
      </c>
      <c r="L4031" s="1081"/>
      <c r="M4031" s="1321"/>
    </row>
    <row r="4032" spans="2:13" ht="29.45" customHeight="1" x14ac:dyDescent="0.35">
      <c r="B4032" s="782">
        <v>22020801</v>
      </c>
      <c r="C4032" s="782">
        <v>70922</v>
      </c>
      <c r="D4032" s="783" t="s">
        <v>4884</v>
      </c>
      <c r="E4032" s="784">
        <v>2101</v>
      </c>
      <c r="F4032" s="782">
        <v>10721300</v>
      </c>
      <c r="G4032" s="37" t="s">
        <v>168</v>
      </c>
      <c r="H4032" s="785">
        <v>9206000</v>
      </c>
      <c r="I4032" s="744">
        <v>1479500</v>
      </c>
      <c r="J4032" s="738"/>
      <c r="K4032" s="785">
        <f t="shared" si="117"/>
        <v>9206000</v>
      </c>
      <c r="L4032" s="1081"/>
      <c r="M4032" s="1321"/>
    </row>
    <row r="4033" spans="2:14" ht="29.45" customHeight="1" x14ac:dyDescent="0.35">
      <c r="B4033" s="782">
        <v>22020802</v>
      </c>
      <c r="C4033" s="782">
        <v>70922</v>
      </c>
      <c r="D4033" s="783" t="s">
        <v>4884</v>
      </c>
      <c r="E4033" s="784">
        <v>2101</v>
      </c>
      <c r="F4033" s="782">
        <v>10721300</v>
      </c>
      <c r="G4033" s="37" t="s">
        <v>188</v>
      </c>
      <c r="H4033" s="785">
        <v>1500000</v>
      </c>
      <c r="I4033" s="744">
        <v>0</v>
      </c>
      <c r="J4033" s="738"/>
      <c r="K4033" s="785">
        <f t="shared" si="117"/>
        <v>1500000</v>
      </c>
      <c r="L4033" s="1081"/>
      <c r="M4033" s="1321"/>
    </row>
    <row r="4034" spans="2:14" ht="29.45" customHeight="1" x14ac:dyDescent="0.35">
      <c r="B4034" s="782">
        <v>22020803</v>
      </c>
      <c r="C4034" s="782">
        <v>70922</v>
      </c>
      <c r="D4034" s="783" t="s">
        <v>4884</v>
      </c>
      <c r="E4034" s="784">
        <v>2101</v>
      </c>
      <c r="F4034" s="782">
        <v>10721300</v>
      </c>
      <c r="G4034" s="37" t="s">
        <v>169</v>
      </c>
      <c r="H4034" s="785">
        <v>1000000</v>
      </c>
      <c r="I4034" s="744">
        <v>44500</v>
      </c>
      <c r="J4034" s="738"/>
      <c r="K4034" s="785">
        <f t="shared" si="117"/>
        <v>1000000</v>
      </c>
      <c r="L4034" s="1081"/>
      <c r="M4034" s="1321"/>
    </row>
    <row r="4035" spans="2:14" ht="29.45" customHeight="1" x14ac:dyDescent="0.35">
      <c r="B4035" s="782">
        <v>22020901</v>
      </c>
      <c r="C4035" s="782">
        <v>70922</v>
      </c>
      <c r="D4035" s="783" t="s">
        <v>4884</v>
      </c>
      <c r="E4035" s="784">
        <v>2101</v>
      </c>
      <c r="F4035" s="782">
        <v>10721300</v>
      </c>
      <c r="G4035" s="37" t="s">
        <v>171</v>
      </c>
      <c r="H4035" s="785">
        <v>1000000</v>
      </c>
      <c r="I4035" s="744">
        <v>1164350.6399999999</v>
      </c>
      <c r="J4035" s="738">
        <v>164350.6399999999</v>
      </c>
      <c r="K4035" s="785">
        <f t="shared" si="117"/>
        <v>1164350.6399999999</v>
      </c>
      <c r="L4035" s="1081"/>
      <c r="M4035" s="1321"/>
    </row>
    <row r="4036" spans="2:14" ht="29.45" customHeight="1" x14ac:dyDescent="0.35">
      <c r="B4036" s="782">
        <v>22020902</v>
      </c>
      <c r="C4036" s="782">
        <v>70922</v>
      </c>
      <c r="D4036" s="783" t="s">
        <v>4884</v>
      </c>
      <c r="E4036" s="784">
        <v>2101</v>
      </c>
      <c r="F4036" s="782">
        <v>10721300</v>
      </c>
      <c r="G4036" s="37" t="s">
        <v>226</v>
      </c>
      <c r="H4036" s="785">
        <v>2500000</v>
      </c>
      <c r="I4036" s="744">
        <v>0</v>
      </c>
      <c r="J4036" s="738"/>
      <c r="K4036" s="785">
        <f t="shared" si="117"/>
        <v>2500000</v>
      </c>
      <c r="L4036" s="1081"/>
      <c r="M4036" s="1321"/>
      <c r="N4036" s="1332"/>
    </row>
    <row r="4037" spans="2:14" ht="29.45" customHeight="1" x14ac:dyDescent="0.35">
      <c r="B4037" s="782">
        <v>22021001</v>
      </c>
      <c r="C4037" s="782">
        <v>70922</v>
      </c>
      <c r="D4037" s="783" t="s">
        <v>4884</v>
      </c>
      <c r="E4037" s="784">
        <v>2101</v>
      </c>
      <c r="F4037" s="782">
        <v>10721300</v>
      </c>
      <c r="G4037" s="37" t="s">
        <v>172</v>
      </c>
      <c r="H4037" s="785">
        <v>3601920</v>
      </c>
      <c r="I4037" s="744">
        <v>1786000</v>
      </c>
      <c r="J4037" s="738"/>
      <c r="K4037" s="785">
        <f t="shared" si="117"/>
        <v>3601920</v>
      </c>
      <c r="L4037" s="1081"/>
      <c r="M4037" s="1321"/>
    </row>
    <row r="4038" spans="2:14" ht="29.45" customHeight="1" x14ac:dyDescent="0.35">
      <c r="B4038" s="782">
        <v>22021002</v>
      </c>
      <c r="C4038" s="782">
        <v>70922</v>
      </c>
      <c r="D4038" s="783" t="s">
        <v>4884</v>
      </c>
      <c r="E4038" s="784">
        <v>2101</v>
      </c>
      <c r="F4038" s="782">
        <v>10721300</v>
      </c>
      <c r="G4038" s="37" t="s">
        <v>189</v>
      </c>
      <c r="H4038" s="785">
        <v>6466000</v>
      </c>
      <c r="I4038" s="744">
        <v>522000</v>
      </c>
      <c r="J4038" s="738"/>
      <c r="K4038" s="785">
        <f t="shared" si="117"/>
        <v>6466000</v>
      </c>
      <c r="L4038" s="1081"/>
      <c r="M4038" s="1321"/>
    </row>
    <row r="4039" spans="2:14" ht="29.45" customHeight="1" x14ac:dyDescent="0.35">
      <c r="B4039" s="782">
        <v>22021003</v>
      </c>
      <c r="C4039" s="782">
        <v>70922</v>
      </c>
      <c r="D4039" s="783" t="s">
        <v>4884</v>
      </c>
      <c r="E4039" s="784">
        <v>2101</v>
      </c>
      <c r="F4039" s="782">
        <v>10721300</v>
      </c>
      <c r="G4039" s="37" t="s">
        <v>173</v>
      </c>
      <c r="H4039" s="785">
        <v>1000000</v>
      </c>
      <c r="I4039" s="744">
        <v>1760000</v>
      </c>
      <c r="J4039" s="738">
        <v>760000</v>
      </c>
      <c r="K4039" s="785">
        <f t="shared" si="117"/>
        <v>1760000</v>
      </c>
      <c r="L4039" s="1081"/>
      <c r="M4039" s="1321"/>
    </row>
    <row r="4040" spans="2:14" ht="29.45" customHeight="1" x14ac:dyDescent="0.35">
      <c r="B4040" s="782">
        <v>22021004</v>
      </c>
      <c r="C4040" s="782">
        <v>70922</v>
      </c>
      <c r="D4040" s="783" t="s">
        <v>4884</v>
      </c>
      <c r="E4040" s="784">
        <v>2101</v>
      </c>
      <c r="F4040" s="782">
        <v>10721300</v>
      </c>
      <c r="G4040" s="37" t="s">
        <v>174</v>
      </c>
      <c r="H4040" s="785">
        <v>1250000</v>
      </c>
      <c r="I4040" s="744">
        <v>1500000</v>
      </c>
      <c r="J4040" s="738">
        <v>250000</v>
      </c>
      <c r="K4040" s="785">
        <f t="shared" si="117"/>
        <v>1500000</v>
      </c>
      <c r="L4040" s="1081"/>
      <c r="M4040" s="1321"/>
    </row>
    <row r="4041" spans="2:14" ht="29.45" customHeight="1" x14ac:dyDescent="0.35">
      <c r="B4041" s="782">
        <v>22021006</v>
      </c>
      <c r="C4041" s="782">
        <v>70922</v>
      </c>
      <c r="D4041" s="783" t="s">
        <v>4884</v>
      </c>
      <c r="E4041" s="784">
        <v>2101</v>
      </c>
      <c r="F4041" s="782">
        <v>10721300</v>
      </c>
      <c r="G4041" s="37" t="s">
        <v>190</v>
      </c>
      <c r="H4041" s="785">
        <v>5000</v>
      </c>
      <c r="I4041" s="744">
        <v>0</v>
      </c>
      <c r="J4041" s="738"/>
      <c r="K4041" s="785">
        <f t="shared" si="117"/>
        <v>5000</v>
      </c>
      <c r="L4041" s="1081"/>
      <c r="M4041" s="1321"/>
    </row>
    <row r="4042" spans="2:14" ht="29.45" customHeight="1" x14ac:dyDescent="0.35">
      <c r="B4042" s="782">
        <v>22021007</v>
      </c>
      <c r="C4042" s="782">
        <v>70922</v>
      </c>
      <c r="D4042" s="783" t="s">
        <v>4884</v>
      </c>
      <c r="E4042" s="784">
        <v>2101</v>
      </c>
      <c r="F4042" s="782">
        <v>10721300</v>
      </c>
      <c r="G4042" s="37" t="s">
        <v>175</v>
      </c>
      <c r="H4042" s="785">
        <v>15000000</v>
      </c>
      <c r="I4042" s="744">
        <v>0</v>
      </c>
      <c r="J4042" s="738"/>
      <c r="K4042" s="785">
        <f t="shared" si="117"/>
        <v>15000000</v>
      </c>
      <c r="L4042" s="1081"/>
      <c r="M4042" s="1321"/>
    </row>
    <row r="4043" spans="2:14" ht="29.45" customHeight="1" x14ac:dyDescent="0.35">
      <c r="B4043" s="782">
        <v>22021014</v>
      </c>
      <c r="C4043" s="782">
        <v>70922</v>
      </c>
      <c r="D4043" s="783" t="s">
        <v>4884</v>
      </c>
      <c r="E4043" s="784">
        <v>2101</v>
      </c>
      <c r="F4043" s="782">
        <v>10721300</v>
      </c>
      <c r="G4043" s="37" t="s">
        <v>206</v>
      </c>
      <c r="H4043" s="785">
        <v>250000</v>
      </c>
      <c r="I4043" s="744">
        <v>0</v>
      </c>
      <c r="J4043" s="738"/>
      <c r="K4043" s="785">
        <f t="shared" si="117"/>
        <v>250000</v>
      </c>
      <c r="L4043" s="1081"/>
      <c r="M4043" s="1321"/>
    </row>
    <row r="4044" spans="2:14" ht="29.45" customHeight="1" thickBot="1" x14ac:dyDescent="0.4">
      <c r="B4044" s="782">
        <v>22021021</v>
      </c>
      <c r="C4044" s="782">
        <v>70922</v>
      </c>
      <c r="D4044" s="783" t="s">
        <v>4884</v>
      </c>
      <c r="E4044" s="784">
        <v>2101</v>
      </c>
      <c r="F4044" s="782">
        <v>10721300</v>
      </c>
      <c r="G4044" s="37" t="s">
        <v>201</v>
      </c>
      <c r="H4044" s="785">
        <v>20000000</v>
      </c>
      <c r="I4044" s="744">
        <v>90000</v>
      </c>
      <c r="J4044" s="738"/>
      <c r="K4044" s="785">
        <f t="shared" si="117"/>
        <v>20000000</v>
      </c>
      <c r="L4044" s="1081"/>
      <c r="M4044" s="1321"/>
    </row>
    <row r="4045" spans="2:14" ht="27.75" thickTop="1" thickBot="1" x14ac:dyDescent="0.4">
      <c r="B4045" s="764"/>
      <c r="C4045" s="764"/>
      <c r="D4045" s="764"/>
      <c r="E4045" s="764"/>
      <c r="F4045" s="764"/>
      <c r="G4045" s="51" t="s">
        <v>1039</v>
      </c>
      <c r="H4045" s="766">
        <f>SUM(H4007:H4044)</f>
        <v>472236487.70560002</v>
      </c>
      <c r="I4045" s="747">
        <f>SUM(I4007:I4044)</f>
        <v>239259291.94</v>
      </c>
      <c r="J4045" s="765">
        <f>SUM(J4007:J4044)</f>
        <v>0</v>
      </c>
      <c r="K4045" s="766">
        <f>SUM(K4007:K4044)</f>
        <v>472236487.70560002</v>
      </c>
      <c r="M4045" s="1321"/>
    </row>
    <row r="4046" spans="2:14" ht="27.75" thickTop="1" thickBot="1" x14ac:dyDescent="0.4">
      <c r="B4046" s="767"/>
      <c r="C4046" s="767"/>
      <c r="D4046" s="767"/>
      <c r="E4046" s="767"/>
      <c r="F4046" s="767"/>
      <c r="G4046" s="643"/>
      <c r="H4046" s="794"/>
      <c r="I4046" s="866"/>
      <c r="J4046" s="842"/>
      <c r="K4046" s="932"/>
      <c r="M4046" s="1321"/>
    </row>
    <row r="4047" spans="2:14" ht="27.75" thickTop="1" thickBot="1" x14ac:dyDescent="0.4">
      <c r="B4047" s="767"/>
      <c r="C4047" s="767"/>
      <c r="D4047" s="767"/>
      <c r="E4047" s="767"/>
      <c r="F4047" s="767"/>
      <c r="G4047" s="769"/>
      <c r="H4047" s="787"/>
      <c r="I4047" s="728"/>
      <c r="J4047" s="719" t="s">
        <v>179</v>
      </c>
      <c r="K4047" s="766">
        <f>SUM(K4007,K4008)</f>
        <v>80643237.065600008</v>
      </c>
      <c r="M4047" s="1321"/>
    </row>
    <row r="4048" spans="2:14" ht="27.75" thickTop="1" thickBot="1" x14ac:dyDescent="0.4">
      <c r="B4048" s="767"/>
      <c r="C4048" s="767"/>
      <c r="D4048" s="767"/>
      <c r="E4048" s="767"/>
      <c r="F4048" s="767"/>
      <c r="G4048" s="769"/>
      <c r="H4048" s="787"/>
      <c r="I4048" s="728"/>
      <c r="J4048" s="719" t="s">
        <v>180</v>
      </c>
      <c r="K4048" s="766">
        <f>K4045-K4047</f>
        <v>391593250.63999999</v>
      </c>
      <c r="M4048" s="1321"/>
    </row>
    <row r="4049" spans="2:13" ht="26.25" thickTop="1" x14ac:dyDescent="0.35">
      <c r="M4049" s="1321"/>
    </row>
    <row r="4050" spans="2:13" ht="26.25" thickBot="1" x14ac:dyDescent="0.4">
      <c r="M4050" s="1321"/>
    </row>
    <row r="4051" spans="2:13" ht="27.75" thickTop="1" thickBot="1" x14ac:dyDescent="0.4">
      <c r="B4051" s="1088" t="s">
        <v>100</v>
      </c>
      <c r="C4051" s="1089" t="s">
        <v>3174</v>
      </c>
      <c r="D4051" s="1089"/>
      <c r="E4051" s="1089"/>
      <c r="F4051" s="1089"/>
      <c r="G4051" s="1089"/>
      <c r="H4051" s="1108"/>
      <c r="I4051" s="1101"/>
      <c r="J4051" s="1112"/>
      <c r="K4051" s="1108"/>
      <c r="M4051" s="1321"/>
    </row>
    <row r="4052" spans="2:13" ht="27.75" thickTop="1" thickBot="1" x14ac:dyDescent="0.4">
      <c r="B4052" s="1571" t="s">
        <v>213</v>
      </c>
      <c r="C4052" s="1571"/>
      <c r="D4052" s="1571"/>
      <c r="E4052" s="1571"/>
      <c r="F4052" s="1571"/>
      <c r="G4052" s="31"/>
      <c r="H4052" s="858"/>
      <c r="I4052" s="983"/>
      <c r="J4052" s="31"/>
      <c r="K4052" s="31"/>
      <c r="M4052" s="1321"/>
    </row>
    <row r="4053" spans="2:13" ht="80.25" thickTop="1" thickBot="1" x14ac:dyDescent="0.4">
      <c r="B4053" s="20" t="s">
        <v>137</v>
      </c>
      <c r="C4053" s="20" t="s">
        <v>138</v>
      </c>
      <c r="D4053" s="20" t="s">
        <v>139</v>
      </c>
      <c r="E4053" s="20" t="s">
        <v>140</v>
      </c>
      <c r="F4053" s="20" t="s">
        <v>141</v>
      </c>
      <c r="G4053" s="20" t="s">
        <v>142</v>
      </c>
      <c r="H4053" s="33" t="s">
        <v>3311</v>
      </c>
      <c r="I4053" s="750" t="s">
        <v>3317</v>
      </c>
      <c r="J4053" s="717" t="s">
        <v>3318</v>
      </c>
      <c r="K4053" s="33" t="s">
        <v>5153</v>
      </c>
      <c r="M4053" s="1321"/>
    </row>
    <row r="4054" spans="2:13" ht="78" thickTop="1" thickBot="1" x14ac:dyDescent="0.4">
      <c r="B4054" s="698">
        <v>23020101</v>
      </c>
      <c r="C4054" s="782">
        <v>70922</v>
      </c>
      <c r="D4054" s="699" t="s">
        <v>4299</v>
      </c>
      <c r="E4054" s="784">
        <v>3101</v>
      </c>
      <c r="F4054" s="782">
        <v>10742400</v>
      </c>
      <c r="G4054" s="37" t="s">
        <v>4298</v>
      </c>
      <c r="H4054" s="852">
        <v>75747620</v>
      </c>
      <c r="I4054" s="756"/>
      <c r="J4054" s="737"/>
      <c r="K4054" s="701">
        <f>SUM(H4054,J4054)</f>
        <v>75747620</v>
      </c>
      <c r="L4054" s="1081"/>
      <c r="M4054" s="1321"/>
    </row>
    <row r="4055" spans="2:13" ht="27.75" thickTop="1" thickBot="1" x14ac:dyDescent="0.4">
      <c r="B4055" s="764"/>
      <c r="C4055" s="764"/>
      <c r="D4055" s="764"/>
      <c r="E4055" s="764"/>
      <c r="F4055" s="764"/>
      <c r="G4055" s="16" t="s">
        <v>1038</v>
      </c>
      <c r="H4055" s="766">
        <f>SUM(H4054:H4054)</f>
        <v>75747620</v>
      </c>
      <c r="I4055" s="747">
        <f>SUM(I4054:I4054)</f>
        <v>0</v>
      </c>
      <c r="J4055" s="765">
        <f>SUM(J4054:J4054)</f>
        <v>0</v>
      </c>
      <c r="K4055" s="766">
        <f>SUM(K4054:K4054)</f>
        <v>75747620</v>
      </c>
      <c r="M4055" s="1321"/>
    </row>
    <row r="4056" spans="2:13" ht="27.75" thickTop="1" thickBot="1" x14ac:dyDescent="0.4">
      <c r="B4056" s="767"/>
      <c r="C4056" s="767"/>
      <c r="D4056" s="767"/>
      <c r="E4056" s="767"/>
      <c r="F4056" s="767"/>
      <c r="G4056" s="184"/>
      <c r="H4056" s="794"/>
      <c r="I4056" s="866"/>
      <c r="J4056" s="842"/>
      <c r="K4056" s="932"/>
      <c r="M4056" s="1321"/>
    </row>
    <row r="4057" spans="2:13" ht="27.75" thickTop="1" thickBot="1" x14ac:dyDescent="0.4">
      <c r="B4057" s="767"/>
      <c r="C4057" s="767"/>
      <c r="D4057" s="767"/>
      <c r="E4057" s="767"/>
      <c r="F4057" s="767"/>
      <c r="G4057" s="769"/>
      <c r="H4057" s="787"/>
      <c r="I4057" s="728"/>
      <c r="J4057" s="719" t="s">
        <v>215</v>
      </c>
      <c r="K4057" s="766">
        <f>K4055</f>
        <v>75747620</v>
      </c>
      <c r="M4057" s="1321"/>
    </row>
    <row r="4058" spans="2:13" ht="27.75" thickTop="1" thickBot="1" x14ac:dyDescent="0.4">
      <c r="B4058" s="767"/>
      <c r="C4058" s="767"/>
      <c r="D4058" s="767"/>
      <c r="E4058" s="767"/>
      <c r="F4058" s="767"/>
      <c r="G4058" s="769"/>
      <c r="H4058" s="787"/>
      <c r="I4058" s="728"/>
      <c r="J4058" s="720"/>
      <c r="K4058" s="794"/>
      <c r="M4058" s="1321"/>
    </row>
    <row r="4059" spans="2:13" ht="27.75" thickTop="1" thickBot="1" x14ac:dyDescent="0.4">
      <c r="B4059" s="1088">
        <v>51701200100</v>
      </c>
      <c r="C4059" s="1089" t="s">
        <v>5158</v>
      </c>
      <c r="D4059" s="1089"/>
      <c r="E4059" s="1089"/>
      <c r="F4059" s="1089"/>
      <c r="G4059" s="1089"/>
      <c r="H4059" s="1108"/>
      <c r="I4059" s="1101"/>
      <c r="J4059" s="1112"/>
      <c r="K4059" s="1108"/>
      <c r="M4059" s="1321"/>
    </row>
    <row r="4060" spans="2:13" ht="27.75" thickTop="1" thickBot="1" x14ac:dyDescent="0.4">
      <c r="B4060" s="1569" t="s">
        <v>182</v>
      </c>
      <c r="C4060" s="1569"/>
      <c r="D4060" s="1569"/>
      <c r="E4060" s="1569"/>
      <c r="F4060" s="1569"/>
      <c r="G4060" s="31"/>
      <c r="H4060" s="32"/>
      <c r="I4060" s="753"/>
      <c r="J4060" s="722"/>
      <c r="K4060" s="32"/>
      <c r="M4060" s="1321"/>
    </row>
    <row r="4061" spans="2:13" ht="106.5" thickTop="1" thickBot="1" x14ac:dyDescent="0.4">
      <c r="B4061" s="20" t="s">
        <v>137</v>
      </c>
      <c r="C4061" s="20" t="s">
        <v>138</v>
      </c>
      <c r="D4061" s="20" t="s">
        <v>139</v>
      </c>
      <c r="E4061" s="20" t="s">
        <v>140</v>
      </c>
      <c r="F4061" s="20" t="s">
        <v>141</v>
      </c>
      <c r="G4061" s="20" t="s">
        <v>142</v>
      </c>
      <c r="H4061" s="33" t="s">
        <v>3311</v>
      </c>
      <c r="I4061" s="750" t="s">
        <v>3316</v>
      </c>
      <c r="J4061" s="717" t="s">
        <v>3315</v>
      </c>
      <c r="K4061" s="21" t="s">
        <v>5190</v>
      </c>
      <c r="M4061" s="1321"/>
    </row>
    <row r="4062" spans="2:13" ht="26.25" thickTop="1" x14ac:dyDescent="0.35">
      <c r="B4062" s="782">
        <v>21010101</v>
      </c>
      <c r="C4062" s="782">
        <v>70961</v>
      </c>
      <c r="D4062" s="783" t="s">
        <v>4692</v>
      </c>
      <c r="E4062" s="784">
        <v>2101</v>
      </c>
      <c r="F4062" s="782">
        <v>10742400</v>
      </c>
      <c r="G4062" s="37" t="s">
        <v>143</v>
      </c>
      <c r="H4062" s="785"/>
      <c r="I4062" s="744"/>
      <c r="J4062" s="738">
        <v>110000000</v>
      </c>
      <c r="K4062" s="785">
        <f>J4062+H4062</f>
        <v>110000000</v>
      </c>
      <c r="L4062" s="1081"/>
      <c r="M4062" s="1321"/>
    </row>
    <row r="4063" spans="2:13" x14ac:dyDescent="0.35">
      <c r="B4063" s="782">
        <v>22020101</v>
      </c>
      <c r="C4063" s="782">
        <v>70961</v>
      </c>
      <c r="D4063" s="783" t="s">
        <v>4692</v>
      </c>
      <c r="E4063" s="784">
        <v>2101</v>
      </c>
      <c r="F4063" s="782">
        <v>10742400</v>
      </c>
      <c r="G4063" s="37" t="s">
        <v>145</v>
      </c>
      <c r="H4063" s="785"/>
      <c r="I4063" s="744"/>
      <c r="J4063" s="738">
        <v>142450000</v>
      </c>
      <c r="K4063" s="785">
        <f t="shared" ref="K4063:K4092" si="118">J4063+H4063</f>
        <v>142450000</v>
      </c>
      <c r="L4063" s="1081"/>
      <c r="M4063" s="1321"/>
    </row>
    <row r="4064" spans="2:13" x14ac:dyDescent="0.35">
      <c r="B4064" s="782">
        <v>22020102</v>
      </c>
      <c r="C4064" s="782">
        <v>70961</v>
      </c>
      <c r="D4064" s="783" t="s">
        <v>4692</v>
      </c>
      <c r="E4064" s="784">
        <v>2101</v>
      </c>
      <c r="F4064" s="782">
        <v>10742400</v>
      </c>
      <c r="G4064" s="37" t="s">
        <v>146</v>
      </c>
      <c r="H4064" s="785"/>
      <c r="I4064" s="744"/>
      <c r="J4064" s="738">
        <v>30000920</v>
      </c>
      <c r="K4064" s="785">
        <f t="shared" si="118"/>
        <v>30000920</v>
      </c>
      <c r="L4064" s="1081"/>
      <c r="M4064" s="1321"/>
    </row>
    <row r="4065" spans="2:15" x14ac:dyDescent="0.35">
      <c r="B4065" s="782">
        <v>22020104</v>
      </c>
      <c r="C4065" s="782">
        <v>70961</v>
      </c>
      <c r="D4065" s="783" t="s">
        <v>4692</v>
      </c>
      <c r="E4065" s="784">
        <v>2101</v>
      </c>
      <c r="F4065" s="782">
        <v>10742400</v>
      </c>
      <c r="G4065" s="37" t="s">
        <v>283</v>
      </c>
      <c r="H4065" s="785"/>
      <c r="I4065" s="744"/>
      <c r="J4065" s="738">
        <v>90000000</v>
      </c>
      <c r="K4065" s="785">
        <f t="shared" si="118"/>
        <v>90000000</v>
      </c>
      <c r="L4065" s="1081"/>
      <c r="M4065" s="1321"/>
    </row>
    <row r="4066" spans="2:15" x14ac:dyDescent="0.35">
      <c r="B4066" s="782">
        <v>22020201</v>
      </c>
      <c r="C4066" s="782">
        <v>70961</v>
      </c>
      <c r="D4066" s="783" t="s">
        <v>4692</v>
      </c>
      <c r="E4066" s="784">
        <v>2101</v>
      </c>
      <c r="F4066" s="782">
        <v>10742400</v>
      </c>
      <c r="G4066" s="37" t="s">
        <v>147</v>
      </c>
      <c r="H4066" s="785"/>
      <c r="I4066" s="744"/>
      <c r="J4066" s="738">
        <v>3000000</v>
      </c>
      <c r="K4066" s="785">
        <f t="shared" si="118"/>
        <v>3000000</v>
      </c>
      <c r="L4066" s="1081"/>
      <c r="M4066" s="1321"/>
    </row>
    <row r="4067" spans="2:15" x14ac:dyDescent="0.35">
      <c r="B4067" s="782">
        <v>22020202</v>
      </c>
      <c r="C4067" s="782">
        <v>70961</v>
      </c>
      <c r="D4067" s="783" t="s">
        <v>4692</v>
      </c>
      <c r="E4067" s="784">
        <v>2101</v>
      </c>
      <c r="F4067" s="782">
        <v>10742400</v>
      </c>
      <c r="G4067" s="37" t="s">
        <v>184</v>
      </c>
      <c r="H4067" s="785"/>
      <c r="I4067" s="744"/>
      <c r="J4067" s="738"/>
      <c r="K4067" s="785">
        <f t="shared" si="118"/>
        <v>0</v>
      </c>
      <c r="L4067" s="1081"/>
      <c r="M4067" s="1321"/>
    </row>
    <row r="4068" spans="2:15" x14ac:dyDescent="0.35">
      <c r="B4068" s="782">
        <v>22020203</v>
      </c>
      <c r="C4068" s="782">
        <v>70961</v>
      </c>
      <c r="D4068" s="783" t="s">
        <v>4692</v>
      </c>
      <c r="E4068" s="784">
        <v>2101</v>
      </c>
      <c r="F4068" s="782">
        <v>10742400</v>
      </c>
      <c r="G4068" s="37" t="s">
        <v>148</v>
      </c>
      <c r="H4068" s="785"/>
      <c r="I4068" s="744"/>
      <c r="J4068" s="738">
        <v>1500000</v>
      </c>
      <c r="K4068" s="785">
        <f t="shared" si="118"/>
        <v>1500000</v>
      </c>
      <c r="L4068" s="1081"/>
      <c r="M4068" s="1321"/>
    </row>
    <row r="4069" spans="2:15" x14ac:dyDescent="0.35">
      <c r="B4069" s="782">
        <v>22020205</v>
      </c>
      <c r="C4069" s="782">
        <v>70961</v>
      </c>
      <c r="D4069" s="783" t="s">
        <v>4692</v>
      </c>
      <c r="E4069" s="784">
        <v>2101</v>
      </c>
      <c r="F4069" s="782">
        <v>10742400</v>
      </c>
      <c r="G4069" s="37" t="s">
        <v>185</v>
      </c>
      <c r="H4069" s="785"/>
      <c r="I4069" s="744"/>
      <c r="J4069" s="738"/>
      <c r="K4069" s="785">
        <f t="shared" si="118"/>
        <v>0</v>
      </c>
      <c r="L4069" s="1081"/>
      <c r="M4069" s="1321"/>
    </row>
    <row r="4070" spans="2:15" s="1396" customFormat="1" x14ac:dyDescent="0.35">
      <c r="B4070" s="1397">
        <v>22020301</v>
      </c>
      <c r="C4070" s="1397">
        <v>70961</v>
      </c>
      <c r="D4070" s="1415" t="s">
        <v>4692</v>
      </c>
      <c r="E4070" s="1399">
        <v>2101</v>
      </c>
      <c r="F4070" s="1397">
        <v>10742400</v>
      </c>
      <c r="G4070" s="1400" t="s">
        <v>195</v>
      </c>
      <c r="H4070" s="1404"/>
      <c r="I4070" s="1402"/>
      <c r="J4070" s="1402">
        <v>194950000</v>
      </c>
      <c r="K4070" s="1404">
        <f t="shared" si="118"/>
        <v>194950000</v>
      </c>
      <c r="L4070" s="1405"/>
      <c r="M4070" s="1321"/>
      <c r="N4070" s="1406"/>
      <c r="O4070" s="1406"/>
    </row>
    <row r="4071" spans="2:15" x14ac:dyDescent="0.35">
      <c r="B4071" s="782">
        <v>22020305</v>
      </c>
      <c r="C4071" s="782">
        <v>70961</v>
      </c>
      <c r="D4071" s="783" t="s">
        <v>4692</v>
      </c>
      <c r="E4071" s="784">
        <v>2101</v>
      </c>
      <c r="F4071" s="782">
        <v>10742400</v>
      </c>
      <c r="G4071" s="37" t="s">
        <v>153</v>
      </c>
      <c r="H4071" s="785"/>
      <c r="I4071" s="744"/>
      <c r="J4071" s="738">
        <v>35000000</v>
      </c>
      <c r="K4071" s="785">
        <f t="shared" si="118"/>
        <v>35000000</v>
      </c>
      <c r="L4071" s="1081"/>
      <c r="M4071" s="1321"/>
    </row>
    <row r="4072" spans="2:15" x14ac:dyDescent="0.35">
      <c r="B4072" s="782">
        <v>22020306</v>
      </c>
      <c r="C4072" s="782">
        <v>70961</v>
      </c>
      <c r="D4072" s="783" t="s">
        <v>4692</v>
      </c>
      <c r="E4072" s="784">
        <v>2101</v>
      </c>
      <c r="F4072" s="782">
        <v>10742400</v>
      </c>
      <c r="G4072" s="37" t="s">
        <v>154</v>
      </c>
      <c r="H4072" s="785"/>
      <c r="I4072" s="744"/>
      <c r="J4072" s="738">
        <v>15000000</v>
      </c>
      <c r="K4072" s="785">
        <f t="shared" si="118"/>
        <v>15000000</v>
      </c>
      <c r="L4072" s="1081"/>
      <c r="M4072" s="1321"/>
    </row>
    <row r="4073" spans="2:15" x14ac:dyDescent="0.35">
      <c r="B4073" s="782">
        <v>22020401</v>
      </c>
      <c r="C4073" s="782">
        <v>70961</v>
      </c>
      <c r="D4073" s="783" t="s">
        <v>4692</v>
      </c>
      <c r="E4073" s="784">
        <v>2101</v>
      </c>
      <c r="F4073" s="782">
        <v>10742400</v>
      </c>
      <c r="G4073" s="37" t="s">
        <v>196</v>
      </c>
      <c r="H4073" s="785"/>
      <c r="I4073" s="744"/>
      <c r="J4073" s="738">
        <v>3500000</v>
      </c>
      <c r="K4073" s="785">
        <f t="shared" si="118"/>
        <v>3500000</v>
      </c>
      <c r="L4073" s="1081"/>
      <c r="M4073" s="1321"/>
    </row>
    <row r="4074" spans="2:15" x14ac:dyDescent="0.35">
      <c r="B4074" s="782">
        <v>22020402</v>
      </c>
      <c r="C4074" s="782">
        <v>70961</v>
      </c>
      <c r="D4074" s="783" t="s">
        <v>4692</v>
      </c>
      <c r="E4074" s="784">
        <v>2101</v>
      </c>
      <c r="F4074" s="782">
        <v>10742400</v>
      </c>
      <c r="G4074" s="37" t="s">
        <v>197</v>
      </c>
      <c r="H4074" s="785"/>
      <c r="I4074" s="744"/>
      <c r="J4074" s="738">
        <v>5000000</v>
      </c>
      <c r="K4074" s="785">
        <f t="shared" si="118"/>
        <v>5000000</v>
      </c>
      <c r="L4074" s="1081"/>
      <c r="M4074" s="1321"/>
    </row>
    <row r="4075" spans="2:15" x14ac:dyDescent="0.35">
      <c r="B4075" s="782">
        <v>22020403</v>
      </c>
      <c r="C4075" s="782">
        <v>70961</v>
      </c>
      <c r="D4075" s="783" t="s">
        <v>4692</v>
      </c>
      <c r="E4075" s="784">
        <v>2101</v>
      </c>
      <c r="F4075" s="782">
        <v>10742400</v>
      </c>
      <c r="G4075" s="37" t="s">
        <v>160</v>
      </c>
      <c r="H4075" s="785"/>
      <c r="I4075" s="744"/>
      <c r="J4075" s="738">
        <v>29000000</v>
      </c>
      <c r="K4075" s="785">
        <f t="shared" si="118"/>
        <v>29000000</v>
      </c>
      <c r="L4075" s="1081"/>
      <c r="M4075" s="1321"/>
    </row>
    <row r="4076" spans="2:15" x14ac:dyDescent="0.35">
      <c r="B4076" s="782">
        <v>22020404</v>
      </c>
      <c r="C4076" s="782">
        <v>70961</v>
      </c>
      <c r="D4076" s="783" t="s">
        <v>4692</v>
      </c>
      <c r="E4076" s="784">
        <v>2101</v>
      </c>
      <c r="F4076" s="782">
        <v>10742400</v>
      </c>
      <c r="G4076" s="37" t="s">
        <v>161</v>
      </c>
      <c r="H4076" s="785"/>
      <c r="I4076" s="744"/>
      <c r="J4076" s="738">
        <v>3000000</v>
      </c>
      <c r="K4076" s="785">
        <f t="shared" si="118"/>
        <v>3000000</v>
      </c>
      <c r="L4076" s="1081"/>
      <c r="M4076" s="1321"/>
    </row>
    <row r="4077" spans="2:15" x14ac:dyDescent="0.35">
      <c r="B4077" s="782">
        <v>22020405</v>
      </c>
      <c r="C4077" s="782">
        <v>70961</v>
      </c>
      <c r="D4077" s="783" t="s">
        <v>4692</v>
      </c>
      <c r="E4077" s="784">
        <v>2101</v>
      </c>
      <c r="F4077" s="782">
        <v>10742400</v>
      </c>
      <c r="G4077" s="37" t="s">
        <v>162</v>
      </c>
      <c r="H4077" s="785"/>
      <c r="I4077" s="744"/>
      <c r="J4077" s="738">
        <v>3500000</v>
      </c>
      <c r="K4077" s="785">
        <f t="shared" si="118"/>
        <v>3500000</v>
      </c>
      <c r="L4077" s="1081"/>
      <c r="M4077" s="1321"/>
    </row>
    <row r="4078" spans="2:15" x14ac:dyDescent="0.35">
      <c r="B4078" s="782">
        <v>22020406</v>
      </c>
      <c r="C4078" s="782">
        <v>70961</v>
      </c>
      <c r="D4078" s="783" t="s">
        <v>4692</v>
      </c>
      <c r="E4078" s="784">
        <v>2101</v>
      </c>
      <c r="F4078" s="782">
        <v>10742400</v>
      </c>
      <c r="G4078" s="37" t="s">
        <v>163</v>
      </c>
      <c r="H4078" s="785"/>
      <c r="I4078" s="744"/>
      <c r="J4078" s="738">
        <v>1860000</v>
      </c>
      <c r="K4078" s="785">
        <f t="shared" si="118"/>
        <v>1860000</v>
      </c>
      <c r="L4078" s="1081"/>
      <c r="M4078" s="1321"/>
    </row>
    <row r="4079" spans="2:15" x14ac:dyDescent="0.35">
      <c r="B4079" s="782">
        <v>22020501</v>
      </c>
      <c r="C4079" s="782">
        <v>70961</v>
      </c>
      <c r="D4079" s="783" t="s">
        <v>4692</v>
      </c>
      <c r="E4079" s="784">
        <v>2101</v>
      </c>
      <c r="F4079" s="782">
        <v>10742400</v>
      </c>
      <c r="G4079" s="37" t="s">
        <v>198</v>
      </c>
      <c r="H4079" s="785"/>
      <c r="I4079" s="744"/>
      <c r="J4079" s="738">
        <v>42000000</v>
      </c>
      <c r="K4079" s="785">
        <f t="shared" si="118"/>
        <v>42000000</v>
      </c>
      <c r="L4079" s="1081"/>
      <c r="M4079" s="1321"/>
    </row>
    <row r="4080" spans="2:15" x14ac:dyDescent="0.35">
      <c r="B4080" s="782">
        <v>22020601</v>
      </c>
      <c r="C4080" s="782">
        <v>70961</v>
      </c>
      <c r="D4080" s="783" t="s">
        <v>4692</v>
      </c>
      <c r="E4080" s="784">
        <v>2101</v>
      </c>
      <c r="F4080" s="782">
        <v>10742400</v>
      </c>
      <c r="G4080" s="37" t="s">
        <v>166</v>
      </c>
      <c r="H4080" s="785"/>
      <c r="I4080" s="744"/>
      <c r="J4080" s="738">
        <v>2160000</v>
      </c>
      <c r="K4080" s="785">
        <f t="shared" si="118"/>
        <v>2160000</v>
      </c>
      <c r="L4080" s="1081"/>
      <c r="M4080" s="1321"/>
    </row>
    <row r="4081" spans="2:15" x14ac:dyDescent="0.35">
      <c r="B4081" s="782">
        <v>22020605</v>
      </c>
      <c r="C4081" s="782">
        <v>70961</v>
      </c>
      <c r="D4081" s="783" t="s">
        <v>4692</v>
      </c>
      <c r="E4081" s="784">
        <v>2101</v>
      </c>
      <c r="F4081" s="782">
        <v>10742400</v>
      </c>
      <c r="G4081" s="37" t="s">
        <v>167</v>
      </c>
      <c r="H4081" s="785"/>
      <c r="I4081" s="744"/>
      <c r="J4081" s="738">
        <v>3500000</v>
      </c>
      <c r="K4081" s="785">
        <f t="shared" si="118"/>
        <v>3500000</v>
      </c>
      <c r="L4081" s="1081"/>
      <c r="M4081" s="1321"/>
    </row>
    <row r="4082" spans="2:15" x14ac:dyDescent="0.35">
      <c r="B4082" s="782">
        <v>22020701</v>
      </c>
      <c r="C4082" s="782">
        <v>70961</v>
      </c>
      <c r="D4082" s="783" t="s">
        <v>4692</v>
      </c>
      <c r="E4082" s="784">
        <v>2101</v>
      </c>
      <c r="F4082" s="782">
        <v>10742400</v>
      </c>
      <c r="G4082" s="37" t="s">
        <v>199</v>
      </c>
      <c r="H4082" s="785"/>
      <c r="I4082" s="744"/>
      <c r="J4082" s="738">
        <v>20000000</v>
      </c>
      <c r="K4082" s="785">
        <f t="shared" si="118"/>
        <v>20000000</v>
      </c>
      <c r="L4082" s="1081"/>
      <c r="M4082" s="1321"/>
    </row>
    <row r="4083" spans="2:15" x14ac:dyDescent="0.35">
      <c r="B4083" s="782">
        <v>22020702</v>
      </c>
      <c r="C4083" s="782">
        <v>70961</v>
      </c>
      <c r="D4083" s="783" t="s">
        <v>4692</v>
      </c>
      <c r="E4083" s="784">
        <v>2101</v>
      </c>
      <c r="F4083" s="782">
        <v>10742400</v>
      </c>
      <c r="G4083" s="37" t="s">
        <v>223</v>
      </c>
      <c r="H4083" s="785"/>
      <c r="I4083" s="744"/>
      <c r="J4083" s="738">
        <v>35295970</v>
      </c>
      <c r="K4083" s="785">
        <f t="shared" si="118"/>
        <v>35295970</v>
      </c>
      <c r="L4083" s="1081"/>
      <c r="M4083" s="1321"/>
    </row>
    <row r="4084" spans="2:15" x14ac:dyDescent="0.35">
      <c r="B4084" s="782">
        <v>22020801</v>
      </c>
      <c r="C4084" s="782">
        <v>70961</v>
      </c>
      <c r="D4084" s="783" t="s">
        <v>4692</v>
      </c>
      <c r="E4084" s="784">
        <v>2101</v>
      </c>
      <c r="F4084" s="782">
        <v>10742400</v>
      </c>
      <c r="G4084" s="37" t="s">
        <v>168</v>
      </c>
      <c r="H4084" s="785"/>
      <c r="I4084" s="744"/>
      <c r="J4084" s="738">
        <v>10000000</v>
      </c>
      <c r="K4084" s="785">
        <f t="shared" si="118"/>
        <v>10000000</v>
      </c>
      <c r="L4084" s="1081"/>
      <c r="M4084" s="1321"/>
    </row>
    <row r="4085" spans="2:15" x14ac:dyDescent="0.35">
      <c r="B4085" s="782">
        <v>22020803</v>
      </c>
      <c r="C4085" s="782">
        <v>70961</v>
      </c>
      <c r="D4085" s="783" t="s">
        <v>4692</v>
      </c>
      <c r="E4085" s="784">
        <v>2101</v>
      </c>
      <c r="F4085" s="782">
        <v>10742400</v>
      </c>
      <c r="G4085" s="37" t="s">
        <v>169</v>
      </c>
      <c r="H4085" s="785"/>
      <c r="I4085" s="744"/>
      <c r="J4085" s="738">
        <v>6000000</v>
      </c>
      <c r="K4085" s="785">
        <f t="shared" si="118"/>
        <v>6000000</v>
      </c>
      <c r="L4085" s="1081"/>
      <c r="M4085" s="1321"/>
    </row>
    <row r="4086" spans="2:15" x14ac:dyDescent="0.35">
      <c r="B4086" s="782">
        <v>22020901</v>
      </c>
      <c r="C4086" s="782">
        <v>70961</v>
      </c>
      <c r="D4086" s="783" t="s">
        <v>4692</v>
      </c>
      <c r="E4086" s="784">
        <v>2101</v>
      </c>
      <c r="F4086" s="782">
        <v>10742400</v>
      </c>
      <c r="G4086" s="37" t="s">
        <v>171</v>
      </c>
      <c r="H4086" s="785"/>
      <c r="I4086" s="744"/>
      <c r="J4086" s="738">
        <v>860000</v>
      </c>
      <c r="K4086" s="785">
        <f t="shared" si="118"/>
        <v>860000</v>
      </c>
      <c r="L4086" s="1081"/>
      <c r="M4086" s="1321"/>
    </row>
    <row r="4087" spans="2:15" x14ac:dyDescent="0.35">
      <c r="B4087" s="782">
        <v>22021001</v>
      </c>
      <c r="C4087" s="782">
        <v>70961</v>
      </c>
      <c r="D4087" s="783" t="s">
        <v>4692</v>
      </c>
      <c r="E4087" s="784">
        <v>2101</v>
      </c>
      <c r="F4087" s="782">
        <v>10742400</v>
      </c>
      <c r="G4087" s="37" t="s">
        <v>172</v>
      </c>
      <c r="H4087" s="785"/>
      <c r="I4087" s="744"/>
      <c r="J4087" s="738">
        <v>12000000</v>
      </c>
      <c r="K4087" s="785">
        <f t="shared" si="118"/>
        <v>12000000</v>
      </c>
      <c r="L4087" s="1081"/>
      <c r="M4087" s="1321"/>
    </row>
    <row r="4088" spans="2:15" x14ac:dyDescent="0.35">
      <c r="B4088" s="782">
        <v>22021002</v>
      </c>
      <c r="C4088" s="782">
        <v>70961</v>
      </c>
      <c r="D4088" s="783" t="s">
        <v>4692</v>
      </c>
      <c r="E4088" s="784">
        <v>2101</v>
      </c>
      <c r="F4088" s="782">
        <v>10742400</v>
      </c>
      <c r="G4088" s="37" t="s">
        <v>189</v>
      </c>
      <c r="H4088" s="785"/>
      <c r="I4088" s="744"/>
      <c r="J4088" s="738">
        <v>6000000</v>
      </c>
      <c r="K4088" s="785">
        <f t="shared" si="118"/>
        <v>6000000</v>
      </c>
      <c r="L4088" s="1081"/>
      <c r="M4088" s="1321"/>
    </row>
    <row r="4089" spans="2:15" x14ac:dyDescent="0.35">
      <c r="B4089" s="782">
        <v>22021003</v>
      </c>
      <c r="C4089" s="782">
        <v>70961</v>
      </c>
      <c r="D4089" s="783" t="s">
        <v>4692</v>
      </c>
      <c r="E4089" s="784">
        <v>2101</v>
      </c>
      <c r="F4089" s="782">
        <v>10742400</v>
      </c>
      <c r="G4089" s="37" t="s">
        <v>173</v>
      </c>
      <c r="H4089" s="785"/>
      <c r="I4089" s="744"/>
      <c r="J4089" s="738">
        <v>18000000</v>
      </c>
      <c r="K4089" s="785">
        <f t="shared" si="118"/>
        <v>18000000</v>
      </c>
      <c r="L4089" s="1081"/>
      <c r="M4089" s="1321"/>
    </row>
    <row r="4090" spans="2:15" x14ac:dyDescent="0.35">
      <c r="B4090" s="782">
        <v>22021007</v>
      </c>
      <c r="C4090" s="782">
        <v>70961</v>
      </c>
      <c r="D4090" s="783" t="s">
        <v>4692</v>
      </c>
      <c r="E4090" s="784">
        <v>2101</v>
      </c>
      <c r="F4090" s="782">
        <v>10742400</v>
      </c>
      <c r="G4090" s="1270" t="s">
        <v>5163</v>
      </c>
      <c r="H4090" s="785"/>
      <c r="I4090" s="744"/>
      <c r="J4090" s="738">
        <v>12000000</v>
      </c>
      <c r="K4090" s="785">
        <f t="shared" si="118"/>
        <v>12000000</v>
      </c>
      <c r="L4090" s="1081"/>
      <c r="M4090" s="1321"/>
    </row>
    <row r="4091" spans="2:15" x14ac:dyDescent="0.35">
      <c r="B4091" s="782">
        <v>22021021</v>
      </c>
      <c r="C4091" s="782">
        <v>70961</v>
      </c>
      <c r="D4091" s="783" t="s">
        <v>4692</v>
      </c>
      <c r="E4091" s="784">
        <v>2101</v>
      </c>
      <c r="F4091" s="782">
        <v>10742400</v>
      </c>
      <c r="G4091" s="1270" t="s">
        <v>201</v>
      </c>
      <c r="H4091" s="785"/>
      <c r="I4091" s="744"/>
      <c r="J4091" s="738">
        <v>5000000</v>
      </c>
      <c r="K4091" s="785">
        <f t="shared" si="118"/>
        <v>5000000</v>
      </c>
      <c r="L4091" s="1081"/>
      <c r="M4091" s="1321"/>
    </row>
    <row r="4092" spans="2:15" s="1345" customFormat="1" ht="26.25" thickBot="1" x14ac:dyDescent="0.4">
      <c r="B4092" s="1347">
        <v>22040110</v>
      </c>
      <c r="C4092" s="1347">
        <v>70961</v>
      </c>
      <c r="D4092" s="1357" t="s">
        <v>4692</v>
      </c>
      <c r="E4092" s="1358">
        <v>2101</v>
      </c>
      <c r="F4092" s="1347">
        <v>10742400</v>
      </c>
      <c r="G4092" s="1359" t="s">
        <v>411</v>
      </c>
      <c r="H4092" s="1360"/>
      <c r="I4092" s="1361"/>
      <c r="J4092" s="1361">
        <v>200050000</v>
      </c>
      <c r="K4092" s="1360">
        <f t="shared" si="118"/>
        <v>200050000</v>
      </c>
      <c r="L4092" s="1354"/>
      <c r="M4092" s="1355"/>
      <c r="N4092" s="1356"/>
      <c r="O4092" s="1356"/>
    </row>
    <row r="4093" spans="2:15" ht="27.75" thickTop="1" thickBot="1" x14ac:dyDescent="0.4">
      <c r="B4093" s="764"/>
      <c r="C4093" s="764"/>
      <c r="D4093" s="764"/>
      <c r="E4093" s="764"/>
      <c r="F4093" s="764"/>
      <c r="G4093" s="51" t="s">
        <v>1039</v>
      </c>
      <c r="H4093" s="766">
        <f>SUM(H4062:H4092)</f>
        <v>0</v>
      </c>
      <c r="I4093" s="747">
        <f>SUM(I4062:I4092)</f>
        <v>0</v>
      </c>
      <c r="J4093" s="765">
        <f>SUM(J4062:J4092)</f>
        <v>1040626890</v>
      </c>
      <c r="K4093" s="766">
        <f>SUM(K4062:K4092)</f>
        <v>1040626890</v>
      </c>
      <c r="M4093" s="1321"/>
    </row>
    <row r="4094" spans="2:15" ht="27.75" thickTop="1" thickBot="1" x14ac:dyDescent="0.4">
      <c r="B4094" s="767"/>
      <c r="C4094" s="767"/>
      <c r="D4094" s="767"/>
      <c r="E4094" s="767"/>
      <c r="F4094" s="767"/>
      <c r="G4094" s="643"/>
      <c r="H4094" s="794"/>
      <c r="I4094" s="866"/>
      <c r="J4094" s="842"/>
      <c r="K4094" s="932"/>
      <c r="M4094" s="1321"/>
    </row>
    <row r="4095" spans="2:15" ht="27.75" thickTop="1" thickBot="1" x14ac:dyDescent="0.4">
      <c r="B4095" s="767"/>
      <c r="C4095" s="767"/>
      <c r="D4095" s="767"/>
      <c r="E4095" s="767"/>
      <c r="F4095" s="767"/>
      <c r="G4095" s="769"/>
      <c r="H4095" s="787"/>
      <c r="I4095" s="728"/>
      <c r="J4095" s="719" t="s">
        <v>179</v>
      </c>
      <c r="K4095" s="766">
        <f>SUM(K4062)</f>
        <v>110000000</v>
      </c>
      <c r="M4095" s="1321"/>
    </row>
    <row r="4096" spans="2:15" ht="27.75" thickTop="1" thickBot="1" x14ac:dyDescent="0.4">
      <c r="B4096" s="767"/>
      <c r="C4096" s="767"/>
      <c r="D4096" s="767"/>
      <c r="E4096" s="767"/>
      <c r="F4096" s="767"/>
      <c r="G4096" s="769"/>
      <c r="H4096" s="787"/>
      <c r="I4096" s="728"/>
      <c r="J4096" s="719" t="s">
        <v>180</v>
      </c>
      <c r="K4096" s="766">
        <f>K4093-K4095</f>
        <v>930626890</v>
      </c>
      <c r="M4096" s="1321"/>
    </row>
    <row r="4097" spans="1:15" ht="27.75" thickTop="1" thickBot="1" x14ac:dyDescent="0.4">
      <c r="B4097" s="767"/>
      <c r="C4097" s="767"/>
      <c r="D4097" s="767"/>
      <c r="E4097" s="767"/>
      <c r="F4097" s="767"/>
      <c r="G4097" s="769"/>
      <c r="H4097" s="787"/>
      <c r="I4097" s="728"/>
      <c r="J4097" s="720"/>
      <c r="K4097" s="794"/>
      <c r="M4097" s="1321"/>
    </row>
    <row r="4098" spans="1:15" ht="27.75" thickTop="1" thickBot="1" x14ac:dyDescent="0.4">
      <c r="B4098" s="1088" t="s">
        <v>4686</v>
      </c>
      <c r="C4098" s="1089" t="s">
        <v>5158</v>
      </c>
      <c r="D4098" s="1089"/>
      <c r="E4098" s="1089"/>
      <c r="F4098" s="1089"/>
      <c r="G4098" s="1222"/>
      <c r="H4098" s="1108"/>
      <c r="I4098" s="1101"/>
      <c r="J4098" s="1112"/>
      <c r="K4098" s="1119"/>
      <c r="M4098" s="1321"/>
    </row>
    <row r="4099" spans="1:15" ht="27.75" thickTop="1" thickBot="1" x14ac:dyDescent="0.4">
      <c r="B4099" s="1571" t="s">
        <v>213</v>
      </c>
      <c r="C4099" s="1571"/>
      <c r="D4099" s="1571"/>
      <c r="E4099" s="1571"/>
      <c r="F4099" s="1571"/>
      <c r="G4099" s="31"/>
      <c r="H4099" s="32"/>
      <c r="I4099" s="753"/>
      <c r="J4099" s="722"/>
      <c r="K4099" s="32"/>
      <c r="M4099" s="1321"/>
    </row>
    <row r="4100" spans="1:15" ht="80.25" thickTop="1" thickBot="1" x14ac:dyDescent="0.4">
      <c r="B4100" s="20" t="s">
        <v>137</v>
      </c>
      <c r="C4100" s="20" t="s">
        <v>138</v>
      </c>
      <c r="D4100" s="20" t="s">
        <v>139</v>
      </c>
      <c r="E4100" s="20" t="s">
        <v>140</v>
      </c>
      <c r="F4100" s="20" t="s">
        <v>141</v>
      </c>
      <c r="G4100" s="20" t="s">
        <v>142</v>
      </c>
      <c r="H4100" s="33" t="s">
        <v>3311</v>
      </c>
      <c r="I4100" s="750" t="s">
        <v>3317</v>
      </c>
      <c r="J4100" s="717" t="s">
        <v>3318</v>
      </c>
      <c r="K4100" s="33" t="s">
        <v>5153</v>
      </c>
      <c r="M4100" s="1321"/>
    </row>
    <row r="4101" spans="1:15" s="1396" customFormat="1" ht="77.25" thickTop="1" x14ac:dyDescent="0.35">
      <c r="B4101" s="1397">
        <v>23020101</v>
      </c>
      <c r="C4101" s="1397">
        <v>70961</v>
      </c>
      <c r="D4101" s="1398" t="s">
        <v>4693</v>
      </c>
      <c r="E4101" s="1399">
        <v>3101</v>
      </c>
      <c r="F4101" s="1397">
        <v>10742400</v>
      </c>
      <c r="G4101" s="1400" t="s">
        <v>4700</v>
      </c>
      <c r="H4101" s="1401"/>
      <c r="I4101" s="1402"/>
      <c r="J4101" s="1403">
        <v>100000000</v>
      </c>
      <c r="K4101" s="1404">
        <f>J4101+H4101</f>
        <v>100000000</v>
      </c>
      <c r="L4101" s="1405"/>
      <c r="M4101" s="1321"/>
      <c r="N4101" s="1406"/>
      <c r="O4101" s="1406"/>
    </row>
    <row r="4102" spans="1:15" s="1396" customFormat="1" ht="51" x14ac:dyDescent="0.35">
      <c r="B4102" s="1407">
        <v>23010113</v>
      </c>
      <c r="C4102" s="1397">
        <v>70961</v>
      </c>
      <c r="D4102" s="1408" t="s">
        <v>4694</v>
      </c>
      <c r="E4102" s="1409">
        <v>3101</v>
      </c>
      <c r="F4102" s="1397">
        <v>10742400</v>
      </c>
      <c r="G4102" s="1410" t="s">
        <v>5165</v>
      </c>
      <c r="H4102" s="1411"/>
      <c r="I4102" s="1412"/>
      <c r="J4102" s="1412">
        <v>20000000</v>
      </c>
      <c r="K4102" s="1404">
        <f t="shared" ref="K4102:K4111" si="119">J4102+H4102</f>
        <v>20000000</v>
      </c>
      <c r="L4102" s="1405"/>
      <c r="M4102" s="1321"/>
      <c r="N4102" s="1406"/>
      <c r="O4102" s="1406"/>
    </row>
    <row r="4103" spans="1:15" s="151" customFormat="1" ht="51" x14ac:dyDescent="0.35">
      <c r="A4103" s="166"/>
      <c r="B4103" s="145">
        <v>23010115</v>
      </c>
      <c r="C4103" s="1259">
        <v>70961</v>
      </c>
      <c r="D4103" s="146" t="s">
        <v>4695</v>
      </c>
      <c r="E4103" s="147">
        <v>3101</v>
      </c>
      <c r="F4103" s="1259">
        <v>10742400</v>
      </c>
      <c r="G4103" s="148" t="s">
        <v>4701</v>
      </c>
      <c r="H4103" s="1274"/>
      <c r="I4103" s="1275"/>
      <c r="J4103" s="1273"/>
      <c r="K4103" s="1248">
        <f t="shared" si="119"/>
        <v>0</v>
      </c>
      <c r="L4103" s="1082"/>
      <c r="M4103" s="1321"/>
      <c r="N4103" s="874"/>
      <c r="O4103" s="874"/>
    </row>
    <row r="4104" spans="1:15" s="1396" customFormat="1" ht="51" x14ac:dyDescent="0.35">
      <c r="B4104" s="1407">
        <v>23010114</v>
      </c>
      <c r="C4104" s="1397">
        <v>70961</v>
      </c>
      <c r="D4104" s="1408" t="s">
        <v>4696</v>
      </c>
      <c r="E4104" s="1409">
        <v>3101</v>
      </c>
      <c r="F4104" s="1397">
        <v>10742400</v>
      </c>
      <c r="G4104" s="1410" t="s">
        <v>4702</v>
      </c>
      <c r="H4104" s="1413"/>
      <c r="I4104" s="1414"/>
      <c r="J4104" s="1412">
        <v>13000000</v>
      </c>
      <c r="K4104" s="1404">
        <f t="shared" si="119"/>
        <v>13000000</v>
      </c>
      <c r="L4104" s="1405"/>
      <c r="M4104" s="1321"/>
      <c r="N4104" s="1406"/>
      <c r="O4104" s="1406"/>
    </row>
    <row r="4105" spans="1:15" s="1396" customFormat="1" ht="51" x14ac:dyDescent="0.35">
      <c r="B4105" s="1407">
        <v>23010113</v>
      </c>
      <c r="C4105" s="1397">
        <v>70961</v>
      </c>
      <c r="D4105" s="1408" t="s">
        <v>4697</v>
      </c>
      <c r="E4105" s="1409">
        <v>3101</v>
      </c>
      <c r="F4105" s="1397">
        <v>10742400</v>
      </c>
      <c r="G4105" s="1410" t="s">
        <v>4703</v>
      </c>
      <c r="H4105" s="1411"/>
      <c r="I4105" s="1412"/>
      <c r="J4105" s="1412">
        <v>2000000</v>
      </c>
      <c r="K4105" s="1404">
        <f t="shared" si="119"/>
        <v>2000000</v>
      </c>
      <c r="L4105" s="1405"/>
      <c r="M4105" s="1321"/>
      <c r="N4105" s="1406"/>
      <c r="O4105" s="1406"/>
    </row>
    <row r="4106" spans="1:15" s="151" customFormat="1" ht="51" x14ac:dyDescent="0.35">
      <c r="A4106" s="166"/>
      <c r="B4106" s="145">
        <v>23010113</v>
      </c>
      <c r="C4106" s="1259">
        <v>70961</v>
      </c>
      <c r="D4106" s="146" t="s">
        <v>4698</v>
      </c>
      <c r="E4106" s="147">
        <v>3101</v>
      </c>
      <c r="F4106" s="1259">
        <v>10742400</v>
      </c>
      <c r="G4106" s="148" t="s">
        <v>4704</v>
      </c>
      <c r="H4106" s="1272"/>
      <c r="I4106" s="1273"/>
      <c r="J4106" s="1273"/>
      <c r="K4106" s="1248">
        <f t="shared" si="119"/>
        <v>0</v>
      </c>
      <c r="L4106" s="1082"/>
      <c r="M4106" s="1321"/>
      <c r="N4106" s="874"/>
      <c r="O4106" s="874"/>
    </row>
    <row r="4107" spans="1:15" s="151" customFormat="1" ht="51" x14ac:dyDescent="0.35">
      <c r="A4107" s="166"/>
      <c r="B4107" s="145">
        <v>23010106</v>
      </c>
      <c r="C4107" s="1259">
        <v>70961</v>
      </c>
      <c r="D4107" s="146" t="s">
        <v>3446</v>
      </c>
      <c r="E4107" s="147">
        <v>3101</v>
      </c>
      <c r="F4107" s="1259">
        <v>10742400</v>
      </c>
      <c r="G4107" s="148" t="s">
        <v>4705</v>
      </c>
      <c r="H4107" s="1272"/>
      <c r="I4107" s="1273"/>
      <c r="J4107" s="1273"/>
      <c r="K4107" s="1248">
        <f t="shared" si="119"/>
        <v>0</v>
      </c>
      <c r="L4107" s="1082"/>
      <c r="M4107" s="1321"/>
      <c r="N4107" s="874"/>
      <c r="O4107" s="874"/>
    </row>
    <row r="4108" spans="1:15" s="1396" customFormat="1" ht="51" x14ac:dyDescent="0.35">
      <c r="B4108" s="1407">
        <v>23010105</v>
      </c>
      <c r="C4108" s="1397">
        <v>70961</v>
      </c>
      <c r="D4108" s="1408" t="s">
        <v>4677</v>
      </c>
      <c r="E4108" s="1409">
        <v>3101</v>
      </c>
      <c r="F4108" s="1397">
        <v>10742400</v>
      </c>
      <c r="G4108" s="1410" t="s">
        <v>4706</v>
      </c>
      <c r="H4108" s="1413"/>
      <c r="I4108" s="1414"/>
      <c r="J4108" s="1414">
        <v>26000000</v>
      </c>
      <c r="K4108" s="1404">
        <f t="shared" si="119"/>
        <v>26000000</v>
      </c>
      <c r="L4108" s="1405"/>
      <c r="M4108" s="1321"/>
      <c r="N4108" s="1406"/>
      <c r="O4108" s="1406"/>
    </row>
    <row r="4109" spans="1:15" s="151" customFormat="1" ht="51" x14ac:dyDescent="0.35">
      <c r="A4109" s="166"/>
      <c r="B4109" s="145">
        <v>23010108</v>
      </c>
      <c r="C4109" s="1259">
        <v>70961</v>
      </c>
      <c r="D4109" s="146" t="s">
        <v>4678</v>
      </c>
      <c r="E4109" s="147">
        <v>3101</v>
      </c>
      <c r="F4109" s="1259">
        <v>10742400</v>
      </c>
      <c r="G4109" s="148" t="s">
        <v>5164</v>
      </c>
      <c r="H4109" s="1274"/>
      <c r="I4109" s="1275"/>
      <c r="J4109" s="1273"/>
      <c r="K4109" s="1248">
        <f t="shared" si="119"/>
        <v>0</v>
      </c>
      <c r="L4109" s="1082"/>
      <c r="M4109" s="1321"/>
      <c r="N4109" s="874"/>
      <c r="O4109" s="874"/>
    </row>
    <row r="4110" spans="1:15" s="151" customFormat="1" ht="51" x14ac:dyDescent="0.35">
      <c r="A4110" s="166"/>
      <c r="B4110" s="145">
        <v>23010104</v>
      </c>
      <c r="C4110" s="1259">
        <v>70961</v>
      </c>
      <c r="D4110" s="146" t="s">
        <v>4679</v>
      </c>
      <c r="E4110" s="147">
        <v>3101</v>
      </c>
      <c r="F4110" s="1259">
        <v>10742400</v>
      </c>
      <c r="G4110" s="148" t="s">
        <v>4707</v>
      </c>
      <c r="H4110" s="1272"/>
      <c r="I4110" s="1273"/>
      <c r="J4110" s="1273"/>
      <c r="K4110" s="1248">
        <f t="shared" si="119"/>
        <v>0</v>
      </c>
      <c r="L4110" s="1082"/>
      <c r="M4110" s="1321"/>
      <c r="N4110" s="874"/>
      <c r="O4110" s="874"/>
    </row>
    <row r="4111" spans="1:15" s="1396" customFormat="1" ht="51.75" thickBot="1" x14ac:dyDescent="0.4">
      <c r="B4111" s="1407">
        <v>23030121</v>
      </c>
      <c r="C4111" s="1397">
        <v>70961</v>
      </c>
      <c r="D4111" s="1398" t="s">
        <v>4699</v>
      </c>
      <c r="E4111" s="1399">
        <v>3101</v>
      </c>
      <c r="F4111" s="1397">
        <v>10742400</v>
      </c>
      <c r="G4111" s="1400" t="s">
        <v>4708</v>
      </c>
      <c r="H4111" s="1401"/>
      <c r="I4111" s="1402"/>
      <c r="J4111" s="1402">
        <v>165000000</v>
      </c>
      <c r="K4111" s="1404">
        <f t="shared" si="119"/>
        <v>165000000</v>
      </c>
      <c r="L4111" s="1405"/>
      <c r="M4111" s="1321"/>
      <c r="N4111" s="1406"/>
      <c r="O4111" s="1406"/>
    </row>
    <row r="4112" spans="1:15" ht="27.75" thickTop="1" thickBot="1" x14ac:dyDescent="0.4">
      <c r="B4112" s="764"/>
      <c r="C4112" s="764"/>
      <c r="D4112" s="764"/>
      <c r="E4112" s="764"/>
      <c r="F4112" s="764"/>
      <c r="G4112" s="51" t="s">
        <v>1038</v>
      </c>
      <c r="H4112" s="766">
        <f>SUM(H4101:H4111)</f>
        <v>0</v>
      </c>
      <c r="I4112" s="747">
        <f>SUM(I4101:I4111)</f>
        <v>0</v>
      </c>
      <c r="J4112" s="765">
        <f>SUM(J4101:J4111)</f>
        <v>326000000</v>
      </c>
      <c r="K4112" s="766">
        <f>SUM(K4101:K4111)</f>
        <v>326000000</v>
      </c>
      <c r="M4112" s="1321"/>
    </row>
    <row r="4113" spans="2:13" ht="27.75" thickTop="1" thickBot="1" x14ac:dyDescent="0.4">
      <c r="B4113" s="767"/>
      <c r="C4113" s="767"/>
      <c r="D4113" s="767"/>
      <c r="E4113" s="767"/>
      <c r="F4113" s="767"/>
      <c r="G4113" s="643"/>
      <c r="H4113" s="794"/>
      <c r="I4113" s="866"/>
      <c r="J4113" s="842"/>
      <c r="K4113" s="932"/>
      <c r="M4113" s="1321"/>
    </row>
    <row r="4114" spans="2:13" ht="27.75" thickTop="1" thickBot="1" x14ac:dyDescent="0.4">
      <c r="B4114" s="767"/>
      <c r="C4114" s="767"/>
      <c r="D4114" s="767"/>
      <c r="E4114" s="767"/>
      <c r="F4114" s="767"/>
      <c r="G4114" s="769"/>
      <c r="H4114" s="787"/>
      <c r="I4114" s="728"/>
      <c r="J4114" s="719" t="s">
        <v>215</v>
      </c>
      <c r="K4114" s="766">
        <f>K4112</f>
        <v>326000000</v>
      </c>
      <c r="M4114" s="1321"/>
    </row>
    <row r="4115" spans="2:13" ht="27.75" thickTop="1" thickBot="1" x14ac:dyDescent="0.4">
      <c r="B4115" s="767"/>
      <c r="C4115" s="767"/>
      <c r="D4115" s="767"/>
      <c r="E4115" s="767"/>
      <c r="F4115" s="767"/>
      <c r="G4115" s="769"/>
      <c r="H4115" s="787"/>
      <c r="I4115" s="728"/>
      <c r="J4115" s="720"/>
      <c r="K4115" s="827"/>
      <c r="M4115" s="1321"/>
    </row>
    <row r="4116" spans="2:13" ht="27.75" thickTop="1" thickBot="1" x14ac:dyDescent="0.4">
      <c r="B4116" s="1088" t="s">
        <v>88</v>
      </c>
      <c r="C4116" s="1089" t="s">
        <v>3175</v>
      </c>
      <c r="D4116" s="1089"/>
      <c r="E4116" s="1089"/>
      <c r="F4116" s="1089"/>
      <c r="G4116" s="1089"/>
      <c r="H4116" s="1108"/>
      <c r="I4116" s="1101"/>
      <c r="J4116" s="1112"/>
      <c r="K4116" s="1108"/>
      <c r="M4116" s="1321"/>
    </row>
    <row r="4117" spans="2:13" ht="27.75" thickTop="1" thickBot="1" x14ac:dyDescent="0.4">
      <c r="B4117" s="1571" t="s">
        <v>182</v>
      </c>
      <c r="C4117" s="1571"/>
      <c r="D4117" s="1571"/>
      <c r="E4117" s="1571"/>
      <c r="F4117" s="1571"/>
      <c r="G4117" s="31"/>
      <c r="H4117" s="32"/>
      <c r="I4117" s="753"/>
      <c r="J4117" s="722"/>
      <c r="K4117" s="32"/>
      <c r="M4117" s="1321"/>
    </row>
    <row r="4118" spans="2:13" ht="106.5" thickTop="1" thickBot="1" x14ac:dyDescent="0.4">
      <c r="B4118" s="20" t="s">
        <v>137</v>
      </c>
      <c r="C4118" s="20" t="s">
        <v>138</v>
      </c>
      <c r="D4118" s="20" t="s">
        <v>139</v>
      </c>
      <c r="E4118" s="20" t="s">
        <v>140</v>
      </c>
      <c r="F4118" s="20" t="s">
        <v>141</v>
      </c>
      <c r="G4118" s="20" t="s">
        <v>142</v>
      </c>
      <c r="H4118" s="33" t="s">
        <v>3311</v>
      </c>
      <c r="I4118" s="750" t="s">
        <v>3316</v>
      </c>
      <c r="J4118" s="717" t="s">
        <v>3315</v>
      </c>
      <c r="K4118" s="21" t="s">
        <v>5190</v>
      </c>
      <c r="M4118" s="1321"/>
    </row>
    <row r="4119" spans="2:13" ht="26.25" thickTop="1" x14ac:dyDescent="0.35">
      <c r="B4119" s="782">
        <v>21010101</v>
      </c>
      <c r="C4119" s="782">
        <v>70951</v>
      </c>
      <c r="D4119" s="783" t="s">
        <v>4885</v>
      </c>
      <c r="E4119" s="784">
        <v>2101</v>
      </c>
      <c r="F4119" s="782">
        <v>10721300</v>
      </c>
      <c r="G4119" s="37" t="s">
        <v>143</v>
      </c>
      <c r="H4119" s="785">
        <v>231485633.88</v>
      </c>
      <c r="I4119" s="744">
        <v>112006870.77999999</v>
      </c>
      <c r="J4119" s="738">
        <v>30000000</v>
      </c>
      <c r="K4119" s="785">
        <f>J4119+H4119</f>
        <v>261485633.88</v>
      </c>
      <c r="L4119" s="1081"/>
      <c r="M4119" s="1321"/>
    </row>
    <row r="4120" spans="2:13" ht="30.95" customHeight="1" x14ac:dyDescent="0.35">
      <c r="B4120" s="782">
        <v>22020101</v>
      </c>
      <c r="C4120" s="782">
        <v>70951</v>
      </c>
      <c r="D4120" s="783" t="s">
        <v>4885</v>
      </c>
      <c r="E4120" s="784">
        <v>2101</v>
      </c>
      <c r="F4120" s="782">
        <v>10721300</v>
      </c>
      <c r="G4120" s="37" t="s">
        <v>145</v>
      </c>
      <c r="H4120" s="785">
        <v>450000</v>
      </c>
      <c r="I4120" s="744"/>
      <c r="J4120" s="738">
        <v>3000000</v>
      </c>
      <c r="K4120" s="785">
        <f t="shared" ref="K4120:K4139" si="120">J4120+H4120</f>
        <v>3450000</v>
      </c>
      <c r="L4120" s="1081"/>
      <c r="M4120" s="1321"/>
    </row>
    <row r="4121" spans="2:13" ht="30.95" customHeight="1" x14ac:dyDescent="0.35">
      <c r="B4121" s="782">
        <v>22020102</v>
      </c>
      <c r="C4121" s="782">
        <v>70951</v>
      </c>
      <c r="D4121" s="783" t="s">
        <v>4885</v>
      </c>
      <c r="E4121" s="784">
        <v>2101</v>
      </c>
      <c r="F4121" s="782">
        <v>10721300</v>
      </c>
      <c r="G4121" s="37" t="s">
        <v>146</v>
      </c>
      <c r="H4121" s="785">
        <v>575000</v>
      </c>
      <c r="I4121" s="744">
        <v>480000</v>
      </c>
      <c r="J4121" s="738">
        <v>0</v>
      </c>
      <c r="K4121" s="785">
        <f t="shared" si="120"/>
        <v>575000</v>
      </c>
      <c r="L4121" s="1081"/>
      <c r="M4121" s="1321"/>
    </row>
    <row r="4122" spans="2:13" ht="30.95" customHeight="1" x14ac:dyDescent="0.35">
      <c r="B4122" s="782">
        <v>22020201</v>
      </c>
      <c r="C4122" s="782">
        <v>70951</v>
      </c>
      <c r="D4122" s="783" t="s">
        <v>4885</v>
      </c>
      <c r="E4122" s="784">
        <v>2101</v>
      </c>
      <c r="F4122" s="782">
        <v>10721300</v>
      </c>
      <c r="G4122" s="37" t="s">
        <v>147</v>
      </c>
      <c r="H4122" s="785">
        <v>70000</v>
      </c>
      <c r="I4122" s="744"/>
      <c r="J4122" s="738"/>
      <c r="K4122" s="785">
        <f t="shared" si="120"/>
        <v>70000</v>
      </c>
      <c r="L4122" s="1081"/>
      <c r="M4122" s="1321"/>
    </row>
    <row r="4123" spans="2:13" ht="30.95" customHeight="1" x14ac:dyDescent="0.35">
      <c r="B4123" s="782">
        <v>22020202</v>
      </c>
      <c r="C4123" s="782">
        <v>70951</v>
      </c>
      <c r="D4123" s="783" t="s">
        <v>4885</v>
      </c>
      <c r="E4123" s="784">
        <v>2101</v>
      </c>
      <c r="F4123" s="782">
        <v>10721300</v>
      </c>
      <c r="G4123" s="37" t="s">
        <v>184</v>
      </c>
      <c r="H4123" s="785">
        <v>70000</v>
      </c>
      <c r="I4123" s="744">
        <v>10000</v>
      </c>
      <c r="J4123" s="738"/>
      <c r="K4123" s="785">
        <f t="shared" si="120"/>
        <v>70000</v>
      </c>
      <c r="L4123" s="1081"/>
      <c r="M4123" s="1321"/>
    </row>
    <row r="4124" spans="2:13" ht="30.95" customHeight="1" x14ac:dyDescent="0.35">
      <c r="B4124" s="782">
        <v>22020203</v>
      </c>
      <c r="C4124" s="782">
        <v>70951</v>
      </c>
      <c r="D4124" s="783" t="s">
        <v>4885</v>
      </c>
      <c r="E4124" s="784">
        <v>2101</v>
      </c>
      <c r="F4124" s="782">
        <v>10721300</v>
      </c>
      <c r="G4124" s="37" t="s">
        <v>148</v>
      </c>
      <c r="H4124" s="785">
        <v>22050</v>
      </c>
      <c r="I4124" s="744">
        <v>10000</v>
      </c>
      <c r="J4124" s="738"/>
      <c r="K4124" s="785">
        <f t="shared" si="120"/>
        <v>22050</v>
      </c>
      <c r="L4124" s="1081"/>
      <c r="M4124" s="1321"/>
    </row>
    <row r="4125" spans="2:13" ht="30.95" customHeight="1" x14ac:dyDescent="0.35">
      <c r="B4125" s="782">
        <v>22020301</v>
      </c>
      <c r="C4125" s="782">
        <v>70951</v>
      </c>
      <c r="D4125" s="783" t="s">
        <v>4885</v>
      </c>
      <c r="E4125" s="784">
        <v>2101</v>
      </c>
      <c r="F4125" s="782">
        <v>10721300</v>
      </c>
      <c r="G4125" s="37" t="s">
        <v>195</v>
      </c>
      <c r="H4125" s="785">
        <v>750000</v>
      </c>
      <c r="I4125" s="744">
        <v>616000</v>
      </c>
      <c r="J4125" s="738"/>
      <c r="K4125" s="785">
        <f t="shared" si="120"/>
        <v>750000</v>
      </c>
      <c r="L4125" s="1081"/>
      <c r="M4125" s="1321"/>
    </row>
    <row r="4126" spans="2:13" ht="30.95" customHeight="1" x14ac:dyDescent="0.35">
      <c r="B4126" s="782">
        <v>22020305</v>
      </c>
      <c r="C4126" s="782">
        <v>70951</v>
      </c>
      <c r="D4126" s="783" t="s">
        <v>4885</v>
      </c>
      <c r="E4126" s="784">
        <v>2101</v>
      </c>
      <c r="F4126" s="782">
        <v>10721300</v>
      </c>
      <c r="G4126" s="37" t="s">
        <v>153</v>
      </c>
      <c r="H4126" s="785">
        <v>300000</v>
      </c>
      <c r="I4126" s="744"/>
      <c r="J4126" s="738">
        <v>10000000</v>
      </c>
      <c r="K4126" s="785">
        <f>J4126+H4126</f>
        <v>10300000</v>
      </c>
      <c r="L4126" s="1081"/>
      <c r="M4126" s="1321"/>
    </row>
    <row r="4127" spans="2:13" ht="30.95" customHeight="1" x14ac:dyDescent="0.35">
      <c r="B4127" s="782">
        <v>22020310</v>
      </c>
      <c r="C4127" s="782">
        <v>70951</v>
      </c>
      <c r="D4127" s="783" t="s">
        <v>4885</v>
      </c>
      <c r="E4127" s="784">
        <v>2101</v>
      </c>
      <c r="F4127" s="782">
        <v>10721300</v>
      </c>
      <c r="G4127" s="37" t="s">
        <v>209</v>
      </c>
      <c r="H4127" s="785">
        <v>735000</v>
      </c>
      <c r="I4127" s="744"/>
      <c r="J4127" s="738"/>
      <c r="K4127" s="785">
        <f t="shared" si="120"/>
        <v>735000</v>
      </c>
      <c r="L4127" s="1081"/>
      <c r="M4127" s="1321"/>
    </row>
    <row r="4128" spans="2:13" ht="30.95" customHeight="1" x14ac:dyDescent="0.35">
      <c r="B4128" s="782">
        <v>22020401</v>
      </c>
      <c r="C4128" s="782">
        <v>70951</v>
      </c>
      <c r="D4128" s="783" t="s">
        <v>4885</v>
      </c>
      <c r="E4128" s="784">
        <v>2101</v>
      </c>
      <c r="F4128" s="782">
        <v>10721300</v>
      </c>
      <c r="G4128" s="37" t="s">
        <v>196</v>
      </c>
      <c r="H4128" s="785">
        <v>700000</v>
      </c>
      <c r="I4128" s="744">
        <v>354000</v>
      </c>
      <c r="J4128" s="738"/>
      <c r="K4128" s="785">
        <f t="shared" si="120"/>
        <v>700000</v>
      </c>
      <c r="L4128" s="1081"/>
      <c r="M4128" s="1321"/>
    </row>
    <row r="4129" spans="2:13" ht="30.95" customHeight="1" x14ac:dyDescent="0.35">
      <c r="B4129" s="782">
        <v>22020405</v>
      </c>
      <c r="C4129" s="782">
        <v>70951</v>
      </c>
      <c r="D4129" s="783" t="s">
        <v>4885</v>
      </c>
      <c r="E4129" s="784">
        <v>2101</v>
      </c>
      <c r="F4129" s="782">
        <v>10721300</v>
      </c>
      <c r="G4129" s="37" t="s">
        <v>162</v>
      </c>
      <c r="H4129" s="785">
        <v>147000</v>
      </c>
      <c r="I4129" s="744"/>
      <c r="J4129" s="738"/>
      <c r="K4129" s="785">
        <f t="shared" si="120"/>
        <v>147000</v>
      </c>
      <c r="L4129" s="1081"/>
      <c r="M4129" s="1321"/>
    </row>
    <row r="4130" spans="2:13" ht="30.95" customHeight="1" x14ac:dyDescent="0.35">
      <c r="B4130" s="782">
        <v>22020406</v>
      </c>
      <c r="C4130" s="782">
        <v>70951</v>
      </c>
      <c r="D4130" s="783" t="s">
        <v>4885</v>
      </c>
      <c r="E4130" s="784">
        <v>2101</v>
      </c>
      <c r="F4130" s="782">
        <v>10721300</v>
      </c>
      <c r="G4130" s="37" t="s">
        <v>163</v>
      </c>
      <c r="H4130" s="785">
        <v>150000</v>
      </c>
      <c r="I4130" s="744">
        <v>150000</v>
      </c>
      <c r="J4130" s="738">
        <v>1000000</v>
      </c>
      <c r="K4130" s="785">
        <f t="shared" si="120"/>
        <v>1150000</v>
      </c>
      <c r="L4130" s="1081"/>
      <c r="M4130" s="1321"/>
    </row>
    <row r="4131" spans="2:13" ht="30.95" customHeight="1" x14ac:dyDescent="0.35">
      <c r="B4131" s="782">
        <v>22020501</v>
      </c>
      <c r="C4131" s="782">
        <v>70951</v>
      </c>
      <c r="D4131" s="783" t="s">
        <v>4885</v>
      </c>
      <c r="E4131" s="784">
        <v>2101</v>
      </c>
      <c r="F4131" s="782">
        <v>10721300</v>
      </c>
      <c r="G4131" s="37" t="s">
        <v>198</v>
      </c>
      <c r="H4131" s="785">
        <v>735000</v>
      </c>
      <c r="I4131" s="744"/>
      <c r="J4131" s="738">
        <v>4000000</v>
      </c>
      <c r="K4131" s="785">
        <f t="shared" si="120"/>
        <v>4735000</v>
      </c>
      <c r="L4131" s="1081"/>
      <c r="M4131" s="1321"/>
    </row>
    <row r="4132" spans="2:13" ht="30.95" customHeight="1" x14ac:dyDescent="0.35">
      <c r="B4132" s="782">
        <v>22020701</v>
      </c>
      <c r="C4132" s="782">
        <v>70951</v>
      </c>
      <c r="D4132" s="783" t="s">
        <v>4885</v>
      </c>
      <c r="E4132" s="784">
        <v>2101</v>
      </c>
      <c r="F4132" s="782">
        <v>10721300</v>
      </c>
      <c r="G4132" s="37" t="s">
        <v>199</v>
      </c>
      <c r="H4132" s="785"/>
      <c r="I4132" s="744"/>
      <c r="J4132" s="738">
        <v>9000000</v>
      </c>
      <c r="K4132" s="785">
        <f t="shared" si="120"/>
        <v>9000000</v>
      </c>
      <c r="L4132" s="1081"/>
      <c r="M4132" s="1321"/>
    </row>
    <row r="4133" spans="2:13" ht="30.95" customHeight="1" x14ac:dyDescent="0.35">
      <c r="B4133" s="782">
        <v>22020801</v>
      </c>
      <c r="C4133" s="782">
        <v>70951</v>
      </c>
      <c r="D4133" s="783" t="s">
        <v>4885</v>
      </c>
      <c r="E4133" s="784">
        <v>2101</v>
      </c>
      <c r="F4133" s="782">
        <v>10721300</v>
      </c>
      <c r="G4133" s="37" t="s">
        <v>168</v>
      </c>
      <c r="H4133" s="785">
        <v>500000</v>
      </c>
      <c r="I4133" s="744">
        <v>278000</v>
      </c>
      <c r="J4133" s="738"/>
      <c r="K4133" s="785">
        <f t="shared" si="120"/>
        <v>500000</v>
      </c>
      <c r="L4133" s="1081"/>
      <c r="M4133" s="1321"/>
    </row>
    <row r="4134" spans="2:13" ht="30.95" customHeight="1" x14ac:dyDescent="0.35">
      <c r="B4134" s="782">
        <v>22020803</v>
      </c>
      <c r="C4134" s="782">
        <v>70951</v>
      </c>
      <c r="D4134" s="783" t="s">
        <v>4885</v>
      </c>
      <c r="E4134" s="784">
        <v>2101</v>
      </c>
      <c r="F4134" s="782">
        <v>10721300</v>
      </c>
      <c r="G4134" s="37" t="s">
        <v>169</v>
      </c>
      <c r="H4134" s="785">
        <v>500000</v>
      </c>
      <c r="I4134" s="744"/>
      <c r="J4134" s="738"/>
      <c r="K4134" s="785">
        <f t="shared" si="120"/>
        <v>500000</v>
      </c>
      <c r="L4134" s="1081"/>
      <c r="M4134" s="1321"/>
    </row>
    <row r="4135" spans="2:13" ht="30.95" customHeight="1" x14ac:dyDescent="0.35">
      <c r="B4135" s="782">
        <v>22020901</v>
      </c>
      <c r="C4135" s="782">
        <v>70951</v>
      </c>
      <c r="D4135" s="783" t="s">
        <v>4885</v>
      </c>
      <c r="E4135" s="784">
        <v>2101</v>
      </c>
      <c r="F4135" s="782">
        <v>10721300</v>
      </c>
      <c r="G4135" s="37" t="s">
        <v>171</v>
      </c>
      <c r="H4135" s="785">
        <v>15000</v>
      </c>
      <c r="I4135" s="744">
        <v>2021</v>
      </c>
      <c r="J4135" s="738"/>
      <c r="K4135" s="785">
        <f t="shared" si="120"/>
        <v>15000</v>
      </c>
      <c r="L4135" s="1081"/>
      <c r="M4135" s="1321"/>
    </row>
    <row r="4136" spans="2:13" ht="30.95" customHeight="1" x14ac:dyDescent="0.35">
      <c r="B4136" s="782">
        <v>22021003</v>
      </c>
      <c r="C4136" s="782">
        <v>70951</v>
      </c>
      <c r="D4136" s="783" t="s">
        <v>4885</v>
      </c>
      <c r="E4136" s="784">
        <v>2101</v>
      </c>
      <c r="F4136" s="782">
        <v>10721300</v>
      </c>
      <c r="G4136" s="37" t="s">
        <v>173</v>
      </c>
      <c r="H4136" s="785">
        <v>150000</v>
      </c>
      <c r="I4136" s="744">
        <v>102000</v>
      </c>
      <c r="J4136" s="738"/>
      <c r="K4136" s="785">
        <f t="shared" si="120"/>
        <v>150000</v>
      </c>
      <c r="L4136" s="1081"/>
      <c r="M4136" s="1321"/>
    </row>
    <row r="4137" spans="2:13" ht="30.95" customHeight="1" x14ac:dyDescent="0.35">
      <c r="B4137" s="782">
        <v>22021004</v>
      </c>
      <c r="C4137" s="782">
        <v>70951</v>
      </c>
      <c r="D4137" s="783" t="s">
        <v>4885</v>
      </c>
      <c r="E4137" s="784">
        <v>2101</v>
      </c>
      <c r="F4137" s="782">
        <v>10721300</v>
      </c>
      <c r="G4137" s="37" t="s">
        <v>174</v>
      </c>
      <c r="H4137" s="785">
        <v>441000</v>
      </c>
      <c r="I4137" s="744"/>
      <c r="J4137" s="738"/>
      <c r="K4137" s="785">
        <f t="shared" si="120"/>
        <v>441000</v>
      </c>
      <c r="L4137" s="1081"/>
      <c r="M4137" s="1321"/>
    </row>
    <row r="4138" spans="2:13" ht="30.95" customHeight="1" x14ac:dyDescent="0.35">
      <c r="B4138" s="782">
        <v>22021006</v>
      </c>
      <c r="C4138" s="782">
        <v>70951</v>
      </c>
      <c r="D4138" s="783" t="s">
        <v>4885</v>
      </c>
      <c r="E4138" s="784">
        <v>2101</v>
      </c>
      <c r="F4138" s="782">
        <v>10721300</v>
      </c>
      <c r="G4138" s="37" t="s">
        <v>190</v>
      </c>
      <c r="H4138" s="785">
        <v>7350</v>
      </c>
      <c r="I4138" s="744"/>
      <c r="J4138" s="738"/>
      <c r="K4138" s="785">
        <f t="shared" si="120"/>
        <v>7350</v>
      </c>
      <c r="L4138" s="1081"/>
      <c r="M4138" s="1321"/>
    </row>
    <row r="4139" spans="2:13" ht="30.95" customHeight="1" thickBot="1" x14ac:dyDescent="0.4">
      <c r="B4139" s="782">
        <v>22021021</v>
      </c>
      <c r="C4139" s="782">
        <v>70951</v>
      </c>
      <c r="D4139" s="783" t="s">
        <v>4885</v>
      </c>
      <c r="E4139" s="784">
        <v>2101</v>
      </c>
      <c r="F4139" s="782">
        <v>10721300</v>
      </c>
      <c r="G4139" s="37" t="s">
        <v>201</v>
      </c>
      <c r="H4139" s="785">
        <v>750000</v>
      </c>
      <c r="I4139" s="744"/>
      <c r="J4139" s="738">
        <v>3100000</v>
      </c>
      <c r="K4139" s="785">
        <f t="shared" si="120"/>
        <v>3850000</v>
      </c>
      <c r="L4139" s="1081"/>
      <c r="M4139" s="1321"/>
    </row>
    <row r="4140" spans="2:13" ht="27.75" thickTop="1" thickBot="1" x14ac:dyDescent="0.4">
      <c r="B4140" s="764"/>
      <c r="C4140" s="764"/>
      <c r="D4140" s="764"/>
      <c r="E4140" s="764"/>
      <c r="F4140" s="764"/>
      <c r="G4140" s="51" t="s">
        <v>1039</v>
      </c>
      <c r="H4140" s="766">
        <f>SUM(H4119:H4139)</f>
        <v>238553033.88</v>
      </c>
      <c r="I4140" s="747">
        <f>SUM(I4119:I4139)</f>
        <v>114008891.77999999</v>
      </c>
      <c r="J4140" s="765">
        <f>SUM(J4119:J4139)</f>
        <v>60100000</v>
      </c>
      <c r="K4140" s="766">
        <f>SUM(K4119:K4139)</f>
        <v>298653033.88</v>
      </c>
      <c r="M4140" s="1321"/>
    </row>
    <row r="4141" spans="2:13" ht="27.75" thickTop="1" thickBot="1" x14ac:dyDescent="0.4">
      <c r="B4141" s="767"/>
      <c r="C4141" s="767"/>
      <c r="D4141" s="767"/>
      <c r="E4141" s="767"/>
      <c r="F4141" s="767"/>
      <c r="G4141" s="643"/>
      <c r="H4141" s="794"/>
      <c r="I4141" s="866"/>
      <c r="J4141" s="842"/>
      <c r="K4141" s="932"/>
      <c r="M4141" s="1321"/>
    </row>
    <row r="4142" spans="2:13" ht="27.75" thickTop="1" thickBot="1" x14ac:dyDescent="0.4">
      <c r="B4142" s="767"/>
      <c r="C4142" s="767"/>
      <c r="D4142" s="767"/>
      <c r="E4142" s="767"/>
      <c r="F4142" s="767"/>
      <c r="G4142" s="769"/>
      <c r="H4142" s="787"/>
      <c r="I4142" s="728"/>
      <c r="J4142" s="719" t="s">
        <v>179</v>
      </c>
      <c r="K4142" s="766">
        <f>SUM(K4119)</f>
        <v>261485633.88</v>
      </c>
      <c r="M4142" s="1321"/>
    </row>
    <row r="4143" spans="2:13" ht="27.75" thickTop="1" thickBot="1" x14ac:dyDescent="0.4">
      <c r="B4143" s="767"/>
      <c r="C4143" s="767"/>
      <c r="D4143" s="767"/>
      <c r="E4143" s="767"/>
      <c r="F4143" s="767"/>
      <c r="G4143" s="769"/>
      <c r="H4143" s="787"/>
      <c r="I4143" s="728"/>
      <c r="J4143" s="719" t="s">
        <v>180</v>
      </c>
      <c r="K4143" s="766">
        <f>K4140-K4142</f>
        <v>37167400</v>
      </c>
      <c r="M4143" s="1321"/>
    </row>
    <row r="4144" spans="2:13" ht="27" thickTop="1" thickBot="1" x14ac:dyDescent="0.4">
      <c r="M4144" s="1321"/>
    </row>
    <row r="4145" spans="2:13" ht="27.75" thickTop="1" thickBot="1" x14ac:dyDescent="0.4">
      <c r="B4145" s="1088">
        <v>51701800100</v>
      </c>
      <c r="C4145" s="1089" t="s">
        <v>2897</v>
      </c>
      <c r="D4145" s="1089"/>
      <c r="E4145" s="1089"/>
      <c r="F4145" s="1089"/>
      <c r="G4145" s="1222"/>
      <c r="H4145" s="1108"/>
      <c r="I4145" s="1101"/>
      <c r="J4145" s="1112"/>
      <c r="K4145" s="1119"/>
      <c r="M4145" s="1321"/>
    </row>
    <row r="4146" spans="2:13" ht="27.75" thickTop="1" thickBot="1" x14ac:dyDescent="0.4">
      <c r="B4146" s="1571" t="s">
        <v>182</v>
      </c>
      <c r="C4146" s="1571"/>
      <c r="D4146" s="1571"/>
      <c r="E4146" s="1571"/>
      <c r="F4146" s="1571"/>
      <c r="G4146" s="31"/>
      <c r="H4146" s="32"/>
      <c r="I4146" s="753"/>
      <c r="J4146" s="722"/>
      <c r="K4146" s="69"/>
      <c r="M4146" s="1321"/>
    </row>
    <row r="4147" spans="2:13" ht="106.5" thickTop="1" thickBot="1" x14ac:dyDescent="0.4">
      <c r="B4147" s="20" t="s">
        <v>137</v>
      </c>
      <c r="C4147" s="20" t="s">
        <v>138</v>
      </c>
      <c r="D4147" s="20" t="s">
        <v>139</v>
      </c>
      <c r="E4147" s="20" t="s">
        <v>140</v>
      </c>
      <c r="F4147" s="20" t="s">
        <v>141</v>
      </c>
      <c r="G4147" s="20" t="s">
        <v>142</v>
      </c>
      <c r="H4147" s="33" t="s">
        <v>3311</v>
      </c>
      <c r="I4147" s="750" t="s">
        <v>3316</v>
      </c>
      <c r="J4147" s="717" t="s">
        <v>3315</v>
      </c>
      <c r="K4147" s="21" t="s">
        <v>5190</v>
      </c>
      <c r="M4147" s="1321"/>
    </row>
    <row r="4148" spans="2:13" ht="26.25" thickTop="1" x14ac:dyDescent="0.35">
      <c r="B4148" s="782">
        <v>21010101</v>
      </c>
      <c r="C4148" s="782">
        <v>70942</v>
      </c>
      <c r="D4148" s="783" t="s">
        <v>4874</v>
      </c>
      <c r="E4148" s="784">
        <v>2101</v>
      </c>
      <c r="F4148" s="782">
        <v>10721300</v>
      </c>
      <c r="G4148" s="37" t="s">
        <v>143</v>
      </c>
      <c r="H4148" s="701">
        <v>1039253167.9896001</v>
      </c>
      <c r="I4148" s="755">
        <v>529527123.03999996</v>
      </c>
      <c r="J4148" s="788">
        <v>260285696.19999999</v>
      </c>
      <c r="K4148" s="1196">
        <f t="shared" ref="K4148:K4179" si="121">SUM(H4148,J4148)</f>
        <v>1299538864.1896</v>
      </c>
      <c r="L4148" s="1081"/>
      <c r="M4148" s="1321"/>
    </row>
    <row r="4149" spans="2:13" ht="31.5" customHeight="1" x14ac:dyDescent="0.35">
      <c r="B4149" s="698">
        <v>22020101</v>
      </c>
      <c r="C4149" s="782">
        <v>70942</v>
      </c>
      <c r="D4149" s="761" t="s">
        <v>4874</v>
      </c>
      <c r="E4149" s="700">
        <v>2101</v>
      </c>
      <c r="F4149" s="698">
        <v>10721300</v>
      </c>
      <c r="G4149" s="26" t="s">
        <v>145</v>
      </c>
      <c r="H4149" s="763">
        <v>3500000</v>
      </c>
      <c r="I4149" s="746">
        <v>3787000</v>
      </c>
      <c r="J4149" s="735">
        <v>10000000</v>
      </c>
      <c r="K4149" s="798">
        <f t="shared" si="121"/>
        <v>13500000</v>
      </c>
      <c r="L4149" s="1081"/>
      <c r="M4149" s="1321"/>
    </row>
    <row r="4150" spans="2:13" ht="31.5" customHeight="1" x14ac:dyDescent="0.35">
      <c r="B4150" s="698">
        <v>22020102</v>
      </c>
      <c r="C4150" s="782">
        <v>70942</v>
      </c>
      <c r="D4150" s="761" t="s">
        <v>4874</v>
      </c>
      <c r="E4150" s="700">
        <v>2101</v>
      </c>
      <c r="F4150" s="698">
        <v>10721300</v>
      </c>
      <c r="G4150" s="26" t="s">
        <v>146</v>
      </c>
      <c r="H4150" s="763">
        <v>15000000</v>
      </c>
      <c r="I4150" s="746">
        <v>5404000</v>
      </c>
      <c r="J4150" s="735"/>
      <c r="K4150" s="798">
        <f t="shared" si="121"/>
        <v>15000000</v>
      </c>
      <c r="L4150" s="1081"/>
      <c r="M4150" s="1321"/>
    </row>
    <row r="4151" spans="2:13" ht="31.5" customHeight="1" x14ac:dyDescent="0.35">
      <c r="B4151" s="698">
        <v>22020201</v>
      </c>
      <c r="C4151" s="782">
        <v>70942</v>
      </c>
      <c r="D4151" s="761" t="s">
        <v>4874</v>
      </c>
      <c r="E4151" s="700">
        <v>2101</v>
      </c>
      <c r="F4151" s="698">
        <v>10721300</v>
      </c>
      <c r="G4151" s="26" t="s">
        <v>147</v>
      </c>
      <c r="H4151" s="763">
        <v>7000000</v>
      </c>
      <c r="I4151" s="746">
        <v>535820</v>
      </c>
      <c r="J4151" s="735"/>
      <c r="K4151" s="798">
        <f t="shared" si="121"/>
        <v>7000000</v>
      </c>
      <c r="L4151" s="1081"/>
      <c r="M4151" s="1321"/>
    </row>
    <row r="4152" spans="2:13" ht="31.5" customHeight="1" x14ac:dyDescent="0.35">
      <c r="B4152" s="698">
        <v>22020202</v>
      </c>
      <c r="C4152" s="782">
        <v>70942</v>
      </c>
      <c r="D4152" s="761" t="s">
        <v>4874</v>
      </c>
      <c r="E4152" s="700">
        <v>2101</v>
      </c>
      <c r="F4152" s="698">
        <v>10721300</v>
      </c>
      <c r="G4152" s="26" t="s">
        <v>184</v>
      </c>
      <c r="H4152" s="763">
        <v>500000</v>
      </c>
      <c r="I4152" s="746"/>
      <c r="J4152" s="735"/>
      <c r="K4152" s="798">
        <f t="shared" si="121"/>
        <v>500000</v>
      </c>
      <c r="L4152" s="1081"/>
      <c r="M4152" s="1321"/>
    </row>
    <row r="4153" spans="2:13" ht="31.5" customHeight="1" x14ac:dyDescent="0.35">
      <c r="B4153" s="698">
        <v>22020203</v>
      </c>
      <c r="C4153" s="782">
        <v>70942</v>
      </c>
      <c r="D4153" s="761" t="s">
        <v>4874</v>
      </c>
      <c r="E4153" s="700">
        <v>2101</v>
      </c>
      <c r="F4153" s="698">
        <v>10721300</v>
      </c>
      <c r="G4153" s="26" t="s">
        <v>148</v>
      </c>
      <c r="H4153" s="763">
        <v>10322610</v>
      </c>
      <c r="I4153" s="746"/>
      <c r="J4153" s="735"/>
      <c r="K4153" s="798">
        <f t="shared" si="121"/>
        <v>10322610</v>
      </c>
      <c r="L4153" s="1081"/>
      <c r="M4153" s="1321"/>
    </row>
    <row r="4154" spans="2:13" ht="31.5" customHeight="1" x14ac:dyDescent="0.35">
      <c r="B4154" s="698">
        <v>22020205</v>
      </c>
      <c r="C4154" s="782">
        <v>70942</v>
      </c>
      <c r="D4154" s="761" t="s">
        <v>4874</v>
      </c>
      <c r="E4154" s="700">
        <v>2101</v>
      </c>
      <c r="F4154" s="698">
        <v>10721300</v>
      </c>
      <c r="G4154" s="26" t="s">
        <v>185</v>
      </c>
      <c r="H4154" s="791">
        <v>3600000</v>
      </c>
      <c r="I4154" s="746"/>
      <c r="J4154" s="648"/>
      <c r="K4154" s="799">
        <f t="shared" si="121"/>
        <v>3600000</v>
      </c>
      <c r="L4154" s="1081"/>
      <c r="M4154" s="1321"/>
    </row>
    <row r="4155" spans="2:13" ht="31.5" customHeight="1" x14ac:dyDescent="0.35">
      <c r="B4155" s="698">
        <v>22020206</v>
      </c>
      <c r="C4155" s="782">
        <v>70942</v>
      </c>
      <c r="D4155" s="761" t="s">
        <v>4874</v>
      </c>
      <c r="E4155" s="700">
        <v>2101</v>
      </c>
      <c r="F4155" s="698">
        <v>10721300</v>
      </c>
      <c r="G4155" s="26" t="s">
        <v>234</v>
      </c>
      <c r="H4155" s="791">
        <v>1000000</v>
      </c>
      <c r="I4155" s="745"/>
      <c r="J4155" s="648"/>
      <c r="K4155" s="799">
        <f t="shared" si="121"/>
        <v>1000000</v>
      </c>
      <c r="L4155" s="1081"/>
      <c r="M4155" s="1321"/>
    </row>
    <row r="4156" spans="2:13" ht="31.5" customHeight="1" x14ac:dyDescent="0.35">
      <c r="B4156" s="698">
        <v>22020301</v>
      </c>
      <c r="C4156" s="782">
        <v>70942</v>
      </c>
      <c r="D4156" s="761" t="s">
        <v>4874</v>
      </c>
      <c r="E4156" s="700">
        <v>2101</v>
      </c>
      <c r="F4156" s="698">
        <v>10721300</v>
      </c>
      <c r="G4156" s="26" t="s">
        <v>195</v>
      </c>
      <c r="H4156" s="791">
        <v>7000000</v>
      </c>
      <c r="I4156" s="745">
        <v>115518</v>
      </c>
      <c r="J4156" s="648"/>
      <c r="K4156" s="799">
        <f t="shared" si="121"/>
        <v>7000000</v>
      </c>
      <c r="L4156" s="1081"/>
      <c r="M4156" s="1321"/>
    </row>
    <row r="4157" spans="2:13" ht="31.5" customHeight="1" x14ac:dyDescent="0.35">
      <c r="B4157" s="698">
        <v>22020302</v>
      </c>
      <c r="C4157" s="782">
        <v>70942</v>
      </c>
      <c r="D4157" s="761" t="s">
        <v>4874</v>
      </c>
      <c r="E4157" s="700">
        <v>2101</v>
      </c>
      <c r="F4157" s="698">
        <v>10721300</v>
      </c>
      <c r="G4157" s="26" t="s">
        <v>207</v>
      </c>
      <c r="H4157" s="791">
        <v>2800000</v>
      </c>
      <c r="I4157" s="745"/>
      <c r="J4157" s="648"/>
      <c r="K4157" s="799">
        <f t="shared" si="121"/>
        <v>2800000</v>
      </c>
      <c r="L4157" s="1081"/>
      <c r="M4157" s="1321"/>
    </row>
    <row r="4158" spans="2:13" ht="31.5" customHeight="1" x14ac:dyDescent="0.35">
      <c r="B4158" s="698">
        <v>22020303</v>
      </c>
      <c r="C4158" s="782">
        <v>70942</v>
      </c>
      <c r="D4158" s="761" t="s">
        <v>4874</v>
      </c>
      <c r="E4158" s="700">
        <v>2101</v>
      </c>
      <c r="F4158" s="698">
        <v>10721300</v>
      </c>
      <c r="G4158" s="26" t="s">
        <v>152</v>
      </c>
      <c r="H4158" s="791">
        <v>420000</v>
      </c>
      <c r="I4158" s="745">
        <v>45000</v>
      </c>
      <c r="J4158" s="648"/>
      <c r="K4158" s="799">
        <f t="shared" si="121"/>
        <v>420000</v>
      </c>
      <c r="L4158" s="1081"/>
      <c r="M4158" s="1321"/>
    </row>
    <row r="4159" spans="2:13" ht="31.5" customHeight="1" x14ac:dyDescent="0.35">
      <c r="B4159" s="698">
        <v>22020304</v>
      </c>
      <c r="C4159" s="782">
        <v>70942</v>
      </c>
      <c r="D4159" s="761" t="s">
        <v>4874</v>
      </c>
      <c r="E4159" s="700">
        <v>2101</v>
      </c>
      <c r="F4159" s="698">
        <v>10721300</v>
      </c>
      <c r="G4159" s="26" t="s">
        <v>187</v>
      </c>
      <c r="H4159" s="791">
        <v>350000</v>
      </c>
      <c r="I4159" s="745">
        <v>55000</v>
      </c>
      <c r="J4159" s="648"/>
      <c r="K4159" s="799">
        <f t="shared" si="121"/>
        <v>350000</v>
      </c>
      <c r="L4159" s="1081"/>
      <c r="M4159" s="1321"/>
    </row>
    <row r="4160" spans="2:13" ht="31.5" customHeight="1" x14ac:dyDescent="0.35">
      <c r="B4160" s="698">
        <v>22020305</v>
      </c>
      <c r="C4160" s="782">
        <v>70942</v>
      </c>
      <c r="D4160" s="761" t="s">
        <v>4874</v>
      </c>
      <c r="E4160" s="700">
        <v>2101</v>
      </c>
      <c r="F4160" s="698">
        <v>10721300</v>
      </c>
      <c r="G4160" s="26" t="s">
        <v>153</v>
      </c>
      <c r="H4160" s="791">
        <v>8750000</v>
      </c>
      <c r="I4160" s="745">
        <v>387000</v>
      </c>
      <c r="J4160" s="648"/>
      <c r="K4160" s="799">
        <f t="shared" si="121"/>
        <v>8750000</v>
      </c>
      <c r="L4160" s="1081"/>
      <c r="M4160" s="1321"/>
    </row>
    <row r="4161" spans="2:13" ht="31.5" customHeight="1" x14ac:dyDescent="0.35">
      <c r="B4161" s="698">
        <v>22020306</v>
      </c>
      <c r="C4161" s="782">
        <v>70942</v>
      </c>
      <c r="D4161" s="761" t="s">
        <v>4874</v>
      </c>
      <c r="E4161" s="700">
        <v>2101</v>
      </c>
      <c r="F4161" s="698">
        <v>10721300</v>
      </c>
      <c r="G4161" s="26" t="s">
        <v>154</v>
      </c>
      <c r="H4161" s="791">
        <v>5250000</v>
      </c>
      <c r="I4161" s="745">
        <v>1480000</v>
      </c>
      <c r="J4161" s="648"/>
      <c r="K4161" s="799">
        <f t="shared" si="121"/>
        <v>5250000</v>
      </c>
      <c r="L4161" s="1081"/>
      <c r="M4161" s="1321"/>
    </row>
    <row r="4162" spans="2:13" ht="31.5" customHeight="1" x14ac:dyDescent="0.35">
      <c r="B4162" s="698">
        <v>22020307</v>
      </c>
      <c r="C4162" s="782">
        <v>70942</v>
      </c>
      <c r="D4162" s="761" t="s">
        <v>4874</v>
      </c>
      <c r="E4162" s="700">
        <v>2101</v>
      </c>
      <c r="F4162" s="698">
        <v>10721300</v>
      </c>
      <c r="G4162" s="26" t="s">
        <v>155</v>
      </c>
      <c r="H4162" s="791">
        <v>1855000</v>
      </c>
      <c r="I4162" s="745"/>
      <c r="J4162" s="648"/>
      <c r="K4162" s="799">
        <f t="shared" si="121"/>
        <v>1855000</v>
      </c>
      <c r="L4162" s="1081"/>
      <c r="M4162" s="1321"/>
    </row>
    <row r="4163" spans="2:13" ht="31.5" customHeight="1" x14ac:dyDescent="0.35">
      <c r="B4163" s="698">
        <v>22020309</v>
      </c>
      <c r="C4163" s="782">
        <v>70942</v>
      </c>
      <c r="D4163" s="761" t="s">
        <v>4874</v>
      </c>
      <c r="E4163" s="700">
        <v>2101</v>
      </c>
      <c r="F4163" s="698">
        <v>10721300</v>
      </c>
      <c r="G4163" s="26" t="s">
        <v>156</v>
      </c>
      <c r="H4163" s="791">
        <v>830550</v>
      </c>
      <c r="I4163" s="745"/>
      <c r="J4163" s="648"/>
      <c r="K4163" s="799">
        <f t="shared" si="121"/>
        <v>830550</v>
      </c>
      <c r="L4163" s="1081"/>
      <c r="M4163" s="1321"/>
    </row>
    <row r="4164" spans="2:13" ht="31.5" customHeight="1" x14ac:dyDescent="0.35">
      <c r="B4164" s="698">
        <v>22020310</v>
      </c>
      <c r="C4164" s="782">
        <v>70942</v>
      </c>
      <c r="D4164" s="761" t="s">
        <v>4874</v>
      </c>
      <c r="E4164" s="700">
        <v>2101</v>
      </c>
      <c r="F4164" s="698">
        <v>10721300</v>
      </c>
      <c r="G4164" s="26" t="s">
        <v>209</v>
      </c>
      <c r="H4164" s="791">
        <v>2037350</v>
      </c>
      <c r="I4164" s="745"/>
      <c r="J4164" s="648"/>
      <c r="K4164" s="799">
        <f t="shared" si="121"/>
        <v>2037350</v>
      </c>
      <c r="L4164" s="1081"/>
      <c r="M4164" s="1321"/>
    </row>
    <row r="4165" spans="2:13" ht="31.5" customHeight="1" x14ac:dyDescent="0.35">
      <c r="B4165" s="698">
        <v>22020311</v>
      </c>
      <c r="C4165" s="782">
        <v>70942</v>
      </c>
      <c r="D4165" s="761" t="s">
        <v>4874</v>
      </c>
      <c r="E4165" s="700">
        <v>2101</v>
      </c>
      <c r="F4165" s="698">
        <v>10721300</v>
      </c>
      <c r="G4165" s="26" t="s">
        <v>157</v>
      </c>
      <c r="H4165" s="791">
        <v>3150000</v>
      </c>
      <c r="I4165" s="745"/>
      <c r="J4165" s="648"/>
      <c r="K4165" s="799">
        <f t="shared" si="121"/>
        <v>3150000</v>
      </c>
      <c r="L4165" s="1081"/>
      <c r="M4165" s="1321"/>
    </row>
    <row r="4166" spans="2:13" ht="31.5" customHeight="1" x14ac:dyDescent="0.35">
      <c r="B4166" s="698">
        <v>22020401</v>
      </c>
      <c r="C4166" s="782">
        <v>70942</v>
      </c>
      <c r="D4166" s="761" t="s">
        <v>4874</v>
      </c>
      <c r="E4166" s="700">
        <v>2101</v>
      </c>
      <c r="F4166" s="698">
        <v>10721300</v>
      </c>
      <c r="G4166" s="26" t="s">
        <v>196</v>
      </c>
      <c r="H4166" s="791">
        <v>5000000</v>
      </c>
      <c r="I4166" s="745">
        <v>1112000</v>
      </c>
      <c r="J4166" s="648"/>
      <c r="K4166" s="799">
        <f t="shared" si="121"/>
        <v>5000000</v>
      </c>
      <c r="L4166" s="1081"/>
      <c r="M4166" s="1321"/>
    </row>
    <row r="4167" spans="2:13" ht="31.5" customHeight="1" x14ac:dyDescent="0.35">
      <c r="B4167" s="698">
        <v>22020402</v>
      </c>
      <c r="C4167" s="782">
        <v>70942</v>
      </c>
      <c r="D4167" s="761" t="s">
        <v>4874</v>
      </c>
      <c r="E4167" s="700">
        <v>2101</v>
      </c>
      <c r="F4167" s="698">
        <v>10721300</v>
      </c>
      <c r="G4167" s="26" t="s">
        <v>197</v>
      </c>
      <c r="H4167" s="791">
        <v>1050000</v>
      </c>
      <c r="I4167" s="745"/>
      <c r="J4167" s="648"/>
      <c r="K4167" s="799">
        <f t="shared" si="121"/>
        <v>1050000</v>
      </c>
      <c r="L4167" s="1081"/>
      <c r="M4167" s="1321"/>
    </row>
    <row r="4168" spans="2:13" ht="31.5" customHeight="1" x14ac:dyDescent="0.35">
      <c r="B4168" s="698">
        <v>22020403</v>
      </c>
      <c r="C4168" s="782">
        <v>70942</v>
      </c>
      <c r="D4168" s="761" t="s">
        <v>4874</v>
      </c>
      <c r="E4168" s="700">
        <v>2101</v>
      </c>
      <c r="F4168" s="698">
        <v>10721300</v>
      </c>
      <c r="G4168" s="26" t="s">
        <v>160</v>
      </c>
      <c r="H4168" s="791">
        <v>2100000</v>
      </c>
      <c r="I4168" s="745"/>
      <c r="J4168" s="648"/>
      <c r="K4168" s="799">
        <f t="shared" si="121"/>
        <v>2100000</v>
      </c>
      <c r="L4168" s="1081"/>
      <c r="M4168" s="1321"/>
    </row>
    <row r="4169" spans="2:13" ht="31.5" customHeight="1" x14ac:dyDescent="0.35">
      <c r="B4169" s="698">
        <v>22020404</v>
      </c>
      <c r="C4169" s="782">
        <v>70942</v>
      </c>
      <c r="D4169" s="761" t="s">
        <v>4874</v>
      </c>
      <c r="E4169" s="700">
        <v>2101</v>
      </c>
      <c r="F4169" s="698">
        <v>10721300</v>
      </c>
      <c r="G4169" s="26" t="s">
        <v>161</v>
      </c>
      <c r="H4169" s="791">
        <v>2100000</v>
      </c>
      <c r="I4169" s="745">
        <v>165000</v>
      </c>
      <c r="J4169" s="648"/>
      <c r="K4169" s="83">
        <f t="shared" si="121"/>
        <v>2100000</v>
      </c>
      <c r="L4169" s="1081"/>
      <c r="M4169" s="1321"/>
    </row>
    <row r="4170" spans="2:13" ht="31.5" customHeight="1" x14ac:dyDescent="0.35">
      <c r="B4170" s="698">
        <v>22020405</v>
      </c>
      <c r="C4170" s="782">
        <v>70942</v>
      </c>
      <c r="D4170" s="761" t="s">
        <v>4874</v>
      </c>
      <c r="E4170" s="700">
        <v>2101</v>
      </c>
      <c r="F4170" s="698">
        <v>10721300</v>
      </c>
      <c r="G4170" s="26" t="s">
        <v>162</v>
      </c>
      <c r="H4170" s="791">
        <v>3000000</v>
      </c>
      <c r="I4170" s="745">
        <v>650000</v>
      </c>
      <c r="J4170" s="648"/>
      <c r="K4170" s="799">
        <f t="shared" si="121"/>
        <v>3000000</v>
      </c>
      <c r="L4170" s="1081"/>
      <c r="M4170" s="1321"/>
    </row>
    <row r="4171" spans="2:13" ht="31.5" customHeight="1" x14ac:dyDescent="0.35">
      <c r="B4171" s="698">
        <v>22020406</v>
      </c>
      <c r="C4171" s="782">
        <v>70942</v>
      </c>
      <c r="D4171" s="761" t="s">
        <v>4874</v>
      </c>
      <c r="E4171" s="700">
        <v>2101</v>
      </c>
      <c r="F4171" s="698">
        <v>10721300</v>
      </c>
      <c r="G4171" s="26" t="s">
        <v>163</v>
      </c>
      <c r="H4171" s="791">
        <v>1750000</v>
      </c>
      <c r="I4171" s="745">
        <v>1255000</v>
      </c>
      <c r="J4171" s="648">
        <v>1000000</v>
      </c>
      <c r="K4171" s="799">
        <f t="shared" si="121"/>
        <v>2750000</v>
      </c>
      <c r="L4171" s="1081"/>
      <c r="M4171" s="1321"/>
    </row>
    <row r="4172" spans="2:13" ht="31.5" customHeight="1" x14ac:dyDescent="0.35">
      <c r="B4172" s="698">
        <v>22020501</v>
      </c>
      <c r="C4172" s="782">
        <v>70942</v>
      </c>
      <c r="D4172" s="761" t="s">
        <v>4874</v>
      </c>
      <c r="E4172" s="700">
        <v>2101</v>
      </c>
      <c r="F4172" s="698">
        <v>10721300</v>
      </c>
      <c r="G4172" s="26" t="s">
        <v>198</v>
      </c>
      <c r="H4172" s="791">
        <v>12000000</v>
      </c>
      <c r="I4172" s="745">
        <v>114937341.95999999</v>
      </c>
      <c r="J4172" s="648">
        <v>140000000</v>
      </c>
      <c r="K4172" s="799">
        <f t="shared" si="121"/>
        <v>152000000</v>
      </c>
      <c r="L4172" s="1081"/>
      <c r="M4172" s="1321"/>
    </row>
    <row r="4173" spans="2:13" ht="31.5" customHeight="1" x14ac:dyDescent="0.35">
      <c r="B4173" s="698">
        <v>22020601</v>
      </c>
      <c r="C4173" s="782">
        <v>70942</v>
      </c>
      <c r="D4173" s="761" t="s">
        <v>4874</v>
      </c>
      <c r="E4173" s="700">
        <v>2101</v>
      </c>
      <c r="F4173" s="698">
        <v>10721300</v>
      </c>
      <c r="G4173" s="26" t="s">
        <v>166</v>
      </c>
      <c r="H4173" s="791">
        <v>16500000</v>
      </c>
      <c r="I4173" s="745">
        <v>1540100</v>
      </c>
      <c r="J4173" s="648"/>
      <c r="K4173" s="799">
        <f t="shared" si="121"/>
        <v>16500000</v>
      </c>
      <c r="L4173" s="1081"/>
      <c r="M4173" s="1321"/>
    </row>
    <row r="4174" spans="2:13" ht="31.5" customHeight="1" x14ac:dyDescent="0.35">
      <c r="B4174" s="698">
        <v>22020605</v>
      </c>
      <c r="C4174" s="782">
        <v>70942</v>
      </c>
      <c r="D4174" s="761" t="s">
        <v>4874</v>
      </c>
      <c r="E4174" s="700">
        <v>2101</v>
      </c>
      <c r="F4174" s="698">
        <v>10721300</v>
      </c>
      <c r="G4174" s="26" t="s">
        <v>167</v>
      </c>
      <c r="H4174" s="791">
        <v>5000000</v>
      </c>
      <c r="I4174" s="745">
        <v>1756000</v>
      </c>
      <c r="J4174" s="648"/>
      <c r="K4174" s="799">
        <f t="shared" si="121"/>
        <v>5000000</v>
      </c>
      <c r="L4174" s="1081"/>
      <c r="M4174" s="1321"/>
    </row>
    <row r="4175" spans="2:13" ht="31.5" customHeight="1" x14ac:dyDescent="0.35">
      <c r="B4175" s="698">
        <v>22020701</v>
      </c>
      <c r="C4175" s="782">
        <v>70942</v>
      </c>
      <c r="D4175" s="761" t="s">
        <v>4874</v>
      </c>
      <c r="E4175" s="700">
        <v>2101</v>
      </c>
      <c r="F4175" s="698">
        <v>10721300</v>
      </c>
      <c r="G4175" s="26" t="s">
        <v>199</v>
      </c>
      <c r="H4175" s="791">
        <v>3500000</v>
      </c>
      <c r="I4175" s="745"/>
      <c r="J4175" s="648"/>
      <c r="K4175" s="799">
        <f t="shared" si="121"/>
        <v>3500000</v>
      </c>
      <c r="L4175" s="1081"/>
      <c r="M4175" s="1321"/>
    </row>
    <row r="4176" spans="2:13" ht="31.5" customHeight="1" x14ac:dyDescent="0.35">
      <c r="B4176" s="698">
        <v>22020702</v>
      </c>
      <c r="C4176" s="782">
        <v>70942</v>
      </c>
      <c r="D4176" s="761" t="s">
        <v>4874</v>
      </c>
      <c r="E4176" s="700">
        <v>2101</v>
      </c>
      <c r="F4176" s="698">
        <v>10721300</v>
      </c>
      <c r="G4176" s="26" t="s">
        <v>223</v>
      </c>
      <c r="H4176" s="791">
        <v>1050000</v>
      </c>
      <c r="I4176" s="745"/>
      <c r="J4176" s="648"/>
      <c r="K4176" s="799">
        <f t="shared" si="121"/>
        <v>1050000</v>
      </c>
      <c r="L4176" s="1081"/>
      <c r="M4176" s="1321"/>
    </row>
    <row r="4177" spans="2:13" ht="31.5" customHeight="1" x14ac:dyDescent="0.35">
      <c r="B4177" s="698">
        <v>22020703</v>
      </c>
      <c r="C4177" s="782">
        <v>70942</v>
      </c>
      <c r="D4177" s="761" t="s">
        <v>4874</v>
      </c>
      <c r="E4177" s="700">
        <v>2101</v>
      </c>
      <c r="F4177" s="698">
        <v>10721300</v>
      </c>
      <c r="G4177" s="26" t="s">
        <v>208</v>
      </c>
      <c r="H4177" s="791">
        <v>1750000</v>
      </c>
      <c r="I4177" s="745">
        <v>258000</v>
      </c>
      <c r="J4177" s="648"/>
      <c r="K4177" s="799">
        <f t="shared" si="121"/>
        <v>1750000</v>
      </c>
      <c r="L4177" s="1081"/>
      <c r="M4177" s="1321"/>
    </row>
    <row r="4178" spans="2:13" ht="31.5" customHeight="1" x14ac:dyDescent="0.35">
      <c r="B4178" s="698">
        <v>22020704</v>
      </c>
      <c r="C4178" s="782">
        <v>70942</v>
      </c>
      <c r="D4178" s="761" t="s">
        <v>4874</v>
      </c>
      <c r="E4178" s="700">
        <v>2101</v>
      </c>
      <c r="F4178" s="698">
        <v>10721300</v>
      </c>
      <c r="G4178" s="26" t="s">
        <v>204</v>
      </c>
      <c r="H4178" s="791">
        <v>700000</v>
      </c>
      <c r="I4178" s="745"/>
      <c r="J4178" s="648"/>
      <c r="K4178" s="799">
        <f t="shared" si="121"/>
        <v>700000</v>
      </c>
      <c r="L4178" s="1081"/>
      <c r="M4178" s="1321"/>
    </row>
    <row r="4179" spans="2:13" ht="31.5" customHeight="1" x14ac:dyDescent="0.35">
      <c r="B4179" s="698">
        <v>22020705</v>
      </c>
      <c r="C4179" s="782">
        <v>70942</v>
      </c>
      <c r="D4179" s="761" t="s">
        <v>4874</v>
      </c>
      <c r="E4179" s="700">
        <v>2101</v>
      </c>
      <c r="F4179" s="698">
        <v>10721300</v>
      </c>
      <c r="G4179" s="26" t="s">
        <v>205</v>
      </c>
      <c r="H4179" s="791">
        <v>1750000</v>
      </c>
      <c r="I4179" s="745"/>
      <c r="J4179" s="648"/>
      <c r="K4179" s="799">
        <f t="shared" si="121"/>
        <v>1750000</v>
      </c>
      <c r="L4179" s="1081"/>
      <c r="M4179" s="1321"/>
    </row>
    <row r="4180" spans="2:13" ht="31.5" customHeight="1" x14ac:dyDescent="0.35">
      <c r="B4180" s="782">
        <v>22020706</v>
      </c>
      <c r="C4180" s="782">
        <v>70942</v>
      </c>
      <c r="D4180" s="761" t="s">
        <v>4874</v>
      </c>
      <c r="E4180" s="700">
        <v>2101</v>
      </c>
      <c r="F4180" s="698">
        <v>10721300</v>
      </c>
      <c r="G4180" s="37" t="s">
        <v>229</v>
      </c>
      <c r="H4180" s="785">
        <v>700000</v>
      </c>
      <c r="I4180" s="744"/>
      <c r="J4180" s="738"/>
      <c r="K4180" s="797">
        <f t="shared" ref="K4180:K4197" si="122">SUM(H4180,J4180)</f>
        <v>700000</v>
      </c>
      <c r="L4180" s="1081"/>
      <c r="M4180" s="1321"/>
    </row>
    <row r="4181" spans="2:13" ht="31.5" customHeight="1" x14ac:dyDescent="0.35">
      <c r="B4181" s="698">
        <v>22020709</v>
      </c>
      <c r="C4181" s="782">
        <v>70942</v>
      </c>
      <c r="D4181" s="761" t="s">
        <v>4874</v>
      </c>
      <c r="E4181" s="700">
        <v>2101</v>
      </c>
      <c r="F4181" s="698">
        <v>10721300</v>
      </c>
      <c r="G4181" s="26" t="s">
        <v>230</v>
      </c>
      <c r="H4181" s="791">
        <v>2500000</v>
      </c>
      <c r="I4181" s="745"/>
      <c r="J4181" s="648"/>
      <c r="K4181" s="799">
        <f t="shared" si="122"/>
        <v>2500000</v>
      </c>
      <c r="L4181" s="1081"/>
      <c r="M4181" s="1321"/>
    </row>
    <row r="4182" spans="2:13" ht="31.5" customHeight="1" x14ac:dyDescent="0.35">
      <c r="B4182" s="698">
        <v>22020801</v>
      </c>
      <c r="C4182" s="782">
        <v>70942</v>
      </c>
      <c r="D4182" s="761" t="s">
        <v>4874</v>
      </c>
      <c r="E4182" s="700">
        <v>2101</v>
      </c>
      <c r="F4182" s="698">
        <v>10721300</v>
      </c>
      <c r="G4182" s="26" t="s">
        <v>168</v>
      </c>
      <c r="H4182" s="791">
        <v>3500000</v>
      </c>
      <c r="I4182" s="745">
        <v>204000</v>
      </c>
      <c r="J4182" s="648"/>
      <c r="K4182" s="799">
        <f t="shared" si="122"/>
        <v>3500000</v>
      </c>
      <c r="L4182" s="1081"/>
      <c r="M4182" s="1321"/>
    </row>
    <row r="4183" spans="2:13" ht="31.5" customHeight="1" x14ac:dyDescent="0.35">
      <c r="B4183" s="698">
        <v>22020803</v>
      </c>
      <c r="C4183" s="782">
        <v>70942</v>
      </c>
      <c r="D4183" s="761" t="s">
        <v>4874</v>
      </c>
      <c r="E4183" s="700">
        <v>2101</v>
      </c>
      <c r="F4183" s="698">
        <v>10721300</v>
      </c>
      <c r="G4183" s="26" t="s">
        <v>169</v>
      </c>
      <c r="H4183" s="791">
        <v>9560376</v>
      </c>
      <c r="I4183" s="745">
        <v>480000</v>
      </c>
      <c r="J4183" s="648"/>
      <c r="K4183" s="799">
        <f t="shared" si="122"/>
        <v>9560376</v>
      </c>
      <c r="L4183" s="1081"/>
      <c r="M4183" s="1321"/>
    </row>
    <row r="4184" spans="2:13" ht="31.5" customHeight="1" x14ac:dyDescent="0.35">
      <c r="B4184" s="698">
        <v>22020806</v>
      </c>
      <c r="C4184" s="782">
        <v>70942</v>
      </c>
      <c r="D4184" s="761" t="s">
        <v>4874</v>
      </c>
      <c r="E4184" s="700">
        <v>2101</v>
      </c>
      <c r="F4184" s="698">
        <v>10721300</v>
      </c>
      <c r="G4184" s="26" t="s">
        <v>170</v>
      </c>
      <c r="H4184" s="791">
        <v>1400000</v>
      </c>
      <c r="I4184" s="745"/>
      <c r="J4184" s="648"/>
      <c r="K4184" s="799">
        <f t="shared" si="122"/>
        <v>1400000</v>
      </c>
      <c r="L4184" s="1081"/>
      <c r="M4184" s="1321"/>
    </row>
    <row r="4185" spans="2:13" ht="31.5" customHeight="1" x14ac:dyDescent="0.35">
      <c r="B4185" s="698">
        <v>22020901</v>
      </c>
      <c r="C4185" s="782">
        <v>70942</v>
      </c>
      <c r="D4185" s="761" t="s">
        <v>4874</v>
      </c>
      <c r="E4185" s="700">
        <v>2101</v>
      </c>
      <c r="F4185" s="698">
        <v>10721300</v>
      </c>
      <c r="G4185" s="26" t="s">
        <v>171</v>
      </c>
      <c r="H4185" s="791">
        <v>1050000</v>
      </c>
      <c r="I4185" s="745">
        <v>74540.92</v>
      </c>
      <c r="J4185" s="648"/>
      <c r="K4185" s="799">
        <f t="shared" si="122"/>
        <v>1050000</v>
      </c>
      <c r="L4185" s="1081"/>
      <c r="M4185" s="1321"/>
    </row>
    <row r="4186" spans="2:13" ht="31.5" customHeight="1" x14ac:dyDescent="0.35">
      <c r="B4186" s="698">
        <v>22020902</v>
      </c>
      <c r="C4186" s="782">
        <v>70942</v>
      </c>
      <c r="D4186" s="761" t="s">
        <v>4874</v>
      </c>
      <c r="E4186" s="700">
        <v>2101</v>
      </c>
      <c r="F4186" s="698">
        <v>10721300</v>
      </c>
      <c r="G4186" s="26" t="s">
        <v>226</v>
      </c>
      <c r="H4186" s="791">
        <v>3500000</v>
      </c>
      <c r="I4186" s="745"/>
      <c r="J4186" s="648"/>
      <c r="K4186" s="799">
        <f t="shared" si="122"/>
        <v>3500000</v>
      </c>
      <c r="L4186" s="1081"/>
      <c r="M4186" s="1321"/>
    </row>
    <row r="4187" spans="2:13" ht="31.5" customHeight="1" x14ac:dyDescent="0.35">
      <c r="B4187" s="698">
        <v>22021001</v>
      </c>
      <c r="C4187" s="782">
        <v>70942</v>
      </c>
      <c r="D4187" s="761" t="s">
        <v>4874</v>
      </c>
      <c r="E4187" s="700">
        <v>2101</v>
      </c>
      <c r="F4187" s="698">
        <v>10721300</v>
      </c>
      <c r="G4187" s="26" t="s">
        <v>172</v>
      </c>
      <c r="H4187" s="791">
        <v>15850000</v>
      </c>
      <c r="I4187" s="745">
        <v>4208000</v>
      </c>
      <c r="J4187" s="648"/>
      <c r="K4187" s="799">
        <f t="shared" si="122"/>
        <v>15850000</v>
      </c>
      <c r="L4187" s="1081"/>
      <c r="M4187" s="1321"/>
    </row>
    <row r="4188" spans="2:13" ht="31.5" customHeight="1" x14ac:dyDescent="0.35">
      <c r="B4188" s="698">
        <v>22021002</v>
      </c>
      <c r="C4188" s="782">
        <v>70942</v>
      </c>
      <c r="D4188" s="761" t="s">
        <v>4874</v>
      </c>
      <c r="E4188" s="700">
        <v>2101</v>
      </c>
      <c r="F4188" s="698">
        <v>10721300</v>
      </c>
      <c r="G4188" s="26" t="s">
        <v>189</v>
      </c>
      <c r="H4188" s="791">
        <v>12000000</v>
      </c>
      <c r="I4188" s="745">
        <v>400000</v>
      </c>
      <c r="J4188" s="648"/>
      <c r="K4188" s="799">
        <f t="shared" si="122"/>
        <v>12000000</v>
      </c>
      <c r="L4188" s="1081"/>
      <c r="M4188" s="1321"/>
    </row>
    <row r="4189" spans="2:13" ht="31.5" customHeight="1" x14ac:dyDescent="0.35">
      <c r="B4189" s="698">
        <v>22021003</v>
      </c>
      <c r="C4189" s="782">
        <v>70942</v>
      </c>
      <c r="D4189" s="761" t="s">
        <v>4874</v>
      </c>
      <c r="E4189" s="700">
        <v>2101</v>
      </c>
      <c r="F4189" s="698">
        <v>10721300</v>
      </c>
      <c r="G4189" s="26" t="s">
        <v>173</v>
      </c>
      <c r="H4189" s="791">
        <v>2269656</v>
      </c>
      <c r="I4189" s="745">
        <v>815000</v>
      </c>
      <c r="J4189" s="648"/>
      <c r="K4189" s="799">
        <f t="shared" si="122"/>
        <v>2269656</v>
      </c>
      <c r="L4189" s="1081"/>
      <c r="M4189" s="1321"/>
    </row>
    <row r="4190" spans="2:13" ht="31.5" customHeight="1" x14ac:dyDescent="0.35">
      <c r="B4190" s="698">
        <v>22021004</v>
      </c>
      <c r="C4190" s="782">
        <v>70942</v>
      </c>
      <c r="D4190" s="761" t="s">
        <v>4874</v>
      </c>
      <c r="E4190" s="700">
        <v>2101</v>
      </c>
      <c r="F4190" s="698">
        <v>10721300</v>
      </c>
      <c r="G4190" s="26" t="s">
        <v>174</v>
      </c>
      <c r="H4190" s="791">
        <v>420000</v>
      </c>
      <c r="I4190" s="745"/>
      <c r="J4190" s="648"/>
      <c r="K4190" s="799">
        <f t="shared" si="122"/>
        <v>420000</v>
      </c>
      <c r="L4190" s="1081"/>
      <c r="M4190" s="1321"/>
    </row>
    <row r="4191" spans="2:13" ht="31.5" customHeight="1" x14ac:dyDescent="0.35">
      <c r="B4191" s="698">
        <v>22021006</v>
      </c>
      <c r="C4191" s="782">
        <v>70942</v>
      </c>
      <c r="D4191" s="761" t="s">
        <v>4874</v>
      </c>
      <c r="E4191" s="700">
        <v>2101</v>
      </c>
      <c r="F4191" s="698">
        <v>10721300</v>
      </c>
      <c r="G4191" s="26" t="s">
        <v>190</v>
      </c>
      <c r="H4191" s="791">
        <v>70000</v>
      </c>
      <c r="I4191" s="745">
        <v>150000</v>
      </c>
      <c r="J4191" s="648">
        <v>150000</v>
      </c>
      <c r="K4191" s="799">
        <f t="shared" si="122"/>
        <v>220000</v>
      </c>
      <c r="L4191" s="1081"/>
      <c r="M4191" s="1321"/>
    </row>
    <row r="4192" spans="2:13" ht="31.5" customHeight="1" x14ac:dyDescent="0.35">
      <c r="B4192" s="698">
        <v>22021007</v>
      </c>
      <c r="C4192" s="782">
        <v>70942</v>
      </c>
      <c r="D4192" s="761" t="s">
        <v>4874</v>
      </c>
      <c r="E4192" s="700">
        <v>2101</v>
      </c>
      <c r="F4192" s="698">
        <v>10721300</v>
      </c>
      <c r="G4192" s="26" t="s">
        <v>175</v>
      </c>
      <c r="H4192" s="791">
        <v>15000000</v>
      </c>
      <c r="I4192" s="745">
        <v>5236650</v>
      </c>
      <c r="J4192" s="648"/>
      <c r="K4192" s="799">
        <f t="shared" si="122"/>
        <v>15000000</v>
      </c>
      <c r="L4192" s="1081"/>
      <c r="M4192" s="1321"/>
    </row>
    <row r="4193" spans="2:13" ht="31.5" customHeight="1" x14ac:dyDescent="0.35">
      <c r="B4193" s="698">
        <v>22021008</v>
      </c>
      <c r="C4193" s="782">
        <v>70942</v>
      </c>
      <c r="D4193" s="761" t="s">
        <v>4874</v>
      </c>
      <c r="E4193" s="700">
        <v>2101</v>
      </c>
      <c r="F4193" s="698">
        <v>10721300</v>
      </c>
      <c r="G4193" s="26" t="s">
        <v>191</v>
      </c>
      <c r="H4193" s="791">
        <v>245000</v>
      </c>
      <c r="I4193" s="745"/>
      <c r="J4193" s="648"/>
      <c r="K4193" s="799">
        <f t="shared" si="122"/>
        <v>245000</v>
      </c>
      <c r="L4193" s="1081"/>
      <c r="M4193" s="1321"/>
    </row>
    <row r="4194" spans="2:13" ht="31.5" customHeight="1" x14ac:dyDescent="0.35">
      <c r="B4194" s="698">
        <v>22021009</v>
      </c>
      <c r="C4194" s="782">
        <v>70942</v>
      </c>
      <c r="D4194" s="761" t="s">
        <v>4874</v>
      </c>
      <c r="E4194" s="700">
        <v>2101</v>
      </c>
      <c r="F4194" s="698">
        <v>10721300</v>
      </c>
      <c r="G4194" s="26" t="s">
        <v>176</v>
      </c>
      <c r="H4194" s="791">
        <v>3500000</v>
      </c>
      <c r="I4194" s="745"/>
      <c r="J4194" s="648"/>
      <c r="K4194" s="799">
        <f t="shared" si="122"/>
        <v>3500000</v>
      </c>
      <c r="L4194" s="1081"/>
      <c r="M4194" s="1321"/>
    </row>
    <row r="4195" spans="2:13" ht="31.5" customHeight="1" x14ac:dyDescent="0.35">
      <c r="B4195" s="698">
        <v>22021014</v>
      </c>
      <c r="C4195" s="782">
        <v>70942</v>
      </c>
      <c r="D4195" s="761" t="s">
        <v>4874</v>
      </c>
      <c r="E4195" s="700">
        <v>2101</v>
      </c>
      <c r="F4195" s="698">
        <v>10721300</v>
      </c>
      <c r="G4195" s="26" t="s">
        <v>206</v>
      </c>
      <c r="H4195" s="791">
        <v>350000</v>
      </c>
      <c r="I4195" s="745"/>
      <c r="J4195" s="648"/>
      <c r="K4195" s="799">
        <f t="shared" si="122"/>
        <v>350000</v>
      </c>
      <c r="L4195" s="1081"/>
      <c r="M4195" s="1321"/>
    </row>
    <row r="4196" spans="2:13" ht="31.5" customHeight="1" x14ac:dyDescent="0.35">
      <c r="B4196" s="698">
        <v>22021021</v>
      </c>
      <c r="C4196" s="782">
        <v>70942</v>
      </c>
      <c r="D4196" s="761" t="s">
        <v>4874</v>
      </c>
      <c r="E4196" s="700">
        <v>2101</v>
      </c>
      <c r="F4196" s="698">
        <v>10721300</v>
      </c>
      <c r="G4196" s="26" t="s">
        <v>201</v>
      </c>
      <c r="H4196" s="791">
        <v>10000000</v>
      </c>
      <c r="I4196" s="745"/>
      <c r="J4196" s="648"/>
      <c r="K4196" s="799">
        <f t="shared" si="122"/>
        <v>10000000</v>
      </c>
      <c r="L4196" s="1081"/>
      <c r="M4196" s="1321"/>
    </row>
    <row r="4197" spans="2:13" ht="31.5" customHeight="1" thickBot="1" x14ac:dyDescent="0.4">
      <c r="B4197" s="698">
        <v>22040109</v>
      </c>
      <c r="C4197" s="782">
        <v>70942</v>
      </c>
      <c r="D4197" s="761" t="s">
        <v>4874</v>
      </c>
      <c r="E4197" s="700">
        <v>2101</v>
      </c>
      <c r="F4197" s="698">
        <v>10721300</v>
      </c>
      <c r="G4197" s="26" t="s">
        <v>178</v>
      </c>
      <c r="H4197" s="791">
        <v>2100000</v>
      </c>
      <c r="I4197" s="745">
        <v>180000</v>
      </c>
      <c r="J4197" s="648"/>
      <c r="K4197" s="799">
        <f t="shared" si="122"/>
        <v>2100000</v>
      </c>
      <c r="L4197" s="1081"/>
      <c r="M4197" s="1321"/>
    </row>
    <row r="4198" spans="2:13" ht="31.5" customHeight="1" thickTop="1" thickBot="1" x14ac:dyDescent="0.4">
      <c r="B4198" s="767"/>
      <c r="C4198" s="767"/>
      <c r="D4198" s="767"/>
      <c r="E4198" s="767"/>
      <c r="F4198" s="767"/>
      <c r="G4198" s="16" t="s">
        <v>1039</v>
      </c>
      <c r="H4198" s="1142">
        <f>SUM(H4148:H4197)</f>
        <v>1253883709.9896002</v>
      </c>
      <c r="I4198" s="759">
        <f>SUM(I4148:I4197)</f>
        <v>674758093.91999996</v>
      </c>
      <c r="J4198" s="1162">
        <f>SUM(J4148:J4197)</f>
        <v>411435696.19999999</v>
      </c>
      <c r="K4198" s="972">
        <f>SUM(K4148:K4197)</f>
        <v>1665319406.1896</v>
      </c>
      <c r="M4198" s="1321"/>
    </row>
    <row r="4199" spans="2:13" ht="27" thickTop="1" thickBot="1" x14ac:dyDescent="0.4">
      <c r="B4199" s="767"/>
      <c r="C4199" s="767"/>
      <c r="D4199" s="767"/>
      <c r="E4199" s="767"/>
      <c r="F4199" s="767"/>
      <c r="G4199" s="769"/>
      <c r="H4199" s="787"/>
      <c r="I4199" s="728"/>
      <c r="J4199" s="770"/>
      <c r="K4199" s="1186"/>
      <c r="M4199" s="1321"/>
    </row>
    <row r="4200" spans="2:13" ht="27.75" thickTop="1" thickBot="1" x14ac:dyDescent="0.4">
      <c r="B4200" s="767"/>
      <c r="C4200" s="767"/>
      <c r="D4200" s="767"/>
      <c r="E4200" s="767"/>
      <c r="F4200" s="767"/>
      <c r="G4200" s="769"/>
      <c r="H4200" s="787"/>
      <c r="I4200" s="728"/>
      <c r="J4200" s="719" t="s">
        <v>179</v>
      </c>
      <c r="K4200" s="789">
        <f>SUM(K4148)</f>
        <v>1299538864.1896</v>
      </c>
      <c r="M4200" s="1321"/>
    </row>
    <row r="4201" spans="2:13" ht="27.75" thickTop="1" thickBot="1" x14ac:dyDescent="0.4">
      <c r="B4201" s="767"/>
      <c r="C4201" s="767"/>
      <c r="D4201" s="767"/>
      <c r="E4201" s="767"/>
      <c r="F4201" s="767"/>
      <c r="G4201" s="769"/>
      <c r="H4201" s="787"/>
      <c r="I4201" s="728"/>
      <c r="J4201" s="719" t="s">
        <v>180</v>
      </c>
      <c r="K4201" s="789">
        <f>K4198-K4200</f>
        <v>365780542</v>
      </c>
      <c r="M4201" s="1321"/>
    </row>
    <row r="4202" spans="2:13" ht="27.75" thickTop="1" thickBot="1" x14ac:dyDescent="0.4">
      <c r="B4202" s="767"/>
      <c r="C4202" s="767"/>
      <c r="D4202" s="767"/>
      <c r="E4202" s="767"/>
      <c r="F4202" s="767"/>
      <c r="G4202" s="769"/>
      <c r="H4202" s="787"/>
      <c r="I4202" s="728"/>
      <c r="J4202" s="720"/>
      <c r="K4202" s="827"/>
      <c r="M4202" s="1321"/>
    </row>
    <row r="4203" spans="2:13" ht="27.75" thickTop="1" thickBot="1" x14ac:dyDescent="0.4">
      <c r="B4203" s="1088">
        <v>51701800100</v>
      </c>
      <c r="C4203" s="1089" t="s">
        <v>2897</v>
      </c>
      <c r="D4203" s="1089"/>
      <c r="E4203" s="1089"/>
      <c r="F4203" s="1089"/>
      <c r="G4203" s="1222"/>
      <c r="H4203" s="1108"/>
      <c r="I4203" s="1101"/>
      <c r="J4203" s="1112"/>
      <c r="K4203" s="1119"/>
      <c r="M4203" s="1321"/>
    </row>
    <row r="4204" spans="2:13" ht="27.75" thickTop="1" thickBot="1" x14ac:dyDescent="0.4">
      <c r="B4204" s="1571" t="s">
        <v>213</v>
      </c>
      <c r="C4204" s="1571"/>
      <c r="D4204" s="1571"/>
      <c r="E4204" s="1571"/>
      <c r="F4204" s="1571"/>
      <c r="G4204" s="31"/>
      <c r="H4204" s="32"/>
      <c r="I4204" s="753"/>
      <c r="J4204" s="722"/>
      <c r="K4204" s="32"/>
      <c r="M4204" s="1321"/>
    </row>
    <row r="4205" spans="2:13" ht="80.25" thickTop="1" thickBot="1" x14ac:dyDescent="0.4">
      <c r="B4205" s="20" t="s">
        <v>137</v>
      </c>
      <c r="C4205" s="20" t="s">
        <v>138</v>
      </c>
      <c r="D4205" s="20" t="s">
        <v>139</v>
      </c>
      <c r="E4205" s="20" t="s">
        <v>140</v>
      </c>
      <c r="F4205" s="20" t="s">
        <v>141</v>
      </c>
      <c r="G4205" s="20" t="s">
        <v>142</v>
      </c>
      <c r="H4205" s="33" t="s">
        <v>3311</v>
      </c>
      <c r="I4205" s="750" t="s">
        <v>3317</v>
      </c>
      <c r="J4205" s="717" t="s">
        <v>3318</v>
      </c>
      <c r="K4205" s="33" t="s">
        <v>5153</v>
      </c>
      <c r="M4205" s="1321"/>
    </row>
    <row r="4206" spans="2:13" ht="77.25" thickTop="1" x14ac:dyDescent="0.35">
      <c r="B4206" s="782" t="s">
        <v>2898</v>
      </c>
      <c r="C4206" s="782">
        <v>70942</v>
      </c>
      <c r="D4206" s="790" t="s">
        <v>4309</v>
      </c>
      <c r="E4206" s="784">
        <v>3101</v>
      </c>
      <c r="F4206" s="782">
        <v>10731800</v>
      </c>
      <c r="G4206" s="37" t="s">
        <v>4300</v>
      </c>
      <c r="H4206" s="702">
        <v>41000000</v>
      </c>
      <c r="I4206" s="744"/>
      <c r="J4206" s="736">
        <v>-41000000</v>
      </c>
      <c r="K4206" s="785">
        <f t="shared" ref="K4206:K4224" si="123">SUM(H4206,J4206)</f>
        <v>0</v>
      </c>
      <c r="L4206" s="1081"/>
      <c r="M4206" s="1321"/>
    </row>
    <row r="4207" spans="2:13" ht="51" x14ac:dyDescent="0.35">
      <c r="B4207" s="698">
        <v>23010113</v>
      </c>
      <c r="C4207" s="782">
        <v>70942</v>
      </c>
      <c r="D4207" s="699" t="s">
        <v>3625</v>
      </c>
      <c r="E4207" s="700">
        <v>3101</v>
      </c>
      <c r="F4207" s="782">
        <v>10731800</v>
      </c>
      <c r="G4207" s="26" t="s">
        <v>3235</v>
      </c>
      <c r="H4207" s="680">
        <v>4500000</v>
      </c>
      <c r="I4207" s="731"/>
      <c r="J4207" s="726">
        <v>-4500000</v>
      </c>
      <c r="K4207" s="785">
        <f t="shared" si="123"/>
        <v>0</v>
      </c>
      <c r="L4207" s="1081"/>
      <c r="M4207" s="1321"/>
    </row>
    <row r="4208" spans="2:13" x14ac:dyDescent="0.35">
      <c r="B4208" s="698">
        <v>23010114</v>
      </c>
      <c r="C4208" s="782">
        <v>70942</v>
      </c>
      <c r="D4208" s="699" t="s">
        <v>3626</v>
      </c>
      <c r="E4208" s="700">
        <v>3101</v>
      </c>
      <c r="F4208" s="782">
        <v>10731800</v>
      </c>
      <c r="G4208" s="26" t="s">
        <v>3236</v>
      </c>
      <c r="H4208" s="706">
        <v>4500000</v>
      </c>
      <c r="I4208" s="745"/>
      <c r="J4208" s="726">
        <v>-4500000</v>
      </c>
      <c r="K4208" s="785">
        <f t="shared" si="123"/>
        <v>0</v>
      </c>
      <c r="L4208" s="1081"/>
      <c r="M4208" s="1321"/>
    </row>
    <row r="4209" spans="2:13" x14ac:dyDescent="0.35">
      <c r="B4209" s="698">
        <v>23010115</v>
      </c>
      <c r="C4209" s="782">
        <v>70942</v>
      </c>
      <c r="D4209" s="699" t="s">
        <v>3627</v>
      </c>
      <c r="E4209" s="700">
        <v>3101</v>
      </c>
      <c r="F4209" s="782">
        <v>10731800</v>
      </c>
      <c r="G4209" s="26" t="s">
        <v>3237</v>
      </c>
      <c r="H4209" s="706">
        <v>4500000</v>
      </c>
      <c r="I4209" s="745"/>
      <c r="J4209" s="726">
        <v>-4500000</v>
      </c>
      <c r="K4209" s="785">
        <f t="shared" si="123"/>
        <v>0</v>
      </c>
      <c r="L4209" s="1081"/>
      <c r="M4209" s="1321"/>
    </row>
    <row r="4210" spans="2:13" x14ac:dyDescent="0.35">
      <c r="B4210" s="698">
        <v>23010118</v>
      </c>
      <c r="C4210" s="782">
        <v>70942</v>
      </c>
      <c r="D4210" s="699" t="s">
        <v>3662</v>
      </c>
      <c r="E4210" s="700">
        <v>3101</v>
      </c>
      <c r="F4210" s="782">
        <v>10731800</v>
      </c>
      <c r="G4210" s="26" t="s">
        <v>3238</v>
      </c>
      <c r="H4210" s="680">
        <v>4500000</v>
      </c>
      <c r="I4210" s="731"/>
      <c r="J4210" s="726"/>
      <c r="K4210" s="785">
        <f t="shared" si="123"/>
        <v>4500000</v>
      </c>
      <c r="L4210" s="1081"/>
      <c r="M4210" s="1321"/>
    </row>
    <row r="4211" spans="2:13" x14ac:dyDescent="0.35">
      <c r="B4211" s="698">
        <v>23010124</v>
      </c>
      <c r="C4211" s="782">
        <v>70942</v>
      </c>
      <c r="D4211" s="699" t="s">
        <v>3631</v>
      </c>
      <c r="E4211" s="700">
        <v>3101</v>
      </c>
      <c r="F4211" s="782">
        <v>10731800</v>
      </c>
      <c r="G4211" s="26" t="s">
        <v>3239</v>
      </c>
      <c r="H4211" s="680">
        <v>8000000</v>
      </c>
      <c r="I4211" s="731"/>
      <c r="J4211" s="726"/>
      <c r="K4211" s="785">
        <f t="shared" si="123"/>
        <v>8000000</v>
      </c>
      <c r="L4211" s="1081"/>
      <c r="M4211" s="1321"/>
    </row>
    <row r="4212" spans="2:13" x14ac:dyDescent="0.35">
      <c r="B4212" s="698">
        <v>23010125</v>
      </c>
      <c r="C4212" s="782">
        <v>70942</v>
      </c>
      <c r="D4212" s="699" t="s">
        <v>3632</v>
      </c>
      <c r="E4212" s="700">
        <v>3101</v>
      </c>
      <c r="F4212" s="782">
        <v>10731800</v>
      </c>
      <c r="G4212" s="26" t="s">
        <v>420</v>
      </c>
      <c r="H4212" s="680">
        <v>20906250</v>
      </c>
      <c r="I4212" s="731"/>
      <c r="J4212" s="726"/>
      <c r="K4212" s="785">
        <f t="shared" si="123"/>
        <v>20906250</v>
      </c>
      <c r="L4212" s="1081"/>
      <c r="M4212" s="1321"/>
    </row>
    <row r="4213" spans="2:13" ht="51" x14ac:dyDescent="0.35">
      <c r="B4213" s="698">
        <v>23010128</v>
      </c>
      <c r="C4213" s="782">
        <v>70942</v>
      </c>
      <c r="D4213" s="699" t="s">
        <v>3620</v>
      </c>
      <c r="E4213" s="700">
        <v>3101</v>
      </c>
      <c r="F4213" s="782">
        <v>10731800</v>
      </c>
      <c r="G4213" s="26" t="s">
        <v>4301</v>
      </c>
      <c r="H4213" s="706">
        <v>6000000</v>
      </c>
      <c r="I4213" s="745"/>
      <c r="J4213" s="648"/>
      <c r="K4213" s="785">
        <f t="shared" si="123"/>
        <v>6000000</v>
      </c>
      <c r="L4213" s="1081"/>
      <c r="M4213" s="1321"/>
    </row>
    <row r="4214" spans="2:13" x14ac:dyDescent="0.35">
      <c r="B4214" s="698">
        <v>23010129</v>
      </c>
      <c r="C4214" s="782">
        <v>70942</v>
      </c>
      <c r="D4214" s="699" t="s">
        <v>3635</v>
      </c>
      <c r="E4214" s="700">
        <v>3101</v>
      </c>
      <c r="F4214" s="782">
        <v>10731800</v>
      </c>
      <c r="G4214" s="26" t="s">
        <v>3240</v>
      </c>
      <c r="H4214" s="706">
        <v>61000000</v>
      </c>
      <c r="I4214" s="745">
        <v>41999123.840000004</v>
      </c>
      <c r="J4214" s="726">
        <v>50000000</v>
      </c>
      <c r="K4214" s="785">
        <f t="shared" si="123"/>
        <v>111000000</v>
      </c>
      <c r="L4214" s="1081"/>
      <c r="M4214" s="1321"/>
    </row>
    <row r="4215" spans="2:13" x14ac:dyDescent="0.35">
      <c r="B4215" s="698" t="s">
        <v>2899</v>
      </c>
      <c r="C4215" s="782">
        <v>70942</v>
      </c>
      <c r="D4215" s="699" t="s">
        <v>3636</v>
      </c>
      <c r="E4215" s="700">
        <v>3101</v>
      </c>
      <c r="F4215" s="782">
        <v>10731800</v>
      </c>
      <c r="G4215" s="26" t="s">
        <v>3234</v>
      </c>
      <c r="H4215" s="680">
        <v>36000000</v>
      </c>
      <c r="I4215" s="731">
        <v>13947667.59</v>
      </c>
      <c r="J4215" s="726">
        <v>14000000</v>
      </c>
      <c r="K4215" s="785">
        <f t="shared" si="123"/>
        <v>50000000</v>
      </c>
      <c r="L4215" s="1081"/>
      <c r="M4215" s="1321"/>
    </row>
    <row r="4216" spans="2:13" ht="51" x14ac:dyDescent="0.35">
      <c r="B4216" s="698" t="s">
        <v>2899</v>
      </c>
      <c r="C4216" s="782">
        <v>70942</v>
      </c>
      <c r="D4216" s="790" t="s">
        <v>3637</v>
      </c>
      <c r="E4216" s="784">
        <v>3101</v>
      </c>
      <c r="F4216" s="782">
        <v>10731800</v>
      </c>
      <c r="G4216" s="37" t="s">
        <v>4302</v>
      </c>
      <c r="H4216" s="702">
        <v>24000000</v>
      </c>
      <c r="I4216" s="744"/>
      <c r="J4216" s="738"/>
      <c r="K4216" s="785">
        <f t="shared" si="123"/>
        <v>24000000</v>
      </c>
      <c r="L4216" s="1081"/>
      <c r="M4216" s="1321"/>
    </row>
    <row r="4217" spans="2:13" ht="51" x14ac:dyDescent="0.35">
      <c r="B4217" s="698">
        <v>23020102</v>
      </c>
      <c r="C4217" s="782">
        <v>70942</v>
      </c>
      <c r="D4217" s="699" t="s">
        <v>3638</v>
      </c>
      <c r="E4217" s="700">
        <v>3101</v>
      </c>
      <c r="F4217" s="782">
        <v>10731800</v>
      </c>
      <c r="G4217" s="26" t="s">
        <v>4303</v>
      </c>
      <c r="H4217" s="706">
        <v>6000000</v>
      </c>
      <c r="I4217" s="745"/>
      <c r="J4217" s="726"/>
      <c r="K4217" s="791">
        <f t="shared" si="123"/>
        <v>6000000</v>
      </c>
      <c r="L4217" s="1081"/>
      <c r="M4217" s="1321"/>
    </row>
    <row r="4218" spans="2:13" ht="76.5" x14ac:dyDescent="0.35">
      <c r="B4218" s="698">
        <v>23020105</v>
      </c>
      <c r="C4218" s="782">
        <v>70942</v>
      </c>
      <c r="D4218" s="699" t="s">
        <v>4310</v>
      </c>
      <c r="E4218" s="700">
        <v>3101</v>
      </c>
      <c r="F4218" s="782">
        <v>10731800</v>
      </c>
      <c r="G4218" s="26" t="s">
        <v>4304</v>
      </c>
      <c r="H4218" s="706">
        <v>8000000</v>
      </c>
      <c r="I4218" s="745"/>
      <c r="J4218" s="726"/>
      <c r="K4218" s="791">
        <f t="shared" si="123"/>
        <v>8000000</v>
      </c>
      <c r="L4218" s="1081"/>
      <c r="M4218" s="1321"/>
    </row>
    <row r="4219" spans="2:13" x14ac:dyDescent="0.35">
      <c r="B4219" s="698">
        <v>23020114</v>
      </c>
      <c r="C4219" s="782">
        <v>70942</v>
      </c>
      <c r="D4219" s="699" t="s">
        <v>3639</v>
      </c>
      <c r="E4219" s="700">
        <v>3101</v>
      </c>
      <c r="F4219" s="782">
        <v>10731800</v>
      </c>
      <c r="G4219" s="26" t="s">
        <v>4305</v>
      </c>
      <c r="H4219" s="706">
        <v>6000000</v>
      </c>
      <c r="I4219" s="745"/>
      <c r="J4219" s="726"/>
      <c r="K4219" s="791">
        <f t="shared" si="123"/>
        <v>6000000</v>
      </c>
      <c r="L4219" s="1081"/>
      <c r="M4219" s="1321"/>
    </row>
    <row r="4220" spans="2:13" x14ac:dyDescent="0.35">
      <c r="B4220" s="698">
        <v>23020123</v>
      </c>
      <c r="C4220" s="782">
        <v>70942</v>
      </c>
      <c r="D4220" s="699" t="s">
        <v>3640</v>
      </c>
      <c r="E4220" s="700">
        <v>3101</v>
      </c>
      <c r="F4220" s="782">
        <v>10731800</v>
      </c>
      <c r="G4220" s="26" t="s">
        <v>3233</v>
      </c>
      <c r="H4220" s="706">
        <v>227663750</v>
      </c>
      <c r="I4220" s="745">
        <v>102672700.08</v>
      </c>
      <c r="J4220" s="726">
        <v>200000000</v>
      </c>
      <c r="K4220" s="791">
        <f t="shared" si="123"/>
        <v>427663750</v>
      </c>
      <c r="L4220" s="1081"/>
      <c r="M4220" s="1321"/>
    </row>
    <row r="4221" spans="2:13" x14ac:dyDescent="0.35">
      <c r="B4221" s="698">
        <v>23020128</v>
      </c>
      <c r="C4221" s="782">
        <v>70942</v>
      </c>
      <c r="D4221" s="699" t="s">
        <v>3641</v>
      </c>
      <c r="E4221" s="700">
        <v>3101</v>
      </c>
      <c r="F4221" s="782">
        <v>10731800</v>
      </c>
      <c r="G4221" s="26" t="s">
        <v>3233</v>
      </c>
      <c r="H4221" s="706">
        <v>241000000</v>
      </c>
      <c r="I4221" s="745">
        <v>123691972.81999999</v>
      </c>
      <c r="J4221" s="726">
        <v>100000000</v>
      </c>
      <c r="K4221" s="791">
        <f t="shared" si="123"/>
        <v>341000000</v>
      </c>
      <c r="L4221" s="1081"/>
      <c r="M4221" s="1321"/>
    </row>
    <row r="4222" spans="2:13" ht="51" x14ac:dyDescent="0.35">
      <c r="B4222" s="698">
        <v>23030106</v>
      </c>
      <c r="C4222" s="782">
        <v>70942</v>
      </c>
      <c r="D4222" s="699" t="s">
        <v>3642</v>
      </c>
      <c r="E4222" s="700">
        <v>3101</v>
      </c>
      <c r="F4222" s="782">
        <v>10731800</v>
      </c>
      <c r="G4222" s="26" t="s">
        <v>4306</v>
      </c>
      <c r="H4222" s="706">
        <v>15000000</v>
      </c>
      <c r="I4222" s="745"/>
      <c r="J4222" s="648"/>
      <c r="K4222" s="791">
        <f t="shared" si="123"/>
        <v>15000000</v>
      </c>
      <c r="L4222" s="1081"/>
      <c r="M4222" s="1321"/>
    </row>
    <row r="4223" spans="2:13" ht="51" x14ac:dyDescent="0.35">
      <c r="B4223" s="698">
        <v>23050101</v>
      </c>
      <c r="C4223" s="782">
        <v>70942</v>
      </c>
      <c r="D4223" s="699" t="s">
        <v>3661</v>
      </c>
      <c r="E4223" s="700">
        <v>3101</v>
      </c>
      <c r="F4223" s="782">
        <v>10731800</v>
      </c>
      <c r="G4223" s="26" t="s">
        <v>4307</v>
      </c>
      <c r="H4223" s="706">
        <v>2500000</v>
      </c>
      <c r="I4223" s="745"/>
      <c r="J4223" s="726"/>
      <c r="K4223" s="791">
        <f t="shared" si="123"/>
        <v>2500000</v>
      </c>
      <c r="L4223" s="1081"/>
      <c r="M4223" s="1321"/>
    </row>
    <row r="4224" spans="2:13" ht="26.25" thickBot="1" x14ac:dyDescent="0.4">
      <c r="B4224" s="698">
        <v>23050101</v>
      </c>
      <c r="C4224" s="782">
        <v>70942</v>
      </c>
      <c r="D4224" s="699" t="s">
        <v>4311</v>
      </c>
      <c r="E4224" s="700">
        <v>3101</v>
      </c>
      <c r="F4224" s="782">
        <v>10731800</v>
      </c>
      <c r="G4224" s="26" t="s">
        <v>4308</v>
      </c>
      <c r="H4224" s="706">
        <v>21000000</v>
      </c>
      <c r="I4224" s="745"/>
      <c r="J4224" s="726"/>
      <c r="K4224" s="791">
        <f t="shared" si="123"/>
        <v>21000000</v>
      </c>
      <c r="L4224" s="1081"/>
      <c r="M4224" s="1321"/>
    </row>
    <row r="4225" spans="2:15" ht="27.75" thickTop="1" thickBot="1" x14ac:dyDescent="0.4">
      <c r="B4225" s="764"/>
      <c r="C4225" s="764"/>
      <c r="D4225" s="764"/>
      <c r="E4225" s="764"/>
      <c r="F4225" s="764"/>
      <c r="G4225" s="51" t="s">
        <v>1038</v>
      </c>
      <c r="H4225" s="766">
        <f>SUM(H4206:H4224)</f>
        <v>742070000</v>
      </c>
      <c r="I4225" s="747">
        <f>SUM(I4206:I4224)</f>
        <v>282311464.32999998</v>
      </c>
      <c r="J4225" s="765">
        <f>SUM(J4206:J4224)</f>
        <v>309500000</v>
      </c>
      <c r="K4225" s="766">
        <f>SUM(K4206:K4224)</f>
        <v>1051570000</v>
      </c>
      <c r="M4225" s="1321"/>
    </row>
    <row r="4226" spans="2:15" ht="27.75" thickTop="1" thickBot="1" x14ac:dyDescent="0.4">
      <c r="B4226" s="767"/>
      <c r="C4226" s="767"/>
      <c r="D4226" s="767"/>
      <c r="E4226" s="767"/>
      <c r="F4226" s="767"/>
      <c r="G4226" s="643"/>
      <c r="H4226" s="794"/>
      <c r="I4226" s="866"/>
      <c r="J4226" s="842"/>
      <c r="K4226" s="930"/>
      <c r="M4226" s="1321"/>
    </row>
    <row r="4227" spans="2:15" ht="27.75" thickTop="1" thickBot="1" x14ac:dyDescent="0.4">
      <c r="B4227" s="767"/>
      <c r="C4227" s="767"/>
      <c r="D4227" s="767"/>
      <c r="E4227" s="767"/>
      <c r="F4227" s="767"/>
      <c r="G4227" s="769"/>
      <c r="H4227" s="787"/>
      <c r="I4227" s="728"/>
      <c r="J4227" s="719" t="s">
        <v>215</v>
      </c>
      <c r="K4227" s="766">
        <f>K4225</f>
        <v>1051570000</v>
      </c>
      <c r="M4227" s="1321"/>
    </row>
    <row r="4228" spans="2:15" ht="27.75" thickTop="1" thickBot="1" x14ac:dyDescent="0.4">
      <c r="B4228" s="767"/>
      <c r="C4228" s="767"/>
      <c r="D4228" s="767"/>
      <c r="E4228" s="767"/>
      <c r="F4228" s="767"/>
      <c r="G4228" s="769"/>
      <c r="H4228" s="787"/>
      <c r="I4228" s="728"/>
      <c r="J4228" s="720"/>
      <c r="K4228" s="827"/>
      <c r="M4228" s="1321"/>
    </row>
    <row r="4229" spans="2:15" ht="27.75" thickTop="1" thickBot="1" x14ac:dyDescent="0.4">
      <c r="B4229" s="1088" t="s">
        <v>93</v>
      </c>
      <c r="C4229" s="1089" t="s">
        <v>3176</v>
      </c>
      <c r="D4229" s="1089"/>
      <c r="E4229" s="1089"/>
      <c r="F4229" s="1089"/>
      <c r="G4229" s="1089"/>
      <c r="H4229" s="1108"/>
      <c r="I4229" s="1121"/>
      <c r="J4229" s="1119"/>
      <c r="K4229" s="1119"/>
      <c r="M4229" s="1321"/>
    </row>
    <row r="4230" spans="2:15" ht="27.75" thickTop="1" thickBot="1" x14ac:dyDescent="0.4">
      <c r="B4230" s="1571" t="s">
        <v>182</v>
      </c>
      <c r="C4230" s="1571"/>
      <c r="D4230" s="1571"/>
      <c r="E4230" s="1571"/>
      <c r="F4230" s="1571"/>
      <c r="G4230" s="771"/>
      <c r="H4230" s="802"/>
      <c r="I4230" s="773"/>
      <c r="J4230" s="772"/>
      <c r="K4230" s="772"/>
      <c r="M4230" s="1321"/>
    </row>
    <row r="4231" spans="2:15" ht="106.5" thickTop="1" thickBot="1" x14ac:dyDescent="0.4">
      <c r="B4231" s="20" t="s">
        <v>137</v>
      </c>
      <c r="C4231" s="20" t="s">
        <v>138</v>
      </c>
      <c r="D4231" s="20" t="s">
        <v>139</v>
      </c>
      <c r="E4231" s="20" t="s">
        <v>140</v>
      </c>
      <c r="F4231" s="20" t="s">
        <v>141</v>
      </c>
      <c r="G4231" s="20" t="s">
        <v>142</v>
      </c>
      <c r="H4231" s="33" t="s">
        <v>3311</v>
      </c>
      <c r="I4231" s="750" t="s">
        <v>3316</v>
      </c>
      <c r="J4231" s="717" t="s">
        <v>3315</v>
      </c>
      <c r="K4231" s="21" t="s">
        <v>5190</v>
      </c>
      <c r="M4231" s="1321"/>
    </row>
    <row r="4232" spans="2:15" ht="26.25" thickTop="1" x14ac:dyDescent="0.35">
      <c r="B4232" s="782">
        <v>21010101</v>
      </c>
      <c r="C4232" s="782">
        <v>70941</v>
      </c>
      <c r="D4232" s="783" t="s">
        <v>4874</v>
      </c>
      <c r="E4232" s="784">
        <v>2101</v>
      </c>
      <c r="F4232" s="782">
        <v>10721300</v>
      </c>
      <c r="G4232" s="37" t="s">
        <v>143</v>
      </c>
      <c r="H4232" s="785">
        <v>1727811084.5711999</v>
      </c>
      <c r="I4232" s="774">
        <v>893356771.35000014</v>
      </c>
      <c r="J4232" s="785"/>
      <c r="K4232" s="797">
        <f t="shared" ref="K4232:K4263" si="124">SUM(H4232,J4232)</f>
        <v>1727811084.5711999</v>
      </c>
      <c r="L4232" s="1081"/>
      <c r="M4232" s="1321"/>
    </row>
    <row r="4233" spans="2:15" x14ac:dyDescent="0.35">
      <c r="B4233" s="698">
        <v>21020101</v>
      </c>
      <c r="C4233" s="782">
        <v>70941</v>
      </c>
      <c r="D4233" s="783" t="s">
        <v>4874</v>
      </c>
      <c r="E4233" s="784">
        <v>2101</v>
      </c>
      <c r="F4233" s="782">
        <v>10721300</v>
      </c>
      <c r="G4233" s="26" t="s">
        <v>144</v>
      </c>
      <c r="H4233" s="791">
        <v>15000000</v>
      </c>
      <c r="I4233" s="775"/>
      <c r="J4233" s="39">
        <v>-6765650</v>
      </c>
      <c r="K4233" s="799">
        <f t="shared" si="124"/>
        <v>8234350</v>
      </c>
      <c r="L4233" s="1081"/>
      <c r="M4233" s="1321"/>
    </row>
    <row r="4234" spans="2:15" x14ac:dyDescent="0.35">
      <c r="B4234" s="698">
        <v>21030103</v>
      </c>
      <c r="C4234" s="782">
        <v>71031</v>
      </c>
      <c r="D4234" s="783" t="s">
        <v>4874</v>
      </c>
      <c r="E4234" s="784">
        <v>2101</v>
      </c>
      <c r="F4234" s="782">
        <v>10721300</v>
      </c>
      <c r="G4234" s="26" t="s">
        <v>286</v>
      </c>
      <c r="H4234" s="39">
        <v>1480000</v>
      </c>
      <c r="I4234" s="776"/>
      <c r="J4234" s="39"/>
      <c r="K4234" s="799">
        <f t="shared" si="124"/>
        <v>1480000</v>
      </c>
      <c r="L4234" s="1081"/>
      <c r="M4234" s="1321"/>
    </row>
    <row r="4235" spans="2:15" ht="29.45" customHeight="1" x14ac:dyDescent="0.35">
      <c r="B4235" s="698">
        <v>22020101</v>
      </c>
      <c r="C4235" s="782">
        <v>70941</v>
      </c>
      <c r="D4235" s="783" t="s">
        <v>4874</v>
      </c>
      <c r="E4235" s="784">
        <v>2101</v>
      </c>
      <c r="F4235" s="782">
        <v>10721300</v>
      </c>
      <c r="G4235" s="26" t="s">
        <v>145</v>
      </c>
      <c r="H4235" s="791">
        <v>3000000</v>
      </c>
      <c r="I4235" s="775">
        <v>3000000</v>
      </c>
      <c r="J4235" s="791"/>
      <c r="K4235" s="799">
        <f t="shared" si="124"/>
        <v>3000000</v>
      </c>
      <c r="L4235" s="1081"/>
      <c r="M4235" s="1321"/>
    </row>
    <row r="4236" spans="2:15" s="1312" customFormat="1" ht="29.45" customHeight="1" x14ac:dyDescent="0.35">
      <c r="B4236" s="1313">
        <v>22020102</v>
      </c>
      <c r="C4236" s="1324">
        <v>70941</v>
      </c>
      <c r="D4236" s="1333" t="s">
        <v>4874</v>
      </c>
      <c r="E4236" s="1334">
        <v>2101</v>
      </c>
      <c r="F4236" s="1324">
        <v>10721300</v>
      </c>
      <c r="G4236" s="1316" t="s">
        <v>146</v>
      </c>
      <c r="H4236" s="1317">
        <v>5850000</v>
      </c>
      <c r="I4236" s="1341">
        <v>6981000</v>
      </c>
      <c r="J4236" s="1335">
        <v>1131000</v>
      </c>
      <c r="K4236" s="1326">
        <f t="shared" si="124"/>
        <v>6981000</v>
      </c>
      <c r="L4236" s="1327"/>
      <c r="M4236" s="1321"/>
      <c r="N4236" s="1322"/>
      <c r="O4236" s="1322"/>
    </row>
    <row r="4237" spans="2:15" ht="29.45" customHeight="1" x14ac:dyDescent="0.35">
      <c r="B4237" s="698">
        <v>22020103</v>
      </c>
      <c r="C4237" s="782">
        <v>70941</v>
      </c>
      <c r="D4237" s="783" t="s">
        <v>4874</v>
      </c>
      <c r="E4237" s="784">
        <v>2101</v>
      </c>
      <c r="F4237" s="782">
        <v>10721300</v>
      </c>
      <c r="G4237" s="26" t="s">
        <v>282</v>
      </c>
      <c r="H4237" s="791">
        <v>3200000</v>
      </c>
      <c r="I4237" s="775">
        <v>450000</v>
      </c>
      <c r="J4237" s="39"/>
      <c r="K4237" s="799">
        <f t="shared" si="124"/>
        <v>3200000</v>
      </c>
      <c r="L4237" s="1081"/>
      <c r="M4237" s="1321"/>
    </row>
    <row r="4238" spans="2:15" ht="29.45" customHeight="1" x14ac:dyDescent="0.35">
      <c r="B4238" s="698">
        <v>22020201</v>
      </c>
      <c r="C4238" s="782">
        <v>70941</v>
      </c>
      <c r="D4238" s="783" t="s">
        <v>4874</v>
      </c>
      <c r="E4238" s="784">
        <v>2101</v>
      </c>
      <c r="F4238" s="782">
        <v>10721300</v>
      </c>
      <c r="G4238" s="26" t="s">
        <v>147</v>
      </c>
      <c r="H4238" s="791">
        <v>2450000</v>
      </c>
      <c r="I4238" s="775">
        <v>1346928</v>
      </c>
      <c r="J4238" s="39"/>
      <c r="K4238" s="799">
        <f t="shared" si="124"/>
        <v>2450000</v>
      </c>
      <c r="L4238" s="1081"/>
      <c r="M4238" s="1321"/>
    </row>
    <row r="4239" spans="2:15" ht="29.45" customHeight="1" x14ac:dyDescent="0.35">
      <c r="B4239" s="698">
        <v>22020202</v>
      </c>
      <c r="C4239" s="782">
        <v>70941</v>
      </c>
      <c r="D4239" s="783" t="s">
        <v>4874</v>
      </c>
      <c r="E4239" s="784">
        <v>2101</v>
      </c>
      <c r="F4239" s="782">
        <v>10721300</v>
      </c>
      <c r="G4239" s="26" t="s">
        <v>184</v>
      </c>
      <c r="H4239" s="791">
        <v>364000</v>
      </c>
      <c r="I4239" s="775">
        <v>0</v>
      </c>
      <c r="J4239" s="39"/>
      <c r="K4239" s="799">
        <f t="shared" si="124"/>
        <v>364000</v>
      </c>
      <c r="L4239" s="1081"/>
      <c r="M4239" s="1321"/>
    </row>
    <row r="4240" spans="2:15" ht="29.45" customHeight="1" x14ac:dyDescent="0.35">
      <c r="B4240" s="698">
        <v>22020203</v>
      </c>
      <c r="C4240" s="782">
        <v>70941</v>
      </c>
      <c r="D4240" s="783" t="s">
        <v>4874</v>
      </c>
      <c r="E4240" s="784">
        <v>2101</v>
      </c>
      <c r="F4240" s="782">
        <v>10721300</v>
      </c>
      <c r="G4240" s="26" t="s">
        <v>148</v>
      </c>
      <c r="H4240" s="791">
        <v>2500000</v>
      </c>
      <c r="I4240" s="775">
        <v>810000</v>
      </c>
      <c r="J4240" s="39"/>
      <c r="K4240" s="799">
        <f t="shared" si="124"/>
        <v>2500000</v>
      </c>
      <c r="L4240" s="1081"/>
      <c r="M4240" s="1321"/>
    </row>
    <row r="4241" spans="2:15" ht="29.45" customHeight="1" x14ac:dyDescent="0.35">
      <c r="B4241" s="698">
        <v>22020204</v>
      </c>
      <c r="C4241" s="782">
        <v>70941</v>
      </c>
      <c r="D4241" s="783" t="s">
        <v>4874</v>
      </c>
      <c r="E4241" s="784">
        <v>2101</v>
      </c>
      <c r="F4241" s="782">
        <v>10721300</v>
      </c>
      <c r="G4241" s="26" t="s">
        <v>149</v>
      </c>
      <c r="H4241" s="791">
        <v>1680000</v>
      </c>
      <c r="I4241" s="775">
        <v>0</v>
      </c>
      <c r="J4241" s="680"/>
      <c r="K4241" s="799">
        <f t="shared" si="124"/>
        <v>1680000</v>
      </c>
      <c r="L4241" s="1081"/>
      <c r="M4241" s="1321"/>
    </row>
    <row r="4242" spans="2:15" ht="29.45" customHeight="1" x14ac:dyDescent="0.35">
      <c r="B4242" s="698">
        <v>22020205</v>
      </c>
      <c r="C4242" s="782">
        <v>70941</v>
      </c>
      <c r="D4242" s="783" t="s">
        <v>4874</v>
      </c>
      <c r="E4242" s="784">
        <v>2101</v>
      </c>
      <c r="F4242" s="782">
        <v>10721300</v>
      </c>
      <c r="G4242" s="26" t="s">
        <v>185</v>
      </c>
      <c r="H4242" s="791">
        <v>840000</v>
      </c>
      <c r="I4242" s="775">
        <v>0</v>
      </c>
      <c r="J4242" s="39"/>
      <c r="K4242" s="799">
        <f t="shared" si="124"/>
        <v>840000</v>
      </c>
      <c r="L4242" s="1081"/>
      <c r="M4242" s="1321"/>
    </row>
    <row r="4243" spans="2:15" ht="29.45" customHeight="1" x14ac:dyDescent="0.35">
      <c r="B4243" s="698">
        <v>22020206</v>
      </c>
      <c r="C4243" s="782">
        <v>70941</v>
      </c>
      <c r="D4243" s="783" t="s">
        <v>4874</v>
      </c>
      <c r="E4243" s="784">
        <v>2101</v>
      </c>
      <c r="F4243" s="782">
        <v>10721300</v>
      </c>
      <c r="G4243" s="26" t="s">
        <v>234</v>
      </c>
      <c r="H4243" s="791">
        <v>529200</v>
      </c>
      <c r="I4243" s="775">
        <v>0</v>
      </c>
      <c r="J4243" s="791"/>
      <c r="K4243" s="799">
        <f t="shared" si="124"/>
        <v>529200</v>
      </c>
      <c r="L4243" s="1081"/>
      <c r="M4243" s="1321"/>
    </row>
    <row r="4244" spans="2:15" ht="29.45" customHeight="1" x14ac:dyDescent="0.35">
      <c r="B4244" s="698">
        <v>22020208</v>
      </c>
      <c r="C4244" s="782">
        <v>70941</v>
      </c>
      <c r="D4244" s="783" t="s">
        <v>4874</v>
      </c>
      <c r="E4244" s="784">
        <v>2101</v>
      </c>
      <c r="F4244" s="782">
        <v>10721300</v>
      </c>
      <c r="G4244" s="26" t="s">
        <v>241</v>
      </c>
      <c r="H4244" s="791">
        <v>1879240</v>
      </c>
      <c r="I4244" s="775">
        <v>0</v>
      </c>
      <c r="J4244" s="680"/>
      <c r="K4244" s="799">
        <f t="shared" si="124"/>
        <v>1879240</v>
      </c>
      <c r="L4244" s="1081"/>
      <c r="M4244" s="1321"/>
    </row>
    <row r="4245" spans="2:15" ht="29.45" customHeight="1" x14ac:dyDescent="0.35">
      <c r="B4245" s="698">
        <v>22020301</v>
      </c>
      <c r="C4245" s="782">
        <v>70941</v>
      </c>
      <c r="D4245" s="783" t="s">
        <v>4874</v>
      </c>
      <c r="E4245" s="784">
        <v>2101</v>
      </c>
      <c r="F4245" s="782">
        <v>10721300</v>
      </c>
      <c r="G4245" s="26" t="s">
        <v>195</v>
      </c>
      <c r="H4245" s="791">
        <v>5500000</v>
      </c>
      <c r="I4245" s="775">
        <v>774600</v>
      </c>
      <c r="J4245" s="39"/>
      <c r="K4245" s="799">
        <f t="shared" si="124"/>
        <v>5500000</v>
      </c>
      <c r="L4245" s="1081"/>
      <c r="M4245" s="1321"/>
    </row>
    <row r="4246" spans="2:15" ht="29.45" customHeight="1" x14ac:dyDescent="0.35">
      <c r="B4246" s="698">
        <v>22020302</v>
      </c>
      <c r="C4246" s="782">
        <v>70941</v>
      </c>
      <c r="D4246" s="783" t="s">
        <v>4874</v>
      </c>
      <c r="E4246" s="784">
        <v>2101</v>
      </c>
      <c r="F4246" s="782">
        <v>10721300</v>
      </c>
      <c r="G4246" s="26" t="s">
        <v>207</v>
      </c>
      <c r="H4246" s="791">
        <v>2700000</v>
      </c>
      <c r="I4246" s="775">
        <v>0</v>
      </c>
      <c r="J4246" s="39"/>
      <c r="K4246" s="799">
        <f t="shared" si="124"/>
        <v>2700000</v>
      </c>
      <c r="L4246" s="1081"/>
      <c r="M4246" s="1321"/>
    </row>
    <row r="4247" spans="2:15" ht="29.45" customHeight="1" x14ac:dyDescent="0.35">
      <c r="B4247" s="698">
        <v>22020303</v>
      </c>
      <c r="C4247" s="782">
        <v>70941</v>
      </c>
      <c r="D4247" s="783" t="s">
        <v>4874</v>
      </c>
      <c r="E4247" s="784">
        <v>2101</v>
      </c>
      <c r="F4247" s="782">
        <v>10721300</v>
      </c>
      <c r="G4247" s="26" t="s">
        <v>152</v>
      </c>
      <c r="H4247" s="791">
        <v>245000</v>
      </c>
      <c r="I4247" s="775">
        <v>20000</v>
      </c>
      <c r="J4247" s="39"/>
      <c r="K4247" s="799">
        <f t="shared" si="124"/>
        <v>245000</v>
      </c>
      <c r="L4247" s="1081"/>
      <c r="M4247" s="1321"/>
    </row>
    <row r="4248" spans="2:15" ht="29.45" customHeight="1" x14ac:dyDescent="0.35">
      <c r="B4248" s="698">
        <v>22020304</v>
      </c>
      <c r="C4248" s="782">
        <v>70941</v>
      </c>
      <c r="D4248" s="783" t="s">
        <v>4874</v>
      </c>
      <c r="E4248" s="784">
        <v>2101</v>
      </c>
      <c r="F4248" s="782">
        <v>10721300</v>
      </c>
      <c r="G4248" s="26" t="s">
        <v>187</v>
      </c>
      <c r="H4248" s="791">
        <v>215600</v>
      </c>
      <c r="I4248" s="775">
        <v>0</v>
      </c>
      <c r="J4248" s="39"/>
      <c r="K4248" s="799">
        <f t="shared" si="124"/>
        <v>215600</v>
      </c>
      <c r="L4248" s="1081"/>
      <c r="M4248" s="1321"/>
    </row>
    <row r="4249" spans="2:15" s="1312" customFormat="1" ht="29.45" customHeight="1" x14ac:dyDescent="0.35">
      <c r="B4249" s="1313">
        <v>22020305</v>
      </c>
      <c r="C4249" s="1324">
        <v>70941</v>
      </c>
      <c r="D4249" s="1333" t="s">
        <v>4874</v>
      </c>
      <c r="E4249" s="1334">
        <v>2101</v>
      </c>
      <c r="F4249" s="1324">
        <v>10721300</v>
      </c>
      <c r="G4249" s="1316" t="s">
        <v>153</v>
      </c>
      <c r="H4249" s="1317">
        <v>4939200</v>
      </c>
      <c r="I4249" s="1341">
        <v>7605900</v>
      </c>
      <c r="J4249" s="1317">
        <v>2666700</v>
      </c>
      <c r="K4249" s="1326">
        <f t="shared" si="124"/>
        <v>7605900</v>
      </c>
      <c r="L4249" s="1327"/>
      <c r="M4249" s="1321"/>
      <c r="N4249" s="1322"/>
      <c r="O4249" s="1322"/>
    </row>
    <row r="4250" spans="2:15" ht="29.45" customHeight="1" x14ac:dyDescent="0.35">
      <c r="B4250" s="698">
        <v>22020306</v>
      </c>
      <c r="C4250" s="782">
        <v>70941</v>
      </c>
      <c r="D4250" s="783" t="s">
        <v>4874</v>
      </c>
      <c r="E4250" s="784">
        <v>2101</v>
      </c>
      <c r="F4250" s="782">
        <v>10721300</v>
      </c>
      <c r="G4250" s="26" t="s">
        <v>154</v>
      </c>
      <c r="H4250" s="791">
        <v>3500000</v>
      </c>
      <c r="I4250" s="775">
        <v>600000</v>
      </c>
      <c r="J4250" s="39"/>
      <c r="K4250" s="799">
        <f t="shared" si="124"/>
        <v>3500000</v>
      </c>
      <c r="L4250" s="1081"/>
      <c r="M4250" s="1321"/>
    </row>
    <row r="4251" spans="2:15" ht="29.45" customHeight="1" x14ac:dyDescent="0.35">
      <c r="B4251" s="698">
        <v>22020307</v>
      </c>
      <c r="C4251" s="782">
        <v>70941</v>
      </c>
      <c r="D4251" s="783" t="s">
        <v>4874</v>
      </c>
      <c r="E4251" s="784">
        <v>2101</v>
      </c>
      <c r="F4251" s="782">
        <v>10721300</v>
      </c>
      <c r="G4251" s="26" t="s">
        <v>155</v>
      </c>
      <c r="H4251" s="791">
        <v>350000</v>
      </c>
      <c r="I4251" s="775">
        <v>0</v>
      </c>
      <c r="J4251" s="791"/>
      <c r="K4251" s="799">
        <f t="shared" si="124"/>
        <v>350000</v>
      </c>
      <c r="L4251" s="1081"/>
      <c r="M4251" s="1321"/>
    </row>
    <row r="4252" spans="2:15" ht="29.45" customHeight="1" x14ac:dyDescent="0.35">
      <c r="B4252" s="698">
        <v>22020308</v>
      </c>
      <c r="C4252" s="782">
        <v>70941</v>
      </c>
      <c r="D4252" s="783" t="s">
        <v>4874</v>
      </c>
      <c r="E4252" s="784">
        <v>2101</v>
      </c>
      <c r="F4252" s="782">
        <v>10721300</v>
      </c>
      <c r="G4252" s="26" t="s">
        <v>242</v>
      </c>
      <c r="H4252" s="791">
        <v>1000000</v>
      </c>
      <c r="I4252" s="775">
        <v>0</v>
      </c>
      <c r="J4252" s="39"/>
      <c r="K4252" s="799">
        <f t="shared" si="124"/>
        <v>1000000</v>
      </c>
      <c r="L4252" s="1081"/>
      <c r="M4252" s="1321"/>
    </row>
    <row r="4253" spans="2:15" ht="29.45" customHeight="1" x14ac:dyDescent="0.35">
      <c r="B4253" s="698">
        <v>22020309</v>
      </c>
      <c r="C4253" s="782">
        <v>70941</v>
      </c>
      <c r="D4253" s="783" t="s">
        <v>4874</v>
      </c>
      <c r="E4253" s="784">
        <v>2101</v>
      </c>
      <c r="F4253" s="782">
        <v>10721300</v>
      </c>
      <c r="G4253" s="26" t="s">
        <v>156</v>
      </c>
      <c r="H4253" s="791">
        <v>323400</v>
      </c>
      <c r="I4253" s="775">
        <v>0</v>
      </c>
      <c r="J4253" s="39"/>
      <c r="K4253" s="799">
        <f t="shared" si="124"/>
        <v>323400</v>
      </c>
      <c r="L4253" s="1081"/>
      <c r="M4253" s="1321"/>
    </row>
    <row r="4254" spans="2:15" ht="29.45" customHeight="1" x14ac:dyDescent="0.35">
      <c r="B4254" s="698">
        <v>22020310</v>
      </c>
      <c r="C4254" s="782">
        <v>70941</v>
      </c>
      <c r="D4254" s="783" t="s">
        <v>4874</v>
      </c>
      <c r="E4254" s="784">
        <v>2101</v>
      </c>
      <c r="F4254" s="782">
        <v>10721300</v>
      </c>
      <c r="G4254" s="26" t="s">
        <v>209</v>
      </c>
      <c r="H4254" s="791">
        <v>2631440</v>
      </c>
      <c r="I4254" s="775">
        <v>600000</v>
      </c>
      <c r="J4254" s="791"/>
      <c r="K4254" s="799">
        <f t="shared" si="124"/>
        <v>2631440</v>
      </c>
      <c r="L4254" s="1081"/>
      <c r="M4254" s="1321"/>
    </row>
    <row r="4255" spans="2:15" ht="29.45" customHeight="1" x14ac:dyDescent="0.35">
      <c r="B4255" s="698">
        <v>22020311</v>
      </c>
      <c r="C4255" s="782">
        <v>70941</v>
      </c>
      <c r="D4255" s="783" t="s">
        <v>4874</v>
      </c>
      <c r="E4255" s="784">
        <v>2101</v>
      </c>
      <c r="F4255" s="782">
        <v>10721300</v>
      </c>
      <c r="G4255" s="26" t="s">
        <v>157</v>
      </c>
      <c r="H4255" s="791">
        <v>350000</v>
      </c>
      <c r="I4255" s="775">
        <v>0</v>
      </c>
      <c r="J4255" s="791"/>
      <c r="K4255" s="799">
        <f t="shared" si="124"/>
        <v>350000</v>
      </c>
      <c r="L4255" s="1081"/>
      <c r="M4255" s="1321"/>
    </row>
    <row r="4256" spans="2:15" s="1312" customFormat="1" ht="48" customHeight="1" x14ac:dyDescent="0.35">
      <c r="B4256" s="1313">
        <v>22020312</v>
      </c>
      <c r="C4256" s="1324">
        <v>70941</v>
      </c>
      <c r="D4256" s="1333" t="s">
        <v>4874</v>
      </c>
      <c r="E4256" s="1334">
        <v>2101</v>
      </c>
      <c r="F4256" s="1324">
        <v>10721300</v>
      </c>
      <c r="G4256" s="1316" t="s">
        <v>5122</v>
      </c>
      <c r="H4256" s="1317">
        <v>350000</v>
      </c>
      <c r="I4256" s="1341">
        <v>1300000</v>
      </c>
      <c r="J4256" s="1335">
        <v>950000</v>
      </c>
      <c r="K4256" s="1326">
        <f t="shared" si="124"/>
        <v>1300000</v>
      </c>
      <c r="L4256" s="1327"/>
      <c r="M4256" s="1321"/>
      <c r="N4256" s="1322"/>
      <c r="O4256" s="1322"/>
    </row>
    <row r="4257" spans="2:15" ht="45" customHeight="1" x14ac:dyDescent="0.35">
      <c r="B4257" s="698">
        <v>22020401</v>
      </c>
      <c r="C4257" s="782">
        <v>70941</v>
      </c>
      <c r="D4257" s="783" t="s">
        <v>4874</v>
      </c>
      <c r="E4257" s="784">
        <v>2101</v>
      </c>
      <c r="F4257" s="782">
        <v>10721300</v>
      </c>
      <c r="G4257" s="26" t="s">
        <v>196</v>
      </c>
      <c r="H4257" s="791">
        <v>2250000</v>
      </c>
      <c r="I4257" s="775">
        <v>2223100</v>
      </c>
      <c r="J4257" s="39"/>
      <c r="K4257" s="799">
        <f t="shared" si="124"/>
        <v>2250000</v>
      </c>
      <c r="L4257" s="1081"/>
      <c r="M4257" s="1321"/>
    </row>
    <row r="4258" spans="2:15" ht="37.5" customHeight="1" x14ac:dyDescent="0.35">
      <c r="B4258" s="698">
        <v>22020402</v>
      </c>
      <c r="C4258" s="782">
        <v>70941</v>
      </c>
      <c r="D4258" s="783" t="s">
        <v>4874</v>
      </c>
      <c r="E4258" s="784">
        <v>2101</v>
      </c>
      <c r="F4258" s="782">
        <v>10721300</v>
      </c>
      <c r="G4258" s="26" t="s">
        <v>159</v>
      </c>
      <c r="H4258" s="791">
        <v>1050000</v>
      </c>
      <c r="I4258" s="775">
        <v>0</v>
      </c>
      <c r="J4258" s="39"/>
      <c r="K4258" s="799">
        <f t="shared" si="124"/>
        <v>1050000</v>
      </c>
      <c r="L4258" s="1081"/>
      <c r="M4258" s="1321"/>
    </row>
    <row r="4259" spans="2:15" ht="29.45" customHeight="1" x14ac:dyDescent="0.35">
      <c r="B4259" s="698">
        <v>22020403</v>
      </c>
      <c r="C4259" s="782">
        <v>70941</v>
      </c>
      <c r="D4259" s="783" t="s">
        <v>4874</v>
      </c>
      <c r="E4259" s="784">
        <v>2101</v>
      </c>
      <c r="F4259" s="782">
        <v>10721300</v>
      </c>
      <c r="G4259" s="26" t="s">
        <v>160</v>
      </c>
      <c r="H4259" s="791">
        <v>2707600</v>
      </c>
      <c r="I4259" s="775">
        <v>0</v>
      </c>
      <c r="J4259" s="39"/>
      <c r="K4259" s="799">
        <f t="shared" si="124"/>
        <v>2707600</v>
      </c>
      <c r="L4259" s="1081"/>
      <c r="M4259" s="1321"/>
    </row>
    <row r="4260" spans="2:15" s="1312" customFormat="1" ht="29.45" customHeight="1" x14ac:dyDescent="0.35">
      <c r="B4260" s="1313">
        <v>22020404</v>
      </c>
      <c r="C4260" s="1324">
        <v>70941</v>
      </c>
      <c r="D4260" s="1333" t="s">
        <v>4874</v>
      </c>
      <c r="E4260" s="1334">
        <v>2101</v>
      </c>
      <c r="F4260" s="1324">
        <v>10721300</v>
      </c>
      <c r="G4260" s="1316" t="s">
        <v>161</v>
      </c>
      <c r="H4260" s="1317">
        <v>1500000</v>
      </c>
      <c r="I4260" s="1341">
        <v>1664200</v>
      </c>
      <c r="J4260" s="1335">
        <v>164200</v>
      </c>
      <c r="K4260" s="1326">
        <f t="shared" si="124"/>
        <v>1664200</v>
      </c>
      <c r="L4260" s="1327"/>
      <c r="M4260" s="1321"/>
      <c r="N4260" s="1322"/>
      <c r="O4260" s="1322"/>
    </row>
    <row r="4261" spans="2:15" ht="29.45" customHeight="1" x14ac:dyDescent="0.35">
      <c r="B4261" s="698">
        <v>22020405</v>
      </c>
      <c r="C4261" s="782">
        <v>70941</v>
      </c>
      <c r="D4261" s="783" t="s">
        <v>4874</v>
      </c>
      <c r="E4261" s="784">
        <v>2101</v>
      </c>
      <c r="F4261" s="782">
        <v>10721300</v>
      </c>
      <c r="G4261" s="26" t="s">
        <v>162</v>
      </c>
      <c r="H4261" s="791">
        <v>1077720</v>
      </c>
      <c r="I4261" s="775">
        <v>0</v>
      </c>
      <c r="J4261" s="39"/>
      <c r="K4261" s="799">
        <f t="shared" si="124"/>
        <v>1077720</v>
      </c>
      <c r="L4261" s="1081"/>
      <c r="M4261" s="1321"/>
    </row>
    <row r="4262" spans="2:15" ht="29.45" customHeight="1" x14ac:dyDescent="0.35">
      <c r="B4262" s="698">
        <v>22020406</v>
      </c>
      <c r="C4262" s="782">
        <v>70941</v>
      </c>
      <c r="D4262" s="783" t="s">
        <v>4874</v>
      </c>
      <c r="E4262" s="784">
        <v>2101</v>
      </c>
      <c r="F4262" s="782">
        <v>10721300</v>
      </c>
      <c r="G4262" s="26" t="s">
        <v>163</v>
      </c>
      <c r="H4262" s="791">
        <v>1050000</v>
      </c>
      <c r="I4262" s="775">
        <v>225000</v>
      </c>
      <c r="J4262" s="39"/>
      <c r="K4262" s="799">
        <f t="shared" si="124"/>
        <v>1050000</v>
      </c>
      <c r="L4262" s="1081"/>
      <c r="M4262" s="1321"/>
    </row>
    <row r="4263" spans="2:15" ht="29.45" customHeight="1" x14ac:dyDescent="0.35">
      <c r="B4263" s="698">
        <v>22020410</v>
      </c>
      <c r="C4263" s="782">
        <v>70941</v>
      </c>
      <c r="D4263" s="783" t="s">
        <v>4874</v>
      </c>
      <c r="E4263" s="784">
        <v>2101</v>
      </c>
      <c r="F4263" s="782">
        <v>10721300</v>
      </c>
      <c r="G4263" s="26" t="s">
        <v>211</v>
      </c>
      <c r="H4263" s="791">
        <v>350000</v>
      </c>
      <c r="I4263" s="775">
        <v>60000</v>
      </c>
      <c r="J4263" s="39"/>
      <c r="K4263" s="799">
        <f t="shared" si="124"/>
        <v>350000</v>
      </c>
      <c r="L4263" s="1081"/>
      <c r="M4263" s="1321"/>
    </row>
    <row r="4264" spans="2:15" ht="29.45" customHeight="1" x14ac:dyDescent="0.35">
      <c r="B4264" s="698">
        <v>22020501</v>
      </c>
      <c r="C4264" s="782">
        <v>70941</v>
      </c>
      <c r="D4264" s="783" t="s">
        <v>4874</v>
      </c>
      <c r="E4264" s="784">
        <v>2101</v>
      </c>
      <c r="F4264" s="782">
        <v>10721300</v>
      </c>
      <c r="G4264" s="26" t="s">
        <v>165</v>
      </c>
      <c r="H4264" s="791">
        <v>5000000</v>
      </c>
      <c r="I4264" s="775">
        <v>3177000</v>
      </c>
      <c r="J4264" s="680"/>
      <c r="K4264" s="799">
        <f t="shared" ref="K4264:K4292" si="125">SUM(H4264,J4264)</f>
        <v>5000000</v>
      </c>
      <c r="L4264" s="1081"/>
      <c r="M4264" s="1321"/>
    </row>
    <row r="4265" spans="2:15" ht="29.45" customHeight="1" x14ac:dyDescent="0.35">
      <c r="B4265" s="698">
        <v>22020502</v>
      </c>
      <c r="C4265" s="782">
        <v>70941</v>
      </c>
      <c r="D4265" s="783" t="s">
        <v>4874</v>
      </c>
      <c r="E4265" s="784">
        <v>2101</v>
      </c>
      <c r="F4265" s="782">
        <v>10721300</v>
      </c>
      <c r="G4265" s="26" t="s">
        <v>549</v>
      </c>
      <c r="H4265" s="791">
        <v>3500000</v>
      </c>
      <c r="I4265" s="775">
        <v>0</v>
      </c>
      <c r="J4265" s="39"/>
      <c r="K4265" s="799">
        <f t="shared" si="125"/>
        <v>3500000</v>
      </c>
      <c r="L4265" s="1081"/>
      <c r="M4265" s="1321"/>
    </row>
    <row r="4266" spans="2:15" ht="29.45" customHeight="1" x14ac:dyDescent="0.35">
      <c r="B4266" s="698">
        <v>22020601</v>
      </c>
      <c r="C4266" s="782">
        <v>70941</v>
      </c>
      <c r="D4266" s="783" t="s">
        <v>4874</v>
      </c>
      <c r="E4266" s="784">
        <v>2101</v>
      </c>
      <c r="F4266" s="782">
        <v>10721300</v>
      </c>
      <c r="G4266" s="26" t="s">
        <v>166</v>
      </c>
      <c r="H4266" s="791">
        <v>3500000</v>
      </c>
      <c r="I4266" s="775">
        <v>205000</v>
      </c>
      <c r="J4266" s="791"/>
      <c r="K4266" s="799">
        <f t="shared" si="125"/>
        <v>3500000</v>
      </c>
      <c r="L4266" s="1081"/>
      <c r="M4266" s="1321"/>
    </row>
    <row r="4267" spans="2:15" ht="29.45" customHeight="1" x14ac:dyDescent="0.35">
      <c r="B4267" s="698">
        <v>22020603</v>
      </c>
      <c r="C4267" s="782">
        <v>70941</v>
      </c>
      <c r="D4267" s="783" t="s">
        <v>4874</v>
      </c>
      <c r="E4267" s="784">
        <v>2101</v>
      </c>
      <c r="F4267" s="782">
        <v>10721300</v>
      </c>
      <c r="G4267" s="26" t="s">
        <v>233</v>
      </c>
      <c r="H4267" s="791">
        <v>1450000</v>
      </c>
      <c r="I4267" s="775">
        <v>0</v>
      </c>
      <c r="J4267" s="39"/>
      <c r="K4267" s="799">
        <f t="shared" si="125"/>
        <v>1450000</v>
      </c>
      <c r="L4267" s="1081"/>
      <c r="M4267" s="1321"/>
    </row>
    <row r="4268" spans="2:15" ht="29.45" customHeight="1" x14ac:dyDescent="0.35">
      <c r="B4268" s="698">
        <v>22020605</v>
      </c>
      <c r="C4268" s="782">
        <v>70941</v>
      </c>
      <c r="D4268" s="783" t="s">
        <v>4874</v>
      </c>
      <c r="E4268" s="784">
        <v>2101</v>
      </c>
      <c r="F4268" s="782">
        <v>10721300</v>
      </c>
      <c r="G4268" s="26" t="s">
        <v>167</v>
      </c>
      <c r="H4268" s="791">
        <v>862400</v>
      </c>
      <c r="I4268" s="775">
        <v>91000</v>
      </c>
      <c r="J4268" s="39"/>
      <c r="K4268" s="799">
        <f t="shared" si="125"/>
        <v>862400</v>
      </c>
      <c r="L4268" s="1081"/>
      <c r="M4268" s="1321"/>
    </row>
    <row r="4269" spans="2:15" ht="29.45" customHeight="1" x14ac:dyDescent="0.35">
      <c r="B4269" s="698">
        <v>22020701</v>
      </c>
      <c r="C4269" s="782">
        <v>70941</v>
      </c>
      <c r="D4269" s="783" t="s">
        <v>4874</v>
      </c>
      <c r="E4269" s="784">
        <v>2101</v>
      </c>
      <c r="F4269" s="782">
        <v>10721300</v>
      </c>
      <c r="G4269" s="26" t="s">
        <v>199</v>
      </c>
      <c r="H4269" s="791">
        <v>1078000</v>
      </c>
      <c r="I4269" s="775">
        <v>85000</v>
      </c>
      <c r="J4269" s="39"/>
      <c r="K4269" s="799">
        <f t="shared" si="125"/>
        <v>1078000</v>
      </c>
      <c r="L4269" s="1081"/>
      <c r="M4269" s="1321"/>
    </row>
    <row r="4270" spans="2:15" ht="29.45" customHeight="1" x14ac:dyDescent="0.35">
      <c r="B4270" s="698">
        <v>22020702</v>
      </c>
      <c r="C4270" s="782">
        <v>70941</v>
      </c>
      <c r="D4270" s="783" t="s">
        <v>4874</v>
      </c>
      <c r="E4270" s="784">
        <v>2101</v>
      </c>
      <c r="F4270" s="782">
        <v>10721300</v>
      </c>
      <c r="G4270" s="26" t="s">
        <v>223</v>
      </c>
      <c r="H4270" s="791">
        <v>700000</v>
      </c>
      <c r="I4270" s="775">
        <v>0</v>
      </c>
      <c r="J4270" s="39"/>
      <c r="K4270" s="799">
        <f t="shared" si="125"/>
        <v>700000</v>
      </c>
      <c r="L4270" s="1081"/>
      <c r="M4270" s="1321"/>
    </row>
    <row r="4271" spans="2:15" ht="29.45" customHeight="1" x14ac:dyDescent="0.35">
      <c r="B4271" s="698">
        <v>22020703</v>
      </c>
      <c r="C4271" s="782">
        <v>70941</v>
      </c>
      <c r="D4271" s="783" t="s">
        <v>4874</v>
      </c>
      <c r="E4271" s="784">
        <v>2101</v>
      </c>
      <c r="F4271" s="782">
        <v>10721300</v>
      </c>
      <c r="G4271" s="26" t="s">
        <v>208</v>
      </c>
      <c r="H4271" s="791">
        <v>1050000</v>
      </c>
      <c r="I4271" s="775">
        <v>250500</v>
      </c>
      <c r="J4271" s="39"/>
      <c r="K4271" s="799">
        <f t="shared" si="125"/>
        <v>1050000</v>
      </c>
      <c r="L4271" s="1081"/>
      <c r="M4271" s="1321"/>
    </row>
    <row r="4272" spans="2:15" s="1312" customFormat="1" ht="29.45" customHeight="1" x14ac:dyDescent="0.35">
      <c r="B4272" s="1313">
        <v>22020704</v>
      </c>
      <c r="C4272" s="1324">
        <v>70941</v>
      </c>
      <c r="D4272" s="1333" t="s">
        <v>4874</v>
      </c>
      <c r="E4272" s="1334">
        <v>2101</v>
      </c>
      <c r="F4272" s="1324">
        <v>10721300</v>
      </c>
      <c r="G4272" s="1316" t="s">
        <v>204</v>
      </c>
      <c r="H4272" s="1317">
        <v>350000</v>
      </c>
      <c r="I4272" s="1341">
        <v>500000</v>
      </c>
      <c r="J4272" s="1335">
        <v>150000</v>
      </c>
      <c r="K4272" s="1326">
        <f t="shared" si="125"/>
        <v>500000</v>
      </c>
      <c r="L4272" s="1327"/>
      <c r="M4272" s="1321"/>
      <c r="N4272" s="1322"/>
      <c r="O4272" s="1322"/>
    </row>
    <row r="4273" spans="2:15" ht="29.45" customHeight="1" x14ac:dyDescent="0.35">
      <c r="B4273" s="782">
        <v>22020705</v>
      </c>
      <c r="C4273" s="782">
        <v>70941</v>
      </c>
      <c r="D4273" s="783" t="s">
        <v>4874</v>
      </c>
      <c r="E4273" s="784">
        <v>2101</v>
      </c>
      <c r="F4273" s="782">
        <v>10721300</v>
      </c>
      <c r="G4273" s="37" t="s">
        <v>205</v>
      </c>
      <c r="H4273" s="785">
        <v>350000</v>
      </c>
      <c r="I4273" s="774">
        <v>0</v>
      </c>
      <c r="J4273" s="53"/>
      <c r="K4273" s="799">
        <f t="shared" si="125"/>
        <v>350000</v>
      </c>
      <c r="L4273" s="1081"/>
      <c r="M4273" s="1321"/>
    </row>
    <row r="4274" spans="2:15" ht="29.45" customHeight="1" x14ac:dyDescent="0.35">
      <c r="B4274" s="698">
        <v>22020706</v>
      </c>
      <c r="C4274" s="782">
        <v>70941</v>
      </c>
      <c r="D4274" s="783" t="s">
        <v>4874</v>
      </c>
      <c r="E4274" s="784">
        <v>2101</v>
      </c>
      <c r="F4274" s="782">
        <v>10721300</v>
      </c>
      <c r="G4274" s="26" t="s">
        <v>229</v>
      </c>
      <c r="H4274" s="791">
        <v>1000000</v>
      </c>
      <c r="I4274" s="775">
        <v>0</v>
      </c>
      <c r="J4274" s="39"/>
      <c r="K4274" s="799">
        <f t="shared" si="125"/>
        <v>1000000</v>
      </c>
      <c r="L4274" s="1081"/>
      <c r="M4274" s="1321"/>
    </row>
    <row r="4275" spans="2:15" ht="29.45" customHeight="1" x14ac:dyDescent="0.35">
      <c r="B4275" s="698">
        <v>22020709</v>
      </c>
      <c r="C4275" s="782">
        <v>70941</v>
      </c>
      <c r="D4275" s="783" t="s">
        <v>4874</v>
      </c>
      <c r="E4275" s="784">
        <v>2101</v>
      </c>
      <c r="F4275" s="782">
        <v>10721300</v>
      </c>
      <c r="G4275" s="26" t="s">
        <v>230</v>
      </c>
      <c r="H4275" s="791">
        <v>350000</v>
      </c>
      <c r="I4275" s="775">
        <v>0</v>
      </c>
      <c r="J4275" s="39"/>
      <c r="K4275" s="799">
        <f t="shared" si="125"/>
        <v>350000</v>
      </c>
      <c r="L4275" s="1081"/>
      <c r="M4275" s="1321"/>
    </row>
    <row r="4276" spans="2:15" ht="29.45" customHeight="1" x14ac:dyDescent="0.35">
      <c r="B4276" s="698">
        <v>22020801</v>
      </c>
      <c r="C4276" s="782">
        <v>70941</v>
      </c>
      <c r="D4276" s="783" t="s">
        <v>4874</v>
      </c>
      <c r="E4276" s="784">
        <v>2101</v>
      </c>
      <c r="F4276" s="782">
        <v>10721300</v>
      </c>
      <c r="G4276" s="26" t="s">
        <v>168</v>
      </c>
      <c r="H4276" s="791">
        <v>2750000</v>
      </c>
      <c r="I4276" s="775">
        <v>2322200</v>
      </c>
      <c r="J4276" s="791"/>
      <c r="K4276" s="799">
        <f t="shared" si="125"/>
        <v>2750000</v>
      </c>
      <c r="L4276" s="1081"/>
      <c r="M4276" s="1321"/>
    </row>
    <row r="4277" spans="2:15" s="1312" customFormat="1" ht="29.45" customHeight="1" x14ac:dyDescent="0.35">
      <c r="B4277" s="1313">
        <v>22020802</v>
      </c>
      <c r="C4277" s="1324">
        <v>70941</v>
      </c>
      <c r="D4277" s="1333" t="s">
        <v>4874</v>
      </c>
      <c r="E4277" s="1334">
        <v>2101</v>
      </c>
      <c r="F4277" s="1324">
        <v>10721300</v>
      </c>
      <c r="G4277" s="1316" t="s">
        <v>188</v>
      </c>
      <c r="H4277" s="1317">
        <v>350000</v>
      </c>
      <c r="I4277" s="1341">
        <v>619000</v>
      </c>
      <c r="J4277" s="1317">
        <v>269000</v>
      </c>
      <c r="K4277" s="1326">
        <f t="shared" si="125"/>
        <v>619000</v>
      </c>
      <c r="L4277" s="1327"/>
      <c r="M4277" s="1321"/>
      <c r="N4277" s="1322"/>
      <c r="O4277" s="1322"/>
    </row>
    <row r="4278" spans="2:15" ht="29.45" customHeight="1" x14ac:dyDescent="0.35">
      <c r="B4278" s="698">
        <v>22020803</v>
      </c>
      <c r="C4278" s="782">
        <v>70941</v>
      </c>
      <c r="D4278" s="783" t="s">
        <v>4874</v>
      </c>
      <c r="E4278" s="784">
        <v>2101</v>
      </c>
      <c r="F4278" s="782">
        <v>10721300</v>
      </c>
      <c r="G4278" s="26" t="s">
        <v>169</v>
      </c>
      <c r="H4278" s="791">
        <v>3792747</v>
      </c>
      <c r="I4278" s="775">
        <v>858000</v>
      </c>
      <c r="J4278" s="791"/>
      <c r="K4278" s="799">
        <f t="shared" si="125"/>
        <v>3792747</v>
      </c>
      <c r="L4278" s="1081"/>
      <c r="M4278" s="1321"/>
    </row>
    <row r="4279" spans="2:15" ht="29.45" customHeight="1" x14ac:dyDescent="0.35">
      <c r="B4279" s="698">
        <v>22020806</v>
      </c>
      <c r="C4279" s="782">
        <v>70941</v>
      </c>
      <c r="D4279" s="783" t="s">
        <v>4874</v>
      </c>
      <c r="E4279" s="784">
        <v>2101</v>
      </c>
      <c r="F4279" s="782">
        <v>10721300</v>
      </c>
      <c r="G4279" s="26" t="s">
        <v>170</v>
      </c>
      <c r="H4279" s="791">
        <v>175000</v>
      </c>
      <c r="I4279" s="775">
        <v>0</v>
      </c>
      <c r="J4279" s="39"/>
      <c r="K4279" s="799">
        <f t="shared" si="125"/>
        <v>175000</v>
      </c>
      <c r="L4279" s="1081"/>
      <c r="M4279" s="1321"/>
    </row>
    <row r="4280" spans="2:15" ht="29.45" customHeight="1" x14ac:dyDescent="0.35">
      <c r="B4280" s="698">
        <v>22020901</v>
      </c>
      <c r="C4280" s="782">
        <v>70941</v>
      </c>
      <c r="D4280" s="783" t="s">
        <v>4874</v>
      </c>
      <c r="E4280" s="784">
        <v>2101</v>
      </c>
      <c r="F4280" s="782">
        <v>10721300</v>
      </c>
      <c r="G4280" s="26" t="s">
        <v>171</v>
      </c>
      <c r="H4280" s="791">
        <v>107800</v>
      </c>
      <c r="I4280" s="775">
        <v>0</v>
      </c>
      <c r="J4280" s="39"/>
      <c r="K4280" s="799">
        <f t="shared" si="125"/>
        <v>107800</v>
      </c>
      <c r="L4280" s="1081"/>
      <c r="M4280" s="1321"/>
    </row>
    <row r="4281" spans="2:15" ht="29.45" customHeight="1" x14ac:dyDescent="0.35">
      <c r="B4281" s="698">
        <v>22020902</v>
      </c>
      <c r="C4281" s="782">
        <v>70941</v>
      </c>
      <c r="D4281" s="783" t="s">
        <v>4874</v>
      </c>
      <c r="E4281" s="784">
        <v>2101</v>
      </c>
      <c r="F4281" s="782">
        <v>10721300</v>
      </c>
      <c r="G4281" s="26" t="s">
        <v>226</v>
      </c>
      <c r="H4281" s="791">
        <v>1800000</v>
      </c>
      <c r="I4281" s="775">
        <v>0</v>
      </c>
      <c r="J4281" s="39"/>
      <c r="K4281" s="799">
        <f t="shared" si="125"/>
        <v>1800000</v>
      </c>
      <c r="L4281" s="1081"/>
      <c r="M4281" s="1321"/>
    </row>
    <row r="4282" spans="2:15" ht="29.45" customHeight="1" x14ac:dyDescent="0.35">
      <c r="B4282" s="698">
        <v>22021001</v>
      </c>
      <c r="C4282" s="782">
        <v>70941</v>
      </c>
      <c r="D4282" s="783" t="s">
        <v>4874</v>
      </c>
      <c r="E4282" s="784">
        <v>2101</v>
      </c>
      <c r="F4282" s="782">
        <v>10721300</v>
      </c>
      <c r="G4282" s="26" t="s">
        <v>172</v>
      </c>
      <c r="H4282" s="791">
        <v>2500000</v>
      </c>
      <c r="I4282" s="775">
        <v>411000</v>
      </c>
      <c r="J4282" s="39"/>
      <c r="K4282" s="799">
        <f t="shared" si="125"/>
        <v>2500000</v>
      </c>
      <c r="L4282" s="1081"/>
      <c r="M4282" s="1321"/>
    </row>
    <row r="4283" spans="2:15" s="1312" customFormat="1" ht="29.45" customHeight="1" x14ac:dyDescent="0.35">
      <c r="B4283" s="1313">
        <v>22021002</v>
      </c>
      <c r="C4283" s="1324">
        <v>70941</v>
      </c>
      <c r="D4283" s="1333" t="s">
        <v>4874</v>
      </c>
      <c r="E4283" s="1334">
        <v>2101</v>
      </c>
      <c r="F4283" s="1324">
        <v>10721300</v>
      </c>
      <c r="G4283" s="1316" t="s">
        <v>189</v>
      </c>
      <c r="H4283" s="1317">
        <v>2500000</v>
      </c>
      <c r="I4283" s="1341">
        <v>7499000</v>
      </c>
      <c r="J4283" s="1335">
        <v>4999000</v>
      </c>
      <c r="K4283" s="1326">
        <f t="shared" si="125"/>
        <v>7499000</v>
      </c>
      <c r="L4283" s="1327"/>
      <c r="M4283" s="1321"/>
      <c r="N4283" s="1322"/>
      <c r="O4283" s="1322"/>
    </row>
    <row r="4284" spans="2:15" ht="29.45" customHeight="1" x14ac:dyDescent="0.35">
      <c r="B4284" s="698">
        <v>22021003</v>
      </c>
      <c r="C4284" s="782">
        <v>70941</v>
      </c>
      <c r="D4284" s="783" t="s">
        <v>4874</v>
      </c>
      <c r="E4284" s="784">
        <v>2101</v>
      </c>
      <c r="F4284" s="782">
        <v>10721300</v>
      </c>
      <c r="G4284" s="26" t="s">
        <v>173</v>
      </c>
      <c r="H4284" s="791">
        <v>1050000</v>
      </c>
      <c r="I4284" s="775">
        <v>30000</v>
      </c>
      <c r="J4284" s="39"/>
      <c r="K4284" s="799">
        <f t="shared" si="125"/>
        <v>1050000</v>
      </c>
      <c r="L4284" s="1081"/>
      <c r="M4284" s="1321"/>
    </row>
    <row r="4285" spans="2:15" s="1312" customFormat="1" ht="29.45" customHeight="1" x14ac:dyDescent="0.35">
      <c r="B4285" s="1313">
        <v>22021004</v>
      </c>
      <c r="C4285" s="1324">
        <v>70941</v>
      </c>
      <c r="D4285" s="1333" t="s">
        <v>4874</v>
      </c>
      <c r="E4285" s="1334">
        <v>2101</v>
      </c>
      <c r="F4285" s="1324">
        <v>10721300</v>
      </c>
      <c r="G4285" s="1316" t="s">
        <v>174</v>
      </c>
      <c r="H4285" s="1317">
        <v>350000</v>
      </c>
      <c r="I4285" s="1341">
        <v>549750</v>
      </c>
      <c r="J4285" s="1335">
        <v>199750</v>
      </c>
      <c r="K4285" s="1326">
        <f t="shared" si="125"/>
        <v>549750</v>
      </c>
      <c r="L4285" s="1327"/>
      <c r="M4285" s="1321"/>
      <c r="N4285" s="1322"/>
      <c r="O4285" s="1322"/>
    </row>
    <row r="4286" spans="2:15" ht="29.45" customHeight="1" x14ac:dyDescent="0.35">
      <c r="B4286" s="698">
        <v>22021006</v>
      </c>
      <c r="C4286" s="782">
        <v>70941</v>
      </c>
      <c r="D4286" s="783" t="s">
        <v>4874</v>
      </c>
      <c r="E4286" s="784">
        <v>2101</v>
      </c>
      <c r="F4286" s="782">
        <v>10721300</v>
      </c>
      <c r="G4286" s="26" t="s">
        <v>190</v>
      </c>
      <c r="H4286" s="791">
        <v>560000</v>
      </c>
      <c r="I4286" s="775">
        <v>0</v>
      </c>
      <c r="J4286" s="39"/>
      <c r="K4286" s="799">
        <f t="shared" si="125"/>
        <v>560000</v>
      </c>
      <c r="L4286" s="1081"/>
      <c r="M4286" s="1321"/>
      <c r="N4286" s="1332"/>
    </row>
    <row r="4287" spans="2:15" ht="29.45" customHeight="1" x14ac:dyDescent="0.35">
      <c r="B4287" s="698">
        <v>22021007</v>
      </c>
      <c r="C4287" s="782">
        <v>70941</v>
      </c>
      <c r="D4287" s="783" t="s">
        <v>4874</v>
      </c>
      <c r="E4287" s="784">
        <v>2101</v>
      </c>
      <c r="F4287" s="782">
        <v>10721300</v>
      </c>
      <c r="G4287" s="26" t="s">
        <v>175</v>
      </c>
      <c r="H4287" s="791">
        <v>7044800</v>
      </c>
      <c r="I4287" s="775">
        <v>870000</v>
      </c>
      <c r="J4287" s="39">
        <v>-5000000</v>
      </c>
      <c r="K4287" s="799">
        <f t="shared" si="125"/>
        <v>2044800</v>
      </c>
      <c r="L4287" s="1081"/>
      <c r="M4287" s="1321"/>
    </row>
    <row r="4288" spans="2:15" s="1312" customFormat="1" ht="29.45" customHeight="1" x14ac:dyDescent="0.35">
      <c r="B4288" s="1313">
        <v>22021008</v>
      </c>
      <c r="C4288" s="1324">
        <v>70941</v>
      </c>
      <c r="D4288" s="1333" t="s">
        <v>4874</v>
      </c>
      <c r="E4288" s="1334">
        <v>2101</v>
      </c>
      <c r="F4288" s="1324">
        <v>10721300</v>
      </c>
      <c r="G4288" s="1316" t="s">
        <v>191</v>
      </c>
      <c r="H4288" s="1317">
        <v>294000</v>
      </c>
      <c r="I4288" s="1341">
        <v>1530000</v>
      </c>
      <c r="J4288" s="1317">
        <v>1236000</v>
      </c>
      <c r="K4288" s="1326">
        <f t="shared" si="125"/>
        <v>1530000</v>
      </c>
      <c r="L4288" s="1327"/>
      <c r="M4288" s="1321"/>
      <c r="N4288" s="1322"/>
      <c r="O4288" s="1322"/>
    </row>
    <row r="4289" spans="2:13" ht="29.45" customHeight="1" x14ac:dyDescent="0.35">
      <c r="B4289" s="698">
        <v>22021009</v>
      </c>
      <c r="C4289" s="782">
        <v>70941</v>
      </c>
      <c r="D4289" s="783" t="s">
        <v>4874</v>
      </c>
      <c r="E4289" s="784">
        <v>2101</v>
      </c>
      <c r="F4289" s="782">
        <v>10721300</v>
      </c>
      <c r="G4289" s="26" t="s">
        <v>176</v>
      </c>
      <c r="H4289" s="791">
        <v>2609200</v>
      </c>
      <c r="I4289" s="775">
        <v>1000000</v>
      </c>
      <c r="J4289" s="39"/>
      <c r="K4289" s="799">
        <f t="shared" si="125"/>
        <v>2609200</v>
      </c>
      <c r="L4289" s="1081"/>
      <c r="M4289" s="1321"/>
    </row>
    <row r="4290" spans="2:13" ht="29.45" customHeight="1" x14ac:dyDescent="0.35">
      <c r="B4290" s="698">
        <v>22021014</v>
      </c>
      <c r="C4290" s="782">
        <v>70941</v>
      </c>
      <c r="D4290" s="783" t="s">
        <v>4874</v>
      </c>
      <c r="E4290" s="784">
        <v>2101</v>
      </c>
      <c r="F4290" s="782">
        <v>10721300</v>
      </c>
      <c r="G4290" s="26" t="s">
        <v>206</v>
      </c>
      <c r="H4290" s="791">
        <v>350000</v>
      </c>
      <c r="I4290" s="775">
        <v>0</v>
      </c>
      <c r="J4290" s="39"/>
      <c r="K4290" s="799">
        <f t="shared" si="125"/>
        <v>350000</v>
      </c>
      <c r="L4290" s="1081"/>
      <c r="M4290" s="1321"/>
    </row>
    <row r="4291" spans="2:13" ht="29.45" customHeight="1" x14ac:dyDescent="0.35">
      <c r="B4291" s="698">
        <v>22021021</v>
      </c>
      <c r="C4291" s="782">
        <v>70941</v>
      </c>
      <c r="D4291" s="783" t="s">
        <v>4874</v>
      </c>
      <c r="E4291" s="784">
        <v>2101</v>
      </c>
      <c r="F4291" s="782">
        <v>10721300</v>
      </c>
      <c r="G4291" s="26" t="s">
        <v>201</v>
      </c>
      <c r="H4291" s="791">
        <v>5000000</v>
      </c>
      <c r="I4291" s="775">
        <v>1000000</v>
      </c>
      <c r="J4291" s="39"/>
      <c r="K4291" s="799">
        <f t="shared" si="125"/>
        <v>5000000</v>
      </c>
      <c r="L4291" s="1081"/>
      <c r="M4291" s="1321"/>
    </row>
    <row r="4292" spans="2:13" ht="29.45" customHeight="1" thickBot="1" x14ac:dyDescent="0.4">
      <c r="B4292" s="698">
        <v>22040109</v>
      </c>
      <c r="C4292" s="782">
        <v>70941</v>
      </c>
      <c r="D4292" s="783" t="s">
        <v>4874</v>
      </c>
      <c r="E4292" s="784">
        <v>2101</v>
      </c>
      <c r="F4292" s="782">
        <v>10721300</v>
      </c>
      <c r="G4292" s="28" t="s">
        <v>178</v>
      </c>
      <c r="H4292" s="857">
        <v>350000</v>
      </c>
      <c r="I4292" s="777">
        <v>0</v>
      </c>
      <c r="J4292" s="857"/>
      <c r="K4292" s="799">
        <f t="shared" si="125"/>
        <v>350000</v>
      </c>
      <c r="L4292" s="1081"/>
      <c r="M4292" s="1321"/>
    </row>
    <row r="4293" spans="2:13" ht="27.75" thickTop="1" thickBot="1" x14ac:dyDescent="0.4">
      <c r="B4293" s="1223"/>
      <c r="C4293" s="764"/>
      <c r="D4293" s="764"/>
      <c r="E4293" s="764"/>
      <c r="F4293" s="764"/>
      <c r="G4293" s="16" t="s">
        <v>1039</v>
      </c>
      <c r="H4293" s="1142">
        <f>SUM(H4232:H4292)</f>
        <v>1849447431.5711999</v>
      </c>
      <c r="I4293" s="778">
        <f>SUM(I4232:I4292)</f>
        <v>942014949.35000014</v>
      </c>
      <c r="J4293" s="1224">
        <f>SUM(J4232:J4292)</f>
        <v>0</v>
      </c>
      <c r="K4293" s="972">
        <f>SUM(K4232:K4292)</f>
        <v>1849447431.5711999</v>
      </c>
      <c r="M4293" s="1321"/>
    </row>
    <row r="4294" spans="2:13" ht="27" thickTop="1" thickBot="1" x14ac:dyDescent="0.4">
      <c r="B4294" s="1225"/>
      <c r="C4294" s="767"/>
      <c r="D4294" s="767"/>
      <c r="E4294" s="767"/>
      <c r="F4294" s="767"/>
      <c r="G4294" s="769"/>
      <c r="H4294" s="787"/>
      <c r="I4294" s="779"/>
      <c r="J4294" s="1185"/>
      <c r="K4294" s="935"/>
      <c r="M4294" s="1321"/>
    </row>
    <row r="4295" spans="2:13" ht="27.75" thickTop="1" thickBot="1" x14ac:dyDescent="0.4">
      <c r="B4295" s="1225"/>
      <c r="C4295" s="767"/>
      <c r="D4295" s="767"/>
      <c r="E4295" s="767"/>
      <c r="F4295" s="767"/>
      <c r="G4295" s="769"/>
      <c r="H4295" s="787"/>
      <c r="I4295" s="779"/>
      <c r="J4295" s="739" t="s">
        <v>179</v>
      </c>
      <c r="K4295" s="789">
        <f>SUM(K4232,K4233,K4234)</f>
        <v>1737525434.5711999</v>
      </c>
      <c r="M4295" s="1321"/>
    </row>
    <row r="4296" spans="2:13" ht="27.75" thickTop="1" thickBot="1" x14ac:dyDescent="0.4">
      <c r="B4296" s="1225"/>
      <c r="C4296" s="767"/>
      <c r="D4296" s="767"/>
      <c r="E4296" s="767"/>
      <c r="F4296" s="767"/>
      <c r="G4296" s="769"/>
      <c r="H4296" s="787"/>
      <c r="I4296" s="779"/>
      <c r="J4296" s="739" t="s">
        <v>180</v>
      </c>
      <c r="K4296" s="789">
        <f>K4293-K4295</f>
        <v>111921997</v>
      </c>
      <c r="M4296" s="1321"/>
    </row>
    <row r="4297" spans="2:13" ht="27" thickTop="1" thickBot="1" x14ac:dyDescent="0.4">
      <c r="B4297" s="1225"/>
      <c r="C4297" s="767"/>
      <c r="D4297" s="767"/>
      <c r="E4297" s="767"/>
      <c r="F4297" s="767"/>
      <c r="G4297" s="769"/>
      <c r="H4297" s="787"/>
      <c r="I4297" s="779"/>
      <c r="J4297" s="1185"/>
      <c r="K4297" s="1185"/>
      <c r="M4297" s="1321"/>
    </row>
    <row r="4298" spans="2:13" ht="27.75" thickTop="1" thickBot="1" x14ac:dyDescent="0.4">
      <c r="B4298" s="1088" t="s">
        <v>93</v>
      </c>
      <c r="C4298" s="1089" t="s">
        <v>3176</v>
      </c>
      <c r="D4298" s="1089"/>
      <c r="E4298" s="1089"/>
      <c r="F4298" s="1089"/>
      <c r="G4298" s="1089"/>
      <c r="H4298" s="1108"/>
      <c r="I4298" s="1121"/>
      <c r="J4298" s="1119"/>
      <c r="K4298" s="1119"/>
      <c r="M4298" s="1321"/>
    </row>
    <row r="4299" spans="2:13" ht="27.75" thickTop="1" thickBot="1" x14ac:dyDescent="0.4">
      <c r="B4299" s="1571" t="s">
        <v>213</v>
      </c>
      <c r="C4299" s="1571"/>
      <c r="D4299" s="1571"/>
      <c r="E4299" s="1571"/>
      <c r="F4299" s="1571"/>
      <c r="G4299" s="31"/>
      <c r="H4299" s="32"/>
      <c r="I4299" s="753"/>
      <c r="J4299" s="722"/>
      <c r="K4299" s="32"/>
      <c r="M4299" s="1321"/>
    </row>
    <row r="4300" spans="2:13" ht="80.25" thickTop="1" thickBot="1" x14ac:dyDescent="0.4">
      <c r="B4300" s="20" t="s">
        <v>137</v>
      </c>
      <c r="C4300" s="20" t="s">
        <v>138</v>
      </c>
      <c r="D4300" s="20" t="s">
        <v>139</v>
      </c>
      <c r="E4300" s="20" t="s">
        <v>140</v>
      </c>
      <c r="F4300" s="20" t="s">
        <v>141</v>
      </c>
      <c r="G4300" s="20" t="s">
        <v>142</v>
      </c>
      <c r="H4300" s="33" t="s">
        <v>3311</v>
      </c>
      <c r="I4300" s="750" t="s">
        <v>3317</v>
      </c>
      <c r="J4300" s="717" t="s">
        <v>3318</v>
      </c>
      <c r="K4300" s="33" t="s">
        <v>5153</v>
      </c>
      <c r="M4300" s="1321"/>
    </row>
    <row r="4301" spans="2:13" ht="51.75" thickTop="1" x14ac:dyDescent="0.35">
      <c r="B4301" s="782" t="s">
        <v>2898</v>
      </c>
      <c r="C4301" s="782">
        <v>70941</v>
      </c>
      <c r="D4301" s="790" t="s">
        <v>3396</v>
      </c>
      <c r="E4301" s="784">
        <v>3101</v>
      </c>
      <c r="F4301" s="782">
        <v>10710900</v>
      </c>
      <c r="G4301" s="37" t="s">
        <v>4312</v>
      </c>
      <c r="H4301" s="785">
        <v>45000000</v>
      </c>
      <c r="I4301" s="744"/>
      <c r="J4301" s="736">
        <v>-45000000</v>
      </c>
      <c r="K4301" s="785">
        <f t="shared" ref="K4301:K4326" si="126">SUM(H4301,J4301)</f>
        <v>0</v>
      </c>
      <c r="L4301" s="1081"/>
      <c r="M4301" s="1321"/>
    </row>
    <row r="4302" spans="2:13" ht="76.5" x14ac:dyDescent="0.35">
      <c r="B4302" s="698" t="s">
        <v>2905</v>
      </c>
      <c r="C4302" s="782">
        <v>70941</v>
      </c>
      <c r="D4302" s="699" t="s">
        <v>4328</v>
      </c>
      <c r="E4302" s="700">
        <v>3101</v>
      </c>
      <c r="F4302" s="782">
        <v>10710900</v>
      </c>
      <c r="G4302" s="26" t="s">
        <v>4313</v>
      </c>
      <c r="H4302" s="39">
        <v>8120000</v>
      </c>
      <c r="I4302" s="731"/>
      <c r="J4302" s="726"/>
      <c r="K4302" s="785">
        <f t="shared" si="126"/>
        <v>8120000</v>
      </c>
      <c r="L4302" s="1081"/>
      <c r="M4302" s="1321"/>
    </row>
    <row r="4303" spans="2:13" x14ac:dyDescent="0.35">
      <c r="B4303" s="698" t="s">
        <v>2906</v>
      </c>
      <c r="C4303" s="782">
        <v>70941</v>
      </c>
      <c r="D4303" s="699" t="s">
        <v>4329</v>
      </c>
      <c r="E4303" s="700">
        <v>3101</v>
      </c>
      <c r="F4303" s="782">
        <v>10710900</v>
      </c>
      <c r="G4303" s="26" t="s">
        <v>4314</v>
      </c>
      <c r="H4303" s="791">
        <v>1680000</v>
      </c>
      <c r="I4303" s="745"/>
      <c r="J4303" s="726">
        <v>-1680000</v>
      </c>
      <c r="K4303" s="785">
        <f t="shared" si="126"/>
        <v>0</v>
      </c>
      <c r="L4303" s="1081"/>
      <c r="M4303" s="1321"/>
    </row>
    <row r="4304" spans="2:13" x14ac:dyDescent="0.35">
      <c r="B4304" s="698" t="s">
        <v>2907</v>
      </c>
      <c r="C4304" s="782">
        <v>70941</v>
      </c>
      <c r="D4304" s="699" t="s">
        <v>4330</v>
      </c>
      <c r="E4304" s="700">
        <v>3101</v>
      </c>
      <c r="F4304" s="782">
        <v>10710900</v>
      </c>
      <c r="G4304" s="26" t="s">
        <v>4315</v>
      </c>
      <c r="H4304" s="791">
        <v>840000</v>
      </c>
      <c r="I4304" s="745"/>
      <c r="J4304" s="726">
        <v>-840000</v>
      </c>
      <c r="K4304" s="785">
        <f t="shared" si="126"/>
        <v>0</v>
      </c>
      <c r="L4304" s="1081"/>
      <c r="M4304" s="1321"/>
    </row>
    <row r="4305" spans="2:15" x14ac:dyDescent="0.35">
      <c r="B4305" s="698" t="s">
        <v>2908</v>
      </c>
      <c r="C4305" s="782">
        <v>70941</v>
      </c>
      <c r="D4305" s="699" t="s">
        <v>4331</v>
      </c>
      <c r="E4305" s="700">
        <v>3101</v>
      </c>
      <c r="F4305" s="782">
        <v>10710900</v>
      </c>
      <c r="G4305" s="26" t="s">
        <v>4316</v>
      </c>
      <c r="H4305" s="39">
        <v>840000</v>
      </c>
      <c r="I4305" s="731"/>
      <c r="J4305" s="726">
        <v>-840000</v>
      </c>
      <c r="K4305" s="785">
        <f t="shared" si="126"/>
        <v>0</v>
      </c>
      <c r="L4305" s="1081"/>
      <c r="M4305" s="1321"/>
    </row>
    <row r="4306" spans="2:15" x14ac:dyDescent="0.35">
      <c r="B4306" s="698" t="s">
        <v>2948</v>
      </c>
      <c r="C4306" s="782">
        <v>70941</v>
      </c>
      <c r="D4306" s="699" t="s">
        <v>4332</v>
      </c>
      <c r="E4306" s="700">
        <v>3101</v>
      </c>
      <c r="F4306" s="782">
        <v>10710900</v>
      </c>
      <c r="G4306" s="26" t="s">
        <v>3242</v>
      </c>
      <c r="H4306" s="39">
        <v>42000</v>
      </c>
      <c r="I4306" s="731"/>
      <c r="J4306" s="726"/>
      <c r="K4306" s="785">
        <f t="shared" si="126"/>
        <v>42000</v>
      </c>
      <c r="L4306" s="1081"/>
      <c r="M4306" s="1321"/>
    </row>
    <row r="4307" spans="2:15" x14ac:dyDescent="0.35">
      <c r="B4307" s="698" t="s">
        <v>2909</v>
      </c>
      <c r="C4307" s="782">
        <v>70941</v>
      </c>
      <c r="D4307" s="699" t="s">
        <v>4333</v>
      </c>
      <c r="E4307" s="700">
        <v>3101</v>
      </c>
      <c r="F4307" s="782">
        <v>10710900</v>
      </c>
      <c r="G4307" s="26" t="s">
        <v>4317</v>
      </c>
      <c r="H4307" s="39">
        <v>140000</v>
      </c>
      <c r="I4307" s="731"/>
      <c r="J4307" s="726"/>
      <c r="K4307" s="785">
        <f t="shared" si="126"/>
        <v>140000</v>
      </c>
      <c r="L4307" s="1081"/>
      <c r="M4307" s="1321"/>
    </row>
    <row r="4308" spans="2:15" x14ac:dyDescent="0.35">
      <c r="B4308" s="698" t="s">
        <v>2910</v>
      </c>
      <c r="C4308" s="782">
        <v>70941</v>
      </c>
      <c r="D4308" s="699" t="s">
        <v>4334</v>
      </c>
      <c r="E4308" s="700">
        <v>3101</v>
      </c>
      <c r="F4308" s="782">
        <v>10710900</v>
      </c>
      <c r="G4308" s="26" t="s">
        <v>3243</v>
      </c>
      <c r="H4308" s="791">
        <v>840000</v>
      </c>
      <c r="I4308" s="745"/>
      <c r="J4308" s="648"/>
      <c r="K4308" s="785">
        <f t="shared" si="126"/>
        <v>840000</v>
      </c>
      <c r="L4308" s="1081"/>
      <c r="M4308" s="1321"/>
    </row>
    <row r="4309" spans="2:15" s="1312" customFormat="1" x14ac:dyDescent="0.35">
      <c r="B4309" s="1313" t="s">
        <v>2951</v>
      </c>
      <c r="C4309" s="1324">
        <v>70941</v>
      </c>
      <c r="D4309" s="1325" t="s">
        <v>4335</v>
      </c>
      <c r="E4309" s="1315">
        <v>3101</v>
      </c>
      <c r="F4309" s="1324">
        <v>10710900</v>
      </c>
      <c r="G4309" s="1316" t="s">
        <v>3244</v>
      </c>
      <c r="H4309" s="1317">
        <v>1750000</v>
      </c>
      <c r="I4309" s="1328">
        <v>1791717.56</v>
      </c>
      <c r="J4309" s="1323">
        <v>41717.560000000056</v>
      </c>
      <c r="K4309" s="1330">
        <f>SUM(H4309,J4309)</f>
        <v>1791717.56</v>
      </c>
      <c r="L4309" s="1327"/>
      <c r="M4309" s="1321"/>
      <c r="N4309" s="1322"/>
      <c r="O4309" s="1322"/>
    </row>
    <row r="4310" spans="2:15" s="1312" customFormat="1" x14ac:dyDescent="0.35">
      <c r="B4310" s="1313" t="s">
        <v>2949</v>
      </c>
      <c r="C4310" s="1324">
        <v>70941</v>
      </c>
      <c r="D4310" s="1325" t="s">
        <v>4336</v>
      </c>
      <c r="E4310" s="1315">
        <v>3101</v>
      </c>
      <c r="F4310" s="1324">
        <v>10710900</v>
      </c>
      <c r="G4310" s="1316" t="s">
        <v>420</v>
      </c>
      <c r="H4310" s="1335">
        <v>1750000</v>
      </c>
      <c r="I4310" s="1342">
        <v>5250000</v>
      </c>
      <c r="J4310" s="1323">
        <v>3500000</v>
      </c>
      <c r="K4310" s="1330">
        <f>SUM(H4310,J4310)</f>
        <v>5250000</v>
      </c>
      <c r="L4310" s="1327"/>
      <c r="M4310" s="1321"/>
      <c r="N4310" s="1322"/>
      <c r="O4310" s="1322"/>
    </row>
    <row r="4311" spans="2:15" ht="51" x14ac:dyDescent="0.35">
      <c r="B4311" s="782" t="s">
        <v>2940</v>
      </c>
      <c r="C4311" s="782">
        <v>70941</v>
      </c>
      <c r="D4311" s="790" t="s">
        <v>4337</v>
      </c>
      <c r="E4311" s="784">
        <v>3101</v>
      </c>
      <c r="F4311" s="782">
        <v>10710900</v>
      </c>
      <c r="G4311" s="37" t="s">
        <v>4318</v>
      </c>
      <c r="H4311" s="785">
        <v>1050000</v>
      </c>
      <c r="I4311" s="744"/>
      <c r="J4311" s="738"/>
      <c r="K4311" s="785">
        <f t="shared" si="126"/>
        <v>1050000</v>
      </c>
      <c r="L4311" s="1081"/>
      <c r="M4311" s="1321"/>
      <c r="N4311" s="1332"/>
    </row>
    <row r="4312" spans="2:15" ht="51" x14ac:dyDescent="0.35">
      <c r="B4312" s="698" t="s">
        <v>2935</v>
      </c>
      <c r="C4312" s="782">
        <v>70941</v>
      </c>
      <c r="D4312" s="699" t="s">
        <v>4338</v>
      </c>
      <c r="E4312" s="700">
        <v>3101</v>
      </c>
      <c r="F4312" s="782">
        <v>10710900</v>
      </c>
      <c r="G4312" s="26" t="s">
        <v>4319</v>
      </c>
      <c r="H4312" s="791">
        <v>3920000</v>
      </c>
      <c r="I4312" s="745"/>
      <c r="J4312" s="726"/>
      <c r="K4312" s="791">
        <f t="shared" si="126"/>
        <v>3920000</v>
      </c>
      <c r="L4312" s="1081"/>
      <c r="M4312" s="1321"/>
    </row>
    <row r="4313" spans="2:15" x14ac:dyDescent="0.35">
      <c r="B4313" s="698" t="s">
        <v>2954</v>
      </c>
      <c r="C4313" s="782">
        <v>70941</v>
      </c>
      <c r="D4313" s="699" t="s">
        <v>4339</v>
      </c>
      <c r="E4313" s="700">
        <v>3101</v>
      </c>
      <c r="F4313" s="782">
        <v>10710900</v>
      </c>
      <c r="G4313" s="26" t="s">
        <v>2626</v>
      </c>
      <c r="H4313" s="791">
        <v>840000</v>
      </c>
      <c r="I4313" s="745"/>
      <c r="J4313" s="726"/>
      <c r="K4313" s="791">
        <f t="shared" si="126"/>
        <v>840000</v>
      </c>
      <c r="L4313" s="1081"/>
      <c r="M4313" s="1321"/>
    </row>
    <row r="4314" spans="2:15" ht="51" x14ac:dyDescent="0.35">
      <c r="B4314" s="698" t="s">
        <v>2900</v>
      </c>
      <c r="C4314" s="782">
        <v>70941</v>
      </c>
      <c r="D4314" s="699" t="s">
        <v>4340</v>
      </c>
      <c r="E4314" s="700">
        <v>3101</v>
      </c>
      <c r="F4314" s="782">
        <v>10710900</v>
      </c>
      <c r="G4314" s="26" t="s">
        <v>4320</v>
      </c>
      <c r="H4314" s="791">
        <v>12600000</v>
      </c>
      <c r="I4314" s="745"/>
      <c r="J4314" s="726"/>
      <c r="K4314" s="791">
        <f t="shared" si="126"/>
        <v>12600000</v>
      </c>
      <c r="L4314" s="1081"/>
      <c r="M4314" s="1321"/>
    </row>
    <row r="4315" spans="2:15" x14ac:dyDescent="0.35">
      <c r="B4315" s="698" t="s">
        <v>2952</v>
      </c>
      <c r="C4315" s="782">
        <v>70941</v>
      </c>
      <c r="D4315" s="699" t="s">
        <v>4341</v>
      </c>
      <c r="E4315" s="700">
        <v>3101</v>
      </c>
      <c r="F4315" s="782">
        <v>10710900</v>
      </c>
      <c r="G4315" s="26" t="s">
        <v>3245</v>
      </c>
      <c r="H4315" s="791">
        <v>1120000</v>
      </c>
      <c r="I4315" s="745"/>
      <c r="J4315" s="726"/>
      <c r="K4315" s="791">
        <f t="shared" si="126"/>
        <v>1120000</v>
      </c>
      <c r="L4315" s="1081"/>
      <c r="M4315" s="1321"/>
    </row>
    <row r="4316" spans="2:15" ht="51" x14ac:dyDescent="0.35">
      <c r="B4316" s="698" t="s">
        <v>2916</v>
      </c>
      <c r="C4316" s="782">
        <v>70941</v>
      </c>
      <c r="D4316" s="699" t="s">
        <v>4342</v>
      </c>
      <c r="E4316" s="700">
        <v>3101</v>
      </c>
      <c r="F4316" s="782">
        <v>10710900</v>
      </c>
      <c r="G4316" s="26" t="s">
        <v>3246</v>
      </c>
      <c r="H4316" s="791">
        <v>1680000</v>
      </c>
      <c r="I4316" s="745"/>
      <c r="J4316" s="726"/>
      <c r="K4316" s="791">
        <f t="shared" si="126"/>
        <v>1680000</v>
      </c>
      <c r="L4316" s="1081"/>
      <c r="M4316" s="1321"/>
    </row>
    <row r="4317" spans="2:15" ht="51" x14ac:dyDescent="0.35">
      <c r="B4317" s="698" t="s">
        <v>2916</v>
      </c>
      <c r="C4317" s="782">
        <v>70941</v>
      </c>
      <c r="D4317" s="699" t="s">
        <v>4343</v>
      </c>
      <c r="E4317" s="700">
        <v>3101</v>
      </c>
      <c r="F4317" s="782">
        <v>10710900</v>
      </c>
      <c r="G4317" s="26" t="s">
        <v>3247</v>
      </c>
      <c r="H4317" s="791">
        <v>560000</v>
      </c>
      <c r="I4317" s="745"/>
      <c r="J4317" s="648"/>
      <c r="K4317" s="791">
        <f t="shared" si="126"/>
        <v>560000</v>
      </c>
      <c r="L4317" s="1081"/>
      <c r="M4317" s="1321"/>
    </row>
    <row r="4318" spans="2:15" ht="51" x14ac:dyDescent="0.35">
      <c r="B4318" s="698" t="s">
        <v>3186</v>
      </c>
      <c r="C4318" s="782">
        <v>70941</v>
      </c>
      <c r="D4318" s="699" t="s">
        <v>3398</v>
      </c>
      <c r="E4318" s="700">
        <v>3101</v>
      </c>
      <c r="F4318" s="782">
        <v>10710900</v>
      </c>
      <c r="G4318" s="26" t="s">
        <v>3248</v>
      </c>
      <c r="H4318" s="791">
        <v>5000000</v>
      </c>
      <c r="I4318" s="745"/>
      <c r="J4318" s="726">
        <v>-3541717.56</v>
      </c>
      <c r="K4318" s="791">
        <f t="shared" si="126"/>
        <v>1458282.44</v>
      </c>
      <c r="L4318" s="1081"/>
      <c r="M4318" s="1321"/>
    </row>
    <row r="4319" spans="2:15" ht="51" x14ac:dyDescent="0.35">
      <c r="B4319" s="698" t="s">
        <v>2941</v>
      </c>
      <c r="C4319" s="782">
        <v>70941</v>
      </c>
      <c r="D4319" s="699" t="s">
        <v>4344</v>
      </c>
      <c r="E4319" s="700">
        <v>3101</v>
      </c>
      <c r="F4319" s="782">
        <v>10710900</v>
      </c>
      <c r="G4319" s="26" t="s">
        <v>4321</v>
      </c>
      <c r="H4319" s="791">
        <v>700000</v>
      </c>
      <c r="I4319" s="745"/>
      <c r="J4319" s="726"/>
      <c r="K4319" s="791">
        <f t="shared" si="126"/>
        <v>700000</v>
      </c>
      <c r="L4319" s="1081"/>
      <c r="M4319" s="1321"/>
    </row>
    <row r="4320" spans="2:15" x14ac:dyDescent="0.35">
      <c r="B4320" s="698" t="s">
        <v>2901</v>
      </c>
      <c r="C4320" s="782">
        <v>70941</v>
      </c>
      <c r="D4320" s="699" t="s">
        <v>4345</v>
      </c>
      <c r="E4320" s="700">
        <v>3101</v>
      </c>
      <c r="F4320" s="782">
        <v>10710900</v>
      </c>
      <c r="G4320" s="26" t="s">
        <v>4322</v>
      </c>
      <c r="H4320" s="791">
        <v>400000</v>
      </c>
      <c r="I4320" s="745"/>
      <c r="J4320" s="726"/>
      <c r="K4320" s="791">
        <f t="shared" si="126"/>
        <v>400000</v>
      </c>
      <c r="L4320" s="1081"/>
      <c r="M4320" s="1321"/>
    </row>
    <row r="4321" spans="2:13" x14ac:dyDescent="0.35">
      <c r="B4321" s="698" t="s">
        <v>2917</v>
      </c>
      <c r="C4321" s="782">
        <v>70941</v>
      </c>
      <c r="D4321" s="699" t="s">
        <v>4346</v>
      </c>
      <c r="E4321" s="700">
        <v>3101</v>
      </c>
      <c r="F4321" s="782">
        <v>10710900</v>
      </c>
      <c r="G4321" s="26" t="s">
        <v>4323</v>
      </c>
      <c r="H4321" s="791">
        <v>1120000</v>
      </c>
      <c r="I4321" s="745"/>
      <c r="J4321" s="726"/>
      <c r="K4321" s="791">
        <f t="shared" si="126"/>
        <v>1120000</v>
      </c>
      <c r="L4321" s="1081"/>
      <c r="M4321" s="1321"/>
    </row>
    <row r="4322" spans="2:13" ht="51" x14ac:dyDescent="0.35">
      <c r="B4322" s="698" t="s">
        <v>2953</v>
      </c>
      <c r="C4322" s="782">
        <v>70941</v>
      </c>
      <c r="D4322" s="699" t="s">
        <v>4347</v>
      </c>
      <c r="E4322" s="700">
        <v>3101</v>
      </c>
      <c r="F4322" s="782">
        <v>10710900</v>
      </c>
      <c r="G4322" s="26" t="s">
        <v>4324</v>
      </c>
      <c r="H4322" s="791">
        <v>2800000</v>
      </c>
      <c r="I4322" s="745"/>
      <c r="J4322" s="726"/>
      <c r="K4322" s="791">
        <f t="shared" si="126"/>
        <v>2800000</v>
      </c>
      <c r="L4322" s="1081"/>
      <c r="M4322" s="1321"/>
    </row>
    <row r="4323" spans="2:13" ht="51" x14ac:dyDescent="0.35">
      <c r="B4323" s="698" t="s">
        <v>2943</v>
      </c>
      <c r="C4323" s="782">
        <v>70941</v>
      </c>
      <c r="D4323" s="699" t="s">
        <v>4348</v>
      </c>
      <c r="E4323" s="700">
        <v>3101</v>
      </c>
      <c r="F4323" s="782">
        <v>10710900</v>
      </c>
      <c r="G4323" s="26" t="s">
        <v>3249</v>
      </c>
      <c r="H4323" s="791">
        <v>350000</v>
      </c>
      <c r="I4323" s="745"/>
      <c r="J4323" s="726"/>
      <c r="K4323" s="791">
        <f t="shared" si="126"/>
        <v>350000</v>
      </c>
      <c r="L4323" s="1081"/>
      <c r="M4323" s="1321"/>
    </row>
    <row r="4324" spans="2:13" x14ac:dyDescent="0.35">
      <c r="B4324" s="698" t="s">
        <v>2945</v>
      </c>
      <c r="C4324" s="782">
        <v>70941</v>
      </c>
      <c r="D4324" s="699" t="s">
        <v>4349</v>
      </c>
      <c r="E4324" s="700">
        <v>3101</v>
      </c>
      <c r="F4324" s="782">
        <v>10710900</v>
      </c>
      <c r="G4324" s="26" t="s">
        <v>4325</v>
      </c>
      <c r="H4324" s="791">
        <v>3700000</v>
      </c>
      <c r="I4324" s="745"/>
      <c r="J4324" s="726"/>
      <c r="K4324" s="791">
        <f t="shared" si="126"/>
        <v>3700000</v>
      </c>
      <c r="L4324" s="1081"/>
      <c r="M4324" s="1321"/>
    </row>
    <row r="4325" spans="2:13" ht="51" x14ac:dyDescent="0.35">
      <c r="B4325" s="698">
        <v>23030106</v>
      </c>
      <c r="C4325" s="782">
        <v>70941</v>
      </c>
      <c r="D4325" s="699" t="s">
        <v>4350</v>
      </c>
      <c r="E4325" s="700">
        <v>3101</v>
      </c>
      <c r="F4325" s="782">
        <v>10710900</v>
      </c>
      <c r="G4325" s="26" t="s">
        <v>4326</v>
      </c>
      <c r="H4325" s="791">
        <v>35000000</v>
      </c>
      <c r="I4325" s="745"/>
      <c r="J4325" s="726"/>
      <c r="K4325" s="791">
        <f t="shared" si="126"/>
        <v>35000000</v>
      </c>
      <c r="L4325" s="1081"/>
      <c r="M4325" s="1321"/>
    </row>
    <row r="4326" spans="2:13" ht="26.25" thickBot="1" x14ac:dyDescent="0.4">
      <c r="B4326" s="698" t="s">
        <v>2902</v>
      </c>
      <c r="C4326" s="782">
        <v>70941</v>
      </c>
      <c r="D4326" s="699" t="s">
        <v>4351</v>
      </c>
      <c r="E4326" s="700">
        <v>3101</v>
      </c>
      <c r="F4326" s="782">
        <v>10710900</v>
      </c>
      <c r="G4326" s="26" t="s">
        <v>4327</v>
      </c>
      <c r="H4326" s="791">
        <v>34820000</v>
      </c>
      <c r="I4326" s="745"/>
      <c r="J4326" s="726"/>
      <c r="K4326" s="791">
        <f t="shared" si="126"/>
        <v>34820000</v>
      </c>
      <c r="L4326" s="1081"/>
      <c r="M4326" s="1321"/>
    </row>
    <row r="4327" spans="2:13" ht="27.75" thickTop="1" thickBot="1" x14ac:dyDescent="0.4">
      <c r="B4327" s="764"/>
      <c r="C4327" s="764"/>
      <c r="D4327" s="764"/>
      <c r="E4327" s="764"/>
      <c r="F4327" s="764"/>
      <c r="G4327" s="51" t="s">
        <v>1038</v>
      </c>
      <c r="H4327" s="766">
        <f>SUM(H4301:H4326)</f>
        <v>166662000</v>
      </c>
      <c r="I4327" s="747">
        <f>SUM(I4301:I4326)</f>
        <v>7041717.5600000005</v>
      </c>
      <c r="J4327" s="765">
        <f>SUM(J4301:J4326)</f>
        <v>-48360000</v>
      </c>
      <c r="K4327" s="766">
        <f>SUM(K4301:K4326)</f>
        <v>118302000</v>
      </c>
      <c r="M4327" s="1321"/>
    </row>
    <row r="4328" spans="2:13" ht="27.75" thickTop="1" thickBot="1" x14ac:dyDescent="0.4">
      <c r="B4328" s="767"/>
      <c r="C4328" s="767"/>
      <c r="D4328" s="767"/>
      <c r="E4328" s="767"/>
      <c r="F4328" s="767"/>
      <c r="G4328" s="643"/>
      <c r="H4328" s="794"/>
      <c r="I4328" s="866"/>
      <c r="J4328" s="842"/>
      <c r="K4328" s="930"/>
      <c r="M4328" s="1321"/>
    </row>
    <row r="4329" spans="2:13" ht="27.75" thickTop="1" thickBot="1" x14ac:dyDescent="0.4">
      <c r="B4329" s="767"/>
      <c r="C4329" s="767"/>
      <c r="D4329" s="767"/>
      <c r="E4329" s="767"/>
      <c r="F4329" s="767"/>
      <c r="G4329" s="769"/>
      <c r="H4329" s="787"/>
      <c r="I4329" s="728"/>
      <c r="J4329" s="719" t="s">
        <v>215</v>
      </c>
      <c r="K4329" s="766">
        <f>K4327</f>
        <v>118302000</v>
      </c>
      <c r="M4329" s="1321"/>
    </row>
    <row r="4330" spans="2:13" ht="27.75" thickTop="1" thickBot="1" x14ac:dyDescent="0.4">
      <c r="B4330" s="767"/>
      <c r="C4330" s="767"/>
      <c r="D4330" s="767"/>
      <c r="E4330" s="767"/>
      <c r="F4330" s="767"/>
      <c r="G4330" s="769"/>
      <c r="H4330" s="787"/>
      <c r="I4330" s="728"/>
      <c r="J4330" s="720"/>
      <c r="K4330" s="827"/>
      <c r="M4330" s="1321"/>
    </row>
    <row r="4331" spans="2:13" ht="27.75" thickTop="1" thickBot="1" x14ac:dyDescent="0.4">
      <c r="B4331" s="1088" t="s">
        <v>95</v>
      </c>
      <c r="C4331" s="1089" t="s">
        <v>3177</v>
      </c>
      <c r="D4331" s="1089"/>
      <c r="E4331" s="1089"/>
      <c r="F4331" s="1089"/>
      <c r="G4331" s="1089"/>
      <c r="H4331" s="1108"/>
      <c r="I4331" s="1101"/>
      <c r="J4331" s="1112"/>
      <c r="K4331" s="1108"/>
      <c r="M4331" s="1321"/>
    </row>
    <row r="4332" spans="2:13" ht="27.75" thickTop="1" thickBot="1" x14ac:dyDescent="0.4">
      <c r="B4332" s="1571" t="s">
        <v>182</v>
      </c>
      <c r="C4332" s="1571"/>
      <c r="D4332" s="1571"/>
      <c r="E4332" s="1571"/>
      <c r="F4332" s="1571"/>
      <c r="G4332" s="31"/>
      <c r="H4332" s="32"/>
      <c r="I4332" s="753"/>
      <c r="J4332" s="722"/>
      <c r="K4332" s="32"/>
      <c r="M4332" s="1321"/>
    </row>
    <row r="4333" spans="2:13" ht="106.5" thickTop="1" thickBot="1" x14ac:dyDescent="0.4">
      <c r="B4333" s="20" t="s">
        <v>137</v>
      </c>
      <c r="C4333" s="20" t="s">
        <v>138</v>
      </c>
      <c r="D4333" s="20" t="s">
        <v>139</v>
      </c>
      <c r="E4333" s="20" t="s">
        <v>140</v>
      </c>
      <c r="F4333" s="20" t="s">
        <v>141</v>
      </c>
      <c r="G4333" s="20" t="s">
        <v>142</v>
      </c>
      <c r="H4333" s="33" t="s">
        <v>3311</v>
      </c>
      <c r="I4333" s="750" t="s">
        <v>3316</v>
      </c>
      <c r="J4333" s="717" t="s">
        <v>3315</v>
      </c>
      <c r="K4333" s="21" t="s">
        <v>5190</v>
      </c>
      <c r="M4333" s="1321"/>
    </row>
    <row r="4334" spans="2:13" ht="26.25" thickTop="1" x14ac:dyDescent="0.35">
      <c r="B4334" s="782">
        <v>21010101</v>
      </c>
      <c r="C4334" s="782">
        <v>70941</v>
      </c>
      <c r="D4334" s="783" t="s">
        <v>4874</v>
      </c>
      <c r="E4334" s="784">
        <v>2101</v>
      </c>
      <c r="F4334" s="782">
        <v>10731600</v>
      </c>
      <c r="G4334" s="37" t="s">
        <v>143</v>
      </c>
      <c r="H4334" s="785">
        <v>1452933100.6511998</v>
      </c>
      <c r="I4334" s="744">
        <v>736647377.53999996</v>
      </c>
      <c r="J4334" s="738">
        <v>20361654.43</v>
      </c>
      <c r="K4334" s="785">
        <f t="shared" ref="K4334:K4378" si="127">SUM(H4334,J4334)</f>
        <v>1473294755.0811999</v>
      </c>
      <c r="L4334" s="1081"/>
      <c r="M4334" s="1321"/>
    </row>
    <row r="4335" spans="2:13" x14ac:dyDescent="0.35">
      <c r="B4335" s="698">
        <v>21020101</v>
      </c>
      <c r="C4335" s="782">
        <v>70941</v>
      </c>
      <c r="D4335" s="761" t="s">
        <v>4874</v>
      </c>
      <c r="E4335" s="700">
        <v>2101</v>
      </c>
      <c r="F4335" s="782">
        <v>10731600</v>
      </c>
      <c r="G4335" s="26" t="s">
        <v>144</v>
      </c>
      <c r="H4335" s="763">
        <v>20000000</v>
      </c>
      <c r="I4335" s="744"/>
      <c r="J4335" s="735"/>
      <c r="K4335" s="763">
        <f t="shared" si="127"/>
        <v>20000000</v>
      </c>
      <c r="L4335" s="1081"/>
      <c r="M4335" s="1321"/>
    </row>
    <row r="4336" spans="2:13" ht="26.1" customHeight="1" x14ac:dyDescent="0.35">
      <c r="B4336" s="698">
        <v>22020101</v>
      </c>
      <c r="C4336" s="782">
        <v>70941</v>
      </c>
      <c r="D4336" s="761" t="s">
        <v>4874</v>
      </c>
      <c r="E4336" s="700">
        <v>2101</v>
      </c>
      <c r="F4336" s="782">
        <v>10731600</v>
      </c>
      <c r="G4336" s="26" t="s">
        <v>145</v>
      </c>
      <c r="H4336" s="763">
        <v>2000000</v>
      </c>
      <c r="I4336" s="744">
        <v>320000</v>
      </c>
      <c r="J4336" s="723"/>
      <c r="K4336" s="763">
        <f t="shared" si="127"/>
        <v>2000000</v>
      </c>
      <c r="L4336" s="1081"/>
      <c r="M4336" s="1321"/>
    </row>
    <row r="4337" spans="2:13" ht="26.1" customHeight="1" x14ac:dyDescent="0.35">
      <c r="B4337" s="698">
        <v>22020102</v>
      </c>
      <c r="C4337" s="782">
        <v>70941</v>
      </c>
      <c r="D4337" s="761" t="s">
        <v>4874</v>
      </c>
      <c r="E4337" s="700">
        <v>2101</v>
      </c>
      <c r="F4337" s="782">
        <v>10731600</v>
      </c>
      <c r="G4337" s="26" t="s">
        <v>146</v>
      </c>
      <c r="H4337" s="763">
        <v>10000000</v>
      </c>
      <c r="I4337" s="744">
        <v>4041000</v>
      </c>
      <c r="J4337" s="735"/>
      <c r="K4337" s="763">
        <f t="shared" si="127"/>
        <v>10000000</v>
      </c>
      <c r="L4337" s="1081"/>
      <c r="M4337" s="1321"/>
    </row>
    <row r="4338" spans="2:13" ht="26.1" customHeight="1" x14ac:dyDescent="0.35">
      <c r="B4338" s="698">
        <v>22020201</v>
      </c>
      <c r="C4338" s="782">
        <v>70941</v>
      </c>
      <c r="D4338" s="761" t="s">
        <v>4874</v>
      </c>
      <c r="E4338" s="700">
        <v>2101</v>
      </c>
      <c r="F4338" s="782">
        <v>10731600</v>
      </c>
      <c r="G4338" s="26" t="s">
        <v>147</v>
      </c>
      <c r="H4338" s="763">
        <v>1050000</v>
      </c>
      <c r="I4338" s="744">
        <v>500000</v>
      </c>
      <c r="J4338" s="735">
        <v>200000</v>
      </c>
      <c r="K4338" s="763">
        <f t="shared" si="127"/>
        <v>1250000</v>
      </c>
      <c r="L4338" s="1081"/>
      <c r="M4338" s="1321"/>
    </row>
    <row r="4339" spans="2:13" ht="26.1" customHeight="1" x14ac:dyDescent="0.35">
      <c r="B4339" s="698">
        <v>22020203</v>
      </c>
      <c r="C4339" s="782">
        <v>70941</v>
      </c>
      <c r="D4339" s="761" t="s">
        <v>4874</v>
      </c>
      <c r="E4339" s="700">
        <v>2101</v>
      </c>
      <c r="F4339" s="782">
        <v>10731600</v>
      </c>
      <c r="G4339" s="26" t="s">
        <v>148</v>
      </c>
      <c r="H4339" s="763">
        <v>1500000</v>
      </c>
      <c r="I4339" s="744">
        <v>160000</v>
      </c>
      <c r="J4339" s="735"/>
      <c r="K4339" s="763">
        <f t="shared" si="127"/>
        <v>1500000</v>
      </c>
      <c r="L4339" s="1081"/>
      <c r="M4339" s="1321"/>
    </row>
    <row r="4340" spans="2:13" ht="26.1" customHeight="1" x14ac:dyDescent="0.35">
      <c r="B4340" s="698">
        <v>22020204</v>
      </c>
      <c r="C4340" s="782">
        <v>70941</v>
      </c>
      <c r="D4340" s="761" t="s">
        <v>4874</v>
      </c>
      <c r="E4340" s="700">
        <v>2101</v>
      </c>
      <c r="F4340" s="782">
        <v>10731600</v>
      </c>
      <c r="G4340" s="26" t="s">
        <v>149</v>
      </c>
      <c r="H4340" s="763">
        <v>200000</v>
      </c>
      <c r="I4340" s="744">
        <v>0</v>
      </c>
      <c r="J4340" s="735"/>
      <c r="K4340" s="763">
        <f t="shared" si="127"/>
        <v>200000</v>
      </c>
      <c r="L4340" s="1081"/>
      <c r="M4340" s="1321"/>
    </row>
    <row r="4341" spans="2:13" ht="26.1" customHeight="1" x14ac:dyDescent="0.35">
      <c r="B4341" s="698">
        <v>22020205</v>
      </c>
      <c r="C4341" s="782">
        <v>70941</v>
      </c>
      <c r="D4341" s="761" t="s">
        <v>4874</v>
      </c>
      <c r="E4341" s="700">
        <v>2101</v>
      </c>
      <c r="F4341" s="782">
        <v>10731600</v>
      </c>
      <c r="G4341" s="26" t="s">
        <v>185</v>
      </c>
      <c r="H4341" s="763">
        <v>500000</v>
      </c>
      <c r="I4341" s="744">
        <v>0</v>
      </c>
      <c r="J4341" s="735"/>
      <c r="K4341" s="763">
        <f t="shared" si="127"/>
        <v>500000</v>
      </c>
      <c r="L4341" s="1081"/>
      <c r="M4341" s="1321"/>
    </row>
    <row r="4342" spans="2:13" ht="26.1" customHeight="1" x14ac:dyDescent="0.35">
      <c r="B4342" s="698">
        <v>22020206</v>
      </c>
      <c r="C4342" s="782">
        <v>70941</v>
      </c>
      <c r="D4342" s="761" t="s">
        <v>4874</v>
      </c>
      <c r="E4342" s="700">
        <v>2101</v>
      </c>
      <c r="F4342" s="782">
        <v>10731600</v>
      </c>
      <c r="G4342" s="26" t="s">
        <v>234</v>
      </c>
      <c r="H4342" s="763">
        <v>500000</v>
      </c>
      <c r="I4342" s="744">
        <v>0</v>
      </c>
      <c r="J4342" s="735"/>
      <c r="K4342" s="763">
        <f t="shared" si="127"/>
        <v>500000</v>
      </c>
      <c r="L4342" s="1081"/>
      <c r="M4342" s="1321"/>
    </row>
    <row r="4343" spans="2:13" ht="26.1" customHeight="1" x14ac:dyDescent="0.35">
      <c r="B4343" s="698">
        <v>22020208</v>
      </c>
      <c r="C4343" s="782">
        <v>70941</v>
      </c>
      <c r="D4343" s="761" t="s">
        <v>4874</v>
      </c>
      <c r="E4343" s="700">
        <v>2101</v>
      </c>
      <c r="F4343" s="782">
        <v>10731600</v>
      </c>
      <c r="G4343" s="26" t="s">
        <v>2896</v>
      </c>
      <c r="H4343" s="763">
        <v>500000</v>
      </c>
      <c r="I4343" s="744">
        <v>0</v>
      </c>
      <c r="J4343" s="735"/>
      <c r="K4343" s="763">
        <f t="shared" si="127"/>
        <v>500000</v>
      </c>
      <c r="L4343" s="1081"/>
      <c r="M4343" s="1321"/>
    </row>
    <row r="4344" spans="2:13" ht="26.1" customHeight="1" x14ac:dyDescent="0.35">
      <c r="B4344" s="698">
        <v>22020301</v>
      </c>
      <c r="C4344" s="782">
        <v>70941</v>
      </c>
      <c r="D4344" s="761" t="s">
        <v>4874</v>
      </c>
      <c r="E4344" s="700">
        <v>2101</v>
      </c>
      <c r="F4344" s="782">
        <v>10731600</v>
      </c>
      <c r="G4344" s="26" t="s">
        <v>195</v>
      </c>
      <c r="H4344" s="763">
        <v>1500000</v>
      </c>
      <c r="I4344" s="744">
        <v>747000</v>
      </c>
      <c r="J4344" s="735">
        <v>300000</v>
      </c>
      <c r="K4344" s="763">
        <f t="shared" si="127"/>
        <v>1800000</v>
      </c>
      <c r="L4344" s="1081"/>
      <c r="M4344" s="1321"/>
    </row>
    <row r="4345" spans="2:13" ht="26.1" customHeight="1" x14ac:dyDescent="0.35">
      <c r="B4345" s="698">
        <v>22020305</v>
      </c>
      <c r="C4345" s="782">
        <v>70941</v>
      </c>
      <c r="D4345" s="761" t="s">
        <v>4874</v>
      </c>
      <c r="E4345" s="700">
        <v>2101</v>
      </c>
      <c r="F4345" s="782">
        <v>10731600</v>
      </c>
      <c r="G4345" s="26" t="s">
        <v>153</v>
      </c>
      <c r="H4345" s="763">
        <v>4500000</v>
      </c>
      <c r="I4345" s="744">
        <v>1806500</v>
      </c>
      <c r="J4345" s="735">
        <v>500000</v>
      </c>
      <c r="K4345" s="763">
        <f t="shared" si="127"/>
        <v>5000000</v>
      </c>
      <c r="L4345" s="1081"/>
      <c r="M4345" s="1321"/>
    </row>
    <row r="4346" spans="2:13" ht="26.1" customHeight="1" x14ac:dyDescent="0.35">
      <c r="B4346" s="698">
        <v>22020306</v>
      </c>
      <c r="C4346" s="782">
        <v>70941</v>
      </c>
      <c r="D4346" s="761" t="s">
        <v>4874</v>
      </c>
      <c r="E4346" s="700">
        <v>2101</v>
      </c>
      <c r="F4346" s="782">
        <v>10731600</v>
      </c>
      <c r="G4346" s="26" t="s">
        <v>154</v>
      </c>
      <c r="H4346" s="763">
        <v>3000000</v>
      </c>
      <c r="I4346" s="744">
        <v>2250000</v>
      </c>
      <c r="J4346" s="735">
        <v>1500000</v>
      </c>
      <c r="K4346" s="763">
        <f t="shared" si="127"/>
        <v>4500000</v>
      </c>
      <c r="L4346" s="1081"/>
      <c r="M4346" s="1321"/>
    </row>
    <row r="4347" spans="2:13" ht="26.1" customHeight="1" x14ac:dyDescent="0.35">
      <c r="B4347" s="698">
        <v>22020307</v>
      </c>
      <c r="C4347" s="782">
        <v>70941</v>
      </c>
      <c r="D4347" s="761" t="s">
        <v>4874</v>
      </c>
      <c r="E4347" s="700">
        <v>2101</v>
      </c>
      <c r="F4347" s="782">
        <v>10731600</v>
      </c>
      <c r="G4347" s="26" t="s">
        <v>155</v>
      </c>
      <c r="H4347" s="763">
        <v>500000</v>
      </c>
      <c r="I4347" s="744">
        <v>0</v>
      </c>
      <c r="J4347" s="735"/>
      <c r="K4347" s="763">
        <f t="shared" si="127"/>
        <v>500000</v>
      </c>
      <c r="L4347" s="1081"/>
      <c r="M4347" s="1321"/>
    </row>
    <row r="4348" spans="2:13" ht="26.1" customHeight="1" x14ac:dyDescent="0.35">
      <c r="B4348" s="698">
        <v>22020310</v>
      </c>
      <c r="C4348" s="782">
        <v>70941</v>
      </c>
      <c r="D4348" s="761" t="s">
        <v>4874</v>
      </c>
      <c r="E4348" s="700">
        <v>2101</v>
      </c>
      <c r="F4348" s="782">
        <v>10731600</v>
      </c>
      <c r="G4348" s="26" t="s">
        <v>209</v>
      </c>
      <c r="H4348" s="763">
        <v>1250000</v>
      </c>
      <c r="I4348" s="744">
        <v>120000</v>
      </c>
      <c r="J4348" s="735"/>
      <c r="K4348" s="763">
        <f t="shared" si="127"/>
        <v>1250000</v>
      </c>
      <c r="L4348" s="1081"/>
      <c r="M4348" s="1321"/>
    </row>
    <row r="4349" spans="2:13" ht="26.1" customHeight="1" x14ac:dyDescent="0.35">
      <c r="B4349" s="698">
        <v>22020311</v>
      </c>
      <c r="C4349" s="782">
        <v>70941</v>
      </c>
      <c r="D4349" s="761" t="s">
        <v>4874</v>
      </c>
      <c r="E4349" s="700">
        <v>2101</v>
      </c>
      <c r="F4349" s="782">
        <v>10731600</v>
      </c>
      <c r="G4349" s="26" t="s">
        <v>157</v>
      </c>
      <c r="H4349" s="763">
        <v>500000</v>
      </c>
      <c r="I4349" s="744">
        <v>0</v>
      </c>
      <c r="J4349" s="735"/>
      <c r="K4349" s="763">
        <f t="shared" si="127"/>
        <v>500000</v>
      </c>
      <c r="L4349" s="1081"/>
      <c r="M4349" s="1321"/>
    </row>
    <row r="4350" spans="2:13" ht="26.1" customHeight="1" x14ac:dyDescent="0.35">
      <c r="B4350" s="698">
        <v>22020401</v>
      </c>
      <c r="C4350" s="782">
        <v>70941</v>
      </c>
      <c r="D4350" s="761" t="s">
        <v>4874</v>
      </c>
      <c r="E4350" s="700">
        <v>2101</v>
      </c>
      <c r="F4350" s="782">
        <v>10731600</v>
      </c>
      <c r="G4350" s="26" t="s">
        <v>196</v>
      </c>
      <c r="H4350" s="791">
        <v>1500000</v>
      </c>
      <c r="I4350" s="744">
        <v>830000</v>
      </c>
      <c r="J4350" s="648">
        <v>500000</v>
      </c>
      <c r="K4350" s="791">
        <f t="shared" si="127"/>
        <v>2000000</v>
      </c>
      <c r="L4350" s="1081"/>
      <c r="M4350" s="1321"/>
    </row>
    <row r="4351" spans="2:13" ht="26.1" customHeight="1" x14ac:dyDescent="0.35">
      <c r="B4351" s="698">
        <v>22020402</v>
      </c>
      <c r="C4351" s="782">
        <v>70941</v>
      </c>
      <c r="D4351" s="761" t="s">
        <v>4874</v>
      </c>
      <c r="E4351" s="700">
        <v>2101</v>
      </c>
      <c r="F4351" s="782">
        <v>10731600</v>
      </c>
      <c r="G4351" s="26" t="s">
        <v>197</v>
      </c>
      <c r="H4351" s="791">
        <v>350000</v>
      </c>
      <c r="I4351" s="744">
        <v>0</v>
      </c>
      <c r="J4351" s="648"/>
      <c r="K4351" s="791">
        <f t="shared" si="127"/>
        <v>350000</v>
      </c>
      <c r="L4351" s="1081"/>
      <c r="M4351" s="1321"/>
    </row>
    <row r="4352" spans="2:13" ht="26.1" customHeight="1" x14ac:dyDescent="0.35">
      <c r="B4352" s="698">
        <v>22020403</v>
      </c>
      <c r="C4352" s="782">
        <v>70941</v>
      </c>
      <c r="D4352" s="761" t="s">
        <v>4874</v>
      </c>
      <c r="E4352" s="700">
        <v>2101</v>
      </c>
      <c r="F4352" s="782">
        <v>10731600</v>
      </c>
      <c r="G4352" s="26" t="s">
        <v>160</v>
      </c>
      <c r="H4352" s="791">
        <v>500000</v>
      </c>
      <c r="I4352" s="744">
        <v>98000</v>
      </c>
      <c r="J4352" s="648"/>
      <c r="K4352" s="791">
        <f t="shared" si="127"/>
        <v>500000</v>
      </c>
      <c r="L4352" s="1081"/>
      <c r="M4352" s="1321"/>
    </row>
    <row r="4353" spans="2:13" ht="26.1" customHeight="1" x14ac:dyDescent="0.35">
      <c r="B4353" s="698">
        <v>22020404</v>
      </c>
      <c r="C4353" s="782">
        <v>70941</v>
      </c>
      <c r="D4353" s="761" t="s">
        <v>4874</v>
      </c>
      <c r="E4353" s="700">
        <v>2101</v>
      </c>
      <c r="F4353" s="782">
        <v>10731600</v>
      </c>
      <c r="G4353" s="26" t="s">
        <v>161</v>
      </c>
      <c r="H4353" s="791">
        <v>500000</v>
      </c>
      <c r="I4353" s="744">
        <v>422000</v>
      </c>
      <c r="J4353" s="648">
        <v>1000000</v>
      </c>
      <c r="K4353" s="791">
        <f t="shared" si="127"/>
        <v>1500000</v>
      </c>
      <c r="L4353" s="1081"/>
      <c r="M4353" s="1321"/>
    </row>
    <row r="4354" spans="2:13" ht="26.1" customHeight="1" x14ac:dyDescent="0.35">
      <c r="B4354" s="698">
        <v>22020405</v>
      </c>
      <c r="C4354" s="782">
        <v>70941</v>
      </c>
      <c r="D4354" s="761" t="s">
        <v>4874</v>
      </c>
      <c r="E4354" s="700">
        <v>2101</v>
      </c>
      <c r="F4354" s="782">
        <v>10731600</v>
      </c>
      <c r="G4354" s="26" t="s">
        <v>162</v>
      </c>
      <c r="H4354" s="791">
        <v>650000</v>
      </c>
      <c r="I4354" s="744">
        <v>228000</v>
      </c>
      <c r="J4354" s="648">
        <v>400000</v>
      </c>
      <c r="K4354" s="791">
        <f t="shared" si="127"/>
        <v>1050000</v>
      </c>
      <c r="L4354" s="1081"/>
      <c r="M4354" s="1321"/>
    </row>
    <row r="4355" spans="2:13" ht="26.1" customHeight="1" x14ac:dyDescent="0.35">
      <c r="B4355" s="698">
        <v>22020406</v>
      </c>
      <c r="C4355" s="782">
        <v>70941</v>
      </c>
      <c r="D4355" s="761" t="s">
        <v>4874</v>
      </c>
      <c r="E4355" s="700">
        <v>2101</v>
      </c>
      <c r="F4355" s="782">
        <v>10731600</v>
      </c>
      <c r="G4355" s="26" t="s">
        <v>163</v>
      </c>
      <c r="H4355" s="791">
        <v>250000</v>
      </c>
      <c r="I4355" s="744">
        <v>30000</v>
      </c>
      <c r="J4355" s="648"/>
      <c r="K4355" s="791">
        <f t="shared" si="127"/>
        <v>250000</v>
      </c>
      <c r="L4355" s="1081"/>
      <c r="M4355" s="1321"/>
    </row>
    <row r="4356" spans="2:13" ht="26.1" customHeight="1" x14ac:dyDescent="0.35">
      <c r="B4356" s="698">
        <v>22020501</v>
      </c>
      <c r="C4356" s="782">
        <v>70941</v>
      </c>
      <c r="D4356" s="761" t="s">
        <v>4874</v>
      </c>
      <c r="E4356" s="700">
        <v>2101</v>
      </c>
      <c r="F4356" s="782">
        <v>10731600</v>
      </c>
      <c r="G4356" s="26" t="s">
        <v>198</v>
      </c>
      <c r="H4356" s="791">
        <v>2500000</v>
      </c>
      <c r="I4356" s="744">
        <v>445000</v>
      </c>
      <c r="J4356" s="648"/>
      <c r="K4356" s="791">
        <f t="shared" si="127"/>
        <v>2500000</v>
      </c>
      <c r="L4356" s="1081"/>
      <c r="M4356" s="1321"/>
    </row>
    <row r="4357" spans="2:13" ht="26.1" customHeight="1" x14ac:dyDescent="0.35">
      <c r="B4357" s="698">
        <v>22020601</v>
      </c>
      <c r="C4357" s="782">
        <v>70941</v>
      </c>
      <c r="D4357" s="761" t="s">
        <v>4874</v>
      </c>
      <c r="E4357" s="700">
        <v>2101</v>
      </c>
      <c r="F4357" s="782">
        <v>10731600</v>
      </c>
      <c r="G4357" s="26" t="s">
        <v>166</v>
      </c>
      <c r="H4357" s="791">
        <v>2000000</v>
      </c>
      <c r="I4357" s="744">
        <v>220000</v>
      </c>
      <c r="J4357" s="648"/>
      <c r="K4357" s="791">
        <f t="shared" si="127"/>
        <v>2000000</v>
      </c>
      <c r="L4357" s="1081"/>
      <c r="M4357" s="1321"/>
    </row>
    <row r="4358" spans="2:13" ht="26.1" customHeight="1" x14ac:dyDescent="0.35">
      <c r="B4358" s="698">
        <v>22020603</v>
      </c>
      <c r="C4358" s="782">
        <v>70941</v>
      </c>
      <c r="D4358" s="761" t="s">
        <v>4874</v>
      </c>
      <c r="E4358" s="700">
        <v>2101</v>
      </c>
      <c r="F4358" s="782">
        <v>10731600</v>
      </c>
      <c r="G4358" s="26" t="s">
        <v>233</v>
      </c>
      <c r="H4358" s="791">
        <v>1500000</v>
      </c>
      <c r="I4358" s="744">
        <v>615600</v>
      </c>
      <c r="J4358" s="648">
        <v>300000</v>
      </c>
      <c r="K4358" s="791">
        <f t="shared" si="127"/>
        <v>1800000</v>
      </c>
      <c r="L4358" s="1081"/>
      <c r="M4358" s="1321"/>
    </row>
    <row r="4359" spans="2:13" ht="26.1" customHeight="1" x14ac:dyDescent="0.35">
      <c r="B4359" s="698">
        <v>22020605</v>
      </c>
      <c r="C4359" s="782">
        <v>70941</v>
      </c>
      <c r="D4359" s="761" t="s">
        <v>4874</v>
      </c>
      <c r="E4359" s="700">
        <v>2101</v>
      </c>
      <c r="F4359" s="782">
        <v>10731600</v>
      </c>
      <c r="G4359" s="26" t="s">
        <v>167</v>
      </c>
      <c r="H4359" s="791">
        <v>500000</v>
      </c>
      <c r="I4359" s="744">
        <v>106700</v>
      </c>
      <c r="J4359" s="648">
        <v>200000</v>
      </c>
      <c r="K4359" s="791">
        <f t="shared" si="127"/>
        <v>700000</v>
      </c>
      <c r="L4359" s="1081"/>
      <c r="M4359" s="1321"/>
    </row>
    <row r="4360" spans="2:13" ht="26.1" customHeight="1" x14ac:dyDescent="0.35">
      <c r="B4360" s="782">
        <v>22020701</v>
      </c>
      <c r="C4360" s="782">
        <v>70941</v>
      </c>
      <c r="D4360" s="783" t="s">
        <v>4874</v>
      </c>
      <c r="E4360" s="784">
        <v>2101</v>
      </c>
      <c r="F4360" s="782">
        <v>10731600</v>
      </c>
      <c r="G4360" s="37" t="s">
        <v>199</v>
      </c>
      <c r="H4360" s="791">
        <v>500000</v>
      </c>
      <c r="I4360" s="744">
        <v>86000</v>
      </c>
      <c r="J4360" s="738"/>
      <c r="K4360" s="53">
        <f t="shared" si="127"/>
        <v>500000</v>
      </c>
      <c r="L4360" s="1081"/>
      <c r="M4360" s="1321"/>
    </row>
    <row r="4361" spans="2:13" ht="26.1" customHeight="1" x14ac:dyDescent="0.35">
      <c r="B4361" s="698">
        <v>22020702</v>
      </c>
      <c r="C4361" s="782">
        <v>70941</v>
      </c>
      <c r="D4361" s="761" t="s">
        <v>4874</v>
      </c>
      <c r="E4361" s="700">
        <v>2101</v>
      </c>
      <c r="F4361" s="782">
        <v>10731600</v>
      </c>
      <c r="G4361" s="26" t="s">
        <v>223</v>
      </c>
      <c r="H4361" s="791">
        <v>1000000</v>
      </c>
      <c r="I4361" s="744">
        <v>200000</v>
      </c>
      <c r="J4361" s="648"/>
      <c r="K4361" s="39">
        <f t="shared" si="127"/>
        <v>1000000</v>
      </c>
      <c r="L4361" s="1081"/>
      <c r="M4361" s="1321"/>
    </row>
    <row r="4362" spans="2:13" ht="26.1" customHeight="1" x14ac:dyDescent="0.35">
      <c r="B4362" s="698">
        <v>22020703</v>
      </c>
      <c r="C4362" s="782">
        <v>70941</v>
      </c>
      <c r="D4362" s="761" t="s">
        <v>4874</v>
      </c>
      <c r="E4362" s="700">
        <v>2101</v>
      </c>
      <c r="F4362" s="782">
        <v>10731600</v>
      </c>
      <c r="G4362" s="26" t="s">
        <v>208</v>
      </c>
      <c r="H4362" s="791">
        <v>350000</v>
      </c>
      <c r="I4362" s="744">
        <v>180000</v>
      </c>
      <c r="J4362" s="648"/>
      <c r="K4362" s="39">
        <f t="shared" si="127"/>
        <v>350000</v>
      </c>
      <c r="L4362" s="1081"/>
      <c r="M4362" s="1321"/>
    </row>
    <row r="4363" spans="2:13" ht="26.1" customHeight="1" x14ac:dyDescent="0.35">
      <c r="B4363" s="698">
        <v>22020705</v>
      </c>
      <c r="C4363" s="782">
        <v>70941</v>
      </c>
      <c r="D4363" s="761" t="s">
        <v>4874</v>
      </c>
      <c r="E4363" s="700">
        <v>2101</v>
      </c>
      <c r="F4363" s="782">
        <v>10731600</v>
      </c>
      <c r="G4363" s="26" t="s">
        <v>205</v>
      </c>
      <c r="H4363" s="791">
        <v>500000</v>
      </c>
      <c r="I4363" s="744">
        <v>90000</v>
      </c>
      <c r="J4363" s="648"/>
      <c r="K4363" s="39">
        <f t="shared" si="127"/>
        <v>500000</v>
      </c>
      <c r="L4363" s="1081"/>
      <c r="M4363" s="1321"/>
    </row>
    <row r="4364" spans="2:13" ht="26.1" customHeight="1" x14ac:dyDescent="0.35">
      <c r="B4364" s="698">
        <v>22020709</v>
      </c>
      <c r="C4364" s="782">
        <v>70941</v>
      </c>
      <c r="D4364" s="761" t="s">
        <v>4874</v>
      </c>
      <c r="E4364" s="700">
        <v>2101</v>
      </c>
      <c r="F4364" s="782">
        <v>10731600</v>
      </c>
      <c r="G4364" s="26" t="s">
        <v>230</v>
      </c>
      <c r="H4364" s="791">
        <v>750000</v>
      </c>
      <c r="I4364" s="744">
        <v>0</v>
      </c>
      <c r="J4364" s="648"/>
      <c r="K4364" s="39">
        <f t="shared" si="127"/>
        <v>750000</v>
      </c>
      <c r="L4364" s="1081"/>
      <c r="M4364" s="1321"/>
    </row>
    <row r="4365" spans="2:13" ht="26.1" customHeight="1" x14ac:dyDescent="0.35">
      <c r="B4365" s="698">
        <v>22020801</v>
      </c>
      <c r="C4365" s="782">
        <v>70941</v>
      </c>
      <c r="D4365" s="761" t="s">
        <v>4874</v>
      </c>
      <c r="E4365" s="700">
        <v>2101</v>
      </c>
      <c r="F4365" s="782">
        <v>10731600</v>
      </c>
      <c r="G4365" s="26" t="s">
        <v>168</v>
      </c>
      <c r="H4365" s="791">
        <v>3500000</v>
      </c>
      <c r="I4365" s="744">
        <v>1721000</v>
      </c>
      <c r="J4365" s="648">
        <v>400000</v>
      </c>
      <c r="K4365" s="39">
        <f t="shared" si="127"/>
        <v>3900000</v>
      </c>
      <c r="L4365" s="1081"/>
      <c r="M4365" s="1321"/>
    </row>
    <row r="4366" spans="2:13" ht="26.1" customHeight="1" x14ac:dyDescent="0.35">
      <c r="B4366" s="698">
        <v>22020803</v>
      </c>
      <c r="C4366" s="782">
        <v>70941</v>
      </c>
      <c r="D4366" s="761" t="s">
        <v>4874</v>
      </c>
      <c r="E4366" s="700">
        <v>2101</v>
      </c>
      <c r="F4366" s="782">
        <v>10731600</v>
      </c>
      <c r="G4366" s="26" t="s">
        <v>169</v>
      </c>
      <c r="H4366" s="791">
        <v>4500000</v>
      </c>
      <c r="I4366" s="744">
        <v>1728750</v>
      </c>
      <c r="J4366" s="648"/>
      <c r="K4366" s="39">
        <f t="shared" si="127"/>
        <v>4500000</v>
      </c>
      <c r="L4366" s="1081"/>
      <c r="M4366" s="1321"/>
    </row>
    <row r="4367" spans="2:13" ht="26.1" customHeight="1" x14ac:dyDescent="0.35">
      <c r="B4367" s="698">
        <v>22020901</v>
      </c>
      <c r="C4367" s="782">
        <v>70941</v>
      </c>
      <c r="D4367" s="761" t="s">
        <v>4874</v>
      </c>
      <c r="E4367" s="700">
        <v>2101</v>
      </c>
      <c r="F4367" s="782">
        <v>10731600</v>
      </c>
      <c r="G4367" s="26" t="s">
        <v>171</v>
      </c>
      <c r="H4367" s="791">
        <v>150000</v>
      </c>
      <c r="I4367" s="744">
        <v>12364.13</v>
      </c>
      <c r="J4367" s="648"/>
      <c r="K4367" s="39">
        <f t="shared" si="127"/>
        <v>150000</v>
      </c>
      <c r="L4367" s="1081"/>
      <c r="M4367" s="1321"/>
    </row>
    <row r="4368" spans="2:13" ht="26.1" customHeight="1" x14ac:dyDescent="0.35">
      <c r="B4368" s="698">
        <v>22021001</v>
      </c>
      <c r="C4368" s="782">
        <v>70941</v>
      </c>
      <c r="D4368" s="761" t="s">
        <v>4874</v>
      </c>
      <c r="E4368" s="700">
        <v>2101</v>
      </c>
      <c r="F4368" s="782">
        <v>10731600</v>
      </c>
      <c r="G4368" s="26" t="s">
        <v>172</v>
      </c>
      <c r="H4368" s="791">
        <v>1600000</v>
      </c>
      <c r="I4368" s="744">
        <v>1535000</v>
      </c>
      <c r="J4368" s="648">
        <v>1500000</v>
      </c>
      <c r="K4368" s="39">
        <f t="shared" si="127"/>
        <v>3100000</v>
      </c>
      <c r="L4368" s="1081"/>
      <c r="M4368" s="1321"/>
    </row>
    <row r="4369" spans="2:13" ht="26.1" customHeight="1" x14ac:dyDescent="0.35">
      <c r="B4369" s="698">
        <v>22021002</v>
      </c>
      <c r="C4369" s="782">
        <v>70941</v>
      </c>
      <c r="D4369" s="761" t="s">
        <v>4874</v>
      </c>
      <c r="E4369" s="700">
        <v>2101</v>
      </c>
      <c r="F4369" s="782">
        <v>10731600</v>
      </c>
      <c r="G4369" s="26" t="s">
        <v>189</v>
      </c>
      <c r="H4369" s="791">
        <v>5000000</v>
      </c>
      <c r="I4369" s="744">
        <v>2556000</v>
      </c>
      <c r="J4369" s="648">
        <v>2000000</v>
      </c>
      <c r="K4369" s="39">
        <f t="shared" si="127"/>
        <v>7000000</v>
      </c>
      <c r="L4369" s="1081"/>
      <c r="M4369" s="1321"/>
    </row>
    <row r="4370" spans="2:13" ht="26.1" customHeight="1" x14ac:dyDescent="0.35">
      <c r="B4370" s="698">
        <v>22021003</v>
      </c>
      <c r="C4370" s="782">
        <v>70941</v>
      </c>
      <c r="D4370" s="761" t="s">
        <v>4874</v>
      </c>
      <c r="E4370" s="700">
        <v>2101</v>
      </c>
      <c r="F4370" s="782">
        <v>10731600</v>
      </c>
      <c r="G4370" s="26" t="s">
        <v>173</v>
      </c>
      <c r="H4370" s="791">
        <v>1500000</v>
      </c>
      <c r="I4370" s="744">
        <v>423000</v>
      </c>
      <c r="J4370" s="648"/>
      <c r="K4370" s="39">
        <f t="shared" si="127"/>
        <v>1500000</v>
      </c>
      <c r="L4370" s="1081"/>
      <c r="M4370" s="1321"/>
    </row>
    <row r="4371" spans="2:13" ht="26.1" customHeight="1" x14ac:dyDescent="0.35">
      <c r="B4371" s="698">
        <v>22021004</v>
      </c>
      <c r="C4371" s="782">
        <v>70941</v>
      </c>
      <c r="D4371" s="761" t="s">
        <v>4874</v>
      </c>
      <c r="E4371" s="700">
        <v>2101</v>
      </c>
      <c r="F4371" s="782">
        <v>10731600</v>
      </c>
      <c r="G4371" s="26" t="s">
        <v>174</v>
      </c>
      <c r="H4371" s="791">
        <v>500000</v>
      </c>
      <c r="I4371" s="744">
        <v>0</v>
      </c>
      <c r="J4371" s="648"/>
      <c r="K4371" s="39">
        <f t="shared" si="127"/>
        <v>500000</v>
      </c>
      <c r="L4371" s="1081"/>
      <c r="M4371" s="1321"/>
    </row>
    <row r="4372" spans="2:13" ht="26.1" customHeight="1" x14ac:dyDescent="0.35">
      <c r="B4372" s="698">
        <v>22021006</v>
      </c>
      <c r="C4372" s="782">
        <v>70941</v>
      </c>
      <c r="D4372" s="761" t="s">
        <v>4874</v>
      </c>
      <c r="E4372" s="700">
        <v>2101</v>
      </c>
      <c r="F4372" s="782">
        <v>10731600</v>
      </c>
      <c r="G4372" s="26" t="s">
        <v>190</v>
      </c>
      <c r="H4372" s="791">
        <v>65000</v>
      </c>
      <c r="I4372" s="744">
        <v>0</v>
      </c>
      <c r="J4372" s="648"/>
      <c r="K4372" s="39">
        <f t="shared" si="127"/>
        <v>65000</v>
      </c>
      <c r="L4372" s="1081"/>
      <c r="M4372" s="1321"/>
    </row>
    <row r="4373" spans="2:13" ht="26.1" customHeight="1" x14ac:dyDescent="0.35">
      <c r="B4373" s="698">
        <v>22021007</v>
      </c>
      <c r="C4373" s="782">
        <v>70941</v>
      </c>
      <c r="D4373" s="761" t="s">
        <v>4874</v>
      </c>
      <c r="E4373" s="700">
        <v>2101</v>
      </c>
      <c r="F4373" s="782">
        <v>10731600</v>
      </c>
      <c r="G4373" s="26" t="s">
        <v>175</v>
      </c>
      <c r="H4373" s="791">
        <v>750000</v>
      </c>
      <c r="I4373" s="744">
        <v>840000</v>
      </c>
      <c r="J4373" s="648">
        <v>1000000</v>
      </c>
      <c r="K4373" s="39">
        <f t="shared" si="127"/>
        <v>1750000</v>
      </c>
      <c r="L4373" s="1081"/>
      <c r="M4373" s="1321"/>
    </row>
    <row r="4374" spans="2:13" ht="26.1" customHeight="1" x14ac:dyDescent="0.35">
      <c r="B4374" s="698">
        <v>22021008</v>
      </c>
      <c r="C4374" s="782">
        <v>70941</v>
      </c>
      <c r="D4374" s="761" t="s">
        <v>4874</v>
      </c>
      <c r="E4374" s="700">
        <v>2101</v>
      </c>
      <c r="F4374" s="782">
        <v>10731600</v>
      </c>
      <c r="G4374" s="26" t="s">
        <v>191</v>
      </c>
      <c r="H4374" s="791">
        <v>500000</v>
      </c>
      <c r="I4374" s="744">
        <v>0</v>
      </c>
      <c r="J4374" s="648"/>
      <c r="K4374" s="39">
        <f t="shared" si="127"/>
        <v>500000</v>
      </c>
      <c r="L4374" s="1081"/>
      <c r="M4374" s="1321"/>
    </row>
    <row r="4375" spans="2:13" ht="26.1" customHeight="1" x14ac:dyDescent="0.35">
      <c r="B4375" s="698">
        <v>22021009</v>
      </c>
      <c r="C4375" s="782">
        <v>70941</v>
      </c>
      <c r="D4375" s="761" t="s">
        <v>4874</v>
      </c>
      <c r="E4375" s="700">
        <v>2101</v>
      </c>
      <c r="F4375" s="782">
        <v>10731600</v>
      </c>
      <c r="G4375" s="26" t="s">
        <v>176</v>
      </c>
      <c r="H4375" s="791">
        <v>1250000</v>
      </c>
      <c r="I4375" s="744">
        <v>220000</v>
      </c>
      <c r="J4375" s="648"/>
      <c r="K4375" s="39">
        <f t="shared" si="127"/>
        <v>1250000</v>
      </c>
      <c r="L4375" s="1081"/>
      <c r="M4375" s="1321"/>
    </row>
    <row r="4376" spans="2:13" ht="26.1" customHeight="1" x14ac:dyDescent="0.35">
      <c r="B4376" s="698">
        <v>22021014</v>
      </c>
      <c r="C4376" s="782">
        <v>70941</v>
      </c>
      <c r="D4376" s="761" t="s">
        <v>4874</v>
      </c>
      <c r="E4376" s="700">
        <v>2101</v>
      </c>
      <c r="F4376" s="782">
        <v>10731600</v>
      </c>
      <c r="G4376" s="26" t="s">
        <v>206</v>
      </c>
      <c r="H4376" s="791">
        <v>50000</v>
      </c>
      <c r="I4376" s="744">
        <v>0</v>
      </c>
      <c r="J4376" s="648">
        <v>200000</v>
      </c>
      <c r="K4376" s="39">
        <f t="shared" si="127"/>
        <v>250000</v>
      </c>
      <c r="L4376" s="1081"/>
      <c r="M4376" s="1321"/>
    </row>
    <row r="4377" spans="2:13" ht="26.1" customHeight="1" x14ac:dyDescent="0.35">
      <c r="B4377" s="698">
        <v>22021021</v>
      </c>
      <c r="C4377" s="782">
        <v>70941</v>
      </c>
      <c r="D4377" s="761" t="s">
        <v>4874</v>
      </c>
      <c r="E4377" s="700">
        <v>2101</v>
      </c>
      <c r="F4377" s="782">
        <v>10731600</v>
      </c>
      <c r="G4377" s="26" t="s">
        <v>201</v>
      </c>
      <c r="H4377" s="791">
        <v>2000000</v>
      </c>
      <c r="I4377" s="744">
        <v>500000</v>
      </c>
      <c r="J4377" s="648">
        <v>2000000</v>
      </c>
      <c r="K4377" s="39">
        <f t="shared" si="127"/>
        <v>4000000</v>
      </c>
      <c r="L4377" s="1081"/>
      <c r="M4377" s="1321"/>
    </row>
    <row r="4378" spans="2:13" ht="26.1" customHeight="1" thickBot="1" x14ac:dyDescent="0.4">
      <c r="B4378" s="698">
        <v>22040109</v>
      </c>
      <c r="C4378" s="782">
        <v>70941</v>
      </c>
      <c r="D4378" s="761" t="s">
        <v>4874</v>
      </c>
      <c r="E4378" s="700">
        <v>2101</v>
      </c>
      <c r="F4378" s="782">
        <v>10731600</v>
      </c>
      <c r="G4378" s="26" t="s">
        <v>178</v>
      </c>
      <c r="H4378" s="791">
        <v>500000</v>
      </c>
      <c r="I4378" s="744">
        <v>550000</v>
      </c>
      <c r="J4378" s="648">
        <v>700000</v>
      </c>
      <c r="K4378" s="39">
        <f t="shared" si="127"/>
        <v>1200000</v>
      </c>
      <c r="L4378" s="1081"/>
      <c r="M4378" s="1321"/>
    </row>
    <row r="4379" spans="2:13" ht="27.75" thickTop="1" thickBot="1" x14ac:dyDescent="0.4">
      <c r="B4379" s="767"/>
      <c r="C4379" s="767"/>
      <c r="D4379" s="767"/>
      <c r="E4379" s="767"/>
      <c r="F4379" s="767"/>
      <c r="G4379" s="51" t="s">
        <v>1039</v>
      </c>
      <c r="H4379" s="766">
        <f>SUM(H4334:H4378)</f>
        <v>1535648100.6511998</v>
      </c>
      <c r="I4379" s="747">
        <f>SUM(I4334:I4378)</f>
        <v>760229291.66999996</v>
      </c>
      <c r="J4379" s="765">
        <f>SUM(J4334:J4378)</f>
        <v>33061654.43</v>
      </c>
      <c r="K4379" s="766">
        <f>SUM(K4334:K4378)</f>
        <v>1568709755.0811999</v>
      </c>
      <c r="M4379" s="1321"/>
    </row>
    <row r="4380" spans="2:13" ht="27" thickTop="1" thickBot="1" x14ac:dyDescent="0.4">
      <c r="B4380" s="767"/>
      <c r="C4380" s="767"/>
      <c r="D4380" s="767"/>
      <c r="E4380" s="767"/>
      <c r="F4380" s="767"/>
      <c r="G4380" s="769"/>
      <c r="H4380" s="787"/>
      <c r="I4380" s="728"/>
      <c r="J4380" s="770"/>
      <c r="K4380" s="934"/>
      <c r="M4380" s="1321"/>
    </row>
    <row r="4381" spans="2:13" ht="27.75" thickTop="1" thickBot="1" x14ac:dyDescent="0.4">
      <c r="B4381" s="767"/>
      <c r="C4381" s="767"/>
      <c r="D4381" s="767"/>
      <c r="E4381" s="767"/>
      <c r="F4381" s="767"/>
      <c r="G4381" s="769"/>
      <c r="H4381" s="787"/>
      <c r="I4381" s="728"/>
      <c r="J4381" s="719" t="s">
        <v>179</v>
      </c>
      <c r="K4381" s="766">
        <f>SUM(K4334,K4335)</f>
        <v>1493294755.0811999</v>
      </c>
      <c r="M4381" s="1321"/>
    </row>
    <row r="4382" spans="2:13" ht="27.75" thickTop="1" thickBot="1" x14ac:dyDescent="0.4">
      <c r="B4382" s="767"/>
      <c r="C4382" s="767"/>
      <c r="D4382" s="767"/>
      <c r="E4382" s="767"/>
      <c r="F4382" s="767"/>
      <c r="G4382" s="769"/>
      <c r="H4382" s="787"/>
      <c r="I4382" s="728"/>
      <c r="J4382" s="719" t="s">
        <v>180</v>
      </c>
      <c r="K4382" s="766">
        <f>K4379-K4381</f>
        <v>75415000</v>
      </c>
      <c r="M4382" s="1321"/>
    </row>
    <row r="4383" spans="2:13" ht="27.75" thickTop="1" thickBot="1" x14ac:dyDescent="0.4">
      <c r="B4383" s="767"/>
      <c r="C4383" s="767"/>
      <c r="D4383" s="767"/>
      <c r="E4383" s="767"/>
      <c r="F4383" s="767"/>
      <c r="G4383" s="769"/>
      <c r="H4383" s="787"/>
      <c r="I4383" s="728"/>
      <c r="J4383" s="720"/>
      <c r="K4383" s="794"/>
      <c r="M4383" s="1321"/>
    </row>
    <row r="4384" spans="2:13" ht="27.75" thickTop="1" thickBot="1" x14ac:dyDescent="0.4">
      <c r="B4384" s="1088" t="s">
        <v>95</v>
      </c>
      <c r="C4384" s="1089" t="s">
        <v>3177</v>
      </c>
      <c r="D4384" s="1089"/>
      <c r="E4384" s="1089"/>
      <c r="F4384" s="1089"/>
      <c r="G4384" s="1089"/>
      <c r="H4384" s="1108"/>
      <c r="I4384" s="1101"/>
      <c r="J4384" s="1112"/>
      <c r="K4384" s="1108"/>
      <c r="M4384" s="1321"/>
    </row>
    <row r="4385" spans="2:13" ht="27.75" thickTop="1" thickBot="1" x14ac:dyDescent="0.4">
      <c r="B4385" s="1571" t="s">
        <v>213</v>
      </c>
      <c r="C4385" s="1571"/>
      <c r="D4385" s="1571"/>
      <c r="E4385" s="1571"/>
      <c r="F4385" s="1571"/>
      <c r="G4385" s="31"/>
      <c r="H4385" s="32"/>
      <c r="I4385" s="753"/>
      <c r="J4385" s="722"/>
      <c r="K4385" s="32"/>
      <c r="M4385" s="1321"/>
    </row>
    <row r="4386" spans="2:13" ht="80.25" thickTop="1" thickBot="1" x14ac:dyDescent="0.4">
      <c r="B4386" s="20" t="s">
        <v>137</v>
      </c>
      <c r="C4386" s="20" t="s">
        <v>138</v>
      </c>
      <c r="D4386" s="20" t="s">
        <v>139</v>
      </c>
      <c r="E4386" s="20" t="s">
        <v>140</v>
      </c>
      <c r="F4386" s="20" t="s">
        <v>141</v>
      </c>
      <c r="G4386" s="20" t="s">
        <v>142</v>
      </c>
      <c r="H4386" s="33" t="s">
        <v>3311</v>
      </c>
      <c r="I4386" s="750" t="s">
        <v>3317</v>
      </c>
      <c r="J4386" s="717" t="s">
        <v>3318</v>
      </c>
      <c r="K4386" s="33" t="s">
        <v>5153</v>
      </c>
      <c r="M4386" s="1321"/>
    </row>
    <row r="4387" spans="2:13" ht="77.25" thickTop="1" x14ac:dyDescent="0.35">
      <c r="B4387" s="782" t="s">
        <v>2898</v>
      </c>
      <c r="C4387" s="782">
        <v>70941</v>
      </c>
      <c r="D4387" s="790" t="s">
        <v>3400</v>
      </c>
      <c r="E4387" s="784">
        <v>3101</v>
      </c>
      <c r="F4387" s="782">
        <v>10731600</v>
      </c>
      <c r="G4387" s="37" t="s">
        <v>4548</v>
      </c>
      <c r="H4387" s="785">
        <v>11000000</v>
      </c>
      <c r="I4387" s="744"/>
      <c r="J4387" s="736">
        <v>-11000000</v>
      </c>
      <c r="K4387" s="785">
        <f t="shared" ref="K4387:K4410" si="128">SUM(H4387,J4387)</f>
        <v>0</v>
      </c>
      <c r="L4387" s="1081"/>
      <c r="M4387" s="1321"/>
    </row>
    <row r="4388" spans="2:13" ht="51" x14ac:dyDescent="0.35">
      <c r="B4388" s="698" t="s">
        <v>2905</v>
      </c>
      <c r="C4388" s="782">
        <v>70941</v>
      </c>
      <c r="D4388" s="699" t="s">
        <v>4571</v>
      </c>
      <c r="E4388" s="700">
        <v>3101</v>
      </c>
      <c r="F4388" s="782">
        <v>10731600</v>
      </c>
      <c r="G4388" s="26" t="s">
        <v>4549</v>
      </c>
      <c r="H4388" s="39">
        <v>1500000</v>
      </c>
      <c r="I4388" s="744"/>
      <c r="J4388" s="726"/>
      <c r="K4388" s="785">
        <f t="shared" si="128"/>
        <v>1500000</v>
      </c>
      <c r="L4388" s="1081"/>
      <c r="M4388" s="1321"/>
    </row>
    <row r="4389" spans="2:13" x14ac:dyDescent="0.35">
      <c r="B4389" s="698" t="s">
        <v>2905</v>
      </c>
      <c r="C4389" s="782">
        <v>70941</v>
      </c>
      <c r="D4389" s="699" t="s">
        <v>4572</v>
      </c>
      <c r="E4389" s="700">
        <v>3101</v>
      </c>
      <c r="F4389" s="782">
        <v>10731600</v>
      </c>
      <c r="G4389" s="26" t="s">
        <v>4550</v>
      </c>
      <c r="H4389" s="39">
        <v>1200000</v>
      </c>
      <c r="I4389" s="744"/>
      <c r="J4389" s="726"/>
      <c r="K4389" s="785">
        <f t="shared" si="128"/>
        <v>1200000</v>
      </c>
      <c r="L4389" s="1081"/>
      <c r="M4389" s="1321"/>
    </row>
    <row r="4390" spans="2:13" ht="51" x14ac:dyDescent="0.35">
      <c r="B4390" s="698" t="s">
        <v>2906</v>
      </c>
      <c r="C4390" s="782">
        <v>70941</v>
      </c>
      <c r="D4390" s="699" t="s">
        <v>4573</v>
      </c>
      <c r="E4390" s="700">
        <v>3101</v>
      </c>
      <c r="F4390" s="782">
        <v>10731600</v>
      </c>
      <c r="G4390" s="26" t="s">
        <v>4551</v>
      </c>
      <c r="H4390" s="791">
        <v>2800000</v>
      </c>
      <c r="I4390" s="744"/>
      <c r="J4390" s="726">
        <v>-2800000</v>
      </c>
      <c r="K4390" s="785">
        <f t="shared" si="128"/>
        <v>0</v>
      </c>
      <c r="L4390" s="1081"/>
      <c r="M4390" s="1321"/>
    </row>
    <row r="4391" spans="2:13" ht="76.5" x14ac:dyDescent="0.35">
      <c r="B4391" s="698" t="s">
        <v>2910</v>
      </c>
      <c r="C4391" s="782">
        <v>70941</v>
      </c>
      <c r="D4391" s="699" t="s">
        <v>4574</v>
      </c>
      <c r="E4391" s="700">
        <v>3101</v>
      </c>
      <c r="F4391" s="782">
        <v>10731600</v>
      </c>
      <c r="G4391" s="26" t="s">
        <v>4552</v>
      </c>
      <c r="H4391" s="791">
        <v>550000</v>
      </c>
      <c r="I4391" s="744"/>
      <c r="J4391" s="726"/>
      <c r="K4391" s="785">
        <f t="shared" si="128"/>
        <v>550000</v>
      </c>
      <c r="L4391" s="1081"/>
      <c r="M4391" s="1321"/>
    </row>
    <row r="4392" spans="2:13" ht="51" x14ac:dyDescent="0.35">
      <c r="B4392" s="698" t="s">
        <v>2910</v>
      </c>
      <c r="C4392" s="782">
        <v>70941</v>
      </c>
      <c r="D4392" s="699" t="s">
        <v>4575</v>
      </c>
      <c r="E4392" s="700">
        <v>3101</v>
      </c>
      <c r="F4392" s="782">
        <v>10731600</v>
      </c>
      <c r="G4392" s="26" t="s">
        <v>4553</v>
      </c>
      <c r="H4392" s="39">
        <v>3500000</v>
      </c>
      <c r="I4392" s="744"/>
      <c r="J4392" s="726"/>
      <c r="K4392" s="785">
        <f t="shared" si="128"/>
        <v>3500000</v>
      </c>
      <c r="L4392" s="1081"/>
      <c r="M4392" s="1321"/>
    </row>
    <row r="4393" spans="2:13" x14ac:dyDescent="0.35">
      <c r="B4393" s="698" t="s">
        <v>2951</v>
      </c>
      <c r="C4393" s="782">
        <v>70941</v>
      </c>
      <c r="D4393" s="699" t="s">
        <v>4576</v>
      </c>
      <c r="E4393" s="700">
        <v>3101</v>
      </c>
      <c r="F4393" s="782">
        <v>10731600</v>
      </c>
      <c r="G4393" s="26" t="s">
        <v>420</v>
      </c>
      <c r="H4393" s="39">
        <v>2100000</v>
      </c>
      <c r="I4393" s="744"/>
      <c r="J4393" s="726"/>
      <c r="K4393" s="785">
        <f t="shared" si="128"/>
        <v>2100000</v>
      </c>
      <c r="L4393" s="1081"/>
      <c r="M4393" s="1321"/>
    </row>
    <row r="4394" spans="2:13" ht="76.5" x14ac:dyDescent="0.35">
      <c r="B4394" s="698" t="s">
        <v>2949</v>
      </c>
      <c r="C4394" s="782">
        <v>70941</v>
      </c>
      <c r="D4394" s="699" t="s">
        <v>4577</v>
      </c>
      <c r="E4394" s="700">
        <v>3101</v>
      </c>
      <c r="F4394" s="782">
        <v>10731600</v>
      </c>
      <c r="G4394" s="26" t="s">
        <v>4554</v>
      </c>
      <c r="H4394" s="39">
        <v>2600000</v>
      </c>
      <c r="I4394" s="744"/>
      <c r="J4394" s="726"/>
      <c r="K4394" s="785">
        <f t="shared" si="128"/>
        <v>2600000</v>
      </c>
      <c r="L4394" s="1081"/>
      <c r="M4394" s="1321"/>
    </row>
    <row r="4395" spans="2:13" ht="76.5" x14ac:dyDescent="0.35">
      <c r="B4395" s="698" t="s">
        <v>2940</v>
      </c>
      <c r="C4395" s="782">
        <v>70941</v>
      </c>
      <c r="D4395" s="699" t="s">
        <v>4578</v>
      </c>
      <c r="E4395" s="700">
        <v>3101</v>
      </c>
      <c r="F4395" s="782">
        <v>10731600</v>
      </c>
      <c r="G4395" s="26" t="s">
        <v>4555</v>
      </c>
      <c r="H4395" s="791">
        <v>3500000</v>
      </c>
      <c r="I4395" s="744"/>
      <c r="J4395" s="648"/>
      <c r="K4395" s="785">
        <f t="shared" si="128"/>
        <v>3500000</v>
      </c>
      <c r="L4395" s="1081"/>
      <c r="M4395" s="1321"/>
    </row>
    <row r="4396" spans="2:13" ht="51" x14ac:dyDescent="0.35">
      <c r="B4396" s="698" t="s">
        <v>2954</v>
      </c>
      <c r="C4396" s="782">
        <v>70941</v>
      </c>
      <c r="D4396" s="699" t="s">
        <v>4579</v>
      </c>
      <c r="E4396" s="700">
        <v>3101</v>
      </c>
      <c r="F4396" s="782">
        <v>10731600</v>
      </c>
      <c r="G4396" s="26" t="s">
        <v>4556</v>
      </c>
      <c r="H4396" s="791">
        <v>3200000</v>
      </c>
      <c r="I4396" s="744"/>
      <c r="J4396" s="726"/>
      <c r="K4396" s="785">
        <f t="shared" si="128"/>
        <v>3200000</v>
      </c>
      <c r="L4396" s="1081"/>
      <c r="M4396" s="1321"/>
    </row>
    <row r="4397" spans="2:13" ht="76.5" x14ac:dyDescent="0.35">
      <c r="B4397" s="698" t="s">
        <v>2950</v>
      </c>
      <c r="C4397" s="782">
        <v>70941</v>
      </c>
      <c r="D4397" s="699" t="s">
        <v>4580</v>
      </c>
      <c r="E4397" s="700">
        <v>3101</v>
      </c>
      <c r="F4397" s="782">
        <v>10731600</v>
      </c>
      <c r="G4397" s="26" t="s">
        <v>4557</v>
      </c>
      <c r="H4397" s="39">
        <v>2800000</v>
      </c>
      <c r="I4397" s="744"/>
      <c r="J4397" s="726"/>
      <c r="K4397" s="785">
        <f t="shared" si="128"/>
        <v>2800000</v>
      </c>
      <c r="L4397" s="1081"/>
      <c r="M4397" s="1321"/>
    </row>
    <row r="4398" spans="2:13" ht="51" x14ac:dyDescent="0.35">
      <c r="B4398" s="782" t="s">
        <v>2935</v>
      </c>
      <c r="C4398" s="782">
        <v>70941</v>
      </c>
      <c r="D4398" s="790" t="s">
        <v>4581</v>
      </c>
      <c r="E4398" s="784">
        <v>3101</v>
      </c>
      <c r="F4398" s="782">
        <v>10731600</v>
      </c>
      <c r="G4398" s="37" t="s">
        <v>4558</v>
      </c>
      <c r="H4398" s="785">
        <v>3500000</v>
      </c>
      <c r="I4398" s="744"/>
      <c r="J4398" s="738"/>
      <c r="K4398" s="785">
        <f t="shared" si="128"/>
        <v>3500000</v>
      </c>
      <c r="L4398" s="1081"/>
      <c r="M4398" s="1321"/>
    </row>
    <row r="4399" spans="2:13" ht="76.5" x14ac:dyDescent="0.35">
      <c r="B4399" s="698" t="s">
        <v>2952</v>
      </c>
      <c r="C4399" s="782">
        <v>70941</v>
      </c>
      <c r="D4399" s="699" t="s">
        <v>4582</v>
      </c>
      <c r="E4399" s="700">
        <v>3101</v>
      </c>
      <c r="F4399" s="782">
        <v>10731600</v>
      </c>
      <c r="G4399" s="26" t="s">
        <v>4559</v>
      </c>
      <c r="H4399" s="791">
        <v>37960000</v>
      </c>
      <c r="I4399" s="744"/>
      <c r="J4399" s="726"/>
      <c r="K4399" s="791">
        <f t="shared" si="128"/>
        <v>37960000</v>
      </c>
      <c r="L4399" s="1081"/>
      <c r="M4399" s="1321"/>
    </row>
    <row r="4400" spans="2:13" ht="51" x14ac:dyDescent="0.35">
      <c r="B4400" s="698" t="s">
        <v>2915</v>
      </c>
      <c r="C4400" s="782">
        <v>70941</v>
      </c>
      <c r="D4400" s="699" t="s">
        <v>4583</v>
      </c>
      <c r="E4400" s="700">
        <v>3101</v>
      </c>
      <c r="F4400" s="782">
        <v>10731600</v>
      </c>
      <c r="G4400" s="26" t="s">
        <v>4560</v>
      </c>
      <c r="H4400" s="791">
        <v>280000000</v>
      </c>
      <c r="I4400" s="744"/>
      <c r="J4400" s="726">
        <v>-200000000</v>
      </c>
      <c r="K4400" s="791">
        <f t="shared" si="128"/>
        <v>80000000</v>
      </c>
      <c r="L4400" s="1081"/>
      <c r="M4400" s="1321"/>
    </row>
    <row r="4401" spans="2:13" ht="51" x14ac:dyDescent="0.35">
      <c r="B4401" s="698" t="s">
        <v>2901</v>
      </c>
      <c r="C4401" s="782">
        <v>70941</v>
      </c>
      <c r="D4401" s="699" t="s">
        <v>4584</v>
      </c>
      <c r="E4401" s="700">
        <v>3101</v>
      </c>
      <c r="F4401" s="782">
        <v>10731600</v>
      </c>
      <c r="G4401" s="26" t="s">
        <v>4561</v>
      </c>
      <c r="H4401" s="791">
        <v>5400000</v>
      </c>
      <c r="I4401" s="744"/>
      <c r="J4401" s="726"/>
      <c r="K4401" s="791">
        <f t="shared" si="128"/>
        <v>5400000</v>
      </c>
      <c r="L4401" s="1081"/>
      <c r="M4401" s="1321"/>
    </row>
    <row r="4402" spans="2:13" ht="76.5" x14ac:dyDescent="0.35">
      <c r="B4402" s="698" t="s">
        <v>2942</v>
      </c>
      <c r="C4402" s="782">
        <v>70941</v>
      </c>
      <c r="D4402" s="699" t="s">
        <v>4585</v>
      </c>
      <c r="E4402" s="700">
        <v>3101</v>
      </c>
      <c r="F4402" s="782">
        <v>10731600</v>
      </c>
      <c r="G4402" s="26" t="s">
        <v>4562</v>
      </c>
      <c r="H4402" s="791">
        <v>8400000</v>
      </c>
      <c r="I4402" s="744"/>
      <c r="J4402" s="726"/>
      <c r="K4402" s="791">
        <f t="shared" si="128"/>
        <v>8400000</v>
      </c>
      <c r="L4402" s="1081"/>
      <c r="M4402" s="1321"/>
    </row>
    <row r="4403" spans="2:13" ht="76.5" x14ac:dyDescent="0.35">
      <c r="B4403" s="698" t="s">
        <v>2942</v>
      </c>
      <c r="C4403" s="782">
        <v>70941</v>
      </c>
      <c r="D4403" s="699" t="s">
        <v>4586</v>
      </c>
      <c r="E4403" s="700">
        <v>3101</v>
      </c>
      <c r="F4403" s="782">
        <v>10731600</v>
      </c>
      <c r="G4403" s="26" t="s">
        <v>4563</v>
      </c>
      <c r="H4403" s="791">
        <v>4200000</v>
      </c>
      <c r="I4403" s="744"/>
      <c r="J4403" s="726"/>
      <c r="K4403" s="791">
        <f t="shared" si="128"/>
        <v>4200000</v>
      </c>
      <c r="L4403" s="1081"/>
      <c r="M4403" s="1321"/>
    </row>
    <row r="4404" spans="2:13" ht="76.5" x14ac:dyDescent="0.35">
      <c r="B4404" s="698" t="s">
        <v>2942</v>
      </c>
      <c r="C4404" s="782">
        <v>70941</v>
      </c>
      <c r="D4404" s="699" t="s">
        <v>4587</v>
      </c>
      <c r="E4404" s="700">
        <v>3101</v>
      </c>
      <c r="F4404" s="782">
        <v>10731600</v>
      </c>
      <c r="G4404" s="26" t="s">
        <v>4564</v>
      </c>
      <c r="H4404" s="791">
        <v>1681680</v>
      </c>
      <c r="I4404" s="744"/>
      <c r="J4404" s="648"/>
      <c r="K4404" s="791">
        <f t="shared" si="128"/>
        <v>1681680</v>
      </c>
      <c r="L4404" s="1081"/>
      <c r="M4404" s="1321"/>
    </row>
    <row r="4405" spans="2:13" ht="76.5" x14ac:dyDescent="0.35">
      <c r="B4405" s="698" t="s">
        <v>2914</v>
      </c>
      <c r="C4405" s="782">
        <v>70941</v>
      </c>
      <c r="D4405" s="699" t="s">
        <v>4588</v>
      </c>
      <c r="E4405" s="700">
        <v>3101</v>
      </c>
      <c r="F4405" s="782">
        <v>10731600</v>
      </c>
      <c r="G4405" s="26" t="s">
        <v>4565</v>
      </c>
      <c r="H4405" s="791">
        <v>7000000</v>
      </c>
      <c r="I4405" s="744">
        <v>1200000</v>
      </c>
      <c r="J4405" s="726"/>
      <c r="K4405" s="791">
        <f t="shared" si="128"/>
        <v>7000000</v>
      </c>
      <c r="L4405" s="1081"/>
      <c r="M4405" s="1321"/>
    </row>
    <row r="4406" spans="2:13" ht="51" x14ac:dyDescent="0.35">
      <c r="B4406" s="698" t="s">
        <v>2963</v>
      </c>
      <c r="C4406" s="782">
        <v>70941</v>
      </c>
      <c r="D4406" s="699" t="s">
        <v>4589</v>
      </c>
      <c r="E4406" s="700">
        <v>3101</v>
      </c>
      <c r="F4406" s="782">
        <v>10731600</v>
      </c>
      <c r="G4406" s="26" t="s">
        <v>4566</v>
      </c>
      <c r="H4406" s="791">
        <v>6800000</v>
      </c>
      <c r="I4406" s="744"/>
      <c r="J4406" s="726"/>
      <c r="K4406" s="791">
        <f t="shared" si="128"/>
        <v>6800000</v>
      </c>
      <c r="L4406" s="1081"/>
      <c r="M4406" s="1321"/>
    </row>
    <row r="4407" spans="2:13" ht="76.5" x14ac:dyDescent="0.35">
      <c r="B4407" s="698" t="s">
        <v>2902</v>
      </c>
      <c r="C4407" s="782">
        <v>70941</v>
      </c>
      <c r="D4407" s="699" t="s">
        <v>4590</v>
      </c>
      <c r="E4407" s="700">
        <v>3101</v>
      </c>
      <c r="F4407" s="782">
        <v>10731600</v>
      </c>
      <c r="G4407" s="28" t="s">
        <v>4567</v>
      </c>
      <c r="H4407" s="857">
        <v>18000000</v>
      </c>
      <c r="I4407" s="744"/>
      <c r="J4407" s="726"/>
      <c r="K4407" s="791">
        <f t="shared" si="128"/>
        <v>18000000</v>
      </c>
      <c r="L4407" s="1081"/>
      <c r="M4407" s="1321"/>
    </row>
    <row r="4408" spans="2:13" ht="51" x14ac:dyDescent="0.35">
      <c r="B4408" s="698" t="s">
        <v>2902</v>
      </c>
      <c r="C4408" s="782">
        <v>70941</v>
      </c>
      <c r="D4408" s="699" t="s">
        <v>4591</v>
      </c>
      <c r="E4408" s="700">
        <v>3101</v>
      </c>
      <c r="F4408" s="782">
        <v>10731600</v>
      </c>
      <c r="G4408" s="28" t="s">
        <v>4568</v>
      </c>
      <c r="H4408" s="857">
        <v>33000000</v>
      </c>
      <c r="I4408" s="744">
        <v>6150000</v>
      </c>
      <c r="J4408" s="726"/>
      <c r="K4408" s="791">
        <f t="shared" si="128"/>
        <v>33000000</v>
      </c>
      <c r="L4408" s="1081"/>
      <c r="M4408" s="1321"/>
    </row>
    <row r="4409" spans="2:13" ht="76.5" x14ac:dyDescent="0.35">
      <c r="B4409" s="698" t="s">
        <v>2914</v>
      </c>
      <c r="C4409" s="782">
        <v>70941</v>
      </c>
      <c r="D4409" s="699" t="s">
        <v>4592</v>
      </c>
      <c r="E4409" s="700">
        <v>3101</v>
      </c>
      <c r="F4409" s="782">
        <v>10731600</v>
      </c>
      <c r="G4409" s="28" t="s">
        <v>4569</v>
      </c>
      <c r="H4409" s="857">
        <v>7500000</v>
      </c>
      <c r="I4409" s="744"/>
      <c r="J4409" s="726"/>
      <c r="K4409" s="791">
        <f t="shared" si="128"/>
        <v>7500000</v>
      </c>
      <c r="L4409" s="1081"/>
      <c r="M4409" s="1321"/>
    </row>
    <row r="4410" spans="2:13" ht="51.75" thickBot="1" x14ac:dyDescent="0.4">
      <c r="B4410" s="698">
        <v>23020118</v>
      </c>
      <c r="C4410" s="782">
        <v>70941</v>
      </c>
      <c r="D4410" s="699" t="s">
        <v>4593</v>
      </c>
      <c r="E4410" s="700">
        <v>3101</v>
      </c>
      <c r="F4410" s="782">
        <v>10731600</v>
      </c>
      <c r="G4410" s="28" t="s">
        <v>4570</v>
      </c>
      <c r="H4410" s="836">
        <v>186000000</v>
      </c>
      <c r="I4410" s="744"/>
      <c r="J4410" s="726">
        <v>-100000000</v>
      </c>
      <c r="K4410" s="791">
        <f t="shared" si="128"/>
        <v>86000000</v>
      </c>
      <c r="L4410" s="1081"/>
      <c r="M4410" s="1321"/>
    </row>
    <row r="4411" spans="2:13" ht="27.75" thickTop="1" thickBot="1" x14ac:dyDescent="0.4">
      <c r="B4411" s="764"/>
      <c r="C4411" s="764"/>
      <c r="D4411" s="764"/>
      <c r="E4411" s="764"/>
      <c r="F4411" s="764"/>
      <c r="G4411" s="51" t="s">
        <v>1038</v>
      </c>
      <c r="H4411" s="766">
        <f>SUM(H4387:H4410)</f>
        <v>634191680</v>
      </c>
      <c r="I4411" s="747">
        <f>SUM(I4387:I4410)</f>
        <v>7350000</v>
      </c>
      <c r="J4411" s="765">
        <f>SUM(J4387:J4410)</f>
        <v>-313800000</v>
      </c>
      <c r="K4411" s="766">
        <f>SUM(K4387:K4410)</f>
        <v>320391680</v>
      </c>
      <c r="M4411" s="1321"/>
    </row>
    <row r="4412" spans="2:13" ht="27.75" thickTop="1" thickBot="1" x14ac:dyDescent="0.4">
      <c r="B4412" s="767"/>
      <c r="C4412" s="767"/>
      <c r="D4412" s="767"/>
      <c r="E4412" s="767"/>
      <c r="F4412" s="767"/>
      <c r="G4412" s="643"/>
      <c r="H4412" s="794"/>
      <c r="I4412" s="866"/>
      <c r="J4412" s="842"/>
      <c r="K4412" s="930"/>
      <c r="M4412" s="1321"/>
    </row>
    <row r="4413" spans="2:13" ht="27.75" thickTop="1" thickBot="1" x14ac:dyDescent="0.4">
      <c r="B4413" s="767"/>
      <c r="C4413" s="767"/>
      <c r="D4413" s="767"/>
      <c r="E4413" s="767"/>
      <c r="F4413" s="767"/>
      <c r="G4413" s="769"/>
      <c r="H4413" s="787"/>
      <c r="I4413" s="728"/>
      <c r="J4413" s="719" t="s">
        <v>215</v>
      </c>
      <c r="K4413" s="766">
        <f>K4411</f>
        <v>320391680</v>
      </c>
      <c r="M4413" s="1321"/>
    </row>
    <row r="4414" spans="2:13" ht="27.75" thickTop="1" thickBot="1" x14ac:dyDescent="0.4">
      <c r="B4414" s="767"/>
      <c r="C4414" s="767"/>
      <c r="D4414" s="767"/>
      <c r="E4414" s="767"/>
      <c r="F4414" s="767"/>
      <c r="G4414" s="769"/>
      <c r="H4414" s="787"/>
      <c r="I4414" s="728"/>
      <c r="J4414" s="720"/>
      <c r="K4414" s="794"/>
      <c r="M4414" s="1321"/>
    </row>
    <row r="4415" spans="2:13" ht="27.75" thickTop="1" thickBot="1" x14ac:dyDescent="0.4">
      <c r="B4415" s="1088" t="s">
        <v>102</v>
      </c>
      <c r="C4415" s="1089" t="s">
        <v>2990</v>
      </c>
      <c r="D4415" s="1089"/>
      <c r="E4415" s="1089"/>
      <c r="F4415" s="1089"/>
      <c r="G4415" s="1089"/>
      <c r="H4415" s="1108"/>
      <c r="I4415" s="1101"/>
      <c r="J4415" s="1112"/>
      <c r="K4415" s="1122"/>
      <c r="M4415" s="1321"/>
    </row>
    <row r="4416" spans="2:13" ht="27.75" thickTop="1" thickBot="1" x14ac:dyDescent="0.4">
      <c r="B4416" s="1571" t="s">
        <v>296</v>
      </c>
      <c r="C4416" s="1571"/>
      <c r="D4416" s="1571"/>
      <c r="E4416" s="1571"/>
      <c r="F4416" s="1571"/>
      <c r="G4416" s="31"/>
      <c r="H4416" s="32"/>
      <c r="I4416" s="753"/>
      <c r="J4416" s="722"/>
      <c r="K4416" s="98"/>
      <c r="M4416" s="1321"/>
    </row>
    <row r="4417" spans="2:13" ht="106.5" thickTop="1" thickBot="1" x14ac:dyDescent="0.4">
      <c r="B4417" s="20" t="s">
        <v>137</v>
      </c>
      <c r="C4417" s="20" t="s">
        <v>138</v>
      </c>
      <c r="D4417" s="20" t="s">
        <v>139</v>
      </c>
      <c r="E4417" s="20" t="s">
        <v>140</v>
      </c>
      <c r="F4417" s="20" t="s">
        <v>141</v>
      </c>
      <c r="G4417" s="20" t="s">
        <v>142</v>
      </c>
      <c r="H4417" s="33" t="s">
        <v>3311</v>
      </c>
      <c r="I4417" s="750" t="s">
        <v>3316</v>
      </c>
      <c r="J4417" s="717" t="s">
        <v>3315</v>
      </c>
      <c r="K4417" s="21" t="s">
        <v>5190</v>
      </c>
      <c r="M4417" s="1321"/>
    </row>
    <row r="4418" spans="2:13" ht="26.25" thickTop="1" x14ac:dyDescent="0.35">
      <c r="B4418" s="782">
        <v>21010101</v>
      </c>
      <c r="C4418" s="782">
        <v>70941</v>
      </c>
      <c r="D4418" s="783" t="s">
        <v>4874</v>
      </c>
      <c r="E4418" s="784">
        <v>2101</v>
      </c>
      <c r="F4418" s="782">
        <v>10721300</v>
      </c>
      <c r="G4418" s="37" t="s">
        <v>143</v>
      </c>
      <c r="H4418" s="785">
        <v>1225546631.1528001</v>
      </c>
      <c r="I4418" s="744">
        <v>540716539.97000003</v>
      </c>
      <c r="J4418" s="648">
        <f>1600000000-H4418</f>
        <v>374453368.84719992</v>
      </c>
      <c r="K4418" s="738">
        <f t="shared" ref="K4418:K4447" si="129">SUM(H4418,J4418)</f>
        <v>1600000000</v>
      </c>
      <c r="L4418" s="1081"/>
      <c r="M4418" s="1321"/>
    </row>
    <row r="4419" spans="2:13" x14ac:dyDescent="0.35">
      <c r="B4419" s="698">
        <v>21020101</v>
      </c>
      <c r="C4419" s="782">
        <v>70941</v>
      </c>
      <c r="D4419" s="761" t="s">
        <v>4874</v>
      </c>
      <c r="E4419" s="700">
        <v>2101</v>
      </c>
      <c r="F4419" s="698">
        <v>10721300</v>
      </c>
      <c r="G4419" s="26" t="s">
        <v>144</v>
      </c>
      <c r="H4419" s="791">
        <v>12000000</v>
      </c>
      <c r="I4419" s="744">
        <v>210000</v>
      </c>
      <c r="J4419" s="648"/>
      <c r="K4419" s="648">
        <f t="shared" si="129"/>
        <v>12000000</v>
      </c>
      <c r="L4419" s="1081"/>
      <c r="M4419" s="1321"/>
    </row>
    <row r="4420" spans="2:13" x14ac:dyDescent="0.35">
      <c r="B4420" s="698">
        <v>21020201</v>
      </c>
      <c r="C4420" s="782">
        <v>70941</v>
      </c>
      <c r="D4420" s="761" t="s">
        <v>4874</v>
      </c>
      <c r="E4420" s="700">
        <v>2101</v>
      </c>
      <c r="F4420" s="698">
        <v>10721300</v>
      </c>
      <c r="G4420" s="26" t="s">
        <v>2895</v>
      </c>
      <c r="H4420" s="791">
        <v>87239922.510000005</v>
      </c>
      <c r="I4420" s="744"/>
      <c r="J4420" s="648"/>
      <c r="K4420" s="648">
        <f t="shared" si="129"/>
        <v>87239922.510000005</v>
      </c>
      <c r="L4420" s="1081"/>
      <c r="M4420" s="1321"/>
    </row>
    <row r="4421" spans="2:13" x14ac:dyDescent="0.35">
      <c r="B4421" s="698">
        <v>21030102</v>
      </c>
      <c r="C4421" s="782">
        <v>71021</v>
      </c>
      <c r="D4421" s="761" t="s">
        <v>4874</v>
      </c>
      <c r="E4421" s="700">
        <v>2201</v>
      </c>
      <c r="F4421" s="698">
        <v>10721300</v>
      </c>
      <c r="G4421" s="26" t="s">
        <v>240</v>
      </c>
      <c r="H4421" s="791">
        <v>107094957.8</v>
      </c>
      <c r="I4421" s="744">
        <v>39715303.939999998</v>
      </c>
      <c r="J4421" s="648"/>
      <c r="K4421" s="648">
        <f t="shared" si="129"/>
        <v>107094957.8</v>
      </c>
      <c r="L4421" s="1081"/>
      <c r="M4421" s="1321"/>
    </row>
    <row r="4422" spans="2:13" ht="34.5" customHeight="1" x14ac:dyDescent="0.35">
      <c r="B4422" s="698">
        <v>22020101</v>
      </c>
      <c r="C4422" s="782">
        <v>70941</v>
      </c>
      <c r="D4422" s="761" t="s">
        <v>4874</v>
      </c>
      <c r="E4422" s="700">
        <v>2101</v>
      </c>
      <c r="F4422" s="698">
        <v>10721300</v>
      </c>
      <c r="G4422" s="26" t="s">
        <v>145</v>
      </c>
      <c r="H4422" s="791">
        <v>1500000</v>
      </c>
      <c r="I4422" s="744">
        <v>1497900</v>
      </c>
      <c r="J4422" s="648">
        <v>4000000</v>
      </c>
      <c r="K4422" s="648">
        <f t="shared" si="129"/>
        <v>5500000</v>
      </c>
      <c r="L4422" s="1081"/>
      <c r="M4422" s="1321"/>
    </row>
    <row r="4423" spans="2:13" ht="34.5" customHeight="1" x14ac:dyDescent="0.35">
      <c r="B4423" s="698">
        <v>22020102</v>
      </c>
      <c r="C4423" s="782">
        <v>70941</v>
      </c>
      <c r="D4423" s="761" t="s">
        <v>4874</v>
      </c>
      <c r="E4423" s="700">
        <v>2101</v>
      </c>
      <c r="F4423" s="698">
        <v>10721300</v>
      </c>
      <c r="G4423" s="26" t="s">
        <v>146</v>
      </c>
      <c r="H4423" s="791">
        <v>5000000</v>
      </c>
      <c r="I4423" s="744">
        <v>5964025</v>
      </c>
      <c r="J4423" s="648">
        <v>7000000</v>
      </c>
      <c r="K4423" s="648">
        <f t="shared" si="129"/>
        <v>12000000</v>
      </c>
      <c r="L4423" s="1081"/>
      <c r="M4423" s="1321"/>
    </row>
    <row r="4424" spans="2:13" ht="34.5" customHeight="1" x14ac:dyDescent="0.35">
      <c r="B4424" s="698">
        <v>22020201</v>
      </c>
      <c r="C4424" s="782">
        <v>70941</v>
      </c>
      <c r="D4424" s="761" t="s">
        <v>4874</v>
      </c>
      <c r="E4424" s="700">
        <v>2101</v>
      </c>
      <c r="F4424" s="698">
        <v>10721300</v>
      </c>
      <c r="G4424" s="26" t="s">
        <v>147</v>
      </c>
      <c r="H4424" s="791">
        <v>10000000</v>
      </c>
      <c r="I4424" s="744">
        <v>7235337.4399999995</v>
      </c>
      <c r="J4424" s="648">
        <v>16000000</v>
      </c>
      <c r="K4424" s="648">
        <f t="shared" si="129"/>
        <v>26000000</v>
      </c>
      <c r="L4424" s="1081"/>
      <c r="M4424" s="1321"/>
    </row>
    <row r="4425" spans="2:13" ht="34.5" customHeight="1" x14ac:dyDescent="0.35">
      <c r="B4425" s="698">
        <v>22020202</v>
      </c>
      <c r="C4425" s="782">
        <v>70941</v>
      </c>
      <c r="D4425" s="761" t="s">
        <v>4874</v>
      </c>
      <c r="E4425" s="700">
        <v>2101</v>
      </c>
      <c r="F4425" s="698">
        <v>10721300</v>
      </c>
      <c r="G4425" s="26" t="s">
        <v>184</v>
      </c>
      <c r="H4425" s="791">
        <v>300000</v>
      </c>
      <c r="I4425" s="744">
        <v>171354</v>
      </c>
      <c r="J4425" s="648"/>
      <c r="K4425" s="805">
        <f t="shared" si="129"/>
        <v>300000</v>
      </c>
      <c r="L4425" s="1081"/>
      <c r="M4425" s="1321"/>
    </row>
    <row r="4426" spans="2:13" ht="34.5" customHeight="1" x14ac:dyDescent="0.35">
      <c r="B4426" s="698">
        <v>22020203</v>
      </c>
      <c r="C4426" s="782">
        <v>70941</v>
      </c>
      <c r="D4426" s="761" t="s">
        <v>4874</v>
      </c>
      <c r="E4426" s="700">
        <v>2101</v>
      </c>
      <c r="F4426" s="698">
        <v>10721300</v>
      </c>
      <c r="G4426" s="26" t="s">
        <v>148</v>
      </c>
      <c r="H4426" s="791">
        <v>500000</v>
      </c>
      <c r="I4426" s="744">
        <v>208500</v>
      </c>
      <c r="J4426" s="648"/>
      <c r="K4426" s="805">
        <f t="shared" si="129"/>
        <v>500000</v>
      </c>
      <c r="L4426" s="1081"/>
      <c r="M4426" s="1321"/>
    </row>
    <row r="4427" spans="2:13" ht="34.5" customHeight="1" x14ac:dyDescent="0.35">
      <c r="B4427" s="698">
        <v>22020204</v>
      </c>
      <c r="C4427" s="782">
        <v>70941</v>
      </c>
      <c r="D4427" s="761" t="s">
        <v>4874</v>
      </c>
      <c r="E4427" s="700">
        <v>2101</v>
      </c>
      <c r="F4427" s="698">
        <v>10721300</v>
      </c>
      <c r="G4427" s="26" t="s">
        <v>149</v>
      </c>
      <c r="H4427" s="791">
        <v>486630</v>
      </c>
      <c r="I4427" s="744">
        <v>263100</v>
      </c>
      <c r="J4427" s="726">
        <f>550000-H4427</f>
        <v>63370</v>
      </c>
      <c r="K4427" s="805">
        <f t="shared" si="129"/>
        <v>550000</v>
      </c>
      <c r="L4427" s="1081"/>
      <c r="M4427" s="1321"/>
    </row>
    <row r="4428" spans="2:13" ht="34.5" customHeight="1" x14ac:dyDescent="0.35">
      <c r="B4428" s="698">
        <v>22020205</v>
      </c>
      <c r="C4428" s="782">
        <v>70941</v>
      </c>
      <c r="D4428" s="761" t="s">
        <v>4874</v>
      </c>
      <c r="E4428" s="700">
        <v>2101</v>
      </c>
      <c r="F4428" s="698">
        <v>10721300</v>
      </c>
      <c r="G4428" s="26" t="s">
        <v>185</v>
      </c>
      <c r="H4428" s="791">
        <v>430000</v>
      </c>
      <c r="I4428" s="744">
        <v>153246</v>
      </c>
      <c r="J4428" s="648"/>
      <c r="K4428" s="805">
        <f t="shared" si="129"/>
        <v>430000</v>
      </c>
      <c r="L4428" s="1081"/>
      <c r="M4428" s="1321"/>
    </row>
    <row r="4429" spans="2:13" ht="34.5" customHeight="1" x14ac:dyDescent="0.35">
      <c r="B4429" s="698">
        <v>22020206</v>
      </c>
      <c r="C4429" s="782">
        <v>70941</v>
      </c>
      <c r="D4429" s="761" t="s">
        <v>4874</v>
      </c>
      <c r="E4429" s="700">
        <v>2101</v>
      </c>
      <c r="F4429" s="698">
        <v>10721300</v>
      </c>
      <c r="G4429" s="26" t="s">
        <v>234</v>
      </c>
      <c r="H4429" s="791">
        <v>750000</v>
      </c>
      <c r="I4429" s="744">
        <v>219000</v>
      </c>
      <c r="J4429" s="648">
        <v>1250000</v>
      </c>
      <c r="K4429" s="805">
        <f t="shared" si="129"/>
        <v>2000000</v>
      </c>
      <c r="L4429" s="1081"/>
      <c r="M4429" s="1321"/>
    </row>
    <row r="4430" spans="2:13" ht="34.5" customHeight="1" x14ac:dyDescent="0.35">
      <c r="B4430" s="698">
        <v>22020208</v>
      </c>
      <c r="C4430" s="782">
        <v>70941</v>
      </c>
      <c r="D4430" s="761" t="s">
        <v>4874</v>
      </c>
      <c r="E4430" s="700">
        <v>2101</v>
      </c>
      <c r="F4430" s="698">
        <v>10721300</v>
      </c>
      <c r="G4430" s="26" t="s">
        <v>2896</v>
      </c>
      <c r="H4430" s="791">
        <v>3500000</v>
      </c>
      <c r="I4430" s="744">
        <v>0</v>
      </c>
      <c r="J4430" s="726"/>
      <c r="K4430" s="805">
        <f t="shared" si="129"/>
        <v>3500000</v>
      </c>
      <c r="L4430" s="1081"/>
      <c r="M4430" s="1321"/>
    </row>
    <row r="4431" spans="2:13" ht="34.5" customHeight="1" x14ac:dyDescent="0.35">
      <c r="B4431" s="698">
        <v>22020301</v>
      </c>
      <c r="C4431" s="782">
        <v>70941</v>
      </c>
      <c r="D4431" s="761" t="s">
        <v>4874</v>
      </c>
      <c r="E4431" s="700">
        <v>2101</v>
      </c>
      <c r="F4431" s="698">
        <v>10721300</v>
      </c>
      <c r="G4431" s="26" t="s">
        <v>195</v>
      </c>
      <c r="H4431" s="791">
        <v>3500000</v>
      </c>
      <c r="I4431" s="744">
        <v>2755670</v>
      </c>
      <c r="J4431" s="648">
        <f>9378000-H4431</f>
        <v>5878000</v>
      </c>
      <c r="K4431" s="805">
        <f t="shared" si="129"/>
        <v>9378000</v>
      </c>
      <c r="L4431" s="1081"/>
      <c r="M4431" s="1321"/>
    </row>
    <row r="4432" spans="2:13" ht="34.5" customHeight="1" x14ac:dyDescent="0.35">
      <c r="B4432" s="698">
        <v>22020302</v>
      </c>
      <c r="C4432" s="782">
        <v>70941</v>
      </c>
      <c r="D4432" s="761" t="s">
        <v>4874</v>
      </c>
      <c r="E4432" s="700">
        <v>2101</v>
      </c>
      <c r="F4432" s="698">
        <v>10721300</v>
      </c>
      <c r="G4432" s="26" t="s">
        <v>207</v>
      </c>
      <c r="H4432" s="791">
        <v>750000</v>
      </c>
      <c r="I4432" s="744">
        <v>0</v>
      </c>
      <c r="J4432" s="726"/>
      <c r="K4432" s="805">
        <f t="shared" si="129"/>
        <v>750000</v>
      </c>
      <c r="L4432" s="1081"/>
      <c r="M4432" s="1321"/>
    </row>
    <row r="4433" spans="2:13" ht="34.5" customHeight="1" x14ac:dyDescent="0.35">
      <c r="B4433" s="698">
        <v>22020303</v>
      </c>
      <c r="C4433" s="782">
        <v>70941</v>
      </c>
      <c r="D4433" s="761" t="s">
        <v>4874</v>
      </c>
      <c r="E4433" s="700">
        <v>2101</v>
      </c>
      <c r="F4433" s="698">
        <v>10721300</v>
      </c>
      <c r="G4433" s="26" t="s">
        <v>152</v>
      </c>
      <c r="H4433" s="791">
        <v>250000</v>
      </c>
      <c r="I4433" s="744">
        <v>68700</v>
      </c>
      <c r="J4433" s="648"/>
      <c r="K4433" s="805">
        <f t="shared" si="129"/>
        <v>250000</v>
      </c>
      <c r="L4433" s="1081"/>
      <c r="M4433" s="1321"/>
    </row>
    <row r="4434" spans="2:13" ht="34.5" customHeight="1" x14ac:dyDescent="0.35">
      <c r="B4434" s="698">
        <v>22020304</v>
      </c>
      <c r="C4434" s="782">
        <v>70941</v>
      </c>
      <c r="D4434" s="761" t="s">
        <v>4874</v>
      </c>
      <c r="E4434" s="700">
        <v>2101</v>
      </c>
      <c r="F4434" s="698">
        <v>10721300</v>
      </c>
      <c r="G4434" s="26" t="s">
        <v>187</v>
      </c>
      <c r="H4434" s="791">
        <v>80000</v>
      </c>
      <c r="I4434" s="744">
        <v>0</v>
      </c>
      <c r="J4434" s="648"/>
      <c r="K4434" s="805">
        <f t="shared" si="129"/>
        <v>80000</v>
      </c>
      <c r="L4434" s="1081"/>
      <c r="M4434" s="1321"/>
    </row>
    <row r="4435" spans="2:13" ht="34.5" customHeight="1" x14ac:dyDescent="0.35">
      <c r="B4435" s="698">
        <v>22020305</v>
      </c>
      <c r="C4435" s="782">
        <v>70941</v>
      </c>
      <c r="D4435" s="761" t="s">
        <v>4874</v>
      </c>
      <c r="E4435" s="700">
        <v>2101</v>
      </c>
      <c r="F4435" s="698">
        <v>10721300</v>
      </c>
      <c r="G4435" s="26" t="s">
        <v>153</v>
      </c>
      <c r="H4435" s="791">
        <v>2500000</v>
      </c>
      <c r="I4435" s="744">
        <v>2631875</v>
      </c>
      <c r="J4435" s="648">
        <f>13292000-H4435</f>
        <v>10792000</v>
      </c>
      <c r="K4435" s="805">
        <f t="shared" si="129"/>
        <v>13292000</v>
      </c>
      <c r="L4435" s="1081"/>
      <c r="M4435" s="1321"/>
    </row>
    <row r="4436" spans="2:13" ht="34.5" customHeight="1" x14ac:dyDescent="0.35">
      <c r="B4436" s="698">
        <v>22020306</v>
      </c>
      <c r="C4436" s="782">
        <v>70941</v>
      </c>
      <c r="D4436" s="761" t="s">
        <v>4874</v>
      </c>
      <c r="E4436" s="700">
        <v>2101</v>
      </c>
      <c r="F4436" s="698">
        <v>10721300</v>
      </c>
      <c r="G4436" s="26" t="s">
        <v>154</v>
      </c>
      <c r="H4436" s="791">
        <v>400000</v>
      </c>
      <c r="I4436" s="744">
        <v>0</v>
      </c>
      <c r="J4436" s="648"/>
      <c r="K4436" s="805">
        <f t="shared" si="129"/>
        <v>400000</v>
      </c>
      <c r="L4436" s="1081"/>
      <c r="M4436" s="1321"/>
    </row>
    <row r="4437" spans="2:13" ht="34.5" customHeight="1" x14ac:dyDescent="0.35">
      <c r="B4437" s="698">
        <v>22020307</v>
      </c>
      <c r="C4437" s="782">
        <v>70941</v>
      </c>
      <c r="D4437" s="761" t="s">
        <v>4874</v>
      </c>
      <c r="E4437" s="700">
        <v>2101</v>
      </c>
      <c r="F4437" s="698">
        <v>10721300</v>
      </c>
      <c r="G4437" s="26" t="s">
        <v>155</v>
      </c>
      <c r="H4437" s="791">
        <v>500000</v>
      </c>
      <c r="I4437" s="744">
        <v>10000</v>
      </c>
      <c r="J4437" s="648"/>
      <c r="K4437" s="805">
        <f t="shared" si="129"/>
        <v>500000</v>
      </c>
      <c r="L4437" s="1081"/>
      <c r="M4437" s="1321"/>
    </row>
    <row r="4438" spans="2:13" ht="34.5" customHeight="1" x14ac:dyDescent="0.35">
      <c r="B4438" s="698">
        <v>22020308</v>
      </c>
      <c r="C4438" s="782">
        <v>70941</v>
      </c>
      <c r="D4438" s="761" t="s">
        <v>4874</v>
      </c>
      <c r="E4438" s="700">
        <v>2101</v>
      </c>
      <c r="F4438" s="698">
        <v>10721300</v>
      </c>
      <c r="G4438" s="26" t="s">
        <v>242</v>
      </c>
      <c r="H4438" s="791">
        <v>250000</v>
      </c>
      <c r="I4438" s="744">
        <v>0</v>
      </c>
      <c r="J4438" s="648"/>
      <c r="K4438" s="805">
        <f t="shared" si="129"/>
        <v>250000</v>
      </c>
      <c r="L4438" s="1081"/>
      <c r="M4438" s="1321"/>
    </row>
    <row r="4439" spans="2:13" ht="34.5" customHeight="1" x14ac:dyDescent="0.35">
      <c r="B4439" s="698">
        <v>22020309</v>
      </c>
      <c r="C4439" s="782">
        <v>70941</v>
      </c>
      <c r="D4439" s="761" t="s">
        <v>4874</v>
      </c>
      <c r="E4439" s="700">
        <v>2101</v>
      </c>
      <c r="F4439" s="698">
        <v>10721300</v>
      </c>
      <c r="G4439" s="26" t="s">
        <v>156</v>
      </c>
      <c r="H4439" s="791">
        <v>100000</v>
      </c>
      <c r="I4439" s="744">
        <v>0</v>
      </c>
      <c r="J4439" s="648"/>
      <c r="K4439" s="805">
        <f t="shared" si="129"/>
        <v>100000</v>
      </c>
      <c r="L4439" s="1081"/>
      <c r="M4439" s="1321"/>
    </row>
    <row r="4440" spans="2:13" ht="34.5" customHeight="1" x14ac:dyDescent="0.35">
      <c r="B4440" s="698">
        <v>22020310</v>
      </c>
      <c r="C4440" s="782">
        <v>70941</v>
      </c>
      <c r="D4440" s="761" t="s">
        <v>4874</v>
      </c>
      <c r="E4440" s="700">
        <v>2101</v>
      </c>
      <c r="F4440" s="698">
        <v>10721300</v>
      </c>
      <c r="G4440" s="26" t="s">
        <v>209</v>
      </c>
      <c r="H4440" s="791">
        <v>1500000</v>
      </c>
      <c r="I4440" s="744">
        <v>1272200</v>
      </c>
      <c r="J4440" s="648">
        <v>1600000</v>
      </c>
      <c r="K4440" s="805">
        <f t="shared" si="129"/>
        <v>3100000</v>
      </c>
      <c r="L4440" s="1081"/>
      <c r="M4440" s="1321"/>
    </row>
    <row r="4441" spans="2:13" ht="34.5" customHeight="1" x14ac:dyDescent="0.35">
      <c r="B4441" s="698">
        <v>22020401</v>
      </c>
      <c r="C4441" s="782">
        <v>70941</v>
      </c>
      <c r="D4441" s="761" t="s">
        <v>4874</v>
      </c>
      <c r="E4441" s="700">
        <v>2101</v>
      </c>
      <c r="F4441" s="698">
        <v>10721300</v>
      </c>
      <c r="G4441" s="26" t="s">
        <v>196</v>
      </c>
      <c r="H4441" s="791">
        <v>2500000</v>
      </c>
      <c r="I4441" s="744">
        <v>1968350</v>
      </c>
      <c r="J4441" s="648">
        <f>8090000-H4441</f>
        <v>5590000</v>
      </c>
      <c r="K4441" s="805">
        <f t="shared" si="129"/>
        <v>8090000</v>
      </c>
      <c r="L4441" s="1081"/>
      <c r="M4441" s="1321"/>
    </row>
    <row r="4442" spans="2:13" ht="34.5" customHeight="1" x14ac:dyDescent="0.35">
      <c r="B4442" s="698">
        <v>22020403</v>
      </c>
      <c r="C4442" s="782">
        <v>70941</v>
      </c>
      <c r="D4442" s="761" t="s">
        <v>4874</v>
      </c>
      <c r="E4442" s="700">
        <v>2101</v>
      </c>
      <c r="F4442" s="698">
        <v>10721300</v>
      </c>
      <c r="G4442" s="26" t="s">
        <v>160</v>
      </c>
      <c r="H4442" s="791">
        <v>2000000</v>
      </c>
      <c r="I4442" s="744">
        <v>0</v>
      </c>
      <c r="J4442" s="648"/>
      <c r="K4442" s="805">
        <f t="shared" si="129"/>
        <v>2000000</v>
      </c>
      <c r="L4442" s="1081"/>
      <c r="M4442" s="1321"/>
    </row>
    <row r="4443" spans="2:13" ht="34.5" customHeight="1" x14ac:dyDescent="0.35">
      <c r="B4443" s="698">
        <v>22020404</v>
      </c>
      <c r="C4443" s="782">
        <v>70941</v>
      </c>
      <c r="D4443" s="761" t="s">
        <v>4874</v>
      </c>
      <c r="E4443" s="700">
        <v>2101</v>
      </c>
      <c r="F4443" s="698">
        <v>10721300</v>
      </c>
      <c r="G4443" s="26" t="s">
        <v>161</v>
      </c>
      <c r="H4443" s="791">
        <v>1500000</v>
      </c>
      <c r="I4443" s="744">
        <v>3015100</v>
      </c>
      <c r="J4443" s="648">
        <f>6925550-H4443</f>
        <v>5425550</v>
      </c>
      <c r="K4443" s="805">
        <f t="shared" si="129"/>
        <v>6925550</v>
      </c>
      <c r="L4443" s="1081"/>
      <c r="M4443" s="1321"/>
    </row>
    <row r="4444" spans="2:13" ht="34.5" customHeight="1" x14ac:dyDescent="0.35">
      <c r="B4444" s="698">
        <v>22020405</v>
      </c>
      <c r="C4444" s="782">
        <v>70941</v>
      </c>
      <c r="D4444" s="761" t="s">
        <v>4874</v>
      </c>
      <c r="E4444" s="700">
        <v>2101</v>
      </c>
      <c r="F4444" s="698">
        <v>10721300</v>
      </c>
      <c r="G4444" s="26" t="s">
        <v>162</v>
      </c>
      <c r="H4444" s="791">
        <v>1750000</v>
      </c>
      <c r="I4444" s="744">
        <v>898000</v>
      </c>
      <c r="J4444" s="648">
        <v>1000000</v>
      </c>
      <c r="K4444" s="805">
        <f t="shared" si="129"/>
        <v>2750000</v>
      </c>
      <c r="L4444" s="1081"/>
      <c r="M4444" s="1321"/>
    </row>
    <row r="4445" spans="2:13" ht="34.5" customHeight="1" x14ac:dyDescent="0.35">
      <c r="B4445" s="698">
        <v>22020406</v>
      </c>
      <c r="C4445" s="782">
        <v>70941</v>
      </c>
      <c r="D4445" s="761" t="s">
        <v>4874</v>
      </c>
      <c r="E4445" s="700">
        <v>2101</v>
      </c>
      <c r="F4445" s="698">
        <v>10721300</v>
      </c>
      <c r="G4445" s="26" t="s">
        <v>163</v>
      </c>
      <c r="H4445" s="791">
        <v>750000</v>
      </c>
      <c r="I4445" s="744">
        <v>233500</v>
      </c>
      <c r="J4445" s="648">
        <v>250000</v>
      </c>
      <c r="K4445" s="805">
        <f t="shared" si="129"/>
        <v>1000000</v>
      </c>
      <c r="L4445" s="1081"/>
      <c r="M4445" s="1321"/>
    </row>
    <row r="4446" spans="2:13" ht="34.5" customHeight="1" x14ac:dyDescent="0.35">
      <c r="B4446" s="698">
        <v>22020410</v>
      </c>
      <c r="C4446" s="782">
        <v>70941</v>
      </c>
      <c r="D4446" s="761" t="s">
        <v>4874</v>
      </c>
      <c r="E4446" s="700">
        <v>2101</v>
      </c>
      <c r="F4446" s="698">
        <v>10721300</v>
      </c>
      <c r="G4446" s="26" t="s">
        <v>211</v>
      </c>
      <c r="H4446" s="791">
        <v>100000</v>
      </c>
      <c r="I4446" s="744">
        <v>0</v>
      </c>
      <c r="J4446" s="648"/>
      <c r="K4446" s="805">
        <f t="shared" si="129"/>
        <v>100000</v>
      </c>
      <c r="L4446" s="1081"/>
      <c r="M4446" s="1321"/>
    </row>
    <row r="4447" spans="2:13" ht="34.5" customHeight="1" x14ac:dyDescent="0.35">
      <c r="B4447" s="698">
        <v>22020411</v>
      </c>
      <c r="C4447" s="782">
        <v>70941</v>
      </c>
      <c r="D4447" s="761" t="s">
        <v>4874</v>
      </c>
      <c r="E4447" s="700">
        <v>2101</v>
      </c>
      <c r="F4447" s="698">
        <v>10721300</v>
      </c>
      <c r="G4447" s="26" t="s">
        <v>227</v>
      </c>
      <c r="H4447" s="791">
        <v>268000</v>
      </c>
      <c r="I4447" s="744">
        <v>0</v>
      </c>
      <c r="J4447" s="648"/>
      <c r="K4447" s="805">
        <f t="shared" si="129"/>
        <v>268000</v>
      </c>
      <c r="L4447" s="1081"/>
      <c r="M4447" s="1321"/>
    </row>
    <row r="4448" spans="2:13" ht="34.5" customHeight="1" x14ac:dyDescent="0.35">
      <c r="B4448" s="698">
        <v>22020412</v>
      </c>
      <c r="C4448" s="782">
        <v>70941</v>
      </c>
      <c r="D4448" s="761" t="s">
        <v>4874</v>
      </c>
      <c r="E4448" s="700">
        <v>2101</v>
      </c>
      <c r="F4448" s="698">
        <v>10721300</v>
      </c>
      <c r="G4448" s="26" t="s">
        <v>270</v>
      </c>
      <c r="H4448" s="791">
        <v>200000</v>
      </c>
      <c r="I4448" s="744">
        <v>0</v>
      </c>
      <c r="J4448" s="648"/>
      <c r="K4448" s="805">
        <f t="shared" ref="K4448:K4472" si="130">SUM(H4448,J4448)</f>
        <v>200000</v>
      </c>
      <c r="L4448" s="1081"/>
      <c r="M4448" s="1321"/>
    </row>
    <row r="4449" spans="2:13" ht="34.5" customHeight="1" x14ac:dyDescent="0.35">
      <c r="B4449" s="698">
        <v>22020501</v>
      </c>
      <c r="C4449" s="782">
        <v>70941</v>
      </c>
      <c r="D4449" s="761" t="s">
        <v>4874</v>
      </c>
      <c r="E4449" s="700">
        <v>2101</v>
      </c>
      <c r="F4449" s="698">
        <v>10721300</v>
      </c>
      <c r="G4449" s="26" t="s">
        <v>198</v>
      </c>
      <c r="H4449" s="791">
        <v>3500000</v>
      </c>
      <c r="I4449" s="744">
        <v>1907160</v>
      </c>
      <c r="J4449" s="648">
        <f>8907326-H4449</f>
        <v>5407326</v>
      </c>
      <c r="K4449" s="805">
        <f t="shared" si="130"/>
        <v>8907326</v>
      </c>
      <c r="L4449" s="1081"/>
      <c r="M4449" s="1321"/>
    </row>
    <row r="4450" spans="2:13" ht="34.5" customHeight="1" x14ac:dyDescent="0.35">
      <c r="B4450" s="698">
        <v>22020601</v>
      </c>
      <c r="C4450" s="782">
        <v>70941</v>
      </c>
      <c r="D4450" s="761" t="s">
        <v>4874</v>
      </c>
      <c r="E4450" s="700">
        <v>2101</v>
      </c>
      <c r="F4450" s="698">
        <v>10721300</v>
      </c>
      <c r="G4450" s="26" t="s">
        <v>166</v>
      </c>
      <c r="H4450" s="791">
        <v>1050000</v>
      </c>
      <c r="I4450" s="744">
        <v>550000</v>
      </c>
      <c r="J4450" s="648">
        <f>1500000-H4450</f>
        <v>450000</v>
      </c>
      <c r="K4450" s="805">
        <f t="shared" si="130"/>
        <v>1500000</v>
      </c>
      <c r="L4450" s="1081"/>
      <c r="M4450" s="1321"/>
    </row>
    <row r="4451" spans="2:13" ht="34.5" customHeight="1" x14ac:dyDescent="0.35">
      <c r="B4451" s="698">
        <v>22020605</v>
      </c>
      <c r="C4451" s="782">
        <v>70941</v>
      </c>
      <c r="D4451" s="761" t="s">
        <v>4874</v>
      </c>
      <c r="E4451" s="700">
        <v>2101</v>
      </c>
      <c r="F4451" s="698">
        <v>10721300</v>
      </c>
      <c r="G4451" s="26" t="s">
        <v>167</v>
      </c>
      <c r="H4451" s="791">
        <v>10000000</v>
      </c>
      <c r="I4451" s="744">
        <v>21197150</v>
      </c>
      <c r="J4451" s="648">
        <f>45000000-H4451</f>
        <v>35000000</v>
      </c>
      <c r="K4451" s="805">
        <f t="shared" si="130"/>
        <v>45000000</v>
      </c>
      <c r="L4451" s="1081"/>
      <c r="M4451" s="1321"/>
    </row>
    <row r="4452" spans="2:13" ht="34.5" customHeight="1" x14ac:dyDescent="0.35">
      <c r="B4452" s="698">
        <v>22020701</v>
      </c>
      <c r="C4452" s="782">
        <v>70941</v>
      </c>
      <c r="D4452" s="761" t="s">
        <v>4874</v>
      </c>
      <c r="E4452" s="700">
        <v>2101</v>
      </c>
      <c r="F4452" s="698">
        <v>10721300</v>
      </c>
      <c r="G4452" s="26" t="s">
        <v>199</v>
      </c>
      <c r="H4452" s="791">
        <v>1000000</v>
      </c>
      <c r="I4452" s="744">
        <v>3053000</v>
      </c>
      <c r="J4452" s="648">
        <v>9000000</v>
      </c>
      <c r="K4452" s="805">
        <f t="shared" si="130"/>
        <v>10000000</v>
      </c>
      <c r="L4452" s="1081"/>
      <c r="M4452" s="1321"/>
    </row>
    <row r="4453" spans="2:13" ht="34.5" customHeight="1" x14ac:dyDescent="0.35">
      <c r="B4453" s="698">
        <v>22020702</v>
      </c>
      <c r="C4453" s="782">
        <v>70941</v>
      </c>
      <c r="D4453" s="761" t="s">
        <v>4874</v>
      </c>
      <c r="E4453" s="700">
        <v>2101</v>
      </c>
      <c r="F4453" s="698">
        <v>10721300</v>
      </c>
      <c r="G4453" s="26" t="s">
        <v>223</v>
      </c>
      <c r="H4453" s="791">
        <v>1500000</v>
      </c>
      <c r="I4453" s="744">
        <v>0</v>
      </c>
      <c r="J4453" s="648"/>
      <c r="K4453" s="805">
        <f t="shared" si="130"/>
        <v>1500000</v>
      </c>
      <c r="L4453" s="1081"/>
      <c r="M4453" s="1321"/>
    </row>
    <row r="4454" spans="2:13" ht="34.5" customHeight="1" x14ac:dyDescent="0.35">
      <c r="B4454" s="698">
        <v>22020704</v>
      </c>
      <c r="C4454" s="782">
        <v>70941</v>
      </c>
      <c r="D4454" s="761" t="s">
        <v>4874</v>
      </c>
      <c r="E4454" s="700">
        <v>2101</v>
      </c>
      <c r="F4454" s="698">
        <v>10721300</v>
      </c>
      <c r="G4454" s="26" t="s">
        <v>204</v>
      </c>
      <c r="H4454" s="791">
        <v>130000</v>
      </c>
      <c r="I4454" s="744">
        <v>0</v>
      </c>
      <c r="J4454" s="726"/>
      <c r="K4454" s="805">
        <f t="shared" si="130"/>
        <v>130000</v>
      </c>
      <c r="L4454" s="1081"/>
      <c r="M4454" s="1321"/>
    </row>
    <row r="4455" spans="2:13" ht="34.5" customHeight="1" x14ac:dyDescent="0.35">
      <c r="B4455" s="698">
        <v>22020705</v>
      </c>
      <c r="C4455" s="782">
        <v>70941</v>
      </c>
      <c r="D4455" s="761" t="s">
        <v>4874</v>
      </c>
      <c r="E4455" s="700">
        <v>2101</v>
      </c>
      <c r="F4455" s="698">
        <v>10721300</v>
      </c>
      <c r="G4455" s="26" t="s">
        <v>205</v>
      </c>
      <c r="H4455" s="791">
        <v>130000</v>
      </c>
      <c r="I4455" s="744">
        <v>0</v>
      </c>
      <c r="J4455" s="648"/>
      <c r="K4455" s="805">
        <f t="shared" si="130"/>
        <v>130000</v>
      </c>
      <c r="L4455" s="1081"/>
      <c r="M4455" s="1321"/>
    </row>
    <row r="4456" spans="2:13" ht="34.5" customHeight="1" x14ac:dyDescent="0.35">
      <c r="B4456" s="698">
        <v>22020801</v>
      </c>
      <c r="C4456" s="782">
        <v>70941</v>
      </c>
      <c r="D4456" s="761" t="s">
        <v>4874</v>
      </c>
      <c r="E4456" s="700">
        <v>2101</v>
      </c>
      <c r="F4456" s="698">
        <v>10721300</v>
      </c>
      <c r="G4456" s="26" t="s">
        <v>168</v>
      </c>
      <c r="H4456" s="791">
        <v>4500000</v>
      </c>
      <c r="I4456" s="744">
        <v>8120920</v>
      </c>
      <c r="J4456" s="707">
        <v>13000000</v>
      </c>
      <c r="K4456" s="805">
        <f t="shared" si="130"/>
        <v>17500000</v>
      </c>
      <c r="L4456" s="1081"/>
      <c r="M4456" s="1321"/>
    </row>
    <row r="4457" spans="2:13" ht="34.5" customHeight="1" x14ac:dyDescent="0.35">
      <c r="B4457" s="698">
        <v>22020802</v>
      </c>
      <c r="C4457" s="782">
        <v>70941</v>
      </c>
      <c r="D4457" s="761" t="s">
        <v>4874</v>
      </c>
      <c r="E4457" s="700">
        <v>2101</v>
      </c>
      <c r="F4457" s="698">
        <v>10721300</v>
      </c>
      <c r="G4457" s="26" t="s">
        <v>188</v>
      </c>
      <c r="H4457" s="791">
        <v>78000</v>
      </c>
      <c r="I4457" s="744">
        <v>0</v>
      </c>
      <c r="J4457" s="726"/>
      <c r="K4457" s="805">
        <f t="shared" si="130"/>
        <v>78000</v>
      </c>
      <c r="L4457" s="1081"/>
      <c r="M4457" s="1321"/>
    </row>
    <row r="4458" spans="2:13" ht="34.5" customHeight="1" x14ac:dyDescent="0.35">
      <c r="B4458" s="698">
        <v>22020803</v>
      </c>
      <c r="C4458" s="782">
        <v>70941</v>
      </c>
      <c r="D4458" s="761" t="s">
        <v>4874</v>
      </c>
      <c r="E4458" s="700">
        <v>2101</v>
      </c>
      <c r="F4458" s="698">
        <v>10721300</v>
      </c>
      <c r="G4458" s="26" t="s">
        <v>169</v>
      </c>
      <c r="H4458" s="791">
        <v>12500000</v>
      </c>
      <c r="I4458" s="744">
        <v>11550337.5</v>
      </c>
      <c r="J4458" s="648">
        <v>27500000</v>
      </c>
      <c r="K4458" s="805">
        <f t="shared" si="130"/>
        <v>40000000</v>
      </c>
      <c r="L4458" s="1081"/>
      <c r="M4458" s="1321"/>
    </row>
    <row r="4459" spans="2:13" ht="34.5" customHeight="1" x14ac:dyDescent="0.35">
      <c r="B4459" s="782">
        <v>22020806</v>
      </c>
      <c r="C4459" s="782">
        <v>70941</v>
      </c>
      <c r="D4459" s="783" t="s">
        <v>4874</v>
      </c>
      <c r="E4459" s="784">
        <v>2101</v>
      </c>
      <c r="F4459" s="782">
        <v>10721300</v>
      </c>
      <c r="G4459" s="37" t="s">
        <v>170</v>
      </c>
      <c r="H4459" s="785">
        <v>25000</v>
      </c>
      <c r="I4459" s="744">
        <v>0</v>
      </c>
      <c r="J4459" s="738"/>
      <c r="K4459" s="804">
        <f t="shared" si="130"/>
        <v>25000</v>
      </c>
      <c r="L4459" s="1081"/>
      <c r="M4459" s="1321"/>
    </row>
    <row r="4460" spans="2:13" ht="34.5" customHeight="1" x14ac:dyDescent="0.35">
      <c r="B4460" s="698">
        <v>22020901</v>
      </c>
      <c r="C4460" s="782">
        <v>70941</v>
      </c>
      <c r="D4460" s="761" t="s">
        <v>4874</v>
      </c>
      <c r="E4460" s="700">
        <v>2101</v>
      </c>
      <c r="F4460" s="698">
        <v>10721300</v>
      </c>
      <c r="G4460" s="26" t="s">
        <v>171</v>
      </c>
      <c r="H4460" s="791">
        <v>200000</v>
      </c>
      <c r="I4460" s="744">
        <v>6549.77</v>
      </c>
      <c r="J4460" s="648">
        <f>2500000-H4460</f>
        <v>2300000</v>
      </c>
      <c r="K4460" s="805">
        <f t="shared" si="130"/>
        <v>2500000</v>
      </c>
      <c r="L4460" s="1081"/>
      <c r="M4460" s="1321"/>
    </row>
    <row r="4461" spans="2:13" ht="34.5" customHeight="1" x14ac:dyDescent="0.35">
      <c r="B4461" s="698">
        <v>22020902</v>
      </c>
      <c r="C4461" s="782">
        <v>70941</v>
      </c>
      <c r="D4461" s="761" t="s">
        <v>4874</v>
      </c>
      <c r="E4461" s="700">
        <v>2101</v>
      </c>
      <c r="F4461" s="698">
        <v>10721300</v>
      </c>
      <c r="G4461" s="26" t="s">
        <v>226</v>
      </c>
      <c r="H4461" s="791">
        <v>25000000</v>
      </c>
      <c r="I4461" s="744">
        <v>5038053</v>
      </c>
      <c r="J4461" s="648"/>
      <c r="K4461" s="805">
        <f t="shared" si="130"/>
        <v>25000000</v>
      </c>
      <c r="L4461" s="1081"/>
      <c r="M4461" s="1321"/>
    </row>
    <row r="4462" spans="2:13" ht="34.5" customHeight="1" x14ac:dyDescent="0.35">
      <c r="B4462" s="698">
        <v>22021001</v>
      </c>
      <c r="C4462" s="761">
        <v>70941</v>
      </c>
      <c r="D4462" s="761" t="s">
        <v>4874</v>
      </c>
      <c r="E4462" s="700">
        <v>2101</v>
      </c>
      <c r="F4462" s="698">
        <v>10721300</v>
      </c>
      <c r="G4462" s="26" t="s">
        <v>172</v>
      </c>
      <c r="H4462" s="763">
        <v>2500000</v>
      </c>
      <c r="I4462" s="744">
        <v>3755785</v>
      </c>
      <c r="J4462" s="735">
        <f>10500000-H4462</f>
        <v>8000000</v>
      </c>
      <c r="K4462" s="1226">
        <f t="shared" si="130"/>
        <v>10500000</v>
      </c>
      <c r="L4462" s="1081"/>
      <c r="M4462" s="1321"/>
    </row>
    <row r="4463" spans="2:13" ht="34.5" customHeight="1" x14ac:dyDescent="0.35">
      <c r="B4463" s="698">
        <v>22021002</v>
      </c>
      <c r="C4463" s="782">
        <v>70941</v>
      </c>
      <c r="D4463" s="761" t="s">
        <v>4874</v>
      </c>
      <c r="E4463" s="700">
        <v>2101</v>
      </c>
      <c r="F4463" s="698">
        <v>10721300</v>
      </c>
      <c r="G4463" s="26" t="s">
        <v>189</v>
      </c>
      <c r="H4463" s="791">
        <v>10000000</v>
      </c>
      <c r="I4463" s="744">
        <v>3873000</v>
      </c>
      <c r="J4463" s="648">
        <f>20500000-H4463</f>
        <v>10500000</v>
      </c>
      <c r="K4463" s="805">
        <f t="shared" si="130"/>
        <v>20500000</v>
      </c>
      <c r="L4463" s="1081"/>
      <c r="M4463" s="1321"/>
    </row>
    <row r="4464" spans="2:13" ht="34.5" customHeight="1" x14ac:dyDescent="0.35">
      <c r="B4464" s="698">
        <v>22021003</v>
      </c>
      <c r="C4464" s="782">
        <v>70941</v>
      </c>
      <c r="D4464" s="761" t="s">
        <v>4874</v>
      </c>
      <c r="E4464" s="700">
        <v>2101</v>
      </c>
      <c r="F4464" s="698">
        <v>10721300</v>
      </c>
      <c r="G4464" s="26" t="s">
        <v>173</v>
      </c>
      <c r="H4464" s="791">
        <v>500000</v>
      </c>
      <c r="I4464" s="744">
        <v>2991900</v>
      </c>
      <c r="J4464" s="648">
        <v>5500000</v>
      </c>
      <c r="K4464" s="805">
        <f t="shared" si="130"/>
        <v>6000000</v>
      </c>
      <c r="L4464" s="1081"/>
      <c r="M4464" s="1321"/>
    </row>
    <row r="4465" spans="2:13" ht="34.5" customHeight="1" x14ac:dyDescent="0.35">
      <c r="B4465" s="698">
        <v>22021004</v>
      </c>
      <c r="C4465" s="782">
        <v>70941</v>
      </c>
      <c r="D4465" s="761" t="s">
        <v>4874</v>
      </c>
      <c r="E4465" s="700">
        <v>2101</v>
      </c>
      <c r="F4465" s="698">
        <v>10721300</v>
      </c>
      <c r="G4465" s="26" t="s">
        <v>174</v>
      </c>
      <c r="H4465" s="791">
        <v>750000</v>
      </c>
      <c r="I4465" s="744">
        <v>0</v>
      </c>
      <c r="J4465" s="648"/>
      <c r="K4465" s="805">
        <f t="shared" si="130"/>
        <v>750000</v>
      </c>
      <c r="L4465" s="1081"/>
      <c r="M4465" s="1321"/>
    </row>
    <row r="4466" spans="2:13" ht="34.5" customHeight="1" x14ac:dyDescent="0.35">
      <c r="B4466" s="698">
        <v>22021006</v>
      </c>
      <c r="C4466" s="782">
        <v>70941</v>
      </c>
      <c r="D4466" s="761" t="s">
        <v>4874</v>
      </c>
      <c r="E4466" s="700">
        <v>2101</v>
      </c>
      <c r="F4466" s="698">
        <v>10721300</v>
      </c>
      <c r="G4466" s="26" t="s">
        <v>190</v>
      </c>
      <c r="H4466" s="791">
        <v>25000</v>
      </c>
      <c r="I4466" s="744">
        <v>0</v>
      </c>
      <c r="J4466" s="648"/>
      <c r="K4466" s="805">
        <f t="shared" si="130"/>
        <v>25000</v>
      </c>
      <c r="L4466" s="1081"/>
      <c r="M4466" s="1321"/>
    </row>
    <row r="4467" spans="2:13" ht="34.5" customHeight="1" x14ac:dyDescent="0.35">
      <c r="B4467" s="698">
        <v>22021007</v>
      </c>
      <c r="C4467" s="782">
        <v>70941</v>
      </c>
      <c r="D4467" s="761" t="s">
        <v>4874</v>
      </c>
      <c r="E4467" s="700">
        <v>2101</v>
      </c>
      <c r="F4467" s="698">
        <v>10721300</v>
      </c>
      <c r="G4467" s="26" t="s">
        <v>175</v>
      </c>
      <c r="H4467" s="791">
        <v>1500000</v>
      </c>
      <c r="I4467" s="744">
        <v>1018700</v>
      </c>
      <c r="J4467" s="648">
        <v>11000000</v>
      </c>
      <c r="K4467" s="805">
        <f t="shared" si="130"/>
        <v>12500000</v>
      </c>
      <c r="L4467" s="1081"/>
      <c r="M4467" s="1321"/>
    </row>
    <row r="4468" spans="2:13" ht="34.5" customHeight="1" x14ac:dyDescent="0.35">
      <c r="B4468" s="698">
        <v>22021008</v>
      </c>
      <c r="C4468" s="782">
        <v>70941</v>
      </c>
      <c r="D4468" s="761" t="s">
        <v>4874</v>
      </c>
      <c r="E4468" s="700">
        <v>2101</v>
      </c>
      <c r="F4468" s="698">
        <v>10721300</v>
      </c>
      <c r="G4468" s="26" t="s">
        <v>191</v>
      </c>
      <c r="H4468" s="791">
        <v>500000</v>
      </c>
      <c r="I4468" s="744">
        <v>400000</v>
      </c>
      <c r="J4468" s="648">
        <v>1000000</v>
      </c>
      <c r="K4468" s="805">
        <f t="shared" si="130"/>
        <v>1500000</v>
      </c>
      <c r="L4468" s="1081"/>
      <c r="M4468" s="1321"/>
    </row>
    <row r="4469" spans="2:13" ht="34.5" customHeight="1" x14ac:dyDescent="0.35">
      <c r="B4469" s="698">
        <v>22021009</v>
      </c>
      <c r="C4469" s="782">
        <v>70941</v>
      </c>
      <c r="D4469" s="761" t="s">
        <v>4874</v>
      </c>
      <c r="E4469" s="700">
        <v>2101</v>
      </c>
      <c r="F4469" s="698">
        <v>10721300</v>
      </c>
      <c r="G4469" s="26" t="s">
        <v>176</v>
      </c>
      <c r="H4469" s="791">
        <v>1325000</v>
      </c>
      <c r="I4469" s="744">
        <v>0</v>
      </c>
      <c r="J4469" s="648"/>
      <c r="K4469" s="805">
        <f t="shared" si="130"/>
        <v>1325000</v>
      </c>
      <c r="L4469" s="1081"/>
      <c r="M4469" s="1321"/>
    </row>
    <row r="4470" spans="2:13" ht="34.5" customHeight="1" x14ac:dyDescent="0.35">
      <c r="B4470" s="698">
        <v>22021010</v>
      </c>
      <c r="C4470" s="782">
        <v>70941</v>
      </c>
      <c r="D4470" s="761" t="s">
        <v>4874</v>
      </c>
      <c r="E4470" s="700">
        <v>2101</v>
      </c>
      <c r="F4470" s="698">
        <v>10721300</v>
      </c>
      <c r="G4470" s="26" t="s">
        <v>580</v>
      </c>
      <c r="H4470" s="791">
        <v>500000</v>
      </c>
      <c r="I4470" s="744">
        <v>145200</v>
      </c>
      <c r="J4470" s="648"/>
      <c r="K4470" s="805">
        <f t="shared" si="130"/>
        <v>500000</v>
      </c>
      <c r="L4470" s="1081"/>
      <c r="M4470" s="1321"/>
    </row>
    <row r="4471" spans="2:13" ht="34.5" customHeight="1" x14ac:dyDescent="0.35">
      <c r="B4471" s="698">
        <v>22021021</v>
      </c>
      <c r="C4471" s="782">
        <v>70941</v>
      </c>
      <c r="D4471" s="761" t="s">
        <v>4874</v>
      </c>
      <c r="E4471" s="700">
        <v>2101</v>
      </c>
      <c r="F4471" s="698">
        <v>10721300</v>
      </c>
      <c r="G4471" s="26" t="s">
        <v>201</v>
      </c>
      <c r="H4471" s="791">
        <v>400000</v>
      </c>
      <c r="I4471" s="744">
        <v>0</v>
      </c>
      <c r="J4471" s="648"/>
      <c r="K4471" s="805">
        <f t="shared" si="130"/>
        <v>400000</v>
      </c>
      <c r="L4471" s="1081"/>
      <c r="M4471" s="1321"/>
    </row>
    <row r="4472" spans="2:13" ht="34.5" customHeight="1" thickBot="1" x14ac:dyDescent="0.4">
      <c r="B4472" s="698">
        <v>22040109</v>
      </c>
      <c r="C4472" s="782">
        <v>70941</v>
      </c>
      <c r="D4472" s="761" t="s">
        <v>4874</v>
      </c>
      <c r="E4472" s="700">
        <v>2101</v>
      </c>
      <c r="F4472" s="698">
        <v>10721300</v>
      </c>
      <c r="G4472" s="26" t="s">
        <v>178</v>
      </c>
      <c r="H4472" s="791">
        <v>100000</v>
      </c>
      <c r="I4472" s="744">
        <v>0</v>
      </c>
      <c r="J4472" s="648"/>
      <c r="K4472" s="805">
        <f t="shared" si="130"/>
        <v>100000</v>
      </c>
      <c r="L4472" s="1081"/>
      <c r="M4472" s="1321"/>
    </row>
    <row r="4473" spans="2:13" ht="27.75" thickTop="1" thickBot="1" x14ac:dyDescent="0.4">
      <c r="B4473" s="764"/>
      <c r="C4473" s="764"/>
      <c r="D4473" s="764"/>
      <c r="E4473" s="764"/>
      <c r="F4473" s="764"/>
      <c r="G4473" s="16" t="s">
        <v>1039</v>
      </c>
      <c r="H4473" s="1142">
        <f>SUM(H4418:H4472)</f>
        <v>1550959141.4628</v>
      </c>
      <c r="I4473" s="759">
        <f>SUM(I4418:I4472)</f>
        <v>672815456.62000012</v>
      </c>
      <c r="J4473" s="1162">
        <f>SUM(J4418:J4472)</f>
        <v>561959614.84719992</v>
      </c>
      <c r="K4473" s="1163">
        <f>SUM(K4418:K4472)</f>
        <v>2112918756.3099999</v>
      </c>
      <c r="M4473" s="1321"/>
    </row>
    <row r="4474" spans="2:13" ht="27" thickTop="1" thickBot="1" x14ac:dyDescent="0.4">
      <c r="B4474" s="767"/>
      <c r="C4474" s="767"/>
      <c r="D4474" s="767"/>
      <c r="E4474" s="767"/>
      <c r="F4474" s="767"/>
      <c r="G4474" s="769"/>
      <c r="H4474" s="787"/>
      <c r="I4474" s="728"/>
      <c r="J4474" s="770"/>
      <c r="K4474" s="939"/>
      <c r="M4474" s="1321"/>
    </row>
    <row r="4475" spans="2:13" ht="27.75" thickTop="1" thickBot="1" x14ac:dyDescent="0.4">
      <c r="B4475" s="767"/>
      <c r="C4475" s="767"/>
      <c r="D4475" s="767"/>
      <c r="E4475" s="767"/>
      <c r="F4475" s="767"/>
      <c r="G4475" s="769"/>
      <c r="H4475" s="787"/>
      <c r="I4475" s="728"/>
      <c r="J4475" s="719" t="s">
        <v>179</v>
      </c>
      <c r="K4475" s="807">
        <f>SUM(K4418,K4419,K4420,K4421)</f>
        <v>1806334880.3099999</v>
      </c>
      <c r="M4475" s="1321"/>
    </row>
    <row r="4476" spans="2:13" ht="27.75" thickTop="1" thickBot="1" x14ac:dyDescent="0.4">
      <c r="B4476" s="767"/>
      <c r="C4476" s="767"/>
      <c r="D4476" s="767"/>
      <c r="E4476" s="767"/>
      <c r="F4476" s="767"/>
      <c r="G4476" s="769"/>
      <c r="H4476" s="787"/>
      <c r="I4476" s="728"/>
      <c r="J4476" s="719" t="s">
        <v>180</v>
      </c>
      <c r="K4476" s="807">
        <f>K4473-K4475</f>
        <v>306583876</v>
      </c>
      <c r="M4476" s="1321"/>
    </row>
    <row r="4477" spans="2:13" ht="27.75" thickTop="1" thickBot="1" x14ac:dyDescent="0.4">
      <c r="B4477" s="767"/>
      <c r="C4477" s="767"/>
      <c r="D4477" s="767"/>
      <c r="E4477" s="767"/>
      <c r="F4477" s="767"/>
      <c r="G4477" s="769"/>
      <c r="H4477" s="787"/>
      <c r="I4477" s="728"/>
      <c r="J4477" s="720"/>
      <c r="K4477" s="1183"/>
      <c r="M4477" s="1321"/>
    </row>
    <row r="4478" spans="2:13" ht="27.75" thickTop="1" thickBot="1" x14ac:dyDescent="0.4">
      <c r="B4478" s="1088" t="s">
        <v>102</v>
      </c>
      <c r="C4478" s="1089" t="s">
        <v>2990</v>
      </c>
      <c r="D4478" s="1089"/>
      <c r="E4478" s="1089"/>
      <c r="F4478" s="1089"/>
      <c r="G4478" s="1089"/>
      <c r="H4478" s="1108"/>
      <c r="I4478" s="1101"/>
      <c r="J4478" s="1112"/>
      <c r="K4478" s="1122"/>
      <c r="M4478" s="1321"/>
    </row>
    <row r="4479" spans="2:13" ht="27.75" thickTop="1" thickBot="1" x14ac:dyDescent="0.4">
      <c r="B4479" s="1571" t="s">
        <v>213</v>
      </c>
      <c r="C4479" s="1571"/>
      <c r="D4479" s="1571"/>
      <c r="E4479" s="1571"/>
      <c r="F4479" s="1571"/>
      <c r="G4479" s="31"/>
      <c r="H4479" s="32"/>
      <c r="I4479" s="753"/>
      <c r="J4479" s="722"/>
      <c r="K4479" s="32"/>
      <c r="M4479" s="1321"/>
    </row>
    <row r="4480" spans="2:13" ht="80.25" thickTop="1" thickBot="1" x14ac:dyDescent="0.4">
      <c r="B4480" s="20" t="s">
        <v>137</v>
      </c>
      <c r="C4480" s="20" t="s">
        <v>138</v>
      </c>
      <c r="D4480" s="20" t="s">
        <v>139</v>
      </c>
      <c r="E4480" s="20" t="s">
        <v>140</v>
      </c>
      <c r="F4480" s="20" t="s">
        <v>141</v>
      </c>
      <c r="G4480" s="20" t="s">
        <v>142</v>
      </c>
      <c r="H4480" s="33" t="s">
        <v>3311</v>
      </c>
      <c r="I4480" s="750" t="s">
        <v>3317</v>
      </c>
      <c r="J4480" s="717" t="s">
        <v>3318</v>
      </c>
      <c r="K4480" s="33" t="s">
        <v>5153</v>
      </c>
      <c r="M4480" s="1321"/>
    </row>
    <row r="4481" spans="2:13" ht="102.75" thickTop="1" x14ac:dyDescent="0.35">
      <c r="B4481" s="782" t="s">
        <v>2898</v>
      </c>
      <c r="C4481" s="782">
        <v>70941</v>
      </c>
      <c r="D4481" s="790" t="s">
        <v>3769</v>
      </c>
      <c r="E4481" s="784">
        <v>3101</v>
      </c>
      <c r="F4481" s="782">
        <v>10721300</v>
      </c>
      <c r="G4481" s="37" t="s">
        <v>4617</v>
      </c>
      <c r="H4481" s="785">
        <v>55000000</v>
      </c>
      <c r="I4481" s="744">
        <v>32324800</v>
      </c>
      <c r="J4481" s="736"/>
      <c r="K4481" s="785">
        <f t="shared" ref="K4481:K4496" si="131">SUM(H4481,J4481)</f>
        <v>55000000</v>
      </c>
      <c r="L4481" s="1081"/>
      <c r="M4481" s="1321"/>
    </row>
    <row r="4482" spans="2:13" ht="51" x14ac:dyDescent="0.35">
      <c r="B4482" s="698" t="s">
        <v>2905</v>
      </c>
      <c r="C4482" s="782">
        <v>70941</v>
      </c>
      <c r="D4482" s="699" t="s">
        <v>4631</v>
      </c>
      <c r="E4482" s="700">
        <v>3101</v>
      </c>
      <c r="F4482" s="782">
        <v>10721300</v>
      </c>
      <c r="G4482" s="26" t="s">
        <v>4618</v>
      </c>
      <c r="H4482" s="39">
        <v>54909600</v>
      </c>
      <c r="I4482" s="744">
        <v>1670550</v>
      </c>
      <c r="J4482" s="726">
        <v>-50000000</v>
      </c>
      <c r="K4482" s="785">
        <f t="shared" si="131"/>
        <v>4909600</v>
      </c>
      <c r="L4482" s="1081"/>
      <c r="M4482" s="1321"/>
    </row>
    <row r="4483" spans="2:13" ht="51" x14ac:dyDescent="0.35">
      <c r="B4483" s="698" t="s">
        <v>2906</v>
      </c>
      <c r="C4483" s="782">
        <v>70941</v>
      </c>
      <c r="D4483" s="699" t="s">
        <v>4632</v>
      </c>
      <c r="E4483" s="700">
        <v>3101</v>
      </c>
      <c r="F4483" s="782">
        <v>10721300</v>
      </c>
      <c r="G4483" s="26" t="s">
        <v>4619</v>
      </c>
      <c r="H4483" s="39">
        <v>7764000</v>
      </c>
      <c r="I4483" s="744"/>
      <c r="J4483" s="726">
        <v>-7764000</v>
      </c>
      <c r="K4483" s="785">
        <f t="shared" si="131"/>
        <v>0</v>
      </c>
      <c r="L4483" s="1081"/>
      <c r="M4483" s="1321"/>
    </row>
    <row r="4484" spans="2:13" ht="51" x14ac:dyDescent="0.35">
      <c r="B4484" s="698" t="s">
        <v>2907</v>
      </c>
      <c r="C4484" s="782">
        <v>70941</v>
      </c>
      <c r="D4484" s="699" t="s">
        <v>4633</v>
      </c>
      <c r="E4484" s="700">
        <v>3101</v>
      </c>
      <c r="F4484" s="782">
        <v>10721300</v>
      </c>
      <c r="G4484" s="26" t="s">
        <v>4620</v>
      </c>
      <c r="H4484" s="791">
        <v>554400</v>
      </c>
      <c r="I4484" s="744"/>
      <c r="J4484" s="726">
        <v>-554400</v>
      </c>
      <c r="K4484" s="785">
        <f t="shared" si="131"/>
        <v>0</v>
      </c>
      <c r="L4484" s="1081"/>
      <c r="M4484" s="1321"/>
    </row>
    <row r="4485" spans="2:13" x14ac:dyDescent="0.35">
      <c r="B4485" s="698" t="s">
        <v>2908</v>
      </c>
      <c r="C4485" s="782">
        <v>70941</v>
      </c>
      <c r="D4485" s="699" t="s">
        <v>4634</v>
      </c>
      <c r="E4485" s="700">
        <v>3101</v>
      </c>
      <c r="F4485" s="782">
        <v>10721300</v>
      </c>
      <c r="G4485" s="26" t="s">
        <v>4621</v>
      </c>
      <c r="H4485" s="791">
        <v>10500000</v>
      </c>
      <c r="I4485" s="744"/>
      <c r="J4485" s="726">
        <v>-10500000</v>
      </c>
      <c r="K4485" s="785">
        <f t="shared" si="131"/>
        <v>0</v>
      </c>
      <c r="L4485" s="1081"/>
      <c r="M4485" s="1321"/>
    </row>
    <row r="4486" spans="2:13" x14ac:dyDescent="0.35">
      <c r="B4486" s="698" t="s">
        <v>2909</v>
      </c>
      <c r="C4486" s="782">
        <v>70941</v>
      </c>
      <c r="D4486" s="699" t="s">
        <v>4635</v>
      </c>
      <c r="E4486" s="700">
        <v>3101</v>
      </c>
      <c r="F4486" s="782">
        <v>10721300</v>
      </c>
      <c r="G4486" s="26" t="s">
        <v>4622</v>
      </c>
      <c r="H4486" s="39">
        <v>300000</v>
      </c>
      <c r="I4486" s="744"/>
      <c r="J4486" s="726"/>
      <c r="K4486" s="785">
        <f t="shared" si="131"/>
        <v>300000</v>
      </c>
      <c r="L4486" s="1081"/>
      <c r="M4486" s="1321"/>
    </row>
    <row r="4487" spans="2:13" ht="102" x14ac:dyDescent="0.35">
      <c r="B4487" s="698" t="s">
        <v>2910</v>
      </c>
      <c r="C4487" s="782">
        <v>70941</v>
      </c>
      <c r="D4487" s="699" t="s">
        <v>4636</v>
      </c>
      <c r="E4487" s="700">
        <v>3101</v>
      </c>
      <c r="F4487" s="782">
        <v>10721300</v>
      </c>
      <c r="G4487" s="26" t="s">
        <v>4623</v>
      </c>
      <c r="H4487" s="39">
        <v>24000000</v>
      </c>
      <c r="I4487" s="744"/>
      <c r="J4487" s="726"/>
      <c r="K4487" s="785">
        <f t="shared" si="131"/>
        <v>24000000</v>
      </c>
      <c r="L4487" s="1081"/>
      <c r="M4487" s="1321"/>
    </row>
    <row r="4488" spans="2:13" ht="76.5" x14ac:dyDescent="0.35">
      <c r="B4488" s="698" t="s">
        <v>2911</v>
      </c>
      <c r="C4488" s="782">
        <v>70941</v>
      </c>
      <c r="D4488" s="699" t="s">
        <v>4637</v>
      </c>
      <c r="E4488" s="700">
        <v>3101</v>
      </c>
      <c r="F4488" s="782">
        <v>10721300</v>
      </c>
      <c r="G4488" s="26" t="s">
        <v>4624</v>
      </c>
      <c r="H4488" s="39">
        <v>47206600</v>
      </c>
      <c r="I4488" s="744"/>
      <c r="J4488" s="726"/>
      <c r="K4488" s="785">
        <f t="shared" si="131"/>
        <v>47206600</v>
      </c>
      <c r="L4488" s="1081"/>
      <c r="M4488" s="1321"/>
    </row>
    <row r="4489" spans="2:13" ht="51" x14ac:dyDescent="0.35">
      <c r="B4489" s="698" t="s">
        <v>2951</v>
      </c>
      <c r="C4489" s="782">
        <v>70941</v>
      </c>
      <c r="D4489" s="699" t="s">
        <v>4531</v>
      </c>
      <c r="E4489" s="700">
        <v>3101</v>
      </c>
      <c r="F4489" s="782">
        <v>10721300</v>
      </c>
      <c r="G4489" s="26" t="s">
        <v>4527</v>
      </c>
      <c r="H4489" s="791">
        <v>1000000</v>
      </c>
      <c r="I4489" s="744">
        <v>208000</v>
      </c>
      <c r="J4489" s="648"/>
      <c r="K4489" s="785">
        <f t="shared" si="131"/>
        <v>1000000</v>
      </c>
      <c r="L4489" s="1081"/>
      <c r="M4489" s="1321"/>
    </row>
    <row r="4490" spans="2:13" ht="51" x14ac:dyDescent="0.35">
      <c r="B4490" s="698" t="s">
        <v>2935</v>
      </c>
      <c r="C4490" s="782">
        <v>70941</v>
      </c>
      <c r="D4490" s="699" t="s">
        <v>4638</v>
      </c>
      <c r="E4490" s="700">
        <v>3101</v>
      </c>
      <c r="F4490" s="782">
        <v>10721300</v>
      </c>
      <c r="G4490" s="26" t="s">
        <v>4625</v>
      </c>
      <c r="H4490" s="791">
        <v>1500000</v>
      </c>
      <c r="I4490" s="744">
        <v>1800000</v>
      </c>
      <c r="J4490" s="726">
        <v>1500000</v>
      </c>
      <c r="K4490" s="785">
        <f t="shared" si="131"/>
        <v>3000000</v>
      </c>
      <c r="L4490" s="1081"/>
      <c r="M4490" s="1321"/>
    </row>
    <row r="4491" spans="2:13" ht="76.5" x14ac:dyDescent="0.35">
      <c r="B4491" s="698" t="s">
        <v>2899</v>
      </c>
      <c r="C4491" s="782">
        <v>70941</v>
      </c>
      <c r="D4491" s="699" t="s">
        <v>4639</v>
      </c>
      <c r="E4491" s="700">
        <v>3101</v>
      </c>
      <c r="F4491" s="782">
        <v>10721300</v>
      </c>
      <c r="G4491" s="26" t="s">
        <v>4626</v>
      </c>
      <c r="H4491" s="39">
        <v>40000000</v>
      </c>
      <c r="I4491" s="744">
        <v>8187750</v>
      </c>
      <c r="J4491" s="726"/>
      <c r="K4491" s="785">
        <f t="shared" si="131"/>
        <v>40000000</v>
      </c>
      <c r="L4491" s="1081"/>
      <c r="M4491" s="1321"/>
    </row>
    <row r="4492" spans="2:13" ht="102" x14ac:dyDescent="0.35">
      <c r="B4492" s="782" t="s">
        <v>2952</v>
      </c>
      <c r="C4492" s="782">
        <v>70941</v>
      </c>
      <c r="D4492" s="790" t="s">
        <v>4640</v>
      </c>
      <c r="E4492" s="784">
        <v>3101</v>
      </c>
      <c r="F4492" s="782">
        <v>10721300</v>
      </c>
      <c r="G4492" s="37" t="s">
        <v>4627</v>
      </c>
      <c r="H4492" s="785">
        <v>4874000</v>
      </c>
      <c r="I4492" s="744">
        <v>839000</v>
      </c>
      <c r="J4492" s="738"/>
      <c r="K4492" s="785">
        <f t="shared" si="131"/>
        <v>4874000</v>
      </c>
      <c r="L4492" s="1081"/>
      <c r="M4492" s="1321"/>
    </row>
    <row r="4493" spans="2:13" ht="76.5" x14ac:dyDescent="0.35">
      <c r="B4493" s="698" t="s">
        <v>2916</v>
      </c>
      <c r="C4493" s="782">
        <v>70941</v>
      </c>
      <c r="D4493" s="699" t="s">
        <v>4641</v>
      </c>
      <c r="E4493" s="700">
        <v>3101</v>
      </c>
      <c r="F4493" s="782">
        <v>10721300</v>
      </c>
      <c r="G4493" s="26" t="s">
        <v>4628</v>
      </c>
      <c r="H4493" s="791">
        <v>3580000</v>
      </c>
      <c r="I4493" s="744">
        <v>4691700</v>
      </c>
      <c r="J4493" s="726">
        <v>3000000</v>
      </c>
      <c r="K4493" s="791">
        <f t="shared" si="131"/>
        <v>6580000</v>
      </c>
      <c r="L4493" s="1081"/>
      <c r="M4493" s="1321"/>
    </row>
    <row r="4494" spans="2:13" ht="76.5" x14ac:dyDescent="0.35">
      <c r="B4494" s="698" t="s">
        <v>2919</v>
      </c>
      <c r="C4494" s="782">
        <v>70941</v>
      </c>
      <c r="D4494" s="699" t="s">
        <v>4642</v>
      </c>
      <c r="E4494" s="700">
        <v>3101</v>
      </c>
      <c r="F4494" s="782">
        <v>10721300</v>
      </c>
      <c r="G4494" s="26" t="s">
        <v>4645</v>
      </c>
      <c r="H4494" s="791">
        <v>30000000</v>
      </c>
      <c r="I4494" s="744">
        <v>84000</v>
      </c>
      <c r="J4494" s="726">
        <v>-5000000</v>
      </c>
      <c r="K4494" s="791">
        <f t="shared" si="131"/>
        <v>25000000</v>
      </c>
      <c r="L4494" s="1081"/>
      <c r="M4494" s="1321"/>
    </row>
    <row r="4495" spans="2:13" ht="51" x14ac:dyDescent="0.35">
      <c r="B4495" s="698" t="s">
        <v>3226</v>
      </c>
      <c r="C4495" s="782">
        <v>70941</v>
      </c>
      <c r="D4495" s="699" t="s">
        <v>4643</v>
      </c>
      <c r="E4495" s="700">
        <v>3101</v>
      </c>
      <c r="F4495" s="782">
        <v>10721300</v>
      </c>
      <c r="G4495" s="26" t="s">
        <v>4629</v>
      </c>
      <c r="H4495" s="791">
        <v>5094000</v>
      </c>
      <c r="I4495" s="744">
        <v>215000</v>
      </c>
      <c r="J4495" s="726"/>
      <c r="K4495" s="791">
        <f t="shared" si="131"/>
        <v>5094000</v>
      </c>
      <c r="L4495" s="1081"/>
      <c r="M4495" s="1321"/>
    </row>
    <row r="4496" spans="2:13" ht="26.25" thickBot="1" x14ac:dyDescent="0.4">
      <c r="B4496" s="698" t="s">
        <v>2902</v>
      </c>
      <c r="C4496" s="782">
        <v>70941</v>
      </c>
      <c r="D4496" s="699" t="s">
        <v>4644</v>
      </c>
      <c r="E4496" s="700">
        <v>3101</v>
      </c>
      <c r="F4496" s="782">
        <v>10721300</v>
      </c>
      <c r="G4496" s="26" t="s">
        <v>4630</v>
      </c>
      <c r="H4496" s="791">
        <v>587370</v>
      </c>
      <c r="I4496" s="744"/>
      <c r="J4496" s="726"/>
      <c r="K4496" s="791">
        <f t="shared" si="131"/>
        <v>587370</v>
      </c>
      <c r="L4496" s="1081"/>
      <c r="M4496" s="1321"/>
    </row>
    <row r="4497" spans="2:13" ht="27.75" thickTop="1" thickBot="1" x14ac:dyDescent="0.4">
      <c r="B4497" s="764"/>
      <c r="C4497" s="764"/>
      <c r="D4497" s="764"/>
      <c r="E4497" s="764"/>
      <c r="F4497" s="764"/>
      <c r="G4497" s="51" t="s">
        <v>1038</v>
      </c>
      <c r="H4497" s="766">
        <f>SUM(H4481:H4496)</f>
        <v>286869970</v>
      </c>
      <c r="I4497" s="747">
        <f>SUM(I4481:I4496)</f>
        <v>50020800</v>
      </c>
      <c r="J4497" s="765">
        <f>SUM(J4481:J4496)</f>
        <v>-69318400</v>
      </c>
      <c r="K4497" s="766">
        <f>SUM(K4481:K4496)</f>
        <v>217551570</v>
      </c>
      <c r="M4497" s="1321"/>
    </row>
    <row r="4498" spans="2:13" ht="27.75" thickTop="1" thickBot="1" x14ac:dyDescent="0.4">
      <c r="B4498" s="767"/>
      <c r="C4498" s="767"/>
      <c r="D4498" s="767"/>
      <c r="E4498" s="767"/>
      <c r="F4498" s="767"/>
      <c r="G4498" s="643"/>
      <c r="H4498" s="794"/>
      <c r="I4498" s="866"/>
      <c r="J4498" s="842"/>
      <c r="K4498" s="930"/>
      <c r="M4498" s="1321"/>
    </row>
    <row r="4499" spans="2:13" ht="27.75" thickTop="1" thickBot="1" x14ac:dyDescent="0.4">
      <c r="B4499" s="767"/>
      <c r="C4499" s="767"/>
      <c r="D4499" s="767"/>
      <c r="E4499" s="767"/>
      <c r="F4499" s="767"/>
      <c r="G4499" s="769"/>
      <c r="H4499" s="787"/>
      <c r="I4499" s="728"/>
      <c r="J4499" s="719" t="s">
        <v>215</v>
      </c>
      <c r="K4499" s="766">
        <f>K4497</f>
        <v>217551570</v>
      </c>
      <c r="M4499" s="1321"/>
    </row>
    <row r="4500" spans="2:13" ht="27.75" thickTop="1" thickBot="1" x14ac:dyDescent="0.4">
      <c r="B4500" s="767"/>
      <c r="C4500" s="767"/>
      <c r="D4500" s="767"/>
      <c r="E4500" s="767"/>
      <c r="F4500" s="767"/>
      <c r="G4500" s="769"/>
      <c r="H4500" s="787"/>
      <c r="I4500" s="728"/>
      <c r="J4500" s="720"/>
      <c r="K4500" s="1183"/>
      <c r="M4500" s="1321"/>
    </row>
    <row r="4501" spans="2:13" ht="27.75" thickTop="1" thickBot="1" x14ac:dyDescent="0.4">
      <c r="B4501" s="1088">
        <v>51702100300</v>
      </c>
      <c r="C4501" s="1572" t="s">
        <v>578</v>
      </c>
      <c r="D4501" s="1572"/>
      <c r="E4501" s="1572"/>
      <c r="F4501" s="1572"/>
      <c r="G4501" s="1572"/>
      <c r="H4501" s="1108"/>
      <c r="I4501" s="1101"/>
      <c r="J4501" s="1112"/>
      <c r="K4501" s="1122"/>
      <c r="M4501" s="1321"/>
    </row>
    <row r="4502" spans="2:13" ht="27.75" thickTop="1" thickBot="1" x14ac:dyDescent="0.4">
      <c r="B4502" s="1571" t="s">
        <v>296</v>
      </c>
      <c r="C4502" s="1571"/>
      <c r="D4502" s="1571"/>
      <c r="E4502" s="1571"/>
      <c r="F4502" s="1571"/>
      <c r="G4502" s="31"/>
      <c r="H4502" s="32"/>
      <c r="I4502" s="753"/>
      <c r="J4502" s="722"/>
      <c r="K4502" s="98"/>
      <c r="M4502" s="1321"/>
    </row>
    <row r="4503" spans="2:13" ht="106.5" thickTop="1" thickBot="1" x14ac:dyDescent="0.4">
      <c r="B4503" s="20" t="s">
        <v>137</v>
      </c>
      <c r="C4503" s="20" t="s">
        <v>138</v>
      </c>
      <c r="D4503" s="20" t="s">
        <v>139</v>
      </c>
      <c r="E4503" s="20" t="s">
        <v>140</v>
      </c>
      <c r="F4503" s="20" t="s">
        <v>141</v>
      </c>
      <c r="G4503" s="20" t="s">
        <v>142</v>
      </c>
      <c r="H4503" s="33" t="s">
        <v>3311</v>
      </c>
      <c r="I4503" s="750" t="s">
        <v>3316</v>
      </c>
      <c r="J4503" s="717" t="s">
        <v>3315</v>
      </c>
      <c r="K4503" s="21" t="s">
        <v>5190</v>
      </c>
      <c r="M4503" s="1321"/>
    </row>
    <row r="4504" spans="2:13" ht="26.25" thickTop="1" x14ac:dyDescent="0.35">
      <c r="B4504" s="685">
        <v>21010101</v>
      </c>
      <c r="C4504" s="887">
        <v>70942</v>
      </c>
      <c r="D4504" s="879" t="s">
        <v>4874</v>
      </c>
      <c r="E4504" s="880">
        <v>2101</v>
      </c>
      <c r="F4504" s="685">
        <v>10721300</v>
      </c>
      <c r="G4504" s="9" t="s">
        <v>143</v>
      </c>
      <c r="H4504" s="859">
        <v>3514043051.2440004</v>
      </c>
      <c r="I4504" s="746">
        <v>2141042195.9100001</v>
      </c>
      <c r="J4504" s="723">
        <v>768041340.58000004</v>
      </c>
      <c r="K4504" s="763">
        <f t="shared" ref="K4504:K4563" si="132">SUM(H4504,J4504)</f>
        <v>4282084391.8240004</v>
      </c>
      <c r="L4504" s="1081"/>
      <c r="M4504" s="1321"/>
    </row>
    <row r="4505" spans="2:13" x14ac:dyDescent="0.35">
      <c r="B4505" s="685">
        <v>21010102</v>
      </c>
      <c r="C4505" s="887">
        <v>70942</v>
      </c>
      <c r="D4505" s="879" t="s">
        <v>4874</v>
      </c>
      <c r="E4505" s="880">
        <v>2101</v>
      </c>
      <c r="F4505" s="685">
        <v>10721300</v>
      </c>
      <c r="G4505" s="9" t="s">
        <v>579</v>
      </c>
      <c r="H4505" s="859">
        <v>25000000</v>
      </c>
      <c r="I4505" s="746">
        <v>5729000</v>
      </c>
      <c r="J4505" s="735"/>
      <c r="K4505" s="763">
        <f t="shared" si="132"/>
        <v>25000000</v>
      </c>
      <c r="L4505" s="1081"/>
      <c r="M4505" s="1321"/>
    </row>
    <row r="4506" spans="2:13" x14ac:dyDescent="0.35">
      <c r="B4506" s="685">
        <v>21020101</v>
      </c>
      <c r="C4506" s="887">
        <v>70942</v>
      </c>
      <c r="D4506" s="879" t="s">
        <v>4874</v>
      </c>
      <c r="E4506" s="880">
        <v>2101</v>
      </c>
      <c r="F4506" s="685">
        <v>10721300</v>
      </c>
      <c r="G4506" s="9" t="s">
        <v>144</v>
      </c>
      <c r="H4506" s="859">
        <v>275000000</v>
      </c>
      <c r="I4506" s="746">
        <v>9199650.9199999999</v>
      </c>
      <c r="J4506" s="735"/>
      <c r="K4506" s="763">
        <f t="shared" si="132"/>
        <v>275000000</v>
      </c>
      <c r="L4506" s="1081"/>
      <c r="M4506" s="1321"/>
    </row>
    <row r="4507" spans="2:13" x14ac:dyDescent="0.35">
      <c r="B4507" s="685">
        <v>21020201</v>
      </c>
      <c r="C4507" s="887">
        <v>70942</v>
      </c>
      <c r="D4507" s="879" t="s">
        <v>4874</v>
      </c>
      <c r="E4507" s="880">
        <v>2101</v>
      </c>
      <c r="F4507" s="685">
        <v>10721300</v>
      </c>
      <c r="G4507" s="9" t="s">
        <v>2895</v>
      </c>
      <c r="H4507" s="859">
        <v>150000000</v>
      </c>
      <c r="I4507" s="746"/>
      <c r="J4507" s="735"/>
      <c r="K4507" s="763">
        <f t="shared" si="132"/>
        <v>150000000</v>
      </c>
      <c r="L4507" s="1081"/>
      <c r="M4507" s="1321"/>
    </row>
    <row r="4508" spans="2:13" x14ac:dyDescent="0.35">
      <c r="B4508" s="685">
        <v>21020202</v>
      </c>
      <c r="C4508" s="887">
        <v>70942</v>
      </c>
      <c r="D4508" s="879" t="s">
        <v>4874</v>
      </c>
      <c r="E4508" s="880">
        <v>2101</v>
      </c>
      <c r="F4508" s="685">
        <v>10721300</v>
      </c>
      <c r="G4508" s="9" t="s">
        <v>264</v>
      </c>
      <c r="H4508" s="859">
        <v>331502400</v>
      </c>
      <c r="I4508" s="746">
        <v>69557673.930000007</v>
      </c>
      <c r="J4508" s="735"/>
      <c r="K4508" s="763">
        <f t="shared" si="132"/>
        <v>331502400</v>
      </c>
      <c r="L4508" s="1081"/>
      <c r="M4508" s="1321"/>
    </row>
    <row r="4509" spans="2:13" x14ac:dyDescent="0.35">
      <c r="B4509" s="685">
        <v>21020203</v>
      </c>
      <c r="C4509" s="887">
        <v>70942</v>
      </c>
      <c r="D4509" s="879" t="s">
        <v>4874</v>
      </c>
      <c r="E4509" s="880">
        <v>2101</v>
      </c>
      <c r="F4509" s="685">
        <v>10721300</v>
      </c>
      <c r="G4509" s="9" t="s">
        <v>237</v>
      </c>
      <c r="H4509" s="859">
        <v>70000000</v>
      </c>
      <c r="I4509" s="746"/>
      <c r="J4509" s="735"/>
      <c r="K4509" s="763">
        <f t="shared" si="132"/>
        <v>70000000</v>
      </c>
      <c r="L4509" s="1081"/>
      <c r="M4509" s="1321"/>
    </row>
    <row r="4510" spans="2:13" x14ac:dyDescent="0.35">
      <c r="B4510" s="685">
        <v>21030101</v>
      </c>
      <c r="C4510" s="887">
        <v>71021</v>
      </c>
      <c r="D4510" s="879" t="s">
        <v>4874</v>
      </c>
      <c r="E4510" s="880">
        <v>2201</v>
      </c>
      <c r="F4510" s="685">
        <v>10721300</v>
      </c>
      <c r="G4510" s="9" t="s">
        <v>239</v>
      </c>
      <c r="H4510" s="859">
        <v>50000000</v>
      </c>
      <c r="I4510" s="746"/>
      <c r="J4510" s="735"/>
      <c r="K4510" s="763">
        <f t="shared" si="132"/>
        <v>50000000</v>
      </c>
      <c r="L4510" s="1081"/>
      <c r="M4510" s="1321"/>
    </row>
    <row r="4511" spans="2:13" x14ac:dyDescent="0.35">
      <c r="B4511" s="685">
        <v>21030102</v>
      </c>
      <c r="C4511" s="887">
        <v>71021</v>
      </c>
      <c r="D4511" s="879" t="s">
        <v>4874</v>
      </c>
      <c r="E4511" s="880">
        <v>2201</v>
      </c>
      <c r="F4511" s="685">
        <v>10721300</v>
      </c>
      <c r="G4511" s="9" t="s">
        <v>240</v>
      </c>
      <c r="H4511" s="859">
        <v>168000000</v>
      </c>
      <c r="I4511" s="746">
        <v>19672290.789999999</v>
      </c>
      <c r="J4511" s="735"/>
      <c r="K4511" s="763">
        <f t="shared" si="132"/>
        <v>168000000</v>
      </c>
      <c r="L4511" s="1081"/>
      <c r="M4511" s="1321"/>
    </row>
    <row r="4512" spans="2:13" x14ac:dyDescent="0.35">
      <c r="B4512" s="685">
        <v>21030103</v>
      </c>
      <c r="C4512" s="887">
        <v>71031</v>
      </c>
      <c r="D4512" s="879" t="s">
        <v>4874</v>
      </c>
      <c r="E4512" s="880">
        <v>2101</v>
      </c>
      <c r="F4512" s="685">
        <v>10721300</v>
      </c>
      <c r="G4512" s="9" t="s">
        <v>286</v>
      </c>
      <c r="H4512" s="859">
        <v>25900000</v>
      </c>
      <c r="I4512" s="746"/>
      <c r="J4512" s="735"/>
      <c r="K4512" s="763">
        <f t="shared" si="132"/>
        <v>25900000</v>
      </c>
      <c r="L4512" s="1081"/>
      <c r="M4512" s="1321"/>
    </row>
    <row r="4513" spans="2:13" ht="28.5" customHeight="1" x14ac:dyDescent="0.35">
      <c r="B4513" s="685">
        <v>22020101</v>
      </c>
      <c r="C4513" s="887">
        <v>70942</v>
      </c>
      <c r="D4513" s="879" t="s">
        <v>4874</v>
      </c>
      <c r="E4513" s="880">
        <v>2101</v>
      </c>
      <c r="F4513" s="685">
        <v>10721300</v>
      </c>
      <c r="G4513" s="9" t="s">
        <v>145</v>
      </c>
      <c r="H4513" s="859">
        <v>80000000</v>
      </c>
      <c r="I4513" s="746">
        <v>5021922</v>
      </c>
      <c r="J4513" s="735"/>
      <c r="K4513" s="763">
        <f t="shared" si="132"/>
        <v>80000000</v>
      </c>
      <c r="L4513" s="1081"/>
      <c r="M4513" s="1321"/>
    </row>
    <row r="4514" spans="2:13" ht="28.5" customHeight="1" x14ac:dyDescent="0.35">
      <c r="B4514" s="685">
        <v>22020102</v>
      </c>
      <c r="C4514" s="887">
        <v>70942</v>
      </c>
      <c r="D4514" s="879" t="s">
        <v>4874</v>
      </c>
      <c r="E4514" s="880">
        <v>2101</v>
      </c>
      <c r="F4514" s="685">
        <v>10721300</v>
      </c>
      <c r="G4514" s="9" t="s">
        <v>146</v>
      </c>
      <c r="H4514" s="859">
        <v>95000000</v>
      </c>
      <c r="I4514" s="746">
        <v>24838814</v>
      </c>
      <c r="J4514" s="723"/>
      <c r="K4514" s="763">
        <f t="shared" si="132"/>
        <v>95000000</v>
      </c>
      <c r="L4514" s="1081"/>
      <c r="M4514" s="1321"/>
    </row>
    <row r="4515" spans="2:13" ht="28.5" customHeight="1" x14ac:dyDescent="0.35">
      <c r="B4515" s="685">
        <v>22020103</v>
      </c>
      <c r="C4515" s="887">
        <v>70942</v>
      </c>
      <c r="D4515" s="879" t="s">
        <v>4874</v>
      </c>
      <c r="E4515" s="880">
        <v>2101</v>
      </c>
      <c r="F4515" s="685">
        <v>10721300</v>
      </c>
      <c r="G4515" s="9" t="s">
        <v>282</v>
      </c>
      <c r="H4515" s="859">
        <v>95000000</v>
      </c>
      <c r="I4515" s="746">
        <v>26754286</v>
      </c>
      <c r="J4515" s="723"/>
      <c r="K4515" s="763">
        <f t="shared" si="132"/>
        <v>95000000</v>
      </c>
      <c r="L4515" s="1081"/>
      <c r="M4515" s="1321"/>
    </row>
    <row r="4516" spans="2:13" ht="28.5" customHeight="1" x14ac:dyDescent="0.35">
      <c r="B4516" s="685">
        <v>22020201</v>
      </c>
      <c r="C4516" s="887">
        <v>70942</v>
      </c>
      <c r="D4516" s="879" t="s">
        <v>4874</v>
      </c>
      <c r="E4516" s="880">
        <v>2101</v>
      </c>
      <c r="F4516" s="685">
        <v>10721300</v>
      </c>
      <c r="G4516" s="9" t="s">
        <v>147</v>
      </c>
      <c r="H4516" s="859">
        <v>128500000</v>
      </c>
      <c r="I4516" s="746">
        <v>42274500.780000001</v>
      </c>
      <c r="J4516" s="723"/>
      <c r="K4516" s="763">
        <f t="shared" si="132"/>
        <v>128500000</v>
      </c>
      <c r="L4516" s="1081"/>
      <c r="M4516" s="1321"/>
    </row>
    <row r="4517" spans="2:13" ht="28.5" customHeight="1" x14ac:dyDescent="0.35">
      <c r="B4517" s="685">
        <v>22020202</v>
      </c>
      <c r="C4517" s="887">
        <v>70942</v>
      </c>
      <c r="D4517" s="879" t="s">
        <v>4874</v>
      </c>
      <c r="E4517" s="880">
        <v>2101</v>
      </c>
      <c r="F4517" s="685">
        <v>10721300</v>
      </c>
      <c r="G4517" s="9" t="s">
        <v>184</v>
      </c>
      <c r="H4517" s="859">
        <v>19564415</v>
      </c>
      <c r="I4517" s="746">
        <v>3612559</v>
      </c>
      <c r="J4517" s="735"/>
      <c r="K4517" s="763">
        <f t="shared" si="132"/>
        <v>19564415</v>
      </c>
      <c r="L4517" s="1081"/>
      <c r="M4517" s="1321"/>
    </row>
    <row r="4518" spans="2:13" ht="28.5" customHeight="1" x14ac:dyDescent="0.35">
      <c r="B4518" s="685">
        <v>22020203</v>
      </c>
      <c r="C4518" s="887">
        <v>70942</v>
      </c>
      <c r="D4518" s="879" t="s">
        <v>4874</v>
      </c>
      <c r="E4518" s="880">
        <v>2101</v>
      </c>
      <c r="F4518" s="685">
        <v>10721300</v>
      </c>
      <c r="G4518" s="9" t="s">
        <v>148</v>
      </c>
      <c r="H4518" s="859">
        <v>65000000</v>
      </c>
      <c r="I4518" s="746">
        <v>1962500</v>
      </c>
      <c r="J4518" s="735"/>
      <c r="K4518" s="763">
        <f t="shared" si="132"/>
        <v>65000000</v>
      </c>
      <c r="L4518" s="1081"/>
      <c r="M4518" s="1321"/>
    </row>
    <row r="4519" spans="2:13" ht="28.5" customHeight="1" x14ac:dyDescent="0.35">
      <c r="B4519" s="685">
        <v>22020205</v>
      </c>
      <c r="C4519" s="887">
        <v>70942</v>
      </c>
      <c r="D4519" s="879" t="s">
        <v>4874</v>
      </c>
      <c r="E4519" s="880">
        <v>2101</v>
      </c>
      <c r="F4519" s="685">
        <v>10721300</v>
      </c>
      <c r="G4519" s="9" t="s">
        <v>185</v>
      </c>
      <c r="H4519" s="859">
        <v>5000000</v>
      </c>
      <c r="I4519" s="746">
        <v>75000</v>
      </c>
      <c r="J4519" s="735"/>
      <c r="K4519" s="763">
        <f t="shared" si="132"/>
        <v>5000000</v>
      </c>
      <c r="L4519" s="1081"/>
      <c r="M4519" s="1321"/>
    </row>
    <row r="4520" spans="2:13" ht="28.5" customHeight="1" x14ac:dyDescent="0.35">
      <c r="B4520" s="685">
        <v>22020206</v>
      </c>
      <c r="C4520" s="887">
        <v>70942</v>
      </c>
      <c r="D4520" s="879" t="s">
        <v>4874</v>
      </c>
      <c r="E4520" s="880">
        <v>2101</v>
      </c>
      <c r="F4520" s="685">
        <v>10721300</v>
      </c>
      <c r="G4520" s="9" t="s">
        <v>234</v>
      </c>
      <c r="H4520" s="859">
        <v>1000000</v>
      </c>
      <c r="I4520" s="746"/>
      <c r="J4520" s="735"/>
      <c r="K4520" s="763">
        <f t="shared" si="132"/>
        <v>1000000</v>
      </c>
      <c r="L4520" s="1081"/>
      <c r="M4520" s="1321"/>
    </row>
    <row r="4521" spans="2:13" ht="28.5" customHeight="1" x14ac:dyDescent="0.35">
      <c r="B4521" s="685">
        <v>22020208</v>
      </c>
      <c r="C4521" s="887">
        <v>70942</v>
      </c>
      <c r="D4521" s="879" t="s">
        <v>4874</v>
      </c>
      <c r="E4521" s="880">
        <v>2101</v>
      </c>
      <c r="F4521" s="685">
        <v>10721300</v>
      </c>
      <c r="G4521" s="9" t="s">
        <v>2896</v>
      </c>
      <c r="H4521" s="859">
        <v>17900000</v>
      </c>
      <c r="I4521" s="746"/>
      <c r="J4521" s="735"/>
      <c r="K4521" s="763">
        <f t="shared" si="132"/>
        <v>17900000</v>
      </c>
      <c r="L4521" s="1081"/>
      <c r="M4521" s="1321"/>
    </row>
    <row r="4522" spans="2:13" ht="28.5" customHeight="1" x14ac:dyDescent="0.35">
      <c r="B4522" s="685">
        <v>22020301</v>
      </c>
      <c r="C4522" s="887">
        <v>70942</v>
      </c>
      <c r="D4522" s="879" t="s">
        <v>4874</v>
      </c>
      <c r="E4522" s="880">
        <v>2101</v>
      </c>
      <c r="F4522" s="685">
        <v>10721300</v>
      </c>
      <c r="G4522" s="9" t="s">
        <v>195</v>
      </c>
      <c r="H4522" s="859">
        <v>105229392</v>
      </c>
      <c r="I4522" s="746">
        <v>43606500</v>
      </c>
      <c r="J4522" s="735"/>
      <c r="K4522" s="763">
        <f t="shared" si="132"/>
        <v>105229392</v>
      </c>
      <c r="L4522" s="1081"/>
      <c r="M4522" s="1321"/>
    </row>
    <row r="4523" spans="2:13" ht="28.5" customHeight="1" x14ac:dyDescent="0.35">
      <c r="B4523" s="685">
        <v>22020302</v>
      </c>
      <c r="C4523" s="887">
        <v>70942</v>
      </c>
      <c r="D4523" s="879" t="s">
        <v>4874</v>
      </c>
      <c r="E4523" s="880">
        <v>2101</v>
      </c>
      <c r="F4523" s="685">
        <v>10721300</v>
      </c>
      <c r="G4523" s="9" t="s">
        <v>207</v>
      </c>
      <c r="H4523" s="859">
        <v>16109050</v>
      </c>
      <c r="I4523" s="746">
        <v>4918000</v>
      </c>
      <c r="J4523" s="735"/>
      <c r="K4523" s="763">
        <f t="shared" si="132"/>
        <v>16109050</v>
      </c>
      <c r="L4523" s="1081"/>
      <c r="M4523" s="1321"/>
    </row>
    <row r="4524" spans="2:13" ht="28.5" customHeight="1" x14ac:dyDescent="0.35">
      <c r="B4524" s="685">
        <v>22020303</v>
      </c>
      <c r="C4524" s="887">
        <v>70942</v>
      </c>
      <c r="D4524" s="879" t="s">
        <v>4874</v>
      </c>
      <c r="E4524" s="880">
        <v>2101</v>
      </c>
      <c r="F4524" s="685">
        <v>10721300</v>
      </c>
      <c r="G4524" s="9" t="s">
        <v>152</v>
      </c>
      <c r="H4524" s="859">
        <v>3873060</v>
      </c>
      <c r="I4524" s="746">
        <v>1183900</v>
      </c>
      <c r="J4524" s="735"/>
      <c r="K4524" s="763">
        <f t="shared" si="132"/>
        <v>3873060</v>
      </c>
      <c r="L4524" s="1081"/>
      <c r="M4524" s="1321"/>
    </row>
    <row r="4525" spans="2:13" ht="28.5" customHeight="1" x14ac:dyDescent="0.35">
      <c r="B4525" s="685">
        <v>22020304</v>
      </c>
      <c r="C4525" s="887">
        <v>70942</v>
      </c>
      <c r="D4525" s="879" t="s">
        <v>4874</v>
      </c>
      <c r="E4525" s="880">
        <v>2101</v>
      </c>
      <c r="F4525" s="685">
        <v>10721300</v>
      </c>
      <c r="G4525" s="9" t="s">
        <v>187</v>
      </c>
      <c r="H4525" s="859">
        <v>1549453</v>
      </c>
      <c r="I4525" s="746"/>
      <c r="J4525" s="735"/>
      <c r="K4525" s="763">
        <f t="shared" si="132"/>
        <v>1549453</v>
      </c>
      <c r="L4525" s="1081"/>
      <c r="M4525" s="1321"/>
    </row>
    <row r="4526" spans="2:13" ht="28.5" customHeight="1" x14ac:dyDescent="0.35">
      <c r="B4526" s="685">
        <v>22020305</v>
      </c>
      <c r="C4526" s="887">
        <v>70942</v>
      </c>
      <c r="D4526" s="879" t="s">
        <v>4874</v>
      </c>
      <c r="E4526" s="880">
        <v>2101</v>
      </c>
      <c r="F4526" s="685">
        <v>10721300</v>
      </c>
      <c r="G4526" s="9" t="s">
        <v>153</v>
      </c>
      <c r="H4526" s="859">
        <v>105000000</v>
      </c>
      <c r="I4526" s="746">
        <v>2057500</v>
      </c>
      <c r="J4526" s="735"/>
      <c r="K4526" s="763">
        <f t="shared" si="132"/>
        <v>105000000</v>
      </c>
      <c r="L4526" s="1081"/>
      <c r="M4526" s="1321"/>
    </row>
    <row r="4527" spans="2:13" ht="28.5" customHeight="1" x14ac:dyDescent="0.35">
      <c r="B4527" s="685">
        <v>22020306</v>
      </c>
      <c r="C4527" s="887">
        <v>70942</v>
      </c>
      <c r="D4527" s="879" t="s">
        <v>4874</v>
      </c>
      <c r="E4527" s="880">
        <v>2101</v>
      </c>
      <c r="F4527" s="685">
        <v>10721300</v>
      </c>
      <c r="G4527" s="9" t="s">
        <v>154</v>
      </c>
      <c r="H4527" s="859">
        <v>75000000</v>
      </c>
      <c r="I4527" s="746">
        <v>1722000</v>
      </c>
      <c r="J4527" s="735"/>
      <c r="K4527" s="763">
        <f t="shared" si="132"/>
        <v>75000000</v>
      </c>
      <c r="L4527" s="1081"/>
      <c r="M4527" s="1321"/>
    </row>
    <row r="4528" spans="2:13" ht="28.5" customHeight="1" x14ac:dyDescent="0.35">
      <c r="B4528" s="685">
        <v>22020307</v>
      </c>
      <c r="C4528" s="887">
        <v>70942</v>
      </c>
      <c r="D4528" s="879" t="s">
        <v>4874</v>
      </c>
      <c r="E4528" s="880">
        <v>2101</v>
      </c>
      <c r="F4528" s="685">
        <v>10721300</v>
      </c>
      <c r="G4528" s="9" t="s">
        <v>155</v>
      </c>
      <c r="H4528" s="859">
        <v>35924746</v>
      </c>
      <c r="I4528" s="746"/>
      <c r="J4528" s="735"/>
      <c r="K4528" s="763">
        <f t="shared" si="132"/>
        <v>35924746</v>
      </c>
      <c r="L4528" s="1081"/>
      <c r="M4528" s="1321"/>
    </row>
    <row r="4529" spans="2:13" ht="28.5" customHeight="1" x14ac:dyDescent="0.35">
      <c r="B4529" s="685">
        <v>22020309</v>
      </c>
      <c r="C4529" s="887">
        <v>70942</v>
      </c>
      <c r="D4529" s="879" t="s">
        <v>4874</v>
      </c>
      <c r="E4529" s="880">
        <v>2101</v>
      </c>
      <c r="F4529" s="685">
        <v>10721300</v>
      </c>
      <c r="G4529" s="9" t="s">
        <v>156</v>
      </c>
      <c r="H4529" s="859">
        <v>10700000</v>
      </c>
      <c r="I4529" s="746">
        <v>1000000</v>
      </c>
      <c r="J4529" s="735"/>
      <c r="K4529" s="763">
        <f t="shared" si="132"/>
        <v>10700000</v>
      </c>
      <c r="L4529" s="1081"/>
      <c r="M4529" s="1321"/>
    </row>
    <row r="4530" spans="2:13" ht="28.5" customHeight="1" x14ac:dyDescent="0.35">
      <c r="B4530" s="685">
        <v>22020310</v>
      </c>
      <c r="C4530" s="887">
        <v>70942</v>
      </c>
      <c r="D4530" s="879" t="s">
        <v>4874</v>
      </c>
      <c r="E4530" s="880">
        <v>2101</v>
      </c>
      <c r="F4530" s="685">
        <v>10721300</v>
      </c>
      <c r="G4530" s="9" t="s">
        <v>209</v>
      </c>
      <c r="H4530" s="859">
        <v>14400000</v>
      </c>
      <c r="I4530" s="745"/>
      <c r="J4530" s="648"/>
      <c r="K4530" s="763">
        <f t="shared" si="132"/>
        <v>14400000</v>
      </c>
      <c r="L4530" s="1081"/>
      <c r="M4530" s="1321"/>
    </row>
    <row r="4531" spans="2:13" ht="28.5" customHeight="1" x14ac:dyDescent="0.35">
      <c r="B4531" s="685">
        <v>22020311</v>
      </c>
      <c r="C4531" s="887">
        <v>70942</v>
      </c>
      <c r="D4531" s="879" t="s">
        <v>4874</v>
      </c>
      <c r="E4531" s="880">
        <v>2101</v>
      </c>
      <c r="F4531" s="685">
        <v>10721300</v>
      </c>
      <c r="G4531" s="9" t="s">
        <v>157</v>
      </c>
      <c r="H4531" s="859">
        <v>700000</v>
      </c>
      <c r="I4531" s="745"/>
      <c r="J4531" s="648"/>
      <c r="K4531" s="763">
        <f t="shared" si="132"/>
        <v>700000</v>
      </c>
      <c r="L4531" s="1081"/>
      <c r="M4531" s="1321"/>
    </row>
    <row r="4532" spans="2:13" ht="28.5" customHeight="1" x14ac:dyDescent="0.35">
      <c r="B4532" s="685">
        <v>22020401</v>
      </c>
      <c r="C4532" s="887">
        <v>70942</v>
      </c>
      <c r="D4532" s="879" t="s">
        <v>4874</v>
      </c>
      <c r="E4532" s="880">
        <v>2101</v>
      </c>
      <c r="F4532" s="685">
        <v>10721300</v>
      </c>
      <c r="G4532" s="9" t="s">
        <v>196</v>
      </c>
      <c r="H4532" s="859">
        <v>23100257</v>
      </c>
      <c r="I4532" s="745">
        <v>24285358.68</v>
      </c>
      <c r="J4532" s="648">
        <v>25000000</v>
      </c>
      <c r="K4532" s="763">
        <f t="shared" si="132"/>
        <v>48100257</v>
      </c>
      <c r="L4532" s="1081"/>
      <c r="M4532" s="1321"/>
    </row>
    <row r="4533" spans="2:13" ht="28.5" customHeight="1" x14ac:dyDescent="0.35">
      <c r="B4533" s="685">
        <v>22020402</v>
      </c>
      <c r="C4533" s="887">
        <v>70942</v>
      </c>
      <c r="D4533" s="879" t="s">
        <v>4874</v>
      </c>
      <c r="E4533" s="880">
        <v>2101</v>
      </c>
      <c r="F4533" s="685">
        <v>10721300</v>
      </c>
      <c r="G4533" s="9" t="s">
        <v>197</v>
      </c>
      <c r="H4533" s="859">
        <v>10100000</v>
      </c>
      <c r="I4533" s="745"/>
      <c r="J4533" s="648"/>
      <c r="K4533" s="763">
        <f t="shared" si="132"/>
        <v>10100000</v>
      </c>
      <c r="L4533" s="1081"/>
      <c r="M4533" s="1321"/>
    </row>
    <row r="4534" spans="2:13" ht="28.5" customHeight="1" x14ac:dyDescent="0.35">
      <c r="B4534" s="685">
        <v>22020403</v>
      </c>
      <c r="C4534" s="887">
        <v>70942</v>
      </c>
      <c r="D4534" s="879" t="s">
        <v>4874</v>
      </c>
      <c r="E4534" s="880">
        <v>2101</v>
      </c>
      <c r="F4534" s="685">
        <v>10721300</v>
      </c>
      <c r="G4534" s="9" t="s">
        <v>160</v>
      </c>
      <c r="H4534" s="859">
        <v>35604210</v>
      </c>
      <c r="I4534" s="745">
        <v>21933367.899999999</v>
      </c>
      <c r="J4534" s="648">
        <v>8262525.7999999998</v>
      </c>
      <c r="K4534" s="763">
        <f t="shared" si="132"/>
        <v>43866735.799999997</v>
      </c>
      <c r="L4534" s="1081"/>
      <c r="M4534" s="1321"/>
    </row>
    <row r="4535" spans="2:13" ht="28.5" customHeight="1" x14ac:dyDescent="0.35">
      <c r="B4535" s="685">
        <v>22020404</v>
      </c>
      <c r="C4535" s="887">
        <v>70942</v>
      </c>
      <c r="D4535" s="879" t="s">
        <v>4874</v>
      </c>
      <c r="E4535" s="880">
        <v>2101</v>
      </c>
      <c r="F4535" s="685">
        <v>10721300</v>
      </c>
      <c r="G4535" s="9" t="s">
        <v>161</v>
      </c>
      <c r="H4535" s="859">
        <v>18482509</v>
      </c>
      <c r="I4535" s="745">
        <v>3341000</v>
      </c>
      <c r="J4535" s="648"/>
      <c r="K4535" s="763">
        <f t="shared" si="132"/>
        <v>18482509</v>
      </c>
      <c r="L4535" s="1081"/>
      <c r="M4535" s="1321"/>
    </row>
    <row r="4536" spans="2:13" ht="28.5" customHeight="1" x14ac:dyDescent="0.35">
      <c r="B4536" s="685">
        <v>22020405</v>
      </c>
      <c r="C4536" s="887">
        <v>70942</v>
      </c>
      <c r="D4536" s="879" t="s">
        <v>4874</v>
      </c>
      <c r="E4536" s="880">
        <v>2101</v>
      </c>
      <c r="F4536" s="685">
        <v>10721300</v>
      </c>
      <c r="G4536" s="9" t="s">
        <v>162</v>
      </c>
      <c r="H4536" s="859">
        <v>18633946</v>
      </c>
      <c r="I4536" s="745">
        <v>3028860</v>
      </c>
      <c r="J4536" s="648"/>
      <c r="K4536" s="763">
        <f t="shared" si="132"/>
        <v>18633946</v>
      </c>
      <c r="L4536" s="1081"/>
      <c r="M4536" s="1321"/>
    </row>
    <row r="4537" spans="2:13" ht="28.5" customHeight="1" x14ac:dyDescent="0.35">
      <c r="B4537" s="685">
        <v>22020406</v>
      </c>
      <c r="C4537" s="887">
        <v>70942</v>
      </c>
      <c r="D4537" s="879" t="s">
        <v>4874</v>
      </c>
      <c r="E4537" s="880">
        <v>2101</v>
      </c>
      <c r="F4537" s="685">
        <v>10721300</v>
      </c>
      <c r="G4537" s="9" t="s">
        <v>163</v>
      </c>
      <c r="H4537" s="859">
        <v>80304724</v>
      </c>
      <c r="I4537" s="745">
        <v>36094275</v>
      </c>
      <c r="J4537" s="648"/>
      <c r="K4537" s="763">
        <f t="shared" si="132"/>
        <v>80304724</v>
      </c>
      <c r="L4537" s="1081"/>
      <c r="M4537" s="1321"/>
    </row>
    <row r="4538" spans="2:13" ht="28.5" customHeight="1" x14ac:dyDescent="0.35">
      <c r="B4538" s="685">
        <v>22020413</v>
      </c>
      <c r="C4538" s="887">
        <v>70942</v>
      </c>
      <c r="D4538" s="879" t="s">
        <v>4874</v>
      </c>
      <c r="E4538" s="880">
        <v>2101</v>
      </c>
      <c r="F4538" s="685">
        <v>10721300</v>
      </c>
      <c r="G4538" s="9" t="s">
        <v>212</v>
      </c>
      <c r="H4538" s="859">
        <v>30600900</v>
      </c>
      <c r="I4538" s="745"/>
      <c r="J4538" s="648"/>
      <c r="K4538" s="763">
        <f t="shared" si="132"/>
        <v>30600900</v>
      </c>
      <c r="L4538" s="1081"/>
      <c r="M4538" s="1321"/>
    </row>
    <row r="4539" spans="2:13" ht="28.5" customHeight="1" x14ac:dyDescent="0.35">
      <c r="B4539" s="685">
        <v>22020501</v>
      </c>
      <c r="C4539" s="887">
        <v>70942</v>
      </c>
      <c r="D4539" s="879" t="s">
        <v>4874</v>
      </c>
      <c r="E4539" s="880">
        <v>2101</v>
      </c>
      <c r="F4539" s="685">
        <v>10721300</v>
      </c>
      <c r="G4539" s="9" t="s">
        <v>198</v>
      </c>
      <c r="H4539" s="859">
        <v>30500000</v>
      </c>
      <c r="I4539" s="745">
        <v>10313620</v>
      </c>
      <c r="J4539" s="648"/>
      <c r="K4539" s="763">
        <f t="shared" si="132"/>
        <v>30500000</v>
      </c>
      <c r="L4539" s="1081"/>
      <c r="M4539" s="1321"/>
    </row>
    <row r="4540" spans="2:13" ht="28.5" customHeight="1" x14ac:dyDescent="0.35">
      <c r="B4540" s="685">
        <v>22020601</v>
      </c>
      <c r="C4540" s="887">
        <v>70942</v>
      </c>
      <c r="D4540" s="879" t="s">
        <v>4874</v>
      </c>
      <c r="E4540" s="880">
        <v>2101</v>
      </c>
      <c r="F4540" s="685">
        <v>10721300</v>
      </c>
      <c r="G4540" s="9" t="s">
        <v>166</v>
      </c>
      <c r="H4540" s="859">
        <v>46500000</v>
      </c>
      <c r="I4540" s="745">
        <v>29511344.879999999</v>
      </c>
      <c r="J4540" s="648">
        <v>12522689.76</v>
      </c>
      <c r="K4540" s="763">
        <f t="shared" si="132"/>
        <v>59022689.759999998</v>
      </c>
      <c r="L4540" s="1081"/>
      <c r="M4540" s="1321"/>
    </row>
    <row r="4541" spans="2:13" ht="28.5" customHeight="1" x14ac:dyDescent="0.35">
      <c r="B4541" s="685">
        <v>22020602</v>
      </c>
      <c r="C4541" s="887">
        <v>70942</v>
      </c>
      <c r="D4541" s="879" t="s">
        <v>4874</v>
      </c>
      <c r="E4541" s="880">
        <v>2101</v>
      </c>
      <c r="F4541" s="685">
        <v>10721300</v>
      </c>
      <c r="G4541" s="9" t="s">
        <v>210</v>
      </c>
      <c r="H4541" s="859">
        <v>946313</v>
      </c>
      <c r="I4541" s="745"/>
      <c r="J4541" s="648"/>
      <c r="K4541" s="763">
        <f t="shared" si="132"/>
        <v>946313</v>
      </c>
      <c r="L4541" s="1081"/>
      <c r="M4541" s="1321"/>
    </row>
    <row r="4542" spans="2:13" ht="28.5" customHeight="1" x14ac:dyDescent="0.35">
      <c r="B4542" s="685">
        <v>22020605</v>
      </c>
      <c r="C4542" s="887">
        <v>70942</v>
      </c>
      <c r="D4542" s="879" t="s">
        <v>4874</v>
      </c>
      <c r="E4542" s="880">
        <v>2101</v>
      </c>
      <c r="F4542" s="685">
        <v>10721300</v>
      </c>
      <c r="G4542" s="9" t="s">
        <v>167</v>
      </c>
      <c r="H4542" s="859">
        <v>67300000</v>
      </c>
      <c r="I4542" s="745">
        <v>17467181.25</v>
      </c>
      <c r="J4542" s="648"/>
      <c r="K4542" s="763">
        <f t="shared" si="132"/>
        <v>67300000</v>
      </c>
      <c r="L4542" s="1081"/>
      <c r="M4542" s="1321"/>
    </row>
    <row r="4543" spans="2:13" ht="28.5" customHeight="1" x14ac:dyDescent="0.35">
      <c r="B4543" s="685">
        <v>22020701</v>
      </c>
      <c r="C4543" s="887">
        <v>70942</v>
      </c>
      <c r="D4543" s="879" t="s">
        <v>4874</v>
      </c>
      <c r="E4543" s="880">
        <v>2101</v>
      </c>
      <c r="F4543" s="685">
        <v>10721300</v>
      </c>
      <c r="G4543" s="9" t="s">
        <v>199</v>
      </c>
      <c r="H4543" s="859">
        <v>45000000</v>
      </c>
      <c r="I4543" s="745"/>
      <c r="J4543" s="648"/>
      <c r="K4543" s="763">
        <f t="shared" si="132"/>
        <v>45000000</v>
      </c>
      <c r="L4543" s="1081"/>
      <c r="M4543" s="1321"/>
    </row>
    <row r="4544" spans="2:13" ht="28.5" customHeight="1" x14ac:dyDescent="0.35">
      <c r="B4544" s="685">
        <v>22020702</v>
      </c>
      <c r="C4544" s="887">
        <v>70942</v>
      </c>
      <c r="D4544" s="879" t="s">
        <v>4874</v>
      </c>
      <c r="E4544" s="880">
        <v>2101</v>
      </c>
      <c r="F4544" s="685">
        <v>10721300</v>
      </c>
      <c r="G4544" s="9" t="s">
        <v>223</v>
      </c>
      <c r="H4544" s="859">
        <v>3500000</v>
      </c>
      <c r="I4544" s="745"/>
      <c r="J4544" s="648"/>
      <c r="K4544" s="763">
        <f t="shared" si="132"/>
        <v>3500000</v>
      </c>
      <c r="L4544" s="1081"/>
      <c r="M4544" s="1321"/>
    </row>
    <row r="4545" spans="2:13" ht="28.5" customHeight="1" x14ac:dyDescent="0.35">
      <c r="B4545" s="685">
        <v>22020703</v>
      </c>
      <c r="C4545" s="887">
        <v>70942</v>
      </c>
      <c r="D4545" s="879" t="s">
        <v>4874</v>
      </c>
      <c r="E4545" s="880">
        <v>2101</v>
      </c>
      <c r="F4545" s="685">
        <v>10721300</v>
      </c>
      <c r="G4545" s="9" t="s">
        <v>208</v>
      </c>
      <c r="H4545" s="859">
        <v>68750000</v>
      </c>
      <c r="I4545" s="745">
        <v>15636973.119999999</v>
      </c>
      <c r="J4545" s="648"/>
      <c r="K4545" s="763">
        <f t="shared" si="132"/>
        <v>68750000</v>
      </c>
      <c r="L4545" s="1081"/>
      <c r="M4545" s="1321"/>
    </row>
    <row r="4546" spans="2:13" ht="28.5" customHeight="1" x14ac:dyDescent="0.35">
      <c r="B4546" s="685">
        <v>22020704</v>
      </c>
      <c r="C4546" s="887">
        <v>70942</v>
      </c>
      <c r="D4546" s="879" t="s">
        <v>4874</v>
      </c>
      <c r="E4546" s="880">
        <v>2101</v>
      </c>
      <c r="F4546" s="685">
        <v>10721300</v>
      </c>
      <c r="G4546" s="9" t="s">
        <v>204</v>
      </c>
      <c r="H4546" s="859">
        <v>1500000</v>
      </c>
      <c r="I4546" s="745"/>
      <c r="J4546" s="648"/>
      <c r="K4546" s="763">
        <f t="shared" si="132"/>
        <v>1500000</v>
      </c>
      <c r="L4546" s="1081"/>
      <c r="M4546" s="1321"/>
    </row>
    <row r="4547" spans="2:13" ht="28.5" customHeight="1" x14ac:dyDescent="0.35">
      <c r="B4547" s="685">
        <v>22020705</v>
      </c>
      <c r="C4547" s="887">
        <v>70942</v>
      </c>
      <c r="D4547" s="879" t="s">
        <v>4874</v>
      </c>
      <c r="E4547" s="880">
        <v>2101</v>
      </c>
      <c r="F4547" s="685">
        <v>10721300</v>
      </c>
      <c r="G4547" s="9" t="s">
        <v>205</v>
      </c>
      <c r="H4547" s="859">
        <v>1350000</v>
      </c>
      <c r="I4547" s="745"/>
      <c r="J4547" s="648"/>
      <c r="K4547" s="763">
        <f t="shared" si="132"/>
        <v>1350000</v>
      </c>
      <c r="L4547" s="1081"/>
      <c r="M4547" s="1321"/>
    </row>
    <row r="4548" spans="2:13" ht="28.5" customHeight="1" x14ac:dyDescent="0.35">
      <c r="B4548" s="685">
        <v>22020801</v>
      </c>
      <c r="C4548" s="887">
        <v>70942</v>
      </c>
      <c r="D4548" s="879" t="s">
        <v>4874</v>
      </c>
      <c r="E4548" s="880">
        <v>2101</v>
      </c>
      <c r="F4548" s="685">
        <v>10721300</v>
      </c>
      <c r="G4548" s="9" t="s">
        <v>168</v>
      </c>
      <c r="H4548" s="859">
        <v>105000000</v>
      </c>
      <c r="I4548" s="745">
        <v>16355415</v>
      </c>
      <c r="J4548" s="648">
        <v>-50000000</v>
      </c>
      <c r="K4548" s="763">
        <f t="shared" si="132"/>
        <v>55000000</v>
      </c>
      <c r="L4548" s="1081"/>
      <c r="M4548" s="1321"/>
    </row>
    <row r="4549" spans="2:13" ht="28.5" customHeight="1" x14ac:dyDescent="0.35">
      <c r="B4549" s="685">
        <v>22020803</v>
      </c>
      <c r="C4549" s="887">
        <v>70942</v>
      </c>
      <c r="D4549" s="879" t="s">
        <v>4874</v>
      </c>
      <c r="E4549" s="880">
        <v>2101</v>
      </c>
      <c r="F4549" s="685">
        <v>10721300</v>
      </c>
      <c r="G4549" s="9" t="s">
        <v>169</v>
      </c>
      <c r="H4549" s="859">
        <v>505000000</v>
      </c>
      <c r="I4549" s="745">
        <v>77061960</v>
      </c>
      <c r="J4549" s="648"/>
      <c r="K4549" s="763">
        <f t="shared" si="132"/>
        <v>505000000</v>
      </c>
      <c r="L4549" s="1081"/>
      <c r="M4549" s="1321"/>
    </row>
    <row r="4550" spans="2:13" ht="28.5" customHeight="1" x14ac:dyDescent="0.35">
      <c r="B4550" s="685">
        <v>22020806</v>
      </c>
      <c r="C4550" s="887">
        <v>70942</v>
      </c>
      <c r="D4550" s="879" t="s">
        <v>4874</v>
      </c>
      <c r="E4550" s="880">
        <v>2101</v>
      </c>
      <c r="F4550" s="685">
        <v>10721300</v>
      </c>
      <c r="G4550" s="9" t="s">
        <v>170</v>
      </c>
      <c r="H4550" s="859">
        <v>350000</v>
      </c>
      <c r="I4550" s="745"/>
      <c r="J4550" s="648"/>
      <c r="K4550" s="763">
        <f t="shared" si="132"/>
        <v>350000</v>
      </c>
      <c r="L4550" s="1081"/>
      <c r="M4550" s="1321"/>
    </row>
    <row r="4551" spans="2:13" ht="28.5" customHeight="1" x14ac:dyDescent="0.35">
      <c r="B4551" s="685">
        <v>22020901</v>
      </c>
      <c r="C4551" s="887">
        <v>70942</v>
      </c>
      <c r="D4551" s="879" t="s">
        <v>4874</v>
      </c>
      <c r="E4551" s="880">
        <v>2101</v>
      </c>
      <c r="F4551" s="685">
        <v>10721300</v>
      </c>
      <c r="G4551" s="9" t="s">
        <v>171</v>
      </c>
      <c r="H4551" s="859">
        <v>375000</v>
      </c>
      <c r="I4551" s="745"/>
      <c r="J4551" s="648"/>
      <c r="K4551" s="763">
        <f t="shared" si="132"/>
        <v>375000</v>
      </c>
      <c r="L4551" s="1081"/>
      <c r="M4551" s="1321"/>
    </row>
    <row r="4552" spans="2:13" ht="28.5" customHeight="1" x14ac:dyDescent="0.35">
      <c r="B4552" s="685">
        <v>22020902</v>
      </c>
      <c r="C4552" s="887">
        <v>70942</v>
      </c>
      <c r="D4552" s="879" t="s">
        <v>4874</v>
      </c>
      <c r="E4552" s="880">
        <v>2101</v>
      </c>
      <c r="F4552" s="685">
        <v>10721300</v>
      </c>
      <c r="G4552" s="9" t="s">
        <v>226</v>
      </c>
      <c r="H4552" s="859">
        <v>45481650</v>
      </c>
      <c r="I4552" s="745"/>
      <c r="J4552" s="648"/>
      <c r="K4552" s="763">
        <f t="shared" si="132"/>
        <v>45481650</v>
      </c>
      <c r="L4552" s="1081"/>
      <c r="M4552" s="1321"/>
    </row>
    <row r="4553" spans="2:13" ht="28.5" customHeight="1" x14ac:dyDescent="0.35">
      <c r="B4553" s="685">
        <v>22021001</v>
      </c>
      <c r="C4553" s="887">
        <v>70942</v>
      </c>
      <c r="D4553" s="879" t="s">
        <v>4874</v>
      </c>
      <c r="E4553" s="880">
        <v>2101</v>
      </c>
      <c r="F4553" s="685">
        <v>10721300</v>
      </c>
      <c r="G4553" s="9" t="s">
        <v>172</v>
      </c>
      <c r="H4553" s="859">
        <v>15972945</v>
      </c>
      <c r="I4553" s="745">
        <v>5742538.75</v>
      </c>
      <c r="J4553" s="648"/>
      <c r="K4553" s="763">
        <f t="shared" si="132"/>
        <v>15972945</v>
      </c>
      <c r="L4553" s="1081"/>
      <c r="M4553" s="1321"/>
    </row>
    <row r="4554" spans="2:13" ht="28.5" customHeight="1" x14ac:dyDescent="0.35">
      <c r="B4554" s="685">
        <v>22021002</v>
      </c>
      <c r="C4554" s="887">
        <v>70942</v>
      </c>
      <c r="D4554" s="879" t="s">
        <v>4874</v>
      </c>
      <c r="E4554" s="880">
        <v>2101</v>
      </c>
      <c r="F4554" s="685">
        <v>10721300</v>
      </c>
      <c r="G4554" s="9" t="s">
        <v>189</v>
      </c>
      <c r="H4554" s="859">
        <v>95000000</v>
      </c>
      <c r="I4554" s="745">
        <v>37206884.210000001</v>
      </c>
      <c r="J4554" s="648"/>
      <c r="K4554" s="763">
        <f t="shared" si="132"/>
        <v>95000000</v>
      </c>
      <c r="L4554" s="1081"/>
      <c r="M4554" s="1321"/>
    </row>
    <row r="4555" spans="2:13" ht="28.5" customHeight="1" x14ac:dyDescent="0.35">
      <c r="B4555" s="685">
        <v>22021003</v>
      </c>
      <c r="C4555" s="887">
        <v>70942</v>
      </c>
      <c r="D4555" s="879" t="s">
        <v>4874</v>
      </c>
      <c r="E4555" s="880">
        <v>2101</v>
      </c>
      <c r="F4555" s="685">
        <v>10721300</v>
      </c>
      <c r="G4555" s="9" t="s">
        <v>173</v>
      </c>
      <c r="H4555" s="859">
        <v>15418165</v>
      </c>
      <c r="I4555" s="745">
        <v>5448687.5</v>
      </c>
      <c r="J4555" s="648"/>
      <c r="K4555" s="763">
        <f t="shared" si="132"/>
        <v>15418165</v>
      </c>
      <c r="L4555" s="1081"/>
      <c r="M4555" s="1321"/>
    </row>
    <row r="4556" spans="2:13" ht="28.5" customHeight="1" x14ac:dyDescent="0.35">
      <c r="B4556" s="685">
        <v>22021004</v>
      </c>
      <c r="C4556" s="887">
        <v>70942</v>
      </c>
      <c r="D4556" s="879" t="s">
        <v>4874</v>
      </c>
      <c r="E4556" s="880">
        <v>2101</v>
      </c>
      <c r="F4556" s="685">
        <v>10721300</v>
      </c>
      <c r="G4556" s="9" t="s">
        <v>174</v>
      </c>
      <c r="H4556" s="859">
        <v>14000000</v>
      </c>
      <c r="I4556" s="745">
        <v>6295648</v>
      </c>
      <c r="J4556" s="648"/>
      <c r="K4556" s="763">
        <f t="shared" si="132"/>
        <v>14000000</v>
      </c>
      <c r="L4556" s="1081"/>
      <c r="M4556" s="1321"/>
    </row>
    <row r="4557" spans="2:13" ht="28.5" customHeight="1" x14ac:dyDescent="0.35">
      <c r="B4557" s="685">
        <v>22021006</v>
      </c>
      <c r="C4557" s="887">
        <v>70942</v>
      </c>
      <c r="D4557" s="879" t="s">
        <v>4874</v>
      </c>
      <c r="E4557" s="880">
        <v>2101</v>
      </c>
      <c r="F4557" s="685">
        <v>10721300</v>
      </c>
      <c r="G4557" s="9" t="s">
        <v>190</v>
      </c>
      <c r="H4557" s="859">
        <v>18290047</v>
      </c>
      <c r="I4557" s="745">
        <v>115138.5</v>
      </c>
      <c r="J4557" s="648"/>
      <c r="K4557" s="763">
        <f t="shared" si="132"/>
        <v>18290047</v>
      </c>
      <c r="L4557" s="1081"/>
      <c r="M4557" s="1321"/>
    </row>
    <row r="4558" spans="2:13" ht="28.5" customHeight="1" x14ac:dyDescent="0.35">
      <c r="B4558" s="685">
        <v>22021007</v>
      </c>
      <c r="C4558" s="887">
        <v>70942</v>
      </c>
      <c r="D4558" s="879" t="s">
        <v>4874</v>
      </c>
      <c r="E4558" s="880">
        <v>2101</v>
      </c>
      <c r="F4558" s="685">
        <v>10721300</v>
      </c>
      <c r="G4558" s="9" t="s">
        <v>175</v>
      </c>
      <c r="H4558" s="859">
        <v>80102548</v>
      </c>
      <c r="I4558" s="745">
        <v>29997700</v>
      </c>
      <c r="J4558" s="648">
        <v>-50000000</v>
      </c>
      <c r="K4558" s="763">
        <f>SUM(H4558,J4558)</f>
        <v>30102548</v>
      </c>
      <c r="L4558" s="1081"/>
      <c r="M4558" s="1321"/>
    </row>
    <row r="4559" spans="2:13" ht="28.5" customHeight="1" x14ac:dyDescent="0.35">
      <c r="B4559" s="685">
        <v>22021008</v>
      </c>
      <c r="C4559" s="887">
        <v>70942</v>
      </c>
      <c r="D4559" s="879" t="s">
        <v>4874</v>
      </c>
      <c r="E4559" s="880">
        <v>2101</v>
      </c>
      <c r="F4559" s="685">
        <v>10721300</v>
      </c>
      <c r="G4559" s="9" t="s">
        <v>191</v>
      </c>
      <c r="H4559" s="859">
        <v>15500000</v>
      </c>
      <c r="I4559" s="745">
        <v>3595000</v>
      </c>
      <c r="J4559" s="648"/>
      <c r="K4559" s="763">
        <f t="shared" si="132"/>
        <v>15500000</v>
      </c>
      <c r="L4559" s="1081"/>
      <c r="M4559" s="1321"/>
    </row>
    <row r="4560" spans="2:13" ht="28.5" customHeight="1" x14ac:dyDescent="0.35">
      <c r="B4560" s="685">
        <v>22021009</v>
      </c>
      <c r="C4560" s="887">
        <v>70942</v>
      </c>
      <c r="D4560" s="879" t="s">
        <v>4874</v>
      </c>
      <c r="E4560" s="880">
        <v>2101</v>
      </c>
      <c r="F4560" s="685">
        <v>10721300</v>
      </c>
      <c r="G4560" s="9" t="s">
        <v>176</v>
      </c>
      <c r="H4560" s="859">
        <v>15526530</v>
      </c>
      <c r="I4560" s="745"/>
      <c r="J4560" s="648"/>
      <c r="K4560" s="763">
        <f t="shared" si="132"/>
        <v>15526530</v>
      </c>
      <c r="L4560" s="1081"/>
      <c r="M4560" s="1321"/>
    </row>
    <row r="4561" spans="2:15" ht="28.5" customHeight="1" x14ac:dyDescent="0.35">
      <c r="B4561" s="685">
        <v>22021010</v>
      </c>
      <c r="C4561" s="887">
        <v>70942</v>
      </c>
      <c r="D4561" s="879" t="s">
        <v>4874</v>
      </c>
      <c r="E4561" s="880">
        <v>2101</v>
      </c>
      <c r="F4561" s="685">
        <v>10721300</v>
      </c>
      <c r="G4561" s="9" t="s">
        <v>580</v>
      </c>
      <c r="H4561" s="859">
        <v>20500000</v>
      </c>
      <c r="I4561" s="745">
        <v>118793261.73999999</v>
      </c>
      <c r="J4561" s="648">
        <v>100000000</v>
      </c>
      <c r="K4561" s="763">
        <f t="shared" si="132"/>
        <v>120500000</v>
      </c>
      <c r="L4561" s="1081"/>
      <c r="M4561" s="1321"/>
    </row>
    <row r="4562" spans="2:15" ht="28.5" customHeight="1" x14ac:dyDescent="0.35">
      <c r="B4562" s="685">
        <v>22021019</v>
      </c>
      <c r="C4562" s="887">
        <v>70942</v>
      </c>
      <c r="D4562" s="879" t="s">
        <v>4874</v>
      </c>
      <c r="E4562" s="880">
        <v>2101</v>
      </c>
      <c r="F4562" s="685">
        <v>10721300</v>
      </c>
      <c r="G4562" s="9" t="s">
        <v>581</v>
      </c>
      <c r="H4562" s="859">
        <v>5000000</v>
      </c>
      <c r="I4562" s="745"/>
      <c r="J4562" s="648"/>
      <c r="K4562" s="763">
        <f t="shared" si="132"/>
        <v>5000000</v>
      </c>
      <c r="L4562" s="1081"/>
      <c r="M4562" s="1321"/>
    </row>
    <row r="4563" spans="2:15" ht="28.5" customHeight="1" thickBot="1" x14ac:dyDescent="0.4">
      <c r="B4563" s="685">
        <v>22021021</v>
      </c>
      <c r="C4563" s="887">
        <v>70942</v>
      </c>
      <c r="D4563" s="879" t="s">
        <v>4874</v>
      </c>
      <c r="E4563" s="880">
        <v>2101</v>
      </c>
      <c r="F4563" s="685">
        <v>10721300</v>
      </c>
      <c r="G4563" s="9" t="s">
        <v>201</v>
      </c>
      <c r="H4563" s="859">
        <v>25000000</v>
      </c>
      <c r="I4563" s="745">
        <v>7897100</v>
      </c>
      <c r="J4563" s="648"/>
      <c r="K4563" s="763">
        <f t="shared" si="132"/>
        <v>25000000</v>
      </c>
      <c r="L4563" s="1081"/>
      <c r="M4563" s="1321"/>
    </row>
    <row r="4564" spans="2:15" ht="27.75" thickTop="1" thickBot="1" x14ac:dyDescent="0.4">
      <c r="B4564" s="764"/>
      <c r="C4564" s="764"/>
      <c r="D4564" s="764"/>
      <c r="E4564" s="764"/>
      <c r="F4564" s="764"/>
      <c r="G4564" s="16" t="s">
        <v>1039</v>
      </c>
      <c r="H4564" s="1142">
        <f>SUM(H4504:H4563)</f>
        <v>6943585311.2440004</v>
      </c>
      <c r="I4564" s="759">
        <f>SUM(I4504:I4563)</f>
        <v>2874349607.8599997</v>
      </c>
      <c r="J4564" s="1162">
        <f>SUM(J4504:J4563)</f>
        <v>813826556.13999999</v>
      </c>
      <c r="K4564" s="1163">
        <f>SUM(K4504:K4563)</f>
        <v>7757411867.3840008</v>
      </c>
      <c r="M4564" s="1321"/>
    </row>
    <row r="4565" spans="2:15" ht="27" thickTop="1" thickBot="1" x14ac:dyDescent="0.4">
      <c r="B4565" s="767"/>
      <c r="C4565" s="767"/>
      <c r="D4565" s="767"/>
      <c r="E4565" s="767"/>
      <c r="F4565" s="767"/>
      <c r="G4565" s="769"/>
      <c r="H4565" s="787"/>
      <c r="I4565" s="728"/>
      <c r="J4565" s="770"/>
      <c r="K4565" s="939"/>
      <c r="M4565" s="1321"/>
    </row>
    <row r="4566" spans="2:15" ht="27.75" thickTop="1" thickBot="1" x14ac:dyDescent="0.4">
      <c r="B4566" s="767"/>
      <c r="C4566" s="767"/>
      <c r="D4566" s="767"/>
      <c r="E4566" s="767"/>
      <c r="F4566" s="767"/>
      <c r="G4566" s="769"/>
      <c r="H4566" s="787"/>
      <c r="I4566" s="728"/>
      <c r="J4566" s="719" t="s">
        <v>179</v>
      </c>
      <c r="K4566" s="807">
        <f>SUM(K4504:K4512)</f>
        <v>5377486791.8240004</v>
      </c>
      <c r="M4566" s="1321"/>
    </row>
    <row r="4567" spans="2:15" ht="27.75" thickTop="1" thickBot="1" x14ac:dyDescent="0.4">
      <c r="B4567" s="767"/>
      <c r="C4567" s="767"/>
      <c r="D4567" s="767"/>
      <c r="E4567" s="767"/>
      <c r="F4567" s="767"/>
      <c r="G4567" s="769"/>
      <c r="H4567" s="787"/>
      <c r="I4567" s="728"/>
      <c r="J4567" s="719" t="s">
        <v>180</v>
      </c>
      <c r="K4567" s="807">
        <f>K4564-K4566</f>
        <v>2379925075.5600004</v>
      </c>
      <c r="M4567" s="1321"/>
    </row>
    <row r="4568" spans="2:15" ht="27.75" thickTop="1" thickBot="1" x14ac:dyDescent="0.4">
      <c r="B4568" s="767"/>
      <c r="C4568" s="767"/>
      <c r="D4568" s="767"/>
      <c r="E4568" s="767"/>
      <c r="F4568" s="767"/>
      <c r="G4568" s="769"/>
      <c r="H4568" s="787"/>
      <c r="I4568" s="728"/>
      <c r="J4568" s="720"/>
      <c r="K4568" s="1183"/>
      <c r="M4568" s="1321"/>
    </row>
    <row r="4569" spans="2:15" ht="27.75" thickTop="1" thickBot="1" x14ac:dyDescent="0.4">
      <c r="B4569" s="1088">
        <v>51702100300</v>
      </c>
      <c r="C4569" s="1572" t="s">
        <v>578</v>
      </c>
      <c r="D4569" s="1572"/>
      <c r="E4569" s="1572"/>
      <c r="F4569" s="1572"/>
      <c r="G4569" s="1572"/>
      <c r="H4569" s="1108"/>
      <c r="I4569" s="1101"/>
      <c r="J4569" s="1112"/>
      <c r="K4569" s="1122"/>
      <c r="M4569" s="1321"/>
    </row>
    <row r="4570" spans="2:15" ht="27.75" thickTop="1" thickBot="1" x14ac:dyDescent="0.4">
      <c r="B4570" s="1571" t="s">
        <v>213</v>
      </c>
      <c r="C4570" s="1571"/>
      <c r="D4570" s="1571"/>
      <c r="E4570" s="1571"/>
      <c r="F4570" s="1571"/>
      <c r="G4570" s="31"/>
      <c r="H4570" s="32"/>
      <c r="I4570" s="753"/>
      <c r="J4570" s="722"/>
      <c r="K4570" s="32"/>
      <c r="M4570" s="1321"/>
    </row>
    <row r="4571" spans="2:15" ht="80.25" thickTop="1" thickBot="1" x14ac:dyDescent="0.4">
      <c r="B4571" s="20" t="s">
        <v>137</v>
      </c>
      <c r="C4571" s="20" t="s">
        <v>138</v>
      </c>
      <c r="D4571" s="20" t="s">
        <v>139</v>
      </c>
      <c r="E4571" s="20" t="s">
        <v>140</v>
      </c>
      <c r="F4571" s="20" t="s">
        <v>141</v>
      </c>
      <c r="G4571" s="20" t="s">
        <v>142</v>
      </c>
      <c r="H4571" s="33" t="s">
        <v>3311</v>
      </c>
      <c r="I4571" s="750" t="s">
        <v>3317</v>
      </c>
      <c r="J4571" s="717" t="s">
        <v>3318</v>
      </c>
      <c r="K4571" s="33" t="s">
        <v>5153</v>
      </c>
      <c r="M4571" s="1321"/>
    </row>
    <row r="4572" spans="2:15" ht="77.25" thickTop="1" x14ac:dyDescent="0.35">
      <c r="B4572" s="782" t="s">
        <v>2898</v>
      </c>
      <c r="C4572" s="782">
        <v>70942</v>
      </c>
      <c r="D4572" s="790" t="s">
        <v>3402</v>
      </c>
      <c r="E4572" s="784">
        <v>3101</v>
      </c>
      <c r="F4572" s="782">
        <v>10721300</v>
      </c>
      <c r="G4572" s="37" t="s">
        <v>4649</v>
      </c>
      <c r="H4572" s="785">
        <v>100000000</v>
      </c>
      <c r="I4572" s="755"/>
      <c r="J4572" s="788">
        <v>-100000000</v>
      </c>
      <c r="K4572" s="701">
        <f t="shared" ref="K4572:K4585" si="133">SUM(H4572,J4572)</f>
        <v>0</v>
      </c>
      <c r="L4572" s="1081"/>
      <c r="M4572" s="1321"/>
    </row>
    <row r="4573" spans="2:15" ht="102" x14ac:dyDescent="0.35">
      <c r="B4573" s="698" t="s">
        <v>2905</v>
      </c>
      <c r="C4573" s="782">
        <v>70942</v>
      </c>
      <c r="D4573" s="699" t="s">
        <v>4389</v>
      </c>
      <c r="E4573" s="700">
        <v>3101</v>
      </c>
      <c r="F4573" s="782">
        <v>10721300</v>
      </c>
      <c r="G4573" s="26" t="s">
        <v>4379</v>
      </c>
      <c r="H4573" s="39">
        <v>85278700</v>
      </c>
      <c r="I4573" s="755">
        <v>12251480</v>
      </c>
      <c r="J4573" s="788"/>
      <c r="K4573" s="701">
        <f t="shared" si="133"/>
        <v>85278700</v>
      </c>
      <c r="L4573" s="1081"/>
      <c r="M4573" s="1321"/>
    </row>
    <row r="4574" spans="2:15" s="1312" customFormat="1" ht="51" x14ac:dyDescent="0.35">
      <c r="B4574" s="1313" t="s">
        <v>2906</v>
      </c>
      <c r="C4574" s="1324">
        <v>70942</v>
      </c>
      <c r="D4574" s="1325" t="s">
        <v>4390</v>
      </c>
      <c r="E4574" s="1315">
        <v>3101</v>
      </c>
      <c r="F4574" s="1324">
        <v>10721300</v>
      </c>
      <c r="G4574" s="1316" t="s">
        <v>4380</v>
      </c>
      <c r="H4574" s="1335">
        <v>45973100</v>
      </c>
      <c r="I4574" s="1343">
        <v>980000</v>
      </c>
      <c r="J4574" s="1344">
        <v>-44993100</v>
      </c>
      <c r="K4574" s="1330">
        <f t="shared" si="133"/>
        <v>980000</v>
      </c>
      <c r="L4574" s="1327"/>
      <c r="M4574" s="1321"/>
      <c r="N4574" s="1322"/>
      <c r="O4574" s="1322"/>
    </row>
    <row r="4575" spans="2:15" s="1312" customFormat="1" ht="51" x14ac:dyDescent="0.35">
      <c r="B4575" s="1313" t="s">
        <v>2907</v>
      </c>
      <c r="C4575" s="1324">
        <v>70942</v>
      </c>
      <c r="D4575" s="1325" t="s">
        <v>4391</v>
      </c>
      <c r="E4575" s="1315">
        <v>3101</v>
      </c>
      <c r="F4575" s="1324">
        <v>10721300</v>
      </c>
      <c r="G4575" s="1316" t="s">
        <v>4381</v>
      </c>
      <c r="H4575" s="1317">
        <v>15456280</v>
      </c>
      <c r="I4575" s="1343">
        <v>3040000</v>
      </c>
      <c r="J4575" s="1344">
        <v>-12416280</v>
      </c>
      <c r="K4575" s="1330">
        <f t="shared" si="133"/>
        <v>3040000</v>
      </c>
      <c r="L4575" s="1327"/>
      <c r="M4575" s="1321"/>
      <c r="N4575" s="1340"/>
      <c r="O4575" s="1322"/>
    </row>
    <row r="4576" spans="2:15" x14ac:dyDescent="0.35">
      <c r="B4576" s="698" t="s">
        <v>2908</v>
      </c>
      <c r="C4576" s="782">
        <v>70942</v>
      </c>
      <c r="D4576" s="699" t="s">
        <v>4392</v>
      </c>
      <c r="E4576" s="700">
        <v>3101</v>
      </c>
      <c r="F4576" s="782">
        <v>10721300</v>
      </c>
      <c r="G4576" s="26" t="s">
        <v>4382</v>
      </c>
      <c r="H4576" s="791">
        <v>15707070</v>
      </c>
      <c r="I4576" s="755"/>
      <c r="J4576" s="788">
        <v>-15707070</v>
      </c>
      <c r="K4576" s="701">
        <f t="shared" si="133"/>
        <v>0</v>
      </c>
      <c r="L4576" s="1081"/>
      <c r="M4576" s="1321"/>
    </row>
    <row r="4577" spans="2:13" ht="51" x14ac:dyDescent="0.35">
      <c r="B4577" s="698" t="s">
        <v>2910</v>
      </c>
      <c r="C4577" s="782">
        <v>70942</v>
      </c>
      <c r="D4577" s="699" t="s">
        <v>4393</v>
      </c>
      <c r="E4577" s="700">
        <v>3101</v>
      </c>
      <c r="F4577" s="782">
        <v>10721300</v>
      </c>
      <c r="G4577" s="26" t="s">
        <v>4383</v>
      </c>
      <c r="H4577" s="791">
        <v>16563500</v>
      </c>
      <c r="I4577" s="755"/>
      <c r="J4577" s="788"/>
      <c r="K4577" s="701">
        <f t="shared" si="133"/>
        <v>16563500</v>
      </c>
      <c r="L4577" s="1081"/>
      <c r="M4577" s="1321"/>
    </row>
    <row r="4578" spans="2:13" x14ac:dyDescent="0.35">
      <c r="B4578" s="698" t="s">
        <v>2911</v>
      </c>
      <c r="C4578" s="782">
        <v>70942</v>
      </c>
      <c r="D4578" s="699" t="s">
        <v>4394</v>
      </c>
      <c r="E4578" s="700">
        <v>3101</v>
      </c>
      <c r="F4578" s="782">
        <v>10721300</v>
      </c>
      <c r="G4578" s="26" t="s">
        <v>4384</v>
      </c>
      <c r="H4578" s="791">
        <v>69246290</v>
      </c>
      <c r="I4578" s="755"/>
      <c r="J4578" s="788">
        <v>-4020000</v>
      </c>
      <c r="K4578" s="701">
        <f t="shared" si="133"/>
        <v>65226290</v>
      </c>
      <c r="L4578" s="1081"/>
      <c r="M4578" s="1321"/>
    </row>
    <row r="4579" spans="2:13" ht="51" x14ac:dyDescent="0.35">
      <c r="B4579" s="698" t="s">
        <v>2935</v>
      </c>
      <c r="C4579" s="782">
        <v>70942</v>
      </c>
      <c r="D4579" s="699" t="s">
        <v>4395</v>
      </c>
      <c r="E4579" s="700">
        <v>3101</v>
      </c>
      <c r="F4579" s="782">
        <v>10721300</v>
      </c>
      <c r="G4579" s="26" t="s">
        <v>4385</v>
      </c>
      <c r="H4579" s="791">
        <v>7300000</v>
      </c>
      <c r="I4579" s="755"/>
      <c r="J4579" s="788"/>
      <c r="K4579" s="701">
        <f t="shared" si="133"/>
        <v>7300000</v>
      </c>
      <c r="L4579" s="1081"/>
      <c r="M4579" s="1321"/>
    </row>
    <row r="4580" spans="2:13" x14ac:dyDescent="0.35">
      <c r="B4580" s="698" t="s">
        <v>2954</v>
      </c>
      <c r="C4580" s="782">
        <v>70942</v>
      </c>
      <c r="D4580" s="1130" t="s">
        <v>4396</v>
      </c>
      <c r="E4580" s="700">
        <v>3101</v>
      </c>
      <c r="F4580" s="782">
        <v>10721300</v>
      </c>
      <c r="G4580" s="26" t="s">
        <v>4386</v>
      </c>
      <c r="H4580" s="791">
        <v>2550000</v>
      </c>
      <c r="I4580" s="755"/>
      <c r="J4580" s="788"/>
      <c r="K4580" s="701">
        <f t="shared" si="133"/>
        <v>2550000</v>
      </c>
      <c r="L4580" s="1081"/>
      <c r="M4580" s="1321"/>
    </row>
    <row r="4581" spans="2:13" ht="51" x14ac:dyDescent="0.35">
      <c r="B4581" s="698" t="s">
        <v>2916</v>
      </c>
      <c r="C4581" s="782">
        <v>70942</v>
      </c>
      <c r="D4581" s="1130" t="s">
        <v>4397</v>
      </c>
      <c r="E4581" s="700">
        <v>3101</v>
      </c>
      <c r="F4581" s="782">
        <v>10721300</v>
      </c>
      <c r="G4581" s="26" t="s">
        <v>3250</v>
      </c>
      <c r="H4581" s="791">
        <v>1800000</v>
      </c>
      <c r="I4581" s="755"/>
      <c r="J4581" s="788"/>
      <c r="K4581" s="701">
        <f t="shared" si="133"/>
        <v>1800000</v>
      </c>
      <c r="L4581" s="1081"/>
      <c r="M4581" s="1321"/>
    </row>
    <row r="4582" spans="2:13" ht="51" x14ac:dyDescent="0.35">
      <c r="B4582" s="698" t="s">
        <v>2901</v>
      </c>
      <c r="C4582" s="782">
        <v>70942</v>
      </c>
      <c r="D4582" s="1130" t="s">
        <v>4398</v>
      </c>
      <c r="E4582" s="700">
        <v>3101</v>
      </c>
      <c r="F4582" s="782">
        <v>10721300</v>
      </c>
      <c r="G4582" s="26" t="s">
        <v>4387</v>
      </c>
      <c r="H4582" s="791">
        <v>37113590</v>
      </c>
      <c r="I4582" s="755">
        <v>8903200</v>
      </c>
      <c r="J4582" s="788"/>
      <c r="K4582" s="701">
        <f t="shared" si="133"/>
        <v>37113590</v>
      </c>
      <c r="L4582" s="1081"/>
      <c r="M4582" s="1321"/>
    </row>
    <row r="4583" spans="2:13" x14ac:dyDescent="0.35">
      <c r="B4583" s="698" t="s">
        <v>2919</v>
      </c>
      <c r="C4583" s="782">
        <v>70942</v>
      </c>
      <c r="D4583" s="1130" t="s">
        <v>4399</v>
      </c>
      <c r="E4583" s="700">
        <v>3101</v>
      </c>
      <c r="F4583" s="782">
        <v>10721300</v>
      </c>
      <c r="G4583" s="26" t="s">
        <v>3251</v>
      </c>
      <c r="H4583" s="791">
        <v>35833040</v>
      </c>
      <c r="I4583" s="755"/>
      <c r="J4583" s="788"/>
      <c r="K4583" s="701">
        <f t="shared" si="133"/>
        <v>35833040</v>
      </c>
      <c r="L4583" s="1081"/>
      <c r="M4583" s="1321"/>
    </row>
    <row r="4584" spans="2:13" x14ac:dyDescent="0.35">
      <c r="B4584" s="698" t="s">
        <v>2914</v>
      </c>
      <c r="C4584" s="782">
        <v>70942</v>
      </c>
      <c r="D4584" s="1130" t="s">
        <v>4400</v>
      </c>
      <c r="E4584" s="700">
        <v>3101</v>
      </c>
      <c r="F4584" s="782">
        <v>10721300</v>
      </c>
      <c r="G4584" s="26" t="s">
        <v>3252</v>
      </c>
      <c r="H4584" s="791">
        <v>77083980</v>
      </c>
      <c r="I4584" s="755"/>
      <c r="J4584" s="788"/>
      <c r="K4584" s="701">
        <f t="shared" si="133"/>
        <v>77083980</v>
      </c>
      <c r="L4584" s="1081"/>
      <c r="M4584" s="1321"/>
    </row>
    <row r="4585" spans="2:13" ht="51.75" thickBot="1" x14ac:dyDescent="0.4">
      <c r="B4585" s="698" t="s">
        <v>2902</v>
      </c>
      <c r="C4585" s="782">
        <v>70942</v>
      </c>
      <c r="D4585" s="1130" t="s">
        <v>4401</v>
      </c>
      <c r="E4585" s="700">
        <v>3101</v>
      </c>
      <c r="F4585" s="782">
        <v>10721300</v>
      </c>
      <c r="G4585" s="26" t="s">
        <v>4388</v>
      </c>
      <c r="H4585" s="39">
        <v>35000000</v>
      </c>
      <c r="I4585" s="755">
        <v>750000</v>
      </c>
      <c r="J4585" s="788"/>
      <c r="K4585" s="701">
        <f t="shared" si="133"/>
        <v>35000000</v>
      </c>
      <c r="L4585" s="1081"/>
      <c r="M4585" s="1321"/>
    </row>
    <row r="4586" spans="2:13" ht="27.75" thickTop="1" thickBot="1" x14ac:dyDescent="0.4">
      <c r="B4586" s="764"/>
      <c r="C4586" s="764"/>
      <c r="D4586" s="764"/>
      <c r="E4586" s="764"/>
      <c r="F4586" s="764"/>
      <c r="G4586" s="51" t="s">
        <v>1038</v>
      </c>
      <c r="H4586" s="766">
        <f>SUM(H4572:H4585)</f>
        <v>544905550</v>
      </c>
      <c r="I4586" s="747">
        <f>SUM(I4572:I4585)</f>
        <v>25924680</v>
      </c>
      <c r="J4586" s="765">
        <f>SUM(J4572:J4585)</f>
        <v>-177136450</v>
      </c>
      <c r="K4586" s="766">
        <f>SUM(K4572:K4585)</f>
        <v>367769100</v>
      </c>
      <c r="M4586" s="1321"/>
    </row>
    <row r="4587" spans="2:13" ht="27.75" thickTop="1" thickBot="1" x14ac:dyDescent="0.4">
      <c r="B4587" s="767"/>
      <c r="C4587" s="767"/>
      <c r="D4587" s="767"/>
      <c r="E4587" s="767"/>
      <c r="F4587" s="767"/>
      <c r="G4587" s="643"/>
      <c r="H4587" s="794"/>
      <c r="I4587" s="866"/>
      <c r="J4587" s="842"/>
      <c r="K4587" s="930"/>
      <c r="M4587" s="1321"/>
    </row>
    <row r="4588" spans="2:13" ht="27.75" thickTop="1" thickBot="1" x14ac:dyDescent="0.4">
      <c r="B4588" s="767"/>
      <c r="C4588" s="767"/>
      <c r="D4588" s="767"/>
      <c r="E4588" s="767"/>
      <c r="F4588" s="767"/>
      <c r="G4588" s="769"/>
      <c r="H4588" s="787"/>
      <c r="I4588" s="728"/>
      <c r="J4588" s="719" t="s">
        <v>215</v>
      </c>
      <c r="K4588" s="766">
        <f>K4586</f>
        <v>367769100</v>
      </c>
      <c r="M4588" s="1321"/>
    </row>
    <row r="4589" spans="2:13" ht="27.75" thickTop="1" thickBot="1" x14ac:dyDescent="0.4">
      <c r="B4589" s="767"/>
      <c r="C4589" s="767"/>
      <c r="D4589" s="767"/>
      <c r="E4589" s="767"/>
      <c r="F4589" s="767"/>
      <c r="G4589" s="769"/>
      <c r="H4589" s="787"/>
      <c r="I4589" s="728"/>
      <c r="J4589" s="720"/>
      <c r="K4589" s="1183"/>
      <c r="M4589" s="1321"/>
    </row>
    <row r="4590" spans="2:13" ht="27.75" thickTop="1" thickBot="1" x14ac:dyDescent="0.4">
      <c r="B4590" s="1088" t="s">
        <v>99</v>
      </c>
      <c r="C4590" s="1089" t="s">
        <v>2991</v>
      </c>
      <c r="D4590" s="1089"/>
      <c r="E4590" s="1089"/>
      <c r="F4590" s="1089"/>
      <c r="G4590" s="1089"/>
      <c r="H4590" s="1108"/>
      <c r="I4590" s="1101"/>
      <c r="J4590" s="1112"/>
      <c r="K4590" s="1108"/>
      <c r="M4590" s="1321"/>
    </row>
    <row r="4591" spans="2:13" ht="27.75" thickTop="1" thickBot="1" x14ac:dyDescent="0.4">
      <c r="B4591" s="1569" t="s">
        <v>182</v>
      </c>
      <c r="C4591" s="1569"/>
      <c r="D4591" s="1569"/>
      <c r="E4591" s="1569"/>
      <c r="F4591" s="1569"/>
      <c r="G4591" s="31"/>
      <c r="H4591" s="32"/>
      <c r="I4591" s="753"/>
      <c r="J4591" s="722"/>
      <c r="K4591" s="32"/>
      <c r="M4591" s="1321"/>
    </row>
    <row r="4592" spans="2:13" ht="106.5" thickTop="1" thickBot="1" x14ac:dyDescent="0.4">
      <c r="B4592" s="20" t="s">
        <v>137</v>
      </c>
      <c r="C4592" s="20" t="s">
        <v>138</v>
      </c>
      <c r="D4592" s="20" t="s">
        <v>139</v>
      </c>
      <c r="E4592" s="20" t="s">
        <v>140</v>
      </c>
      <c r="F4592" s="20" t="s">
        <v>141</v>
      </c>
      <c r="G4592" s="20" t="s">
        <v>142</v>
      </c>
      <c r="H4592" s="33" t="s">
        <v>3311</v>
      </c>
      <c r="I4592" s="750" t="s">
        <v>3316</v>
      </c>
      <c r="J4592" s="717" t="s">
        <v>3315</v>
      </c>
      <c r="K4592" s="21" t="s">
        <v>5190</v>
      </c>
      <c r="M4592" s="1321"/>
    </row>
    <row r="4593" spans="2:13" ht="26.25" thickTop="1" x14ac:dyDescent="0.35">
      <c r="B4593" s="782">
        <v>21010101</v>
      </c>
      <c r="C4593" s="782">
        <v>70922</v>
      </c>
      <c r="D4593" s="783" t="s">
        <v>4886</v>
      </c>
      <c r="E4593" s="784">
        <v>2101</v>
      </c>
      <c r="F4593" s="782">
        <v>10721300</v>
      </c>
      <c r="G4593" s="37" t="s">
        <v>143</v>
      </c>
      <c r="H4593" s="785">
        <v>6205031179.6224003</v>
      </c>
      <c r="I4593" s="744">
        <v>2999550500.75</v>
      </c>
      <c r="J4593" s="738"/>
      <c r="K4593" s="785">
        <f t="shared" ref="K4593:K4627" si="134">SUM(H4593,J4593)</f>
        <v>6205031179.6224003</v>
      </c>
      <c r="L4593" s="1081"/>
      <c r="M4593" s="1321"/>
    </row>
    <row r="4594" spans="2:13" ht="32.1" customHeight="1" x14ac:dyDescent="0.35">
      <c r="B4594" s="782">
        <v>22020101</v>
      </c>
      <c r="C4594" s="782">
        <v>70922</v>
      </c>
      <c r="D4594" s="783" t="s">
        <v>4886</v>
      </c>
      <c r="E4594" s="784">
        <v>2101</v>
      </c>
      <c r="F4594" s="782">
        <v>10721300</v>
      </c>
      <c r="G4594" s="37" t="s">
        <v>145</v>
      </c>
      <c r="H4594" s="785">
        <v>4478600</v>
      </c>
      <c r="I4594" s="744"/>
      <c r="J4594" s="738"/>
      <c r="K4594" s="785">
        <f t="shared" si="134"/>
        <v>4478600</v>
      </c>
      <c r="L4594" s="1081"/>
      <c r="M4594" s="1321"/>
    </row>
    <row r="4595" spans="2:13" ht="32.1" customHeight="1" x14ac:dyDescent="0.35">
      <c r="B4595" s="782">
        <v>22020102</v>
      </c>
      <c r="C4595" s="782">
        <v>70922</v>
      </c>
      <c r="D4595" s="783" t="s">
        <v>4886</v>
      </c>
      <c r="E4595" s="784">
        <v>2101</v>
      </c>
      <c r="F4595" s="782">
        <v>10721300</v>
      </c>
      <c r="G4595" s="37" t="s">
        <v>146</v>
      </c>
      <c r="H4595" s="785">
        <v>242165</v>
      </c>
      <c r="I4595" s="744">
        <v>211000</v>
      </c>
      <c r="J4595" s="738"/>
      <c r="K4595" s="785">
        <f t="shared" si="134"/>
        <v>242165</v>
      </c>
      <c r="L4595" s="1081"/>
      <c r="M4595" s="1321"/>
    </row>
    <row r="4596" spans="2:13" ht="32.1" customHeight="1" x14ac:dyDescent="0.35">
      <c r="B4596" s="782">
        <v>22020201</v>
      </c>
      <c r="C4596" s="782">
        <v>70922</v>
      </c>
      <c r="D4596" s="783" t="s">
        <v>4886</v>
      </c>
      <c r="E4596" s="784">
        <v>2101</v>
      </c>
      <c r="F4596" s="782">
        <v>10721300</v>
      </c>
      <c r="G4596" s="37" t="s">
        <v>147</v>
      </c>
      <c r="H4596" s="785">
        <v>140000</v>
      </c>
      <c r="I4596" s="744"/>
      <c r="J4596" s="738"/>
      <c r="K4596" s="785">
        <f t="shared" si="134"/>
        <v>140000</v>
      </c>
      <c r="L4596" s="1081"/>
      <c r="M4596" s="1321"/>
    </row>
    <row r="4597" spans="2:13" ht="32.1" customHeight="1" x14ac:dyDescent="0.35">
      <c r="B4597" s="782">
        <v>22020203</v>
      </c>
      <c r="C4597" s="782">
        <v>70922</v>
      </c>
      <c r="D4597" s="783" t="s">
        <v>4886</v>
      </c>
      <c r="E4597" s="784">
        <v>2101</v>
      </c>
      <c r="F4597" s="782">
        <v>10721300</v>
      </c>
      <c r="G4597" s="37" t="s">
        <v>148</v>
      </c>
      <c r="H4597" s="785">
        <v>512333.5</v>
      </c>
      <c r="I4597" s="744"/>
      <c r="J4597" s="738"/>
      <c r="K4597" s="785">
        <f t="shared" si="134"/>
        <v>512333.5</v>
      </c>
      <c r="L4597" s="1081"/>
      <c r="M4597" s="1321"/>
    </row>
    <row r="4598" spans="2:13" ht="32.1" customHeight="1" x14ac:dyDescent="0.35">
      <c r="B4598" s="782">
        <v>22020205</v>
      </c>
      <c r="C4598" s="782">
        <v>70922</v>
      </c>
      <c r="D4598" s="783" t="s">
        <v>4886</v>
      </c>
      <c r="E4598" s="784">
        <v>2101</v>
      </c>
      <c r="F4598" s="782">
        <v>10721300</v>
      </c>
      <c r="G4598" s="37" t="s">
        <v>185</v>
      </c>
      <c r="H4598" s="785">
        <v>330645</v>
      </c>
      <c r="I4598" s="744">
        <v>11500</v>
      </c>
      <c r="J4598" s="738"/>
      <c r="K4598" s="785">
        <f t="shared" si="134"/>
        <v>330645</v>
      </c>
      <c r="L4598" s="1081"/>
      <c r="M4598" s="1321"/>
    </row>
    <row r="4599" spans="2:13" ht="32.1" customHeight="1" x14ac:dyDescent="0.35">
      <c r="B4599" s="782">
        <v>22020206</v>
      </c>
      <c r="C4599" s="782">
        <v>70922</v>
      </c>
      <c r="D4599" s="783" t="s">
        <v>4886</v>
      </c>
      <c r="E4599" s="784">
        <v>2101</v>
      </c>
      <c r="F4599" s="782">
        <v>10721300</v>
      </c>
      <c r="G4599" s="37" t="s">
        <v>234</v>
      </c>
      <c r="H4599" s="785">
        <v>210000</v>
      </c>
      <c r="I4599" s="744"/>
      <c r="J4599" s="738"/>
      <c r="K4599" s="785">
        <f t="shared" si="134"/>
        <v>210000</v>
      </c>
      <c r="L4599" s="1081"/>
      <c r="M4599" s="1321"/>
    </row>
    <row r="4600" spans="2:13" ht="32.1" customHeight="1" x14ac:dyDescent="0.35">
      <c r="B4600" s="782">
        <v>22020301</v>
      </c>
      <c r="C4600" s="782">
        <v>70922</v>
      </c>
      <c r="D4600" s="783" t="s">
        <v>4886</v>
      </c>
      <c r="E4600" s="784">
        <v>2101</v>
      </c>
      <c r="F4600" s="782">
        <v>10721300</v>
      </c>
      <c r="G4600" s="37" t="s">
        <v>195</v>
      </c>
      <c r="H4600" s="785">
        <v>3325552.3</v>
      </c>
      <c r="I4600" s="744">
        <v>70700</v>
      </c>
      <c r="J4600" s="738"/>
      <c r="K4600" s="785">
        <f t="shared" si="134"/>
        <v>3325552.3</v>
      </c>
      <c r="L4600" s="1081"/>
      <c r="M4600" s="1321"/>
    </row>
    <row r="4601" spans="2:13" ht="32.1" customHeight="1" x14ac:dyDescent="0.35">
      <c r="B4601" s="782">
        <v>22020302</v>
      </c>
      <c r="C4601" s="782">
        <v>70922</v>
      </c>
      <c r="D4601" s="783" t="s">
        <v>4886</v>
      </c>
      <c r="E4601" s="784">
        <v>2101</v>
      </c>
      <c r="F4601" s="782">
        <v>10721300</v>
      </c>
      <c r="G4601" s="37" t="s">
        <v>207</v>
      </c>
      <c r="H4601" s="785">
        <v>73479</v>
      </c>
      <c r="I4601" s="744"/>
      <c r="J4601" s="738"/>
      <c r="K4601" s="785">
        <f t="shared" si="134"/>
        <v>73479</v>
      </c>
      <c r="L4601" s="1081"/>
      <c r="M4601" s="1321"/>
    </row>
    <row r="4602" spans="2:13" ht="32.1" customHeight="1" x14ac:dyDescent="0.35">
      <c r="B4602" s="782">
        <v>22020303</v>
      </c>
      <c r="C4602" s="782">
        <v>70922</v>
      </c>
      <c r="D4602" s="783" t="s">
        <v>4886</v>
      </c>
      <c r="E4602" s="784">
        <v>2101</v>
      </c>
      <c r="F4602" s="782">
        <v>10721300</v>
      </c>
      <c r="G4602" s="37" t="s">
        <v>152</v>
      </c>
      <c r="H4602" s="785">
        <v>9582.2999999999993</v>
      </c>
      <c r="I4602" s="744"/>
      <c r="J4602" s="738"/>
      <c r="K4602" s="785">
        <f t="shared" si="134"/>
        <v>9582.2999999999993</v>
      </c>
      <c r="L4602" s="1081"/>
      <c r="M4602" s="1321"/>
    </row>
    <row r="4603" spans="2:13" ht="32.1" customHeight="1" x14ac:dyDescent="0.35">
      <c r="B4603" s="782">
        <v>22020304</v>
      </c>
      <c r="C4603" s="782">
        <v>70922</v>
      </c>
      <c r="D4603" s="783" t="s">
        <v>4886</v>
      </c>
      <c r="E4603" s="784">
        <v>2101</v>
      </c>
      <c r="F4603" s="782">
        <v>10721300</v>
      </c>
      <c r="G4603" s="37" t="s">
        <v>187</v>
      </c>
      <c r="H4603" s="785">
        <v>10717</v>
      </c>
      <c r="I4603" s="744"/>
      <c r="J4603" s="738"/>
      <c r="K4603" s="785">
        <f t="shared" si="134"/>
        <v>10717</v>
      </c>
      <c r="L4603" s="1081"/>
      <c r="M4603" s="1321"/>
    </row>
    <row r="4604" spans="2:13" ht="32.1" customHeight="1" x14ac:dyDescent="0.35">
      <c r="B4604" s="782">
        <v>22020305</v>
      </c>
      <c r="C4604" s="782">
        <v>70922</v>
      </c>
      <c r="D4604" s="783" t="s">
        <v>4886</v>
      </c>
      <c r="E4604" s="784">
        <v>2101</v>
      </c>
      <c r="F4604" s="782">
        <v>10721300</v>
      </c>
      <c r="G4604" s="37" t="s">
        <v>153</v>
      </c>
      <c r="H4604" s="785">
        <v>700000</v>
      </c>
      <c r="I4604" s="744"/>
      <c r="J4604" s="738"/>
      <c r="K4604" s="785">
        <f t="shared" si="134"/>
        <v>700000</v>
      </c>
      <c r="L4604" s="1081"/>
      <c r="M4604" s="1321"/>
    </row>
    <row r="4605" spans="2:13" ht="32.1" customHeight="1" x14ac:dyDescent="0.35">
      <c r="B4605" s="782">
        <v>22020306</v>
      </c>
      <c r="C4605" s="782">
        <v>70922</v>
      </c>
      <c r="D4605" s="783" t="s">
        <v>4886</v>
      </c>
      <c r="E4605" s="784">
        <v>2101</v>
      </c>
      <c r="F4605" s="782">
        <v>10721300</v>
      </c>
      <c r="G4605" s="37" t="s">
        <v>154</v>
      </c>
      <c r="H4605" s="785">
        <v>443065</v>
      </c>
      <c r="I4605" s="744"/>
      <c r="J4605" s="738"/>
      <c r="K4605" s="785">
        <f t="shared" si="134"/>
        <v>443065</v>
      </c>
      <c r="L4605" s="1081"/>
      <c r="M4605" s="1321"/>
    </row>
    <row r="4606" spans="2:13" ht="32.1" customHeight="1" x14ac:dyDescent="0.35">
      <c r="B4606" s="782">
        <v>22020308</v>
      </c>
      <c r="C4606" s="782">
        <v>70922</v>
      </c>
      <c r="D4606" s="783" t="s">
        <v>4886</v>
      </c>
      <c r="E4606" s="784">
        <v>2101</v>
      </c>
      <c r="F4606" s="782">
        <v>10721300</v>
      </c>
      <c r="G4606" s="37" t="s">
        <v>242</v>
      </c>
      <c r="H4606" s="785">
        <v>351750</v>
      </c>
      <c r="I4606" s="744"/>
      <c r="J4606" s="738"/>
      <c r="K4606" s="785">
        <f t="shared" si="134"/>
        <v>351750</v>
      </c>
      <c r="L4606" s="1081"/>
      <c r="M4606" s="1321"/>
    </row>
    <row r="4607" spans="2:13" ht="32.1" customHeight="1" x14ac:dyDescent="0.35">
      <c r="B4607" s="782">
        <v>22020401</v>
      </c>
      <c r="C4607" s="782">
        <v>70922</v>
      </c>
      <c r="D4607" s="783" t="s">
        <v>4886</v>
      </c>
      <c r="E4607" s="784">
        <v>2101</v>
      </c>
      <c r="F4607" s="782">
        <v>10721300</v>
      </c>
      <c r="G4607" s="37" t="s">
        <v>196</v>
      </c>
      <c r="H4607" s="701">
        <v>2588775</v>
      </c>
      <c r="I4607" s="744"/>
      <c r="J4607" s="788"/>
      <c r="K4607" s="785">
        <f t="shared" si="134"/>
        <v>2588775</v>
      </c>
      <c r="L4607" s="1081"/>
      <c r="M4607" s="1321"/>
    </row>
    <row r="4608" spans="2:13" ht="32.1" customHeight="1" x14ac:dyDescent="0.35">
      <c r="B4608" s="782">
        <v>22020402</v>
      </c>
      <c r="C4608" s="782">
        <v>70922</v>
      </c>
      <c r="D4608" s="783" t="s">
        <v>4886</v>
      </c>
      <c r="E4608" s="784">
        <v>2101</v>
      </c>
      <c r="F4608" s="782">
        <v>10721300</v>
      </c>
      <c r="G4608" s="37" t="s">
        <v>197</v>
      </c>
      <c r="H4608" s="701">
        <v>1860950</v>
      </c>
      <c r="I4608" s="744">
        <v>24500</v>
      </c>
      <c r="J4608" s="788"/>
      <c r="K4608" s="785">
        <f t="shared" si="134"/>
        <v>1860950</v>
      </c>
      <c r="L4608" s="1081"/>
      <c r="M4608" s="1321"/>
    </row>
    <row r="4609" spans="2:13" ht="32.1" customHeight="1" x14ac:dyDescent="0.35">
      <c r="B4609" s="782">
        <v>22020403</v>
      </c>
      <c r="C4609" s="782">
        <v>70922</v>
      </c>
      <c r="D4609" s="783" t="s">
        <v>4886</v>
      </c>
      <c r="E4609" s="784">
        <v>2101</v>
      </c>
      <c r="F4609" s="782">
        <v>10721300</v>
      </c>
      <c r="G4609" s="37" t="s">
        <v>160</v>
      </c>
      <c r="H4609" s="785">
        <v>40175000</v>
      </c>
      <c r="I4609" s="744"/>
      <c r="J4609" s="738"/>
      <c r="K4609" s="785">
        <f t="shared" si="134"/>
        <v>40175000</v>
      </c>
      <c r="L4609" s="1081"/>
      <c r="M4609" s="1321"/>
    </row>
    <row r="4610" spans="2:13" ht="32.1" customHeight="1" x14ac:dyDescent="0.35">
      <c r="B4610" s="782">
        <v>22020405</v>
      </c>
      <c r="C4610" s="782">
        <v>70922</v>
      </c>
      <c r="D4610" s="783" t="s">
        <v>4886</v>
      </c>
      <c r="E4610" s="784">
        <v>2101</v>
      </c>
      <c r="F4610" s="782">
        <v>10721300</v>
      </c>
      <c r="G4610" s="37" t="s">
        <v>162</v>
      </c>
      <c r="H4610" s="701">
        <v>490665</v>
      </c>
      <c r="I4610" s="744"/>
      <c r="J4610" s="788"/>
      <c r="K4610" s="785">
        <f t="shared" si="134"/>
        <v>490665</v>
      </c>
      <c r="L4610" s="1081"/>
      <c r="M4610" s="1321"/>
    </row>
    <row r="4611" spans="2:13" ht="32.1" customHeight="1" x14ac:dyDescent="0.35">
      <c r="B4611" s="782">
        <v>22020406</v>
      </c>
      <c r="C4611" s="782">
        <v>70922</v>
      </c>
      <c r="D4611" s="783" t="s">
        <v>4886</v>
      </c>
      <c r="E4611" s="784">
        <v>2101</v>
      </c>
      <c r="F4611" s="782">
        <v>10721300</v>
      </c>
      <c r="G4611" s="37" t="s">
        <v>163</v>
      </c>
      <c r="H4611" s="701">
        <v>1461460</v>
      </c>
      <c r="I4611" s="744"/>
      <c r="J4611" s="788"/>
      <c r="K4611" s="785">
        <f t="shared" si="134"/>
        <v>1461460</v>
      </c>
      <c r="L4611" s="1081"/>
      <c r="M4611" s="1321"/>
    </row>
    <row r="4612" spans="2:13" ht="32.1" customHeight="1" x14ac:dyDescent="0.35">
      <c r="B4612" s="782">
        <v>22020501</v>
      </c>
      <c r="C4612" s="782">
        <v>70922</v>
      </c>
      <c r="D4612" s="783" t="s">
        <v>4886</v>
      </c>
      <c r="E4612" s="784">
        <v>2101</v>
      </c>
      <c r="F4612" s="782">
        <v>10721300</v>
      </c>
      <c r="G4612" s="37" t="s">
        <v>198</v>
      </c>
      <c r="H4612" s="701">
        <v>5075000</v>
      </c>
      <c r="I4612" s="744"/>
      <c r="J4612" s="788"/>
      <c r="K4612" s="785">
        <f t="shared" si="134"/>
        <v>5075000</v>
      </c>
      <c r="L4612" s="1081"/>
      <c r="M4612" s="1321"/>
    </row>
    <row r="4613" spans="2:13" ht="32.1" customHeight="1" x14ac:dyDescent="0.35">
      <c r="B4613" s="782">
        <v>22020601</v>
      </c>
      <c r="C4613" s="782">
        <v>70922</v>
      </c>
      <c r="D4613" s="783" t="s">
        <v>4886</v>
      </c>
      <c r="E4613" s="784">
        <v>2101</v>
      </c>
      <c r="F4613" s="782">
        <v>10721300</v>
      </c>
      <c r="G4613" s="37" t="s">
        <v>166</v>
      </c>
      <c r="H4613" s="701">
        <v>443065</v>
      </c>
      <c r="I4613" s="744"/>
      <c r="J4613" s="788"/>
      <c r="K4613" s="785">
        <f t="shared" si="134"/>
        <v>443065</v>
      </c>
      <c r="L4613" s="1081"/>
      <c r="M4613" s="1321"/>
    </row>
    <row r="4614" spans="2:13" ht="32.1" customHeight="1" x14ac:dyDescent="0.35">
      <c r="B4614" s="782">
        <v>22020605</v>
      </c>
      <c r="C4614" s="782">
        <v>70922</v>
      </c>
      <c r="D4614" s="783" t="s">
        <v>4886</v>
      </c>
      <c r="E4614" s="784">
        <v>2101</v>
      </c>
      <c r="F4614" s="782">
        <v>10721300</v>
      </c>
      <c r="G4614" s="37" t="s">
        <v>167</v>
      </c>
      <c r="H4614" s="701">
        <v>419636</v>
      </c>
      <c r="I4614" s="744"/>
      <c r="J4614" s="788"/>
      <c r="K4614" s="785">
        <f t="shared" si="134"/>
        <v>419636</v>
      </c>
      <c r="L4614" s="1081"/>
      <c r="M4614" s="1321"/>
    </row>
    <row r="4615" spans="2:13" ht="32.1" customHeight="1" x14ac:dyDescent="0.35">
      <c r="B4615" s="782">
        <v>22020701</v>
      </c>
      <c r="C4615" s="782">
        <v>70922</v>
      </c>
      <c r="D4615" s="783" t="s">
        <v>4886</v>
      </c>
      <c r="E4615" s="784">
        <v>2101</v>
      </c>
      <c r="F4615" s="782">
        <v>10721300</v>
      </c>
      <c r="G4615" s="37" t="s">
        <v>199</v>
      </c>
      <c r="H4615" s="701">
        <v>24920000</v>
      </c>
      <c r="I4615" s="744"/>
      <c r="J4615" s="788"/>
      <c r="K4615" s="785">
        <f t="shared" si="134"/>
        <v>24920000</v>
      </c>
      <c r="L4615" s="1081"/>
      <c r="M4615" s="1321"/>
    </row>
    <row r="4616" spans="2:13" ht="32.1" customHeight="1" x14ac:dyDescent="0.35">
      <c r="B4616" s="782">
        <v>22020702</v>
      </c>
      <c r="C4616" s="782">
        <v>70922</v>
      </c>
      <c r="D4616" s="783" t="s">
        <v>4886</v>
      </c>
      <c r="E4616" s="784">
        <v>2101</v>
      </c>
      <c r="F4616" s="782">
        <v>10721300</v>
      </c>
      <c r="G4616" s="37" t="s">
        <v>223</v>
      </c>
      <c r="H4616" s="701">
        <v>420000</v>
      </c>
      <c r="I4616" s="744"/>
      <c r="J4616" s="788"/>
      <c r="K4616" s="785">
        <f t="shared" si="134"/>
        <v>420000</v>
      </c>
      <c r="L4616" s="1081"/>
      <c r="M4616" s="1321"/>
    </row>
    <row r="4617" spans="2:13" ht="32.1" customHeight="1" x14ac:dyDescent="0.35">
      <c r="B4617" s="782">
        <v>22020801</v>
      </c>
      <c r="C4617" s="782">
        <v>70922</v>
      </c>
      <c r="D4617" s="783" t="s">
        <v>4886</v>
      </c>
      <c r="E4617" s="784">
        <v>2101</v>
      </c>
      <c r="F4617" s="782">
        <v>10721300</v>
      </c>
      <c r="G4617" s="37" t="s">
        <v>168</v>
      </c>
      <c r="H4617" s="701">
        <v>3220000</v>
      </c>
      <c r="I4617" s="744">
        <v>263500</v>
      </c>
      <c r="J4617" s="788"/>
      <c r="K4617" s="785">
        <f t="shared" si="134"/>
        <v>3220000</v>
      </c>
      <c r="L4617" s="1081"/>
      <c r="M4617" s="1321"/>
    </row>
    <row r="4618" spans="2:13" ht="32.1" customHeight="1" x14ac:dyDescent="0.35">
      <c r="B4618" s="782">
        <v>22020802</v>
      </c>
      <c r="C4618" s="782">
        <v>70922</v>
      </c>
      <c r="D4618" s="783" t="s">
        <v>4886</v>
      </c>
      <c r="E4618" s="784">
        <v>2101</v>
      </c>
      <c r="F4618" s="782">
        <v>10721300</v>
      </c>
      <c r="G4618" s="37" t="s">
        <v>188</v>
      </c>
      <c r="H4618" s="701">
        <v>443310</v>
      </c>
      <c r="I4618" s="744"/>
      <c r="J4618" s="788"/>
      <c r="K4618" s="785">
        <f t="shared" si="134"/>
        <v>443310</v>
      </c>
      <c r="L4618" s="1081"/>
      <c r="M4618" s="1321"/>
    </row>
    <row r="4619" spans="2:13" ht="32.1" customHeight="1" x14ac:dyDescent="0.35">
      <c r="B4619" s="782">
        <v>22020803</v>
      </c>
      <c r="C4619" s="782">
        <v>70922</v>
      </c>
      <c r="D4619" s="783" t="s">
        <v>4886</v>
      </c>
      <c r="E4619" s="784">
        <v>2101</v>
      </c>
      <c r="F4619" s="782">
        <v>10721300</v>
      </c>
      <c r="G4619" s="37" t="s">
        <v>169</v>
      </c>
      <c r="H4619" s="701">
        <v>718410</v>
      </c>
      <c r="I4619" s="744">
        <v>128850</v>
      </c>
      <c r="J4619" s="788"/>
      <c r="K4619" s="785">
        <f t="shared" si="134"/>
        <v>718410</v>
      </c>
      <c r="L4619" s="1081"/>
      <c r="M4619" s="1321"/>
    </row>
    <row r="4620" spans="2:13" ht="32.1" customHeight="1" x14ac:dyDescent="0.35">
      <c r="B4620" s="782">
        <v>22020901</v>
      </c>
      <c r="C4620" s="782">
        <v>70922</v>
      </c>
      <c r="D4620" s="783" t="s">
        <v>4886</v>
      </c>
      <c r="E4620" s="784">
        <v>2101</v>
      </c>
      <c r="F4620" s="782">
        <v>10721300</v>
      </c>
      <c r="G4620" s="37" t="s">
        <v>171</v>
      </c>
      <c r="H4620" s="701">
        <v>45778.383000000002</v>
      </c>
      <c r="I4620" s="744"/>
      <c r="J4620" s="788"/>
      <c r="K4620" s="785">
        <f t="shared" si="134"/>
        <v>45778.383000000002</v>
      </c>
      <c r="L4620" s="1081"/>
      <c r="M4620" s="1321"/>
    </row>
    <row r="4621" spans="2:13" ht="32.1" customHeight="1" x14ac:dyDescent="0.35">
      <c r="B4621" s="782">
        <v>22021001</v>
      </c>
      <c r="C4621" s="782">
        <v>70922</v>
      </c>
      <c r="D4621" s="783" t="s">
        <v>4886</v>
      </c>
      <c r="E4621" s="784">
        <v>2101</v>
      </c>
      <c r="F4621" s="782">
        <v>10721300</v>
      </c>
      <c r="G4621" s="37" t="s">
        <v>172</v>
      </c>
      <c r="H4621" s="701">
        <v>3339350</v>
      </c>
      <c r="I4621" s="744">
        <v>277200</v>
      </c>
      <c r="J4621" s="788"/>
      <c r="K4621" s="785">
        <f t="shared" si="134"/>
        <v>3339350</v>
      </c>
      <c r="L4621" s="1081"/>
      <c r="M4621" s="1321"/>
    </row>
    <row r="4622" spans="2:13" ht="32.1" customHeight="1" x14ac:dyDescent="0.35">
      <c r="B4622" s="782">
        <v>22021002</v>
      </c>
      <c r="C4622" s="782">
        <v>70922</v>
      </c>
      <c r="D4622" s="783" t="s">
        <v>4886</v>
      </c>
      <c r="E4622" s="784">
        <v>2101</v>
      </c>
      <c r="F4622" s="782">
        <v>10721300</v>
      </c>
      <c r="G4622" s="37" t="s">
        <v>189</v>
      </c>
      <c r="H4622" s="701">
        <v>1155350</v>
      </c>
      <c r="I4622" s="744">
        <v>332000</v>
      </c>
      <c r="J4622" s="788"/>
      <c r="K4622" s="785">
        <f t="shared" si="134"/>
        <v>1155350</v>
      </c>
      <c r="L4622" s="1081"/>
      <c r="M4622" s="1321"/>
    </row>
    <row r="4623" spans="2:13" ht="32.1" customHeight="1" x14ac:dyDescent="0.35">
      <c r="B4623" s="782">
        <v>22021003</v>
      </c>
      <c r="C4623" s="782">
        <v>70922</v>
      </c>
      <c r="D4623" s="783" t="s">
        <v>4886</v>
      </c>
      <c r="E4623" s="784">
        <v>2101</v>
      </c>
      <c r="F4623" s="782">
        <v>10721300</v>
      </c>
      <c r="G4623" s="37" t="s">
        <v>173</v>
      </c>
      <c r="H4623" s="701">
        <v>375480</v>
      </c>
      <c r="I4623" s="744">
        <v>110000</v>
      </c>
      <c r="J4623" s="788"/>
      <c r="K4623" s="785">
        <f t="shared" si="134"/>
        <v>375480</v>
      </c>
      <c r="L4623" s="1081"/>
      <c r="M4623" s="1321"/>
    </row>
    <row r="4624" spans="2:13" ht="32.1" customHeight="1" x14ac:dyDescent="0.35">
      <c r="B4624" s="782">
        <v>22021004</v>
      </c>
      <c r="C4624" s="782">
        <v>70922</v>
      </c>
      <c r="D4624" s="783" t="s">
        <v>4886</v>
      </c>
      <c r="E4624" s="784">
        <v>2101</v>
      </c>
      <c r="F4624" s="782">
        <v>10721300</v>
      </c>
      <c r="G4624" s="37" t="s">
        <v>174</v>
      </c>
      <c r="H4624" s="701">
        <v>315448</v>
      </c>
      <c r="I4624" s="744"/>
      <c r="J4624" s="788"/>
      <c r="K4624" s="785">
        <f t="shared" si="134"/>
        <v>315448</v>
      </c>
      <c r="L4624" s="1081"/>
      <c r="M4624" s="1321"/>
    </row>
    <row r="4625" spans="2:13" ht="32.1" customHeight="1" x14ac:dyDescent="0.35">
      <c r="B4625" s="782">
        <v>22021006</v>
      </c>
      <c r="C4625" s="782">
        <v>70922</v>
      </c>
      <c r="D4625" s="783" t="s">
        <v>4886</v>
      </c>
      <c r="E4625" s="784">
        <v>2101</v>
      </c>
      <c r="F4625" s="782">
        <v>10721300</v>
      </c>
      <c r="G4625" s="37" t="s">
        <v>190</v>
      </c>
      <c r="H4625" s="701">
        <v>228413.5</v>
      </c>
      <c r="I4625" s="744"/>
      <c r="J4625" s="788"/>
      <c r="K4625" s="785">
        <f t="shared" si="134"/>
        <v>228413.5</v>
      </c>
      <c r="L4625" s="1081"/>
      <c r="M4625" s="1321"/>
    </row>
    <row r="4626" spans="2:13" ht="32.1" customHeight="1" x14ac:dyDescent="0.35">
      <c r="B4626" s="782">
        <v>22021007</v>
      </c>
      <c r="C4626" s="782">
        <v>70922</v>
      </c>
      <c r="D4626" s="783" t="s">
        <v>4886</v>
      </c>
      <c r="E4626" s="784">
        <v>2101</v>
      </c>
      <c r="F4626" s="782">
        <v>10721300</v>
      </c>
      <c r="G4626" s="37" t="s">
        <v>175</v>
      </c>
      <c r="H4626" s="701">
        <v>327600</v>
      </c>
      <c r="I4626" s="744">
        <v>285000</v>
      </c>
      <c r="J4626" s="788">
        <v>185000</v>
      </c>
      <c r="K4626" s="785">
        <f t="shared" si="134"/>
        <v>512600</v>
      </c>
      <c r="L4626" s="1081"/>
      <c r="M4626" s="1321"/>
    </row>
    <row r="4627" spans="2:13" ht="32.1" customHeight="1" thickBot="1" x14ac:dyDescent="0.4">
      <c r="B4627" s="782">
        <v>22021009</v>
      </c>
      <c r="C4627" s="782">
        <v>70922</v>
      </c>
      <c r="D4627" s="783" t="s">
        <v>4886</v>
      </c>
      <c r="E4627" s="784">
        <v>2101</v>
      </c>
      <c r="F4627" s="782">
        <v>10721300</v>
      </c>
      <c r="G4627" s="37" t="s">
        <v>176</v>
      </c>
      <c r="H4627" s="701">
        <v>13973960</v>
      </c>
      <c r="I4627" s="744"/>
      <c r="J4627" s="788"/>
      <c r="K4627" s="785">
        <f t="shared" si="134"/>
        <v>13973960</v>
      </c>
      <c r="L4627" s="1081"/>
      <c r="M4627" s="1321"/>
    </row>
    <row r="4628" spans="2:13" ht="27.75" thickTop="1" thickBot="1" x14ac:dyDescent="0.4">
      <c r="B4628" s="764"/>
      <c r="C4628" s="764"/>
      <c r="D4628" s="764"/>
      <c r="E4628" s="764"/>
      <c r="F4628" s="764"/>
      <c r="G4628" s="51" t="s">
        <v>1039</v>
      </c>
      <c r="H4628" s="766">
        <f>SUM(H4593:H4627)</f>
        <v>6317856719.605401</v>
      </c>
      <c r="I4628" s="747">
        <f>SUM(I4593:I4627)</f>
        <v>3001264750.75</v>
      </c>
      <c r="J4628" s="765">
        <f>SUM(J4593:J4627)</f>
        <v>185000</v>
      </c>
      <c r="K4628" s="766">
        <f>SUM(K4593:K4627)</f>
        <v>6318041719.605401</v>
      </c>
      <c r="M4628" s="1321"/>
    </row>
    <row r="4629" spans="2:13" ht="27" thickTop="1" thickBot="1" x14ac:dyDescent="0.4">
      <c r="B4629" s="767"/>
      <c r="C4629" s="767"/>
      <c r="D4629" s="767"/>
      <c r="E4629" s="767"/>
      <c r="F4629" s="767"/>
      <c r="G4629" s="769"/>
      <c r="H4629" s="787"/>
      <c r="I4629" s="728"/>
      <c r="J4629" s="770"/>
      <c r="K4629" s="934"/>
      <c r="M4629" s="1321"/>
    </row>
    <row r="4630" spans="2:13" ht="27.75" thickTop="1" thickBot="1" x14ac:dyDescent="0.4">
      <c r="B4630" s="767"/>
      <c r="C4630" s="767"/>
      <c r="D4630" s="767"/>
      <c r="E4630" s="767"/>
      <c r="F4630" s="767"/>
      <c r="G4630" s="769"/>
      <c r="H4630" s="787"/>
      <c r="I4630" s="728"/>
      <c r="J4630" s="719" t="s">
        <v>179</v>
      </c>
      <c r="K4630" s="766">
        <f>SUM(K4593)</f>
        <v>6205031179.6224003</v>
      </c>
      <c r="M4630" s="1321"/>
    </row>
    <row r="4631" spans="2:13" ht="27.75" thickTop="1" thickBot="1" x14ac:dyDescent="0.4">
      <c r="B4631" s="767"/>
      <c r="C4631" s="767"/>
      <c r="D4631" s="767"/>
      <c r="E4631" s="767"/>
      <c r="F4631" s="767"/>
      <c r="G4631" s="769"/>
      <c r="H4631" s="787"/>
      <c r="I4631" s="728"/>
      <c r="J4631" s="719" t="s">
        <v>180</v>
      </c>
      <c r="K4631" s="766">
        <f>K4628-K4630</f>
        <v>113010539.98300076</v>
      </c>
      <c r="M4631" s="1321"/>
    </row>
    <row r="4632" spans="2:13" ht="27.75" thickTop="1" thickBot="1" x14ac:dyDescent="0.4">
      <c r="B4632" s="767"/>
      <c r="C4632" s="767"/>
      <c r="D4632" s="767"/>
      <c r="E4632" s="767"/>
      <c r="F4632" s="767"/>
      <c r="G4632" s="769"/>
      <c r="H4632" s="787"/>
      <c r="I4632" s="728"/>
      <c r="J4632" s="720"/>
      <c r="K4632" s="794"/>
      <c r="M4632" s="1321"/>
    </row>
    <row r="4633" spans="2:13" ht="27.75" thickTop="1" thickBot="1" x14ac:dyDescent="0.4">
      <c r="B4633" s="1088" t="s">
        <v>99</v>
      </c>
      <c r="C4633" s="1089" t="s">
        <v>2991</v>
      </c>
      <c r="D4633" s="1089"/>
      <c r="E4633" s="1089"/>
      <c r="F4633" s="1089"/>
      <c r="G4633" s="1089"/>
      <c r="H4633" s="1108"/>
      <c r="I4633" s="1101"/>
      <c r="J4633" s="1112"/>
      <c r="K4633" s="1108"/>
      <c r="M4633" s="1321"/>
    </row>
    <row r="4634" spans="2:13" ht="27.75" thickTop="1" thickBot="1" x14ac:dyDescent="0.4">
      <c r="B4634" s="1571" t="s">
        <v>213</v>
      </c>
      <c r="C4634" s="1571"/>
      <c r="D4634" s="1571"/>
      <c r="E4634" s="1571"/>
      <c r="F4634" s="1571"/>
      <c r="G4634" s="31"/>
      <c r="H4634" s="32"/>
      <c r="I4634" s="753"/>
      <c r="J4634" s="722"/>
      <c r="K4634" s="32"/>
      <c r="M4634" s="1321"/>
    </row>
    <row r="4635" spans="2:13" ht="80.25" thickTop="1" thickBot="1" x14ac:dyDescent="0.4">
      <c r="B4635" s="20" t="s">
        <v>137</v>
      </c>
      <c r="C4635" s="20" t="s">
        <v>138</v>
      </c>
      <c r="D4635" s="20" t="s">
        <v>139</v>
      </c>
      <c r="E4635" s="20" t="s">
        <v>140</v>
      </c>
      <c r="F4635" s="20" t="s">
        <v>141</v>
      </c>
      <c r="G4635" s="20" t="s">
        <v>142</v>
      </c>
      <c r="H4635" s="33" t="s">
        <v>3311</v>
      </c>
      <c r="I4635" s="750" t="s">
        <v>3317</v>
      </c>
      <c r="J4635" s="717" t="s">
        <v>3318</v>
      </c>
      <c r="K4635" s="33" t="s">
        <v>5153</v>
      </c>
      <c r="M4635" s="1321"/>
    </row>
    <row r="4636" spans="2:13" ht="51.75" thickTop="1" x14ac:dyDescent="0.35">
      <c r="B4636" s="782">
        <v>23010106</v>
      </c>
      <c r="C4636" s="782">
        <v>70922</v>
      </c>
      <c r="D4636" s="790" t="s">
        <v>3770</v>
      </c>
      <c r="E4636" s="784">
        <v>3101</v>
      </c>
      <c r="F4636" s="782">
        <v>10742400</v>
      </c>
      <c r="G4636" s="37" t="s">
        <v>4887</v>
      </c>
      <c r="H4636" s="785">
        <v>1400000</v>
      </c>
      <c r="I4636" s="744"/>
      <c r="J4636" s="736">
        <v>-1400000</v>
      </c>
      <c r="K4636" s="785">
        <f t="shared" ref="K4636:K4641" si="135">SUM(H4636,J4636)</f>
        <v>0</v>
      </c>
      <c r="L4636" s="1081"/>
      <c r="M4636" s="1321"/>
    </row>
    <row r="4637" spans="2:13" ht="51" x14ac:dyDescent="0.35">
      <c r="B4637" s="698">
        <v>23010112</v>
      </c>
      <c r="C4637" s="782">
        <v>70922</v>
      </c>
      <c r="D4637" s="699" t="s">
        <v>3621</v>
      </c>
      <c r="E4637" s="700">
        <v>3101</v>
      </c>
      <c r="F4637" s="782">
        <v>10742400</v>
      </c>
      <c r="G4637" s="26" t="s">
        <v>4888</v>
      </c>
      <c r="H4637" s="39">
        <v>4200000</v>
      </c>
      <c r="I4637" s="731"/>
      <c r="J4637" s="726"/>
      <c r="K4637" s="785">
        <f t="shared" si="135"/>
        <v>4200000</v>
      </c>
      <c r="L4637" s="1081"/>
      <c r="M4637" s="1321"/>
    </row>
    <row r="4638" spans="2:13" ht="51" x14ac:dyDescent="0.35">
      <c r="B4638" s="698">
        <v>23030121</v>
      </c>
      <c r="C4638" s="782">
        <v>70922</v>
      </c>
      <c r="D4638" s="699" t="s">
        <v>3643</v>
      </c>
      <c r="E4638" s="700">
        <v>3101</v>
      </c>
      <c r="F4638" s="782">
        <v>10742400</v>
      </c>
      <c r="G4638" s="26" t="s">
        <v>4889</v>
      </c>
      <c r="H4638" s="39">
        <v>8750000</v>
      </c>
      <c r="I4638" s="731"/>
      <c r="J4638" s="726">
        <v>52068446.549999997</v>
      </c>
      <c r="K4638" s="785">
        <f t="shared" si="135"/>
        <v>60818446.549999997</v>
      </c>
      <c r="L4638" s="1081"/>
      <c r="M4638" s="1321"/>
    </row>
    <row r="4639" spans="2:13" ht="51" x14ac:dyDescent="0.35">
      <c r="B4639" s="698">
        <v>23010113</v>
      </c>
      <c r="C4639" s="782">
        <v>70922</v>
      </c>
      <c r="D4639" s="699" t="s">
        <v>4893</v>
      </c>
      <c r="E4639" s="700">
        <v>3101</v>
      </c>
      <c r="F4639" s="782">
        <v>10742400</v>
      </c>
      <c r="G4639" s="26" t="s">
        <v>4890</v>
      </c>
      <c r="H4639" s="791">
        <v>1750000</v>
      </c>
      <c r="I4639" s="745"/>
      <c r="J4639" s="726">
        <v>-1750000</v>
      </c>
      <c r="K4639" s="785">
        <f t="shared" si="135"/>
        <v>0</v>
      </c>
      <c r="L4639" s="1081"/>
      <c r="M4639" s="1321"/>
    </row>
    <row r="4640" spans="2:13" ht="51" x14ac:dyDescent="0.35">
      <c r="B4640" s="698">
        <v>23010114</v>
      </c>
      <c r="C4640" s="782">
        <v>70922</v>
      </c>
      <c r="D4640" s="699" t="s">
        <v>4894</v>
      </c>
      <c r="E4640" s="700">
        <v>3101</v>
      </c>
      <c r="F4640" s="782">
        <v>10742400</v>
      </c>
      <c r="G4640" s="26" t="s">
        <v>4891</v>
      </c>
      <c r="H4640" s="791">
        <v>280000</v>
      </c>
      <c r="I4640" s="745"/>
      <c r="J4640" s="726">
        <v>-280000</v>
      </c>
      <c r="K4640" s="785">
        <f t="shared" si="135"/>
        <v>0</v>
      </c>
      <c r="L4640" s="1081"/>
      <c r="M4640" s="1321"/>
    </row>
    <row r="4641" spans="2:13" ht="26.25" thickBot="1" x14ac:dyDescent="0.4">
      <c r="B4641" s="698">
        <v>23010115</v>
      </c>
      <c r="C4641" s="782">
        <v>70922</v>
      </c>
      <c r="D4641" s="699" t="s">
        <v>4895</v>
      </c>
      <c r="E4641" s="700">
        <v>3101</v>
      </c>
      <c r="F4641" s="782">
        <v>10742400</v>
      </c>
      <c r="G4641" s="26" t="s">
        <v>4892</v>
      </c>
      <c r="H4641" s="39">
        <v>476000</v>
      </c>
      <c r="I4641" s="731"/>
      <c r="J4641" s="726">
        <v>-476000</v>
      </c>
      <c r="K4641" s="785">
        <f t="shared" si="135"/>
        <v>0</v>
      </c>
      <c r="L4641" s="1081"/>
      <c r="M4641" s="1321"/>
    </row>
    <row r="4642" spans="2:13" ht="27.75" thickTop="1" thickBot="1" x14ac:dyDescent="0.4">
      <c r="B4642" s="764"/>
      <c r="C4642" s="764"/>
      <c r="D4642" s="764"/>
      <c r="E4642" s="764"/>
      <c r="F4642" s="764"/>
      <c r="G4642" s="51" t="s">
        <v>1038</v>
      </c>
      <c r="H4642" s="766">
        <f>SUM(H4636:H4641)</f>
        <v>16856000</v>
      </c>
      <c r="I4642" s="747">
        <f>SUM(I4636:I4641)</f>
        <v>0</v>
      </c>
      <c r="J4642" s="765">
        <f>SUM(J4636:J4641)</f>
        <v>48162446.549999997</v>
      </c>
      <c r="K4642" s="766">
        <f>SUM(K4636:K4641)</f>
        <v>65018446.549999997</v>
      </c>
      <c r="M4642" s="1321"/>
    </row>
    <row r="4643" spans="2:13" ht="27.75" thickTop="1" thickBot="1" x14ac:dyDescent="0.4">
      <c r="B4643" s="767"/>
      <c r="C4643" s="767"/>
      <c r="D4643" s="767"/>
      <c r="E4643" s="767"/>
      <c r="F4643" s="767"/>
      <c r="G4643" s="643"/>
      <c r="H4643" s="794"/>
      <c r="I4643" s="866"/>
      <c r="J4643" s="842"/>
      <c r="K4643" s="930"/>
      <c r="M4643" s="1321"/>
    </row>
    <row r="4644" spans="2:13" ht="27.75" thickTop="1" thickBot="1" x14ac:dyDescent="0.4">
      <c r="B4644" s="767"/>
      <c r="C4644" s="767"/>
      <c r="D4644" s="767"/>
      <c r="E4644" s="767"/>
      <c r="F4644" s="767"/>
      <c r="G4644" s="769"/>
      <c r="H4644" s="787"/>
      <c r="I4644" s="728"/>
      <c r="J4644" s="719" t="s">
        <v>215</v>
      </c>
      <c r="K4644" s="766">
        <f>K4642</f>
        <v>65018446.549999997</v>
      </c>
      <c r="M4644" s="1321"/>
    </row>
    <row r="4645" spans="2:13" ht="27.75" thickTop="1" thickBot="1" x14ac:dyDescent="0.4">
      <c r="B4645" s="767"/>
      <c r="C4645" s="767"/>
      <c r="D4645" s="767"/>
      <c r="E4645" s="767"/>
      <c r="F4645" s="767"/>
      <c r="G4645" s="769"/>
      <c r="H4645" s="787"/>
      <c r="I4645" s="728"/>
      <c r="J4645" s="720"/>
      <c r="K4645" s="1183"/>
      <c r="M4645" s="1321"/>
    </row>
    <row r="4646" spans="2:13" ht="27.75" thickTop="1" thickBot="1" x14ac:dyDescent="0.4">
      <c r="B4646" s="1088" t="s">
        <v>124</v>
      </c>
      <c r="C4646" s="1089" t="s">
        <v>3178</v>
      </c>
      <c r="D4646" s="1089"/>
      <c r="E4646" s="1089"/>
      <c r="F4646" s="1089"/>
      <c r="G4646" s="1089"/>
      <c r="H4646" s="1108"/>
      <c r="I4646" s="1101"/>
      <c r="J4646" s="1112"/>
      <c r="K4646" s="1108"/>
      <c r="M4646" s="1321"/>
    </row>
    <row r="4647" spans="2:13" ht="27.75" thickTop="1" thickBot="1" x14ac:dyDescent="0.4">
      <c r="B4647" s="1569" t="s">
        <v>182</v>
      </c>
      <c r="C4647" s="1569"/>
      <c r="D4647" s="1569"/>
      <c r="E4647" s="1569"/>
      <c r="F4647" s="1569"/>
      <c r="G4647" s="31"/>
      <c r="H4647" s="32"/>
      <c r="I4647" s="753"/>
      <c r="J4647" s="722"/>
      <c r="K4647" s="32"/>
      <c r="M4647" s="1321"/>
    </row>
    <row r="4648" spans="2:13" ht="106.5" thickTop="1" thickBot="1" x14ac:dyDescent="0.4">
      <c r="B4648" s="20" t="s">
        <v>137</v>
      </c>
      <c r="C4648" s="20" t="s">
        <v>138</v>
      </c>
      <c r="D4648" s="20" t="s">
        <v>139</v>
      </c>
      <c r="E4648" s="20" t="s">
        <v>140</v>
      </c>
      <c r="F4648" s="20" t="s">
        <v>141</v>
      </c>
      <c r="G4648" s="20" t="s">
        <v>142</v>
      </c>
      <c r="H4648" s="33" t="s">
        <v>3311</v>
      </c>
      <c r="I4648" s="750" t="s">
        <v>3316</v>
      </c>
      <c r="J4648" s="717" t="s">
        <v>3315</v>
      </c>
      <c r="K4648" s="21" t="s">
        <v>5190</v>
      </c>
      <c r="M4648" s="1321"/>
    </row>
    <row r="4649" spans="2:13" ht="26.25" thickTop="1" x14ac:dyDescent="0.35">
      <c r="B4649" s="782">
        <v>21010101</v>
      </c>
      <c r="C4649" s="782">
        <v>70922</v>
      </c>
      <c r="D4649" s="783" t="s">
        <v>4692</v>
      </c>
      <c r="E4649" s="784">
        <v>2101</v>
      </c>
      <c r="F4649" s="782">
        <v>10721300</v>
      </c>
      <c r="G4649" s="37" t="s">
        <v>143</v>
      </c>
      <c r="H4649" s="785">
        <v>470304940</v>
      </c>
      <c r="I4649" s="744">
        <v>254117093.40999997</v>
      </c>
      <c r="J4649" s="738">
        <v>37929246.819999933</v>
      </c>
      <c r="K4649" s="785">
        <f t="shared" ref="K4649:K4682" si="136">SUM(H4649,J4649)</f>
        <v>508234186.81999993</v>
      </c>
      <c r="L4649" s="1081"/>
      <c r="M4649" s="1321"/>
    </row>
    <row r="4650" spans="2:13" ht="33" customHeight="1" x14ac:dyDescent="0.35">
      <c r="B4650" s="782">
        <v>22020101</v>
      </c>
      <c r="C4650" s="782">
        <v>70922</v>
      </c>
      <c r="D4650" s="783" t="s">
        <v>4692</v>
      </c>
      <c r="E4650" s="784">
        <v>2101</v>
      </c>
      <c r="F4650" s="782">
        <v>10721300</v>
      </c>
      <c r="G4650" s="37" t="s">
        <v>145</v>
      </c>
      <c r="H4650" s="785">
        <v>139650</v>
      </c>
      <c r="I4650" s="744">
        <v>48000</v>
      </c>
      <c r="J4650" s="738">
        <v>3860350</v>
      </c>
      <c r="K4650" s="785">
        <f t="shared" si="136"/>
        <v>4000000</v>
      </c>
      <c r="L4650" s="1081"/>
      <c r="M4650" s="1321"/>
    </row>
    <row r="4651" spans="2:13" ht="33" customHeight="1" x14ac:dyDescent="0.35">
      <c r="B4651" s="782">
        <v>22020102</v>
      </c>
      <c r="C4651" s="782">
        <v>70922</v>
      </c>
      <c r="D4651" s="783" t="s">
        <v>4692</v>
      </c>
      <c r="E4651" s="784">
        <v>2101</v>
      </c>
      <c r="F4651" s="782">
        <v>10721300</v>
      </c>
      <c r="G4651" s="37" t="s">
        <v>146</v>
      </c>
      <c r="H4651" s="785">
        <v>140000</v>
      </c>
      <c r="I4651" s="744">
        <v>48000</v>
      </c>
      <c r="J4651" s="738">
        <v>1860000</v>
      </c>
      <c r="K4651" s="785">
        <f t="shared" si="136"/>
        <v>2000000</v>
      </c>
      <c r="L4651" s="1081"/>
      <c r="M4651" s="1321"/>
    </row>
    <row r="4652" spans="2:13" ht="33" customHeight="1" x14ac:dyDescent="0.35">
      <c r="B4652" s="782">
        <v>22020201</v>
      </c>
      <c r="C4652" s="782">
        <v>70922</v>
      </c>
      <c r="D4652" s="783" t="s">
        <v>4692</v>
      </c>
      <c r="E4652" s="784">
        <v>2101</v>
      </c>
      <c r="F4652" s="782">
        <v>10721300</v>
      </c>
      <c r="G4652" s="37" t="s">
        <v>147</v>
      </c>
      <c r="H4652" s="785">
        <v>126000</v>
      </c>
      <c r="I4652" s="744">
        <v>40000</v>
      </c>
      <c r="J4652" s="738">
        <v>74000</v>
      </c>
      <c r="K4652" s="785">
        <f t="shared" si="136"/>
        <v>200000</v>
      </c>
      <c r="L4652" s="1081"/>
      <c r="M4652" s="1321"/>
    </row>
    <row r="4653" spans="2:13" ht="33" customHeight="1" x14ac:dyDescent="0.35">
      <c r="B4653" s="782">
        <v>22020202</v>
      </c>
      <c r="C4653" s="782">
        <v>70922</v>
      </c>
      <c r="D4653" s="783" t="s">
        <v>4692</v>
      </c>
      <c r="E4653" s="784">
        <v>2101</v>
      </c>
      <c r="F4653" s="782">
        <v>10721300</v>
      </c>
      <c r="G4653" s="37" t="s">
        <v>184</v>
      </c>
      <c r="H4653" s="785">
        <v>35000</v>
      </c>
      <c r="I4653" s="744">
        <v>10000</v>
      </c>
      <c r="J4653" s="738">
        <v>65000</v>
      </c>
      <c r="K4653" s="785">
        <f t="shared" si="136"/>
        <v>100000</v>
      </c>
      <c r="L4653" s="1081"/>
      <c r="M4653" s="1321"/>
    </row>
    <row r="4654" spans="2:13" ht="33" customHeight="1" x14ac:dyDescent="0.35">
      <c r="B4654" s="782">
        <v>22020203</v>
      </c>
      <c r="C4654" s="782">
        <v>70922</v>
      </c>
      <c r="D4654" s="783" t="s">
        <v>4692</v>
      </c>
      <c r="E4654" s="784">
        <v>2101</v>
      </c>
      <c r="F4654" s="782">
        <v>10721300</v>
      </c>
      <c r="G4654" s="37" t="s">
        <v>148</v>
      </c>
      <c r="H4654" s="785">
        <v>24500</v>
      </c>
      <c r="I4654" s="744">
        <v>4000</v>
      </c>
      <c r="J4654" s="738"/>
      <c r="K4654" s="785">
        <f t="shared" si="136"/>
        <v>24500</v>
      </c>
      <c r="L4654" s="1081"/>
      <c r="M4654" s="1321"/>
    </row>
    <row r="4655" spans="2:13" ht="33" customHeight="1" x14ac:dyDescent="0.35">
      <c r="B4655" s="782">
        <v>22020204</v>
      </c>
      <c r="C4655" s="782">
        <v>70922</v>
      </c>
      <c r="D4655" s="783" t="s">
        <v>4692</v>
      </c>
      <c r="E4655" s="784">
        <v>2101</v>
      </c>
      <c r="F4655" s="782">
        <v>10721300</v>
      </c>
      <c r="G4655" s="37" t="s">
        <v>185</v>
      </c>
      <c r="H4655" s="785">
        <v>36400</v>
      </c>
      <c r="I4655" s="744">
        <v>5000</v>
      </c>
      <c r="J4655" s="738">
        <v>63600</v>
      </c>
      <c r="K4655" s="785">
        <f t="shared" si="136"/>
        <v>100000</v>
      </c>
      <c r="L4655" s="1081"/>
      <c r="M4655" s="1321"/>
    </row>
    <row r="4656" spans="2:13" ht="33" customHeight="1" x14ac:dyDescent="0.35">
      <c r="B4656" s="782">
        <v>22020205</v>
      </c>
      <c r="C4656" s="782">
        <v>70922</v>
      </c>
      <c r="D4656" s="783" t="s">
        <v>4692</v>
      </c>
      <c r="E4656" s="784">
        <v>2101</v>
      </c>
      <c r="F4656" s="782">
        <v>10721300</v>
      </c>
      <c r="G4656" s="37" t="s">
        <v>234</v>
      </c>
      <c r="H4656" s="785">
        <v>70000</v>
      </c>
      <c r="I4656" s="744">
        <v>10000</v>
      </c>
      <c r="J4656" s="738">
        <v>30000</v>
      </c>
      <c r="K4656" s="785">
        <f t="shared" si="136"/>
        <v>100000</v>
      </c>
      <c r="L4656" s="1081"/>
      <c r="M4656" s="1321"/>
    </row>
    <row r="4657" spans="2:14" ht="33" customHeight="1" x14ac:dyDescent="0.35">
      <c r="B4657" s="782">
        <v>22020301</v>
      </c>
      <c r="C4657" s="782">
        <v>70922</v>
      </c>
      <c r="D4657" s="783" t="s">
        <v>4692</v>
      </c>
      <c r="E4657" s="784">
        <v>2101</v>
      </c>
      <c r="F4657" s="782">
        <v>10721300</v>
      </c>
      <c r="G4657" s="37" t="s">
        <v>195</v>
      </c>
      <c r="H4657" s="785">
        <v>280000</v>
      </c>
      <c r="I4657" s="744">
        <v>89000</v>
      </c>
      <c r="J4657" s="738">
        <v>-21500</v>
      </c>
      <c r="K4657" s="785">
        <f t="shared" si="136"/>
        <v>258500</v>
      </c>
      <c r="L4657" s="1081"/>
      <c r="M4657" s="1321"/>
    </row>
    <row r="4658" spans="2:14" ht="33" customHeight="1" x14ac:dyDescent="0.35">
      <c r="B4658" s="782">
        <v>22020302</v>
      </c>
      <c r="C4658" s="782">
        <v>70922</v>
      </c>
      <c r="D4658" s="783" t="s">
        <v>4692</v>
      </c>
      <c r="E4658" s="784">
        <v>2101</v>
      </c>
      <c r="F4658" s="782">
        <v>10721300</v>
      </c>
      <c r="G4658" s="37" t="s">
        <v>207</v>
      </c>
      <c r="H4658" s="785">
        <v>14000</v>
      </c>
      <c r="I4658" s="744">
        <v>3000</v>
      </c>
      <c r="J4658" s="738">
        <v>14986000</v>
      </c>
      <c r="K4658" s="785">
        <f t="shared" si="136"/>
        <v>15000000</v>
      </c>
      <c r="L4658" s="1081"/>
      <c r="M4658" s="1321"/>
    </row>
    <row r="4659" spans="2:14" ht="33" customHeight="1" x14ac:dyDescent="0.35">
      <c r="B4659" s="782">
        <v>22020303</v>
      </c>
      <c r="C4659" s="782">
        <v>70922</v>
      </c>
      <c r="D4659" s="783" t="s">
        <v>4692</v>
      </c>
      <c r="E4659" s="784">
        <v>2101</v>
      </c>
      <c r="F4659" s="782">
        <v>10721300</v>
      </c>
      <c r="G4659" s="37" t="s">
        <v>152</v>
      </c>
      <c r="H4659" s="785">
        <v>10500</v>
      </c>
      <c r="I4659" s="744"/>
      <c r="J4659" s="738"/>
      <c r="K4659" s="785">
        <f t="shared" si="136"/>
        <v>10500</v>
      </c>
      <c r="L4659" s="1081"/>
      <c r="M4659" s="1321"/>
    </row>
    <row r="4660" spans="2:14" ht="33" customHeight="1" x14ac:dyDescent="0.35">
      <c r="B4660" s="782">
        <v>22020304</v>
      </c>
      <c r="C4660" s="782">
        <v>70922</v>
      </c>
      <c r="D4660" s="783" t="s">
        <v>4692</v>
      </c>
      <c r="E4660" s="784">
        <v>2101</v>
      </c>
      <c r="F4660" s="782">
        <v>10721300</v>
      </c>
      <c r="G4660" s="37" t="s">
        <v>187</v>
      </c>
      <c r="H4660" s="785">
        <v>7000</v>
      </c>
      <c r="I4660" s="744">
        <v>500</v>
      </c>
      <c r="J4660" s="738">
        <v>23000</v>
      </c>
      <c r="K4660" s="785">
        <f t="shared" si="136"/>
        <v>30000</v>
      </c>
      <c r="L4660" s="1081"/>
      <c r="M4660" s="1321"/>
    </row>
    <row r="4661" spans="2:14" ht="33" customHeight="1" x14ac:dyDescent="0.35">
      <c r="B4661" s="782">
        <v>22020305</v>
      </c>
      <c r="C4661" s="782">
        <v>70922</v>
      </c>
      <c r="D4661" s="783" t="s">
        <v>4692</v>
      </c>
      <c r="E4661" s="784">
        <v>2101</v>
      </c>
      <c r="F4661" s="782">
        <v>10721300</v>
      </c>
      <c r="G4661" s="37" t="s">
        <v>153</v>
      </c>
      <c r="H4661" s="785">
        <v>396900</v>
      </c>
      <c r="I4661" s="744">
        <v>89000</v>
      </c>
      <c r="J4661" s="738">
        <v>1603100</v>
      </c>
      <c r="K4661" s="785">
        <f t="shared" si="136"/>
        <v>2000000</v>
      </c>
      <c r="L4661" s="1081"/>
      <c r="M4661" s="1321"/>
    </row>
    <row r="4662" spans="2:14" ht="33" customHeight="1" x14ac:dyDescent="0.35">
      <c r="B4662" s="782">
        <v>22020401</v>
      </c>
      <c r="C4662" s="782">
        <v>70922</v>
      </c>
      <c r="D4662" s="783" t="s">
        <v>4692</v>
      </c>
      <c r="E4662" s="784">
        <v>2101</v>
      </c>
      <c r="F4662" s="782">
        <v>10721300</v>
      </c>
      <c r="G4662" s="37" t="s">
        <v>196</v>
      </c>
      <c r="H4662" s="701">
        <v>710000</v>
      </c>
      <c r="I4662" s="744">
        <v>279000</v>
      </c>
      <c r="J4662" s="788"/>
      <c r="K4662" s="785">
        <f t="shared" si="136"/>
        <v>710000</v>
      </c>
      <c r="L4662" s="1081"/>
      <c r="M4662" s="1321"/>
    </row>
    <row r="4663" spans="2:14" ht="33" customHeight="1" x14ac:dyDescent="0.35">
      <c r="B4663" s="782">
        <v>22020402</v>
      </c>
      <c r="C4663" s="782">
        <v>70922</v>
      </c>
      <c r="D4663" s="783" t="s">
        <v>4692</v>
      </c>
      <c r="E4663" s="784">
        <v>2101</v>
      </c>
      <c r="F4663" s="782">
        <v>10721300</v>
      </c>
      <c r="G4663" s="37" t="s">
        <v>197</v>
      </c>
      <c r="H4663" s="701">
        <v>52500</v>
      </c>
      <c r="I4663" s="744">
        <v>74000</v>
      </c>
      <c r="J4663" s="788">
        <v>21500</v>
      </c>
      <c r="K4663" s="785">
        <f t="shared" si="136"/>
        <v>74000</v>
      </c>
      <c r="L4663" s="1081"/>
      <c r="M4663" s="1321"/>
    </row>
    <row r="4664" spans="2:14" ht="33" customHeight="1" x14ac:dyDescent="0.35">
      <c r="B4664" s="782">
        <v>22020403</v>
      </c>
      <c r="C4664" s="782">
        <v>70922</v>
      </c>
      <c r="D4664" s="783" t="s">
        <v>4692</v>
      </c>
      <c r="E4664" s="784">
        <v>2101</v>
      </c>
      <c r="F4664" s="782">
        <v>10721300</v>
      </c>
      <c r="G4664" s="37" t="s">
        <v>160</v>
      </c>
      <c r="H4664" s="785">
        <v>526600</v>
      </c>
      <c r="I4664" s="744">
        <v>180000</v>
      </c>
      <c r="J4664" s="738"/>
      <c r="K4664" s="785">
        <f t="shared" si="136"/>
        <v>526600</v>
      </c>
      <c r="L4664" s="1081"/>
      <c r="M4664" s="1321"/>
      <c r="N4664" s="1332"/>
    </row>
    <row r="4665" spans="2:14" ht="33" customHeight="1" x14ac:dyDescent="0.35">
      <c r="B4665" s="782">
        <v>22020404</v>
      </c>
      <c r="C4665" s="782">
        <v>70922</v>
      </c>
      <c r="D4665" s="783" t="s">
        <v>4692</v>
      </c>
      <c r="E4665" s="784">
        <v>2101</v>
      </c>
      <c r="F4665" s="782">
        <v>10721300</v>
      </c>
      <c r="G4665" s="37" t="s">
        <v>161</v>
      </c>
      <c r="H4665" s="701">
        <v>150000</v>
      </c>
      <c r="I4665" s="744">
        <v>37500</v>
      </c>
      <c r="J4665" s="788"/>
      <c r="K4665" s="785">
        <f t="shared" si="136"/>
        <v>150000</v>
      </c>
      <c r="L4665" s="1081"/>
      <c r="M4665" s="1321"/>
    </row>
    <row r="4666" spans="2:14" ht="33" customHeight="1" x14ac:dyDescent="0.35">
      <c r="B4666" s="782">
        <v>22020405</v>
      </c>
      <c r="C4666" s="782">
        <v>70922</v>
      </c>
      <c r="D4666" s="783" t="s">
        <v>4692</v>
      </c>
      <c r="E4666" s="784">
        <v>2101</v>
      </c>
      <c r="F4666" s="782">
        <v>10721300</v>
      </c>
      <c r="G4666" s="37" t="s">
        <v>162</v>
      </c>
      <c r="H4666" s="701">
        <v>200000</v>
      </c>
      <c r="I4666" s="744">
        <v>42000</v>
      </c>
      <c r="J4666" s="788"/>
      <c r="K4666" s="785">
        <f t="shared" si="136"/>
        <v>200000</v>
      </c>
      <c r="L4666" s="1081"/>
      <c r="M4666" s="1321"/>
    </row>
    <row r="4667" spans="2:14" ht="33" customHeight="1" x14ac:dyDescent="0.35">
      <c r="B4667" s="782">
        <v>22020501</v>
      </c>
      <c r="C4667" s="782">
        <v>70922</v>
      </c>
      <c r="D4667" s="783" t="s">
        <v>4692</v>
      </c>
      <c r="E4667" s="784">
        <v>2101</v>
      </c>
      <c r="F4667" s="782">
        <v>10721300</v>
      </c>
      <c r="G4667" s="37" t="s">
        <v>198</v>
      </c>
      <c r="H4667" s="701">
        <v>249900</v>
      </c>
      <c r="I4667" s="744">
        <v>80000</v>
      </c>
      <c r="J4667" s="788">
        <v>3750100</v>
      </c>
      <c r="K4667" s="785">
        <f t="shared" si="136"/>
        <v>4000000</v>
      </c>
      <c r="L4667" s="1081"/>
      <c r="M4667" s="1321"/>
    </row>
    <row r="4668" spans="2:14" ht="33" customHeight="1" x14ac:dyDescent="0.35">
      <c r="B4668" s="782">
        <v>22020601</v>
      </c>
      <c r="C4668" s="782">
        <v>70922</v>
      </c>
      <c r="D4668" s="783" t="s">
        <v>4692</v>
      </c>
      <c r="E4668" s="784">
        <v>2101</v>
      </c>
      <c r="F4668" s="782">
        <v>10721300</v>
      </c>
      <c r="G4668" s="37" t="s">
        <v>166</v>
      </c>
      <c r="H4668" s="701">
        <v>500000</v>
      </c>
      <c r="I4668" s="744">
        <v>148000</v>
      </c>
      <c r="J4668" s="788"/>
      <c r="K4668" s="785">
        <f t="shared" si="136"/>
        <v>500000</v>
      </c>
      <c r="L4668" s="1081"/>
      <c r="M4668" s="1321"/>
    </row>
    <row r="4669" spans="2:14" ht="33" customHeight="1" x14ac:dyDescent="0.35">
      <c r="B4669" s="782">
        <v>22020605</v>
      </c>
      <c r="C4669" s="782">
        <v>70922</v>
      </c>
      <c r="D4669" s="783" t="s">
        <v>4692</v>
      </c>
      <c r="E4669" s="784">
        <v>2101</v>
      </c>
      <c r="F4669" s="782">
        <v>10721300</v>
      </c>
      <c r="G4669" s="37" t="s">
        <v>167</v>
      </c>
      <c r="H4669" s="701">
        <v>252000</v>
      </c>
      <c r="I4669" s="744">
        <v>83000</v>
      </c>
      <c r="J4669" s="788"/>
      <c r="K4669" s="785">
        <f t="shared" si="136"/>
        <v>252000</v>
      </c>
      <c r="L4669" s="1081"/>
      <c r="M4669" s="1321"/>
    </row>
    <row r="4670" spans="2:14" ht="33" customHeight="1" x14ac:dyDescent="0.35">
      <c r="B4670" s="782">
        <v>22020801</v>
      </c>
      <c r="C4670" s="782">
        <v>70922</v>
      </c>
      <c r="D4670" s="783" t="s">
        <v>4692</v>
      </c>
      <c r="E4670" s="784">
        <v>2101</v>
      </c>
      <c r="F4670" s="782">
        <v>10721300</v>
      </c>
      <c r="G4670" s="37" t="s">
        <v>168</v>
      </c>
      <c r="H4670" s="701">
        <v>570844</v>
      </c>
      <c r="I4670" s="744">
        <v>87000</v>
      </c>
      <c r="J4670" s="788"/>
      <c r="K4670" s="785">
        <f t="shared" si="136"/>
        <v>570844</v>
      </c>
      <c r="L4670" s="1081"/>
      <c r="M4670" s="1321"/>
    </row>
    <row r="4671" spans="2:14" ht="33" customHeight="1" x14ac:dyDescent="0.35">
      <c r="B4671" s="782">
        <v>22020803</v>
      </c>
      <c r="C4671" s="782">
        <v>70922</v>
      </c>
      <c r="D4671" s="783" t="s">
        <v>4692</v>
      </c>
      <c r="E4671" s="784">
        <v>2101</v>
      </c>
      <c r="F4671" s="782">
        <v>10721300</v>
      </c>
      <c r="G4671" s="37" t="s">
        <v>169</v>
      </c>
      <c r="H4671" s="701">
        <v>385127</v>
      </c>
      <c r="I4671" s="744">
        <v>61000</v>
      </c>
      <c r="J4671" s="788">
        <v>114873</v>
      </c>
      <c r="K4671" s="785">
        <f t="shared" si="136"/>
        <v>500000</v>
      </c>
      <c r="L4671" s="1081"/>
      <c r="M4671" s="1321"/>
    </row>
    <row r="4672" spans="2:14" ht="33" customHeight="1" x14ac:dyDescent="0.35">
      <c r="B4672" s="782">
        <v>22020901</v>
      </c>
      <c r="C4672" s="782">
        <v>70922</v>
      </c>
      <c r="D4672" s="783" t="s">
        <v>4692</v>
      </c>
      <c r="E4672" s="784">
        <v>2101</v>
      </c>
      <c r="F4672" s="782">
        <v>10721300</v>
      </c>
      <c r="G4672" s="37" t="s">
        <v>171</v>
      </c>
      <c r="H4672" s="701">
        <v>35000</v>
      </c>
      <c r="I4672" s="744">
        <v>919</v>
      </c>
      <c r="J4672" s="788">
        <v>15000</v>
      </c>
      <c r="K4672" s="785">
        <f t="shared" si="136"/>
        <v>50000</v>
      </c>
      <c r="L4672" s="1081"/>
      <c r="M4672" s="1321"/>
    </row>
    <row r="4673" spans="2:13" ht="33" customHeight="1" x14ac:dyDescent="0.35">
      <c r="B4673" s="782">
        <v>22021001</v>
      </c>
      <c r="C4673" s="782">
        <v>70922</v>
      </c>
      <c r="D4673" s="783" t="s">
        <v>4692</v>
      </c>
      <c r="E4673" s="784">
        <v>2101</v>
      </c>
      <c r="F4673" s="782">
        <v>10721300</v>
      </c>
      <c r="G4673" s="37" t="s">
        <v>172</v>
      </c>
      <c r="H4673" s="701">
        <v>350000</v>
      </c>
      <c r="I4673" s="744">
        <v>75000</v>
      </c>
      <c r="J4673" s="788">
        <v>150000</v>
      </c>
      <c r="K4673" s="785">
        <f t="shared" si="136"/>
        <v>500000</v>
      </c>
      <c r="L4673" s="1081"/>
      <c r="M4673" s="1321"/>
    </row>
    <row r="4674" spans="2:13" ht="33" customHeight="1" x14ac:dyDescent="0.35">
      <c r="B4674" s="782">
        <v>22021002</v>
      </c>
      <c r="C4674" s="782">
        <v>70922</v>
      </c>
      <c r="D4674" s="783" t="s">
        <v>4692</v>
      </c>
      <c r="E4674" s="784">
        <v>2101</v>
      </c>
      <c r="F4674" s="782">
        <v>10721300</v>
      </c>
      <c r="G4674" s="37" t="s">
        <v>189</v>
      </c>
      <c r="H4674" s="701">
        <v>500000</v>
      </c>
      <c r="I4674" s="744">
        <v>137000</v>
      </c>
      <c r="J4674" s="788">
        <v>500000</v>
      </c>
      <c r="K4674" s="785">
        <f t="shared" si="136"/>
        <v>1000000</v>
      </c>
      <c r="L4674" s="1081"/>
      <c r="M4674" s="1321"/>
    </row>
    <row r="4675" spans="2:13" ht="33" customHeight="1" x14ac:dyDescent="0.35">
      <c r="B4675" s="782">
        <v>22021003</v>
      </c>
      <c r="C4675" s="782">
        <v>70922</v>
      </c>
      <c r="D4675" s="783" t="s">
        <v>4692</v>
      </c>
      <c r="E4675" s="784">
        <v>2101</v>
      </c>
      <c r="F4675" s="782">
        <v>10721300</v>
      </c>
      <c r="G4675" s="37" t="s">
        <v>173</v>
      </c>
      <c r="H4675" s="701">
        <v>132300</v>
      </c>
      <c r="I4675" s="744">
        <v>43000</v>
      </c>
      <c r="J4675" s="788">
        <v>367700</v>
      </c>
      <c r="K4675" s="785">
        <f t="shared" si="136"/>
        <v>500000</v>
      </c>
      <c r="L4675" s="1081"/>
      <c r="M4675" s="1321"/>
    </row>
    <row r="4676" spans="2:13" ht="33" customHeight="1" x14ac:dyDescent="0.35">
      <c r="B4676" s="782">
        <v>22021004</v>
      </c>
      <c r="C4676" s="782">
        <v>70922</v>
      </c>
      <c r="D4676" s="783" t="s">
        <v>4692</v>
      </c>
      <c r="E4676" s="784">
        <v>2101</v>
      </c>
      <c r="F4676" s="782">
        <v>10721300</v>
      </c>
      <c r="G4676" s="37" t="s">
        <v>174</v>
      </c>
      <c r="H4676" s="701">
        <v>102900</v>
      </c>
      <c r="I4676" s="744">
        <v>9404.5</v>
      </c>
      <c r="J4676" s="788"/>
      <c r="K4676" s="785">
        <f t="shared" si="136"/>
        <v>102900</v>
      </c>
      <c r="L4676" s="1081"/>
      <c r="M4676" s="1321"/>
    </row>
    <row r="4677" spans="2:13" ht="33" customHeight="1" x14ac:dyDescent="0.35">
      <c r="B4677" s="782">
        <v>22021006</v>
      </c>
      <c r="C4677" s="782">
        <v>70922</v>
      </c>
      <c r="D4677" s="783" t="s">
        <v>4692</v>
      </c>
      <c r="E4677" s="784">
        <v>2101</v>
      </c>
      <c r="F4677" s="782">
        <v>10721300</v>
      </c>
      <c r="G4677" s="37" t="s">
        <v>190</v>
      </c>
      <c r="H4677" s="701">
        <v>28000</v>
      </c>
      <c r="I4677" s="744">
        <v>2000</v>
      </c>
      <c r="J4677" s="788"/>
      <c r="K4677" s="785">
        <f t="shared" si="136"/>
        <v>28000</v>
      </c>
      <c r="L4677" s="1081"/>
      <c r="M4677" s="1321"/>
    </row>
    <row r="4678" spans="2:13" ht="33" customHeight="1" x14ac:dyDescent="0.35">
      <c r="B4678" s="782">
        <v>22021007</v>
      </c>
      <c r="C4678" s="782">
        <v>70922</v>
      </c>
      <c r="D4678" s="783" t="s">
        <v>4692</v>
      </c>
      <c r="E4678" s="784">
        <v>2101</v>
      </c>
      <c r="F4678" s="782">
        <v>10721300</v>
      </c>
      <c r="G4678" s="37" t="s">
        <v>175</v>
      </c>
      <c r="H4678" s="701">
        <v>242000</v>
      </c>
      <c r="I4678" s="744">
        <v>20000</v>
      </c>
      <c r="J4678" s="788">
        <v>5000000</v>
      </c>
      <c r="K4678" s="785">
        <f t="shared" si="136"/>
        <v>5242000</v>
      </c>
      <c r="L4678" s="1081"/>
      <c r="M4678" s="1321"/>
    </row>
    <row r="4679" spans="2:13" ht="33" customHeight="1" x14ac:dyDescent="0.35">
      <c r="B4679" s="782">
        <v>22021008</v>
      </c>
      <c r="C4679" s="782">
        <v>70922</v>
      </c>
      <c r="D4679" s="783" t="s">
        <v>4692</v>
      </c>
      <c r="E4679" s="784">
        <v>2101</v>
      </c>
      <c r="F4679" s="782">
        <v>10721300</v>
      </c>
      <c r="G4679" s="37" t="s">
        <v>191</v>
      </c>
      <c r="H4679" s="701">
        <v>35000</v>
      </c>
      <c r="I4679" s="744">
        <v>10000</v>
      </c>
      <c r="J4679" s="788"/>
      <c r="K4679" s="785">
        <f t="shared" si="136"/>
        <v>35000</v>
      </c>
      <c r="L4679" s="1081"/>
      <c r="M4679" s="1321"/>
    </row>
    <row r="4680" spans="2:13" ht="33" customHeight="1" x14ac:dyDescent="0.35">
      <c r="B4680" s="782">
        <v>22021009</v>
      </c>
      <c r="C4680" s="782">
        <v>70922</v>
      </c>
      <c r="D4680" s="783" t="s">
        <v>4692</v>
      </c>
      <c r="E4680" s="784">
        <v>2101</v>
      </c>
      <c r="F4680" s="782">
        <v>10721300</v>
      </c>
      <c r="G4680" s="37" t="s">
        <v>176</v>
      </c>
      <c r="H4680" s="701">
        <v>100000</v>
      </c>
      <c r="I4680" s="744">
        <v>15000</v>
      </c>
      <c r="J4680" s="788">
        <v>900000</v>
      </c>
      <c r="K4680" s="785">
        <f t="shared" si="136"/>
        <v>1000000</v>
      </c>
      <c r="L4680" s="1081"/>
      <c r="M4680" s="1321"/>
    </row>
    <row r="4681" spans="2:13" ht="33" customHeight="1" x14ac:dyDescent="0.35">
      <c r="B4681" s="782">
        <v>22021014</v>
      </c>
      <c r="C4681" s="782">
        <v>70922</v>
      </c>
      <c r="D4681" s="783" t="s">
        <v>4692</v>
      </c>
      <c r="E4681" s="784">
        <v>2101</v>
      </c>
      <c r="F4681" s="782">
        <v>10721300</v>
      </c>
      <c r="G4681" s="37" t="s">
        <v>206</v>
      </c>
      <c r="H4681" s="701">
        <v>135000</v>
      </c>
      <c r="I4681" s="744">
        <v>264000</v>
      </c>
      <c r="J4681" s="788">
        <v>365000</v>
      </c>
      <c r="K4681" s="785">
        <f t="shared" si="136"/>
        <v>500000</v>
      </c>
      <c r="L4681" s="1081"/>
      <c r="M4681" s="1321"/>
    </row>
    <row r="4682" spans="2:13" ht="56.45" customHeight="1" thickBot="1" x14ac:dyDescent="0.4">
      <c r="B4682" s="782">
        <v>22021021</v>
      </c>
      <c r="C4682" s="782">
        <v>70922</v>
      </c>
      <c r="D4682" s="783" t="s">
        <v>4692</v>
      </c>
      <c r="E4682" s="784">
        <v>2101</v>
      </c>
      <c r="F4682" s="782">
        <v>10721300</v>
      </c>
      <c r="G4682" s="37" t="s">
        <v>4602</v>
      </c>
      <c r="H4682" s="701">
        <v>550000</v>
      </c>
      <c r="I4682" s="744">
        <v>30000</v>
      </c>
      <c r="J4682" s="788">
        <v>7450000</v>
      </c>
      <c r="K4682" s="785">
        <f t="shared" si="136"/>
        <v>8000000</v>
      </c>
      <c r="L4682" s="1081"/>
      <c r="M4682" s="1321"/>
    </row>
    <row r="4683" spans="2:13" ht="27.75" thickTop="1" thickBot="1" x14ac:dyDescent="0.4">
      <c r="B4683" s="764"/>
      <c r="C4683" s="764"/>
      <c r="D4683" s="764"/>
      <c r="E4683" s="764"/>
      <c r="F4683" s="764"/>
      <c r="G4683" s="51" t="s">
        <v>1039</v>
      </c>
      <c r="H4683" s="766">
        <f>SUM(H4649:H4682)</f>
        <v>477392061</v>
      </c>
      <c r="I4683" s="747">
        <f>SUM(I4649:I4682)</f>
        <v>256141416.90999997</v>
      </c>
      <c r="J4683" s="765">
        <f>SUM(J4649:J4682)</f>
        <v>79106969.819999933</v>
      </c>
      <c r="K4683" s="766">
        <f>SUM(K4649:K4682)</f>
        <v>556499030.81999993</v>
      </c>
      <c r="M4683" s="1321"/>
    </row>
    <row r="4684" spans="2:13" ht="27" thickTop="1" thickBot="1" x14ac:dyDescent="0.4">
      <c r="B4684" s="767"/>
      <c r="C4684" s="767"/>
      <c r="D4684" s="767"/>
      <c r="E4684" s="767"/>
      <c r="F4684" s="767"/>
      <c r="G4684" s="769"/>
      <c r="H4684" s="787"/>
      <c r="I4684" s="728"/>
      <c r="J4684" s="770"/>
      <c r="K4684" s="934"/>
      <c r="M4684" s="1321"/>
    </row>
    <row r="4685" spans="2:13" ht="27.75" thickTop="1" thickBot="1" x14ac:dyDescent="0.4">
      <c r="B4685" s="767"/>
      <c r="C4685" s="767"/>
      <c r="D4685" s="767"/>
      <c r="E4685" s="767"/>
      <c r="F4685" s="767"/>
      <c r="G4685" s="769"/>
      <c r="H4685" s="787"/>
      <c r="I4685" s="728"/>
      <c r="J4685" s="719" t="s">
        <v>179</v>
      </c>
      <c r="K4685" s="766">
        <f>SUM(K4649)</f>
        <v>508234186.81999993</v>
      </c>
      <c r="M4685" s="1321"/>
    </row>
    <row r="4686" spans="2:13" ht="27.75" thickTop="1" thickBot="1" x14ac:dyDescent="0.4">
      <c r="B4686" s="767"/>
      <c r="C4686" s="767"/>
      <c r="D4686" s="767"/>
      <c r="E4686" s="767"/>
      <c r="F4686" s="767"/>
      <c r="G4686" s="769"/>
      <c r="H4686" s="787"/>
      <c r="I4686" s="728"/>
      <c r="J4686" s="719" t="s">
        <v>180</v>
      </c>
      <c r="K4686" s="766">
        <f>K4683-K4685</f>
        <v>48264844</v>
      </c>
      <c r="M4686" s="1321"/>
    </row>
    <row r="4687" spans="2:13" ht="27.75" thickTop="1" thickBot="1" x14ac:dyDescent="0.4">
      <c r="B4687" s="767"/>
      <c r="C4687" s="767"/>
      <c r="D4687" s="767"/>
      <c r="E4687" s="767"/>
      <c r="F4687" s="767"/>
      <c r="G4687" s="769"/>
      <c r="H4687" s="787"/>
      <c r="I4687" s="728"/>
      <c r="J4687" s="720"/>
      <c r="K4687" s="794"/>
      <c r="M4687" s="1321"/>
    </row>
    <row r="4688" spans="2:13" ht="27.75" thickTop="1" thickBot="1" x14ac:dyDescent="0.4">
      <c r="B4688" s="1088" t="s">
        <v>124</v>
      </c>
      <c r="C4688" s="1089" t="s">
        <v>3178</v>
      </c>
      <c r="D4688" s="1089"/>
      <c r="E4688" s="1089"/>
      <c r="F4688" s="1089"/>
      <c r="G4688" s="1089"/>
      <c r="H4688" s="1108"/>
      <c r="I4688" s="1101"/>
      <c r="J4688" s="1112"/>
      <c r="K4688" s="1108"/>
      <c r="M4688" s="1321"/>
    </row>
    <row r="4689" spans="2:13" ht="27.75" thickTop="1" thickBot="1" x14ac:dyDescent="0.4">
      <c r="B4689" s="1571" t="s">
        <v>213</v>
      </c>
      <c r="C4689" s="1571"/>
      <c r="D4689" s="1571"/>
      <c r="E4689" s="1571"/>
      <c r="F4689" s="1571"/>
      <c r="G4689" s="31"/>
      <c r="H4689" s="32"/>
      <c r="I4689" s="753"/>
      <c r="J4689" s="722"/>
      <c r="K4689" s="32"/>
      <c r="M4689" s="1321"/>
    </row>
    <row r="4690" spans="2:13" ht="80.25" thickTop="1" thickBot="1" x14ac:dyDescent="0.4">
      <c r="B4690" s="20" t="s">
        <v>137</v>
      </c>
      <c r="C4690" s="20" t="s">
        <v>138</v>
      </c>
      <c r="D4690" s="20" t="s">
        <v>139</v>
      </c>
      <c r="E4690" s="20" t="s">
        <v>140</v>
      </c>
      <c r="F4690" s="20" t="s">
        <v>141</v>
      </c>
      <c r="G4690" s="20" t="s">
        <v>142</v>
      </c>
      <c r="H4690" s="33" t="s">
        <v>3311</v>
      </c>
      <c r="I4690" s="750" t="s">
        <v>3317</v>
      </c>
      <c r="J4690" s="717" t="s">
        <v>3318</v>
      </c>
      <c r="K4690" s="33" t="s">
        <v>5153</v>
      </c>
      <c r="M4690" s="1321"/>
    </row>
    <row r="4691" spans="2:13" ht="102.75" thickTop="1" x14ac:dyDescent="0.35">
      <c r="B4691" s="698">
        <v>23010124</v>
      </c>
      <c r="C4691" s="782">
        <v>70923</v>
      </c>
      <c r="D4691" s="699">
        <v>5040223000100</v>
      </c>
      <c r="E4691" s="700">
        <v>3101</v>
      </c>
      <c r="F4691" s="782">
        <v>10721300</v>
      </c>
      <c r="G4691" s="26" t="s">
        <v>4595</v>
      </c>
      <c r="H4691" s="791"/>
      <c r="I4691" s="745"/>
      <c r="J4691" s="726">
        <v>50000000</v>
      </c>
      <c r="K4691" s="785">
        <f>SUM(H4691,J4691)</f>
        <v>50000000</v>
      </c>
      <c r="L4691" s="1081"/>
      <c r="M4691" s="1321"/>
    </row>
    <row r="4692" spans="2:13" ht="51" x14ac:dyDescent="0.35">
      <c r="B4692" s="698" t="s">
        <v>2899</v>
      </c>
      <c r="C4692" s="782">
        <v>70922</v>
      </c>
      <c r="D4692" s="699" t="s">
        <v>4597</v>
      </c>
      <c r="E4692" s="700">
        <v>3101</v>
      </c>
      <c r="F4692" s="782">
        <v>10721300</v>
      </c>
      <c r="G4692" s="26" t="s">
        <v>3253</v>
      </c>
      <c r="H4692" s="39">
        <v>14000000</v>
      </c>
      <c r="I4692" s="731"/>
      <c r="J4692" s="726"/>
      <c r="K4692" s="785">
        <f>SUM(H4692,J4692)</f>
        <v>14000000</v>
      </c>
      <c r="L4692" s="1081"/>
      <c r="M4692" s="1321"/>
    </row>
    <row r="4693" spans="2:13" ht="76.5" x14ac:dyDescent="0.35">
      <c r="B4693" s="698">
        <v>23020119</v>
      </c>
      <c r="C4693" s="782">
        <v>70922</v>
      </c>
      <c r="D4693" s="699">
        <v>5050122003200</v>
      </c>
      <c r="E4693" s="700">
        <v>3101</v>
      </c>
      <c r="F4693" s="782">
        <v>10721300</v>
      </c>
      <c r="G4693" s="26" t="s">
        <v>4596</v>
      </c>
      <c r="H4693" s="39"/>
      <c r="I4693" s="731"/>
      <c r="J4693" s="726">
        <v>20000000</v>
      </c>
      <c r="K4693" s="785">
        <f>SUM(H4693,J4693)</f>
        <v>20000000</v>
      </c>
      <c r="L4693" s="1081"/>
      <c r="M4693" s="1321"/>
    </row>
    <row r="4694" spans="2:13" ht="77.25" thickBot="1" x14ac:dyDescent="0.4">
      <c r="B4694" s="698">
        <v>23030106</v>
      </c>
      <c r="C4694" s="782">
        <v>70922</v>
      </c>
      <c r="D4694" s="699">
        <v>5050122003300</v>
      </c>
      <c r="E4694" s="700">
        <v>3101</v>
      </c>
      <c r="F4694" s="782">
        <v>10721300</v>
      </c>
      <c r="G4694" s="26" t="s">
        <v>4603</v>
      </c>
      <c r="H4694" s="39"/>
      <c r="I4694" s="731"/>
      <c r="J4694" s="726">
        <v>50000000</v>
      </c>
      <c r="K4694" s="785">
        <f>SUM(H4694,J4694)</f>
        <v>50000000</v>
      </c>
      <c r="L4694" s="1081"/>
      <c r="M4694" s="1321"/>
    </row>
    <row r="4695" spans="2:13" ht="27.75" thickTop="1" thickBot="1" x14ac:dyDescent="0.4">
      <c r="B4695" s="764"/>
      <c r="C4695" s="764"/>
      <c r="D4695" s="764"/>
      <c r="E4695" s="764"/>
      <c r="F4695" s="764"/>
      <c r="G4695" s="51" t="s">
        <v>1038</v>
      </c>
      <c r="H4695" s="766">
        <f>SUM(H4691:H4694)</f>
        <v>14000000</v>
      </c>
      <c r="I4695" s="747">
        <f>SUM(I4691:I4694)</f>
        <v>0</v>
      </c>
      <c r="J4695" s="765">
        <f>SUM(J4691:J4694)</f>
        <v>120000000</v>
      </c>
      <c r="K4695" s="766">
        <f>SUM(K4691:K4694)</f>
        <v>134000000</v>
      </c>
      <c r="M4695" s="1321"/>
    </row>
    <row r="4696" spans="2:13" ht="27.75" thickTop="1" thickBot="1" x14ac:dyDescent="0.4">
      <c r="B4696" s="767"/>
      <c r="C4696" s="767"/>
      <c r="D4696" s="767"/>
      <c r="E4696" s="767"/>
      <c r="F4696" s="767"/>
      <c r="G4696" s="643"/>
      <c r="H4696" s="794"/>
      <c r="I4696" s="866"/>
      <c r="J4696" s="842"/>
      <c r="K4696" s="930"/>
      <c r="M4696" s="1321"/>
    </row>
    <row r="4697" spans="2:13" ht="27.75" thickTop="1" thickBot="1" x14ac:dyDescent="0.4">
      <c r="B4697" s="767"/>
      <c r="C4697" s="767"/>
      <c r="D4697" s="767"/>
      <c r="E4697" s="767"/>
      <c r="F4697" s="767"/>
      <c r="G4697" s="769"/>
      <c r="H4697" s="787"/>
      <c r="I4697" s="728"/>
      <c r="J4697" s="719" t="s">
        <v>215</v>
      </c>
      <c r="K4697" s="766">
        <f>K4695</f>
        <v>134000000</v>
      </c>
      <c r="M4697" s="1321"/>
    </row>
    <row r="4698" spans="2:13" ht="27.75" thickTop="1" thickBot="1" x14ac:dyDescent="0.4">
      <c r="B4698" s="767"/>
      <c r="C4698" s="767"/>
      <c r="D4698" s="767"/>
      <c r="E4698" s="767"/>
      <c r="F4698" s="767"/>
      <c r="G4698" s="769"/>
      <c r="H4698" s="787"/>
      <c r="I4698" s="728"/>
      <c r="J4698" s="720"/>
      <c r="K4698" s="1183"/>
      <c r="M4698" s="1321"/>
    </row>
    <row r="4699" spans="2:13" ht="27.75" thickTop="1" thickBot="1" x14ac:dyDescent="0.4">
      <c r="B4699" s="1088" t="s">
        <v>97</v>
      </c>
      <c r="C4699" s="1089" t="s">
        <v>3179</v>
      </c>
      <c r="D4699" s="1089"/>
      <c r="E4699" s="1089"/>
      <c r="F4699" s="1089"/>
      <c r="G4699" s="1089"/>
      <c r="H4699" s="1108"/>
      <c r="I4699" s="1101"/>
      <c r="J4699" s="1112"/>
      <c r="K4699" s="1108"/>
      <c r="M4699" s="1321"/>
    </row>
    <row r="4700" spans="2:13" ht="27.75" thickTop="1" thickBot="1" x14ac:dyDescent="0.4">
      <c r="B4700" s="1569" t="s">
        <v>182</v>
      </c>
      <c r="C4700" s="1569"/>
      <c r="D4700" s="1569"/>
      <c r="E4700" s="1569"/>
      <c r="F4700" s="1569"/>
      <c r="G4700" s="31"/>
      <c r="H4700" s="32"/>
      <c r="I4700" s="753"/>
      <c r="J4700" s="722"/>
      <c r="K4700" s="32"/>
      <c r="M4700" s="1321"/>
    </row>
    <row r="4701" spans="2:13" ht="106.5" thickTop="1" thickBot="1" x14ac:dyDescent="0.4">
      <c r="B4701" s="20" t="s">
        <v>137</v>
      </c>
      <c r="C4701" s="20" t="s">
        <v>138</v>
      </c>
      <c r="D4701" s="20" t="s">
        <v>139</v>
      </c>
      <c r="E4701" s="20" t="s">
        <v>140</v>
      </c>
      <c r="F4701" s="20" t="s">
        <v>141</v>
      </c>
      <c r="G4701" s="20" t="s">
        <v>142</v>
      </c>
      <c r="H4701" s="33" t="s">
        <v>3311</v>
      </c>
      <c r="I4701" s="750" t="s">
        <v>3316</v>
      </c>
      <c r="J4701" s="717" t="s">
        <v>3315</v>
      </c>
      <c r="K4701" s="21" t="s">
        <v>5190</v>
      </c>
      <c r="M4701" s="1321"/>
    </row>
    <row r="4702" spans="2:13" ht="26.25" thickTop="1" x14ac:dyDescent="0.35">
      <c r="B4702" s="782">
        <v>21010101</v>
      </c>
      <c r="C4702" s="782">
        <v>70942</v>
      </c>
      <c r="D4702" s="783" t="s">
        <v>4874</v>
      </c>
      <c r="E4702" s="784">
        <v>2101</v>
      </c>
      <c r="F4702" s="782">
        <v>10721300</v>
      </c>
      <c r="G4702" s="37" t="s">
        <v>143</v>
      </c>
      <c r="H4702" s="785">
        <v>8648978.9759999998</v>
      </c>
      <c r="I4702" s="744">
        <v>3492379.74</v>
      </c>
      <c r="J4702" s="738"/>
      <c r="K4702" s="785">
        <f t="shared" ref="K4702:K4730" si="137">SUM(H4702,J4702)</f>
        <v>8648978.9759999998</v>
      </c>
      <c r="L4702" s="1081"/>
      <c r="M4702" s="1321"/>
    </row>
    <row r="4703" spans="2:13" ht="30.6" customHeight="1" x14ac:dyDescent="0.35">
      <c r="B4703" s="782">
        <v>22020101</v>
      </c>
      <c r="C4703" s="782">
        <v>70942</v>
      </c>
      <c r="D4703" s="783" t="s">
        <v>4874</v>
      </c>
      <c r="E4703" s="784">
        <v>2101</v>
      </c>
      <c r="F4703" s="782">
        <v>10721300</v>
      </c>
      <c r="G4703" s="37" t="s">
        <v>145</v>
      </c>
      <c r="H4703" s="785">
        <v>700000</v>
      </c>
      <c r="I4703" s="744">
        <v>0</v>
      </c>
      <c r="J4703" s="738"/>
      <c r="K4703" s="785">
        <f t="shared" si="137"/>
        <v>700000</v>
      </c>
      <c r="L4703" s="1081"/>
      <c r="M4703" s="1321"/>
    </row>
    <row r="4704" spans="2:13" ht="30.6" customHeight="1" x14ac:dyDescent="0.35">
      <c r="B4704" s="782">
        <v>22020102</v>
      </c>
      <c r="C4704" s="782">
        <v>70942</v>
      </c>
      <c r="D4704" s="783" t="s">
        <v>4874</v>
      </c>
      <c r="E4704" s="784">
        <v>2101</v>
      </c>
      <c r="F4704" s="782">
        <v>10721300</v>
      </c>
      <c r="G4704" s="37" t="s">
        <v>146</v>
      </c>
      <c r="H4704" s="785">
        <v>700000</v>
      </c>
      <c r="I4704" s="744">
        <v>0</v>
      </c>
      <c r="J4704" s="738"/>
      <c r="K4704" s="785">
        <f t="shared" si="137"/>
        <v>700000</v>
      </c>
      <c r="L4704" s="1081"/>
      <c r="M4704" s="1321"/>
    </row>
    <row r="4705" spans="2:13" ht="30.6" customHeight="1" x14ac:dyDescent="0.35">
      <c r="B4705" s="782">
        <v>22020201</v>
      </c>
      <c r="C4705" s="782">
        <v>70942</v>
      </c>
      <c r="D4705" s="783" t="s">
        <v>4874</v>
      </c>
      <c r="E4705" s="784">
        <v>2101</v>
      </c>
      <c r="F4705" s="782">
        <v>10721300</v>
      </c>
      <c r="G4705" s="37" t="s">
        <v>147</v>
      </c>
      <c r="H4705" s="785">
        <v>431200</v>
      </c>
      <c r="I4705" s="744">
        <v>35000</v>
      </c>
      <c r="J4705" s="738"/>
      <c r="K4705" s="785">
        <f t="shared" si="137"/>
        <v>431200</v>
      </c>
      <c r="L4705" s="1081"/>
      <c r="M4705" s="1321"/>
    </row>
    <row r="4706" spans="2:13" ht="30.6" customHeight="1" x14ac:dyDescent="0.35">
      <c r="B4706" s="782">
        <v>22020203</v>
      </c>
      <c r="C4706" s="782">
        <v>70942</v>
      </c>
      <c r="D4706" s="783" t="s">
        <v>4874</v>
      </c>
      <c r="E4706" s="784">
        <v>2101</v>
      </c>
      <c r="F4706" s="782">
        <v>10721300</v>
      </c>
      <c r="G4706" s="37" t="s">
        <v>148</v>
      </c>
      <c r="H4706" s="785">
        <v>269500</v>
      </c>
      <c r="I4706" s="744">
        <v>0</v>
      </c>
      <c r="J4706" s="738"/>
      <c r="K4706" s="785">
        <f t="shared" si="137"/>
        <v>269500</v>
      </c>
      <c r="L4706" s="1081"/>
      <c r="M4706" s="1321"/>
    </row>
    <row r="4707" spans="2:13" ht="30.6" customHeight="1" x14ac:dyDescent="0.35">
      <c r="B4707" s="782">
        <v>22020205</v>
      </c>
      <c r="C4707" s="782">
        <v>70942</v>
      </c>
      <c r="D4707" s="783" t="s">
        <v>4874</v>
      </c>
      <c r="E4707" s="784">
        <v>2101</v>
      </c>
      <c r="F4707" s="782">
        <v>10721300</v>
      </c>
      <c r="G4707" s="37" t="s">
        <v>185</v>
      </c>
      <c r="H4707" s="785">
        <v>107800</v>
      </c>
      <c r="I4707" s="744">
        <v>5000</v>
      </c>
      <c r="J4707" s="738"/>
      <c r="K4707" s="785">
        <f t="shared" si="137"/>
        <v>107800</v>
      </c>
      <c r="L4707" s="1081"/>
      <c r="M4707" s="1321"/>
    </row>
    <row r="4708" spans="2:13" ht="30.6" customHeight="1" x14ac:dyDescent="0.35">
      <c r="B4708" s="782">
        <v>22020206</v>
      </c>
      <c r="C4708" s="782">
        <v>70942</v>
      </c>
      <c r="D4708" s="783" t="s">
        <v>4874</v>
      </c>
      <c r="E4708" s="784">
        <v>2101</v>
      </c>
      <c r="F4708" s="782">
        <v>10721300</v>
      </c>
      <c r="G4708" s="37" t="s">
        <v>234</v>
      </c>
      <c r="H4708" s="785">
        <v>36750</v>
      </c>
      <c r="I4708" s="744">
        <v>10000</v>
      </c>
      <c r="J4708" s="738"/>
      <c r="K4708" s="785">
        <f t="shared" si="137"/>
        <v>36750</v>
      </c>
      <c r="L4708" s="1081"/>
      <c r="M4708" s="1321"/>
    </row>
    <row r="4709" spans="2:13" ht="30.6" customHeight="1" x14ac:dyDescent="0.35">
      <c r="B4709" s="782">
        <v>22020301</v>
      </c>
      <c r="C4709" s="782">
        <v>70942</v>
      </c>
      <c r="D4709" s="783" t="s">
        <v>4874</v>
      </c>
      <c r="E4709" s="784">
        <v>2101</v>
      </c>
      <c r="F4709" s="782">
        <v>10721300</v>
      </c>
      <c r="G4709" s="37" t="s">
        <v>195</v>
      </c>
      <c r="H4709" s="785">
        <v>305760</v>
      </c>
      <c r="I4709" s="744">
        <v>45000</v>
      </c>
      <c r="J4709" s="738"/>
      <c r="K4709" s="785">
        <f t="shared" si="137"/>
        <v>305760</v>
      </c>
      <c r="L4709" s="1081"/>
      <c r="M4709" s="1321"/>
    </row>
    <row r="4710" spans="2:13" ht="30.6" customHeight="1" x14ac:dyDescent="0.35">
      <c r="B4710" s="782">
        <v>22020305</v>
      </c>
      <c r="C4710" s="782">
        <v>70942</v>
      </c>
      <c r="D4710" s="783" t="s">
        <v>4874</v>
      </c>
      <c r="E4710" s="784">
        <v>2101</v>
      </c>
      <c r="F4710" s="782">
        <v>10721300</v>
      </c>
      <c r="G4710" s="37" t="s">
        <v>153</v>
      </c>
      <c r="H4710" s="785">
        <v>2254000</v>
      </c>
      <c r="I4710" s="744">
        <v>100000</v>
      </c>
      <c r="J4710" s="738"/>
      <c r="K4710" s="785">
        <f t="shared" si="137"/>
        <v>2254000</v>
      </c>
      <c r="L4710" s="1081"/>
      <c r="M4710" s="1321"/>
    </row>
    <row r="4711" spans="2:13" ht="30.6" customHeight="1" x14ac:dyDescent="0.35">
      <c r="B4711" s="782">
        <v>22020309</v>
      </c>
      <c r="C4711" s="782">
        <v>70942</v>
      </c>
      <c r="D4711" s="783" t="s">
        <v>4874</v>
      </c>
      <c r="E4711" s="784">
        <v>2101</v>
      </c>
      <c r="F4711" s="782">
        <v>10721300</v>
      </c>
      <c r="G4711" s="37" t="s">
        <v>156</v>
      </c>
      <c r="H4711" s="785">
        <v>29400</v>
      </c>
      <c r="I4711" s="744">
        <v>0</v>
      </c>
      <c r="J4711" s="738"/>
      <c r="K4711" s="785">
        <f t="shared" si="137"/>
        <v>29400</v>
      </c>
      <c r="L4711" s="1081"/>
      <c r="M4711" s="1321"/>
    </row>
    <row r="4712" spans="2:13" ht="30.6" customHeight="1" x14ac:dyDescent="0.35">
      <c r="B4712" s="782">
        <v>22020401</v>
      </c>
      <c r="C4712" s="782">
        <v>70942</v>
      </c>
      <c r="D4712" s="783" t="s">
        <v>4874</v>
      </c>
      <c r="E4712" s="784">
        <v>2101</v>
      </c>
      <c r="F4712" s="782">
        <v>10721300</v>
      </c>
      <c r="G4712" s="37" t="s">
        <v>196</v>
      </c>
      <c r="H4712" s="701">
        <v>1400000</v>
      </c>
      <c r="I4712" s="744">
        <v>145000</v>
      </c>
      <c r="J4712" s="788"/>
      <c r="K4712" s="785">
        <f t="shared" si="137"/>
        <v>1400000</v>
      </c>
      <c r="L4712" s="1081"/>
      <c r="M4712" s="1321"/>
    </row>
    <row r="4713" spans="2:13" ht="30.6" customHeight="1" x14ac:dyDescent="0.35">
      <c r="B4713" s="782">
        <v>22020402</v>
      </c>
      <c r="C4713" s="782">
        <v>70942</v>
      </c>
      <c r="D4713" s="783" t="s">
        <v>4874</v>
      </c>
      <c r="E4713" s="784">
        <v>2101</v>
      </c>
      <c r="F4713" s="782">
        <v>10721300</v>
      </c>
      <c r="G4713" s="37" t="s">
        <v>197</v>
      </c>
      <c r="H4713" s="701">
        <v>700000</v>
      </c>
      <c r="I4713" s="744">
        <v>38000</v>
      </c>
      <c r="J4713" s="788"/>
      <c r="K4713" s="785">
        <f t="shared" si="137"/>
        <v>700000</v>
      </c>
      <c r="L4713" s="1081"/>
      <c r="M4713" s="1321"/>
    </row>
    <row r="4714" spans="2:13" ht="30.6" customHeight="1" x14ac:dyDescent="0.35">
      <c r="B4714" s="782">
        <v>22020403</v>
      </c>
      <c r="C4714" s="782">
        <v>70942</v>
      </c>
      <c r="D4714" s="783" t="s">
        <v>4874</v>
      </c>
      <c r="E4714" s="784">
        <v>2101</v>
      </c>
      <c r="F4714" s="782">
        <v>10721300</v>
      </c>
      <c r="G4714" s="37" t="s">
        <v>160</v>
      </c>
      <c r="H4714" s="785">
        <v>1400000</v>
      </c>
      <c r="I4714" s="744">
        <v>0</v>
      </c>
      <c r="J4714" s="738"/>
      <c r="K4714" s="785">
        <f t="shared" si="137"/>
        <v>1400000</v>
      </c>
      <c r="L4714" s="1081"/>
      <c r="M4714" s="1321"/>
    </row>
    <row r="4715" spans="2:13" ht="30.6" customHeight="1" x14ac:dyDescent="0.35">
      <c r="B4715" s="782">
        <v>22020404</v>
      </c>
      <c r="C4715" s="782">
        <v>70942</v>
      </c>
      <c r="D4715" s="783" t="s">
        <v>4874</v>
      </c>
      <c r="E4715" s="784">
        <v>2101</v>
      </c>
      <c r="F4715" s="782">
        <v>10721300</v>
      </c>
      <c r="G4715" s="37" t="s">
        <v>161</v>
      </c>
      <c r="H4715" s="701">
        <v>2450000</v>
      </c>
      <c r="I4715" s="744">
        <v>0</v>
      </c>
      <c r="J4715" s="788"/>
      <c r="K4715" s="785">
        <f t="shared" si="137"/>
        <v>2450000</v>
      </c>
      <c r="L4715" s="1081"/>
      <c r="M4715" s="1321"/>
    </row>
    <row r="4716" spans="2:13" ht="30.6" customHeight="1" x14ac:dyDescent="0.35">
      <c r="B4716" s="782">
        <v>22020405</v>
      </c>
      <c r="C4716" s="782">
        <v>70942</v>
      </c>
      <c r="D4716" s="783" t="s">
        <v>4874</v>
      </c>
      <c r="E4716" s="784">
        <v>2101</v>
      </c>
      <c r="F4716" s="782">
        <v>10721300</v>
      </c>
      <c r="G4716" s="37" t="s">
        <v>162</v>
      </c>
      <c r="H4716" s="701">
        <v>107800</v>
      </c>
      <c r="I4716" s="744">
        <v>25000</v>
      </c>
      <c r="J4716" s="788"/>
      <c r="K4716" s="785">
        <f t="shared" si="137"/>
        <v>107800</v>
      </c>
      <c r="L4716" s="1081"/>
      <c r="M4716" s="1321"/>
    </row>
    <row r="4717" spans="2:13" ht="30.6" customHeight="1" x14ac:dyDescent="0.35">
      <c r="B4717" s="782">
        <v>22020501</v>
      </c>
      <c r="C4717" s="782">
        <v>70942</v>
      </c>
      <c r="D4717" s="783" t="s">
        <v>4874</v>
      </c>
      <c r="E4717" s="784">
        <v>2101</v>
      </c>
      <c r="F4717" s="782">
        <v>10721300</v>
      </c>
      <c r="G4717" s="37" t="s">
        <v>198</v>
      </c>
      <c r="H4717" s="701">
        <v>1617000</v>
      </c>
      <c r="I4717" s="744">
        <v>0</v>
      </c>
      <c r="J4717" s="788"/>
      <c r="K4717" s="785">
        <f t="shared" si="137"/>
        <v>1617000</v>
      </c>
      <c r="L4717" s="1081"/>
      <c r="M4717" s="1321"/>
    </row>
    <row r="4718" spans="2:13" ht="30.6" customHeight="1" x14ac:dyDescent="0.35">
      <c r="B4718" s="782">
        <v>22020601</v>
      </c>
      <c r="C4718" s="782">
        <v>70942</v>
      </c>
      <c r="D4718" s="783" t="s">
        <v>4874</v>
      </c>
      <c r="E4718" s="784">
        <v>2101</v>
      </c>
      <c r="F4718" s="782">
        <v>10721300</v>
      </c>
      <c r="G4718" s="37" t="s">
        <v>166</v>
      </c>
      <c r="H4718" s="701">
        <v>431200</v>
      </c>
      <c r="I4718" s="744">
        <v>0</v>
      </c>
      <c r="J4718" s="788"/>
      <c r="K4718" s="785">
        <f t="shared" si="137"/>
        <v>431200</v>
      </c>
      <c r="L4718" s="1081"/>
      <c r="M4718" s="1321"/>
    </row>
    <row r="4719" spans="2:13" ht="30.6" customHeight="1" x14ac:dyDescent="0.35">
      <c r="B4719" s="782">
        <v>22020605</v>
      </c>
      <c r="C4719" s="782">
        <v>70942</v>
      </c>
      <c r="D4719" s="783" t="s">
        <v>4874</v>
      </c>
      <c r="E4719" s="784">
        <v>2101</v>
      </c>
      <c r="F4719" s="782">
        <v>10721300</v>
      </c>
      <c r="G4719" s="37" t="s">
        <v>167</v>
      </c>
      <c r="H4719" s="701">
        <v>107800</v>
      </c>
      <c r="I4719" s="744">
        <v>10000</v>
      </c>
      <c r="J4719" s="788"/>
      <c r="K4719" s="785">
        <f t="shared" si="137"/>
        <v>107800</v>
      </c>
      <c r="L4719" s="1081"/>
      <c r="M4719" s="1321"/>
    </row>
    <row r="4720" spans="2:13" ht="30.6" customHeight="1" x14ac:dyDescent="0.35">
      <c r="B4720" s="782">
        <v>22020702</v>
      </c>
      <c r="C4720" s="782">
        <v>70942</v>
      </c>
      <c r="D4720" s="783" t="s">
        <v>4874</v>
      </c>
      <c r="E4720" s="784">
        <v>2101</v>
      </c>
      <c r="F4720" s="782">
        <v>10721300</v>
      </c>
      <c r="G4720" s="37" t="s">
        <v>223</v>
      </c>
      <c r="H4720" s="701">
        <v>3878000</v>
      </c>
      <c r="I4720" s="744">
        <v>0</v>
      </c>
      <c r="J4720" s="788"/>
      <c r="K4720" s="785">
        <f t="shared" si="137"/>
        <v>3878000</v>
      </c>
      <c r="L4720" s="1081"/>
      <c r="M4720" s="1321"/>
    </row>
    <row r="4721" spans="2:13" ht="30.6" customHeight="1" x14ac:dyDescent="0.35">
      <c r="B4721" s="782">
        <v>22020801</v>
      </c>
      <c r="C4721" s="782">
        <v>70942</v>
      </c>
      <c r="D4721" s="783" t="s">
        <v>4874</v>
      </c>
      <c r="E4721" s="784">
        <v>2101</v>
      </c>
      <c r="F4721" s="782">
        <v>10721300</v>
      </c>
      <c r="G4721" s="37" t="s">
        <v>168</v>
      </c>
      <c r="H4721" s="701">
        <v>1050000</v>
      </c>
      <c r="I4721" s="744">
        <v>80000</v>
      </c>
      <c r="J4721" s="788"/>
      <c r="K4721" s="785">
        <f t="shared" si="137"/>
        <v>1050000</v>
      </c>
      <c r="L4721" s="1081"/>
      <c r="M4721" s="1321"/>
    </row>
    <row r="4722" spans="2:13" ht="30.6" customHeight="1" x14ac:dyDescent="0.35">
      <c r="B4722" s="782">
        <v>22020802</v>
      </c>
      <c r="C4722" s="782">
        <v>70942</v>
      </c>
      <c r="D4722" s="783" t="s">
        <v>4874</v>
      </c>
      <c r="E4722" s="784">
        <v>2101</v>
      </c>
      <c r="F4722" s="782">
        <v>10721300</v>
      </c>
      <c r="G4722" s="37" t="s">
        <v>188</v>
      </c>
      <c r="H4722" s="701">
        <v>151200</v>
      </c>
      <c r="I4722" s="744">
        <v>0</v>
      </c>
      <c r="J4722" s="788"/>
      <c r="K4722" s="785">
        <f t="shared" si="137"/>
        <v>151200</v>
      </c>
      <c r="L4722" s="1081"/>
      <c r="M4722" s="1321"/>
    </row>
    <row r="4723" spans="2:13" ht="30.6" customHeight="1" x14ac:dyDescent="0.35">
      <c r="B4723" s="782">
        <v>22020803</v>
      </c>
      <c r="C4723" s="782">
        <v>70942</v>
      </c>
      <c r="D4723" s="783" t="s">
        <v>4874</v>
      </c>
      <c r="E4723" s="784">
        <v>2101</v>
      </c>
      <c r="F4723" s="782">
        <v>10721300</v>
      </c>
      <c r="G4723" s="37" t="s">
        <v>169</v>
      </c>
      <c r="H4723" s="701">
        <v>175000</v>
      </c>
      <c r="I4723" s="744">
        <v>27000</v>
      </c>
      <c r="J4723" s="788"/>
      <c r="K4723" s="785">
        <f t="shared" si="137"/>
        <v>175000</v>
      </c>
      <c r="L4723" s="1081"/>
      <c r="M4723" s="1321"/>
    </row>
    <row r="4724" spans="2:13" ht="30.6" customHeight="1" x14ac:dyDescent="0.35">
      <c r="B4724" s="782">
        <v>22020901</v>
      </c>
      <c r="C4724" s="782">
        <v>70942</v>
      </c>
      <c r="D4724" s="783" t="s">
        <v>4874</v>
      </c>
      <c r="E4724" s="784">
        <v>2101</v>
      </c>
      <c r="F4724" s="782">
        <v>10721300</v>
      </c>
      <c r="G4724" s="37" t="s">
        <v>171</v>
      </c>
      <c r="H4724" s="701">
        <v>80500</v>
      </c>
      <c r="I4724" s="744">
        <v>0</v>
      </c>
      <c r="J4724" s="788"/>
      <c r="K4724" s="785">
        <f t="shared" si="137"/>
        <v>80500</v>
      </c>
      <c r="L4724" s="1081"/>
      <c r="M4724" s="1321"/>
    </row>
    <row r="4725" spans="2:13" ht="30.6" customHeight="1" x14ac:dyDescent="0.35">
      <c r="B4725" s="782">
        <v>22021002</v>
      </c>
      <c r="C4725" s="782">
        <v>70942</v>
      </c>
      <c r="D4725" s="783" t="s">
        <v>4874</v>
      </c>
      <c r="E4725" s="784">
        <v>2101</v>
      </c>
      <c r="F4725" s="782">
        <v>10721300</v>
      </c>
      <c r="G4725" s="37" t="s">
        <v>189</v>
      </c>
      <c r="H4725" s="701">
        <v>316050</v>
      </c>
      <c r="I4725" s="744">
        <v>0</v>
      </c>
      <c r="J4725" s="788"/>
      <c r="K4725" s="785">
        <f t="shared" si="137"/>
        <v>316050</v>
      </c>
      <c r="L4725" s="1081"/>
      <c r="M4725" s="1321"/>
    </row>
    <row r="4726" spans="2:13" ht="30.6" customHeight="1" x14ac:dyDescent="0.35">
      <c r="B4726" s="782">
        <v>22021003</v>
      </c>
      <c r="C4726" s="782">
        <v>70942</v>
      </c>
      <c r="D4726" s="783" t="s">
        <v>4874</v>
      </c>
      <c r="E4726" s="784">
        <v>2101</v>
      </c>
      <c r="F4726" s="782">
        <v>10721300</v>
      </c>
      <c r="G4726" s="37" t="s">
        <v>173</v>
      </c>
      <c r="H4726" s="701">
        <v>269500</v>
      </c>
      <c r="I4726" s="744">
        <v>0</v>
      </c>
      <c r="J4726" s="788"/>
      <c r="K4726" s="785">
        <f t="shared" si="137"/>
        <v>269500</v>
      </c>
      <c r="L4726" s="1081"/>
      <c r="M4726" s="1321"/>
    </row>
    <row r="4727" spans="2:13" ht="30.6" customHeight="1" x14ac:dyDescent="0.35">
      <c r="B4727" s="782">
        <v>22021004</v>
      </c>
      <c r="C4727" s="782">
        <v>70942</v>
      </c>
      <c r="D4727" s="783" t="s">
        <v>4874</v>
      </c>
      <c r="E4727" s="784">
        <v>2101</v>
      </c>
      <c r="F4727" s="782">
        <v>10721300</v>
      </c>
      <c r="G4727" s="37" t="s">
        <v>174</v>
      </c>
      <c r="H4727" s="701">
        <v>97020</v>
      </c>
      <c r="I4727" s="744">
        <v>0</v>
      </c>
      <c r="J4727" s="788"/>
      <c r="K4727" s="785">
        <f t="shared" si="137"/>
        <v>97020</v>
      </c>
      <c r="L4727" s="1081"/>
      <c r="M4727" s="1321"/>
    </row>
    <row r="4728" spans="2:13" ht="30.6" customHeight="1" x14ac:dyDescent="0.35">
      <c r="B4728" s="782">
        <v>22021006</v>
      </c>
      <c r="C4728" s="782">
        <v>70942</v>
      </c>
      <c r="D4728" s="783" t="s">
        <v>4874</v>
      </c>
      <c r="E4728" s="784">
        <v>2101</v>
      </c>
      <c r="F4728" s="782">
        <v>10721300</v>
      </c>
      <c r="G4728" s="37" t="s">
        <v>190</v>
      </c>
      <c r="H4728" s="701">
        <v>72030</v>
      </c>
      <c r="I4728" s="744">
        <v>0</v>
      </c>
      <c r="J4728" s="788"/>
      <c r="K4728" s="785">
        <f t="shared" si="137"/>
        <v>72030</v>
      </c>
      <c r="L4728" s="1081"/>
      <c r="M4728" s="1321"/>
    </row>
    <row r="4729" spans="2:13" ht="30.6" customHeight="1" x14ac:dyDescent="0.35">
      <c r="B4729" s="782">
        <v>22021007</v>
      </c>
      <c r="C4729" s="782">
        <v>70942</v>
      </c>
      <c r="D4729" s="783" t="s">
        <v>4874</v>
      </c>
      <c r="E4729" s="784">
        <v>2101</v>
      </c>
      <c r="F4729" s="782">
        <v>10721300</v>
      </c>
      <c r="G4729" s="37" t="s">
        <v>175</v>
      </c>
      <c r="H4729" s="701">
        <v>269500</v>
      </c>
      <c r="I4729" s="744">
        <v>0</v>
      </c>
      <c r="J4729" s="788"/>
      <c r="K4729" s="785">
        <f t="shared" si="137"/>
        <v>269500</v>
      </c>
      <c r="L4729" s="1081"/>
      <c r="M4729" s="1321"/>
    </row>
    <row r="4730" spans="2:13" ht="57.95" customHeight="1" thickBot="1" x14ac:dyDescent="0.4">
      <c r="B4730" s="782">
        <v>22040105</v>
      </c>
      <c r="C4730" s="782">
        <v>70942</v>
      </c>
      <c r="D4730" s="783" t="s">
        <v>4874</v>
      </c>
      <c r="E4730" s="784">
        <v>2101</v>
      </c>
      <c r="F4730" s="782">
        <v>10721300</v>
      </c>
      <c r="G4730" s="37" t="s">
        <v>3254</v>
      </c>
      <c r="H4730" s="701">
        <v>138285350</v>
      </c>
      <c r="I4730" s="744">
        <v>0</v>
      </c>
      <c r="J4730" s="788"/>
      <c r="K4730" s="785">
        <f t="shared" si="137"/>
        <v>138285350</v>
      </c>
      <c r="L4730" s="1081"/>
      <c r="M4730" s="1321"/>
    </row>
    <row r="4731" spans="2:13" ht="27.75" thickTop="1" thickBot="1" x14ac:dyDescent="0.4">
      <c r="B4731" s="764"/>
      <c r="C4731" s="764"/>
      <c r="D4731" s="764"/>
      <c r="E4731" s="764"/>
      <c r="F4731" s="764"/>
      <c r="G4731" s="51" t="s">
        <v>1039</v>
      </c>
      <c r="H4731" s="766">
        <f>SUM(H4702:H4730)</f>
        <v>166341338.97600001</v>
      </c>
      <c r="I4731" s="747">
        <f>SUM(I4702:I4730)</f>
        <v>4012379.74</v>
      </c>
      <c r="J4731" s="765">
        <f>SUM(J4702:J4730)</f>
        <v>0</v>
      </c>
      <c r="K4731" s="766">
        <f>SUM(K4702:K4730)</f>
        <v>166341338.97600001</v>
      </c>
      <c r="M4731" s="1321"/>
    </row>
    <row r="4732" spans="2:13" ht="27" thickTop="1" thickBot="1" x14ac:dyDescent="0.4">
      <c r="B4732" s="767"/>
      <c r="C4732" s="767"/>
      <c r="D4732" s="767"/>
      <c r="E4732" s="767"/>
      <c r="F4732" s="767"/>
      <c r="G4732" s="769"/>
      <c r="H4732" s="787"/>
      <c r="I4732" s="728"/>
      <c r="J4732" s="770"/>
      <c r="K4732" s="934"/>
      <c r="M4732" s="1321"/>
    </row>
    <row r="4733" spans="2:13" ht="27.75" thickTop="1" thickBot="1" x14ac:dyDescent="0.4">
      <c r="B4733" s="767"/>
      <c r="C4733" s="767"/>
      <c r="D4733" s="767"/>
      <c r="E4733" s="767"/>
      <c r="F4733" s="767"/>
      <c r="G4733" s="769"/>
      <c r="H4733" s="787"/>
      <c r="I4733" s="728"/>
      <c r="J4733" s="719" t="s">
        <v>179</v>
      </c>
      <c r="K4733" s="766">
        <f>SUM(K4702)</f>
        <v>8648978.9759999998</v>
      </c>
      <c r="M4733" s="1321"/>
    </row>
    <row r="4734" spans="2:13" ht="27.75" thickTop="1" thickBot="1" x14ac:dyDescent="0.4">
      <c r="B4734" s="767"/>
      <c r="C4734" s="767"/>
      <c r="D4734" s="767"/>
      <c r="E4734" s="767"/>
      <c r="F4734" s="767"/>
      <c r="G4734" s="769"/>
      <c r="H4734" s="787"/>
      <c r="I4734" s="728"/>
      <c r="J4734" s="719" t="s">
        <v>180</v>
      </c>
      <c r="K4734" s="766">
        <f>K4731-K4733</f>
        <v>157692360</v>
      </c>
      <c r="M4734" s="1321"/>
    </row>
    <row r="4735" spans="2:13" ht="27.75" thickTop="1" thickBot="1" x14ac:dyDescent="0.4">
      <c r="B4735" s="767"/>
      <c r="C4735" s="767"/>
      <c r="D4735" s="767"/>
      <c r="E4735" s="767"/>
      <c r="F4735" s="767"/>
      <c r="G4735" s="769"/>
      <c r="H4735" s="787"/>
      <c r="I4735" s="728"/>
      <c r="J4735" s="720"/>
      <c r="K4735" s="794"/>
      <c r="M4735" s="1321"/>
    </row>
    <row r="4736" spans="2:13" ht="27.75" thickTop="1" thickBot="1" x14ac:dyDescent="0.4">
      <c r="B4736" s="1088" t="s">
        <v>92</v>
      </c>
      <c r="C4736" s="1089" t="s">
        <v>3180</v>
      </c>
      <c r="D4736" s="1089"/>
      <c r="E4736" s="1089"/>
      <c r="F4736" s="1089"/>
      <c r="G4736" s="1089"/>
      <c r="H4736" s="1108"/>
      <c r="I4736" s="1121"/>
      <c r="J4736" s="1119"/>
      <c r="K4736" s="1119"/>
      <c r="M4736" s="1321"/>
    </row>
    <row r="4737" spans="2:13" ht="27.75" thickTop="1" thickBot="1" x14ac:dyDescent="0.4">
      <c r="B4737" s="1571" t="s">
        <v>182</v>
      </c>
      <c r="C4737" s="1571"/>
      <c r="D4737" s="1571"/>
      <c r="E4737" s="1571"/>
      <c r="F4737" s="1571"/>
      <c r="G4737" s="31"/>
      <c r="H4737" s="32"/>
      <c r="I4737" s="780"/>
      <c r="J4737" s="69"/>
      <c r="K4737" s="69"/>
      <c r="M4737" s="1321"/>
    </row>
    <row r="4738" spans="2:13" ht="106.5" thickTop="1" thickBot="1" x14ac:dyDescent="0.4">
      <c r="B4738" s="20" t="s">
        <v>137</v>
      </c>
      <c r="C4738" s="20" t="s">
        <v>138</v>
      </c>
      <c r="D4738" s="20" t="s">
        <v>139</v>
      </c>
      <c r="E4738" s="20" t="s">
        <v>140</v>
      </c>
      <c r="F4738" s="20" t="s">
        <v>141</v>
      </c>
      <c r="G4738" s="20" t="s">
        <v>142</v>
      </c>
      <c r="H4738" s="33" t="s">
        <v>3311</v>
      </c>
      <c r="I4738" s="750" t="s">
        <v>3316</v>
      </c>
      <c r="J4738" s="717" t="s">
        <v>3315</v>
      </c>
      <c r="K4738" s="21" t="s">
        <v>5190</v>
      </c>
      <c r="M4738" s="1321"/>
    </row>
    <row r="4739" spans="2:13" ht="26.25" thickTop="1" x14ac:dyDescent="0.35">
      <c r="B4739" s="782">
        <v>21010101</v>
      </c>
      <c r="C4739" s="698">
        <v>70941</v>
      </c>
      <c r="D4739" s="783" t="s">
        <v>4874</v>
      </c>
      <c r="E4739" s="784">
        <v>2101</v>
      </c>
      <c r="F4739" s="782">
        <v>10721300</v>
      </c>
      <c r="G4739" s="37" t="s">
        <v>143</v>
      </c>
      <c r="H4739" s="785">
        <v>467188144.64640003</v>
      </c>
      <c r="I4739" s="309">
        <v>244959448.20000002</v>
      </c>
      <c r="J4739" s="785">
        <v>467188144.64640003</v>
      </c>
      <c r="K4739" s="785">
        <f t="shared" ref="K4739:K4777" si="138">SUM(H4739,J4739)</f>
        <v>934376289.29280007</v>
      </c>
      <c r="L4739" s="1081"/>
      <c r="M4739" s="1321"/>
    </row>
    <row r="4740" spans="2:13" x14ac:dyDescent="0.35">
      <c r="B4740" s="698">
        <v>21020101</v>
      </c>
      <c r="C4740" s="698">
        <v>70941</v>
      </c>
      <c r="D4740" s="761" t="s">
        <v>4874</v>
      </c>
      <c r="E4740" s="700">
        <v>2101</v>
      </c>
      <c r="F4740" s="698">
        <v>10721300</v>
      </c>
      <c r="G4740" s="26" t="s">
        <v>144</v>
      </c>
      <c r="H4740" s="791">
        <v>2500000</v>
      </c>
      <c r="I4740" s="282"/>
      <c r="J4740" s="791"/>
      <c r="K4740" s="791">
        <f t="shared" si="138"/>
        <v>2500000</v>
      </c>
      <c r="L4740" s="1081"/>
      <c r="M4740" s="1321"/>
    </row>
    <row r="4741" spans="2:13" x14ac:dyDescent="0.35">
      <c r="B4741" s="698">
        <v>22020101</v>
      </c>
      <c r="C4741" s="698">
        <v>70941</v>
      </c>
      <c r="D4741" s="761" t="s">
        <v>4874</v>
      </c>
      <c r="E4741" s="700">
        <v>2101</v>
      </c>
      <c r="F4741" s="698">
        <v>10721300</v>
      </c>
      <c r="G4741" s="26" t="s">
        <v>145</v>
      </c>
      <c r="H4741" s="791">
        <v>300000</v>
      </c>
      <c r="I4741" s="282"/>
      <c r="J4741" s="791"/>
      <c r="K4741" s="791">
        <f t="shared" si="138"/>
        <v>300000</v>
      </c>
      <c r="L4741" s="1081"/>
      <c r="M4741" s="1321"/>
    </row>
    <row r="4742" spans="2:13" x14ac:dyDescent="0.35">
      <c r="B4742" s="698">
        <v>22020102</v>
      </c>
      <c r="C4742" s="698">
        <v>70941</v>
      </c>
      <c r="D4742" s="761" t="s">
        <v>4874</v>
      </c>
      <c r="E4742" s="700">
        <v>2101</v>
      </c>
      <c r="F4742" s="698">
        <v>10721300</v>
      </c>
      <c r="G4742" s="26" t="s">
        <v>146</v>
      </c>
      <c r="H4742" s="791">
        <v>560000</v>
      </c>
      <c r="I4742" s="282"/>
      <c r="J4742" s="791"/>
      <c r="K4742" s="791">
        <f t="shared" si="138"/>
        <v>560000</v>
      </c>
      <c r="L4742" s="1081"/>
      <c r="M4742" s="1321"/>
    </row>
    <row r="4743" spans="2:13" x14ac:dyDescent="0.35">
      <c r="B4743" s="698">
        <v>22020201</v>
      </c>
      <c r="C4743" s="698">
        <v>70941</v>
      </c>
      <c r="D4743" s="761" t="s">
        <v>4874</v>
      </c>
      <c r="E4743" s="700">
        <v>2101</v>
      </c>
      <c r="F4743" s="698">
        <v>10721300</v>
      </c>
      <c r="G4743" s="26" t="s">
        <v>147</v>
      </c>
      <c r="H4743" s="791">
        <v>595000</v>
      </c>
      <c r="I4743" s="282"/>
      <c r="J4743" s="791"/>
      <c r="K4743" s="791">
        <f t="shared" si="138"/>
        <v>595000</v>
      </c>
      <c r="L4743" s="1081"/>
      <c r="M4743" s="1321"/>
    </row>
    <row r="4744" spans="2:13" x14ac:dyDescent="0.35">
      <c r="B4744" s="698">
        <v>22020202</v>
      </c>
      <c r="C4744" s="698">
        <v>70941</v>
      </c>
      <c r="D4744" s="761" t="s">
        <v>4874</v>
      </c>
      <c r="E4744" s="700">
        <v>2101</v>
      </c>
      <c r="F4744" s="698">
        <v>10721300</v>
      </c>
      <c r="G4744" s="26" t="s">
        <v>184</v>
      </c>
      <c r="H4744" s="791">
        <v>75000</v>
      </c>
      <c r="I4744" s="282"/>
      <c r="J4744" s="791"/>
      <c r="K4744" s="791">
        <f t="shared" si="138"/>
        <v>75000</v>
      </c>
      <c r="L4744" s="1081"/>
      <c r="M4744" s="1321"/>
    </row>
    <row r="4745" spans="2:13" x14ac:dyDescent="0.35">
      <c r="B4745" s="698">
        <v>22020203</v>
      </c>
      <c r="C4745" s="698">
        <v>70941</v>
      </c>
      <c r="D4745" s="761" t="s">
        <v>4874</v>
      </c>
      <c r="E4745" s="700">
        <v>2101</v>
      </c>
      <c r="F4745" s="698">
        <v>10721300</v>
      </c>
      <c r="G4745" s="26" t="s">
        <v>148</v>
      </c>
      <c r="H4745" s="791">
        <v>140000</v>
      </c>
      <c r="I4745" s="282"/>
      <c r="J4745" s="791"/>
      <c r="K4745" s="791">
        <f t="shared" si="138"/>
        <v>140000</v>
      </c>
      <c r="L4745" s="1081"/>
      <c r="M4745" s="1321"/>
    </row>
    <row r="4746" spans="2:13" x14ac:dyDescent="0.35">
      <c r="B4746" s="698">
        <v>22020205</v>
      </c>
      <c r="C4746" s="698">
        <v>70941</v>
      </c>
      <c r="D4746" s="761" t="s">
        <v>4874</v>
      </c>
      <c r="E4746" s="700">
        <v>2101</v>
      </c>
      <c r="F4746" s="698">
        <v>10721300</v>
      </c>
      <c r="G4746" s="26" t="s">
        <v>185</v>
      </c>
      <c r="H4746" s="791">
        <v>450000</v>
      </c>
      <c r="I4746" s="282"/>
      <c r="J4746" s="791"/>
      <c r="K4746" s="791">
        <f t="shared" si="138"/>
        <v>450000</v>
      </c>
      <c r="L4746" s="1081"/>
      <c r="M4746" s="1321"/>
    </row>
    <row r="4747" spans="2:13" x14ac:dyDescent="0.35">
      <c r="B4747" s="698">
        <v>22020301</v>
      </c>
      <c r="C4747" s="698">
        <v>70941</v>
      </c>
      <c r="D4747" s="761" t="s">
        <v>4874</v>
      </c>
      <c r="E4747" s="700">
        <v>2101</v>
      </c>
      <c r="F4747" s="698">
        <v>10721300</v>
      </c>
      <c r="G4747" s="26" t="s">
        <v>195</v>
      </c>
      <c r="H4747" s="791">
        <v>550000</v>
      </c>
      <c r="I4747" s="282"/>
      <c r="J4747" s="791"/>
      <c r="K4747" s="791">
        <f t="shared" si="138"/>
        <v>550000</v>
      </c>
      <c r="L4747" s="1081"/>
      <c r="M4747" s="1321"/>
    </row>
    <row r="4748" spans="2:13" x14ac:dyDescent="0.35">
      <c r="B4748" s="698">
        <v>22020302</v>
      </c>
      <c r="C4748" s="698">
        <v>70941</v>
      </c>
      <c r="D4748" s="761" t="s">
        <v>4874</v>
      </c>
      <c r="E4748" s="700">
        <v>2101</v>
      </c>
      <c r="F4748" s="698">
        <v>10721300</v>
      </c>
      <c r="G4748" s="26" t="s">
        <v>207</v>
      </c>
      <c r="H4748" s="791">
        <v>50000</v>
      </c>
      <c r="I4748" s="282"/>
      <c r="J4748" s="791"/>
      <c r="K4748" s="791">
        <f t="shared" si="138"/>
        <v>50000</v>
      </c>
      <c r="L4748" s="1081"/>
      <c r="M4748" s="1321"/>
    </row>
    <row r="4749" spans="2:13" x14ac:dyDescent="0.35">
      <c r="B4749" s="698">
        <v>22020305</v>
      </c>
      <c r="C4749" s="698">
        <v>70941</v>
      </c>
      <c r="D4749" s="761" t="s">
        <v>4874</v>
      </c>
      <c r="E4749" s="700">
        <v>2101</v>
      </c>
      <c r="F4749" s="698">
        <v>10721300</v>
      </c>
      <c r="G4749" s="26" t="s">
        <v>153</v>
      </c>
      <c r="H4749" s="791">
        <v>850000</v>
      </c>
      <c r="I4749" s="282"/>
      <c r="J4749" s="791"/>
      <c r="K4749" s="791">
        <f t="shared" si="138"/>
        <v>850000</v>
      </c>
      <c r="L4749" s="1081"/>
      <c r="M4749" s="1321"/>
    </row>
    <row r="4750" spans="2:13" x14ac:dyDescent="0.35">
      <c r="B4750" s="698">
        <v>22020306</v>
      </c>
      <c r="C4750" s="698">
        <v>70941</v>
      </c>
      <c r="D4750" s="761" t="s">
        <v>4874</v>
      </c>
      <c r="E4750" s="700">
        <v>2101</v>
      </c>
      <c r="F4750" s="698">
        <v>10721300</v>
      </c>
      <c r="G4750" s="26" t="s">
        <v>154</v>
      </c>
      <c r="H4750" s="791">
        <v>315000</v>
      </c>
      <c r="I4750" s="282"/>
      <c r="J4750" s="791"/>
      <c r="K4750" s="791">
        <f t="shared" si="138"/>
        <v>315000</v>
      </c>
      <c r="L4750" s="1081"/>
      <c r="M4750" s="1321"/>
    </row>
    <row r="4751" spans="2:13" x14ac:dyDescent="0.35">
      <c r="B4751" s="698">
        <v>22020308</v>
      </c>
      <c r="C4751" s="698">
        <v>70941</v>
      </c>
      <c r="D4751" s="761" t="s">
        <v>4874</v>
      </c>
      <c r="E4751" s="700">
        <v>2101</v>
      </c>
      <c r="F4751" s="698">
        <v>10721300</v>
      </c>
      <c r="G4751" s="26" t="s">
        <v>242</v>
      </c>
      <c r="H4751" s="791">
        <v>350000</v>
      </c>
      <c r="I4751" s="282"/>
      <c r="J4751" s="791"/>
      <c r="K4751" s="791">
        <f t="shared" si="138"/>
        <v>350000</v>
      </c>
      <c r="L4751" s="1081"/>
      <c r="M4751" s="1321"/>
    </row>
    <row r="4752" spans="2:13" x14ac:dyDescent="0.35">
      <c r="B4752" s="698">
        <v>22020310</v>
      </c>
      <c r="C4752" s="698">
        <v>70941</v>
      </c>
      <c r="D4752" s="761" t="s">
        <v>4874</v>
      </c>
      <c r="E4752" s="700">
        <v>2101</v>
      </c>
      <c r="F4752" s="698">
        <v>10721300</v>
      </c>
      <c r="G4752" s="26" t="s">
        <v>209</v>
      </c>
      <c r="H4752" s="791">
        <v>350000</v>
      </c>
      <c r="I4752" s="282"/>
      <c r="J4752" s="791"/>
      <c r="K4752" s="791">
        <f t="shared" si="138"/>
        <v>350000</v>
      </c>
      <c r="L4752" s="1081"/>
      <c r="M4752" s="1321"/>
    </row>
    <row r="4753" spans="2:13" x14ac:dyDescent="0.35">
      <c r="B4753" s="698">
        <v>22020401</v>
      </c>
      <c r="C4753" s="698">
        <v>70941</v>
      </c>
      <c r="D4753" s="761" t="s">
        <v>4874</v>
      </c>
      <c r="E4753" s="700">
        <v>2101</v>
      </c>
      <c r="F4753" s="698">
        <v>10721300</v>
      </c>
      <c r="G4753" s="26" t="s">
        <v>196</v>
      </c>
      <c r="H4753" s="791">
        <v>900000</v>
      </c>
      <c r="I4753" s="282"/>
      <c r="J4753" s="791"/>
      <c r="K4753" s="791">
        <f t="shared" si="138"/>
        <v>900000</v>
      </c>
      <c r="L4753" s="1081"/>
      <c r="M4753" s="1321"/>
    </row>
    <row r="4754" spans="2:13" x14ac:dyDescent="0.35">
      <c r="B4754" s="698">
        <v>22020402</v>
      </c>
      <c r="C4754" s="698">
        <v>70941</v>
      </c>
      <c r="D4754" s="761" t="s">
        <v>4874</v>
      </c>
      <c r="E4754" s="700">
        <v>2101</v>
      </c>
      <c r="F4754" s="698">
        <v>10721300</v>
      </c>
      <c r="G4754" s="26" t="s">
        <v>159</v>
      </c>
      <c r="H4754" s="791">
        <v>350000</v>
      </c>
      <c r="I4754" s="282"/>
      <c r="J4754" s="791"/>
      <c r="K4754" s="791">
        <f t="shared" si="138"/>
        <v>350000</v>
      </c>
      <c r="L4754" s="1081"/>
      <c r="M4754" s="1321"/>
    </row>
    <row r="4755" spans="2:13" x14ac:dyDescent="0.35">
      <c r="B4755" s="698">
        <v>22020403</v>
      </c>
      <c r="C4755" s="698">
        <v>70941</v>
      </c>
      <c r="D4755" s="761" t="s">
        <v>4874</v>
      </c>
      <c r="E4755" s="700">
        <v>2101</v>
      </c>
      <c r="F4755" s="698">
        <v>10721300</v>
      </c>
      <c r="G4755" s="26" t="s">
        <v>160</v>
      </c>
      <c r="H4755" s="791">
        <v>350000</v>
      </c>
      <c r="I4755" s="282"/>
      <c r="J4755" s="791"/>
      <c r="K4755" s="791">
        <f t="shared" si="138"/>
        <v>350000</v>
      </c>
      <c r="L4755" s="1081"/>
      <c r="M4755" s="1321"/>
    </row>
    <row r="4756" spans="2:13" x14ac:dyDescent="0.35">
      <c r="B4756" s="698">
        <v>22020404</v>
      </c>
      <c r="C4756" s="698">
        <v>70941</v>
      </c>
      <c r="D4756" s="761" t="s">
        <v>4874</v>
      </c>
      <c r="E4756" s="700">
        <v>2101</v>
      </c>
      <c r="F4756" s="698">
        <v>10721300</v>
      </c>
      <c r="G4756" s="26" t="s">
        <v>161</v>
      </c>
      <c r="H4756" s="791">
        <v>650000</v>
      </c>
      <c r="I4756" s="282"/>
      <c r="J4756" s="791"/>
      <c r="K4756" s="791">
        <f t="shared" si="138"/>
        <v>650000</v>
      </c>
      <c r="L4756" s="1081"/>
      <c r="M4756" s="1321"/>
    </row>
    <row r="4757" spans="2:13" x14ac:dyDescent="0.35">
      <c r="B4757" s="698">
        <v>22020405</v>
      </c>
      <c r="C4757" s="698">
        <v>70941</v>
      </c>
      <c r="D4757" s="761" t="s">
        <v>4874</v>
      </c>
      <c r="E4757" s="700">
        <v>2101</v>
      </c>
      <c r="F4757" s="698">
        <v>10721300</v>
      </c>
      <c r="G4757" s="26" t="s">
        <v>162</v>
      </c>
      <c r="H4757" s="791">
        <v>350000</v>
      </c>
      <c r="I4757" s="282"/>
      <c r="J4757" s="791"/>
      <c r="K4757" s="791">
        <f t="shared" si="138"/>
        <v>350000</v>
      </c>
      <c r="L4757" s="1081"/>
      <c r="M4757" s="1321"/>
    </row>
    <row r="4758" spans="2:13" x14ac:dyDescent="0.35">
      <c r="B4758" s="698">
        <v>22020406</v>
      </c>
      <c r="C4758" s="698">
        <v>70941</v>
      </c>
      <c r="D4758" s="761" t="s">
        <v>4874</v>
      </c>
      <c r="E4758" s="700">
        <v>2101</v>
      </c>
      <c r="F4758" s="698">
        <v>10721300</v>
      </c>
      <c r="G4758" s="26" t="s">
        <v>163</v>
      </c>
      <c r="H4758" s="791">
        <v>540000</v>
      </c>
      <c r="I4758" s="282"/>
      <c r="J4758" s="791"/>
      <c r="K4758" s="791">
        <f t="shared" si="138"/>
        <v>540000</v>
      </c>
      <c r="L4758" s="1081"/>
      <c r="M4758" s="1321"/>
    </row>
    <row r="4759" spans="2:13" x14ac:dyDescent="0.35">
      <c r="B4759" s="698">
        <v>22020501</v>
      </c>
      <c r="C4759" s="698">
        <v>70941</v>
      </c>
      <c r="D4759" s="761" t="s">
        <v>4874</v>
      </c>
      <c r="E4759" s="700">
        <v>2101</v>
      </c>
      <c r="F4759" s="698">
        <v>10721300</v>
      </c>
      <c r="G4759" s="26" t="s">
        <v>165</v>
      </c>
      <c r="H4759" s="791">
        <v>500000</v>
      </c>
      <c r="I4759" s="282"/>
      <c r="J4759" s="791"/>
      <c r="K4759" s="791">
        <f t="shared" si="138"/>
        <v>500000</v>
      </c>
      <c r="L4759" s="1081"/>
      <c r="M4759" s="1321"/>
    </row>
    <row r="4760" spans="2:13" x14ac:dyDescent="0.35">
      <c r="B4760" s="698">
        <v>22020601</v>
      </c>
      <c r="C4760" s="698">
        <v>70941</v>
      </c>
      <c r="D4760" s="761" t="s">
        <v>4874</v>
      </c>
      <c r="E4760" s="700">
        <v>2101</v>
      </c>
      <c r="F4760" s="698">
        <v>10721300</v>
      </c>
      <c r="G4760" s="26" t="s">
        <v>166</v>
      </c>
      <c r="H4760" s="791">
        <v>595000</v>
      </c>
      <c r="I4760" s="282"/>
      <c r="J4760" s="791"/>
      <c r="K4760" s="791">
        <f t="shared" si="138"/>
        <v>595000</v>
      </c>
      <c r="L4760" s="1081"/>
      <c r="M4760" s="1321"/>
    </row>
    <row r="4761" spans="2:13" x14ac:dyDescent="0.35">
      <c r="B4761" s="698">
        <v>22020605</v>
      </c>
      <c r="C4761" s="698">
        <v>70941</v>
      </c>
      <c r="D4761" s="761" t="s">
        <v>4874</v>
      </c>
      <c r="E4761" s="700">
        <v>2101</v>
      </c>
      <c r="F4761" s="698">
        <v>10721300</v>
      </c>
      <c r="G4761" s="26" t="s">
        <v>167</v>
      </c>
      <c r="H4761" s="791">
        <v>105000</v>
      </c>
      <c r="I4761" s="282"/>
      <c r="J4761" s="791"/>
      <c r="K4761" s="791">
        <f t="shared" si="138"/>
        <v>105000</v>
      </c>
      <c r="L4761" s="1081"/>
      <c r="M4761" s="1321"/>
    </row>
    <row r="4762" spans="2:13" x14ac:dyDescent="0.35">
      <c r="B4762" s="698">
        <v>22020701</v>
      </c>
      <c r="C4762" s="698">
        <v>70941</v>
      </c>
      <c r="D4762" s="761" t="s">
        <v>4874</v>
      </c>
      <c r="E4762" s="700">
        <v>2101</v>
      </c>
      <c r="F4762" s="698">
        <v>10721300</v>
      </c>
      <c r="G4762" s="26" t="s">
        <v>199</v>
      </c>
      <c r="H4762" s="791">
        <v>350000</v>
      </c>
      <c r="I4762" s="282"/>
      <c r="J4762" s="791"/>
      <c r="K4762" s="791">
        <f t="shared" si="138"/>
        <v>350000</v>
      </c>
      <c r="L4762" s="1081"/>
      <c r="M4762" s="1321"/>
    </row>
    <row r="4763" spans="2:13" x14ac:dyDescent="0.35">
      <c r="B4763" s="698">
        <v>22020702</v>
      </c>
      <c r="C4763" s="698">
        <v>70941</v>
      </c>
      <c r="D4763" s="761" t="s">
        <v>4874</v>
      </c>
      <c r="E4763" s="700">
        <v>2101</v>
      </c>
      <c r="F4763" s="698">
        <v>10721300</v>
      </c>
      <c r="G4763" s="26" t="s">
        <v>223</v>
      </c>
      <c r="H4763" s="791">
        <v>350000</v>
      </c>
      <c r="I4763" s="282"/>
      <c r="J4763" s="791"/>
      <c r="K4763" s="791">
        <f t="shared" si="138"/>
        <v>350000</v>
      </c>
      <c r="L4763" s="1081"/>
      <c r="M4763" s="1321"/>
    </row>
    <row r="4764" spans="2:13" x14ac:dyDescent="0.35">
      <c r="B4764" s="698">
        <v>22020703</v>
      </c>
      <c r="C4764" s="698">
        <v>70941</v>
      </c>
      <c r="D4764" s="761" t="s">
        <v>4874</v>
      </c>
      <c r="E4764" s="700">
        <v>2101</v>
      </c>
      <c r="F4764" s="698">
        <v>10721300</v>
      </c>
      <c r="G4764" s="26" t="s">
        <v>208</v>
      </c>
      <c r="H4764" s="791">
        <v>350000</v>
      </c>
      <c r="I4764" s="282"/>
      <c r="J4764" s="791"/>
      <c r="K4764" s="791">
        <f t="shared" si="138"/>
        <v>350000</v>
      </c>
      <c r="L4764" s="1081"/>
      <c r="M4764" s="1321"/>
    </row>
    <row r="4765" spans="2:13" x14ac:dyDescent="0.35">
      <c r="B4765" s="698">
        <v>22020801</v>
      </c>
      <c r="C4765" s="698">
        <v>70941</v>
      </c>
      <c r="D4765" s="761" t="s">
        <v>4874</v>
      </c>
      <c r="E4765" s="700">
        <v>2101</v>
      </c>
      <c r="F4765" s="698">
        <v>10721300</v>
      </c>
      <c r="G4765" s="26" t="s">
        <v>168</v>
      </c>
      <c r="H4765" s="791">
        <v>585000</v>
      </c>
      <c r="I4765" s="282"/>
      <c r="J4765" s="791"/>
      <c r="K4765" s="791">
        <f t="shared" si="138"/>
        <v>585000</v>
      </c>
      <c r="L4765" s="1081"/>
      <c r="M4765" s="1321"/>
    </row>
    <row r="4766" spans="2:13" x14ac:dyDescent="0.35">
      <c r="B4766" s="698">
        <v>22020802</v>
      </c>
      <c r="C4766" s="698">
        <v>70941</v>
      </c>
      <c r="D4766" s="761" t="s">
        <v>4874</v>
      </c>
      <c r="E4766" s="700">
        <v>2101</v>
      </c>
      <c r="F4766" s="698">
        <v>10721300</v>
      </c>
      <c r="G4766" s="26" t="s">
        <v>188</v>
      </c>
      <c r="H4766" s="791">
        <v>140000</v>
      </c>
      <c r="I4766" s="282"/>
      <c r="J4766" s="791"/>
      <c r="K4766" s="791">
        <f t="shared" si="138"/>
        <v>140000</v>
      </c>
      <c r="L4766" s="1081"/>
      <c r="M4766" s="1321"/>
    </row>
    <row r="4767" spans="2:13" x14ac:dyDescent="0.35">
      <c r="B4767" s="698">
        <v>22020803</v>
      </c>
      <c r="C4767" s="698">
        <v>70941</v>
      </c>
      <c r="D4767" s="761" t="s">
        <v>4874</v>
      </c>
      <c r="E4767" s="700">
        <v>2101</v>
      </c>
      <c r="F4767" s="698">
        <v>10721300</v>
      </c>
      <c r="G4767" s="26" t="s">
        <v>169</v>
      </c>
      <c r="H4767" s="791">
        <v>755000</v>
      </c>
      <c r="I4767" s="282"/>
      <c r="J4767" s="791"/>
      <c r="K4767" s="791">
        <f t="shared" si="138"/>
        <v>755000</v>
      </c>
      <c r="L4767" s="1081"/>
      <c r="M4767" s="1321"/>
    </row>
    <row r="4768" spans="2:13" x14ac:dyDescent="0.35">
      <c r="B4768" s="698">
        <v>22020901</v>
      </c>
      <c r="C4768" s="698">
        <v>70941</v>
      </c>
      <c r="D4768" s="761" t="s">
        <v>4874</v>
      </c>
      <c r="E4768" s="700">
        <v>2101</v>
      </c>
      <c r="F4768" s="698">
        <v>10721300</v>
      </c>
      <c r="G4768" s="26" t="s">
        <v>171</v>
      </c>
      <c r="H4768" s="791">
        <v>21350</v>
      </c>
      <c r="I4768" s="282"/>
      <c r="J4768" s="791"/>
      <c r="K4768" s="791">
        <f t="shared" si="138"/>
        <v>21350</v>
      </c>
      <c r="L4768" s="1081"/>
      <c r="M4768" s="1321"/>
    </row>
    <row r="4769" spans="2:13" x14ac:dyDescent="0.35">
      <c r="B4769" s="698">
        <v>22021001</v>
      </c>
      <c r="C4769" s="698">
        <v>70941</v>
      </c>
      <c r="D4769" s="761" t="s">
        <v>4874</v>
      </c>
      <c r="E4769" s="700">
        <v>2101</v>
      </c>
      <c r="F4769" s="698">
        <v>10721300</v>
      </c>
      <c r="G4769" s="26" t="s">
        <v>172</v>
      </c>
      <c r="H4769" s="791">
        <v>300000</v>
      </c>
      <c r="I4769" s="282"/>
      <c r="J4769" s="791"/>
      <c r="K4769" s="791">
        <f t="shared" si="138"/>
        <v>300000</v>
      </c>
      <c r="L4769" s="1081"/>
      <c r="M4769" s="1321"/>
    </row>
    <row r="4770" spans="2:13" x14ac:dyDescent="0.35">
      <c r="B4770" s="698">
        <v>22021002</v>
      </c>
      <c r="C4770" s="698">
        <v>70941</v>
      </c>
      <c r="D4770" s="761" t="s">
        <v>4874</v>
      </c>
      <c r="E4770" s="700">
        <v>2101</v>
      </c>
      <c r="F4770" s="698">
        <v>10721300</v>
      </c>
      <c r="G4770" s="37" t="s">
        <v>189</v>
      </c>
      <c r="H4770" s="785">
        <v>500000</v>
      </c>
      <c r="I4770" s="774"/>
      <c r="J4770" s="797"/>
      <c r="K4770" s="791">
        <f t="shared" si="138"/>
        <v>500000</v>
      </c>
      <c r="L4770" s="1081"/>
      <c r="M4770" s="1321"/>
    </row>
    <row r="4771" spans="2:13" x14ac:dyDescent="0.35">
      <c r="B4771" s="698">
        <v>22021003</v>
      </c>
      <c r="C4771" s="698">
        <v>70941</v>
      </c>
      <c r="D4771" s="761" t="s">
        <v>4874</v>
      </c>
      <c r="E4771" s="700">
        <v>2101</v>
      </c>
      <c r="F4771" s="698">
        <v>10721300</v>
      </c>
      <c r="G4771" s="26" t="s">
        <v>173</v>
      </c>
      <c r="H4771" s="791">
        <v>315000</v>
      </c>
      <c r="I4771" s="775"/>
      <c r="J4771" s="799"/>
      <c r="K4771" s="791">
        <f t="shared" si="138"/>
        <v>315000</v>
      </c>
      <c r="L4771" s="1081"/>
      <c r="M4771" s="1321"/>
    </row>
    <row r="4772" spans="2:13" x14ac:dyDescent="0.35">
      <c r="B4772" s="698">
        <v>22021004</v>
      </c>
      <c r="C4772" s="698">
        <v>70941</v>
      </c>
      <c r="D4772" s="761" t="s">
        <v>4874</v>
      </c>
      <c r="E4772" s="700">
        <v>2101</v>
      </c>
      <c r="F4772" s="698">
        <v>10721300</v>
      </c>
      <c r="G4772" s="26" t="s">
        <v>174</v>
      </c>
      <c r="H4772" s="791">
        <v>140000</v>
      </c>
      <c r="I4772" s="775"/>
      <c r="J4772" s="799"/>
      <c r="K4772" s="791">
        <f t="shared" si="138"/>
        <v>140000</v>
      </c>
      <c r="L4772" s="1081"/>
      <c r="M4772" s="1321"/>
    </row>
    <row r="4773" spans="2:13" x14ac:dyDescent="0.35">
      <c r="B4773" s="698">
        <v>22021007</v>
      </c>
      <c r="C4773" s="698">
        <v>70941</v>
      </c>
      <c r="D4773" s="761" t="s">
        <v>4874</v>
      </c>
      <c r="E4773" s="700">
        <v>2101</v>
      </c>
      <c r="F4773" s="698">
        <v>10721300</v>
      </c>
      <c r="G4773" s="28" t="s">
        <v>175</v>
      </c>
      <c r="H4773" s="857">
        <v>500000</v>
      </c>
      <c r="I4773" s="777"/>
      <c r="J4773" s="1215"/>
      <c r="K4773" s="791">
        <f t="shared" si="138"/>
        <v>500000</v>
      </c>
      <c r="L4773" s="1081"/>
      <c r="M4773" s="1321"/>
    </row>
    <row r="4774" spans="2:13" x14ac:dyDescent="0.35">
      <c r="B4774" s="698">
        <v>22021008</v>
      </c>
      <c r="C4774" s="698">
        <v>70941</v>
      </c>
      <c r="D4774" s="761" t="s">
        <v>4874</v>
      </c>
      <c r="E4774" s="700">
        <v>2101</v>
      </c>
      <c r="F4774" s="698">
        <v>10721300</v>
      </c>
      <c r="G4774" s="28" t="s">
        <v>191</v>
      </c>
      <c r="H4774" s="857">
        <v>280000</v>
      </c>
      <c r="I4774" s="777"/>
      <c r="J4774" s="1215"/>
      <c r="K4774" s="791">
        <f t="shared" si="138"/>
        <v>280000</v>
      </c>
      <c r="L4774" s="1081"/>
      <c r="M4774" s="1321"/>
    </row>
    <row r="4775" spans="2:13" x14ac:dyDescent="0.35">
      <c r="B4775" s="698">
        <v>22021009</v>
      </c>
      <c r="C4775" s="698">
        <v>70941</v>
      </c>
      <c r="D4775" s="761" t="s">
        <v>4874</v>
      </c>
      <c r="E4775" s="700">
        <v>2101</v>
      </c>
      <c r="F4775" s="698">
        <v>10721300</v>
      </c>
      <c r="G4775" s="28" t="s">
        <v>176</v>
      </c>
      <c r="H4775" s="857">
        <v>700000</v>
      </c>
      <c r="I4775" s="777"/>
      <c r="J4775" s="1215"/>
      <c r="K4775" s="791">
        <f t="shared" si="138"/>
        <v>700000</v>
      </c>
      <c r="L4775" s="1081"/>
      <c r="M4775" s="1321"/>
    </row>
    <row r="4776" spans="2:13" x14ac:dyDescent="0.35">
      <c r="B4776" s="698">
        <v>22021014</v>
      </c>
      <c r="C4776" s="698">
        <v>70941</v>
      </c>
      <c r="D4776" s="761" t="s">
        <v>4874</v>
      </c>
      <c r="E4776" s="700">
        <v>2101</v>
      </c>
      <c r="F4776" s="698">
        <v>10721300</v>
      </c>
      <c r="G4776" s="28" t="s">
        <v>206</v>
      </c>
      <c r="H4776" s="857">
        <v>350000</v>
      </c>
      <c r="I4776" s="777"/>
      <c r="J4776" s="1215"/>
      <c r="K4776" s="791">
        <f t="shared" si="138"/>
        <v>350000</v>
      </c>
      <c r="L4776" s="1081"/>
      <c r="M4776" s="1321"/>
    </row>
    <row r="4777" spans="2:13" ht="26.25" thickBot="1" x14ac:dyDescent="0.4">
      <c r="B4777" s="698">
        <v>22021021</v>
      </c>
      <c r="C4777" s="698">
        <v>70941</v>
      </c>
      <c r="D4777" s="761" t="s">
        <v>4874</v>
      </c>
      <c r="E4777" s="700">
        <v>2101</v>
      </c>
      <c r="F4777" s="698">
        <v>10721300</v>
      </c>
      <c r="G4777" s="28" t="s">
        <v>201</v>
      </c>
      <c r="H4777" s="857">
        <v>1250000</v>
      </c>
      <c r="I4777" s="777"/>
      <c r="J4777" s="1215"/>
      <c r="K4777" s="791">
        <f t="shared" si="138"/>
        <v>1250000</v>
      </c>
      <c r="L4777" s="1081"/>
      <c r="M4777" s="1321"/>
    </row>
    <row r="4778" spans="2:13" ht="27.75" thickTop="1" thickBot="1" x14ac:dyDescent="0.4">
      <c r="B4778" s="764"/>
      <c r="C4778" s="764"/>
      <c r="D4778" s="764"/>
      <c r="E4778" s="764"/>
      <c r="F4778" s="764"/>
      <c r="G4778" s="16" t="s">
        <v>1039</v>
      </c>
      <c r="H4778" s="1142">
        <f>SUM(H4739:H4777)</f>
        <v>485499494.64640003</v>
      </c>
      <c r="I4778" s="778">
        <f>SUM(I4739:I4777)</f>
        <v>244959448.20000002</v>
      </c>
      <c r="J4778" s="1224">
        <f>SUM(J4739:J4777)</f>
        <v>467188144.64640003</v>
      </c>
      <c r="K4778" s="972">
        <f>SUM(K4739:K4777)</f>
        <v>952687639.29280007</v>
      </c>
      <c r="M4778" s="1321"/>
    </row>
    <row r="4779" spans="2:13" ht="27.75" thickTop="1" thickBot="1" x14ac:dyDescent="0.4">
      <c r="B4779" s="767"/>
      <c r="C4779" s="767"/>
      <c r="D4779" s="767"/>
      <c r="E4779" s="767"/>
      <c r="F4779" s="767"/>
      <c r="G4779" s="184"/>
      <c r="H4779" s="1227"/>
      <c r="I4779" s="928"/>
      <c r="J4779" s="1228"/>
      <c r="K4779" s="1229"/>
      <c r="M4779" s="1321"/>
    </row>
    <row r="4780" spans="2:13" ht="27.75" thickTop="1" thickBot="1" x14ac:dyDescent="0.4">
      <c r="B4780" s="767"/>
      <c r="C4780" s="767"/>
      <c r="D4780" s="767"/>
      <c r="E4780" s="767"/>
      <c r="F4780" s="767"/>
      <c r="G4780" s="769"/>
      <c r="H4780" s="787"/>
      <c r="I4780" s="779"/>
      <c r="J4780" s="739" t="s">
        <v>179</v>
      </c>
      <c r="K4780" s="789">
        <f>SUM(K4739:K4740)</f>
        <v>936876289.29280007</v>
      </c>
      <c r="M4780" s="1321"/>
    </row>
    <row r="4781" spans="2:13" ht="27.75" thickTop="1" thickBot="1" x14ac:dyDescent="0.4">
      <c r="B4781" s="767"/>
      <c r="C4781" s="767"/>
      <c r="D4781" s="767"/>
      <c r="E4781" s="767"/>
      <c r="F4781" s="767"/>
      <c r="G4781" s="769"/>
      <c r="H4781" s="787"/>
      <c r="I4781" s="779"/>
      <c r="J4781" s="739" t="s">
        <v>180</v>
      </c>
      <c r="K4781" s="789">
        <f>K4778-K4780</f>
        <v>15811350</v>
      </c>
      <c r="M4781" s="1321"/>
    </row>
    <row r="4782" spans="2:13" ht="27.75" thickTop="1" thickBot="1" x14ac:dyDescent="0.4">
      <c r="B4782" s="767"/>
      <c r="C4782" s="767"/>
      <c r="D4782" s="767"/>
      <c r="E4782" s="767"/>
      <c r="F4782" s="767"/>
      <c r="G4782" s="769"/>
      <c r="H4782" s="787"/>
      <c r="I4782" s="779"/>
      <c r="J4782" s="781"/>
      <c r="K4782" s="827"/>
      <c r="M4782" s="1321"/>
    </row>
    <row r="4783" spans="2:13" ht="27.75" thickTop="1" thickBot="1" x14ac:dyDescent="0.4">
      <c r="B4783" s="1088" t="s">
        <v>92</v>
      </c>
      <c r="C4783" s="1089" t="s">
        <v>3180</v>
      </c>
      <c r="D4783" s="1089"/>
      <c r="E4783" s="1089"/>
      <c r="F4783" s="1089"/>
      <c r="G4783" s="1089"/>
      <c r="H4783" s="1108"/>
      <c r="I4783" s="1121"/>
      <c r="J4783" s="1119"/>
      <c r="K4783" s="1119"/>
      <c r="M4783" s="1321"/>
    </row>
    <row r="4784" spans="2:13" ht="27.75" thickTop="1" thickBot="1" x14ac:dyDescent="0.4">
      <c r="B4784" s="1571" t="s">
        <v>213</v>
      </c>
      <c r="C4784" s="1571"/>
      <c r="D4784" s="1571"/>
      <c r="E4784" s="1571"/>
      <c r="F4784" s="1571"/>
      <c r="G4784" s="31"/>
      <c r="H4784" s="32"/>
      <c r="I4784" s="753"/>
      <c r="J4784" s="722"/>
      <c r="K4784" s="32"/>
      <c r="M4784" s="1321"/>
    </row>
    <row r="4785" spans="2:13" ht="80.25" thickTop="1" thickBot="1" x14ac:dyDescent="0.4">
      <c r="B4785" s="20" t="s">
        <v>137</v>
      </c>
      <c r="C4785" s="20" t="s">
        <v>138</v>
      </c>
      <c r="D4785" s="20" t="s">
        <v>139</v>
      </c>
      <c r="E4785" s="20" t="s">
        <v>140</v>
      </c>
      <c r="F4785" s="20" t="s">
        <v>141</v>
      </c>
      <c r="G4785" s="20" t="s">
        <v>142</v>
      </c>
      <c r="H4785" s="33" t="s">
        <v>3311</v>
      </c>
      <c r="I4785" s="750" t="s">
        <v>3317</v>
      </c>
      <c r="J4785" s="717" t="s">
        <v>3318</v>
      </c>
      <c r="K4785" s="33" t="s">
        <v>5153</v>
      </c>
      <c r="M4785" s="1321"/>
    </row>
    <row r="4786" spans="2:13" ht="77.25" thickTop="1" x14ac:dyDescent="0.35">
      <c r="B4786" s="782">
        <v>23010105</v>
      </c>
      <c r="C4786" s="782">
        <v>70941</v>
      </c>
      <c r="D4786" s="790" t="s">
        <v>3771</v>
      </c>
      <c r="E4786" s="784">
        <v>3101</v>
      </c>
      <c r="F4786" s="782">
        <v>10721300</v>
      </c>
      <c r="G4786" s="37" t="s">
        <v>4402</v>
      </c>
      <c r="H4786" s="785">
        <v>28000000</v>
      </c>
      <c r="I4786" s="744"/>
      <c r="J4786" s="736">
        <v>-28000000</v>
      </c>
      <c r="K4786" s="785">
        <f t="shared" ref="K4786:K4817" si="139">SUM(H4786,J4786)</f>
        <v>0</v>
      </c>
      <c r="L4786" s="1081"/>
      <c r="M4786" s="1321"/>
    </row>
    <row r="4787" spans="2:13" x14ac:dyDescent="0.35">
      <c r="B4787" s="698" t="s">
        <v>2944</v>
      </c>
      <c r="C4787" s="782">
        <v>70941</v>
      </c>
      <c r="D4787" s="699" t="s">
        <v>3772</v>
      </c>
      <c r="E4787" s="700">
        <v>3101</v>
      </c>
      <c r="F4787" s="782">
        <v>10721300</v>
      </c>
      <c r="G4787" s="26" t="s">
        <v>4403</v>
      </c>
      <c r="H4787" s="39">
        <v>14000000</v>
      </c>
      <c r="I4787" s="731"/>
      <c r="J4787" s="726">
        <v>-14000000</v>
      </c>
      <c r="K4787" s="785">
        <f t="shared" si="139"/>
        <v>0</v>
      </c>
      <c r="L4787" s="1081"/>
      <c r="M4787" s="1321"/>
    </row>
    <row r="4788" spans="2:13" ht="76.5" x14ac:dyDescent="0.35">
      <c r="B4788" s="698" t="s">
        <v>2905</v>
      </c>
      <c r="C4788" s="782">
        <v>70941</v>
      </c>
      <c r="D4788" s="699" t="s">
        <v>3622</v>
      </c>
      <c r="E4788" s="700">
        <v>3101</v>
      </c>
      <c r="F4788" s="782">
        <v>10721300</v>
      </c>
      <c r="G4788" s="26" t="s">
        <v>4404</v>
      </c>
      <c r="H4788" s="39">
        <v>5500000</v>
      </c>
      <c r="I4788" s="731"/>
      <c r="J4788" s="726"/>
      <c r="K4788" s="785">
        <f t="shared" si="139"/>
        <v>5500000</v>
      </c>
      <c r="L4788" s="1081"/>
      <c r="M4788" s="1321"/>
    </row>
    <row r="4789" spans="2:13" ht="76.5" x14ac:dyDescent="0.35">
      <c r="B4789" s="698" t="s">
        <v>2905</v>
      </c>
      <c r="C4789" s="782">
        <v>70941</v>
      </c>
      <c r="D4789" s="699" t="s">
        <v>3623</v>
      </c>
      <c r="E4789" s="700">
        <v>3101</v>
      </c>
      <c r="F4789" s="782">
        <v>10721300</v>
      </c>
      <c r="G4789" s="26" t="s">
        <v>4405</v>
      </c>
      <c r="H4789" s="791">
        <v>2450000</v>
      </c>
      <c r="I4789" s="745"/>
      <c r="J4789" s="726"/>
      <c r="K4789" s="785">
        <f t="shared" si="139"/>
        <v>2450000</v>
      </c>
      <c r="L4789" s="1081"/>
      <c r="M4789" s="1321"/>
    </row>
    <row r="4790" spans="2:13" ht="51" x14ac:dyDescent="0.35">
      <c r="B4790" s="698" t="s">
        <v>2905</v>
      </c>
      <c r="C4790" s="782">
        <v>70941</v>
      </c>
      <c r="D4790" s="699" t="s">
        <v>4471</v>
      </c>
      <c r="E4790" s="700">
        <v>3101</v>
      </c>
      <c r="F4790" s="782">
        <v>10721300</v>
      </c>
      <c r="G4790" s="26" t="s">
        <v>4406</v>
      </c>
      <c r="H4790" s="791">
        <v>3000000</v>
      </c>
      <c r="I4790" s="745"/>
      <c r="J4790" s="726"/>
      <c r="K4790" s="785">
        <f t="shared" si="139"/>
        <v>3000000</v>
      </c>
      <c r="L4790" s="1081"/>
      <c r="M4790" s="1321"/>
    </row>
    <row r="4791" spans="2:13" ht="51" x14ac:dyDescent="0.35">
      <c r="B4791" s="698" t="s">
        <v>2905</v>
      </c>
      <c r="C4791" s="782">
        <v>70941</v>
      </c>
      <c r="D4791" s="699" t="s">
        <v>4472</v>
      </c>
      <c r="E4791" s="700">
        <v>3101</v>
      </c>
      <c r="F4791" s="782">
        <v>10721300</v>
      </c>
      <c r="G4791" s="26" t="s">
        <v>4407</v>
      </c>
      <c r="H4791" s="791">
        <v>1050000</v>
      </c>
      <c r="I4791" s="745"/>
      <c r="J4791" s="726"/>
      <c r="K4791" s="785">
        <f t="shared" si="139"/>
        <v>1050000</v>
      </c>
      <c r="L4791" s="1081"/>
      <c r="M4791" s="1321"/>
    </row>
    <row r="4792" spans="2:13" ht="76.5" x14ac:dyDescent="0.35">
      <c r="B4792" s="698" t="s">
        <v>2905</v>
      </c>
      <c r="C4792" s="782">
        <v>70941</v>
      </c>
      <c r="D4792" s="699" t="s">
        <v>4473</v>
      </c>
      <c r="E4792" s="700">
        <v>3101</v>
      </c>
      <c r="F4792" s="782">
        <v>10721300</v>
      </c>
      <c r="G4792" s="26" t="s">
        <v>4408</v>
      </c>
      <c r="H4792" s="791">
        <v>1195000</v>
      </c>
      <c r="I4792" s="745"/>
      <c r="J4792" s="726"/>
      <c r="K4792" s="785">
        <f t="shared" si="139"/>
        <v>1195000</v>
      </c>
      <c r="L4792" s="1081"/>
      <c r="M4792" s="1321"/>
    </row>
    <row r="4793" spans="2:13" ht="76.5" x14ac:dyDescent="0.35">
      <c r="B4793" s="698" t="s">
        <v>2905</v>
      </c>
      <c r="C4793" s="782">
        <v>70941</v>
      </c>
      <c r="D4793" s="699" t="s">
        <v>4474</v>
      </c>
      <c r="E4793" s="700">
        <v>3101</v>
      </c>
      <c r="F4793" s="782">
        <v>10721300</v>
      </c>
      <c r="G4793" s="26" t="s">
        <v>4409</v>
      </c>
      <c r="H4793" s="791">
        <v>560000</v>
      </c>
      <c r="I4793" s="745"/>
      <c r="J4793" s="726"/>
      <c r="K4793" s="785">
        <f t="shared" si="139"/>
        <v>560000</v>
      </c>
      <c r="L4793" s="1081"/>
      <c r="M4793" s="1321"/>
    </row>
    <row r="4794" spans="2:13" ht="76.5" x14ac:dyDescent="0.35">
      <c r="B4794" s="698" t="s">
        <v>2905</v>
      </c>
      <c r="C4794" s="782">
        <v>70941</v>
      </c>
      <c r="D4794" s="699" t="s">
        <v>4475</v>
      </c>
      <c r="E4794" s="700">
        <v>3101</v>
      </c>
      <c r="F4794" s="782">
        <v>10721300</v>
      </c>
      <c r="G4794" s="26" t="s">
        <v>4410</v>
      </c>
      <c r="H4794" s="791">
        <v>770000</v>
      </c>
      <c r="I4794" s="745"/>
      <c r="J4794" s="726"/>
      <c r="K4794" s="785">
        <f t="shared" si="139"/>
        <v>770000</v>
      </c>
      <c r="L4794" s="1081"/>
      <c r="M4794" s="1321"/>
    </row>
    <row r="4795" spans="2:13" ht="51" x14ac:dyDescent="0.35">
      <c r="B4795" s="698" t="s">
        <v>2905</v>
      </c>
      <c r="C4795" s="782">
        <v>70941</v>
      </c>
      <c r="D4795" s="699" t="s">
        <v>4476</v>
      </c>
      <c r="E4795" s="700">
        <v>3101</v>
      </c>
      <c r="F4795" s="782">
        <v>10721300</v>
      </c>
      <c r="G4795" s="26" t="s">
        <v>4411</v>
      </c>
      <c r="H4795" s="791">
        <v>1015000</v>
      </c>
      <c r="I4795" s="745"/>
      <c r="J4795" s="726"/>
      <c r="K4795" s="785">
        <f t="shared" si="139"/>
        <v>1015000</v>
      </c>
      <c r="L4795" s="1081"/>
      <c r="M4795" s="1321"/>
    </row>
    <row r="4796" spans="2:13" ht="51" x14ac:dyDescent="0.35">
      <c r="B4796" s="698" t="s">
        <v>2906</v>
      </c>
      <c r="C4796" s="782">
        <v>70941</v>
      </c>
      <c r="D4796" s="699" t="s">
        <v>4477</v>
      </c>
      <c r="E4796" s="700">
        <v>3101</v>
      </c>
      <c r="F4796" s="782">
        <v>10721300</v>
      </c>
      <c r="G4796" s="26" t="s">
        <v>4412</v>
      </c>
      <c r="H4796" s="791">
        <v>2600000</v>
      </c>
      <c r="I4796" s="745"/>
      <c r="J4796" s="726">
        <v>-2600000</v>
      </c>
      <c r="K4796" s="785">
        <f t="shared" si="139"/>
        <v>0</v>
      </c>
      <c r="L4796" s="1081"/>
      <c r="M4796" s="1321"/>
    </row>
    <row r="4797" spans="2:13" ht="51" x14ac:dyDescent="0.35">
      <c r="B4797" s="698" t="s">
        <v>2906</v>
      </c>
      <c r="C4797" s="782">
        <v>70941</v>
      </c>
      <c r="D4797" s="699" t="s">
        <v>4478</v>
      </c>
      <c r="E4797" s="700">
        <v>3101</v>
      </c>
      <c r="F4797" s="782">
        <v>10721300</v>
      </c>
      <c r="G4797" s="26" t="s">
        <v>4413</v>
      </c>
      <c r="H4797" s="791">
        <v>20000000</v>
      </c>
      <c r="I4797" s="745"/>
      <c r="J4797" s="726">
        <v>-20000000</v>
      </c>
      <c r="K4797" s="785">
        <f t="shared" si="139"/>
        <v>0</v>
      </c>
      <c r="L4797" s="1081"/>
      <c r="M4797" s="1321"/>
    </row>
    <row r="4798" spans="2:13" ht="51" x14ac:dyDescent="0.35">
      <c r="B4798" s="698" t="s">
        <v>2906</v>
      </c>
      <c r="C4798" s="782">
        <v>70941</v>
      </c>
      <c r="D4798" s="699" t="s">
        <v>4479</v>
      </c>
      <c r="E4798" s="700">
        <v>3101</v>
      </c>
      <c r="F4798" s="782">
        <v>10721300</v>
      </c>
      <c r="G4798" s="26" t="s">
        <v>4414</v>
      </c>
      <c r="H4798" s="791">
        <v>10000000</v>
      </c>
      <c r="I4798" s="745"/>
      <c r="J4798" s="726">
        <v>-10000000</v>
      </c>
      <c r="K4798" s="785">
        <f t="shared" si="139"/>
        <v>0</v>
      </c>
      <c r="L4798" s="1081"/>
      <c r="M4798" s="1321"/>
    </row>
    <row r="4799" spans="2:13" ht="51" x14ac:dyDescent="0.35">
      <c r="B4799" s="698" t="s">
        <v>2907</v>
      </c>
      <c r="C4799" s="782">
        <v>70941</v>
      </c>
      <c r="D4799" s="699" t="s">
        <v>4480</v>
      </c>
      <c r="E4799" s="700">
        <v>3101</v>
      </c>
      <c r="F4799" s="782">
        <v>10721300</v>
      </c>
      <c r="G4799" s="26" t="s">
        <v>4415</v>
      </c>
      <c r="H4799" s="791">
        <v>350000</v>
      </c>
      <c r="I4799" s="745"/>
      <c r="J4799" s="726">
        <v>-350000</v>
      </c>
      <c r="K4799" s="785">
        <f t="shared" si="139"/>
        <v>0</v>
      </c>
      <c r="L4799" s="1081"/>
      <c r="M4799" s="1321"/>
    </row>
    <row r="4800" spans="2:13" x14ac:dyDescent="0.35">
      <c r="B4800" s="698" t="s">
        <v>2908</v>
      </c>
      <c r="C4800" s="782">
        <v>70941</v>
      </c>
      <c r="D4800" s="699" t="s">
        <v>4481</v>
      </c>
      <c r="E4800" s="700">
        <v>3101</v>
      </c>
      <c r="F4800" s="782">
        <v>10721300</v>
      </c>
      <c r="G4800" s="26" t="s">
        <v>3241</v>
      </c>
      <c r="H4800" s="791">
        <v>210000</v>
      </c>
      <c r="I4800" s="745"/>
      <c r="J4800" s="726">
        <v>-210000</v>
      </c>
      <c r="K4800" s="785">
        <f t="shared" si="139"/>
        <v>0</v>
      </c>
      <c r="L4800" s="1081"/>
      <c r="M4800" s="1321"/>
    </row>
    <row r="4801" spans="1:15" x14ac:dyDescent="0.35">
      <c r="B4801" s="698" t="s">
        <v>2909</v>
      </c>
      <c r="C4801" s="782">
        <v>70941</v>
      </c>
      <c r="D4801" s="699" t="s">
        <v>4482</v>
      </c>
      <c r="E4801" s="700">
        <v>3101</v>
      </c>
      <c r="F4801" s="782">
        <v>10721300</v>
      </c>
      <c r="G4801" s="26" t="s">
        <v>3255</v>
      </c>
      <c r="H4801" s="791">
        <v>84000</v>
      </c>
      <c r="I4801" s="745"/>
      <c r="J4801" s="726"/>
      <c r="K4801" s="785">
        <f t="shared" si="139"/>
        <v>84000</v>
      </c>
      <c r="L4801" s="1081"/>
      <c r="M4801" s="1321"/>
    </row>
    <row r="4802" spans="1:15" ht="51" x14ac:dyDescent="0.35">
      <c r="B4802" s="698" t="s">
        <v>2910</v>
      </c>
      <c r="C4802" s="782">
        <v>70941</v>
      </c>
      <c r="D4802" s="699" t="s">
        <v>3553</v>
      </c>
      <c r="E4802" s="700">
        <v>3101</v>
      </c>
      <c r="F4802" s="782">
        <v>10721300</v>
      </c>
      <c r="G4802" s="26" t="s">
        <v>4416</v>
      </c>
      <c r="H4802" s="791">
        <v>3990000</v>
      </c>
      <c r="I4802" s="745"/>
      <c r="J4802" s="726"/>
      <c r="K4802" s="785">
        <f t="shared" si="139"/>
        <v>3990000</v>
      </c>
      <c r="L4802" s="1081"/>
      <c r="M4802" s="1321"/>
    </row>
    <row r="4803" spans="1:15" x14ac:dyDescent="0.35">
      <c r="B4803" s="698" t="s">
        <v>2911</v>
      </c>
      <c r="C4803" s="782">
        <v>70941</v>
      </c>
      <c r="D4803" s="699" t="s">
        <v>3633</v>
      </c>
      <c r="E4803" s="700">
        <v>3101</v>
      </c>
      <c r="F4803" s="782">
        <v>10721300</v>
      </c>
      <c r="G4803" s="26" t="s">
        <v>418</v>
      </c>
      <c r="H4803" s="791">
        <v>700000</v>
      </c>
      <c r="I4803" s="745"/>
      <c r="J4803" s="726"/>
      <c r="K4803" s="785">
        <f t="shared" si="139"/>
        <v>700000</v>
      </c>
      <c r="L4803" s="1081"/>
      <c r="M4803" s="1321"/>
    </row>
    <row r="4804" spans="1:15" x14ac:dyDescent="0.35">
      <c r="B4804" s="698" t="s">
        <v>2934</v>
      </c>
      <c r="C4804" s="782">
        <v>70941</v>
      </c>
      <c r="D4804" s="699" t="s">
        <v>4483</v>
      </c>
      <c r="E4804" s="700">
        <v>3101</v>
      </c>
      <c r="F4804" s="782">
        <v>10721300</v>
      </c>
      <c r="G4804" s="26" t="s">
        <v>419</v>
      </c>
      <c r="H4804" s="791">
        <v>245000</v>
      </c>
      <c r="I4804" s="745"/>
      <c r="J4804" s="726"/>
      <c r="K4804" s="785">
        <f t="shared" si="139"/>
        <v>245000</v>
      </c>
      <c r="L4804" s="1081"/>
      <c r="M4804" s="1321"/>
    </row>
    <row r="4805" spans="1:15" x14ac:dyDescent="0.35">
      <c r="B4805" s="698" t="s">
        <v>2951</v>
      </c>
      <c r="C4805" s="782">
        <v>70941</v>
      </c>
      <c r="D4805" s="699" t="s">
        <v>4484</v>
      </c>
      <c r="E4805" s="700">
        <v>3101</v>
      </c>
      <c r="F4805" s="782">
        <v>10721300</v>
      </c>
      <c r="G4805" s="26" t="s">
        <v>3244</v>
      </c>
      <c r="H4805" s="791">
        <v>1050000</v>
      </c>
      <c r="I4805" s="745"/>
      <c r="J4805" s="726"/>
      <c r="K4805" s="785">
        <f t="shared" si="139"/>
        <v>1050000</v>
      </c>
      <c r="L4805" s="1081"/>
      <c r="M4805" s="1321"/>
    </row>
    <row r="4806" spans="1:15" x14ac:dyDescent="0.35">
      <c r="B4806" s="698" t="s">
        <v>2949</v>
      </c>
      <c r="C4806" s="782">
        <v>70941</v>
      </c>
      <c r="D4806" s="699" t="s">
        <v>4485</v>
      </c>
      <c r="E4806" s="700">
        <v>3101</v>
      </c>
      <c r="F4806" s="782">
        <v>10721300</v>
      </c>
      <c r="G4806" s="26" t="s">
        <v>420</v>
      </c>
      <c r="H4806" s="791">
        <v>1750000</v>
      </c>
      <c r="I4806" s="745"/>
      <c r="J4806" s="726"/>
      <c r="K4806" s="785">
        <f t="shared" si="139"/>
        <v>1750000</v>
      </c>
      <c r="L4806" s="1081"/>
      <c r="M4806" s="1321"/>
    </row>
    <row r="4807" spans="1:15" ht="51" x14ac:dyDescent="0.35">
      <c r="B4807" s="698" t="s">
        <v>2940</v>
      </c>
      <c r="C4807" s="782">
        <v>70941</v>
      </c>
      <c r="D4807" s="699" t="s">
        <v>4486</v>
      </c>
      <c r="E4807" s="700">
        <v>3101</v>
      </c>
      <c r="F4807" s="782">
        <v>10721300</v>
      </c>
      <c r="G4807" s="26" t="s">
        <v>4417</v>
      </c>
      <c r="H4807" s="791">
        <v>455000</v>
      </c>
      <c r="I4807" s="745"/>
      <c r="J4807" s="726"/>
      <c r="K4807" s="785">
        <f t="shared" si="139"/>
        <v>455000</v>
      </c>
      <c r="L4807" s="1081"/>
      <c r="M4807" s="1321"/>
    </row>
    <row r="4808" spans="1:15" ht="51" x14ac:dyDescent="0.35">
      <c r="B4808" s="698" t="s">
        <v>2935</v>
      </c>
      <c r="C4808" s="782">
        <v>70941</v>
      </c>
      <c r="D4808" s="699" t="s">
        <v>4487</v>
      </c>
      <c r="E4808" s="700">
        <v>3101</v>
      </c>
      <c r="F4808" s="782">
        <v>10721300</v>
      </c>
      <c r="G4808" s="26" t="s">
        <v>4418</v>
      </c>
      <c r="H4808" s="791">
        <v>1050000</v>
      </c>
      <c r="I4808" s="745"/>
      <c r="J4808" s="726"/>
      <c r="K4808" s="785">
        <f t="shared" si="139"/>
        <v>1050000</v>
      </c>
      <c r="L4808" s="1081"/>
      <c r="M4808" s="1321"/>
    </row>
    <row r="4809" spans="1:15" ht="76.5" x14ac:dyDescent="0.35">
      <c r="B4809" s="698" t="s">
        <v>2954</v>
      </c>
      <c r="C4809" s="782">
        <v>70941</v>
      </c>
      <c r="D4809" s="699" t="s">
        <v>4488</v>
      </c>
      <c r="E4809" s="700">
        <v>3101</v>
      </c>
      <c r="F4809" s="782">
        <v>10721300</v>
      </c>
      <c r="G4809" s="26" t="s">
        <v>4419</v>
      </c>
      <c r="H4809" s="791">
        <v>1540350</v>
      </c>
      <c r="I4809" s="745"/>
      <c r="J4809" s="726"/>
      <c r="K4809" s="785">
        <f t="shared" si="139"/>
        <v>1540350</v>
      </c>
      <c r="L4809" s="1081"/>
      <c r="M4809" s="1321"/>
    </row>
    <row r="4810" spans="1:15" ht="76.5" x14ac:dyDescent="0.35">
      <c r="B4810" s="698" t="s">
        <v>2954</v>
      </c>
      <c r="C4810" s="782">
        <v>70941</v>
      </c>
      <c r="D4810" s="699" t="s">
        <v>4489</v>
      </c>
      <c r="E4810" s="700">
        <v>3101</v>
      </c>
      <c r="F4810" s="782">
        <v>10721300</v>
      </c>
      <c r="G4810" s="26" t="s">
        <v>4420</v>
      </c>
      <c r="H4810" s="791">
        <v>1444800</v>
      </c>
      <c r="I4810" s="745"/>
      <c r="J4810" s="726"/>
      <c r="K4810" s="785">
        <f t="shared" si="139"/>
        <v>1444800</v>
      </c>
      <c r="L4810" s="1081"/>
      <c r="M4810" s="1321"/>
    </row>
    <row r="4811" spans="1:15" ht="76.5" x14ac:dyDescent="0.35">
      <c r="B4811" s="698" t="s">
        <v>2954</v>
      </c>
      <c r="C4811" s="782">
        <v>70941</v>
      </c>
      <c r="D4811" s="699" t="s">
        <v>4490</v>
      </c>
      <c r="E4811" s="700">
        <v>3101</v>
      </c>
      <c r="F4811" s="782">
        <v>10721300</v>
      </c>
      <c r="G4811" s="26" t="s">
        <v>4421</v>
      </c>
      <c r="H4811" s="791">
        <v>5950000</v>
      </c>
      <c r="I4811" s="745"/>
      <c r="J4811" s="726"/>
      <c r="K4811" s="785">
        <f t="shared" si="139"/>
        <v>5950000</v>
      </c>
      <c r="L4811" s="1081"/>
      <c r="M4811" s="1321"/>
    </row>
    <row r="4812" spans="1:15" ht="51" x14ac:dyDescent="0.35">
      <c r="B4812" s="698" t="s">
        <v>2954</v>
      </c>
      <c r="C4812" s="782">
        <v>70941</v>
      </c>
      <c r="D4812" s="699" t="s">
        <v>4491</v>
      </c>
      <c r="E4812" s="700">
        <v>3101</v>
      </c>
      <c r="F4812" s="782">
        <v>10721300</v>
      </c>
      <c r="G4812" s="26" t="s">
        <v>4422</v>
      </c>
      <c r="H4812" s="791">
        <v>7350000</v>
      </c>
      <c r="I4812" s="745"/>
      <c r="J4812" s="726"/>
      <c r="K4812" s="785">
        <f t="shared" si="139"/>
        <v>7350000</v>
      </c>
      <c r="L4812" s="1081"/>
      <c r="M4812" s="1321"/>
    </row>
    <row r="4813" spans="1:15" ht="76.5" x14ac:dyDescent="0.35">
      <c r="B4813" s="698" t="s">
        <v>2950</v>
      </c>
      <c r="C4813" s="782">
        <v>70941</v>
      </c>
      <c r="D4813" s="699" t="s">
        <v>3644</v>
      </c>
      <c r="E4813" s="700">
        <v>3101</v>
      </c>
      <c r="F4813" s="782">
        <v>10721300</v>
      </c>
      <c r="G4813" s="26" t="s">
        <v>4423</v>
      </c>
      <c r="H4813" s="791">
        <v>1050000</v>
      </c>
      <c r="I4813" s="745"/>
      <c r="J4813" s="726"/>
      <c r="K4813" s="785">
        <f t="shared" si="139"/>
        <v>1050000</v>
      </c>
      <c r="L4813" s="1081"/>
      <c r="M4813" s="1321"/>
    </row>
    <row r="4814" spans="1:15" ht="76.5" x14ac:dyDescent="0.35">
      <c r="B4814" s="698" t="s">
        <v>2899</v>
      </c>
      <c r="C4814" s="782">
        <v>70941</v>
      </c>
      <c r="D4814" s="699" t="s">
        <v>3645</v>
      </c>
      <c r="E4814" s="700">
        <v>3101</v>
      </c>
      <c r="F4814" s="782">
        <v>10721300</v>
      </c>
      <c r="G4814" s="26" t="s">
        <v>4424</v>
      </c>
      <c r="H4814" s="791">
        <v>12512000</v>
      </c>
      <c r="I4814" s="745"/>
      <c r="J4814" s="726"/>
      <c r="K4814" s="785">
        <f t="shared" si="139"/>
        <v>12512000</v>
      </c>
      <c r="L4814" s="1081"/>
      <c r="M4814" s="1321"/>
    </row>
    <row r="4815" spans="1:15" ht="102" x14ac:dyDescent="0.35">
      <c r="B4815" s="698" t="s">
        <v>2899</v>
      </c>
      <c r="C4815" s="782">
        <v>70941</v>
      </c>
      <c r="D4815" s="699" t="s">
        <v>3646</v>
      </c>
      <c r="E4815" s="700">
        <v>3101</v>
      </c>
      <c r="F4815" s="782">
        <v>10721300</v>
      </c>
      <c r="G4815" s="26" t="s">
        <v>4425</v>
      </c>
      <c r="H4815" s="791">
        <v>11408000</v>
      </c>
      <c r="I4815" s="745"/>
      <c r="J4815" s="726"/>
      <c r="K4815" s="785">
        <f t="shared" si="139"/>
        <v>11408000</v>
      </c>
      <c r="L4815" s="1081"/>
      <c r="M4815" s="1321"/>
    </row>
    <row r="4816" spans="1:15" s="151" customFormat="1" ht="51" x14ac:dyDescent="0.35">
      <c r="A4816" s="166"/>
      <c r="B4816" s="145" t="s">
        <v>2899</v>
      </c>
      <c r="C4816" s="1259">
        <v>70941</v>
      </c>
      <c r="D4816" s="146" t="s">
        <v>3647</v>
      </c>
      <c r="E4816" s="147">
        <v>3101</v>
      </c>
      <c r="F4816" s="1259">
        <v>10721300</v>
      </c>
      <c r="G4816" s="148" t="s">
        <v>4426</v>
      </c>
      <c r="H4816" s="149">
        <v>32500000</v>
      </c>
      <c r="I4816" s="1275"/>
      <c r="J4816" s="1273">
        <v>-30000000</v>
      </c>
      <c r="K4816" s="1248">
        <f t="shared" si="139"/>
        <v>2500000</v>
      </c>
      <c r="L4816" s="1082"/>
      <c r="M4816" s="1441"/>
      <c r="N4816" s="874"/>
      <c r="O4816" s="874"/>
    </row>
    <row r="4817" spans="1:15" ht="76.5" x14ac:dyDescent="0.35">
      <c r="B4817" s="698" t="s">
        <v>2899</v>
      </c>
      <c r="C4817" s="782">
        <v>70941</v>
      </c>
      <c r="D4817" s="699" t="s">
        <v>3648</v>
      </c>
      <c r="E4817" s="700">
        <v>3101</v>
      </c>
      <c r="F4817" s="782">
        <v>10721300</v>
      </c>
      <c r="G4817" s="26" t="s">
        <v>4427</v>
      </c>
      <c r="H4817" s="791">
        <v>8204000</v>
      </c>
      <c r="I4817" s="745"/>
      <c r="J4817" s="726"/>
      <c r="K4817" s="785">
        <f t="shared" si="139"/>
        <v>8204000</v>
      </c>
      <c r="L4817" s="1081"/>
      <c r="M4817" s="1321"/>
    </row>
    <row r="4818" spans="1:15" ht="76.5" x14ac:dyDescent="0.35">
      <c r="B4818" s="698" t="s">
        <v>2899</v>
      </c>
      <c r="C4818" s="782">
        <v>70941</v>
      </c>
      <c r="D4818" s="699" t="s">
        <v>3649</v>
      </c>
      <c r="E4818" s="700">
        <v>3101</v>
      </c>
      <c r="F4818" s="782">
        <v>10721300</v>
      </c>
      <c r="G4818" s="26" t="s">
        <v>4428</v>
      </c>
      <c r="H4818" s="791">
        <v>7722400</v>
      </c>
      <c r="I4818" s="745"/>
      <c r="J4818" s="726"/>
      <c r="K4818" s="785">
        <f t="shared" ref="K4818:K4849" si="140">SUM(H4818,J4818)</f>
        <v>7722400</v>
      </c>
      <c r="L4818" s="1081"/>
      <c r="M4818" s="1321"/>
    </row>
    <row r="4819" spans="1:15" s="151" customFormat="1" ht="51" x14ac:dyDescent="0.35">
      <c r="A4819" s="166"/>
      <c r="B4819" s="145" t="s">
        <v>2920</v>
      </c>
      <c r="C4819" s="1259">
        <v>70941</v>
      </c>
      <c r="D4819" s="146" t="s">
        <v>3650</v>
      </c>
      <c r="E4819" s="147">
        <v>3101</v>
      </c>
      <c r="F4819" s="1259">
        <v>10721300</v>
      </c>
      <c r="G4819" s="148" t="s">
        <v>4429</v>
      </c>
      <c r="H4819" s="149">
        <v>137000000</v>
      </c>
      <c r="I4819" s="1275"/>
      <c r="J4819" s="1273">
        <v>-137000000</v>
      </c>
      <c r="K4819" s="1248">
        <f t="shared" si="140"/>
        <v>0</v>
      </c>
      <c r="L4819" s="1082"/>
      <c r="M4819" s="1441"/>
      <c r="N4819" s="874"/>
      <c r="O4819" s="874"/>
    </row>
    <row r="4820" spans="1:15" ht="51" x14ac:dyDescent="0.35">
      <c r="B4820" s="698" t="s">
        <v>2899</v>
      </c>
      <c r="C4820" s="782">
        <v>70941</v>
      </c>
      <c r="D4820" s="699" t="s">
        <v>3651</v>
      </c>
      <c r="E4820" s="700">
        <v>3101</v>
      </c>
      <c r="F4820" s="782">
        <v>10721300</v>
      </c>
      <c r="G4820" s="26" t="s">
        <v>4430</v>
      </c>
      <c r="H4820" s="791">
        <v>7481600</v>
      </c>
      <c r="I4820" s="745"/>
      <c r="J4820" s="726"/>
      <c r="K4820" s="785">
        <f t="shared" si="140"/>
        <v>7481600</v>
      </c>
      <c r="L4820" s="1081"/>
      <c r="M4820" s="1321"/>
    </row>
    <row r="4821" spans="1:15" ht="76.5" x14ac:dyDescent="0.35">
      <c r="B4821" s="698" t="s">
        <v>2899</v>
      </c>
      <c r="C4821" s="782">
        <v>70941</v>
      </c>
      <c r="D4821" s="699" t="s">
        <v>3652</v>
      </c>
      <c r="E4821" s="700">
        <v>3101</v>
      </c>
      <c r="F4821" s="782">
        <v>10721300</v>
      </c>
      <c r="G4821" s="26" t="s">
        <v>4431</v>
      </c>
      <c r="H4821" s="791">
        <v>17612000</v>
      </c>
      <c r="I4821" s="745"/>
      <c r="J4821" s="726"/>
      <c r="K4821" s="785">
        <f t="shared" si="140"/>
        <v>17612000</v>
      </c>
      <c r="L4821" s="1081"/>
      <c r="M4821" s="1321"/>
    </row>
    <row r="4822" spans="1:15" ht="76.5" x14ac:dyDescent="0.35">
      <c r="B4822" s="698" t="s">
        <v>2899</v>
      </c>
      <c r="C4822" s="782">
        <v>70941</v>
      </c>
      <c r="D4822" s="699" t="s">
        <v>3653</v>
      </c>
      <c r="E4822" s="700">
        <v>3101</v>
      </c>
      <c r="F4822" s="782">
        <v>10721300</v>
      </c>
      <c r="G4822" s="26" t="s">
        <v>4432</v>
      </c>
      <c r="H4822" s="791">
        <v>17612000</v>
      </c>
      <c r="I4822" s="745"/>
      <c r="J4822" s="726"/>
      <c r="K4822" s="785">
        <f t="shared" si="140"/>
        <v>17612000</v>
      </c>
      <c r="L4822" s="1081"/>
      <c r="M4822" s="1321"/>
    </row>
    <row r="4823" spans="1:15" ht="51" x14ac:dyDescent="0.35">
      <c r="B4823" s="698" t="s">
        <v>2916</v>
      </c>
      <c r="C4823" s="782">
        <v>70941</v>
      </c>
      <c r="D4823" s="699" t="s">
        <v>3654</v>
      </c>
      <c r="E4823" s="700">
        <v>3101</v>
      </c>
      <c r="F4823" s="782">
        <v>10721300</v>
      </c>
      <c r="G4823" s="26" t="s">
        <v>4433</v>
      </c>
      <c r="H4823" s="791">
        <v>2100000</v>
      </c>
      <c r="I4823" s="745"/>
      <c r="J4823" s="726"/>
      <c r="K4823" s="785">
        <f t="shared" si="140"/>
        <v>2100000</v>
      </c>
      <c r="L4823" s="1081"/>
      <c r="M4823" s="1321"/>
    </row>
    <row r="4824" spans="1:15" ht="76.5" x14ac:dyDescent="0.35">
      <c r="B4824" s="698" t="s">
        <v>2912</v>
      </c>
      <c r="C4824" s="782">
        <v>70941</v>
      </c>
      <c r="D4824" s="699" t="s">
        <v>3655</v>
      </c>
      <c r="E4824" s="700">
        <v>3101</v>
      </c>
      <c r="F4824" s="782">
        <v>10721300</v>
      </c>
      <c r="G4824" s="26" t="s">
        <v>4434</v>
      </c>
      <c r="H4824" s="791">
        <v>7192640</v>
      </c>
      <c r="I4824" s="745"/>
      <c r="J4824" s="726"/>
      <c r="K4824" s="785">
        <f t="shared" si="140"/>
        <v>7192640</v>
      </c>
      <c r="L4824" s="1081"/>
      <c r="M4824" s="1321"/>
    </row>
    <row r="4825" spans="1:15" s="151" customFormat="1" ht="51" x14ac:dyDescent="0.35">
      <c r="A4825" s="166"/>
      <c r="B4825" s="145" t="s">
        <v>2913</v>
      </c>
      <c r="C4825" s="1259">
        <v>70941</v>
      </c>
      <c r="D4825" s="146" t="s">
        <v>3656</v>
      </c>
      <c r="E4825" s="147">
        <v>3101</v>
      </c>
      <c r="F4825" s="1259">
        <v>10721300</v>
      </c>
      <c r="G4825" s="148" t="s">
        <v>4435</v>
      </c>
      <c r="H4825" s="149">
        <v>22428000</v>
      </c>
      <c r="I4825" s="1275"/>
      <c r="J4825" s="1273">
        <v>-20000000</v>
      </c>
      <c r="K4825" s="1248">
        <f t="shared" si="140"/>
        <v>2428000</v>
      </c>
      <c r="L4825" s="1082"/>
      <c r="M4825" s="1441"/>
      <c r="N4825" s="874"/>
      <c r="O4825" s="874"/>
    </row>
    <row r="4826" spans="1:15" s="151" customFormat="1" ht="76.5" x14ac:dyDescent="0.35">
      <c r="A4826" s="166"/>
      <c r="B4826" s="145" t="s">
        <v>2913</v>
      </c>
      <c r="C4826" s="1259">
        <v>70941</v>
      </c>
      <c r="D4826" s="146" t="s">
        <v>3657</v>
      </c>
      <c r="E4826" s="147">
        <v>3101</v>
      </c>
      <c r="F4826" s="1259">
        <v>10721300</v>
      </c>
      <c r="G4826" s="148" t="s">
        <v>4436</v>
      </c>
      <c r="H4826" s="149">
        <v>14674240</v>
      </c>
      <c r="I4826" s="1275"/>
      <c r="J4826" s="1273">
        <v>-10000000</v>
      </c>
      <c r="K4826" s="1248">
        <f t="shared" si="140"/>
        <v>4674240</v>
      </c>
      <c r="L4826" s="1082"/>
      <c r="M4826" s="1441"/>
      <c r="N4826" s="874"/>
      <c r="O4826" s="874"/>
    </row>
    <row r="4827" spans="1:15" s="151" customFormat="1" ht="51" x14ac:dyDescent="0.35">
      <c r="A4827" s="166"/>
      <c r="B4827" s="145" t="s">
        <v>2913</v>
      </c>
      <c r="C4827" s="1259">
        <v>70941</v>
      </c>
      <c r="D4827" s="146" t="s">
        <v>3658</v>
      </c>
      <c r="E4827" s="147">
        <v>3101</v>
      </c>
      <c r="F4827" s="1259">
        <v>10721300</v>
      </c>
      <c r="G4827" s="148" t="s">
        <v>4437</v>
      </c>
      <c r="H4827" s="149">
        <v>14120400</v>
      </c>
      <c r="I4827" s="1275"/>
      <c r="J4827" s="1273">
        <v>-10000000</v>
      </c>
      <c r="K4827" s="1248">
        <f t="shared" si="140"/>
        <v>4120400</v>
      </c>
      <c r="L4827" s="1082"/>
      <c r="M4827" s="1441"/>
      <c r="N4827" s="874"/>
      <c r="O4827" s="874"/>
    </row>
    <row r="4828" spans="1:15" s="151" customFormat="1" ht="76.5" x14ac:dyDescent="0.35">
      <c r="A4828" s="166"/>
      <c r="B4828" s="145" t="s">
        <v>2913</v>
      </c>
      <c r="C4828" s="1259">
        <v>70941</v>
      </c>
      <c r="D4828" s="146" t="s">
        <v>3659</v>
      </c>
      <c r="E4828" s="147">
        <v>3101</v>
      </c>
      <c r="F4828" s="1259">
        <v>10721300</v>
      </c>
      <c r="G4828" s="148" t="s">
        <v>4438</v>
      </c>
      <c r="H4828" s="149">
        <v>15926400</v>
      </c>
      <c r="I4828" s="1275"/>
      <c r="J4828" s="1273">
        <v>-10000000</v>
      </c>
      <c r="K4828" s="1248">
        <f t="shared" si="140"/>
        <v>5926400</v>
      </c>
      <c r="L4828" s="1082"/>
      <c r="M4828" s="1441"/>
      <c r="N4828" s="874"/>
      <c r="O4828" s="874"/>
    </row>
    <row r="4829" spans="1:15" s="151" customFormat="1" ht="76.5" x14ac:dyDescent="0.35">
      <c r="A4829" s="166"/>
      <c r="B4829" s="145" t="s">
        <v>2913</v>
      </c>
      <c r="C4829" s="1259">
        <v>70941</v>
      </c>
      <c r="D4829" s="146" t="s">
        <v>3660</v>
      </c>
      <c r="E4829" s="147">
        <v>3101</v>
      </c>
      <c r="F4829" s="1259">
        <v>10721300</v>
      </c>
      <c r="G4829" s="148" t="s">
        <v>4439</v>
      </c>
      <c r="H4829" s="149">
        <v>15204000</v>
      </c>
      <c r="I4829" s="1275"/>
      <c r="J4829" s="1273">
        <v>-10000000</v>
      </c>
      <c r="K4829" s="1248">
        <f t="shared" si="140"/>
        <v>5204000</v>
      </c>
      <c r="L4829" s="1082"/>
      <c r="M4829" s="1441"/>
      <c r="N4829" s="874"/>
      <c r="O4829" s="874"/>
    </row>
    <row r="4830" spans="1:15" s="151" customFormat="1" ht="102" x14ac:dyDescent="0.35">
      <c r="A4830" s="166"/>
      <c r="B4830" s="145" t="s">
        <v>2913</v>
      </c>
      <c r="C4830" s="1259">
        <v>70941</v>
      </c>
      <c r="D4830" s="146" t="s">
        <v>4492</v>
      </c>
      <c r="E4830" s="147">
        <v>3101</v>
      </c>
      <c r="F4830" s="1259">
        <v>10721300</v>
      </c>
      <c r="G4830" s="148" t="s">
        <v>4440</v>
      </c>
      <c r="H4830" s="149">
        <v>15926400</v>
      </c>
      <c r="I4830" s="1275"/>
      <c r="J4830" s="1273">
        <v>-10000000</v>
      </c>
      <c r="K4830" s="1248">
        <f t="shared" si="140"/>
        <v>5926400</v>
      </c>
      <c r="L4830" s="1082"/>
      <c r="M4830" s="1441"/>
      <c r="N4830" s="874"/>
      <c r="O4830" s="874"/>
    </row>
    <row r="4831" spans="1:15" s="151" customFormat="1" ht="76.5" x14ac:dyDescent="0.35">
      <c r="A4831" s="166"/>
      <c r="B4831" s="145" t="s">
        <v>2913</v>
      </c>
      <c r="C4831" s="1259">
        <v>70941</v>
      </c>
      <c r="D4831" s="146" t="s">
        <v>4493</v>
      </c>
      <c r="E4831" s="147">
        <v>3101</v>
      </c>
      <c r="F4831" s="1259">
        <v>10721300</v>
      </c>
      <c r="G4831" s="148" t="s">
        <v>4441</v>
      </c>
      <c r="H4831" s="149">
        <v>15926400</v>
      </c>
      <c r="I4831" s="1275"/>
      <c r="J4831" s="1273">
        <v>-10000000</v>
      </c>
      <c r="K4831" s="1248">
        <f t="shared" si="140"/>
        <v>5926400</v>
      </c>
      <c r="L4831" s="1082"/>
      <c r="M4831" s="1441"/>
      <c r="N4831" s="874"/>
      <c r="O4831" s="874"/>
    </row>
    <row r="4832" spans="1:15" s="151" customFormat="1" ht="51" x14ac:dyDescent="0.35">
      <c r="A4832" s="166"/>
      <c r="B4832" s="145" t="s">
        <v>2913</v>
      </c>
      <c r="C4832" s="1259">
        <v>70941</v>
      </c>
      <c r="D4832" s="146" t="s">
        <v>4494</v>
      </c>
      <c r="E4832" s="147">
        <v>3101</v>
      </c>
      <c r="F4832" s="1259">
        <v>10721300</v>
      </c>
      <c r="G4832" s="148" t="s">
        <v>4442</v>
      </c>
      <c r="H4832" s="149">
        <v>15204000</v>
      </c>
      <c r="I4832" s="1275"/>
      <c r="J4832" s="1273">
        <v>-10000000</v>
      </c>
      <c r="K4832" s="1248">
        <f t="shared" si="140"/>
        <v>5204000</v>
      </c>
      <c r="L4832" s="1082"/>
      <c r="M4832" s="1441"/>
      <c r="N4832" s="874"/>
      <c r="O4832" s="874"/>
    </row>
    <row r="4833" spans="1:15" s="151" customFormat="1" ht="51" x14ac:dyDescent="0.35">
      <c r="A4833" s="166"/>
      <c r="B4833" s="145" t="s">
        <v>2913</v>
      </c>
      <c r="C4833" s="1259">
        <v>70941</v>
      </c>
      <c r="D4833" s="146" t="s">
        <v>4495</v>
      </c>
      <c r="E4833" s="147">
        <v>3101</v>
      </c>
      <c r="F4833" s="1259">
        <v>10721300</v>
      </c>
      <c r="G4833" s="148" t="s">
        <v>4443</v>
      </c>
      <c r="H4833" s="149">
        <v>15444800</v>
      </c>
      <c r="I4833" s="1275"/>
      <c r="J4833" s="1273">
        <v>-10000000</v>
      </c>
      <c r="K4833" s="1248">
        <f t="shared" si="140"/>
        <v>5444800</v>
      </c>
      <c r="L4833" s="1082"/>
      <c r="M4833" s="1441"/>
      <c r="N4833" s="874"/>
      <c r="O4833" s="874"/>
    </row>
    <row r="4834" spans="1:15" s="151" customFormat="1" ht="76.5" x14ac:dyDescent="0.35">
      <c r="A4834" s="166"/>
      <c r="B4834" s="145" t="s">
        <v>2913</v>
      </c>
      <c r="C4834" s="1259">
        <v>70941</v>
      </c>
      <c r="D4834" s="146" t="s">
        <v>4496</v>
      </c>
      <c r="E4834" s="147">
        <v>3101</v>
      </c>
      <c r="F4834" s="1259">
        <v>10721300</v>
      </c>
      <c r="G4834" s="148" t="s">
        <v>4444</v>
      </c>
      <c r="H4834" s="149">
        <v>15204000</v>
      </c>
      <c r="I4834" s="1275"/>
      <c r="J4834" s="1273">
        <v>-10000000</v>
      </c>
      <c r="K4834" s="1248">
        <f t="shared" si="140"/>
        <v>5204000</v>
      </c>
      <c r="L4834" s="1082"/>
      <c r="M4834" s="1441"/>
      <c r="N4834" s="874"/>
      <c r="O4834" s="874"/>
    </row>
    <row r="4835" spans="1:15" s="151" customFormat="1" ht="76.5" x14ac:dyDescent="0.35">
      <c r="A4835" s="166"/>
      <c r="B4835" s="145" t="s">
        <v>2913</v>
      </c>
      <c r="C4835" s="1259">
        <v>70941</v>
      </c>
      <c r="D4835" s="146" t="s">
        <v>4497</v>
      </c>
      <c r="E4835" s="147">
        <v>3101</v>
      </c>
      <c r="F4835" s="1259">
        <v>10721300</v>
      </c>
      <c r="G4835" s="148" t="s">
        <v>4445</v>
      </c>
      <c r="H4835" s="149">
        <v>20020000</v>
      </c>
      <c r="I4835" s="1275"/>
      <c r="J4835" s="1273">
        <v>-20000000</v>
      </c>
      <c r="K4835" s="1248">
        <f t="shared" si="140"/>
        <v>20000</v>
      </c>
      <c r="L4835" s="1082"/>
      <c r="M4835" s="1441"/>
      <c r="N4835" s="874"/>
      <c r="O4835" s="874"/>
    </row>
    <row r="4836" spans="1:15" ht="51" x14ac:dyDescent="0.35">
      <c r="B4836" s="698" t="s">
        <v>2942</v>
      </c>
      <c r="C4836" s="782">
        <v>70941</v>
      </c>
      <c r="D4836" s="699" t="s">
        <v>4498</v>
      </c>
      <c r="E4836" s="700">
        <v>3101</v>
      </c>
      <c r="F4836" s="782">
        <v>10721300</v>
      </c>
      <c r="G4836" s="26" t="s">
        <v>4446</v>
      </c>
      <c r="H4836" s="791">
        <v>7000000</v>
      </c>
      <c r="I4836" s="745"/>
      <c r="J4836" s="726"/>
      <c r="K4836" s="785">
        <f t="shared" si="140"/>
        <v>7000000</v>
      </c>
      <c r="L4836" s="1081"/>
      <c r="M4836" s="1321"/>
    </row>
    <row r="4837" spans="1:15" ht="76.5" x14ac:dyDescent="0.35">
      <c r="B4837" s="698" t="s">
        <v>2953</v>
      </c>
      <c r="C4837" s="782">
        <v>70941</v>
      </c>
      <c r="D4837" s="699" t="s">
        <v>4499</v>
      </c>
      <c r="E4837" s="700">
        <v>3101</v>
      </c>
      <c r="F4837" s="782">
        <v>10721300</v>
      </c>
      <c r="G4837" s="26" t="s">
        <v>4447</v>
      </c>
      <c r="H4837" s="791">
        <v>2889600</v>
      </c>
      <c r="I4837" s="745"/>
      <c r="J4837" s="726"/>
      <c r="K4837" s="785">
        <f t="shared" si="140"/>
        <v>2889600</v>
      </c>
      <c r="L4837" s="1081"/>
      <c r="M4837" s="1321"/>
    </row>
    <row r="4838" spans="1:15" ht="51" x14ac:dyDescent="0.35">
      <c r="B4838" s="698" t="s">
        <v>2918</v>
      </c>
      <c r="C4838" s="782">
        <v>70941</v>
      </c>
      <c r="D4838" s="699" t="s">
        <v>4500</v>
      </c>
      <c r="E4838" s="700">
        <v>3101</v>
      </c>
      <c r="F4838" s="782">
        <v>10721300</v>
      </c>
      <c r="G4838" s="26" t="s">
        <v>4448</v>
      </c>
      <c r="H4838" s="791">
        <v>2800000</v>
      </c>
      <c r="I4838" s="745"/>
      <c r="J4838" s="726"/>
      <c r="K4838" s="785">
        <f t="shared" si="140"/>
        <v>2800000</v>
      </c>
      <c r="L4838" s="1081"/>
      <c r="M4838" s="1321"/>
    </row>
    <row r="4839" spans="1:15" ht="51" x14ac:dyDescent="0.35">
      <c r="B4839" s="698" t="s">
        <v>2920</v>
      </c>
      <c r="C4839" s="782">
        <v>70941</v>
      </c>
      <c r="D4839" s="699" t="s">
        <v>4501</v>
      </c>
      <c r="E4839" s="700">
        <v>3101</v>
      </c>
      <c r="F4839" s="782">
        <v>10721300</v>
      </c>
      <c r="G4839" s="26" t="s">
        <v>4449</v>
      </c>
      <c r="H4839" s="791">
        <v>3150000</v>
      </c>
      <c r="I4839" s="745"/>
      <c r="J4839" s="726"/>
      <c r="K4839" s="785">
        <f t="shared" si="140"/>
        <v>3150000</v>
      </c>
      <c r="L4839" s="1081"/>
      <c r="M4839" s="1321"/>
    </row>
    <row r="4840" spans="1:15" ht="51" x14ac:dyDescent="0.35">
      <c r="B4840" s="698" t="s">
        <v>2920</v>
      </c>
      <c r="C4840" s="782">
        <v>70941</v>
      </c>
      <c r="D4840" s="699" t="s">
        <v>4502</v>
      </c>
      <c r="E4840" s="700">
        <v>3101</v>
      </c>
      <c r="F4840" s="782">
        <v>10721300</v>
      </c>
      <c r="G4840" s="26" t="s">
        <v>4450</v>
      </c>
      <c r="H4840" s="791">
        <v>6300000</v>
      </c>
      <c r="I4840" s="745"/>
      <c r="J4840" s="726"/>
      <c r="K4840" s="785">
        <f t="shared" si="140"/>
        <v>6300000</v>
      </c>
      <c r="L4840" s="1081"/>
      <c r="M4840" s="1321"/>
    </row>
    <row r="4841" spans="1:15" ht="76.5" x14ac:dyDescent="0.35">
      <c r="B4841" s="698" t="s">
        <v>2920</v>
      </c>
      <c r="C4841" s="782">
        <v>70941</v>
      </c>
      <c r="D4841" s="699" t="s">
        <v>4503</v>
      </c>
      <c r="E4841" s="700">
        <v>3101</v>
      </c>
      <c r="F4841" s="782">
        <v>10721300</v>
      </c>
      <c r="G4841" s="26" t="s">
        <v>4451</v>
      </c>
      <c r="H4841" s="791">
        <v>700000</v>
      </c>
      <c r="I4841" s="745"/>
      <c r="J4841" s="726"/>
      <c r="K4841" s="785">
        <f t="shared" si="140"/>
        <v>700000</v>
      </c>
      <c r="L4841" s="1081"/>
      <c r="M4841" s="1321"/>
    </row>
    <row r="4842" spans="1:15" ht="51" x14ac:dyDescent="0.35">
      <c r="B4842" s="698" t="s">
        <v>2920</v>
      </c>
      <c r="C4842" s="782">
        <v>70941</v>
      </c>
      <c r="D4842" s="699" t="s">
        <v>4504</v>
      </c>
      <c r="E4842" s="700">
        <v>3101</v>
      </c>
      <c r="F4842" s="782">
        <v>10721300</v>
      </c>
      <c r="G4842" s="26" t="s">
        <v>4452</v>
      </c>
      <c r="H4842" s="791">
        <v>1750000</v>
      </c>
      <c r="I4842" s="745"/>
      <c r="J4842" s="726"/>
      <c r="K4842" s="785">
        <f t="shared" si="140"/>
        <v>1750000</v>
      </c>
      <c r="L4842" s="1081"/>
      <c r="M4842" s="1321"/>
    </row>
    <row r="4843" spans="1:15" ht="51" x14ac:dyDescent="0.35">
      <c r="B4843" s="698" t="s">
        <v>2920</v>
      </c>
      <c r="C4843" s="782">
        <v>70941</v>
      </c>
      <c r="D4843" s="699" t="s">
        <v>4505</v>
      </c>
      <c r="E4843" s="700">
        <v>3101</v>
      </c>
      <c r="F4843" s="782">
        <v>10721300</v>
      </c>
      <c r="G4843" s="26" t="s">
        <v>4453</v>
      </c>
      <c r="H4843" s="791">
        <v>1540000</v>
      </c>
      <c r="I4843" s="745"/>
      <c r="J4843" s="726"/>
      <c r="K4843" s="785">
        <f t="shared" si="140"/>
        <v>1540000</v>
      </c>
      <c r="L4843" s="1081"/>
      <c r="M4843" s="1321"/>
    </row>
    <row r="4844" spans="1:15" ht="51" x14ac:dyDescent="0.35">
      <c r="B4844" s="698" t="s">
        <v>2920</v>
      </c>
      <c r="C4844" s="782">
        <v>70941</v>
      </c>
      <c r="D4844" s="699" t="s">
        <v>4506</v>
      </c>
      <c r="E4844" s="700">
        <v>3101</v>
      </c>
      <c r="F4844" s="782">
        <v>10721300</v>
      </c>
      <c r="G4844" s="26" t="s">
        <v>4454</v>
      </c>
      <c r="H4844" s="791">
        <v>2940000</v>
      </c>
      <c r="I4844" s="745"/>
      <c r="J4844" s="726"/>
      <c r="K4844" s="785">
        <f t="shared" si="140"/>
        <v>2940000</v>
      </c>
      <c r="L4844" s="1081"/>
      <c r="M4844" s="1321"/>
    </row>
    <row r="4845" spans="1:15" ht="51" x14ac:dyDescent="0.35">
      <c r="B4845" s="698" t="s">
        <v>2920</v>
      </c>
      <c r="C4845" s="782">
        <v>70941</v>
      </c>
      <c r="D4845" s="699" t="s">
        <v>4507</v>
      </c>
      <c r="E4845" s="700">
        <v>3101</v>
      </c>
      <c r="F4845" s="782">
        <v>10721300</v>
      </c>
      <c r="G4845" s="26" t="s">
        <v>4455</v>
      </c>
      <c r="H4845" s="791">
        <v>7000000</v>
      </c>
      <c r="I4845" s="745"/>
      <c r="J4845" s="726"/>
      <c r="K4845" s="785">
        <f t="shared" si="140"/>
        <v>7000000</v>
      </c>
      <c r="L4845" s="1081"/>
      <c r="M4845" s="1321"/>
    </row>
    <row r="4846" spans="1:15" ht="51" x14ac:dyDescent="0.35">
      <c r="B4846" s="698" t="s">
        <v>3256</v>
      </c>
      <c r="C4846" s="782">
        <v>70941</v>
      </c>
      <c r="D4846" s="699" t="s">
        <v>4508</v>
      </c>
      <c r="E4846" s="700">
        <v>3101</v>
      </c>
      <c r="F4846" s="782">
        <v>10721300</v>
      </c>
      <c r="G4846" s="26" t="s">
        <v>4456</v>
      </c>
      <c r="H4846" s="791">
        <v>7000000</v>
      </c>
      <c r="I4846" s="745"/>
      <c r="J4846" s="726"/>
      <c r="K4846" s="785">
        <f t="shared" si="140"/>
        <v>7000000</v>
      </c>
      <c r="L4846" s="1081"/>
      <c r="M4846" s="1321"/>
    </row>
    <row r="4847" spans="1:15" x14ac:dyDescent="0.35">
      <c r="B4847" s="698" t="s">
        <v>3185</v>
      </c>
      <c r="C4847" s="782">
        <v>70941</v>
      </c>
      <c r="D4847" s="699" t="s">
        <v>4509</v>
      </c>
      <c r="E4847" s="700">
        <v>3101</v>
      </c>
      <c r="F4847" s="782">
        <v>10721300</v>
      </c>
      <c r="G4847" s="26" t="s">
        <v>4457</v>
      </c>
      <c r="H4847" s="791">
        <v>5250000</v>
      </c>
      <c r="I4847" s="745"/>
      <c r="J4847" s="726"/>
      <c r="K4847" s="785">
        <f t="shared" si="140"/>
        <v>5250000</v>
      </c>
      <c r="L4847" s="1081"/>
      <c r="M4847" s="1321"/>
    </row>
    <row r="4848" spans="1:15" ht="51" x14ac:dyDescent="0.35">
      <c r="B4848" s="698" t="s">
        <v>2914</v>
      </c>
      <c r="C4848" s="782">
        <v>70941</v>
      </c>
      <c r="D4848" s="699" t="s">
        <v>4510</v>
      </c>
      <c r="E4848" s="700">
        <v>3101</v>
      </c>
      <c r="F4848" s="782">
        <v>10721300</v>
      </c>
      <c r="G4848" s="26" t="s">
        <v>4458</v>
      </c>
      <c r="H4848" s="791">
        <v>3150000</v>
      </c>
      <c r="I4848" s="745"/>
      <c r="J4848" s="726"/>
      <c r="K4848" s="785">
        <f t="shared" si="140"/>
        <v>3150000</v>
      </c>
      <c r="L4848" s="1081"/>
      <c r="M4848" s="1321"/>
    </row>
    <row r="4849" spans="2:13" ht="51" x14ac:dyDescent="0.35">
      <c r="B4849" s="698" t="s">
        <v>2914</v>
      </c>
      <c r="C4849" s="782">
        <v>70941</v>
      </c>
      <c r="D4849" s="699" t="s">
        <v>4511</v>
      </c>
      <c r="E4849" s="700">
        <v>3101</v>
      </c>
      <c r="F4849" s="782">
        <v>10721300</v>
      </c>
      <c r="G4849" s="26" t="s">
        <v>4459</v>
      </c>
      <c r="H4849" s="791">
        <v>1960000</v>
      </c>
      <c r="I4849" s="745"/>
      <c r="J4849" s="726"/>
      <c r="K4849" s="785">
        <f t="shared" si="140"/>
        <v>1960000</v>
      </c>
      <c r="L4849" s="1081"/>
      <c r="M4849" s="1321"/>
    </row>
    <row r="4850" spans="2:13" ht="51" x14ac:dyDescent="0.35">
      <c r="B4850" s="698" t="s">
        <v>2914</v>
      </c>
      <c r="C4850" s="782">
        <v>70941</v>
      </c>
      <c r="D4850" s="699" t="s">
        <v>4512</v>
      </c>
      <c r="E4850" s="700">
        <v>3101</v>
      </c>
      <c r="F4850" s="782">
        <v>10721300</v>
      </c>
      <c r="G4850" s="26" t="s">
        <v>4460</v>
      </c>
      <c r="H4850" s="791">
        <v>2940000</v>
      </c>
      <c r="I4850" s="745"/>
      <c r="J4850" s="726"/>
      <c r="K4850" s="785">
        <f t="shared" ref="K4850:K4860" si="141">SUM(H4850,J4850)</f>
        <v>2940000</v>
      </c>
      <c r="L4850" s="1081"/>
      <c r="M4850" s="1321"/>
    </row>
    <row r="4851" spans="2:13" ht="51" x14ac:dyDescent="0.35">
      <c r="B4851" s="698" t="s">
        <v>2914</v>
      </c>
      <c r="C4851" s="782">
        <v>70941</v>
      </c>
      <c r="D4851" s="699" t="s">
        <v>4513</v>
      </c>
      <c r="E4851" s="700">
        <v>3101</v>
      </c>
      <c r="F4851" s="782">
        <v>10721300</v>
      </c>
      <c r="G4851" s="26" t="s">
        <v>4461</v>
      </c>
      <c r="H4851" s="791">
        <v>2800000</v>
      </c>
      <c r="I4851" s="745"/>
      <c r="J4851" s="726"/>
      <c r="K4851" s="785">
        <f t="shared" si="141"/>
        <v>2800000</v>
      </c>
      <c r="L4851" s="1081"/>
      <c r="M4851" s="1321"/>
    </row>
    <row r="4852" spans="2:13" ht="51" x14ac:dyDescent="0.35">
      <c r="B4852" s="698" t="s">
        <v>2914</v>
      </c>
      <c r="C4852" s="782">
        <v>70941</v>
      </c>
      <c r="D4852" s="699" t="s">
        <v>4514</v>
      </c>
      <c r="E4852" s="700">
        <v>3101</v>
      </c>
      <c r="F4852" s="782">
        <v>10721300</v>
      </c>
      <c r="G4852" s="26" t="s">
        <v>4462</v>
      </c>
      <c r="H4852" s="791">
        <v>2870000</v>
      </c>
      <c r="I4852" s="745"/>
      <c r="J4852" s="726"/>
      <c r="K4852" s="785">
        <f t="shared" si="141"/>
        <v>2870000</v>
      </c>
      <c r="L4852" s="1081"/>
      <c r="M4852" s="1321"/>
    </row>
    <row r="4853" spans="2:13" ht="51" x14ac:dyDescent="0.35">
      <c r="B4853" s="698" t="s">
        <v>2914</v>
      </c>
      <c r="C4853" s="782">
        <v>70941</v>
      </c>
      <c r="D4853" s="699" t="s">
        <v>4515</v>
      </c>
      <c r="E4853" s="700">
        <v>3101</v>
      </c>
      <c r="F4853" s="782">
        <v>10721300</v>
      </c>
      <c r="G4853" s="26" t="s">
        <v>4463</v>
      </c>
      <c r="H4853" s="791">
        <v>2940000</v>
      </c>
      <c r="I4853" s="745"/>
      <c r="J4853" s="726"/>
      <c r="K4853" s="785">
        <f t="shared" si="141"/>
        <v>2940000</v>
      </c>
      <c r="L4853" s="1081"/>
      <c r="M4853" s="1321"/>
    </row>
    <row r="4854" spans="2:13" ht="51" x14ac:dyDescent="0.35">
      <c r="B4854" s="698" t="s">
        <v>2914</v>
      </c>
      <c r="C4854" s="782">
        <v>70941</v>
      </c>
      <c r="D4854" s="699" t="s">
        <v>4516</v>
      </c>
      <c r="E4854" s="700">
        <v>3101</v>
      </c>
      <c r="F4854" s="782">
        <v>10721300</v>
      </c>
      <c r="G4854" s="26" t="s">
        <v>4464</v>
      </c>
      <c r="H4854" s="791">
        <v>10710000</v>
      </c>
      <c r="I4854" s="745"/>
      <c r="J4854" s="726"/>
      <c r="K4854" s="785">
        <f t="shared" si="141"/>
        <v>10710000</v>
      </c>
      <c r="L4854" s="1081"/>
      <c r="M4854" s="1321"/>
    </row>
    <row r="4855" spans="2:13" ht="51" x14ac:dyDescent="0.35">
      <c r="B4855" s="698" t="s">
        <v>2914</v>
      </c>
      <c r="C4855" s="782">
        <v>70941</v>
      </c>
      <c r="D4855" s="699" t="s">
        <v>4517</v>
      </c>
      <c r="E4855" s="700">
        <v>3101</v>
      </c>
      <c r="F4855" s="782">
        <v>10721300</v>
      </c>
      <c r="G4855" s="26" t="s">
        <v>4465</v>
      </c>
      <c r="H4855" s="791">
        <v>3290000</v>
      </c>
      <c r="I4855" s="745"/>
      <c r="J4855" s="726"/>
      <c r="K4855" s="785">
        <f t="shared" si="141"/>
        <v>3290000</v>
      </c>
      <c r="L4855" s="1081"/>
      <c r="M4855" s="1321"/>
    </row>
    <row r="4856" spans="2:13" ht="51" x14ac:dyDescent="0.35">
      <c r="B4856" s="698" t="s">
        <v>2914</v>
      </c>
      <c r="C4856" s="782">
        <v>70941</v>
      </c>
      <c r="D4856" s="699" t="s">
        <v>4518</v>
      </c>
      <c r="E4856" s="700">
        <v>3101</v>
      </c>
      <c r="F4856" s="782">
        <v>10721300</v>
      </c>
      <c r="G4856" s="26" t="s">
        <v>4466</v>
      </c>
      <c r="H4856" s="791">
        <v>1960000</v>
      </c>
      <c r="I4856" s="745"/>
      <c r="J4856" s="726"/>
      <c r="K4856" s="785">
        <f t="shared" si="141"/>
        <v>1960000</v>
      </c>
      <c r="L4856" s="1081"/>
      <c r="M4856" s="1321"/>
    </row>
    <row r="4857" spans="2:13" ht="51" x14ac:dyDescent="0.35">
      <c r="B4857" s="698" t="s">
        <v>2914</v>
      </c>
      <c r="C4857" s="782">
        <v>70941</v>
      </c>
      <c r="D4857" s="699" t="s">
        <v>4519</v>
      </c>
      <c r="E4857" s="700">
        <v>3101</v>
      </c>
      <c r="F4857" s="782">
        <v>10721300</v>
      </c>
      <c r="G4857" s="26" t="s">
        <v>4467</v>
      </c>
      <c r="H4857" s="791">
        <v>6300000</v>
      </c>
      <c r="I4857" s="745"/>
      <c r="J4857" s="726"/>
      <c r="K4857" s="785">
        <f t="shared" si="141"/>
        <v>6300000</v>
      </c>
      <c r="L4857" s="1081"/>
      <c r="M4857" s="1321"/>
    </row>
    <row r="4858" spans="2:13" ht="51" x14ac:dyDescent="0.35">
      <c r="B4858" s="698" t="s">
        <v>2914</v>
      </c>
      <c r="C4858" s="782">
        <v>70941</v>
      </c>
      <c r="D4858" s="699" t="s">
        <v>4520</v>
      </c>
      <c r="E4858" s="700">
        <v>3101</v>
      </c>
      <c r="F4858" s="782">
        <v>10721300</v>
      </c>
      <c r="G4858" s="26" t="s">
        <v>4468</v>
      </c>
      <c r="H4858" s="791">
        <v>4200000</v>
      </c>
      <c r="I4858" s="745"/>
      <c r="J4858" s="726"/>
      <c r="K4858" s="785">
        <f t="shared" si="141"/>
        <v>4200000</v>
      </c>
      <c r="L4858" s="1081"/>
      <c r="M4858" s="1321"/>
    </row>
    <row r="4859" spans="2:13" ht="51" x14ac:dyDescent="0.35">
      <c r="B4859" s="698" t="s">
        <v>2902</v>
      </c>
      <c r="C4859" s="782">
        <v>70941</v>
      </c>
      <c r="D4859" s="699" t="s">
        <v>4521</v>
      </c>
      <c r="E4859" s="700">
        <v>3101</v>
      </c>
      <c r="F4859" s="782">
        <v>10721300</v>
      </c>
      <c r="G4859" s="26" t="s">
        <v>4469</v>
      </c>
      <c r="H4859" s="791">
        <v>315000000</v>
      </c>
      <c r="I4859" s="745"/>
      <c r="J4859" s="726"/>
      <c r="K4859" s="785">
        <f t="shared" si="141"/>
        <v>315000000</v>
      </c>
      <c r="L4859" s="1081"/>
      <c r="M4859" s="1321"/>
    </row>
    <row r="4860" spans="2:13" ht="77.25" thickBot="1" x14ac:dyDescent="0.4">
      <c r="B4860" s="698" t="s">
        <v>2933</v>
      </c>
      <c r="C4860" s="782">
        <v>70941</v>
      </c>
      <c r="D4860" s="699" t="s">
        <v>4522</v>
      </c>
      <c r="E4860" s="700">
        <v>3101</v>
      </c>
      <c r="F4860" s="782">
        <v>10721300</v>
      </c>
      <c r="G4860" s="26" t="s">
        <v>4470</v>
      </c>
      <c r="H4860" s="791">
        <v>7000000</v>
      </c>
      <c r="I4860" s="745"/>
      <c r="J4860" s="726"/>
      <c r="K4860" s="785">
        <f t="shared" si="141"/>
        <v>7000000</v>
      </c>
      <c r="L4860" s="1081"/>
      <c r="M4860" s="1321"/>
    </row>
    <row r="4861" spans="2:13" ht="27.75" thickTop="1" thickBot="1" x14ac:dyDescent="0.4">
      <c r="B4861" s="764"/>
      <c r="C4861" s="764"/>
      <c r="D4861" s="764"/>
      <c r="E4861" s="764"/>
      <c r="F4861" s="764"/>
      <c r="G4861" s="51" t="s">
        <v>1038</v>
      </c>
      <c r="H4861" s="766">
        <f>SUM(H4786:H4860)</f>
        <v>972222030</v>
      </c>
      <c r="I4861" s="747">
        <f>SUM(I4786:I4860)</f>
        <v>0</v>
      </c>
      <c r="J4861" s="765">
        <f>SUM(J4786:J4860)</f>
        <v>-372160000</v>
      </c>
      <c r="K4861" s="766">
        <f>SUM(K4786:K4860)</f>
        <v>600062030</v>
      </c>
      <c r="M4861" s="1321"/>
    </row>
    <row r="4862" spans="2:13" ht="27.75" thickTop="1" thickBot="1" x14ac:dyDescent="0.4">
      <c r="B4862" s="767"/>
      <c r="C4862" s="767"/>
      <c r="D4862" s="767"/>
      <c r="E4862" s="767"/>
      <c r="F4862" s="767"/>
      <c r="G4862" s="643"/>
      <c r="H4862" s="794"/>
      <c r="I4862" s="866"/>
      <c r="J4862" s="842"/>
      <c r="K4862" s="930"/>
      <c r="M4862" s="1321"/>
    </row>
    <row r="4863" spans="2:13" ht="27.75" thickTop="1" thickBot="1" x14ac:dyDescent="0.4">
      <c r="B4863" s="767"/>
      <c r="C4863" s="767"/>
      <c r="D4863" s="767"/>
      <c r="E4863" s="767"/>
      <c r="F4863" s="767"/>
      <c r="G4863" s="769"/>
      <c r="H4863" s="787"/>
      <c r="I4863" s="728"/>
      <c r="J4863" s="719" t="s">
        <v>215</v>
      </c>
      <c r="K4863" s="766">
        <f>K4861</f>
        <v>600062030</v>
      </c>
      <c r="M4863" s="1321"/>
    </row>
    <row r="4864" spans="2:13" ht="27.75" thickTop="1" thickBot="1" x14ac:dyDescent="0.4">
      <c r="B4864" s="767"/>
      <c r="C4864" s="767"/>
      <c r="D4864" s="767"/>
      <c r="E4864" s="767"/>
      <c r="F4864" s="767"/>
      <c r="G4864" s="769"/>
      <c r="H4864" s="787"/>
      <c r="I4864" s="779"/>
      <c r="J4864" s="781"/>
      <c r="K4864" s="827"/>
      <c r="M4864" s="1321"/>
    </row>
    <row r="4865" spans="2:13" ht="27.75" thickTop="1" thickBot="1" x14ac:dyDescent="0.4">
      <c r="B4865" s="1088" t="s">
        <v>106</v>
      </c>
      <c r="C4865" s="1089" t="s">
        <v>757</v>
      </c>
      <c r="D4865" s="1089"/>
      <c r="E4865" s="1089"/>
      <c r="F4865" s="1089"/>
      <c r="G4865" s="1089"/>
      <c r="H4865" s="1108"/>
      <c r="I4865" s="1101"/>
      <c r="J4865" s="1112"/>
      <c r="K4865" s="1122"/>
      <c r="M4865" s="1321"/>
    </row>
    <row r="4866" spans="2:13" ht="27.75" thickTop="1" thickBot="1" x14ac:dyDescent="0.4">
      <c r="B4866" s="1569" t="s">
        <v>182</v>
      </c>
      <c r="C4866" s="1569"/>
      <c r="D4866" s="1569"/>
      <c r="E4866" s="1569"/>
      <c r="F4866" s="1569"/>
      <c r="G4866" s="31"/>
      <c r="H4866" s="32"/>
      <c r="I4866" s="753"/>
      <c r="J4866" s="722"/>
      <c r="K4866" s="32"/>
      <c r="M4866" s="1321"/>
    </row>
    <row r="4867" spans="2:13" ht="106.5" thickTop="1" thickBot="1" x14ac:dyDescent="0.4">
      <c r="B4867" s="20" t="s">
        <v>137</v>
      </c>
      <c r="C4867" s="20" t="s">
        <v>138</v>
      </c>
      <c r="D4867" s="20" t="s">
        <v>139</v>
      </c>
      <c r="E4867" s="20" t="s">
        <v>140</v>
      </c>
      <c r="F4867" s="20" t="s">
        <v>141</v>
      </c>
      <c r="G4867" s="20" t="s">
        <v>142</v>
      </c>
      <c r="H4867" s="33" t="s">
        <v>3311</v>
      </c>
      <c r="I4867" s="750" t="s">
        <v>3316</v>
      </c>
      <c r="J4867" s="717" t="s">
        <v>3315</v>
      </c>
      <c r="K4867" s="21" t="s">
        <v>5190</v>
      </c>
      <c r="M4867" s="1321"/>
    </row>
    <row r="4868" spans="2:13" ht="26.25" thickTop="1" x14ac:dyDescent="0.35">
      <c r="B4868" s="782">
        <v>21010101</v>
      </c>
      <c r="C4868" s="782">
        <v>70741</v>
      </c>
      <c r="D4868" s="783" t="s">
        <v>4896</v>
      </c>
      <c r="E4868" s="784">
        <v>2101</v>
      </c>
      <c r="F4868" s="782">
        <v>10721300</v>
      </c>
      <c r="G4868" s="37" t="s">
        <v>143</v>
      </c>
      <c r="H4868" s="785">
        <v>547599599.35000002</v>
      </c>
      <c r="I4868" s="744">
        <v>266281454.63</v>
      </c>
      <c r="J4868" s="738"/>
      <c r="K4868" s="785">
        <f t="shared" ref="K4868:K4899" si="142">SUM(H4868,J4868)</f>
        <v>547599599.35000002</v>
      </c>
      <c r="L4868" s="1081"/>
      <c r="M4868" s="1321"/>
    </row>
    <row r="4869" spans="2:13" ht="35.1" customHeight="1" x14ac:dyDescent="0.35">
      <c r="B4869" s="782">
        <v>21020101</v>
      </c>
      <c r="C4869" s="782">
        <v>70741</v>
      </c>
      <c r="D4869" s="783" t="s">
        <v>4896</v>
      </c>
      <c r="E4869" s="784">
        <v>2101</v>
      </c>
      <c r="F4869" s="782">
        <v>10721300</v>
      </c>
      <c r="G4869" s="37" t="s">
        <v>144</v>
      </c>
      <c r="H4869" s="785">
        <v>10000000</v>
      </c>
      <c r="I4869" s="744"/>
      <c r="J4869" s="738"/>
      <c r="K4869" s="785">
        <f t="shared" si="142"/>
        <v>10000000</v>
      </c>
      <c r="L4869" s="1081"/>
      <c r="M4869" s="1321"/>
    </row>
    <row r="4870" spans="2:13" ht="35.1" customHeight="1" x14ac:dyDescent="0.35">
      <c r="B4870" s="782">
        <v>22020101</v>
      </c>
      <c r="C4870" s="782">
        <v>70741</v>
      </c>
      <c r="D4870" s="783" t="s">
        <v>4896</v>
      </c>
      <c r="E4870" s="784">
        <v>2101</v>
      </c>
      <c r="F4870" s="782">
        <v>10721300</v>
      </c>
      <c r="G4870" s="37" t="s">
        <v>145</v>
      </c>
      <c r="H4870" s="785">
        <v>30000000</v>
      </c>
      <c r="I4870" s="744">
        <v>0</v>
      </c>
      <c r="J4870" s="738"/>
      <c r="K4870" s="785">
        <f t="shared" si="142"/>
        <v>30000000</v>
      </c>
      <c r="L4870" s="1081"/>
      <c r="M4870" s="1321"/>
    </row>
    <row r="4871" spans="2:13" ht="35.1" customHeight="1" x14ac:dyDescent="0.35">
      <c r="B4871" s="782">
        <v>22020102</v>
      </c>
      <c r="C4871" s="782">
        <v>70741</v>
      </c>
      <c r="D4871" s="783" t="s">
        <v>4896</v>
      </c>
      <c r="E4871" s="784">
        <v>2101</v>
      </c>
      <c r="F4871" s="782">
        <v>10721300</v>
      </c>
      <c r="G4871" s="37" t="s">
        <v>146</v>
      </c>
      <c r="H4871" s="785">
        <v>10000000</v>
      </c>
      <c r="I4871" s="744">
        <v>1468000</v>
      </c>
      <c r="J4871" s="738"/>
      <c r="K4871" s="785">
        <f t="shared" si="142"/>
        <v>10000000</v>
      </c>
      <c r="L4871" s="1081"/>
      <c r="M4871" s="1321"/>
    </row>
    <row r="4872" spans="2:13" ht="35.1" customHeight="1" x14ac:dyDescent="0.35">
      <c r="B4872" s="782">
        <v>22020201</v>
      </c>
      <c r="C4872" s="782">
        <v>70741</v>
      </c>
      <c r="D4872" s="783" t="s">
        <v>4896</v>
      </c>
      <c r="E4872" s="784">
        <v>2101</v>
      </c>
      <c r="F4872" s="782">
        <v>10721300</v>
      </c>
      <c r="G4872" s="37" t="s">
        <v>147</v>
      </c>
      <c r="H4872" s="785">
        <v>5000000</v>
      </c>
      <c r="I4872" s="744">
        <v>0</v>
      </c>
      <c r="J4872" s="738"/>
      <c r="K4872" s="785">
        <f t="shared" si="142"/>
        <v>5000000</v>
      </c>
      <c r="L4872" s="1081"/>
      <c r="M4872" s="1321"/>
    </row>
    <row r="4873" spans="2:13" ht="35.1" customHeight="1" x14ac:dyDescent="0.35">
      <c r="B4873" s="782">
        <v>22020203</v>
      </c>
      <c r="C4873" s="782">
        <v>70741</v>
      </c>
      <c r="D4873" s="783" t="s">
        <v>4896</v>
      </c>
      <c r="E4873" s="784">
        <v>2101</v>
      </c>
      <c r="F4873" s="782">
        <v>10721300</v>
      </c>
      <c r="G4873" s="37" t="s">
        <v>148</v>
      </c>
      <c r="H4873" s="785">
        <v>1000000</v>
      </c>
      <c r="I4873" s="744">
        <v>0</v>
      </c>
      <c r="J4873" s="738"/>
      <c r="K4873" s="785">
        <f t="shared" si="142"/>
        <v>1000000</v>
      </c>
      <c r="L4873" s="1081"/>
      <c r="M4873" s="1321"/>
    </row>
    <row r="4874" spans="2:13" ht="35.1" customHeight="1" x14ac:dyDescent="0.35">
      <c r="B4874" s="782">
        <v>22020206</v>
      </c>
      <c r="C4874" s="782">
        <v>70741</v>
      </c>
      <c r="D4874" s="783" t="s">
        <v>4896</v>
      </c>
      <c r="E4874" s="784">
        <v>2101</v>
      </c>
      <c r="F4874" s="782">
        <v>10721300</v>
      </c>
      <c r="G4874" s="37" t="s">
        <v>234</v>
      </c>
      <c r="H4874" s="785">
        <v>250000</v>
      </c>
      <c r="I4874" s="744">
        <v>0</v>
      </c>
      <c r="J4874" s="738"/>
      <c r="K4874" s="785">
        <f t="shared" si="142"/>
        <v>250000</v>
      </c>
      <c r="L4874" s="1081"/>
      <c r="M4874" s="1321"/>
    </row>
    <row r="4875" spans="2:13" ht="35.1" customHeight="1" x14ac:dyDescent="0.35">
      <c r="B4875" s="782">
        <v>22020208</v>
      </c>
      <c r="C4875" s="782">
        <v>70741</v>
      </c>
      <c r="D4875" s="783" t="s">
        <v>4896</v>
      </c>
      <c r="E4875" s="784">
        <v>2101</v>
      </c>
      <c r="F4875" s="782">
        <v>10721300</v>
      </c>
      <c r="G4875" s="37" t="s">
        <v>2896</v>
      </c>
      <c r="H4875" s="785">
        <v>1000000</v>
      </c>
      <c r="I4875" s="744">
        <v>0</v>
      </c>
      <c r="J4875" s="738"/>
      <c r="K4875" s="785">
        <f t="shared" si="142"/>
        <v>1000000</v>
      </c>
      <c r="L4875" s="1081"/>
      <c r="M4875" s="1321"/>
    </row>
    <row r="4876" spans="2:13" ht="35.1" customHeight="1" x14ac:dyDescent="0.35">
      <c r="B4876" s="782">
        <v>22020301</v>
      </c>
      <c r="C4876" s="782">
        <v>70741</v>
      </c>
      <c r="D4876" s="783" t="s">
        <v>4896</v>
      </c>
      <c r="E4876" s="784">
        <v>2101</v>
      </c>
      <c r="F4876" s="782">
        <v>10721300</v>
      </c>
      <c r="G4876" s="37" t="s">
        <v>195</v>
      </c>
      <c r="H4876" s="785">
        <v>10000000</v>
      </c>
      <c r="I4876" s="744">
        <v>953500</v>
      </c>
      <c r="J4876" s="738"/>
      <c r="K4876" s="785">
        <f t="shared" si="142"/>
        <v>10000000</v>
      </c>
      <c r="L4876" s="1081"/>
      <c r="M4876" s="1321"/>
    </row>
    <row r="4877" spans="2:13" ht="35.1" customHeight="1" x14ac:dyDescent="0.35">
      <c r="B4877" s="782">
        <v>22020302</v>
      </c>
      <c r="C4877" s="782">
        <v>70741</v>
      </c>
      <c r="D4877" s="783" t="s">
        <v>4896</v>
      </c>
      <c r="E4877" s="784">
        <v>2101</v>
      </c>
      <c r="F4877" s="782">
        <v>10721300</v>
      </c>
      <c r="G4877" s="37" t="s">
        <v>207</v>
      </c>
      <c r="H4877" s="785">
        <v>500000</v>
      </c>
      <c r="I4877" s="744">
        <v>0</v>
      </c>
      <c r="J4877" s="738"/>
      <c r="K4877" s="785">
        <f t="shared" si="142"/>
        <v>500000</v>
      </c>
      <c r="L4877" s="1081"/>
      <c r="M4877" s="1321"/>
    </row>
    <row r="4878" spans="2:13" ht="35.1" customHeight="1" x14ac:dyDescent="0.35">
      <c r="B4878" s="782">
        <v>22020305</v>
      </c>
      <c r="C4878" s="782">
        <v>70741</v>
      </c>
      <c r="D4878" s="783" t="s">
        <v>4896</v>
      </c>
      <c r="E4878" s="784">
        <v>2101</v>
      </c>
      <c r="F4878" s="782">
        <v>10721300</v>
      </c>
      <c r="G4878" s="37" t="s">
        <v>153</v>
      </c>
      <c r="H4878" s="785">
        <v>2300000</v>
      </c>
      <c r="I4878" s="744">
        <v>0</v>
      </c>
      <c r="J4878" s="738"/>
      <c r="K4878" s="785">
        <f t="shared" si="142"/>
        <v>2300000</v>
      </c>
      <c r="L4878" s="1081"/>
      <c r="M4878" s="1321"/>
    </row>
    <row r="4879" spans="2:13" ht="35.1" customHeight="1" x14ac:dyDescent="0.35">
      <c r="B4879" s="782">
        <v>22020307</v>
      </c>
      <c r="C4879" s="782">
        <v>70741</v>
      </c>
      <c r="D4879" s="783" t="s">
        <v>4896</v>
      </c>
      <c r="E4879" s="784">
        <v>2101</v>
      </c>
      <c r="F4879" s="782">
        <v>10721300</v>
      </c>
      <c r="G4879" s="37" t="s">
        <v>155</v>
      </c>
      <c r="H4879" s="785">
        <v>100000000</v>
      </c>
      <c r="I4879" s="744">
        <v>60631295</v>
      </c>
      <c r="J4879" s="738"/>
      <c r="K4879" s="785">
        <f t="shared" si="142"/>
        <v>100000000</v>
      </c>
      <c r="L4879" s="1081"/>
      <c r="M4879" s="1321"/>
    </row>
    <row r="4880" spans="2:13" ht="35.1" customHeight="1" x14ac:dyDescent="0.35">
      <c r="B4880" s="782">
        <v>22020310</v>
      </c>
      <c r="C4880" s="782">
        <v>70741</v>
      </c>
      <c r="D4880" s="783" t="s">
        <v>4896</v>
      </c>
      <c r="E4880" s="784">
        <v>2101</v>
      </c>
      <c r="F4880" s="782">
        <v>10721300</v>
      </c>
      <c r="G4880" s="37" t="s">
        <v>209</v>
      </c>
      <c r="H4880" s="785">
        <v>1005000</v>
      </c>
      <c r="I4880" s="744">
        <v>0</v>
      </c>
      <c r="J4880" s="738"/>
      <c r="K4880" s="785">
        <f t="shared" si="142"/>
        <v>1005000</v>
      </c>
      <c r="L4880" s="1081"/>
      <c r="M4880" s="1321"/>
    </row>
    <row r="4881" spans="2:13" ht="35.1" customHeight="1" x14ac:dyDescent="0.35">
      <c r="B4881" s="782">
        <v>22020401</v>
      </c>
      <c r="C4881" s="782">
        <v>70741</v>
      </c>
      <c r="D4881" s="783" t="s">
        <v>4896</v>
      </c>
      <c r="E4881" s="784">
        <v>2101</v>
      </c>
      <c r="F4881" s="782">
        <v>10721300</v>
      </c>
      <c r="G4881" s="37" t="s">
        <v>196</v>
      </c>
      <c r="H4881" s="785">
        <v>20000000</v>
      </c>
      <c r="I4881" s="744">
        <v>0</v>
      </c>
      <c r="J4881" s="738"/>
      <c r="K4881" s="785">
        <f t="shared" si="142"/>
        <v>20000000</v>
      </c>
      <c r="L4881" s="1081"/>
      <c r="M4881" s="1321"/>
    </row>
    <row r="4882" spans="2:13" ht="35.1" customHeight="1" x14ac:dyDescent="0.35">
      <c r="B4882" s="782">
        <v>22020404</v>
      </c>
      <c r="C4882" s="782">
        <v>70741</v>
      </c>
      <c r="D4882" s="783" t="s">
        <v>4896</v>
      </c>
      <c r="E4882" s="784">
        <v>2101</v>
      </c>
      <c r="F4882" s="782">
        <v>10721300</v>
      </c>
      <c r="G4882" s="37" t="s">
        <v>161</v>
      </c>
      <c r="H4882" s="785">
        <v>6000000</v>
      </c>
      <c r="I4882" s="744">
        <v>0</v>
      </c>
      <c r="J4882" s="738"/>
      <c r="K4882" s="785">
        <f t="shared" si="142"/>
        <v>6000000</v>
      </c>
      <c r="L4882" s="1081"/>
      <c r="M4882" s="1321"/>
    </row>
    <row r="4883" spans="2:13" ht="35.1" customHeight="1" x14ac:dyDescent="0.35">
      <c r="B4883" s="782">
        <v>22020405</v>
      </c>
      <c r="C4883" s="782">
        <v>70741</v>
      </c>
      <c r="D4883" s="783" t="s">
        <v>4896</v>
      </c>
      <c r="E4883" s="784">
        <v>2101</v>
      </c>
      <c r="F4883" s="782">
        <v>10721300</v>
      </c>
      <c r="G4883" s="37" t="s">
        <v>162</v>
      </c>
      <c r="H4883" s="785">
        <v>3000000</v>
      </c>
      <c r="I4883" s="744">
        <v>0</v>
      </c>
      <c r="J4883" s="738"/>
      <c r="K4883" s="785">
        <f t="shared" si="142"/>
        <v>3000000</v>
      </c>
      <c r="L4883" s="1081"/>
      <c r="M4883" s="1321"/>
    </row>
    <row r="4884" spans="2:13" ht="35.1" customHeight="1" x14ac:dyDescent="0.35">
      <c r="B4884" s="782">
        <v>22020406</v>
      </c>
      <c r="C4884" s="782">
        <v>70741</v>
      </c>
      <c r="D4884" s="783" t="s">
        <v>4896</v>
      </c>
      <c r="E4884" s="784">
        <v>2101</v>
      </c>
      <c r="F4884" s="782">
        <v>10721300</v>
      </c>
      <c r="G4884" s="37" t="s">
        <v>163</v>
      </c>
      <c r="H4884" s="785">
        <v>3000000</v>
      </c>
      <c r="I4884" s="744">
        <v>716500</v>
      </c>
      <c r="J4884" s="738"/>
      <c r="K4884" s="785">
        <f t="shared" si="142"/>
        <v>3000000</v>
      </c>
      <c r="L4884" s="1081"/>
      <c r="M4884" s="1321"/>
    </row>
    <row r="4885" spans="2:13" ht="35.1" customHeight="1" x14ac:dyDescent="0.35">
      <c r="B4885" s="782">
        <v>22020501</v>
      </c>
      <c r="C4885" s="782">
        <v>70741</v>
      </c>
      <c r="D4885" s="783" t="s">
        <v>4896</v>
      </c>
      <c r="E4885" s="784">
        <v>2101</v>
      </c>
      <c r="F4885" s="782">
        <v>10721300</v>
      </c>
      <c r="G4885" s="37" t="s">
        <v>198</v>
      </c>
      <c r="H4885" s="785">
        <v>2000000</v>
      </c>
      <c r="I4885" s="744">
        <v>0</v>
      </c>
      <c r="J4885" s="738"/>
      <c r="K4885" s="785">
        <f t="shared" si="142"/>
        <v>2000000</v>
      </c>
      <c r="L4885" s="1081"/>
      <c r="M4885" s="1321"/>
    </row>
    <row r="4886" spans="2:13" ht="35.1" customHeight="1" x14ac:dyDescent="0.35">
      <c r="B4886" s="782">
        <v>22020601</v>
      </c>
      <c r="C4886" s="782">
        <v>70741</v>
      </c>
      <c r="D4886" s="783" t="s">
        <v>4896</v>
      </c>
      <c r="E4886" s="784">
        <v>2101</v>
      </c>
      <c r="F4886" s="782">
        <v>10721300</v>
      </c>
      <c r="G4886" s="37" t="s">
        <v>166</v>
      </c>
      <c r="H4886" s="785">
        <v>8400000</v>
      </c>
      <c r="I4886" s="744">
        <v>0</v>
      </c>
      <c r="J4886" s="738"/>
      <c r="K4886" s="785">
        <f t="shared" si="142"/>
        <v>8400000</v>
      </c>
      <c r="L4886" s="1081"/>
      <c r="M4886" s="1321"/>
    </row>
    <row r="4887" spans="2:13" ht="35.1" customHeight="1" x14ac:dyDescent="0.35">
      <c r="B4887" s="782">
        <v>22020605</v>
      </c>
      <c r="C4887" s="782">
        <v>70741</v>
      </c>
      <c r="D4887" s="783" t="s">
        <v>4896</v>
      </c>
      <c r="E4887" s="784">
        <v>2101</v>
      </c>
      <c r="F4887" s="782">
        <v>10721300</v>
      </c>
      <c r="G4887" s="37" t="s">
        <v>167</v>
      </c>
      <c r="H4887" s="785">
        <v>10000000</v>
      </c>
      <c r="I4887" s="744">
        <v>0</v>
      </c>
      <c r="J4887" s="738"/>
      <c r="K4887" s="785">
        <f t="shared" si="142"/>
        <v>10000000</v>
      </c>
      <c r="L4887" s="1081"/>
      <c r="M4887" s="1321"/>
    </row>
    <row r="4888" spans="2:13" ht="35.1" customHeight="1" x14ac:dyDescent="0.35">
      <c r="B4888" s="782">
        <v>22020701</v>
      </c>
      <c r="C4888" s="782">
        <v>70741</v>
      </c>
      <c r="D4888" s="783" t="s">
        <v>4896</v>
      </c>
      <c r="E4888" s="784">
        <v>2101</v>
      </c>
      <c r="F4888" s="782">
        <v>10721300</v>
      </c>
      <c r="G4888" s="37" t="s">
        <v>199</v>
      </c>
      <c r="H4888" s="785">
        <v>1500000</v>
      </c>
      <c r="I4888" s="744">
        <v>0</v>
      </c>
      <c r="J4888" s="738"/>
      <c r="K4888" s="785">
        <f t="shared" si="142"/>
        <v>1500000</v>
      </c>
      <c r="L4888" s="1081"/>
      <c r="M4888" s="1321"/>
    </row>
    <row r="4889" spans="2:13" ht="35.1" customHeight="1" x14ac:dyDescent="0.35">
      <c r="B4889" s="782">
        <v>22020705</v>
      </c>
      <c r="C4889" s="782">
        <v>70741</v>
      </c>
      <c r="D4889" s="783" t="s">
        <v>4896</v>
      </c>
      <c r="E4889" s="784">
        <v>2101</v>
      </c>
      <c r="F4889" s="782">
        <v>10721300</v>
      </c>
      <c r="G4889" s="37" t="s">
        <v>205</v>
      </c>
      <c r="H4889" s="785">
        <v>5000000</v>
      </c>
      <c r="I4889" s="744">
        <v>0</v>
      </c>
      <c r="J4889" s="738"/>
      <c r="K4889" s="785">
        <f t="shared" si="142"/>
        <v>5000000</v>
      </c>
      <c r="L4889" s="1081"/>
      <c r="M4889" s="1321"/>
    </row>
    <row r="4890" spans="2:13" ht="35.1" customHeight="1" x14ac:dyDescent="0.35">
      <c r="B4890" s="782">
        <v>22020710</v>
      </c>
      <c r="C4890" s="782">
        <v>70741</v>
      </c>
      <c r="D4890" s="783" t="s">
        <v>4896</v>
      </c>
      <c r="E4890" s="784">
        <v>2101</v>
      </c>
      <c r="F4890" s="782">
        <v>10721300</v>
      </c>
      <c r="G4890" s="37" t="s">
        <v>2903</v>
      </c>
      <c r="H4890" s="785">
        <v>25000000</v>
      </c>
      <c r="I4890" s="744">
        <v>1800645</v>
      </c>
      <c r="J4890" s="738"/>
      <c r="K4890" s="785">
        <f t="shared" si="142"/>
        <v>25000000</v>
      </c>
      <c r="L4890" s="1081"/>
      <c r="M4890" s="1321"/>
    </row>
    <row r="4891" spans="2:13" ht="35.1" customHeight="1" x14ac:dyDescent="0.35">
      <c r="B4891" s="782">
        <v>22020801</v>
      </c>
      <c r="C4891" s="782">
        <v>70741</v>
      </c>
      <c r="D4891" s="783" t="s">
        <v>4896</v>
      </c>
      <c r="E4891" s="784">
        <v>2101</v>
      </c>
      <c r="F4891" s="782">
        <v>10721300</v>
      </c>
      <c r="G4891" s="37" t="s">
        <v>168</v>
      </c>
      <c r="H4891" s="785">
        <v>50000000</v>
      </c>
      <c r="I4891" s="744">
        <v>400000</v>
      </c>
      <c r="J4891" s="738"/>
      <c r="K4891" s="785">
        <f t="shared" si="142"/>
        <v>50000000</v>
      </c>
      <c r="L4891" s="1081"/>
      <c r="M4891" s="1321"/>
    </row>
    <row r="4892" spans="2:13" ht="35.1" customHeight="1" x14ac:dyDescent="0.35">
      <c r="B4892" s="782">
        <v>22020803</v>
      </c>
      <c r="C4892" s="782">
        <v>70741</v>
      </c>
      <c r="D4892" s="783" t="s">
        <v>4896</v>
      </c>
      <c r="E4892" s="784">
        <v>2101</v>
      </c>
      <c r="F4892" s="782">
        <v>10721300</v>
      </c>
      <c r="G4892" s="37" t="s">
        <v>169</v>
      </c>
      <c r="H4892" s="785">
        <v>6000000</v>
      </c>
      <c r="I4892" s="744">
        <v>0</v>
      </c>
      <c r="J4892" s="738"/>
      <c r="K4892" s="785">
        <f t="shared" si="142"/>
        <v>6000000</v>
      </c>
      <c r="L4892" s="1081"/>
      <c r="M4892" s="1321"/>
    </row>
    <row r="4893" spans="2:13" ht="35.1" customHeight="1" x14ac:dyDescent="0.35">
      <c r="B4893" s="782">
        <v>22020901</v>
      </c>
      <c r="C4893" s="782">
        <v>70741</v>
      </c>
      <c r="D4893" s="783" t="s">
        <v>4896</v>
      </c>
      <c r="E4893" s="784">
        <v>2101</v>
      </c>
      <c r="F4893" s="782">
        <v>10721300</v>
      </c>
      <c r="G4893" s="37" t="s">
        <v>171</v>
      </c>
      <c r="H4893" s="785">
        <v>150000</v>
      </c>
      <c r="I4893" s="744">
        <v>55669</v>
      </c>
      <c r="J4893" s="738"/>
      <c r="K4893" s="785">
        <f t="shared" si="142"/>
        <v>150000</v>
      </c>
      <c r="L4893" s="1081"/>
      <c r="M4893" s="1321"/>
    </row>
    <row r="4894" spans="2:13" ht="35.1" customHeight="1" x14ac:dyDescent="0.35">
      <c r="B4894" s="782">
        <v>22021001</v>
      </c>
      <c r="C4894" s="782">
        <v>70741</v>
      </c>
      <c r="D4894" s="783" t="s">
        <v>4896</v>
      </c>
      <c r="E4894" s="784">
        <v>2101</v>
      </c>
      <c r="F4894" s="782">
        <v>10721300</v>
      </c>
      <c r="G4894" s="37" t="s">
        <v>172</v>
      </c>
      <c r="H4894" s="785">
        <v>5000000</v>
      </c>
      <c r="I4894" s="744">
        <v>72000</v>
      </c>
      <c r="J4894" s="738"/>
      <c r="K4894" s="785">
        <f t="shared" si="142"/>
        <v>5000000</v>
      </c>
      <c r="L4894" s="1081"/>
      <c r="M4894" s="1321"/>
    </row>
    <row r="4895" spans="2:13" ht="35.1" customHeight="1" x14ac:dyDescent="0.35">
      <c r="B4895" s="782">
        <v>22021002</v>
      </c>
      <c r="C4895" s="782">
        <v>70741</v>
      </c>
      <c r="D4895" s="783" t="s">
        <v>4896</v>
      </c>
      <c r="E4895" s="784">
        <v>2101</v>
      </c>
      <c r="F4895" s="782">
        <v>10721300</v>
      </c>
      <c r="G4895" s="37" t="s">
        <v>189</v>
      </c>
      <c r="H4895" s="785">
        <v>15000000</v>
      </c>
      <c r="I4895" s="744">
        <v>1379500</v>
      </c>
      <c r="J4895" s="738"/>
      <c r="K4895" s="785">
        <f t="shared" si="142"/>
        <v>15000000</v>
      </c>
      <c r="L4895" s="1081"/>
      <c r="M4895" s="1321"/>
    </row>
    <row r="4896" spans="2:13" ht="35.1" customHeight="1" x14ac:dyDescent="0.35">
      <c r="B4896" s="782">
        <v>22021003</v>
      </c>
      <c r="C4896" s="782">
        <v>70741</v>
      </c>
      <c r="D4896" s="783" t="s">
        <v>4896</v>
      </c>
      <c r="E4896" s="784">
        <v>2101</v>
      </c>
      <c r="F4896" s="782">
        <v>10721300</v>
      </c>
      <c r="G4896" s="37" t="s">
        <v>173</v>
      </c>
      <c r="H4896" s="785">
        <v>5000000</v>
      </c>
      <c r="I4896" s="744">
        <v>231500</v>
      </c>
      <c r="J4896" s="738"/>
      <c r="K4896" s="785">
        <f t="shared" si="142"/>
        <v>5000000</v>
      </c>
      <c r="L4896" s="1081"/>
      <c r="M4896" s="1321"/>
    </row>
    <row r="4897" spans="2:13" ht="35.1" customHeight="1" x14ac:dyDescent="0.35">
      <c r="B4897" s="782">
        <v>22021004</v>
      </c>
      <c r="C4897" s="782">
        <v>70741</v>
      </c>
      <c r="D4897" s="783" t="s">
        <v>4896</v>
      </c>
      <c r="E4897" s="784">
        <v>2101</v>
      </c>
      <c r="F4897" s="782">
        <v>10721300</v>
      </c>
      <c r="G4897" s="37" t="s">
        <v>174</v>
      </c>
      <c r="H4897" s="785">
        <v>12000000</v>
      </c>
      <c r="I4897" s="744">
        <v>0</v>
      </c>
      <c r="J4897" s="738"/>
      <c r="K4897" s="785">
        <f t="shared" si="142"/>
        <v>12000000</v>
      </c>
      <c r="L4897" s="1081"/>
      <c r="M4897" s="1321"/>
    </row>
    <row r="4898" spans="2:13" ht="35.1" customHeight="1" x14ac:dyDescent="0.35">
      <c r="B4898" s="782">
        <v>22021006</v>
      </c>
      <c r="C4898" s="782">
        <v>70741</v>
      </c>
      <c r="D4898" s="783" t="s">
        <v>4896</v>
      </c>
      <c r="E4898" s="784">
        <v>2101</v>
      </c>
      <c r="F4898" s="782">
        <v>10721300</v>
      </c>
      <c r="G4898" s="37" t="s">
        <v>190</v>
      </c>
      <c r="H4898" s="785">
        <v>200000</v>
      </c>
      <c r="I4898" s="744">
        <v>0</v>
      </c>
      <c r="J4898" s="738"/>
      <c r="K4898" s="785">
        <f t="shared" si="142"/>
        <v>200000</v>
      </c>
      <c r="L4898" s="1081"/>
      <c r="M4898" s="1321"/>
    </row>
    <row r="4899" spans="2:13" ht="35.1" customHeight="1" thickBot="1" x14ac:dyDescent="0.4">
      <c r="B4899" s="782">
        <v>22040109</v>
      </c>
      <c r="C4899" s="782">
        <v>70741</v>
      </c>
      <c r="D4899" s="783" t="s">
        <v>4896</v>
      </c>
      <c r="E4899" s="784">
        <v>2101</v>
      </c>
      <c r="F4899" s="782">
        <v>10721300</v>
      </c>
      <c r="G4899" s="37" t="s">
        <v>178</v>
      </c>
      <c r="H4899" s="701">
        <v>50000000</v>
      </c>
      <c r="I4899" s="755">
        <v>0</v>
      </c>
      <c r="J4899" s="788"/>
      <c r="K4899" s="701">
        <f t="shared" si="142"/>
        <v>50000000</v>
      </c>
      <c r="L4899" s="1081"/>
      <c r="M4899" s="1321"/>
    </row>
    <row r="4900" spans="2:13" ht="27.75" thickTop="1" thickBot="1" x14ac:dyDescent="0.4">
      <c r="B4900" s="764"/>
      <c r="C4900" s="764"/>
      <c r="D4900" s="764"/>
      <c r="E4900" s="764"/>
      <c r="F4900" s="764"/>
      <c r="G4900" s="51" t="s">
        <v>1039</v>
      </c>
      <c r="H4900" s="766">
        <f>SUM(H4868:H4899)</f>
        <v>945904599.35000002</v>
      </c>
      <c r="I4900" s="747">
        <f>SUM(I4868:I4899)</f>
        <v>333990063.63</v>
      </c>
      <c r="J4900" s="765">
        <f>SUM(J4868:J4899)</f>
        <v>0</v>
      </c>
      <c r="K4900" s="766">
        <f>SUM(K4868:K4899)</f>
        <v>945904599.35000002</v>
      </c>
      <c r="M4900" s="1321"/>
    </row>
    <row r="4901" spans="2:13" ht="27" thickTop="1" thickBot="1" x14ac:dyDescent="0.4">
      <c r="B4901" s="767"/>
      <c r="C4901" s="767"/>
      <c r="D4901" s="767"/>
      <c r="E4901" s="767"/>
      <c r="F4901" s="767"/>
      <c r="G4901" s="769"/>
      <c r="H4901" s="787"/>
      <c r="I4901" s="728"/>
      <c r="J4901" s="770"/>
      <c r="K4901" s="934"/>
      <c r="M4901" s="1321"/>
    </row>
    <row r="4902" spans="2:13" ht="27.75" thickTop="1" thickBot="1" x14ac:dyDescent="0.4">
      <c r="B4902" s="767"/>
      <c r="C4902" s="767"/>
      <c r="D4902" s="767"/>
      <c r="E4902" s="767"/>
      <c r="F4902" s="767"/>
      <c r="G4902" s="769"/>
      <c r="H4902" s="787"/>
      <c r="I4902" s="728"/>
      <c r="J4902" s="719" t="s">
        <v>179</v>
      </c>
      <c r="K4902" s="766">
        <f>SUM(K4868,K4869)</f>
        <v>557599599.35000002</v>
      </c>
      <c r="M4902" s="1321"/>
    </row>
    <row r="4903" spans="2:13" ht="27.75" thickTop="1" thickBot="1" x14ac:dyDescent="0.4">
      <c r="B4903" s="767"/>
      <c r="C4903" s="767"/>
      <c r="D4903" s="767"/>
      <c r="E4903" s="767"/>
      <c r="F4903" s="767"/>
      <c r="G4903" s="769"/>
      <c r="H4903" s="787"/>
      <c r="I4903" s="728"/>
      <c r="J4903" s="719" t="s">
        <v>180</v>
      </c>
      <c r="K4903" s="766">
        <f>K4900-K4902</f>
        <v>388305000</v>
      </c>
      <c r="M4903" s="1321"/>
    </row>
    <row r="4904" spans="2:13" ht="27.75" thickTop="1" thickBot="1" x14ac:dyDescent="0.4">
      <c r="B4904" s="767"/>
      <c r="C4904" s="767"/>
      <c r="D4904" s="767"/>
      <c r="E4904" s="767"/>
      <c r="F4904" s="767"/>
      <c r="G4904" s="769"/>
      <c r="H4904" s="787"/>
      <c r="I4904" s="728"/>
      <c r="J4904" s="720"/>
      <c r="K4904" s="794"/>
      <c r="M4904" s="1321"/>
    </row>
    <row r="4905" spans="2:13" ht="27.75" thickTop="1" thickBot="1" x14ac:dyDescent="0.4">
      <c r="B4905" s="1088" t="s">
        <v>106</v>
      </c>
      <c r="C4905" s="1089" t="s">
        <v>757</v>
      </c>
      <c r="D4905" s="1089"/>
      <c r="E4905" s="1089"/>
      <c r="F4905" s="1089"/>
      <c r="G4905" s="1089"/>
      <c r="H4905" s="1108"/>
      <c r="I4905" s="1101"/>
      <c r="J4905" s="1112"/>
      <c r="K4905" s="1122"/>
      <c r="M4905" s="1321"/>
    </row>
    <row r="4906" spans="2:13" ht="27.75" thickTop="1" thickBot="1" x14ac:dyDescent="0.4">
      <c r="B4906" s="1569" t="s">
        <v>213</v>
      </c>
      <c r="C4906" s="1569"/>
      <c r="D4906" s="1569"/>
      <c r="E4906" s="1569"/>
      <c r="F4906" s="1569"/>
      <c r="G4906" s="31"/>
      <c r="H4906" s="32"/>
      <c r="I4906" s="753"/>
      <c r="J4906" s="722"/>
      <c r="K4906" s="98"/>
      <c r="M4906" s="1321"/>
    </row>
    <row r="4907" spans="2:13" ht="80.25" thickTop="1" thickBot="1" x14ac:dyDescent="0.4">
      <c r="B4907" s="20" t="s">
        <v>137</v>
      </c>
      <c r="C4907" s="20" t="s">
        <v>138</v>
      </c>
      <c r="D4907" s="20" t="s">
        <v>139</v>
      </c>
      <c r="E4907" s="20" t="s">
        <v>140</v>
      </c>
      <c r="F4907" s="20" t="s">
        <v>141</v>
      </c>
      <c r="G4907" s="20" t="s">
        <v>142</v>
      </c>
      <c r="H4907" s="33" t="s">
        <v>3311</v>
      </c>
      <c r="I4907" s="750" t="s">
        <v>3317</v>
      </c>
      <c r="J4907" s="717" t="s">
        <v>3318</v>
      </c>
      <c r="K4907" s="33" t="s">
        <v>5153</v>
      </c>
      <c r="M4907" s="1321"/>
    </row>
    <row r="4908" spans="2:13" ht="77.25" thickTop="1" x14ac:dyDescent="0.35">
      <c r="B4908" s="698">
        <v>23030105</v>
      </c>
      <c r="C4908" s="698">
        <v>70761</v>
      </c>
      <c r="D4908" s="699" t="s">
        <v>4912</v>
      </c>
      <c r="E4908" s="700">
        <v>3101</v>
      </c>
      <c r="F4908" s="698">
        <v>10742400</v>
      </c>
      <c r="G4908" s="26" t="s">
        <v>4897</v>
      </c>
      <c r="H4908" s="39">
        <v>1000000000</v>
      </c>
      <c r="I4908" s="731"/>
      <c r="J4908" s="726">
        <v>-500000000</v>
      </c>
      <c r="K4908" s="805">
        <f>H4908+J4908</f>
        <v>500000000</v>
      </c>
      <c r="L4908" s="1081"/>
      <c r="M4908" s="1321"/>
    </row>
    <row r="4909" spans="2:13" ht="51" x14ac:dyDescent="0.35">
      <c r="B4909" s="698">
        <v>23030121</v>
      </c>
      <c r="C4909" s="698">
        <v>70761</v>
      </c>
      <c r="D4909" s="699" t="s">
        <v>4913</v>
      </c>
      <c r="E4909" s="700">
        <v>3101</v>
      </c>
      <c r="F4909" s="698">
        <v>10742400</v>
      </c>
      <c r="G4909" s="26" t="s">
        <v>4898</v>
      </c>
      <c r="H4909" s="39">
        <v>50000000</v>
      </c>
      <c r="I4909" s="731"/>
      <c r="J4909" s="726"/>
      <c r="K4909" s="805">
        <f t="shared" ref="K4909:K4924" si="143">H4909+J4909</f>
        <v>50000000</v>
      </c>
      <c r="L4909" s="1081"/>
      <c r="M4909" s="1321"/>
    </row>
    <row r="4910" spans="2:13" ht="76.5" x14ac:dyDescent="0.35">
      <c r="B4910" s="698">
        <v>23020118</v>
      </c>
      <c r="C4910" s="698">
        <v>70761</v>
      </c>
      <c r="D4910" s="699">
        <v>4060124000202</v>
      </c>
      <c r="E4910" s="700">
        <v>3101</v>
      </c>
      <c r="F4910" s="698">
        <v>10742400</v>
      </c>
      <c r="G4910" s="26" t="s">
        <v>5145</v>
      </c>
      <c r="H4910" s="39">
        <v>50000000</v>
      </c>
      <c r="I4910" s="731"/>
      <c r="J4910" s="726">
        <v>200000000</v>
      </c>
      <c r="K4910" s="805">
        <f t="shared" si="143"/>
        <v>250000000</v>
      </c>
      <c r="L4910" s="1081"/>
      <c r="M4910" s="1321"/>
    </row>
    <row r="4911" spans="2:13" ht="51" x14ac:dyDescent="0.35">
      <c r="B4911" s="698">
        <v>23030121</v>
      </c>
      <c r="C4911" s="698">
        <v>70761</v>
      </c>
      <c r="D4911" s="699">
        <v>4010324000102</v>
      </c>
      <c r="E4911" s="700">
        <v>3101</v>
      </c>
      <c r="F4911" s="698">
        <v>10742400</v>
      </c>
      <c r="G4911" s="26" t="s">
        <v>5146</v>
      </c>
      <c r="H4911" s="39"/>
      <c r="I4911" s="731"/>
      <c r="J4911" s="726">
        <v>300000000</v>
      </c>
      <c r="K4911" s="805">
        <f t="shared" si="143"/>
        <v>300000000</v>
      </c>
      <c r="L4911" s="1081"/>
      <c r="M4911" s="1321"/>
    </row>
    <row r="4912" spans="2:13" ht="76.5" x14ac:dyDescent="0.35">
      <c r="B4912" s="698">
        <v>23050101</v>
      </c>
      <c r="C4912" s="698">
        <v>70761</v>
      </c>
      <c r="D4912" s="699">
        <v>4030323000102</v>
      </c>
      <c r="E4912" s="700">
        <v>3101</v>
      </c>
      <c r="F4912" s="698">
        <v>10742400</v>
      </c>
      <c r="G4912" s="26" t="s">
        <v>4899</v>
      </c>
      <c r="H4912" s="39">
        <v>100000000</v>
      </c>
      <c r="I4912" s="731"/>
      <c r="J4912" s="726"/>
      <c r="K4912" s="805">
        <f t="shared" si="143"/>
        <v>100000000</v>
      </c>
      <c r="L4912" s="1081"/>
      <c r="M4912" s="1321"/>
    </row>
    <row r="4913" spans="2:13" ht="51" x14ac:dyDescent="0.35">
      <c r="B4913" s="698">
        <v>23050101</v>
      </c>
      <c r="C4913" s="698">
        <v>70761</v>
      </c>
      <c r="D4913" s="699" t="s">
        <v>4914</v>
      </c>
      <c r="E4913" s="700">
        <v>3101</v>
      </c>
      <c r="F4913" s="698">
        <v>10742400</v>
      </c>
      <c r="G4913" s="26" t="s">
        <v>4900</v>
      </c>
      <c r="H4913" s="39">
        <v>50000000</v>
      </c>
      <c r="I4913" s="731"/>
      <c r="J4913" s="726"/>
      <c r="K4913" s="805">
        <f t="shared" si="143"/>
        <v>50000000</v>
      </c>
      <c r="L4913" s="1081"/>
      <c r="M4913" s="1321"/>
    </row>
    <row r="4914" spans="2:13" ht="153" x14ac:dyDescent="0.35">
      <c r="B4914" s="698">
        <v>23050101</v>
      </c>
      <c r="C4914" s="698">
        <v>70761</v>
      </c>
      <c r="D4914" s="699" t="s">
        <v>4915</v>
      </c>
      <c r="E4914" s="700">
        <v>3101</v>
      </c>
      <c r="F4914" s="698">
        <v>10742400</v>
      </c>
      <c r="G4914" s="26" t="s">
        <v>4901</v>
      </c>
      <c r="H4914" s="39">
        <v>75000000</v>
      </c>
      <c r="I4914" s="731"/>
      <c r="J4914" s="726"/>
      <c r="K4914" s="805">
        <f t="shared" si="143"/>
        <v>75000000</v>
      </c>
      <c r="L4914" s="1081"/>
      <c r="M4914" s="1321"/>
    </row>
    <row r="4915" spans="2:13" ht="76.5" x14ac:dyDescent="0.35">
      <c r="B4915" s="698">
        <v>23050101</v>
      </c>
      <c r="C4915" s="698">
        <v>70761</v>
      </c>
      <c r="D4915" s="699" t="s">
        <v>4916</v>
      </c>
      <c r="E4915" s="700">
        <v>3101</v>
      </c>
      <c r="F4915" s="698">
        <v>10742400</v>
      </c>
      <c r="G4915" s="26" t="s">
        <v>4902</v>
      </c>
      <c r="H4915" s="39">
        <v>20000000</v>
      </c>
      <c r="I4915" s="731"/>
      <c r="J4915" s="726"/>
      <c r="K4915" s="805">
        <f t="shared" si="143"/>
        <v>20000000</v>
      </c>
      <c r="L4915" s="1081"/>
      <c r="M4915" s="1321"/>
    </row>
    <row r="4916" spans="2:13" ht="51" x14ac:dyDescent="0.35">
      <c r="B4916" s="698">
        <v>23050101</v>
      </c>
      <c r="C4916" s="698">
        <v>70761</v>
      </c>
      <c r="D4916" s="699" t="s">
        <v>4917</v>
      </c>
      <c r="E4916" s="700">
        <v>3101</v>
      </c>
      <c r="F4916" s="698">
        <v>10742400</v>
      </c>
      <c r="G4916" s="26" t="s">
        <v>4903</v>
      </c>
      <c r="H4916" s="39">
        <v>100000000</v>
      </c>
      <c r="I4916" s="731"/>
      <c r="J4916" s="726"/>
      <c r="K4916" s="805">
        <f t="shared" si="143"/>
        <v>100000000</v>
      </c>
      <c r="L4916" s="1081"/>
      <c r="M4916" s="1321"/>
    </row>
    <row r="4917" spans="2:13" ht="76.5" x14ac:dyDescent="0.35">
      <c r="B4917" s="698">
        <v>23050101</v>
      </c>
      <c r="C4917" s="698">
        <v>70761</v>
      </c>
      <c r="D4917" s="699" t="s">
        <v>4918</v>
      </c>
      <c r="E4917" s="700">
        <v>3101</v>
      </c>
      <c r="F4917" s="698">
        <v>10742400</v>
      </c>
      <c r="G4917" s="26" t="s">
        <v>4904</v>
      </c>
      <c r="H4917" s="39">
        <v>50000000</v>
      </c>
      <c r="I4917" s="731"/>
      <c r="J4917" s="726"/>
      <c r="K4917" s="805">
        <f t="shared" si="143"/>
        <v>50000000</v>
      </c>
      <c r="L4917" s="1081"/>
      <c r="M4917" s="1321"/>
    </row>
    <row r="4918" spans="2:13" ht="127.5" x14ac:dyDescent="0.35">
      <c r="B4918" s="698">
        <v>23050101</v>
      </c>
      <c r="C4918" s="698">
        <v>70761</v>
      </c>
      <c r="D4918" s="699" t="s">
        <v>4919</v>
      </c>
      <c r="E4918" s="700">
        <v>3101</v>
      </c>
      <c r="F4918" s="698">
        <v>10742400</v>
      </c>
      <c r="G4918" s="26" t="s">
        <v>4905</v>
      </c>
      <c r="H4918" s="39">
        <v>12000000</v>
      </c>
      <c r="I4918" s="731"/>
      <c r="J4918" s="726"/>
      <c r="K4918" s="805">
        <f t="shared" si="143"/>
        <v>12000000</v>
      </c>
      <c r="L4918" s="1081"/>
      <c r="M4918" s="1321"/>
    </row>
    <row r="4919" spans="2:13" ht="102" x14ac:dyDescent="0.35">
      <c r="B4919" s="698">
        <v>23050101</v>
      </c>
      <c r="C4919" s="698">
        <v>70761</v>
      </c>
      <c r="D4919" s="699" t="s">
        <v>4920</v>
      </c>
      <c r="E4919" s="700">
        <v>3101</v>
      </c>
      <c r="F4919" s="698">
        <v>10742400</v>
      </c>
      <c r="G4919" s="26" t="s">
        <v>4906</v>
      </c>
      <c r="H4919" s="39">
        <v>15000000</v>
      </c>
      <c r="I4919" s="731"/>
      <c r="J4919" s="726"/>
      <c r="K4919" s="805">
        <f t="shared" si="143"/>
        <v>15000000</v>
      </c>
      <c r="L4919" s="1081"/>
      <c r="M4919" s="1321"/>
    </row>
    <row r="4920" spans="2:13" ht="102" x14ac:dyDescent="0.35">
      <c r="B4920" s="698">
        <v>23050101</v>
      </c>
      <c r="C4920" s="698">
        <v>70761</v>
      </c>
      <c r="D4920" s="699" t="s">
        <v>4921</v>
      </c>
      <c r="E4920" s="700">
        <v>3101</v>
      </c>
      <c r="F4920" s="698">
        <v>10742400</v>
      </c>
      <c r="G4920" s="26" t="s">
        <v>4907</v>
      </c>
      <c r="H4920" s="39">
        <v>20000000</v>
      </c>
      <c r="I4920" s="731"/>
      <c r="J4920" s="726"/>
      <c r="K4920" s="805">
        <f t="shared" si="143"/>
        <v>20000000</v>
      </c>
      <c r="L4920" s="1081"/>
      <c r="M4920" s="1321"/>
    </row>
    <row r="4921" spans="2:13" x14ac:dyDescent="0.35">
      <c r="B4921" s="698">
        <v>23050101</v>
      </c>
      <c r="C4921" s="698">
        <v>70761</v>
      </c>
      <c r="D4921" s="699" t="s">
        <v>4922</v>
      </c>
      <c r="E4921" s="700">
        <v>3101</v>
      </c>
      <c r="F4921" s="698">
        <v>10742400</v>
      </c>
      <c r="G4921" s="26" t="s">
        <v>4908</v>
      </c>
      <c r="H4921" s="39">
        <v>10000000</v>
      </c>
      <c r="I4921" s="731"/>
      <c r="J4921" s="726"/>
      <c r="K4921" s="805">
        <f t="shared" si="143"/>
        <v>10000000</v>
      </c>
      <c r="L4921" s="1081"/>
      <c r="M4921" s="1321"/>
    </row>
    <row r="4922" spans="2:13" ht="51" x14ac:dyDescent="0.35">
      <c r="B4922" s="698">
        <v>23050101</v>
      </c>
      <c r="C4922" s="698">
        <v>70761</v>
      </c>
      <c r="D4922" s="699" t="s">
        <v>4923</v>
      </c>
      <c r="E4922" s="700">
        <v>3101</v>
      </c>
      <c r="F4922" s="698">
        <v>10742400</v>
      </c>
      <c r="G4922" s="26" t="s">
        <v>4909</v>
      </c>
      <c r="H4922" s="39">
        <v>20000000</v>
      </c>
      <c r="I4922" s="731"/>
      <c r="J4922" s="726"/>
      <c r="K4922" s="805">
        <f t="shared" si="143"/>
        <v>20000000</v>
      </c>
      <c r="L4922" s="1081"/>
      <c r="M4922" s="1321"/>
    </row>
    <row r="4923" spans="2:13" ht="51" x14ac:dyDescent="0.35">
      <c r="B4923" s="698">
        <v>23050101</v>
      </c>
      <c r="C4923" s="698">
        <v>70761</v>
      </c>
      <c r="D4923" s="699" t="s">
        <v>4924</v>
      </c>
      <c r="E4923" s="700">
        <v>3101</v>
      </c>
      <c r="F4923" s="698">
        <v>10742400</v>
      </c>
      <c r="G4923" s="26" t="s">
        <v>4910</v>
      </c>
      <c r="H4923" s="39">
        <v>100000000</v>
      </c>
      <c r="I4923" s="731"/>
      <c r="J4923" s="726"/>
      <c r="K4923" s="805">
        <f t="shared" si="143"/>
        <v>100000000</v>
      </c>
      <c r="L4923" s="1081"/>
      <c r="M4923" s="1321"/>
    </row>
    <row r="4924" spans="2:13" ht="77.25" thickBot="1" x14ac:dyDescent="0.4">
      <c r="B4924" s="698">
        <v>23050101</v>
      </c>
      <c r="C4924" s="698">
        <v>70761</v>
      </c>
      <c r="D4924" s="699" t="s">
        <v>4925</v>
      </c>
      <c r="E4924" s="700">
        <v>3101</v>
      </c>
      <c r="F4924" s="698">
        <v>10742400</v>
      </c>
      <c r="G4924" s="26" t="s">
        <v>4911</v>
      </c>
      <c r="H4924" s="39">
        <v>200000000</v>
      </c>
      <c r="I4924" s="731">
        <v>103584296</v>
      </c>
      <c r="J4924" s="726"/>
      <c r="K4924" s="805">
        <f t="shared" si="143"/>
        <v>200000000</v>
      </c>
      <c r="L4924" s="1081"/>
      <c r="M4924" s="1321"/>
    </row>
    <row r="4925" spans="2:13" ht="27.75" thickTop="1" thickBot="1" x14ac:dyDescent="0.4">
      <c r="B4925" s="764"/>
      <c r="C4925" s="764"/>
      <c r="D4925" s="764"/>
      <c r="E4925" s="764"/>
      <c r="F4925" s="764"/>
      <c r="G4925" s="16" t="s">
        <v>1038</v>
      </c>
      <c r="H4925" s="766">
        <f>SUM(H4908:H4924)</f>
        <v>1872000000</v>
      </c>
      <c r="I4925" s="747">
        <f>SUM(I4908:I4924)</f>
        <v>103584296</v>
      </c>
      <c r="J4925" s="765">
        <f>SUM(J4908:J4924)</f>
        <v>0</v>
      </c>
      <c r="K4925" s="807">
        <f>SUM(K4908:K4924)</f>
        <v>1872000000</v>
      </c>
      <c r="M4925" s="1321"/>
    </row>
    <row r="4926" spans="2:13" ht="27" thickTop="1" thickBot="1" x14ac:dyDescent="0.4">
      <c r="B4926" s="767"/>
      <c r="C4926" s="767"/>
      <c r="D4926" s="767"/>
      <c r="E4926" s="767"/>
      <c r="F4926" s="767"/>
      <c r="G4926" s="769"/>
      <c r="H4926" s="787"/>
      <c r="I4926" s="728"/>
      <c r="J4926" s="770"/>
      <c r="K4926" s="939"/>
      <c r="M4926" s="1321"/>
    </row>
    <row r="4927" spans="2:13" ht="27.75" thickTop="1" thickBot="1" x14ac:dyDescent="0.4">
      <c r="B4927" s="767"/>
      <c r="C4927" s="767"/>
      <c r="D4927" s="767"/>
      <c r="E4927" s="767"/>
      <c r="F4927" s="767"/>
      <c r="G4927" s="769"/>
      <c r="H4927" s="787"/>
      <c r="I4927" s="728"/>
      <c r="J4927" s="719" t="s">
        <v>215</v>
      </c>
      <c r="K4927" s="807">
        <f>K4925</f>
        <v>1872000000</v>
      </c>
      <c r="M4927" s="1321"/>
    </row>
    <row r="4928" spans="2:13" ht="27" thickTop="1" thickBot="1" x14ac:dyDescent="0.4">
      <c r="K4928" s="705"/>
      <c r="M4928" s="1321"/>
    </row>
    <row r="4929" spans="2:13" ht="27.75" thickTop="1" thickBot="1" x14ac:dyDescent="0.4">
      <c r="B4929" s="1088" t="s">
        <v>130</v>
      </c>
      <c r="C4929" s="1089" t="s">
        <v>3181</v>
      </c>
      <c r="D4929" s="1089"/>
      <c r="E4929" s="1089"/>
      <c r="F4929" s="1089"/>
      <c r="G4929" s="1089"/>
      <c r="H4929" s="1108"/>
      <c r="I4929" s="1101"/>
      <c r="J4929" s="1112"/>
      <c r="K4929" s="1122"/>
      <c r="M4929" s="1321"/>
    </row>
    <row r="4930" spans="2:13" ht="27.75" thickTop="1" thickBot="1" x14ac:dyDescent="0.4">
      <c r="B4930" s="1569" t="s">
        <v>182</v>
      </c>
      <c r="C4930" s="1569"/>
      <c r="D4930" s="1569"/>
      <c r="E4930" s="1569"/>
      <c r="F4930" s="1569"/>
      <c r="G4930" s="31"/>
      <c r="H4930" s="32"/>
      <c r="I4930" s="753"/>
      <c r="J4930" s="722"/>
      <c r="K4930" s="32"/>
      <c r="M4930" s="1321"/>
    </row>
    <row r="4931" spans="2:13" ht="106.5" thickTop="1" thickBot="1" x14ac:dyDescent="0.4">
      <c r="B4931" s="20" t="s">
        <v>137</v>
      </c>
      <c r="C4931" s="20" t="s">
        <v>138</v>
      </c>
      <c r="D4931" s="20" t="s">
        <v>139</v>
      </c>
      <c r="E4931" s="20" t="s">
        <v>140</v>
      </c>
      <c r="F4931" s="20" t="s">
        <v>141</v>
      </c>
      <c r="G4931" s="20" t="s">
        <v>142</v>
      </c>
      <c r="H4931" s="33" t="s">
        <v>3311</v>
      </c>
      <c r="I4931" s="750" t="s">
        <v>3316</v>
      </c>
      <c r="J4931" s="717" t="s">
        <v>3315</v>
      </c>
      <c r="K4931" s="21" t="s">
        <v>5190</v>
      </c>
      <c r="M4931" s="1321"/>
    </row>
    <row r="4932" spans="2:13" ht="26.25" thickTop="1" x14ac:dyDescent="0.35">
      <c r="B4932" s="782">
        <v>21010103</v>
      </c>
      <c r="C4932" s="782">
        <v>70741</v>
      </c>
      <c r="D4932" s="783" t="s">
        <v>4926</v>
      </c>
      <c r="E4932" s="784">
        <v>2204</v>
      </c>
      <c r="F4932" s="782">
        <v>10742400</v>
      </c>
      <c r="G4932" s="37" t="s">
        <v>3135</v>
      </c>
      <c r="H4932" s="785">
        <v>336000000</v>
      </c>
      <c r="I4932" s="744"/>
      <c r="J4932" s="738"/>
      <c r="K4932" s="738">
        <f>H4932+J4932</f>
        <v>336000000</v>
      </c>
      <c r="L4932" s="1081"/>
      <c r="M4932" s="1321"/>
    </row>
    <row r="4933" spans="2:13" x14ac:dyDescent="0.35">
      <c r="B4933" s="782">
        <v>21020201</v>
      </c>
      <c r="C4933" s="782">
        <v>70741</v>
      </c>
      <c r="D4933" s="783" t="s">
        <v>4926</v>
      </c>
      <c r="E4933" s="784" t="s">
        <v>193</v>
      </c>
      <c r="F4933" s="782">
        <v>10742400</v>
      </c>
      <c r="G4933" s="37" t="s">
        <v>2895</v>
      </c>
      <c r="H4933" s="785">
        <v>1500000000</v>
      </c>
      <c r="I4933" s="744"/>
      <c r="J4933" s="738"/>
      <c r="K4933" s="738">
        <f t="shared" ref="K4933:K4969" si="144">H4933+J4933</f>
        <v>1500000000</v>
      </c>
      <c r="L4933" s="1081"/>
      <c r="M4933" s="1321"/>
    </row>
    <row r="4934" spans="2:13" x14ac:dyDescent="0.35">
      <c r="B4934" s="782">
        <v>22020101</v>
      </c>
      <c r="C4934" s="782">
        <v>70741</v>
      </c>
      <c r="D4934" s="783" t="s">
        <v>4926</v>
      </c>
      <c r="E4934" s="784" t="s">
        <v>193</v>
      </c>
      <c r="F4934" s="782">
        <v>10742400</v>
      </c>
      <c r="G4934" s="37" t="s">
        <v>145</v>
      </c>
      <c r="H4934" s="785">
        <v>3500000</v>
      </c>
      <c r="I4934" s="744"/>
      <c r="J4934" s="738"/>
      <c r="K4934" s="738">
        <f t="shared" si="144"/>
        <v>3500000</v>
      </c>
      <c r="L4934" s="1081"/>
      <c r="M4934" s="1321"/>
    </row>
    <row r="4935" spans="2:13" x14ac:dyDescent="0.35">
      <c r="B4935" s="782">
        <v>22020102</v>
      </c>
      <c r="C4935" s="782">
        <v>70741</v>
      </c>
      <c r="D4935" s="783" t="s">
        <v>4926</v>
      </c>
      <c r="E4935" s="784" t="s">
        <v>193</v>
      </c>
      <c r="F4935" s="782">
        <v>10742400</v>
      </c>
      <c r="G4935" s="37" t="s">
        <v>146</v>
      </c>
      <c r="H4935" s="785">
        <v>5250000</v>
      </c>
      <c r="I4935" s="744"/>
      <c r="J4935" s="738"/>
      <c r="K4935" s="738">
        <f t="shared" si="144"/>
        <v>5250000</v>
      </c>
      <c r="L4935" s="1081"/>
      <c r="M4935" s="1321"/>
    </row>
    <row r="4936" spans="2:13" x14ac:dyDescent="0.35">
      <c r="B4936" s="782">
        <v>22020201</v>
      </c>
      <c r="C4936" s="782">
        <v>70741</v>
      </c>
      <c r="D4936" s="783" t="s">
        <v>4926</v>
      </c>
      <c r="E4936" s="784" t="s">
        <v>193</v>
      </c>
      <c r="F4936" s="782">
        <v>10742400</v>
      </c>
      <c r="G4936" s="37" t="s">
        <v>147</v>
      </c>
      <c r="H4936" s="785">
        <v>350000</v>
      </c>
      <c r="I4936" s="744"/>
      <c r="J4936" s="738"/>
      <c r="K4936" s="738">
        <f t="shared" si="144"/>
        <v>350000</v>
      </c>
      <c r="L4936" s="1081"/>
      <c r="M4936" s="1321"/>
    </row>
    <row r="4937" spans="2:13" x14ac:dyDescent="0.35">
      <c r="B4937" s="782">
        <v>22020202</v>
      </c>
      <c r="C4937" s="782">
        <v>70741</v>
      </c>
      <c r="D4937" s="783" t="s">
        <v>4926</v>
      </c>
      <c r="E4937" s="784" t="s">
        <v>193</v>
      </c>
      <c r="F4937" s="782">
        <v>10742400</v>
      </c>
      <c r="G4937" s="37" t="s">
        <v>184</v>
      </c>
      <c r="H4937" s="785">
        <v>135000</v>
      </c>
      <c r="I4937" s="744"/>
      <c r="J4937" s="738"/>
      <c r="K4937" s="738">
        <f t="shared" si="144"/>
        <v>135000</v>
      </c>
      <c r="L4937" s="1081"/>
      <c r="M4937" s="1321"/>
    </row>
    <row r="4938" spans="2:13" x14ac:dyDescent="0.35">
      <c r="B4938" s="782">
        <v>22020203</v>
      </c>
      <c r="C4938" s="782">
        <v>70741</v>
      </c>
      <c r="D4938" s="783" t="s">
        <v>4926</v>
      </c>
      <c r="E4938" s="784" t="s">
        <v>193</v>
      </c>
      <c r="F4938" s="782">
        <v>10742400</v>
      </c>
      <c r="G4938" s="37" t="s">
        <v>148</v>
      </c>
      <c r="H4938" s="785">
        <v>1050000</v>
      </c>
      <c r="I4938" s="744"/>
      <c r="J4938" s="738"/>
      <c r="K4938" s="738">
        <f t="shared" si="144"/>
        <v>1050000</v>
      </c>
      <c r="L4938" s="1081"/>
      <c r="M4938" s="1321"/>
    </row>
    <row r="4939" spans="2:13" x14ac:dyDescent="0.35">
      <c r="B4939" s="782">
        <v>22020204</v>
      </c>
      <c r="C4939" s="782">
        <v>70741</v>
      </c>
      <c r="D4939" s="783" t="s">
        <v>4926</v>
      </c>
      <c r="E4939" s="784" t="s">
        <v>193</v>
      </c>
      <c r="F4939" s="782">
        <v>10742400</v>
      </c>
      <c r="G4939" s="37" t="s">
        <v>149</v>
      </c>
      <c r="H4939" s="785">
        <v>175000</v>
      </c>
      <c r="I4939" s="744"/>
      <c r="J4939" s="738"/>
      <c r="K4939" s="738">
        <f t="shared" si="144"/>
        <v>175000</v>
      </c>
      <c r="L4939" s="1081"/>
      <c r="M4939" s="1321"/>
    </row>
    <row r="4940" spans="2:13" x14ac:dyDescent="0.35">
      <c r="B4940" s="782">
        <v>22020205</v>
      </c>
      <c r="C4940" s="782">
        <v>70741</v>
      </c>
      <c r="D4940" s="783" t="s">
        <v>4926</v>
      </c>
      <c r="E4940" s="784" t="s">
        <v>193</v>
      </c>
      <c r="F4940" s="782">
        <v>10742400</v>
      </c>
      <c r="G4940" s="37" t="s">
        <v>185</v>
      </c>
      <c r="H4940" s="785">
        <v>350000</v>
      </c>
      <c r="I4940" s="744"/>
      <c r="J4940" s="738"/>
      <c r="K4940" s="738">
        <f t="shared" si="144"/>
        <v>350000</v>
      </c>
      <c r="L4940" s="1081"/>
      <c r="M4940" s="1321"/>
    </row>
    <row r="4941" spans="2:13" x14ac:dyDescent="0.35">
      <c r="B4941" s="782">
        <v>22020206</v>
      </c>
      <c r="C4941" s="782">
        <v>70741</v>
      </c>
      <c r="D4941" s="783" t="s">
        <v>4926</v>
      </c>
      <c r="E4941" s="784" t="s">
        <v>193</v>
      </c>
      <c r="F4941" s="782">
        <v>10742400</v>
      </c>
      <c r="G4941" s="37" t="s">
        <v>234</v>
      </c>
      <c r="H4941" s="785">
        <v>175000</v>
      </c>
      <c r="I4941" s="744"/>
      <c r="J4941" s="738"/>
      <c r="K4941" s="738">
        <f t="shared" si="144"/>
        <v>175000</v>
      </c>
      <c r="L4941" s="1081"/>
      <c r="M4941" s="1321"/>
    </row>
    <row r="4942" spans="2:13" x14ac:dyDescent="0.35">
      <c r="B4942" s="782">
        <v>22020208</v>
      </c>
      <c r="C4942" s="782">
        <v>70741</v>
      </c>
      <c r="D4942" s="783" t="s">
        <v>4926</v>
      </c>
      <c r="E4942" s="784" t="s">
        <v>193</v>
      </c>
      <c r="F4942" s="782">
        <v>10742400</v>
      </c>
      <c r="G4942" s="37" t="s">
        <v>2896</v>
      </c>
      <c r="H4942" s="785">
        <v>14000000</v>
      </c>
      <c r="I4942" s="744"/>
      <c r="J4942" s="738"/>
      <c r="K4942" s="738">
        <f t="shared" si="144"/>
        <v>14000000</v>
      </c>
      <c r="L4942" s="1081"/>
      <c r="M4942" s="1321"/>
    </row>
    <row r="4943" spans="2:13" x14ac:dyDescent="0.35">
      <c r="B4943" s="782">
        <v>22020301</v>
      </c>
      <c r="C4943" s="782">
        <v>70741</v>
      </c>
      <c r="D4943" s="783" t="s">
        <v>4926</v>
      </c>
      <c r="E4943" s="784" t="s">
        <v>193</v>
      </c>
      <c r="F4943" s="782">
        <v>10742400</v>
      </c>
      <c r="G4943" s="37" t="s">
        <v>195</v>
      </c>
      <c r="H4943" s="785">
        <v>1750000</v>
      </c>
      <c r="I4943" s="744"/>
      <c r="J4943" s="738"/>
      <c r="K4943" s="738">
        <f t="shared" si="144"/>
        <v>1750000</v>
      </c>
      <c r="L4943" s="1081"/>
      <c r="M4943" s="1321"/>
    </row>
    <row r="4944" spans="2:13" x14ac:dyDescent="0.35">
      <c r="B4944" s="782">
        <v>22020303</v>
      </c>
      <c r="C4944" s="782">
        <v>70741</v>
      </c>
      <c r="D4944" s="783" t="s">
        <v>4926</v>
      </c>
      <c r="E4944" s="784" t="s">
        <v>193</v>
      </c>
      <c r="F4944" s="782">
        <v>10742400</v>
      </c>
      <c r="G4944" s="37" t="s">
        <v>152</v>
      </c>
      <c r="H4944" s="785">
        <v>350000</v>
      </c>
      <c r="I4944" s="744"/>
      <c r="J4944" s="738"/>
      <c r="K4944" s="738">
        <f t="shared" si="144"/>
        <v>350000</v>
      </c>
      <c r="L4944" s="1081"/>
      <c r="M4944" s="1321"/>
    </row>
    <row r="4945" spans="2:13" x14ac:dyDescent="0.35">
      <c r="B4945" s="782">
        <v>22020305</v>
      </c>
      <c r="C4945" s="782">
        <v>70741</v>
      </c>
      <c r="D4945" s="783" t="s">
        <v>4926</v>
      </c>
      <c r="E4945" s="784" t="s">
        <v>193</v>
      </c>
      <c r="F4945" s="782">
        <v>10742400</v>
      </c>
      <c r="G4945" s="37" t="s">
        <v>153</v>
      </c>
      <c r="H4945" s="785">
        <v>1750000</v>
      </c>
      <c r="I4945" s="744"/>
      <c r="J4945" s="738"/>
      <c r="K4945" s="738">
        <f t="shared" si="144"/>
        <v>1750000</v>
      </c>
      <c r="L4945" s="1081"/>
      <c r="M4945" s="1321"/>
    </row>
    <row r="4946" spans="2:13" x14ac:dyDescent="0.35">
      <c r="B4946" s="782">
        <v>22020306</v>
      </c>
      <c r="C4946" s="782">
        <v>70741</v>
      </c>
      <c r="D4946" s="783" t="s">
        <v>4926</v>
      </c>
      <c r="E4946" s="784" t="s">
        <v>193</v>
      </c>
      <c r="F4946" s="782">
        <v>10742400</v>
      </c>
      <c r="G4946" s="37" t="s">
        <v>154</v>
      </c>
      <c r="H4946" s="785">
        <v>700000</v>
      </c>
      <c r="I4946" s="744"/>
      <c r="J4946" s="738"/>
      <c r="K4946" s="738">
        <f t="shared" si="144"/>
        <v>700000</v>
      </c>
      <c r="L4946" s="1081"/>
      <c r="M4946" s="1321"/>
    </row>
    <row r="4947" spans="2:13" x14ac:dyDescent="0.35">
      <c r="B4947" s="782">
        <v>22020401</v>
      </c>
      <c r="C4947" s="782">
        <v>70741</v>
      </c>
      <c r="D4947" s="783" t="s">
        <v>4926</v>
      </c>
      <c r="E4947" s="784" t="s">
        <v>193</v>
      </c>
      <c r="F4947" s="782">
        <v>10742400</v>
      </c>
      <c r="G4947" s="37" t="s">
        <v>196</v>
      </c>
      <c r="H4947" s="785">
        <v>2350000</v>
      </c>
      <c r="I4947" s="744"/>
      <c r="J4947" s="738"/>
      <c r="K4947" s="738">
        <f t="shared" si="144"/>
        <v>2350000</v>
      </c>
      <c r="L4947" s="1081"/>
      <c r="M4947" s="1321"/>
    </row>
    <row r="4948" spans="2:13" x14ac:dyDescent="0.35">
      <c r="B4948" s="782">
        <v>22020402</v>
      </c>
      <c r="C4948" s="782">
        <v>70741</v>
      </c>
      <c r="D4948" s="783" t="s">
        <v>4926</v>
      </c>
      <c r="E4948" s="784" t="s">
        <v>193</v>
      </c>
      <c r="F4948" s="782">
        <v>10742400</v>
      </c>
      <c r="G4948" s="37" t="s">
        <v>197</v>
      </c>
      <c r="H4948" s="785">
        <v>1350000</v>
      </c>
      <c r="I4948" s="744"/>
      <c r="J4948" s="738"/>
      <c r="K4948" s="738">
        <f t="shared" si="144"/>
        <v>1350000</v>
      </c>
      <c r="L4948" s="1081"/>
      <c r="M4948" s="1321"/>
    </row>
    <row r="4949" spans="2:13" x14ac:dyDescent="0.35">
      <c r="B4949" s="782">
        <v>22020403</v>
      </c>
      <c r="C4949" s="782">
        <v>70741</v>
      </c>
      <c r="D4949" s="783" t="s">
        <v>4926</v>
      </c>
      <c r="E4949" s="784" t="s">
        <v>193</v>
      </c>
      <c r="F4949" s="782">
        <v>10742400</v>
      </c>
      <c r="G4949" s="37" t="s">
        <v>160</v>
      </c>
      <c r="H4949" s="785">
        <v>750000</v>
      </c>
      <c r="I4949" s="744"/>
      <c r="J4949" s="738"/>
      <c r="K4949" s="738">
        <f t="shared" si="144"/>
        <v>750000</v>
      </c>
      <c r="L4949" s="1081"/>
      <c r="M4949" s="1321"/>
    </row>
    <row r="4950" spans="2:13" x14ac:dyDescent="0.35">
      <c r="B4950" s="782">
        <v>22020404</v>
      </c>
      <c r="C4950" s="782">
        <v>70741</v>
      </c>
      <c r="D4950" s="783" t="s">
        <v>4926</v>
      </c>
      <c r="E4950" s="784" t="s">
        <v>193</v>
      </c>
      <c r="F4950" s="782">
        <v>10742400</v>
      </c>
      <c r="G4950" s="37" t="s">
        <v>161</v>
      </c>
      <c r="H4950" s="785">
        <v>1700000</v>
      </c>
      <c r="I4950" s="744"/>
      <c r="J4950" s="738"/>
      <c r="K4950" s="738">
        <f t="shared" si="144"/>
        <v>1700000</v>
      </c>
      <c r="L4950" s="1081"/>
      <c r="M4950" s="1321"/>
    </row>
    <row r="4951" spans="2:13" x14ac:dyDescent="0.35">
      <c r="B4951" s="782">
        <v>22020405</v>
      </c>
      <c r="C4951" s="782">
        <v>70741</v>
      </c>
      <c r="D4951" s="783" t="s">
        <v>4926</v>
      </c>
      <c r="E4951" s="784" t="s">
        <v>193</v>
      </c>
      <c r="F4951" s="782">
        <v>10742400</v>
      </c>
      <c r="G4951" s="37" t="s">
        <v>162</v>
      </c>
      <c r="H4951" s="785">
        <v>525000</v>
      </c>
      <c r="I4951" s="744"/>
      <c r="J4951" s="738"/>
      <c r="K4951" s="738">
        <f t="shared" si="144"/>
        <v>525000</v>
      </c>
      <c r="L4951" s="1081"/>
      <c r="M4951" s="1321"/>
    </row>
    <row r="4952" spans="2:13" x14ac:dyDescent="0.35">
      <c r="B4952" s="782">
        <v>22020406</v>
      </c>
      <c r="C4952" s="782">
        <v>70741</v>
      </c>
      <c r="D4952" s="783" t="s">
        <v>4926</v>
      </c>
      <c r="E4952" s="784" t="s">
        <v>193</v>
      </c>
      <c r="F4952" s="782">
        <v>10742400</v>
      </c>
      <c r="G4952" s="37" t="s">
        <v>163</v>
      </c>
      <c r="H4952" s="785">
        <v>210000</v>
      </c>
      <c r="I4952" s="744"/>
      <c r="J4952" s="738"/>
      <c r="K4952" s="738">
        <f t="shared" si="144"/>
        <v>210000</v>
      </c>
      <c r="L4952" s="1081"/>
      <c r="M4952" s="1321"/>
    </row>
    <row r="4953" spans="2:13" x14ac:dyDescent="0.35">
      <c r="B4953" s="782">
        <v>22020501</v>
      </c>
      <c r="C4953" s="782">
        <v>70741</v>
      </c>
      <c r="D4953" s="783" t="s">
        <v>4926</v>
      </c>
      <c r="E4953" s="784" t="s">
        <v>193</v>
      </c>
      <c r="F4953" s="782">
        <v>10742400</v>
      </c>
      <c r="G4953" s="37" t="s">
        <v>198</v>
      </c>
      <c r="H4953" s="785">
        <v>1050000</v>
      </c>
      <c r="I4953" s="744"/>
      <c r="J4953" s="738"/>
      <c r="K4953" s="738">
        <f t="shared" si="144"/>
        <v>1050000</v>
      </c>
      <c r="L4953" s="1081"/>
      <c r="M4953" s="1321"/>
    </row>
    <row r="4954" spans="2:13" x14ac:dyDescent="0.35">
      <c r="B4954" s="782">
        <v>22020601</v>
      </c>
      <c r="C4954" s="782">
        <v>70741</v>
      </c>
      <c r="D4954" s="783" t="s">
        <v>4926</v>
      </c>
      <c r="E4954" s="784" t="s">
        <v>193</v>
      </c>
      <c r="F4954" s="782">
        <v>10742400</v>
      </c>
      <c r="G4954" s="37" t="s">
        <v>166</v>
      </c>
      <c r="H4954" s="785">
        <v>700000</v>
      </c>
      <c r="I4954" s="744"/>
      <c r="J4954" s="738"/>
      <c r="K4954" s="738">
        <f t="shared" si="144"/>
        <v>700000</v>
      </c>
      <c r="L4954" s="1081"/>
      <c r="M4954" s="1321"/>
    </row>
    <row r="4955" spans="2:13" x14ac:dyDescent="0.35">
      <c r="B4955" s="782">
        <v>22020605</v>
      </c>
      <c r="C4955" s="782">
        <v>70741</v>
      </c>
      <c r="D4955" s="783" t="s">
        <v>4926</v>
      </c>
      <c r="E4955" s="784" t="s">
        <v>193</v>
      </c>
      <c r="F4955" s="782">
        <v>10742400</v>
      </c>
      <c r="G4955" s="37" t="s">
        <v>167</v>
      </c>
      <c r="H4955" s="785">
        <v>120000</v>
      </c>
      <c r="I4955" s="744"/>
      <c r="J4955" s="738"/>
      <c r="K4955" s="738">
        <f t="shared" si="144"/>
        <v>120000</v>
      </c>
      <c r="L4955" s="1081"/>
      <c r="M4955" s="1321"/>
    </row>
    <row r="4956" spans="2:13" x14ac:dyDescent="0.35">
      <c r="B4956" s="782">
        <v>22020701</v>
      </c>
      <c r="C4956" s="782">
        <v>70741</v>
      </c>
      <c r="D4956" s="783" t="s">
        <v>4926</v>
      </c>
      <c r="E4956" s="784" t="s">
        <v>193</v>
      </c>
      <c r="F4956" s="782">
        <v>10742400</v>
      </c>
      <c r="G4956" s="37" t="s">
        <v>199</v>
      </c>
      <c r="H4956" s="785">
        <v>700000</v>
      </c>
      <c r="I4956" s="744"/>
      <c r="J4956" s="738"/>
      <c r="K4956" s="738">
        <f t="shared" si="144"/>
        <v>700000</v>
      </c>
      <c r="L4956" s="1081"/>
      <c r="M4956" s="1321"/>
    </row>
    <row r="4957" spans="2:13" x14ac:dyDescent="0.35">
      <c r="B4957" s="782">
        <v>22020702</v>
      </c>
      <c r="C4957" s="782">
        <v>70741</v>
      </c>
      <c r="D4957" s="783" t="s">
        <v>4926</v>
      </c>
      <c r="E4957" s="784" t="s">
        <v>193</v>
      </c>
      <c r="F4957" s="782">
        <v>10742400</v>
      </c>
      <c r="G4957" s="37" t="s">
        <v>223</v>
      </c>
      <c r="H4957" s="785">
        <v>2450000</v>
      </c>
      <c r="I4957" s="744"/>
      <c r="J4957" s="738"/>
      <c r="K4957" s="738">
        <f t="shared" si="144"/>
        <v>2450000</v>
      </c>
      <c r="L4957" s="1081"/>
      <c r="M4957" s="1321"/>
    </row>
    <row r="4958" spans="2:13" x14ac:dyDescent="0.35">
      <c r="B4958" s="782">
        <v>22020709</v>
      </c>
      <c r="C4958" s="782">
        <v>70741</v>
      </c>
      <c r="D4958" s="783" t="s">
        <v>4926</v>
      </c>
      <c r="E4958" s="784" t="s">
        <v>193</v>
      </c>
      <c r="F4958" s="782">
        <v>10742400</v>
      </c>
      <c r="G4958" s="37" t="s">
        <v>230</v>
      </c>
      <c r="H4958" s="785">
        <v>2100000</v>
      </c>
      <c r="I4958" s="744"/>
      <c r="J4958" s="738"/>
      <c r="K4958" s="738">
        <f t="shared" si="144"/>
        <v>2100000</v>
      </c>
      <c r="L4958" s="1081"/>
      <c r="M4958" s="1321"/>
    </row>
    <row r="4959" spans="2:13" x14ac:dyDescent="0.35">
      <c r="B4959" s="782">
        <v>22020801</v>
      </c>
      <c r="C4959" s="782">
        <v>70741</v>
      </c>
      <c r="D4959" s="783" t="s">
        <v>4926</v>
      </c>
      <c r="E4959" s="784" t="s">
        <v>193</v>
      </c>
      <c r="F4959" s="782">
        <v>10742400</v>
      </c>
      <c r="G4959" s="37" t="s">
        <v>168</v>
      </c>
      <c r="H4959" s="785">
        <v>1700000</v>
      </c>
      <c r="I4959" s="744"/>
      <c r="J4959" s="738"/>
      <c r="K4959" s="738">
        <f t="shared" si="144"/>
        <v>1700000</v>
      </c>
      <c r="L4959" s="1081"/>
      <c r="M4959" s="1321"/>
    </row>
    <row r="4960" spans="2:13" x14ac:dyDescent="0.35">
      <c r="B4960" s="782">
        <v>22020803</v>
      </c>
      <c r="C4960" s="782">
        <v>70741</v>
      </c>
      <c r="D4960" s="783" t="s">
        <v>4926</v>
      </c>
      <c r="E4960" s="784" t="s">
        <v>193</v>
      </c>
      <c r="F4960" s="782">
        <v>10742400</v>
      </c>
      <c r="G4960" s="37" t="s">
        <v>169</v>
      </c>
      <c r="H4960" s="785">
        <v>1500000</v>
      </c>
      <c r="I4960" s="744"/>
      <c r="J4960" s="738"/>
      <c r="K4960" s="738">
        <f t="shared" si="144"/>
        <v>1500000</v>
      </c>
      <c r="L4960" s="1081"/>
      <c r="M4960" s="1321"/>
    </row>
    <row r="4961" spans="2:13" x14ac:dyDescent="0.35">
      <c r="B4961" s="782">
        <v>22020901</v>
      </c>
      <c r="C4961" s="782">
        <v>70741</v>
      </c>
      <c r="D4961" s="783" t="s">
        <v>4926</v>
      </c>
      <c r="E4961" s="784" t="s">
        <v>193</v>
      </c>
      <c r="F4961" s="782">
        <v>10742400</v>
      </c>
      <c r="G4961" s="37" t="s">
        <v>171</v>
      </c>
      <c r="H4961" s="785">
        <v>2450000</v>
      </c>
      <c r="I4961" s="744"/>
      <c r="J4961" s="738"/>
      <c r="K4961" s="738">
        <f t="shared" si="144"/>
        <v>2450000</v>
      </c>
      <c r="L4961" s="1081"/>
      <c r="M4961" s="1321"/>
    </row>
    <row r="4962" spans="2:13" x14ac:dyDescent="0.35">
      <c r="B4962" s="782">
        <v>22021001</v>
      </c>
      <c r="C4962" s="782">
        <v>70741</v>
      </c>
      <c r="D4962" s="783" t="s">
        <v>4926</v>
      </c>
      <c r="E4962" s="784" t="s">
        <v>193</v>
      </c>
      <c r="F4962" s="782">
        <v>10742400</v>
      </c>
      <c r="G4962" s="37" t="s">
        <v>172</v>
      </c>
      <c r="H4962" s="785">
        <v>700000</v>
      </c>
      <c r="I4962" s="744"/>
      <c r="J4962" s="738"/>
      <c r="K4962" s="738">
        <f t="shared" si="144"/>
        <v>700000</v>
      </c>
      <c r="L4962" s="1081"/>
      <c r="M4962" s="1321"/>
    </row>
    <row r="4963" spans="2:13" x14ac:dyDescent="0.35">
      <c r="B4963" s="782">
        <v>22021002</v>
      </c>
      <c r="C4963" s="782">
        <v>70741</v>
      </c>
      <c r="D4963" s="783" t="s">
        <v>4926</v>
      </c>
      <c r="E4963" s="784" t="s">
        <v>193</v>
      </c>
      <c r="F4963" s="782">
        <v>10742400</v>
      </c>
      <c r="G4963" s="37" t="s">
        <v>189</v>
      </c>
      <c r="H4963" s="785">
        <v>1400000</v>
      </c>
      <c r="I4963" s="744"/>
      <c r="J4963" s="738"/>
      <c r="K4963" s="738">
        <f t="shared" si="144"/>
        <v>1400000</v>
      </c>
      <c r="L4963" s="1081"/>
      <c r="M4963" s="1321"/>
    </row>
    <row r="4964" spans="2:13" x14ac:dyDescent="0.35">
      <c r="B4964" s="782">
        <v>22021003</v>
      </c>
      <c r="C4964" s="782">
        <v>70741</v>
      </c>
      <c r="D4964" s="783" t="s">
        <v>4926</v>
      </c>
      <c r="E4964" s="784" t="s">
        <v>193</v>
      </c>
      <c r="F4964" s="782">
        <v>10742400</v>
      </c>
      <c r="G4964" s="37" t="s">
        <v>173</v>
      </c>
      <c r="H4964" s="785">
        <v>490000</v>
      </c>
      <c r="I4964" s="744"/>
      <c r="J4964" s="738"/>
      <c r="K4964" s="738">
        <f t="shared" si="144"/>
        <v>490000</v>
      </c>
      <c r="L4964" s="1081"/>
      <c r="M4964" s="1321"/>
    </row>
    <row r="4965" spans="2:13" x14ac:dyDescent="0.35">
      <c r="B4965" s="782">
        <v>22021004</v>
      </c>
      <c r="C4965" s="782">
        <v>70741</v>
      </c>
      <c r="D4965" s="783" t="s">
        <v>4926</v>
      </c>
      <c r="E4965" s="784" t="s">
        <v>193</v>
      </c>
      <c r="F4965" s="782">
        <v>10742400</v>
      </c>
      <c r="G4965" s="37" t="s">
        <v>174</v>
      </c>
      <c r="H4965" s="785">
        <v>210000000</v>
      </c>
      <c r="I4965" s="744"/>
      <c r="J4965" s="738">
        <v>-200000000</v>
      </c>
      <c r="K4965" s="738">
        <f t="shared" si="144"/>
        <v>10000000</v>
      </c>
      <c r="L4965" s="1081"/>
      <c r="M4965" s="1321"/>
    </row>
    <row r="4966" spans="2:13" x14ac:dyDescent="0.35">
      <c r="B4966" s="782">
        <v>22021006</v>
      </c>
      <c r="C4966" s="782">
        <v>70741</v>
      </c>
      <c r="D4966" s="783" t="s">
        <v>4926</v>
      </c>
      <c r="E4966" s="784" t="s">
        <v>193</v>
      </c>
      <c r="F4966" s="782">
        <v>10742400</v>
      </c>
      <c r="G4966" s="37" t="s">
        <v>190</v>
      </c>
      <c r="H4966" s="785">
        <v>100000</v>
      </c>
      <c r="I4966" s="744"/>
      <c r="J4966" s="738"/>
      <c r="K4966" s="738">
        <f t="shared" si="144"/>
        <v>100000</v>
      </c>
      <c r="L4966" s="1081"/>
      <c r="M4966" s="1321"/>
    </row>
    <row r="4967" spans="2:13" x14ac:dyDescent="0.35">
      <c r="B4967" s="782">
        <v>22021007</v>
      </c>
      <c r="C4967" s="782">
        <v>70741</v>
      </c>
      <c r="D4967" s="783" t="s">
        <v>4926</v>
      </c>
      <c r="E4967" s="784" t="s">
        <v>193</v>
      </c>
      <c r="F4967" s="782">
        <v>10742400</v>
      </c>
      <c r="G4967" s="37" t="s">
        <v>175</v>
      </c>
      <c r="H4967" s="785">
        <v>1050000</v>
      </c>
      <c r="I4967" s="744"/>
      <c r="J4967" s="738"/>
      <c r="K4967" s="738">
        <f t="shared" si="144"/>
        <v>1050000</v>
      </c>
      <c r="L4967" s="1081"/>
      <c r="M4967" s="1321"/>
    </row>
    <row r="4968" spans="2:13" x14ac:dyDescent="0.35">
      <c r="B4968" s="782">
        <v>22021008</v>
      </c>
      <c r="C4968" s="782">
        <v>70741</v>
      </c>
      <c r="D4968" s="783" t="s">
        <v>4926</v>
      </c>
      <c r="E4968" s="784" t="s">
        <v>193</v>
      </c>
      <c r="F4968" s="782">
        <v>10742400</v>
      </c>
      <c r="G4968" s="37" t="s">
        <v>191</v>
      </c>
      <c r="H4968" s="701">
        <v>1750000</v>
      </c>
      <c r="I4968" s="755"/>
      <c r="J4968" s="788"/>
      <c r="K4968" s="738">
        <f t="shared" si="144"/>
        <v>1750000</v>
      </c>
      <c r="L4968" s="1081"/>
      <c r="M4968" s="1321"/>
    </row>
    <row r="4969" spans="2:13" ht="51.75" thickBot="1" x14ac:dyDescent="0.4">
      <c r="B4969" s="782">
        <v>22070102</v>
      </c>
      <c r="C4969" s="782">
        <v>70741</v>
      </c>
      <c r="D4969" s="783" t="s">
        <v>4926</v>
      </c>
      <c r="E4969" s="784" t="s">
        <v>193</v>
      </c>
      <c r="F4969" s="782">
        <v>10742400</v>
      </c>
      <c r="G4969" s="37" t="s">
        <v>3187</v>
      </c>
      <c r="H4969" s="701">
        <v>383585000</v>
      </c>
      <c r="I4969" s="755"/>
      <c r="J4969" s="788">
        <v>-300000000</v>
      </c>
      <c r="K4969" s="738">
        <f t="shared" si="144"/>
        <v>83585000</v>
      </c>
      <c r="L4969" s="1081"/>
      <c r="M4969" s="1321"/>
    </row>
    <row r="4970" spans="2:13" ht="27.75" thickTop="1" thickBot="1" x14ac:dyDescent="0.4">
      <c r="B4970" s="764"/>
      <c r="C4970" s="764"/>
      <c r="D4970" s="764"/>
      <c r="E4970" s="764"/>
      <c r="F4970" s="764"/>
      <c r="G4970" s="51" t="s">
        <v>1039</v>
      </c>
      <c r="H4970" s="766">
        <f>SUM(H4932:H4969)</f>
        <v>2484265000</v>
      </c>
      <c r="I4970" s="747">
        <f>SUM(I4932:I4968)</f>
        <v>0</v>
      </c>
      <c r="J4970" s="765">
        <f>SUM(J4932:J4969)</f>
        <v>-500000000</v>
      </c>
      <c r="K4970" s="766">
        <f>SUM(K4932:K4969)</f>
        <v>1984265000</v>
      </c>
      <c r="M4970" s="1321"/>
    </row>
    <row r="4971" spans="2:13" ht="27" thickTop="1" thickBot="1" x14ac:dyDescent="0.4">
      <c r="B4971" s="767"/>
      <c r="C4971" s="767"/>
      <c r="D4971" s="767"/>
      <c r="E4971" s="767"/>
      <c r="F4971" s="767"/>
      <c r="G4971" s="769"/>
      <c r="H4971" s="787"/>
      <c r="I4971" s="728"/>
      <c r="J4971" s="770"/>
      <c r="K4971" s="934"/>
      <c r="M4971" s="1321"/>
    </row>
    <row r="4972" spans="2:13" ht="27.75" thickTop="1" thickBot="1" x14ac:dyDescent="0.4">
      <c r="B4972" s="767"/>
      <c r="C4972" s="767"/>
      <c r="D4972" s="767"/>
      <c r="E4972" s="767"/>
      <c r="F4972" s="767"/>
      <c r="G4972" s="769"/>
      <c r="H4972" s="787"/>
      <c r="I4972" s="728"/>
      <c r="J4972" s="719" t="s">
        <v>179</v>
      </c>
      <c r="K4972" s="766">
        <f>SUM(K4932,K4933)</f>
        <v>1836000000</v>
      </c>
      <c r="M4972" s="1321"/>
    </row>
    <row r="4973" spans="2:13" ht="27.75" thickTop="1" thickBot="1" x14ac:dyDescent="0.4">
      <c r="B4973" s="767"/>
      <c r="C4973" s="767"/>
      <c r="D4973" s="767"/>
      <c r="E4973" s="767"/>
      <c r="F4973" s="767"/>
      <c r="G4973" s="769"/>
      <c r="H4973" s="787"/>
      <c r="I4973" s="728"/>
      <c r="J4973" s="719" t="s">
        <v>180</v>
      </c>
      <c r="K4973" s="766">
        <f>K4970-K4972</f>
        <v>148265000</v>
      </c>
      <c r="M4973" s="1321"/>
    </row>
    <row r="4974" spans="2:13" ht="27.75" thickTop="1" thickBot="1" x14ac:dyDescent="0.4">
      <c r="B4974" s="767"/>
      <c r="C4974" s="767"/>
      <c r="D4974" s="767"/>
      <c r="E4974" s="767"/>
      <c r="F4974" s="767"/>
      <c r="G4974" s="769"/>
      <c r="H4974" s="787"/>
      <c r="I4974" s="728"/>
      <c r="J4974" s="720"/>
      <c r="K4974" s="794"/>
      <c r="M4974" s="1321"/>
    </row>
    <row r="4975" spans="2:13" ht="27.75" thickTop="1" thickBot="1" x14ac:dyDescent="0.4">
      <c r="B4975" s="1088" t="s">
        <v>130</v>
      </c>
      <c r="C4975" s="1089" t="s">
        <v>3181</v>
      </c>
      <c r="D4975" s="1089"/>
      <c r="E4975" s="1089"/>
      <c r="F4975" s="1089"/>
      <c r="G4975" s="1089"/>
      <c r="H4975" s="1108"/>
      <c r="I4975" s="1101"/>
      <c r="J4975" s="1112"/>
      <c r="K4975" s="1122"/>
      <c r="M4975" s="1321"/>
    </row>
    <row r="4976" spans="2:13" ht="27.75" thickTop="1" thickBot="1" x14ac:dyDescent="0.4">
      <c r="B4976" s="1569" t="s">
        <v>213</v>
      </c>
      <c r="C4976" s="1569"/>
      <c r="D4976" s="1569"/>
      <c r="E4976" s="1569"/>
      <c r="F4976" s="1569"/>
      <c r="G4976" s="31"/>
      <c r="H4976" s="32"/>
      <c r="I4976" s="753"/>
      <c r="J4976" s="722"/>
      <c r="K4976" s="32"/>
      <c r="M4976" s="1321"/>
    </row>
    <row r="4977" spans="2:13" ht="80.25" thickTop="1" thickBot="1" x14ac:dyDescent="0.4">
      <c r="B4977" s="20" t="s">
        <v>137</v>
      </c>
      <c r="C4977" s="20" t="s">
        <v>138</v>
      </c>
      <c r="D4977" s="20" t="s">
        <v>139</v>
      </c>
      <c r="E4977" s="20" t="s">
        <v>140</v>
      </c>
      <c r="F4977" s="20" t="s">
        <v>141</v>
      </c>
      <c r="G4977" s="20" t="s">
        <v>142</v>
      </c>
      <c r="H4977" s="33" t="s">
        <v>3311</v>
      </c>
      <c r="I4977" s="750" t="s">
        <v>3317</v>
      </c>
      <c r="J4977" s="717" t="s">
        <v>3318</v>
      </c>
      <c r="K4977" s="33" t="s">
        <v>5153</v>
      </c>
      <c r="M4977" s="1321"/>
    </row>
    <row r="4978" spans="2:13" ht="77.25" thickTop="1" x14ac:dyDescent="0.35">
      <c r="B4978" s="698">
        <v>23010101</v>
      </c>
      <c r="C4978" s="698">
        <v>70741</v>
      </c>
      <c r="D4978" s="761" t="s">
        <v>4934</v>
      </c>
      <c r="E4978" s="700">
        <v>3101</v>
      </c>
      <c r="F4978" s="698">
        <v>10742400</v>
      </c>
      <c r="G4978" s="26" t="s">
        <v>4927</v>
      </c>
      <c r="H4978" s="763">
        <v>30000000</v>
      </c>
      <c r="I4978" s="746"/>
      <c r="J4978" s="735"/>
      <c r="K4978" s="763">
        <f>SUM(H4978,J4978)</f>
        <v>30000000</v>
      </c>
      <c r="L4978" s="1081"/>
      <c r="M4978" s="1321"/>
    </row>
    <row r="4979" spans="2:13" ht="51" x14ac:dyDescent="0.35">
      <c r="B4979" s="698">
        <v>23010106</v>
      </c>
      <c r="C4979" s="698">
        <v>70741</v>
      </c>
      <c r="D4979" s="761" t="s">
        <v>3404</v>
      </c>
      <c r="E4979" s="700">
        <v>3101</v>
      </c>
      <c r="F4979" s="698">
        <v>10742400</v>
      </c>
      <c r="G4979" s="26" t="s">
        <v>4928</v>
      </c>
      <c r="H4979" s="763">
        <v>82000000</v>
      </c>
      <c r="I4979" s="746"/>
      <c r="J4979" s="735">
        <v>-82000000</v>
      </c>
      <c r="K4979" s="763">
        <f t="shared" ref="K4979:K4984" si="145">SUM(H4979,J4979)</f>
        <v>0</v>
      </c>
      <c r="L4979" s="1081"/>
      <c r="M4979" s="1321"/>
    </row>
    <row r="4980" spans="2:13" x14ac:dyDescent="0.35">
      <c r="B4980" s="698">
        <v>23010112</v>
      </c>
      <c r="C4980" s="698">
        <v>70741</v>
      </c>
      <c r="D4980" s="761" t="s">
        <v>3406</v>
      </c>
      <c r="E4980" s="700">
        <v>3101</v>
      </c>
      <c r="F4980" s="698">
        <v>10742400</v>
      </c>
      <c r="G4980" s="26" t="s">
        <v>4929</v>
      </c>
      <c r="H4980" s="763">
        <v>500000</v>
      </c>
      <c r="I4980" s="746"/>
      <c r="J4980" s="735"/>
      <c r="K4980" s="763">
        <f t="shared" si="145"/>
        <v>500000</v>
      </c>
      <c r="L4980" s="1081"/>
      <c r="M4980" s="1321"/>
    </row>
    <row r="4981" spans="2:13" x14ac:dyDescent="0.35">
      <c r="B4981" s="698">
        <v>23010112</v>
      </c>
      <c r="C4981" s="698">
        <v>70741</v>
      </c>
      <c r="D4981" s="761" t="s">
        <v>3408</v>
      </c>
      <c r="E4981" s="700">
        <v>3101</v>
      </c>
      <c r="F4981" s="698">
        <v>10742400</v>
      </c>
      <c r="G4981" s="26" t="s">
        <v>4930</v>
      </c>
      <c r="H4981" s="763">
        <v>500000</v>
      </c>
      <c r="I4981" s="746"/>
      <c r="J4981" s="735"/>
      <c r="K4981" s="763">
        <f t="shared" si="145"/>
        <v>500000</v>
      </c>
      <c r="L4981" s="1081"/>
      <c r="M4981" s="1321"/>
    </row>
    <row r="4982" spans="2:13" x14ac:dyDescent="0.35">
      <c r="B4982" s="698">
        <v>23010113</v>
      </c>
      <c r="C4982" s="698">
        <v>70741</v>
      </c>
      <c r="D4982" s="761" t="s">
        <v>4935</v>
      </c>
      <c r="E4982" s="700">
        <v>3101</v>
      </c>
      <c r="F4982" s="698">
        <v>10742400</v>
      </c>
      <c r="G4982" s="26" t="s">
        <v>4931</v>
      </c>
      <c r="H4982" s="763">
        <v>7350000</v>
      </c>
      <c r="I4982" s="746"/>
      <c r="J4982" s="735">
        <v>-7350000</v>
      </c>
      <c r="K4982" s="763">
        <f t="shared" si="145"/>
        <v>0</v>
      </c>
      <c r="L4982" s="1081"/>
      <c r="M4982" s="1321"/>
    </row>
    <row r="4983" spans="2:13" ht="102" x14ac:dyDescent="0.35">
      <c r="B4983" s="698">
        <v>23020127</v>
      </c>
      <c r="C4983" s="698">
        <v>70741</v>
      </c>
      <c r="D4983" s="761" t="s">
        <v>4936</v>
      </c>
      <c r="E4983" s="700">
        <v>3101</v>
      </c>
      <c r="F4983" s="698">
        <v>10742400</v>
      </c>
      <c r="G4983" s="26" t="s">
        <v>4932</v>
      </c>
      <c r="H4983" s="763">
        <v>20000000</v>
      </c>
      <c r="I4983" s="746"/>
      <c r="J4983" s="735"/>
      <c r="K4983" s="763">
        <f t="shared" si="145"/>
        <v>20000000</v>
      </c>
      <c r="L4983" s="1081"/>
      <c r="M4983" s="1321"/>
    </row>
    <row r="4984" spans="2:13" ht="26.25" thickBot="1" x14ac:dyDescent="0.4">
      <c r="B4984" s="698">
        <v>23050103</v>
      </c>
      <c r="C4984" s="698">
        <v>70741</v>
      </c>
      <c r="D4984" s="761" t="s">
        <v>4937</v>
      </c>
      <c r="E4984" s="700">
        <v>3101</v>
      </c>
      <c r="F4984" s="698">
        <v>10742400</v>
      </c>
      <c r="G4984" s="26" t="s">
        <v>4933</v>
      </c>
      <c r="H4984" s="763">
        <v>10000000</v>
      </c>
      <c r="I4984" s="746"/>
      <c r="J4984" s="735"/>
      <c r="K4984" s="763">
        <f t="shared" si="145"/>
        <v>10000000</v>
      </c>
      <c r="L4984" s="1081"/>
      <c r="M4984" s="1321"/>
    </row>
    <row r="4985" spans="2:13" ht="27.75" thickTop="1" thickBot="1" x14ac:dyDescent="0.4">
      <c r="B4985" s="764"/>
      <c r="C4985" s="764"/>
      <c r="D4985" s="764"/>
      <c r="E4985" s="764"/>
      <c r="F4985" s="764"/>
      <c r="G4985" s="16" t="s">
        <v>1038</v>
      </c>
      <c r="H4985" s="766">
        <f>SUM(H4978:H4984)</f>
        <v>150350000</v>
      </c>
      <c r="I4985" s="976">
        <f t="shared" ref="I4985:K4985" si="146">SUM(I4978:I4984)</f>
        <v>0</v>
      </c>
      <c r="J4985" s="766">
        <f t="shared" si="146"/>
        <v>-89350000</v>
      </c>
      <c r="K4985" s="766">
        <f t="shared" si="146"/>
        <v>61000000</v>
      </c>
      <c r="M4985" s="1321"/>
    </row>
    <row r="4986" spans="2:13" ht="27" thickTop="1" thickBot="1" x14ac:dyDescent="0.4">
      <c r="B4986" s="767"/>
      <c r="C4986" s="767"/>
      <c r="D4986" s="767"/>
      <c r="E4986" s="767"/>
      <c r="F4986" s="767"/>
      <c r="G4986" s="769"/>
      <c r="H4986" s="787"/>
      <c r="I4986" s="728"/>
      <c r="J4986" s="770"/>
      <c r="K4986" s="934"/>
      <c r="M4986" s="1321"/>
    </row>
    <row r="4987" spans="2:13" ht="27.75" thickTop="1" thickBot="1" x14ac:dyDescent="0.4">
      <c r="B4987" s="767"/>
      <c r="C4987" s="767"/>
      <c r="D4987" s="767"/>
      <c r="E4987" s="767"/>
      <c r="F4987" s="767"/>
      <c r="G4987" s="769"/>
      <c r="H4987" s="787"/>
      <c r="I4987" s="728"/>
      <c r="J4987" s="719" t="s">
        <v>215</v>
      </c>
      <c r="K4987" s="766">
        <f>K4985</f>
        <v>61000000</v>
      </c>
      <c r="M4987" s="1321"/>
    </row>
    <row r="4988" spans="2:13" ht="27.75" thickTop="1" thickBot="1" x14ac:dyDescent="0.4">
      <c r="B4988" s="767"/>
      <c r="C4988" s="767"/>
      <c r="D4988" s="767"/>
      <c r="E4988" s="767"/>
      <c r="F4988" s="767"/>
      <c r="G4988" s="769"/>
      <c r="H4988" s="787"/>
      <c r="I4988" s="728"/>
      <c r="J4988" s="720"/>
      <c r="K4988" s="1183"/>
      <c r="M4988" s="1321"/>
    </row>
    <row r="4989" spans="2:13" ht="27.75" thickTop="1" thickBot="1" x14ac:dyDescent="0.4">
      <c r="B4989" s="1088">
        <v>52102600100</v>
      </c>
      <c r="C4989" s="1572" t="s">
        <v>3182</v>
      </c>
      <c r="D4989" s="1572"/>
      <c r="E4989" s="1572"/>
      <c r="F4989" s="1572"/>
      <c r="G4989" s="1572"/>
      <c r="H4989" s="1108"/>
      <c r="I4989" s="1101"/>
      <c r="J4989" s="1108"/>
      <c r="K4989" s="1108"/>
      <c r="M4989" s="1321"/>
    </row>
    <row r="4990" spans="2:13" ht="27.75" thickTop="1" thickBot="1" x14ac:dyDescent="0.4">
      <c r="B4990" s="1569" t="s">
        <v>182</v>
      </c>
      <c r="C4990" s="1569"/>
      <c r="D4990" s="1569"/>
      <c r="E4990" s="1569"/>
      <c r="F4990" s="1569"/>
      <c r="G4990" s="31"/>
      <c r="H4990" s="722"/>
      <c r="I4990" s="753"/>
      <c r="J4990" s="722"/>
      <c r="K4990" s="98"/>
      <c r="M4990" s="1321"/>
    </row>
    <row r="4991" spans="2:13" ht="106.5" thickTop="1" thickBot="1" x14ac:dyDescent="0.4">
      <c r="B4991" s="20" t="s">
        <v>137</v>
      </c>
      <c r="C4991" s="20" t="s">
        <v>138</v>
      </c>
      <c r="D4991" s="20" t="s">
        <v>139</v>
      </c>
      <c r="E4991" s="20" t="s">
        <v>140</v>
      </c>
      <c r="F4991" s="20" t="s">
        <v>141</v>
      </c>
      <c r="G4991" s="20" t="s">
        <v>142</v>
      </c>
      <c r="H4991" s="717" t="s">
        <v>3311</v>
      </c>
      <c r="I4991" s="750" t="s">
        <v>3316</v>
      </c>
      <c r="J4991" s="717" t="s">
        <v>3315</v>
      </c>
      <c r="K4991" s="21" t="s">
        <v>5190</v>
      </c>
      <c r="M4991" s="1321"/>
    </row>
    <row r="4992" spans="2:13" ht="26.25" thickTop="1" x14ac:dyDescent="0.35">
      <c r="B4992" s="782">
        <v>21010101</v>
      </c>
      <c r="C4992" s="782">
        <v>70731</v>
      </c>
      <c r="D4992" s="783" t="s">
        <v>4957</v>
      </c>
      <c r="E4992" s="784">
        <v>2101</v>
      </c>
      <c r="F4992" s="782">
        <v>10721300</v>
      </c>
      <c r="G4992" s="37" t="s">
        <v>143</v>
      </c>
      <c r="H4992" s="701">
        <v>1000000</v>
      </c>
      <c r="I4992" s="869">
        <f>222886149.42+222886149.42+85680304.15+308566453.57+308566453.57+308566453.57+308566453.57</f>
        <v>1765718417.2699997</v>
      </c>
      <c r="J4992" s="701">
        <f>4000000000+1300325000+620165562.43</f>
        <v>5920490562.4300003</v>
      </c>
      <c r="K4992" s="701">
        <f t="shared" ref="K4992:K5055" si="147">SUM(H4992,J4992)</f>
        <v>5921490562.4300003</v>
      </c>
      <c r="L4992" s="1081"/>
      <c r="M4992" s="1321"/>
    </row>
    <row r="4993" spans="2:13" x14ac:dyDescent="0.35">
      <c r="B4993" s="782">
        <v>21020101</v>
      </c>
      <c r="C4993" s="782">
        <v>70731</v>
      </c>
      <c r="D4993" s="783" t="s">
        <v>4957</v>
      </c>
      <c r="E4993" s="784">
        <v>2101</v>
      </c>
      <c r="F4993" s="782">
        <v>10721300</v>
      </c>
      <c r="G4993" s="37" t="s">
        <v>144</v>
      </c>
      <c r="H4993" s="701">
        <v>1000000</v>
      </c>
      <c r="I4993" s="869">
        <v>38098794.300000012</v>
      </c>
      <c r="J4993" s="763">
        <v>100000000</v>
      </c>
      <c r="K4993" s="701">
        <f t="shared" si="147"/>
        <v>101000000</v>
      </c>
      <c r="L4993" s="1081"/>
      <c r="M4993" s="1321"/>
    </row>
    <row r="4994" spans="2:13" x14ac:dyDescent="0.35">
      <c r="B4994" s="782">
        <v>21020201</v>
      </c>
      <c r="C4994" s="782">
        <v>70731</v>
      </c>
      <c r="D4994" s="783" t="s">
        <v>4957</v>
      </c>
      <c r="E4994" s="784">
        <v>2101</v>
      </c>
      <c r="F4994" s="782">
        <v>10721300</v>
      </c>
      <c r="G4994" s="37" t="s">
        <v>2895</v>
      </c>
      <c r="H4994" s="701">
        <v>1000000</v>
      </c>
      <c r="I4994" s="869"/>
      <c r="J4994" s="763"/>
      <c r="K4994" s="701">
        <f t="shared" si="147"/>
        <v>1000000</v>
      </c>
      <c r="L4994" s="1081"/>
      <c r="M4994" s="1321"/>
    </row>
    <row r="4995" spans="2:13" x14ac:dyDescent="0.35">
      <c r="B4995" s="782">
        <v>21020202</v>
      </c>
      <c r="C4995" s="782">
        <v>70731</v>
      </c>
      <c r="D4995" s="783" t="s">
        <v>4957</v>
      </c>
      <c r="E4995" s="784">
        <v>2101</v>
      </c>
      <c r="F4995" s="782">
        <v>10721300</v>
      </c>
      <c r="G4995" s="37" t="s">
        <v>264</v>
      </c>
      <c r="H4995" s="701">
        <v>1000000</v>
      </c>
      <c r="I4995" s="869"/>
      <c r="J4995" s="735">
        <f>10/100*K4992</f>
        <v>592149056.24300003</v>
      </c>
      <c r="K4995" s="701">
        <f t="shared" si="147"/>
        <v>593149056.24300003</v>
      </c>
      <c r="L4995" s="1081"/>
      <c r="M4995" s="1321"/>
    </row>
    <row r="4996" spans="2:13" x14ac:dyDescent="0.35">
      <c r="B4996" s="782">
        <v>21030101</v>
      </c>
      <c r="C4996" s="782">
        <v>71021</v>
      </c>
      <c r="D4996" s="783" t="s">
        <v>4957</v>
      </c>
      <c r="E4996" s="784">
        <v>2201</v>
      </c>
      <c r="F4996" s="782">
        <v>10721300</v>
      </c>
      <c r="G4996" s="37" t="s">
        <v>239</v>
      </c>
      <c r="H4996" s="701">
        <v>1000000</v>
      </c>
      <c r="I4996" s="869"/>
      <c r="J4996" s="763"/>
      <c r="K4996" s="701">
        <f t="shared" si="147"/>
        <v>1000000</v>
      </c>
      <c r="L4996" s="1081"/>
      <c r="M4996" s="1321"/>
    </row>
    <row r="4997" spans="2:13" x14ac:dyDescent="0.35">
      <c r="B4997" s="782">
        <v>21030103</v>
      </c>
      <c r="C4997" s="782">
        <v>70731</v>
      </c>
      <c r="D4997" s="783" t="s">
        <v>4957</v>
      </c>
      <c r="E4997" s="784">
        <v>2101</v>
      </c>
      <c r="F4997" s="782">
        <v>10721300</v>
      </c>
      <c r="G4997" s="37" t="s">
        <v>286</v>
      </c>
      <c r="H4997" s="701">
        <v>4129437082.8899999</v>
      </c>
      <c r="I4997" s="869"/>
      <c r="J4997" s="763">
        <v>-4100000000</v>
      </c>
      <c r="K4997" s="701">
        <f t="shared" si="147"/>
        <v>29437082.889999866</v>
      </c>
      <c r="L4997" s="1081"/>
      <c r="M4997" s="1321"/>
    </row>
    <row r="4998" spans="2:13" ht="33.6" customHeight="1" x14ac:dyDescent="0.35">
      <c r="B4998" s="782">
        <v>22020101</v>
      </c>
      <c r="C4998" s="782">
        <v>70731</v>
      </c>
      <c r="D4998" s="783" t="s">
        <v>4957</v>
      </c>
      <c r="E4998" s="784">
        <v>2101</v>
      </c>
      <c r="F4998" s="782">
        <v>10721300</v>
      </c>
      <c r="G4998" s="37" t="s">
        <v>145</v>
      </c>
      <c r="H4998" s="701">
        <v>3500000</v>
      </c>
      <c r="I4998" s="869">
        <v>2857280</v>
      </c>
      <c r="J4998" s="763">
        <v>6500000</v>
      </c>
      <c r="K4998" s="701">
        <f t="shared" si="147"/>
        <v>10000000</v>
      </c>
      <c r="L4998" s="1081"/>
      <c r="M4998" s="1321"/>
    </row>
    <row r="4999" spans="2:13" ht="33.6" customHeight="1" x14ac:dyDescent="0.35">
      <c r="B4999" s="782">
        <v>22020102</v>
      </c>
      <c r="C4999" s="782">
        <v>70731</v>
      </c>
      <c r="D4999" s="783" t="s">
        <v>4957</v>
      </c>
      <c r="E4999" s="784">
        <v>2101</v>
      </c>
      <c r="F4999" s="782">
        <v>10721300</v>
      </c>
      <c r="G4999" s="37" t="s">
        <v>146</v>
      </c>
      <c r="H4999" s="701">
        <v>4250000</v>
      </c>
      <c r="I4999" s="869">
        <v>3214450</v>
      </c>
      <c r="J4999" s="763">
        <v>6000000</v>
      </c>
      <c r="K4999" s="701">
        <f t="shared" si="147"/>
        <v>10250000</v>
      </c>
      <c r="L4999" s="1081"/>
      <c r="M4999" s="1321"/>
    </row>
    <row r="5000" spans="2:13" ht="33.6" customHeight="1" x14ac:dyDescent="0.35">
      <c r="B5000" s="782">
        <v>22020201</v>
      </c>
      <c r="C5000" s="782">
        <v>70731</v>
      </c>
      <c r="D5000" s="783" t="s">
        <v>4957</v>
      </c>
      <c r="E5000" s="784">
        <v>2101</v>
      </c>
      <c r="F5000" s="782">
        <v>10721300</v>
      </c>
      <c r="G5000" s="37" t="s">
        <v>147</v>
      </c>
      <c r="H5000" s="701">
        <v>31951900</v>
      </c>
      <c r="I5000" s="869">
        <v>28810000</v>
      </c>
      <c r="J5000" s="763">
        <v>50000000</v>
      </c>
      <c r="K5000" s="701">
        <f t="shared" si="147"/>
        <v>81951900</v>
      </c>
      <c r="L5000" s="1081"/>
      <c r="M5000" s="1321"/>
    </row>
    <row r="5001" spans="2:13" ht="33.6" customHeight="1" x14ac:dyDescent="0.35">
      <c r="B5001" s="782">
        <v>22020202</v>
      </c>
      <c r="C5001" s="782">
        <v>70731</v>
      </c>
      <c r="D5001" s="783" t="s">
        <v>4957</v>
      </c>
      <c r="E5001" s="784">
        <v>2101</v>
      </c>
      <c r="F5001" s="782">
        <v>10721300</v>
      </c>
      <c r="G5001" s="37" t="s">
        <v>184</v>
      </c>
      <c r="H5001" s="701">
        <v>1500000</v>
      </c>
      <c r="I5001" s="869">
        <v>1332000</v>
      </c>
      <c r="J5001" s="763">
        <v>2000000</v>
      </c>
      <c r="K5001" s="701">
        <f t="shared" si="147"/>
        <v>3500000</v>
      </c>
      <c r="L5001" s="1081"/>
      <c r="M5001" s="1321"/>
    </row>
    <row r="5002" spans="2:13" ht="33.6" customHeight="1" x14ac:dyDescent="0.35">
      <c r="B5002" s="782">
        <v>22020203</v>
      </c>
      <c r="C5002" s="782">
        <v>70731</v>
      </c>
      <c r="D5002" s="783" t="s">
        <v>4957</v>
      </c>
      <c r="E5002" s="784">
        <v>2101</v>
      </c>
      <c r="F5002" s="782">
        <v>10721300</v>
      </c>
      <c r="G5002" s="37" t="s">
        <v>148</v>
      </c>
      <c r="H5002" s="701">
        <v>3500000</v>
      </c>
      <c r="I5002" s="869">
        <v>256300</v>
      </c>
      <c r="J5002" s="763"/>
      <c r="K5002" s="701">
        <f t="shared" si="147"/>
        <v>3500000</v>
      </c>
      <c r="L5002" s="1081"/>
      <c r="M5002" s="1321"/>
    </row>
    <row r="5003" spans="2:13" ht="33.6" customHeight="1" x14ac:dyDescent="0.35">
      <c r="B5003" s="782">
        <v>22020204</v>
      </c>
      <c r="C5003" s="782">
        <v>70731</v>
      </c>
      <c r="D5003" s="783" t="s">
        <v>4957</v>
      </c>
      <c r="E5003" s="784">
        <v>2101</v>
      </c>
      <c r="F5003" s="782">
        <v>10721300</v>
      </c>
      <c r="G5003" s="37" t="s">
        <v>149</v>
      </c>
      <c r="H5003" s="701">
        <v>1350000</v>
      </c>
      <c r="I5003" s="869"/>
      <c r="J5003" s="763"/>
      <c r="K5003" s="701">
        <f t="shared" si="147"/>
        <v>1350000</v>
      </c>
      <c r="L5003" s="1081"/>
      <c r="M5003" s="1321"/>
    </row>
    <row r="5004" spans="2:13" ht="33.6" customHeight="1" x14ac:dyDescent="0.35">
      <c r="B5004" s="782">
        <v>22020205</v>
      </c>
      <c r="C5004" s="782">
        <v>70731</v>
      </c>
      <c r="D5004" s="783" t="s">
        <v>4957</v>
      </c>
      <c r="E5004" s="784">
        <v>2101</v>
      </c>
      <c r="F5004" s="782">
        <v>10721300</v>
      </c>
      <c r="G5004" s="37" t="s">
        <v>185</v>
      </c>
      <c r="H5004" s="701">
        <v>1500000</v>
      </c>
      <c r="I5004" s="869">
        <v>926000</v>
      </c>
      <c r="J5004" s="763">
        <v>3000000</v>
      </c>
      <c r="K5004" s="701">
        <f t="shared" si="147"/>
        <v>4500000</v>
      </c>
      <c r="L5004" s="1081"/>
      <c r="M5004" s="1321"/>
    </row>
    <row r="5005" spans="2:13" ht="33.6" customHeight="1" x14ac:dyDescent="0.35">
      <c r="B5005" s="782">
        <v>22020206</v>
      </c>
      <c r="C5005" s="782">
        <v>70731</v>
      </c>
      <c r="D5005" s="783" t="s">
        <v>4957</v>
      </c>
      <c r="E5005" s="784">
        <v>2101</v>
      </c>
      <c r="F5005" s="782">
        <v>10721300</v>
      </c>
      <c r="G5005" s="37" t="s">
        <v>234</v>
      </c>
      <c r="H5005" s="701">
        <v>1250000</v>
      </c>
      <c r="I5005" s="869"/>
      <c r="J5005" s="763"/>
      <c r="K5005" s="701">
        <f t="shared" si="147"/>
        <v>1250000</v>
      </c>
      <c r="L5005" s="1081"/>
      <c r="M5005" s="1321"/>
    </row>
    <row r="5006" spans="2:13" ht="33.6" customHeight="1" x14ac:dyDescent="0.35">
      <c r="B5006" s="782">
        <v>22020208</v>
      </c>
      <c r="C5006" s="782">
        <v>70731</v>
      </c>
      <c r="D5006" s="783" t="s">
        <v>4957</v>
      </c>
      <c r="E5006" s="784">
        <v>2101</v>
      </c>
      <c r="F5006" s="782">
        <v>10721300</v>
      </c>
      <c r="G5006" s="37" t="s">
        <v>2896</v>
      </c>
      <c r="H5006" s="701">
        <v>1473350</v>
      </c>
      <c r="I5006" s="869">
        <v>384460</v>
      </c>
      <c r="J5006" s="763"/>
      <c r="K5006" s="701">
        <f t="shared" si="147"/>
        <v>1473350</v>
      </c>
      <c r="L5006" s="1081"/>
      <c r="M5006" s="1321"/>
    </row>
    <row r="5007" spans="2:13" ht="33.6" customHeight="1" x14ac:dyDescent="0.35">
      <c r="B5007" s="782">
        <v>22020301</v>
      </c>
      <c r="C5007" s="782">
        <v>70731</v>
      </c>
      <c r="D5007" s="783" t="s">
        <v>4957</v>
      </c>
      <c r="E5007" s="784">
        <v>2101</v>
      </c>
      <c r="F5007" s="782">
        <v>10721300</v>
      </c>
      <c r="G5007" s="37" t="s">
        <v>195</v>
      </c>
      <c r="H5007" s="701">
        <v>10500000</v>
      </c>
      <c r="I5007" s="869">
        <v>15254524</v>
      </c>
      <c r="J5007" s="763">
        <v>25000000</v>
      </c>
      <c r="K5007" s="701">
        <f t="shared" si="147"/>
        <v>35500000</v>
      </c>
      <c r="L5007" s="1081"/>
      <c r="M5007" s="1321"/>
    </row>
    <row r="5008" spans="2:13" ht="33.6" customHeight="1" x14ac:dyDescent="0.35">
      <c r="B5008" s="782">
        <v>22020302</v>
      </c>
      <c r="C5008" s="782">
        <v>70731</v>
      </c>
      <c r="D5008" s="783" t="s">
        <v>4957</v>
      </c>
      <c r="E5008" s="784">
        <v>2101</v>
      </c>
      <c r="F5008" s="782">
        <v>10721300</v>
      </c>
      <c r="G5008" s="37" t="s">
        <v>207</v>
      </c>
      <c r="H5008" s="701">
        <v>10250000</v>
      </c>
      <c r="I5008" s="869">
        <v>1012000</v>
      </c>
      <c r="J5008" s="763"/>
      <c r="K5008" s="701">
        <f t="shared" si="147"/>
        <v>10250000</v>
      </c>
      <c r="L5008" s="1081"/>
      <c r="M5008" s="1321"/>
    </row>
    <row r="5009" spans="2:13" ht="33.6" customHeight="1" x14ac:dyDescent="0.35">
      <c r="B5009" s="782">
        <v>22020303</v>
      </c>
      <c r="C5009" s="782">
        <v>70731</v>
      </c>
      <c r="D5009" s="783" t="s">
        <v>4957</v>
      </c>
      <c r="E5009" s="784">
        <v>2101</v>
      </c>
      <c r="F5009" s="782">
        <v>10721300</v>
      </c>
      <c r="G5009" s="37" t="s">
        <v>152</v>
      </c>
      <c r="H5009" s="701">
        <v>350000</v>
      </c>
      <c r="I5009" s="869"/>
      <c r="J5009" s="763"/>
      <c r="K5009" s="701">
        <f t="shared" si="147"/>
        <v>350000</v>
      </c>
      <c r="L5009" s="1081"/>
      <c r="M5009" s="1321"/>
    </row>
    <row r="5010" spans="2:13" ht="33.6" customHeight="1" x14ac:dyDescent="0.35">
      <c r="B5010" s="782">
        <v>22020304</v>
      </c>
      <c r="C5010" s="782">
        <v>70731</v>
      </c>
      <c r="D5010" s="783" t="s">
        <v>4957</v>
      </c>
      <c r="E5010" s="784">
        <v>2101</v>
      </c>
      <c r="F5010" s="782">
        <v>10721300</v>
      </c>
      <c r="G5010" s="37" t="s">
        <v>187</v>
      </c>
      <c r="H5010" s="701">
        <v>500000</v>
      </c>
      <c r="I5010" s="869"/>
      <c r="J5010" s="763"/>
      <c r="K5010" s="701">
        <f t="shared" si="147"/>
        <v>500000</v>
      </c>
      <c r="L5010" s="1081"/>
      <c r="M5010" s="1321"/>
    </row>
    <row r="5011" spans="2:13" ht="33.6" customHeight="1" x14ac:dyDescent="0.35">
      <c r="B5011" s="782">
        <v>22020305</v>
      </c>
      <c r="C5011" s="782">
        <v>70731</v>
      </c>
      <c r="D5011" s="783" t="s">
        <v>4957</v>
      </c>
      <c r="E5011" s="784">
        <v>2101</v>
      </c>
      <c r="F5011" s="782">
        <v>10721300</v>
      </c>
      <c r="G5011" s="37" t="s">
        <v>153</v>
      </c>
      <c r="H5011" s="701">
        <v>10500000</v>
      </c>
      <c r="I5011" s="869">
        <v>35664595</v>
      </c>
      <c r="J5011" s="763">
        <v>55300000</v>
      </c>
      <c r="K5011" s="701">
        <f t="shared" si="147"/>
        <v>65800000</v>
      </c>
      <c r="L5011" s="1081"/>
      <c r="M5011" s="1321"/>
    </row>
    <row r="5012" spans="2:13" ht="33.6" customHeight="1" x14ac:dyDescent="0.35">
      <c r="B5012" s="782">
        <v>22020306</v>
      </c>
      <c r="C5012" s="782">
        <v>70731</v>
      </c>
      <c r="D5012" s="783" t="s">
        <v>4957</v>
      </c>
      <c r="E5012" s="784">
        <v>2101</v>
      </c>
      <c r="F5012" s="782">
        <v>10721300</v>
      </c>
      <c r="G5012" s="37" t="s">
        <v>154</v>
      </c>
      <c r="H5012" s="701">
        <v>1750000</v>
      </c>
      <c r="I5012" s="869">
        <v>6200000</v>
      </c>
      <c r="J5012" s="763">
        <v>11000000</v>
      </c>
      <c r="K5012" s="701">
        <f t="shared" si="147"/>
        <v>12750000</v>
      </c>
      <c r="L5012" s="1081"/>
      <c r="M5012" s="1321"/>
    </row>
    <row r="5013" spans="2:13" ht="33.6" customHeight="1" x14ac:dyDescent="0.35">
      <c r="B5013" s="782">
        <v>22020307</v>
      </c>
      <c r="C5013" s="782">
        <v>70731</v>
      </c>
      <c r="D5013" s="783" t="s">
        <v>4957</v>
      </c>
      <c r="E5013" s="784">
        <v>2101</v>
      </c>
      <c r="F5013" s="782">
        <v>10721300</v>
      </c>
      <c r="G5013" s="37" t="s">
        <v>155</v>
      </c>
      <c r="H5013" s="701">
        <v>90250000</v>
      </c>
      <c r="I5013" s="869">
        <f>64284647.14+114199784.63+6621536</f>
        <v>185105967.76999998</v>
      </c>
      <c r="J5013" s="763">
        <v>300000000</v>
      </c>
      <c r="K5013" s="701">
        <f t="shared" si="147"/>
        <v>390250000</v>
      </c>
      <c r="L5013" s="1081"/>
      <c r="M5013" s="1321"/>
    </row>
    <row r="5014" spans="2:13" ht="33.6" customHeight="1" x14ac:dyDescent="0.35">
      <c r="B5014" s="782">
        <v>22020308</v>
      </c>
      <c r="C5014" s="782">
        <v>70731</v>
      </c>
      <c r="D5014" s="783" t="s">
        <v>4957</v>
      </c>
      <c r="E5014" s="784">
        <v>2101</v>
      </c>
      <c r="F5014" s="782">
        <v>10721300</v>
      </c>
      <c r="G5014" s="37" t="s">
        <v>242</v>
      </c>
      <c r="H5014" s="701">
        <v>1500000</v>
      </c>
      <c r="I5014" s="869"/>
      <c r="J5014" s="763"/>
      <c r="K5014" s="701">
        <f t="shared" si="147"/>
        <v>1500000</v>
      </c>
      <c r="L5014" s="1081"/>
      <c r="M5014" s="1321"/>
    </row>
    <row r="5015" spans="2:13" ht="33.6" customHeight="1" x14ac:dyDescent="0.35">
      <c r="B5015" s="782">
        <v>22020309</v>
      </c>
      <c r="C5015" s="782">
        <v>70731</v>
      </c>
      <c r="D5015" s="783" t="s">
        <v>4957</v>
      </c>
      <c r="E5015" s="784">
        <v>2101</v>
      </c>
      <c r="F5015" s="782">
        <v>10721300</v>
      </c>
      <c r="G5015" s="37" t="s">
        <v>156</v>
      </c>
      <c r="H5015" s="701">
        <v>1250000</v>
      </c>
      <c r="I5015" s="869">
        <v>1860200</v>
      </c>
      <c r="J5015" s="763">
        <v>7000000</v>
      </c>
      <c r="K5015" s="701">
        <f t="shared" si="147"/>
        <v>8250000</v>
      </c>
      <c r="L5015" s="1081"/>
      <c r="M5015" s="1321"/>
    </row>
    <row r="5016" spans="2:13" ht="33.6" customHeight="1" x14ac:dyDescent="0.35">
      <c r="B5016" s="782">
        <v>22020310</v>
      </c>
      <c r="C5016" s="782">
        <v>70731</v>
      </c>
      <c r="D5016" s="783" t="s">
        <v>4957</v>
      </c>
      <c r="E5016" s="784">
        <v>2101</v>
      </c>
      <c r="F5016" s="782">
        <v>10721300</v>
      </c>
      <c r="G5016" s="37" t="s">
        <v>209</v>
      </c>
      <c r="H5016" s="701">
        <v>1500000</v>
      </c>
      <c r="I5016" s="869"/>
      <c r="J5016" s="763"/>
      <c r="K5016" s="701">
        <f t="shared" si="147"/>
        <v>1500000</v>
      </c>
      <c r="L5016" s="1081"/>
      <c r="M5016" s="1321"/>
    </row>
    <row r="5017" spans="2:13" ht="33.6" customHeight="1" x14ac:dyDescent="0.35">
      <c r="B5017" s="782">
        <v>22020311</v>
      </c>
      <c r="C5017" s="782">
        <v>70731</v>
      </c>
      <c r="D5017" s="783" t="s">
        <v>4957</v>
      </c>
      <c r="E5017" s="784">
        <v>2101</v>
      </c>
      <c r="F5017" s="782">
        <v>10721300</v>
      </c>
      <c r="G5017" s="37" t="s">
        <v>157</v>
      </c>
      <c r="H5017" s="701">
        <v>2000000</v>
      </c>
      <c r="I5017" s="869">
        <v>1129600</v>
      </c>
      <c r="J5017" s="763">
        <v>3000000</v>
      </c>
      <c r="K5017" s="701">
        <f t="shared" si="147"/>
        <v>5000000</v>
      </c>
      <c r="L5017" s="1081"/>
      <c r="M5017" s="1321"/>
    </row>
    <row r="5018" spans="2:13" ht="33.6" customHeight="1" x14ac:dyDescent="0.35">
      <c r="B5018" s="782">
        <v>22020313</v>
      </c>
      <c r="C5018" s="782">
        <v>70731</v>
      </c>
      <c r="D5018" s="783" t="s">
        <v>4957</v>
      </c>
      <c r="E5018" s="784">
        <v>2101</v>
      </c>
      <c r="F5018" s="782">
        <v>10721300</v>
      </c>
      <c r="G5018" s="37" t="s">
        <v>203</v>
      </c>
      <c r="H5018" s="701">
        <v>1050000</v>
      </c>
      <c r="I5018" s="869"/>
      <c r="J5018" s="763"/>
      <c r="K5018" s="701">
        <f t="shared" si="147"/>
        <v>1050000</v>
      </c>
      <c r="L5018" s="1081"/>
      <c r="M5018" s="1321"/>
    </row>
    <row r="5019" spans="2:13" ht="33.6" customHeight="1" x14ac:dyDescent="0.35">
      <c r="B5019" s="782">
        <v>22020401</v>
      </c>
      <c r="C5019" s="782">
        <v>70731</v>
      </c>
      <c r="D5019" s="783" t="s">
        <v>4957</v>
      </c>
      <c r="E5019" s="784">
        <v>2101</v>
      </c>
      <c r="F5019" s="782">
        <v>10721300</v>
      </c>
      <c r="G5019" s="37" t="s">
        <v>196</v>
      </c>
      <c r="H5019" s="701">
        <v>2750000</v>
      </c>
      <c r="I5019" s="869">
        <v>6177370</v>
      </c>
      <c r="J5019" s="763">
        <v>10000000</v>
      </c>
      <c r="K5019" s="701">
        <f t="shared" si="147"/>
        <v>12750000</v>
      </c>
      <c r="L5019" s="1081"/>
      <c r="M5019" s="1321"/>
    </row>
    <row r="5020" spans="2:13" ht="33.6" customHeight="1" x14ac:dyDescent="0.35">
      <c r="B5020" s="782">
        <v>22020402</v>
      </c>
      <c r="C5020" s="782">
        <v>70731</v>
      </c>
      <c r="D5020" s="783" t="s">
        <v>4957</v>
      </c>
      <c r="E5020" s="784">
        <v>2101</v>
      </c>
      <c r="F5020" s="782">
        <v>10721300</v>
      </c>
      <c r="G5020" s="37" t="s">
        <v>197</v>
      </c>
      <c r="H5020" s="701">
        <v>1050000</v>
      </c>
      <c r="I5020" s="869">
        <v>10489600</v>
      </c>
      <c r="J5020" s="763">
        <v>12000000</v>
      </c>
      <c r="K5020" s="701">
        <f t="shared" si="147"/>
        <v>13050000</v>
      </c>
      <c r="L5020" s="1081"/>
      <c r="M5020" s="1321"/>
    </row>
    <row r="5021" spans="2:13" ht="33.6" customHeight="1" x14ac:dyDescent="0.35">
      <c r="B5021" s="782">
        <v>22020403</v>
      </c>
      <c r="C5021" s="782">
        <v>70731</v>
      </c>
      <c r="D5021" s="783" t="s">
        <v>4957</v>
      </c>
      <c r="E5021" s="784">
        <v>2101</v>
      </c>
      <c r="F5021" s="782">
        <v>10721300</v>
      </c>
      <c r="G5021" s="37" t="s">
        <v>160</v>
      </c>
      <c r="H5021" s="701">
        <v>10000000</v>
      </c>
      <c r="I5021" s="869">
        <v>48634000</v>
      </c>
      <c r="J5021" s="763">
        <v>60000000</v>
      </c>
      <c r="K5021" s="701">
        <f t="shared" si="147"/>
        <v>70000000</v>
      </c>
      <c r="L5021" s="1081"/>
      <c r="M5021" s="1321"/>
    </row>
    <row r="5022" spans="2:13" ht="33.6" customHeight="1" x14ac:dyDescent="0.35">
      <c r="B5022" s="782">
        <v>22020404</v>
      </c>
      <c r="C5022" s="782">
        <v>70731</v>
      </c>
      <c r="D5022" s="783" t="s">
        <v>4957</v>
      </c>
      <c r="E5022" s="784">
        <v>2101</v>
      </c>
      <c r="F5022" s="782">
        <v>10721300</v>
      </c>
      <c r="G5022" s="37" t="s">
        <v>161</v>
      </c>
      <c r="H5022" s="701">
        <v>2500000</v>
      </c>
      <c r="I5022" s="869">
        <v>13610450</v>
      </c>
      <c r="J5022" s="763">
        <v>23000000</v>
      </c>
      <c r="K5022" s="701">
        <f t="shared" si="147"/>
        <v>25500000</v>
      </c>
      <c r="L5022" s="1081"/>
      <c r="M5022" s="1321"/>
    </row>
    <row r="5023" spans="2:13" ht="33.6" customHeight="1" x14ac:dyDescent="0.35">
      <c r="B5023" s="782">
        <v>22020405</v>
      </c>
      <c r="C5023" s="782">
        <v>70731</v>
      </c>
      <c r="D5023" s="783" t="s">
        <v>4957</v>
      </c>
      <c r="E5023" s="784">
        <v>2101</v>
      </c>
      <c r="F5023" s="782">
        <v>10721300</v>
      </c>
      <c r="G5023" s="37" t="s">
        <v>162</v>
      </c>
      <c r="H5023" s="701">
        <v>1750000</v>
      </c>
      <c r="I5023" s="869">
        <v>1992200</v>
      </c>
      <c r="J5023" s="763">
        <v>5000000</v>
      </c>
      <c r="K5023" s="701">
        <f t="shared" si="147"/>
        <v>6750000</v>
      </c>
      <c r="L5023" s="1081"/>
      <c r="M5023" s="1321"/>
    </row>
    <row r="5024" spans="2:13" ht="33.6" customHeight="1" x14ac:dyDescent="0.35">
      <c r="B5024" s="782">
        <v>22020406</v>
      </c>
      <c r="C5024" s="782">
        <v>70731</v>
      </c>
      <c r="D5024" s="783" t="s">
        <v>4957</v>
      </c>
      <c r="E5024" s="784">
        <v>2101</v>
      </c>
      <c r="F5024" s="782">
        <v>10721300</v>
      </c>
      <c r="G5024" s="37" t="s">
        <v>163</v>
      </c>
      <c r="H5024" s="701">
        <v>1500000</v>
      </c>
      <c r="I5024" s="869"/>
      <c r="J5024" s="763"/>
      <c r="K5024" s="701">
        <f t="shared" si="147"/>
        <v>1500000</v>
      </c>
      <c r="L5024" s="1081"/>
      <c r="M5024" s="1321"/>
    </row>
    <row r="5025" spans="2:13" ht="33.6" customHeight="1" x14ac:dyDescent="0.35">
      <c r="B5025" s="782">
        <v>22020410</v>
      </c>
      <c r="C5025" s="782">
        <v>70731</v>
      </c>
      <c r="D5025" s="783" t="s">
        <v>4957</v>
      </c>
      <c r="E5025" s="784">
        <v>2101</v>
      </c>
      <c r="F5025" s="782">
        <v>10721300</v>
      </c>
      <c r="G5025" s="37" t="s">
        <v>211</v>
      </c>
      <c r="H5025" s="701">
        <v>750000</v>
      </c>
      <c r="I5025" s="869">
        <v>449200</v>
      </c>
      <c r="J5025" s="763">
        <v>750000</v>
      </c>
      <c r="K5025" s="701">
        <f t="shared" si="147"/>
        <v>1500000</v>
      </c>
      <c r="L5025" s="1081"/>
      <c r="M5025" s="1321"/>
    </row>
    <row r="5026" spans="2:13" ht="33.6" customHeight="1" x14ac:dyDescent="0.35">
      <c r="B5026" s="782">
        <v>22020411</v>
      </c>
      <c r="C5026" s="782">
        <v>70731</v>
      </c>
      <c r="D5026" s="783" t="s">
        <v>4957</v>
      </c>
      <c r="E5026" s="784">
        <v>2101</v>
      </c>
      <c r="F5026" s="782">
        <v>10721300</v>
      </c>
      <c r="G5026" s="37" t="s">
        <v>227</v>
      </c>
      <c r="H5026" s="701">
        <v>450000</v>
      </c>
      <c r="I5026" s="869"/>
      <c r="J5026" s="763"/>
      <c r="K5026" s="701">
        <f t="shared" si="147"/>
        <v>450000</v>
      </c>
      <c r="L5026" s="1081"/>
      <c r="M5026" s="1321"/>
    </row>
    <row r="5027" spans="2:13" ht="33.6" customHeight="1" x14ac:dyDescent="0.35">
      <c r="B5027" s="782">
        <v>22020413</v>
      </c>
      <c r="C5027" s="782">
        <v>70731</v>
      </c>
      <c r="D5027" s="783" t="s">
        <v>4957</v>
      </c>
      <c r="E5027" s="784">
        <v>2101</v>
      </c>
      <c r="F5027" s="782">
        <v>10721300</v>
      </c>
      <c r="G5027" s="37" t="s">
        <v>212</v>
      </c>
      <c r="H5027" s="701">
        <v>1250000</v>
      </c>
      <c r="I5027" s="869"/>
      <c r="J5027" s="763"/>
      <c r="K5027" s="701">
        <f t="shared" si="147"/>
        <v>1250000</v>
      </c>
      <c r="L5027" s="1081"/>
      <c r="M5027" s="1321"/>
    </row>
    <row r="5028" spans="2:13" ht="33.6" customHeight="1" x14ac:dyDescent="0.35">
      <c r="B5028" s="782">
        <v>22020501</v>
      </c>
      <c r="C5028" s="782">
        <v>70731</v>
      </c>
      <c r="D5028" s="783" t="s">
        <v>4957</v>
      </c>
      <c r="E5028" s="784">
        <v>2101</v>
      </c>
      <c r="F5028" s="782">
        <v>10721300</v>
      </c>
      <c r="G5028" s="37" t="s">
        <v>198</v>
      </c>
      <c r="H5028" s="701">
        <v>2500000</v>
      </c>
      <c r="I5028" s="869">
        <v>37552570</v>
      </c>
      <c r="J5028" s="763">
        <v>75000000</v>
      </c>
      <c r="K5028" s="701">
        <f t="shared" si="147"/>
        <v>77500000</v>
      </c>
      <c r="L5028" s="1081"/>
      <c r="M5028" s="1321"/>
    </row>
    <row r="5029" spans="2:13" ht="33.6" customHeight="1" x14ac:dyDescent="0.35">
      <c r="B5029" s="782">
        <v>22020601</v>
      </c>
      <c r="C5029" s="782">
        <v>70731</v>
      </c>
      <c r="D5029" s="783" t="s">
        <v>4957</v>
      </c>
      <c r="E5029" s="784">
        <v>2101</v>
      </c>
      <c r="F5029" s="782">
        <v>10721300</v>
      </c>
      <c r="G5029" s="37" t="s">
        <v>166</v>
      </c>
      <c r="H5029" s="701">
        <v>10000000</v>
      </c>
      <c r="I5029" s="869">
        <v>7860000</v>
      </c>
      <c r="J5029" s="763">
        <v>14000000</v>
      </c>
      <c r="K5029" s="701">
        <f t="shared" si="147"/>
        <v>24000000</v>
      </c>
      <c r="L5029" s="1081"/>
      <c r="M5029" s="1321"/>
    </row>
    <row r="5030" spans="2:13" ht="33.6" customHeight="1" x14ac:dyDescent="0.35">
      <c r="B5030" s="782">
        <v>22020605</v>
      </c>
      <c r="C5030" s="782">
        <v>70731</v>
      </c>
      <c r="D5030" s="783" t="s">
        <v>4957</v>
      </c>
      <c r="E5030" s="784">
        <v>2101</v>
      </c>
      <c r="F5030" s="782">
        <v>10721300</v>
      </c>
      <c r="G5030" s="37" t="s">
        <v>167</v>
      </c>
      <c r="H5030" s="701">
        <v>25000000</v>
      </c>
      <c r="I5030" s="869">
        <v>40189797.390000001</v>
      </c>
      <c r="J5030" s="763">
        <v>80000000</v>
      </c>
      <c r="K5030" s="701">
        <f t="shared" si="147"/>
        <v>105000000</v>
      </c>
      <c r="L5030" s="1081"/>
      <c r="M5030" s="1321"/>
    </row>
    <row r="5031" spans="2:13" ht="33.6" customHeight="1" x14ac:dyDescent="0.35">
      <c r="B5031" s="782">
        <v>22020701</v>
      </c>
      <c r="C5031" s="782">
        <v>70731</v>
      </c>
      <c r="D5031" s="783" t="s">
        <v>4957</v>
      </c>
      <c r="E5031" s="784">
        <v>2101</v>
      </c>
      <c r="F5031" s="782">
        <v>10721300</v>
      </c>
      <c r="G5031" s="37" t="s">
        <v>199</v>
      </c>
      <c r="H5031" s="701">
        <v>750000</v>
      </c>
      <c r="I5031" s="869">
        <v>600000</v>
      </c>
      <c r="J5031" s="763">
        <v>2100000</v>
      </c>
      <c r="K5031" s="701">
        <f t="shared" si="147"/>
        <v>2850000</v>
      </c>
      <c r="L5031" s="1081"/>
      <c r="M5031" s="1321"/>
    </row>
    <row r="5032" spans="2:13" ht="33.6" customHeight="1" x14ac:dyDescent="0.35">
      <c r="B5032" s="782">
        <v>22020702</v>
      </c>
      <c r="C5032" s="782">
        <v>70731</v>
      </c>
      <c r="D5032" s="783" t="s">
        <v>4957</v>
      </c>
      <c r="E5032" s="784">
        <v>2101</v>
      </c>
      <c r="F5032" s="782">
        <v>10721300</v>
      </c>
      <c r="G5032" s="37" t="s">
        <v>223</v>
      </c>
      <c r="H5032" s="701">
        <v>2500000</v>
      </c>
      <c r="I5032" s="869"/>
      <c r="J5032" s="763"/>
      <c r="K5032" s="701">
        <f t="shared" si="147"/>
        <v>2500000</v>
      </c>
      <c r="L5032" s="1081"/>
      <c r="M5032" s="1321"/>
    </row>
    <row r="5033" spans="2:13" ht="33.6" customHeight="1" x14ac:dyDescent="0.35">
      <c r="B5033" s="782">
        <v>22020703</v>
      </c>
      <c r="C5033" s="782">
        <v>70731</v>
      </c>
      <c r="D5033" s="783" t="s">
        <v>4957</v>
      </c>
      <c r="E5033" s="784">
        <v>2101</v>
      </c>
      <c r="F5033" s="782">
        <v>10721300</v>
      </c>
      <c r="G5033" s="37" t="s">
        <v>208</v>
      </c>
      <c r="H5033" s="701">
        <v>1250000</v>
      </c>
      <c r="I5033" s="869">
        <v>1010000</v>
      </c>
      <c r="J5033" s="763">
        <f>1010000+5000000</f>
        <v>6010000</v>
      </c>
      <c r="K5033" s="701">
        <f t="shared" si="147"/>
        <v>7260000</v>
      </c>
      <c r="L5033" s="1081"/>
      <c r="M5033" s="1321"/>
    </row>
    <row r="5034" spans="2:13" ht="33.6" customHeight="1" x14ac:dyDescent="0.35">
      <c r="B5034" s="782">
        <v>22020704</v>
      </c>
      <c r="C5034" s="782">
        <v>70731</v>
      </c>
      <c r="D5034" s="783" t="s">
        <v>4957</v>
      </c>
      <c r="E5034" s="784">
        <v>2101</v>
      </c>
      <c r="F5034" s="782">
        <v>10721300</v>
      </c>
      <c r="G5034" s="37" t="s">
        <v>204</v>
      </c>
      <c r="H5034" s="701">
        <v>1239700</v>
      </c>
      <c r="I5034" s="869"/>
      <c r="J5034" s="763"/>
      <c r="K5034" s="701">
        <f t="shared" si="147"/>
        <v>1239700</v>
      </c>
      <c r="L5034" s="1081"/>
      <c r="M5034" s="1321"/>
    </row>
    <row r="5035" spans="2:13" ht="33.6" customHeight="1" x14ac:dyDescent="0.35">
      <c r="B5035" s="782">
        <v>22020705</v>
      </c>
      <c r="C5035" s="782">
        <v>70731</v>
      </c>
      <c r="D5035" s="783" t="s">
        <v>4957</v>
      </c>
      <c r="E5035" s="784">
        <v>2101</v>
      </c>
      <c r="F5035" s="782">
        <v>10721300</v>
      </c>
      <c r="G5035" s="37" t="s">
        <v>205</v>
      </c>
      <c r="H5035" s="701">
        <v>750000</v>
      </c>
      <c r="I5035" s="869"/>
      <c r="J5035" s="763"/>
      <c r="K5035" s="701">
        <f t="shared" si="147"/>
        <v>750000</v>
      </c>
      <c r="L5035" s="1081"/>
      <c r="M5035" s="1321"/>
    </row>
    <row r="5036" spans="2:13" ht="33.6" customHeight="1" x14ac:dyDescent="0.35">
      <c r="B5036" s="782">
        <v>22020708</v>
      </c>
      <c r="C5036" s="782">
        <v>70731</v>
      </c>
      <c r="D5036" s="783" t="s">
        <v>4957</v>
      </c>
      <c r="E5036" s="784">
        <v>2101</v>
      </c>
      <c r="F5036" s="782">
        <v>10721300</v>
      </c>
      <c r="G5036" s="37" t="s">
        <v>200</v>
      </c>
      <c r="H5036" s="701">
        <v>3500000</v>
      </c>
      <c r="I5036" s="869">
        <v>1900000</v>
      </c>
      <c r="J5036" s="763">
        <v>3000000</v>
      </c>
      <c r="K5036" s="701">
        <f t="shared" si="147"/>
        <v>6500000</v>
      </c>
      <c r="L5036" s="1081"/>
      <c r="M5036" s="1321"/>
    </row>
    <row r="5037" spans="2:13" ht="33.6" customHeight="1" x14ac:dyDescent="0.35">
      <c r="B5037" s="782">
        <v>22020709</v>
      </c>
      <c r="C5037" s="782">
        <v>70731</v>
      </c>
      <c r="D5037" s="783" t="s">
        <v>4957</v>
      </c>
      <c r="E5037" s="784">
        <v>2101</v>
      </c>
      <c r="F5037" s="782">
        <v>10721300</v>
      </c>
      <c r="G5037" s="37" t="s">
        <v>230</v>
      </c>
      <c r="H5037" s="701">
        <v>1500000</v>
      </c>
      <c r="I5037" s="869">
        <v>250000</v>
      </c>
      <c r="J5037" s="763">
        <v>10000000</v>
      </c>
      <c r="K5037" s="701">
        <f t="shared" si="147"/>
        <v>11500000</v>
      </c>
      <c r="L5037" s="1081"/>
      <c r="M5037" s="1321"/>
    </row>
    <row r="5038" spans="2:13" ht="33.6" customHeight="1" x14ac:dyDescent="0.35">
      <c r="B5038" s="782">
        <v>22020710</v>
      </c>
      <c r="C5038" s="782">
        <v>70731</v>
      </c>
      <c r="D5038" s="783" t="s">
        <v>4957</v>
      </c>
      <c r="E5038" s="784">
        <v>2101</v>
      </c>
      <c r="F5038" s="782">
        <v>10721300</v>
      </c>
      <c r="G5038" s="37" t="s">
        <v>2903</v>
      </c>
      <c r="H5038" s="701">
        <v>1500000</v>
      </c>
      <c r="I5038" s="869"/>
      <c r="J5038" s="763"/>
      <c r="K5038" s="701">
        <f t="shared" si="147"/>
        <v>1500000</v>
      </c>
      <c r="L5038" s="1081"/>
      <c r="M5038" s="1321"/>
    </row>
    <row r="5039" spans="2:13" ht="33.6" customHeight="1" x14ac:dyDescent="0.35">
      <c r="B5039" s="782">
        <v>22020801</v>
      </c>
      <c r="C5039" s="782">
        <v>70731</v>
      </c>
      <c r="D5039" s="783" t="s">
        <v>4957</v>
      </c>
      <c r="E5039" s="784">
        <v>2101</v>
      </c>
      <c r="F5039" s="782">
        <v>10721300</v>
      </c>
      <c r="G5039" s="37" t="s">
        <v>168</v>
      </c>
      <c r="H5039" s="701">
        <v>6500000</v>
      </c>
      <c r="I5039" s="869">
        <v>3493200</v>
      </c>
      <c r="J5039" s="763">
        <f>2000000+5000000</f>
        <v>7000000</v>
      </c>
      <c r="K5039" s="701">
        <f t="shared" si="147"/>
        <v>13500000</v>
      </c>
      <c r="L5039" s="1081"/>
      <c r="M5039" s="1321"/>
    </row>
    <row r="5040" spans="2:13" ht="33.6" customHeight="1" x14ac:dyDescent="0.35">
      <c r="B5040" s="782">
        <v>22020803</v>
      </c>
      <c r="C5040" s="782">
        <v>70731</v>
      </c>
      <c r="D5040" s="783" t="s">
        <v>4957</v>
      </c>
      <c r="E5040" s="784">
        <v>2101</v>
      </c>
      <c r="F5040" s="782">
        <v>10721300</v>
      </c>
      <c r="G5040" s="37" t="s">
        <v>169</v>
      </c>
      <c r="H5040" s="701">
        <v>7000000</v>
      </c>
      <c r="I5040" s="869">
        <v>41641380</v>
      </c>
      <c r="J5040" s="763">
        <v>90000000</v>
      </c>
      <c r="K5040" s="701">
        <f t="shared" si="147"/>
        <v>97000000</v>
      </c>
      <c r="L5040" s="1081"/>
      <c r="M5040" s="1321"/>
    </row>
    <row r="5041" spans="2:13" ht="33.6" customHeight="1" x14ac:dyDescent="0.35">
      <c r="B5041" s="782">
        <v>22020806</v>
      </c>
      <c r="C5041" s="782">
        <v>70731</v>
      </c>
      <c r="D5041" s="783" t="s">
        <v>4957</v>
      </c>
      <c r="E5041" s="784">
        <v>2101</v>
      </c>
      <c r="F5041" s="782">
        <v>10721300</v>
      </c>
      <c r="G5041" s="37" t="s">
        <v>170</v>
      </c>
      <c r="H5041" s="701">
        <v>350000</v>
      </c>
      <c r="I5041" s="869">
        <v>158450</v>
      </c>
      <c r="J5041" s="763">
        <f>200000+150000</f>
        <v>350000</v>
      </c>
      <c r="K5041" s="701">
        <f t="shared" si="147"/>
        <v>700000</v>
      </c>
      <c r="L5041" s="1081"/>
      <c r="M5041" s="1321"/>
    </row>
    <row r="5042" spans="2:13" ht="33.6" customHeight="1" x14ac:dyDescent="0.35">
      <c r="B5042" s="782">
        <v>22020901</v>
      </c>
      <c r="C5042" s="782">
        <v>70731</v>
      </c>
      <c r="D5042" s="783" t="s">
        <v>4957</v>
      </c>
      <c r="E5042" s="784">
        <v>2101</v>
      </c>
      <c r="F5042" s="782">
        <v>10721300</v>
      </c>
      <c r="G5042" s="37" t="s">
        <v>171</v>
      </c>
      <c r="H5042" s="701">
        <v>500000</v>
      </c>
      <c r="I5042" s="869">
        <v>405082.5</v>
      </c>
      <c r="J5042" s="763">
        <v>500000</v>
      </c>
      <c r="K5042" s="701">
        <f t="shared" si="147"/>
        <v>1000000</v>
      </c>
      <c r="L5042" s="1081"/>
      <c r="M5042" s="1321"/>
    </row>
    <row r="5043" spans="2:13" ht="33.6" customHeight="1" x14ac:dyDescent="0.35">
      <c r="B5043" s="782">
        <v>22020902</v>
      </c>
      <c r="C5043" s="782">
        <v>70731</v>
      </c>
      <c r="D5043" s="783" t="s">
        <v>4957</v>
      </c>
      <c r="E5043" s="784">
        <v>2101</v>
      </c>
      <c r="F5043" s="782">
        <v>10721300</v>
      </c>
      <c r="G5043" s="37" t="s">
        <v>226</v>
      </c>
      <c r="H5043" s="701">
        <v>5000000</v>
      </c>
      <c r="I5043" s="869"/>
      <c r="J5043" s="763">
        <f>2000000+5000000</f>
        <v>7000000</v>
      </c>
      <c r="K5043" s="701">
        <f t="shared" si="147"/>
        <v>12000000</v>
      </c>
      <c r="L5043" s="1081"/>
      <c r="M5043" s="1321"/>
    </row>
    <row r="5044" spans="2:13" ht="33.6" customHeight="1" x14ac:dyDescent="0.35">
      <c r="B5044" s="782">
        <v>22021001</v>
      </c>
      <c r="C5044" s="782">
        <v>70731</v>
      </c>
      <c r="D5044" s="783" t="s">
        <v>4957</v>
      </c>
      <c r="E5044" s="784">
        <v>2101</v>
      </c>
      <c r="F5044" s="782">
        <v>10721300</v>
      </c>
      <c r="G5044" s="37" t="s">
        <v>172</v>
      </c>
      <c r="H5044" s="701">
        <v>2750000</v>
      </c>
      <c r="I5044" s="869">
        <v>12126200</v>
      </c>
      <c r="J5044" s="763">
        <v>22000000</v>
      </c>
      <c r="K5044" s="701">
        <f t="shared" si="147"/>
        <v>24750000</v>
      </c>
      <c r="L5044" s="1081"/>
      <c r="M5044" s="1321"/>
    </row>
    <row r="5045" spans="2:13" ht="33.6" customHeight="1" x14ac:dyDescent="0.35">
      <c r="B5045" s="782">
        <v>22021002</v>
      </c>
      <c r="C5045" s="782">
        <v>70731</v>
      </c>
      <c r="D5045" s="783" t="s">
        <v>4957</v>
      </c>
      <c r="E5045" s="784">
        <v>2101</v>
      </c>
      <c r="F5045" s="782">
        <v>10721300</v>
      </c>
      <c r="G5045" s="37" t="s">
        <v>189</v>
      </c>
      <c r="H5045" s="701">
        <v>18750000</v>
      </c>
      <c r="I5045" s="869">
        <v>5115000</v>
      </c>
      <c r="J5045" s="763">
        <f>H5045/2</f>
        <v>9375000</v>
      </c>
      <c r="K5045" s="701">
        <f t="shared" si="147"/>
        <v>28125000</v>
      </c>
      <c r="L5045" s="1081"/>
      <c r="M5045" s="1321"/>
    </row>
    <row r="5046" spans="2:13" ht="33.6" customHeight="1" x14ac:dyDescent="0.35">
      <c r="B5046" s="782">
        <v>22021003</v>
      </c>
      <c r="C5046" s="782">
        <v>70731</v>
      </c>
      <c r="D5046" s="783" t="s">
        <v>4957</v>
      </c>
      <c r="E5046" s="784">
        <v>2101</v>
      </c>
      <c r="F5046" s="782">
        <v>10721300</v>
      </c>
      <c r="G5046" s="37" t="s">
        <v>173</v>
      </c>
      <c r="H5046" s="701">
        <v>1500000</v>
      </c>
      <c r="I5046" s="869">
        <v>8460874</v>
      </c>
      <c r="J5046" s="763">
        <v>17000000</v>
      </c>
      <c r="K5046" s="701">
        <f t="shared" si="147"/>
        <v>18500000</v>
      </c>
      <c r="L5046" s="1081"/>
      <c r="M5046" s="1321"/>
    </row>
    <row r="5047" spans="2:13" ht="33.6" customHeight="1" x14ac:dyDescent="0.35">
      <c r="B5047" s="782">
        <v>22021004</v>
      </c>
      <c r="C5047" s="782">
        <v>70731</v>
      </c>
      <c r="D5047" s="783" t="s">
        <v>4957</v>
      </c>
      <c r="E5047" s="784">
        <v>2101</v>
      </c>
      <c r="F5047" s="782">
        <v>10721300</v>
      </c>
      <c r="G5047" s="37" t="s">
        <v>174</v>
      </c>
      <c r="H5047" s="701">
        <v>1750000</v>
      </c>
      <c r="I5047" s="869">
        <v>3415419</v>
      </c>
      <c r="J5047" s="763">
        <v>10000000</v>
      </c>
      <c r="K5047" s="701">
        <f t="shared" si="147"/>
        <v>11750000</v>
      </c>
      <c r="L5047" s="1081"/>
      <c r="M5047" s="1321"/>
    </row>
    <row r="5048" spans="2:13" ht="33.6" customHeight="1" x14ac:dyDescent="0.35">
      <c r="B5048" s="782">
        <v>22021006</v>
      </c>
      <c r="C5048" s="782">
        <v>70731</v>
      </c>
      <c r="D5048" s="783" t="s">
        <v>4957</v>
      </c>
      <c r="E5048" s="784">
        <v>2101</v>
      </c>
      <c r="F5048" s="782">
        <v>10721300</v>
      </c>
      <c r="G5048" s="37" t="s">
        <v>190</v>
      </c>
      <c r="H5048" s="701">
        <v>500000</v>
      </c>
      <c r="I5048" s="869">
        <v>241371.25</v>
      </c>
      <c r="J5048" s="763">
        <v>300000</v>
      </c>
      <c r="K5048" s="701">
        <f t="shared" si="147"/>
        <v>800000</v>
      </c>
      <c r="L5048" s="1081"/>
      <c r="M5048" s="1321"/>
    </row>
    <row r="5049" spans="2:13" ht="33.6" customHeight="1" x14ac:dyDescent="0.35">
      <c r="B5049" s="782">
        <v>22021007</v>
      </c>
      <c r="C5049" s="782">
        <v>70731</v>
      </c>
      <c r="D5049" s="783" t="s">
        <v>4957</v>
      </c>
      <c r="E5049" s="784">
        <v>2101</v>
      </c>
      <c r="F5049" s="782">
        <v>10721300</v>
      </c>
      <c r="G5049" s="37" t="s">
        <v>175</v>
      </c>
      <c r="H5049" s="701">
        <v>3500000</v>
      </c>
      <c r="I5049" s="869"/>
      <c r="J5049" s="763">
        <v>12000000</v>
      </c>
      <c r="K5049" s="701">
        <f t="shared" si="147"/>
        <v>15500000</v>
      </c>
      <c r="L5049" s="1081"/>
      <c r="M5049" s="1321"/>
    </row>
    <row r="5050" spans="2:13" ht="33.6" customHeight="1" x14ac:dyDescent="0.35">
      <c r="B5050" s="782">
        <v>22021008</v>
      </c>
      <c r="C5050" s="782">
        <v>70731</v>
      </c>
      <c r="D5050" s="783" t="s">
        <v>4957</v>
      </c>
      <c r="E5050" s="784">
        <v>2101</v>
      </c>
      <c r="F5050" s="782">
        <v>10721300</v>
      </c>
      <c r="G5050" s="37" t="s">
        <v>191</v>
      </c>
      <c r="H5050" s="701">
        <v>2050000</v>
      </c>
      <c r="I5050" s="869">
        <v>69330490.75</v>
      </c>
      <c r="J5050" s="763">
        <v>140000000</v>
      </c>
      <c r="K5050" s="701">
        <f t="shared" si="147"/>
        <v>142050000</v>
      </c>
      <c r="L5050" s="1081"/>
      <c r="M5050" s="1321"/>
    </row>
    <row r="5051" spans="2:13" ht="33.6" customHeight="1" x14ac:dyDescent="0.35">
      <c r="B5051" s="782">
        <v>22021009</v>
      </c>
      <c r="C5051" s="782">
        <v>70731</v>
      </c>
      <c r="D5051" s="783" t="s">
        <v>4957</v>
      </c>
      <c r="E5051" s="784">
        <v>2101</v>
      </c>
      <c r="F5051" s="782">
        <v>10721300</v>
      </c>
      <c r="G5051" s="37" t="s">
        <v>176</v>
      </c>
      <c r="H5051" s="701">
        <v>1150000</v>
      </c>
      <c r="I5051" s="869"/>
      <c r="J5051" s="763"/>
      <c r="K5051" s="701">
        <f t="shared" si="147"/>
        <v>1150000</v>
      </c>
      <c r="L5051" s="1081"/>
      <c r="M5051" s="1321"/>
    </row>
    <row r="5052" spans="2:13" ht="33.6" customHeight="1" x14ac:dyDescent="0.35">
      <c r="B5052" s="782">
        <v>22021010</v>
      </c>
      <c r="C5052" s="782">
        <v>70731</v>
      </c>
      <c r="D5052" s="783" t="s">
        <v>4957</v>
      </c>
      <c r="E5052" s="784">
        <v>2101</v>
      </c>
      <c r="F5052" s="782">
        <v>10721300</v>
      </c>
      <c r="G5052" s="37" t="s">
        <v>580</v>
      </c>
      <c r="H5052" s="701">
        <v>1250000</v>
      </c>
      <c r="I5052" s="869"/>
      <c r="J5052" s="763"/>
      <c r="K5052" s="701">
        <f t="shared" si="147"/>
        <v>1250000</v>
      </c>
      <c r="L5052" s="1081"/>
      <c r="M5052" s="1321"/>
    </row>
    <row r="5053" spans="2:13" ht="33.6" customHeight="1" x14ac:dyDescent="0.35">
      <c r="B5053" s="782">
        <v>22021014</v>
      </c>
      <c r="C5053" s="782">
        <v>70731</v>
      </c>
      <c r="D5053" s="783" t="s">
        <v>4957</v>
      </c>
      <c r="E5053" s="784">
        <v>2101</v>
      </c>
      <c r="F5053" s="782">
        <v>10721300</v>
      </c>
      <c r="G5053" s="37" t="s">
        <v>206</v>
      </c>
      <c r="H5053" s="701">
        <v>1350000</v>
      </c>
      <c r="I5053" s="869"/>
      <c r="J5053" s="763"/>
      <c r="K5053" s="701">
        <f t="shared" si="147"/>
        <v>1350000</v>
      </c>
      <c r="L5053" s="1081"/>
      <c r="M5053" s="1321"/>
    </row>
    <row r="5054" spans="2:13" ht="33.6" customHeight="1" x14ac:dyDescent="0.35">
      <c r="B5054" s="782">
        <v>22021021</v>
      </c>
      <c r="C5054" s="782">
        <v>70731</v>
      </c>
      <c r="D5054" s="783" t="s">
        <v>4957</v>
      </c>
      <c r="E5054" s="784">
        <v>2101</v>
      </c>
      <c r="F5054" s="782">
        <v>10721300</v>
      </c>
      <c r="G5054" s="37" t="s">
        <v>201</v>
      </c>
      <c r="H5054" s="701">
        <v>1750000</v>
      </c>
      <c r="I5054" s="869">
        <v>400000</v>
      </c>
      <c r="J5054" s="763">
        <v>400000</v>
      </c>
      <c r="K5054" s="701">
        <f t="shared" si="147"/>
        <v>2150000</v>
      </c>
      <c r="L5054" s="1081"/>
      <c r="M5054" s="1321"/>
    </row>
    <row r="5055" spans="2:13" ht="33.6" customHeight="1" thickBot="1" x14ac:dyDescent="0.4">
      <c r="B5055" s="782">
        <v>22040109</v>
      </c>
      <c r="C5055" s="782">
        <v>70731</v>
      </c>
      <c r="D5055" s="783" t="s">
        <v>4957</v>
      </c>
      <c r="E5055" s="784">
        <v>2101</v>
      </c>
      <c r="F5055" s="782">
        <v>10721300</v>
      </c>
      <c r="G5055" s="37" t="s">
        <v>178</v>
      </c>
      <c r="H5055" s="701">
        <v>1150000</v>
      </c>
      <c r="I5055" s="869">
        <v>5580000</v>
      </c>
      <c r="J5055" s="763">
        <v>5000000</v>
      </c>
      <c r="K5055" s="701">
        <f t="shared" si="147"/>
        <v>6150000</v>
      </c>
      <c r="L5055" s="1081"/>
      <c r="M5055" s="1321"/>
    </row>
    <row r="5056" spans="2:13" ht="27.75" thickTop="1" thickBot="1" x14ac:dyDescent="0.4">
      <c r="B5056" s="764"/>
      <c r="C5056" s="764"/>
      <c r="D5056" s="764"/>
      <c r="E5056" s="764"/>
      <c r="F5056" s="764"/>
      <c r="G5056" s="16" t="s">
        <v>1039</v>
      </c>
      <c r="H5056" s="1163">
        <f>SUM(H4992:H5055)</f>
        <v>4445402032.8899994</v>
      </c>
      <c r="I5056" s="759">
        <f>SUM(I4992:I5055)</f>
        <v>2408907243.2299995</v>
      </c>
      <c r="J5056" s="1162">
        <f>SUM(J4992:J5055)</f>
        <v>3603224618.6730003</v>
      </c>
      <c r="K5056" s="1163">
        <f>SUM(K4992:K5055)</f>
        <v>8048626651.5629997</v>
      </c>
      <c r="M5056" s="1321"/>
    </row>
    <row r="5057" spans="1:15" ht="27.75" thickTop="1" thickBot="1" x14ac:dyDescent="0.4">
      <c r="B5057" s="767"/>
      <c r="C5057" s="767"/>
      <c r="D5057" s="767"/>
      <c r="E5057" s="767"/>
      <c r="F5057" s="767"/>
      <c r="G5057" s="184"/>
      <c r="H5057" s="1164"/>
      <c r="I5057" s="808"/>
      <c r="J5057" s="1183"/>
      <c r="K5057" s="1165"/>
      <c r="M5057" s="1321"/>
    </row>
    <row r="5058" spans="1:15" ht="27.75" thickTop="1" thickBot="1" x14ac:dyDescent="0.4">
      <c r="B5058" s="767"/>
      <c r="C5058" s="767"/>
      <c r="D5058" s="767"/>
      <c r="E5058" s="767"/>
      <c r="F5058" s="767"/>
      <c r="G5058" s="1230"/>
      <c r="H5058" s="1231"/>
      <c r="I5058" s="728"/>
      <c r="J5058" s="719" t="s">
        <v>179</v>
      </c>
      <c r="K5058" s="807">
        <f>SUM(K4992:K4997)</f>
        <v>6647076701.5629997</v>
      </c>
      <c r="M5058" s="1321"/>
    </row>
    <row r="5059" spans="1:15" ht="27.75" thickTop="1" thickBot="1" x14ac:dyDescent="0.4">
      <c r="B5059" s="767"/>
      <c r="C5059" s="767"/>
      <c r="D5059" s="767"/>
      <c r="E5059" s="767"/>
      <c r="F5059" s="767"/>
      <c r="G5059" s="1232"/>
      <c r="H5059" s="1231"/>
      <c r="I5059" s="728"/>
      <c r="J5059" s="719" t="s">
        <v>180</v>
      </c>
      <c r="K5059" s="807">
        <f>K5056-K5058</f>
        <v>1401549950</v>
      </c>
      <c r="M5059" s="1321"/>
    </row>
    <row r="5060" spans="1:15" ht="27.75" thickTop="1" thickBot="1" x14ac:dyDescent="0.4">
      <c r="B5060" s="767"/>
      <c r="C5060" s="767"/>
      <c r="D5060" s="767"/>
      <c r="E5060" s="767"/>
      <c r="F5060" s="767"/>
      <c r="G5060" s="769"/>
      <c r="H5060" s="787"/>
      <c r="I5060" s="728"/>
      <c r="J5060" s="720"/>
      <c r="K5060" s="794"/>
      <c r="M5060" s="1321"/>
    </row>
    <row r="5061" spans="1:15" ht="27.75" thickTop="1" thickBot="1" x14ac:dyDescent="0.4">
      <c r="B5061" s="1088" t="s">
        <v>110</v>
      </c>
      <c r="C5061" s="1089" t="s">
        <v>3182</v>
      </c>
      <c r="D5061" s="1089"/>
      <c r="E5061" s="1089"/>
      <c r="F5061" s="1089"/>
      <c r="G5061" s="1089"/>
      <c r="H5061" s="1108"/>
      <c r="I5061" s="1101"/>
      <c r="J5061" s="1112"/>
      <c r="K5061" s="1122"/>
      <c r="M5061" s="1321"/>
    </row>
    <row r="5062" spans="1:15" ht="27.75" thickTop="1" thickBot="1" x14ac:dyDescent="0.4">
      <c r="B5062" s="1569" t="s">
        <v>213</v>
      </c>
      <c r="C5062" s="1569"/>
      <c r="D5062" s="1569"/>
      <c r="E5062" s="1569"/>
      <c r="F5062" s="1569"/>
      <c r="G5062" s="31"/>
      <c r="H5062" s="32"/>
      <c r="I5062" s="753"/>
      <c r="J5062" s="722"/>
      <c r="K5062" s="32"/>
      <c r="M5062" s="1321"/>
    </row>
    <row r="5063" spans="1:15" ht="80.25" thickTop="1" thickBot="1" x14ac:dyDescent="0.4">
      <c r="B5063" s="20" t="s">
        <v>137</v>
      </c>
      <c r="C5063" s="20" t="s">
        <v>138</v>
      </c>
      <c r="D5063" s="20" t="s">
        <v>139</v>
      </c>
      <c r="E5063" s="20" t="s">
        <v>140</v>
      </c>
      <c r="F5063" s="20" t="s">
        <v>141</v>
      </c>
      <c r="G5063" s="20" t="s">
        <v>142</v>
      </c>
      <c r="H5063" s="33" t="s">
        <v>3311</v>
      </c>
      <c r="I5063" s="750" t="s">
        <v>3317</v>
      </c>
      <c r="J5063" s="717" t="s">
        <v>3318</v>
      </c>
      <c r="K5063" s="33" t="s">
        <v>5153</v>
      </c>
      <c r="M5063" s="1321"/>
    </row>
    <row r="5064" spans="1:15" s="1312" customFormat="1" ht="51.75" thickTop="1" x14ac:dyDescent="0.35">
      <c r="B5064" s="1313" t="s">
        <v>2898</v>
      </c>
      <c r="C5064" s="1313">
        <v>70731</v>
      </c>
      <c r="D5064" s="1314" t="s">
        <v>3410</v>
      </c>
      <c r="E5064" s="1315">
        <v>3101</v>
      </c>
      <c r="F5064" s="1313">
        <v>10721300</v>
      </c>
      <c r="G5064" s="1316" t="s">
        <v>4352</v>
      </c>
      <c r="H5064" s="1317">
        <v>340000000</v>
      </c>
      <c r="I5064" s="1318">
        <v>1956000</v>
      </c>
      <c r="J5064" s="1319">
        <v>-338044000</v>
      </c>
      <c r="K5064" s="1326">
        <f t="shared" ref="K5064:K5079" si="148">SUM(H5064,J5064)</f>
        <v>1956000</v>
      </c>
      <c r="L5064" s="1327"/>
      <c r="M5064" s="1321"/>
      <c r="N5064" s="1322"/>
      <c r="O5064" s="1322"/>
    </row>
    <row r="5065" spans="1:15" ht="51" x14ac:dyDescent="0.35">
      <c r="B5065" s="698" t="s">
        <v>2907</v>
      </c>
      <c r="C5065" s="698">
        <v>70731</v>
      </c>
      <c r="D5065" s="761" t="s">
        <v>4363</v>
      </c>
      <c r="E5065" s="700">
        <v>3101</v>
      </c>
      <c r="F5065" s="698">
        <v>10721300</v>
      </c>
      <c r="G5065" s="26" t="s">
        <v>4353</v>
      </c>
      <c r="H5065" s="763">
        <v>2839000</v>
      </c>
      <c r="I5065" s="751">
        <v>4668937.5</v>
      </c>
      <c r="J5065" s="870">
        <v>1829937.5</v>
      </c>
      <c r="K5065" s="798">
        <f t="shared" si="148"/>
        <v>4668937.5</v>
      </c>
      <c r="L5065" s="1081"/>
      <c r="M5065" s="1321"/>
    </row>
    <row r="5066" spans="1:15" x14ac:dyDescent="0.35">
      <c r="B5066" s="698" t="s">
        <v>2908</v>
      </c>
      <c r="C5066" s="698">
        <v>70731</v>
      </c>
      <c r="D5066" s="761" t="s">
        <v>4364</v>
      </c>
      <c r="E5066" s="700">
        <v>3101</v>
      </c>
      <c r="F5066" s="698">
        <v>10721300</v>
      </c>
      <c r="G5066" s="26" t="s">
        <v>3257</v>
      </c>
      <c r="H5066" s="763">
        <v>3812880</v>
      </c>
      <c r="I5066" s="751">
        <v>9757775</v>
      </c>
      <c r="J5066" s="870">
        <v>5944895</v>
      </c>
      <c r="K5066" s="798">
        <f t="shared" si="148"/>
        <v>9757775</v>
      </c>
      <c r="L5066" s="1081"/>
      <c r="M5066" s="1321"/>
    </row>
    <row r="5067" spans="1:15" x14ac:dyDescent="0.35">
      <c r="B5067" s="698" t="s">
        <v>2948</v>
      </c>
      <c r="C5067" s="698">
        <v>70731</v>
      </c>
      <c r="D5067" s="761" t="s">
        <v>4365</v>
      </c>
      <c r="E5067" s="700">
        <v>3101</v>
      </c>
      <c r="F5067" s="698">
        <v>10721300</v>
      </c>
      <c r="G5067" s="26" t="s">
        <v>3258</v>
      </c>
      <c r="H5067" s="763">
        <v>539000</v>
      </c>
      <c r="I5067" s="751"/>
      <c r="J5067" s="735"/>
      <c r="K5067" s="798">
        <f t="shared" si="148"/>
        <v>539000</v>
      </c>
      <c r="L5067" s="1081"/>
      <c r="M5067" s="1321"/>
    </row>
    <row r="5068" spans="1:15" x14ac:dyDescent="0.35">
      <c r="B5068" s="698" t="s">
        <v>2910</v>
      </c>
      <c r="C5068" s="698">
        <v>70731</v>
      </c>
      <c r="D5068" s="761" t="s">
        <v>4366</v>
      </c>
      <c r="E5068" s="700">
        <v>3101</v>
      </c>
      <c r="F5068" s="698">
        <v>10721300</v>
      </c>
      <c r="G5068" s="26" t="s">
        <v>3259</v>
      </c>
      <c r="H5068" s="763">
        <v>96840000</v>
      </c>
      <c r="I5068" s="751">
        <v>1119000</v>
      </c>
      <c r="J5068" s="735">
        <v>-1956000</v>
      </c>
      <c r="K5068" s="798">
        <f t="shared" si="148"/>
        <v>94884000</v>
      </c>
      <c r="L5068" s="1081"/>
      <c r="M5068" s="1321"/>
    </row>
    <row r="5069" spans="1:15" s="151" customFormat="1" ht="102" x14ac:dyDescent="0.35">
      <c r="A5069" s="166"/>
      <c r="B5069" s="145" t="s">
        <v>2911</v>
      </c>
      <c r="C5069" s="145">
        <v>70731</v>
      </c>
      <c r="D5069" s="253" t="s">
        <v>4367</v>
      </c>
      <c r="E5069" s="147">
        <v>3101</v>
      </c>
      <c r="F5069" s="145">
        <v>10721300</v>
      </c>
      <c r="G5069" s="148" t="s">
        <v>4354</v>
      </c>
      <c r="H5069" s="871">
        <v>3168250000</v>
      </c>
      <c r="I5069" s="872">
        <v>112532825</v>
      </c>
      <c r="J5069" s="873">
        <v>187000000</v>
      </c>
      <c r="K5069" s="1148">
        <f t="shared" si="148"/>
        <v>3355250000</v>
      </c>
      <c r="L5069" s="1082"/>
      <c r="M5069" s="1321"/>
      <c r="N5069" s="874"/>
      <c r="O5069" s="874"/>
    </row>
    <row r="5070" spans="1:15" ht="51" x14ac:dyDescent="0.35">
      <c r="B5070" s="698" t="s">
        <v>2899</v>
      </c>
      <c r="C5070" s="698">
        <v>70731</v>
      </c>
      <c r="D5070" s="761" t="s">
        <v>4368</v>
      </c>
      <c r="E5070" s="700">
        <v>3101</v>
      </c>
      <c r="F5070" s="698">
        <v>10721300</v>
      </c>
      <c r="G5070" s="26" t="s">
        <v>963</v>
      </c>
      <c r="H5070" s="763">
        <v>1684683500</v>
      </c>
      <c r="I5070" s="751">
        <v>13775000</v>
      </c>
      <c r="J5070" s="735">
        <v>-1000000000</v>
      </c>
      <c r="K5070" s="798">
        <f t="shared" si="148"/>
        <v>684683500</v>
      </c>
      <c r="L5070" s="1081"/>
      <c r="M5070" s="1321"/>
    </row>
    <row r="5071" spans="1:15" ht="76.5" x14ac:dyDescent="0.35">
      <c r="B5071" s="698">
        <v>23020105</v>
      </c>
      <c r="C5071" s="698">
        <v>70731</v>
      </c>
      <c r="D5071" s="761" t="s">
        <v>4369</v>
      </c>
      <c r="E5071" s="700">
        <v>3101</v>
      </c>
      <c r="F5071" s="698">
        <v>10721300</v>
      </c>
      <c r="G5071" s="26" t="s">
        <v>4355</v>
      </c>
      <c r="H5071" s="763">
        <v>995200000</v>
      </c>
      <c r="I5071" s="751">
        <v>7400000</v>
      </c>
      <c r="J5071" s="735">
        <v>-5944895</v>
      </c>
      <c r="K5071" s="798">
        <f t="shared" si="148"/>
        <v>989255105</v>
      </c>
      <c r="L5071" s="1081"/>
      <c r="M5071" s="1321"/>
      <c r="N5071" s="1332"/>
    </row>
    <row r="5072" spans="1:15" ht="51" x14ac:dyDescent="0.35">
      <c r="B5072" s="698">
        <v>23030104</v>
      </c>
      <c r="C5072" s="698">
        <v>70731</v>
      </c>
      <c r="D5072" s="761" t="s">
        <v>4370</v>
      </c>
      <c r="E5072" s="700">
        <v>3101</v>
      </c>
      <c r="F5072" s="698">
        <v>10721300</v>
      </c>
      <c r="G5072" s="26" t="s">
        <v>4356</v>
      </c>
      <c r="H5072" s="763">
        <v>425000000</v>
      </c>
      <c r="I5072" s="751"/>
      <c r="J5072" s="735">
        <v>-60717905</v>
      </c>
      <c r="K5072" s="798">
        <f t="shared" si="148"/>
        <v>364282095</v>
      </c>
      <c r="L5072" s="1081"/>
      <c r="M5072" s="1321"/>
    </row>
    <row r="5073" spans="2:15" x14ac:dyDescent="0.35">
      <c r="B5073" s="698" t="s">
        <v>2963</v>
      </c>
      <c r="C5073" s="698">
        <v>70731</v>
      </c>
      <c r="D5073" s="761" t="s">
        <v>4371</v>
      </c>
      <c r="E5073" s="700">
        <v>3101</v>
      </c>
      <c r="F5073" s="698">
        <v>10721300</v>
      </c>
      <c r="G5073" s="26" t="s">
        <v>4357</v>
      </c>
      <c r="H5073" s="763">
        <v>16021930</v>
      </c>
      <c r="I5073" s="751"/>
      <c r="J5073" s="735"/>
      <c r="K5073" s="798">
        <f t="shared" si="148"/>
        <v>16021930</v>
      </c>
      <c r="L5073" s="1081"/>
      <c r="M5073" s="1321"/>
    </row>
    <row r="5074" spans="2:15" x14ac:dyDescent="0.35">
      <c r="B5074" s="698" t="s">
        <v>2953</v>
      </c>
      <c r="C5074" s="698">
        <v>70731</v>
      </c>
      <c r="D5074" s="761" t="s">
        <v>4372</v>
      </c>
      <c r="E5074" s="700">
        <v>3101</v>
      </c>
      <c r="F5074" s="698">
        <v>10721300</v>
      </c>
      <c r="G5074" s="26" t="s">
        <v>4358</v>
      </c>
      <c r="H5074" s="763">
        <v>55000000</v>
      </c>
      <c r="I5074" s="751"/>
      <c r="J5074" s="735"/>
      <c r="K5074" s="798">
        <f t="shared" si="148"/>
        <v>55000000</v>
      </c>
      <c r="L5074" s="1081"/>
      <c r="M5074" s="1321"/>
    </row>
    <row r="5075" spans="2:15" s="1312" customFormat="1" ht="76.5" x14ac:dyDescent="0.35">
      <c r="B5075" s="1313">
        <v>23010112</v>
      </c>
      <c r="C5075" s="1313">
        <v>70731</v>
      </c>
      <c r="D5075" s="1314" t="s">
        <v>4373</v>
      </c>
      <c r="E5075" s="1315">
        <v>3101</v>
      </c>
      <c r="F5075" s="1313">
        <v>10721300</v>
      </c>
      <c r="G5075" s="1316" t="s">
        <v>4359</v>
      </c>
      <c r="H5075" s="1317">
        <v>59251930.000000007</v>
      </c>
      <c r="I5075" s="1318">
        <v>59289200</v>
      </c>
      <c r="J5075" s="1319">
        <v>37269.999999992549</v>
      </c>
      <c r="K5075" s="1326">
        <f t="shared" si="148"/>
        <v>59289200</v>
      </c>
      <c r="L5075" s="1327"/>
      <c r="M5075" s="1321"/>
      <c r="N5075" s="1322"/>
      <c r="O5075" s="1322"/>
    </row>
    <row r="5076" spans="2:15" s="1312" customFormat="1" x14ac:dyDescent="0.35">
      <c r="B5076" s="1313">
        <v>23010113</v>
      </c>
      <c r="C5076" s="1313">
        <v>70731</v>
      </c>
      <c r="D5076" s="1314" t="s">
        <v>4374</v>
      </c>
      <c r="E5076" s="1315">
        <v>3101</v>
      </c>
      <c r="F5076" s="1313">
        <v>10721300</v>
      </c>
      <c r="G5076" s="1316" t="s">
        <v>4360</v>
      </c>
      <c r="H5076" s="1317">
        <v>28030340</v>
      </c>
      <c r="I5076" s="1318">
        <v>30820357.5</v>
      </c>
      <c r="J5076" s="1319">
        <v>30820357.5</v>
      </c>
      <c r="K5076" s="1326">
        <f t="shared" si="148"/>
        <v>58850697.5</v>
      </c>
      <c r="L5076" s="1327"/>
      <c r="M5076" s="1321"/>
      <c r="N5076" s="1322"/>
      <c r="O5076" s="1322"/>
    </row>
    <row r="5077" spans="2:15" x14ac:dyDescent="0.35">
      <c r="B5077" s="698">
        <v>23010118</v>
      </c>
      <c r="C5077" s="698">
        <v>70731</v>
      </c>
      <c r="D5077" s="761" t="s">
        <v>4375</v>
      </c>
      <c r="E5077" s="700">
        <v>3101</v>
      </c>
      <c r="F5077" s="698">
        <v>10721300</v>
      </c>
      <c r="G5077" s="26" t="s">
        <v>4361</v>
      </c>
      <c r="H5077" s="763">
        <v>732690</v>
      </c>
      <c r="I5077" s="751"/>
      <c r="J5077" s="735"/>
      <c r="K5077" s="798">
        <f t="shared" si="148"/>
        <v>732690</v>
      </c>
      <c r="L5077" s="1081"/>
      <c r="M5077" s="1321"/>
    </row>
    <row r="5078" spans="2:15" ht="51" x14ac:dyDescent="0.35">
      <c r="B5078" s="698">
        <v>23030105</v>
      </c>
      <c r="C5078" s="698">
        <v>70731</v>
      </c>
      <c r="D5078" s="761" t="s">
        <v>4376</v>
      </c>
      <c r="E5078" s="700">
        <v>3101</v>
      </c>
      <c r="F5078" s="698">
        <v>10721300</v>
      </c>
      <c r="G5078" s="26" t="s">
        <v>4362</v>
      </c>
      <c r="H5078" s="763">
        <v>60000000</v>
      </c>
      <c r="I5078" s="751">
        <v>10409500</v>
      </c>
      <c r="J5078" s="735"/>
      <c r="K5078" s="798">
        <f t="shared" si="148"/>
        <v>60000000</v>
      </c>
      <c r="L5078" s="1081"/>
      <c r="M5078" s="1321"/>
    </row>
    <row r="5079" spans="2:15" ht="51.75" thickBot="1" x14ac:dyDescent="0.4">
      <c r="B5079" s="698">
        <v>23050102</v>
      </c>
      <c r="C5079" s="698">
        <v>70731</v>
      </c>
      <c r="D5079" s="761" t="s">
        <v>4377</v>
      </c>
      <c r="E5079" s="700">
        <v>3101</v>
      </c>
      <c r="F5079" s="698">
        <v>10721300</v>
      </c>
      <c r="G5079" s="26" t="s">
        <v>4378</v>
      </c>
      <c r="H5079" s="763">
        <v>77600000</v>
      </c>
      <c r="I5079" s="751">
        <v>10080274.199999999</v>
      </c>
      <c r="J5079" s="735"/>
      <c r="K5079" s="798">
        <f t="shared" si="148"/>
        <v>77600000</v>
      </c>
      <c r="L5079" s="1081"/>
      <c r="M5079" s="1321"/>
    </row>
    <row r="5080" spans="2:15" ht="27.75" thickTop="1" thickBot="1" x14ac:dyDescent="0.4">
      <c r="B5080" s="764"/>
      <c r="C5080" s="764"/>
      <c r="D5080" s="764"/>
      <c r="E5080" s="764"/>
      <c r="F5080" s="764"/>
      <c r="G5080" s="16" t="s">
        <v>1038</v>
      </c>
      <c r="H5080" s="766">
        <f>SUM(H5064:H5079)</f>
        <v>7013801270</v>
      </c>
      <c r="I5080" s="747">
        <f>SUM(I5064:I5079)</f>
        <v>261808869.19999999</v>
      </c>
      <c r="J5080" s="765">
        <f>SUM(J5064:J5079)</f>
        <v>-1181030340</v>
      </c>
      <c r="K5080" s="766">
        <f>SUM(K5064:K5079)</f>
        <v>5832770930</v>
      </c>
      <c r="M5080" s="1321"/>
    </row>
    <row r="5081" spans="2:15" ht="27" thickTop="1" thickBot="1" x14ac:dyDescent="0.4">
      <c r="B5081" s="767"/>
      <c r="C5081" s="767"/>
      <c r="D5081" s="767"/>
      <c r="E5081" s="767"/>
      <c r="F5081" s="767"/>
      <c r="G5081" s="769"/>
      <c r="H5081" s="787"/>
      <c r="I5081" s="728"/>
      <c r="J5081" s="770"/>
      <c r="K5081" s="934"/>
      <c r="M5081" s="1321"/>
    </row>
    <row r="5082" spans="2:15" ht="27.75" thickTop="1" thickBot="1" x14ac:dyDescent="0.4">
      <c r="B5082" s="767"/>
      <c r="C5082" s="767"/>
      <c r="D5082" s="767"/>
      <c r="E5082" s="767"/>
      <c r="F5082" s="767"/>
      <c r="G5082" s="769"/>
      <c r="H5082" s="787"/>
      <c r="I5082" s="728"/>
      <c r="J5082" s="719" t="s">
        <v>215</v>
      </c>
      <c r="K5082" s="766">
        <f>K5080</f>
        <v>5832770930</v>
      </c>
      <c r="M5082" s="1321"/>
    </row>
    <row r="5083" spans="2:15" ht="27" thickTop="1" thickBot="1" x14ac:dyDescent="0.4">
      <c r="K5083" s="705"/>
      <c r="M5083" s="1321"/>
    </row>
    <row r="5084" spans="2:15" ht="27.75" thickTop="1" thickBot="1" x14ac:dyDescent="0.4">
      <c r="B5084" s="1088" t="s">
        <v>112</v>
      </c>
      <c r="C5084" s="1089" t="s">
        <v>971</v>
      </c>
      <c r="D5084" s="1089"/>
      <c r="E5084" s="1089"/>
      <c r="F5084" s="1089"/>
      <c r="G5084" s="1089"/>
      <c r="H5084" s="1108"/>
      <c r="I5084" s="1101"/>
      <c r="J5084" s="1112"/>
      <c r="K5084" s="1122"/>
      <c r="M5084" s="1321"/>
    </row>
    <row r="5085" spans="2:15" ht="27.75" thickTop="1" thickBot="1" x14ac:dyDescent="0.4">
      <c r="B5085" s="1569" t="s">
        <v>182</v>
      </c>
      <c r="C5085" s="1569"/>
      <c r="D5085" s="1569"/>
      <c r="E5085" s="1569"/>
      <c r="F5085" s="1569"/>
      <c r="G5085" s="31"/>
      <c r="H5085" s="32"/>
      <c r="I5085" s="753"/>
      <c r="J5085" s="722"/>
      <c r="K5085" s="98"/>
      <c r="M5085" s="1321"/>
    </row>
    <row r="5086" spans="2:15" ht="106.5" thickTop="1" thickBot="1" x14ac:dyDescent="0.4">
      <c r="B5086" s="20" t="s">
        <v>137</v>
      </c>
      <c r="C5086" s="20" t="s">
        <v>138</v>
      </c>
      <c r="D5086" s="20" t="s">
        <v>139</v>
      </c>
      <c r="E5086" s="20" t="s">
        <v>140</v>
      </c>
      <c r="F5086" s="20" t="s">
        <v>141</v>
      </c>
      <c r="G5086" s="20" t="s">
        <v>142</v>
      </c>
      <c r="H5086" s="33" t="s">
        <v>3311</v>
      </c>
      <c r="I5086" s="750" t="s">
        <v>3316</v>
      </c>
      <c r="J5086" s="717" t="s">
        <v>3315</v>
      </c>
      <c r="K5086" s="21" t="s">
        <v>5190</v>
      </c>
      <c r="M5086" s="1321"/>
    </row>
    <row r="5087" spans="2:15" ht="26.25" thickTop="1" x14ac:dyDescent="0.35">
      <c r="B5087" s="782">
        <v>21010101</v>
      </c>
      <c r="C5087" s="782">
        <v>70741</v>
      </c>
      <c r="D5087" s="783" t="s">
        <v>4938</v>
      </c>
      <c r="E5087" s="784" t="s">
        <v>193</v>
      </c>
      <c r="F5087" s="782">
        <v>10742400</v>
      </c>
      <c r="G5087" s="37" t="s">
        <v>143</v>
      </c>
      <c r="H5087" s="785">
        <v>880897.42</v>
      </c>
      <c r="I5087" s="744">
        <v>402407.52</v>
      </c>
      <c r="J5087" s="738"/>
      <c r="K5087" s="738">
        <f>H5087+J5087</f>
        <v>880897.42</v>
      </c>
      <c r="L5087" s="1081"/>
      <c r="M5087" s="1321"/>
    </row>
    <row r="5088" spans="2:15" x14ac:dyDescent="0.35">
      <c r="B5088" s="698">
        <v>21020101</v>
      </c>
      <c r="C5088" s="782">
        <v>70741</v>
      </c>
      <c r="D5088" s="761" t="s">
        <v>4938</v>
      </c>
      <c r="E5088" s="700" t="s">
        <v>193</v>
      </c>
      <c r="F5088" s="698">
        <v>10742400</v>
      </c>
      <c r="G5088" s="26" t="s">
        <v>144</v>
      </c>
      <c r="H5088" s="763">
        <v>1848000</v>
      </c>
      <c r="I5088" s="746">
        <v>815000</v>
      </c>
      <c r="J5088" s="735"/>
      <c r="K5088" s="738">
        <f t="shared" ref="K5088:K5138" si="149">H5088+J5088</f>
        <v>1848000</v>
      </c>
      <c r="L5088" s="1081"/>
      <c r="M5088" s="1321"/>
    </row>
    <row r="5089" spans="2:15" x14ac:dyDescent="0.35">
      <c r="B5089" s="698">
        <v>21030103</v>
      </c>
      <c r="C5089" s="782">
        <v>71031</v>
      </c>
      <c r="D5089" s="761" t="s">
        <v>4938</v>
      </c>
      <c r="E5089" s="700" t="s">
        <v>193</v>
      </c>
      <c r="F5089" s="698">
        <v>10742400</v>
      </c>
      <c r="G5089" s="26" t="s">
        <v>286</v>
      </c>
      <c r="H5089" s="763">
        <v>2000000</v>
      </c>
      <c r="I5089" s="746"/>
      <c r="J5089" s="735">
        <v>-2000000</v>
      </c>
      <c r="K5089" s="738">
        <f t="shared" si="149"/>
        <v>0</v>
      </c>
      <c r="L5089" s="1081"/>
      <c r="M5089" s="1321"/>
    </row>
    <row r="5090" spans="2:15" ht="33" customHeight="1" x14ac:dyDescent="0.35">
      <c r="B5090" s="698">
        <v>22020101</v>
      </c>
      <c r="C5090" s="782">
        <v>70741</v>
      </c>
      <c r="D5090" s="761" t="s">
        <v>4938</v>
      </c>
      <c r="E5090" s="700" t="s">
        <v>193</v>
      </c>
      <c r="F5090" s="698">
        <v>10742400</v>
      </c>
      <c r="G5090" s="26" t="s">
        <v>145</v>
      </c>
      <c r="H5090" s="763">
        <v>500000</v>
      </c>
      <c r="I5090" s="746">
        <v>155000</v>
      </c>
      <c r="J5090" s="735"/>
      <c r="K5090" s="738">
        <f t="shared" si="149"/>
        <v>500000</v>
      </c>
      <c r="L5090" s="1081"/>
      <c r="M5090" s="1321"/>
    </row>
    <row r="5091" spans="2:15" s="1312" customFormat="1" ht="33" customHeight="1" x14ac:dyDescent="0.35">
      <c r="B5091" s="1313">
        <v>22020102</v>
      </c>
      <c r="C5091" s="1324">
        <v>70741</v>
      </c>
      <c r="D5091" s="1314" t="s">
        <v>4938</v>
      </c>
      <c r="E5091" s="1315" t="s">
        <v>193</v>
      </c>
      <c r="F5091" s="1313">
        <v>10742400</v>
      </c>
      <c r="G5091" s="1316" t="s">
        <v>146</v>
      </c>
      <c r="H5091" s="1317">
        <v>750000</v>
      </c>
      <c r="I5091" s="1328">
        <v>1477000</v>
      </c>
      <c r="J5091" s="1319">
        <v>727000</v>
      </c>
      <c r="K5091" s="1344">
        <f t="shared" si="149"/>
        <v>1477000</v>
      </c>
      <c r="L5091" s="1327"/>
      <c r="M5091" s="1321"/>
      <c r="N5091" s="1322"/>
      <c r="O5091" s="1322"/>
    </row>
    <row r="5092" spans="2:15" ht="33" customHeight="1" x14ac:dyDescent="0.35">
      <c r="B5092" s="698">
        <v>22020201</v>
      </c>
      <c r="C5092" s="782">
        <v>70741</v>
      </c>
      <c r="D5092" s="761" t="s">
        <v>4938</v>
      </c>
      <c r="E5092" s="700" t="s">
        <v>193</v>
      </c>
      <c r="F5092" s="698">
        <v>10742400</v>
      </c>
      <c r="G5092" s="26" t="s">
        <v>147</v>
      </c>
      <c r="H5092" s="763">
        <v>1000000</v>
      </c>
      <c r="I5092" s="746">
        <v>898000</v>
      </c>
      <c r="J5092" s="735"/>
      <c r="K5092" s="738">
        <f t="shared" si="149"/>
        <v>1000000</v>
      </c>
      <c r="L5092" s="1081"/>
      <c r="M5092" s="1321"/>
    </row>
    <row r="5093" spans="2:15" s="1312" customFormat="1" ht="33" customHeight="1" x14ac:dyDescent="0.35">
      <c r="B5093" s="1313">
        <v>22020202</v>
      </c>
      <c r="C5093" s="1324">
        <v>70741</v>
      </c>
      <c r="D5093" s="1314" t="s">
        <v>4938</v>
      </c>
      <c r="E5093" s="1315" t="s">
        <v>193</v>
      </c>
      <c r="F5093" s="1313">
        <v>10742400</v>
      </c>
      <c r="G5093" s="1316" t="s">
        <v>184</v>
      </c>
      <c r="H5093" s="1317">
        <v>50000</v>
      </c>
      <c r="I5093" s="1328">
        <v>65000</v>
      </c>
      <c r="J5093" s="1319">
        <v>15000</v>
      </c>
      <c r="K5093" s="1344">
        <f t="shared" si="149"/>
        <v>65000</v>
      </c>
      <c r="L5093" s="1327"/>
      <c r="M5093" s="1321"/>
      <c r="N5093" s="1322"/>
      <c r="O5093" s="1322"/>
    </row>
    <row r="5094" spans="2:15" ht="33" customHeight="1" x14ac:dyDescent="0.35">
      <c r="B5094" s="698">
        <v>22020204</v>
      </c>
      <c r="C5094" s="782">
        <v>70741</v>
      </c>
      <c r="D5094" s="761" t="s">
        <v>4938</v>
      </c>
      <c r="E5094" s="700" t="s">
        <v>193</v>
      </c>
      <c r="F5094" s="698">
        <v>10742400</v>
      </c>
      <c r="G5094" s="26" t="s">
        <v>149</v>
      </c>
      <c r="H5094" s="763">
        <v>105000</v>
      </c>
      <c r="I5094" s="746">
        <v>29400</v>
      </c>
      <c r="J5094" s="735"/>
      <c r="K5094" s="738">
        <f t="shared" si="149"/>
        <v>105000</v>
      </c>
      <c r="L5094" s="1081"/>
      <c r="M5094" s="1321"/>
    </row>
    <row r="5095" spans="2:15" ht="33" customHeight="1" x14ac:dyDescent="0.35">
      <c r="B5095" s="698">
        <v>22020205</v>
      </c>
      <c r="C5095" s="782">
        <v>70741</v>
      </c>
      <c r="D5095" s="761" t="s">
        <v>4938</v>
      </c>
      <c r="E5095" s="700" t="s">
        <v>193</v>
      </c>
      <c r="F5095" s="698">
        <v>10742400</v>
      </c>
      <c r="G5095" s="26" t="s">
        <v>185</v>
      </c>
      <c r="H5095" s="763">
        <v>25000</v>
      </c>
      <c r="I5095" s="746">
        <v>0</v>
      </c>
      <c r="J5095" s="735"/>
      <c r="K5095" s="738">
        <f t="shared" si="149"/>
        <v>25000</v>
      </c>
      <c r="L5095" s="1081"/>
      <c r="M5095" s="1321"/>
    </row>
    <row r="5096" spans="2:15" ht="33" customHeight="1" x14ac:dyDescent="0.35">
      <c r="B5096" s="698">
        <v>22020206</v>
      </c>
      <c r="C5096" s="782">
        <v>70741</v>
      </c>
      <c r="D5096" s="761" t="s">
        <v>4938</v>
      </c>
      <c r="E5096" s="700" t="s">
        <v>193</v>
      </c>
      <c r="F5096" s="698">
        <v>10742400</v>
      </c>
      <c r="G5096" s="26" t="s">
        <v>234</v>
      </c>
      <c r="H5096" s="763">
        <v>45000</v>
      </c>
      <c r="I5096" s="746">
        <v>0</v>
      </c>
      <c r="J5096" s="735"/>
      <c r="K5096" s="738">
        <f t="shared" si="149"/>
        <v>45000</v>
      </c>
      <c r="L5096" s="1081"/>
      <c r="M5096" s="1321"/>
    </row>
    <row r="5097" spans="2:15" ht="33" customHeight="1" x14ac:dyDescent="0.35">
      <c r="B5097" s="698">
        <v>22020208</v>
      </c>
      <c r="C5097" s="782">
        <v>70741</v>
      </c>
      <c r="D5097" s="761" t="s">
        <v>4938</v>
      </c>
      <c r="E5097" s="700" t="s">
        <v>193</v>
      </c>
      <c r="F5097" s="698">
        <v>10742400</v>
      </c>
      <c r="G5097" s="26" t="s">
        <v>2896</v>
      </c>
      <c r="H5097" s="763">
        <v>350000</v>
      </c>
      <c r="I5097" s="746">
        <v>0</v>
      </c>
      <c r="J5097" s="735"/>
      <c r="K5097" s="738">
        <f t="shared" si="149"/>
        <v>350000</v>
      </c>
      <c r="L5097" s="1081"/>
      <c r="M5097" s="1321"/>
    </row>
    <row r="5098" spans="2:15" s="1312" customFormat="1" ht="33" customHeight="1" x14ac:dyDescent="0.35">
      <c r="B5098" s="1313">
        <v>22020301</v>
      </c>
      <c r="C5098" s="1324">
        <v>70741</v>
      </c>
      <c r="D5098" s="1314" t="s">
        <v>4938</v>
      </c>
      <c r="E5098" s="1315" t="s">
        <v>193</v>
      </c>
      <c r="F5098" s="1313">
        <v>10742400</v>
      </c>
      <c r="G5098" s="1316" t="s">
        <v>195</v>
      </c>
      <c r="H5098" s="1317">
        <v>850000</v>
      </c>
      <c r="I5098" s="1328">
        <v>1561400</v>
      </c>
      <c r="J5098" s="1319">
        <v>711400</v>
      </c>
      <c r="K5098" s="1344">
        <f t="shared" si="149"/>
        <v>1561400</v>
      </c>
      <c r="L5098" s="1327"/>
      <c r="M5098" s="1321"/>
      <c r="N5098" s="1322"/>
      <c r="O5098" s="1322"/>
    </row>
    <row r="5099" spans="2:15" ht="33" customHeight="1" x14ac:dyDescent="0.35">
      <c r="B5099" s="698">
        <v>22020302</v>
      </c>
      <c r="C5099" s="782">
        <v>70741</v>
      </c>
      <c r="D5099" s="761" t="s">
        <v>4938</v>
      </c>
      <c r="E5099" s="700" t="s">
        <v>193</v>
      </c>
      <c r="F5099" s="698">
        <v>10742400</v>
      </c>
      <c r="G5099" s="26" t="s">
        <v>207</v>
      </c>
      <c r="H5099" s="791">
        <v>100000</v>
      </c>
      <c r="I5099" s="745">
        <v>0</v>
      </c>
      <c r="J5099" s="648"/>
      <c r="K5099" s="738">
        <f t="shared" si="149"/>
        <v>100000</v>
      </c>
      <c r="L5099" s="1081"/>
      <c r="M5099" s="1321"/>
    </row>
    <row r="5100" spans="2:15" ht="33" customHeight="1" x14ac:dyDescent="0.35">
      <c r="B5100" s="698">
        <v>22020303</v>
      </c>
      <c r="C5100" s="782">
        <v>70741</v>
      </c>
      <c r="D5100" s="761" t="s">
        <v>4938</v>
      </c>
      <c r="E5100" s="700" t="s">
        <v>193</v>
      </c>
      <c r="F5100" s="698">
        <v>10742400</v>
      </c>
      <c r="G5100" s="26" t="s">
        <v>152</v>
      </c>
      <c r="H5100" s="791">
        <v>25000</v>
      </c>
      <c r="I5100" s="745">
        <v>0</v>
      </c>
      <c r="J5100" s="648"/>
      <c r="K5100" s="738">
        <f t="shared" si="149"/>
        <v>25000</v>
      </c>
      <c r="L5100" s="1081"/>
      <c r="M5100" s="1321"/>
    </row>
    <row r="5101" spans="2:15" ht="33" customHeight="1" x14ac:dyDescent="0.35">
      <c r="B5101" s="698">
        <v>22020304</v>
      </c>
      <c r="C5101" s="782">
        <v>70741</v>
      </c>
      <c r="D5101" s="761" t="s">
        <v>4938</v>
      </c>
      <c r="E5101" s="700" t="s">
        <v>193</v>
      </c>
      <c r="F5101" s="698">
        <v>10742400</v>
      </c>
      <c r="G5101" s="26" t="s">
        <v>187</v>
      </c>
      <c r="H5101" s="791">
        <v>35000</v>
      </c>
      <c r="I5101" s="745">
        <v>0</v>
      </c>
      <c r="J5101" s="648"/>
      <c r="K5101" s="738">
        <f t="shared" si="149"/>
        <v>35000</v>
      </c>
      <c r="L5101" s="1081"/>
      <c r="M5101" s="1321"/>
    </row>
    <row r="5102" spans="2:15" s="1312" customFormat="1" ht="33" customHeight="1" x14ac:dyDescent="0.35">
      <c r="B5102" s="1313">
        <v>22020305</v>
      </c>
      <c r="C5102" s="1324">
        <v>70741</v>
      </c>
      <c r="D5102" s="1314" t="s">
        <v>4938</v>
      </c>
      <c r="E5102" s="1315" t="s">
        <v>193</v>
      </c>
      <c r="F5102" s="1313">
        <v>10742400</v>
      </c>
      <c r="G5102" s="1316" t="s">
        <v>153</v>
      </c>
      <c r="H5102" s="1317">
        <v>450000</v>
      </c>
      <c r="I5102" s="1328">
        <v>1459500</v>
      </c>
      <c r="J5102" s="1319">
        <v>1009500</v>
      </c>
      <c r="K5102" s="1344">
        <f t="shared" si="149"/>
        <v>1459500</v>
      </c>
      <c r="L5102" s="1327"/>
      <c r="M5102" s="1321"/>
      <c r="N5102" s="1322"/>
      <c r="O5102" s="1322"/>
    </row>
    <row r="5103" spans="2:15" ht="33" customHeight="1" x14ac:dyDescent="0.35">
      <c r="B5103" s="698">
        <v>22020306</v>
      </c>
      <c r="C5103" s="782">
        <v>70741</v>
      </c>
      <c r="D5103" s="761" t="s">
        <v>4938</v>
      </c>
      <c r="E5103" s="700" t="s">
        <v>193</v>
      </c>
      <c r="F5103" s="698">
        <v>10742400</v>
      </c>
      <c r="G5103" s="26" t="s">
        <v>154</v>
      </c>
      <c r="H5103" s="791">
        <v>750000</v>
      </c>
      <c r="I5103" s="745">
        <v>0</v>
      </c>
      <c r="J5103" s="648">
        <v>-400000</v>
      </c>
      <c r="K5103" s="738">
        <f t="shared" si="149"/>
        <v>350000</v>
      </c>
      <c r="L5103" s="1081"/>
      <c r="M5103" s="1321"/>
    </row>
    <row r="5104" spans="2:15" ht="33" customHeight="1" x14ac:dyDescent="0.35">
      <c r="B5104" s="698">
        <v>22020307</v>
      </c>
      <c r="C5104" s="782">
        <v>70741</v>
      </c>
      <c r="D5104" s="761" t="s">
        <v>4938</v>
      </c>
      <c r="E5104" s="700" t="s">
        <v>193</v>
      </c>
      <c r="F5104" s="698">
        <v>10742400</v>
      </c>
      <c r="G5104" s="26" t="s">
        <v>155</v>
      </c>
      <c r="H5104" s="791">
        <v>750000</v>
      </c>
      <c r="I5104" s="745">
        <v>0</v>
      </c>
      <c r="J5104" s="648">
        <v>-400000</v>
      </c>
      <c r="K5104" s="738">
        <f t="shared" si="149"/>
        <v>350000</v>
      </c>
      <c r="L5104" s="1081"/>
      <c r="M5104" s="1321"/>
    </row>
    <row r="5105" spans="2:15" ht="33" customHeight="1" x14ac:dyDescent="0.35">
      <c r="B5105" s="698">
        <v>22020308</v>
      </c>
      <c r="C5105" s="782">
        <v>70741</v>
      </c>
      <c r="D5105" s="761" t="s">
        <v>4938</v>
      </c>
      <c r="E5105" s="700" t="s">
        <v>193</v>
      </c>
      <c r="F5105" s="698">
        <v>10742400</v>
      </c>
      <c r="G5105" s="26" t="s">
        <v>242</v>
      </c>
      <c r="H5105" s="791">
        <v>150000</v>
      </c>
      <c r="I5105" s="745">
        <v>0</v>
      </c>
      <c r="J5105" s="648"/>
      <c r="K5105" s="738">
        <f t="shared" si="149"/>
        <v>150000</v>
      </c>
      <c r="L5105" s="1081"/>
      <c r="M5105" s="1321"/>
    </row>
    <row r="5106" spans="2:15" ht="33" customHeight="1" x14ac:dyDescent="0.35">
      <c r="B5106" s="698">
        <v>22020309</v>
      </c>
      <c r="C5106" s="782">
        <v>70741</v>
      </c>
      <c r="D5106" s="761" t="s">
        <v>4938</v>
      </c>
      <c r="E5106" s="700" t="s">
        <v>193</v>
      </c>
      <c r="F5106" s="698">
        <v>10742400</v>
      </c>
      <c r="G5106" s="26" t="s">
        <v>156</v>
      </c>
      <c r="H5106" s="791">
        <v>350000</v>
      </c>
      <c r="I5106" s="745">
        <v>0</v>
      </c>
      <c r="J5106" s="648"/>
      <c r="K5106" s="738">
        <f t="shared" si="149"/>
        <v>350000</v>
      </c>
      <c r="L5106" s="1081"/>
      <c r="M5106" s="1321"/>
    </row>
    <row r="5107" spans="2:15" ht="33" customHeight="1" x14ac:dyDescent="0.35">
      <c r="B5107" s="698">
        <v>22020312</v>
      </c>
      <c r="C5107" s="782">
        <v>70741</v>
      </c>
      <c r="D5107" s="761" t="s">
        <v>4938</v>
      </c>
      <c r="E5107" s="700" t="s">
        <v>193</v>
      </c>
      <c r="F5107" s="698">
        <v>10742400</v>
      </c>
      <c r="G5107" s="26" t="s">
        <v>269</v>
      </c>
      <c r="H5107" s="791">
        <v>250000</v>
      </c>
      <c r="I5107" s="745">
        <v>0</v>
      </c>
      <c r="J5107" s="648"/>
      <c r="K5107" s="738">
        <f t="shared" si="149"/>
        <v>250000</v>
      </c>
      <c r="L5107" s="1081"/>
      <c r="M5107" s="1321"/>
    </row>
    <row r="5108" spans="2:15" ht="33" customHeight="1" x14ac:dyDescent="0.35">
      <c r="B5108" s="698">
        <v>22020313</v>
      </c>
      <c r="C5108" s="782">
        <v>70741</v>
      </c>
      <c r="D5108" s="761" t="s">
        <v>4938</v>
      </c>
      <c r="E5108" s="700" t="s">
        <v>193</v>
      </c>
      <c r="F5108" s="698">
        <v>10742400</v>
      </c>
      <c r="G5108" s="26" t="s">
        <v>203</v>
      </c>
      <c r="H5108" s="791">
        <v>500000</v>
      </c>
      <c r="I5108" s="745">
        <v>0</v>
      </c>
      <c r="J5108" s="648">
        <v>-100000</v>
      </c>
      <c r="K5108" s="738">
        <f t="shared" si="149"/>
        <v>400000</v>
      </c>
      <c r="L5108" s="1081"/>
      <c r="M5108" s="1321"/>
    </row>
    <row r="5109" spans="2:15" ht="33" customHeight="1" x14ac:dyDescent="0.35">
      <c r="B5109" s="698">
        <v>22020401</v>
      </c>
      <c r="C5109" s="782">
        <v>70741</v>
      </c>
      <c r="D5109" s="761" t="s">
        <v>4938</v>
      </c>
      <c r="E5109" s="700" t="s">
        <v>193</v>
      </c>
      <c r="F5109" s="698">
        <v>10742400</v>
      </c>
      <c r="G5109" s="26" t="s">
        <v>196</v>
      </c>
      <c r="H5109" s="791">
        <v>750000</v>
      </c>
      <c r="I5109" s="745">
        <v>545500</v>
      </c>
      <c r="J5109" s="648"/>
      <c r="K5109" s="738">
        <f t="shared" si="149"/>
        <v>750000</v>
      </c>
      <c r="L5109" s="1081"/>
      <c r="M5109" s="1321"/>
    </row>
    <row r="5110" spans="2:15" ht="33" customHeight="1" x14ac:dyDescent="0.35">
      <c r="B5110" s="698">
        <v>22020402</v>
      </c>
      <c r="C5110" s="782">
        <v>70741</v>
      </c>
      <c r="D5110" s="761" t="s">
        <v>4938</v>
      </c>
      <c r="E5110" s="700" t="s">
        <v>193</v>
      </c>
      <c r="F5110" s="698">
        <v>10742400</v>
      </c>
      <c r="G5110" s="26" t="s">
        <v>197</v>
      </c>
      <c r="H5110" s="791">
        <v>250000</v>
      </c>
      <c r="I5110" s="745">
        <v>0</v>
      </c>
      <c r="J5110" s="648"/>
      <c r="K5110" s="738">
        <f t="shared" si="149"/>
        <v>250000</v>
      </c>
      <c r="L5110" s="1081"/>
      <c r="M5110" s="1321"/>
    </row>
    <row r="5111" spans="2:15" ht="33" customHeight="1" x14ac:dyDescent="0.35">
      <c r="B5111" s="698">
        <v>22020403</v>
      </c>
      <c r="C5111" s="782">
        <v>70741</v>
      </c>
      <c r="D5111" s="761" t="s">
        <v>4938</v>
      </c>
      <c r="E5111" s="700" t="s">
        <v>193</v>
      </c>
      <c r="F5111" s="698">
        <v>10742400</v>
      </c>
      <c r="G5111" s="26" t="s">
        <v>160</v>
      </c>
      <c r="H5111" s="791">
        <v>700000</v>
      </c>
      <c r="I5111" s="745">
        <v>0</v>
      </c>
      <c r="J5111" s="648">
        <v>-589600</v>
      </c>
      <c r="K5111" s="738">
        <f t="shared" si="149"/>
        <v>110400</v>
      </c>
      <c r="L5111" s="1081"/>
      <c r="M5111" s="1321"/>
    </row>
    <row r="5112" spans="2:15" ht="33" customHeight="1" x14ac:dyDescent="0.35">
      <c r="B5112" s="698">
        <v>22020404</v>
      </c>
      <c r="C5112" s="782">
        <v>70741</v>
      </c>
      <c r="D5112" s="761" t="s">
        <v>4938</v>
      </c>
      <c r="E5112" s="700" t="s">
        <v>193</v>
      </c>
      <c r="F5112" s="698">
        <v>10742400</v>
      </c>
      <c r="G5112" s="26" t="s">
        <v>161</v>
      </c>
      <c r="H5112" s="791">
        <v>350000</v>
      </c>
      <c r="I5112" s="745">
        <v>11000</v>
      </c>
      <c r="J5112" s="648"/>
      <c r="K5112" s="738">
        <f t="shared" si="149"/>
        <v>350000</v>
      </c>
      <c r="L5112" s="1081"/>
      <c r="M5112" s="1321"/>
    </row>
    <row r="5113" spans="2:15" ht="33" customHeight="1" x14ac:dyDescent="0.35">
      <c r="B5113" s="698">
        <v>22020405</v>
      </c>
      <c r="C5113" s="782">
        <v>70741</v>
      </c>
      <c r="D5113" s="761" t="s">
        <v>4938</v>
      </c>
      <c r="E5113" s="700" t="s">
        <v>193</v>
      </c>
      <c r="F5113" s="698">
        <v>10742400</v>
      </c>
      <c r="G5113" s="26" t="s">
        <v>162</v>
      </c>
      <c r="H5113" s="791">
        <v>500000</v>
      </c>
      <c r="I5113" s="745">
        <v>41500</v>
      </c>
      <c r="J5113" s="648"/>
      <c r="K5113" s="738">
        <f t="shared" si="149"/>
        <v>500000</v>
      </c>
      <c r="L5113" s="1081"/>
      <c r="M5113" s="1321"/>
    </row>
    <row r="5114" spans="2:15" s="1312" customFormat="1" ht="33" customHeight="1" x14ac:dyDescent="0.35">
      <c r="B5114" s="1313">
        <v>22020406</v>
      </c>
      <c r="C5114" s="1324">
        <v>70741</v>
      </c>
      <c r="D5114" s="1314" t="s">
        <v>4938</v>
      </c>
      <c r="E5114" s="1315" t="s">
        <v>193</v>
      </c>
      <c r="F5114" s="1313">
        <v>10742400</v>
      </c>
      <c r="G5114" s="1316" t="s">
        <v>163</v>
      </c>
      <c r="H5114" s="1317">
        <v>350000</v>
      </c>
      <c r="I5114" s="1328">
        <v>429500</v>
      </c>
      <c r="J5114" s="1319">
        <v>79500</v>
      </c>
      <c r="K5114" s="1344">
        <f t="shared" si="149"/>
        <v>429500</v>
      </c>
      <c r="L5114" s="1327"/>
      <c r="M5114" s="1321"/>
      <c r="N5114" s="1322"/>
      <c r="O5114" s="1322"/>
    </row>
    <row r="5115" spans="2:15" ht="33" customHeight="1" x14ac:dyDescent="0.35">
      <c r="B5115" s="698">
        <v>22020411</v>
      </c>
      <c r="C5115" s="782">
        <v>70741</v>
      </c>
      <c r="D5115" s="761" t="s">
        <v>4938</v>
      </c>
      <c r="E5115" s="700" t="s">
        <v>193</v>
      </c>
      <c r="F5115" s="698">
        <v>10742400</v>
      </c>
      <c r="G5115" s="26" t="s">
        <v>227</v>
      </c>
      <c r="H5115" s="791">
        <v>50000</v>
      </c>
      <c r="I5115" s="745">
        <v>0</v>
      </c>
      <c r="J5115" s="648"/>
      <c r="K5115" s="738">
        <f t="shared" si="149"/>
        <v>50000</v>
      </c>
      <c r="L5115" s="1081"/>
      <c r="M5115" s="1321"/>
    </row>
    <row r="5116" spans="2:15" ht="33" customHeight="1" x14ac:dyDescent="0.35">
      <c r="B5116" s="698">
        <v>22020501</v>
      </c>
      <c r="C5116" s="782">
        <v>70741</v>
      </c>
      <c r="D5116" s="761" t="s">
        <v>4938</v>
      </c>
      <c r="E5116" s="700" t="s">
        <v>193</v>
      </c>
      <c r="F5116" s="698">
        <v>10742400</v>
      </c>
      <c r="G5116" s="26" t="s">
        <v>198</v>
      </c>
      <c r="H5116" s="791">
        <v>500000</v>
      </c>
      <c r="I5116" s="745">
        <v>0</v>
      </c>
      <c r="J5116" s="648">
        <v>-300000</v>
      </c>
      <c r="K5116" s="738">
        <f t="shared" si="149"/>
        <v>200000</v>
      </c>
      <c r="L5116" s="1081"/>
      <c r="M5116" s="1321"/>
    </row>
    <row r="5117" spans="2:15" s="1312" customFormat="1" ht="33" customHeight="1" x14ac:dyDescent="0.35">
      <c r="B5117" s="1313">
        <v>22020601</v>
      </c>
      <c r="C5117" s="1324">
        <v>70741</v>
      </c>
      <c r="D5117" s="1314" t="s">
        <v>4938</v>
      </c>
      <c r="E5117" s="1315" t="s">
        <v>193</v>
      </c>
      <c r="F5117" s="1313">
        <v>10742400</v>
      </c>
      <c r="G5117" s="1316" t="s">
        <v>166</v>
      </c>
      <c r="H5117" s="1317">
        <v>250000</v>
      </c>
      <c r="I5117" s="1328">
        <v>618200</v>
      </c>
      <c r="J5117" s="1319">
        <v>368200</v>
      </c>
      <c r="K5117" s="1344">
        <f t="shared" si="149"/>
        <v>618200</v>
      </c>
      <c r="L5117" s="1327"/>
      <c r="M5117" s="1321"/>
      <c r="N5117" s="1322"/>
      <c r="O5117" s="1322"/>
    </row>
    <row r="5118" spans="2:15" ht="33" customHeight="1" x14ac:dyDescent="0.35">
      <c r="B5118" s="698">
        <v>22020602</v>
      </c>
      <c r="C5118" s="782">
        <v>70741</v>
      </c>
      <c r="D5118" s="761" t="s">
        <v>4938</v>
      </c>
      <c r="E5118" s="700" t="s">
        <v>193</v>
      </c>
      <c r="F5118" s="698">
        <v>10742400</v>
      </c>
      <c r="G5118" s="26" t="s">
        <v>210</v>
      </c>
      <c r="H5118" s="791">
        <v>100000</v>
      </c>
      <c r="I5118" s="745">
        <v>0</v>
      </c>
      <c r="J5118" s="648"/>
      <c r="K5118" s="738">
        <f t="shared" si="149"/>
        <v>100000</v>
      </c>
      <c r="L5118" s="1081"/>
      <c r="M5118" s="1321"/>
    </row>
    <row r="5119" spans="2:15" ht="33" customHeight="1" x14ac:dyDescent="0.35">
      <c r="B5119" s="698">
        <v>22020605</v>
      </c>
      <c r="C5119" s="782">
        <v>70741</v>
      </c>
      <c r="D5119" s="761" t="s">
        <v>4938</v>
      </c>
      <c r="E5119" s="700" t="s">
        <v>193</v>
      </c>
      <c r="F5119" s="698">
        <v>10742400</v>
      </c>
      <c r="G5119" s="26" t="s">
        <v>167</v>
      </c>
      <c r="H5119" s="791">
        <v>150000</v>
      </c>
      <c r="I5119" s="745">
        <v>86000</v>
      </c>
      <c r="J5119" s="648"/>
      <c r="K5119" s="738">
        <f t="shared" si="149"/>
        <v>150000</v>
      </c>
      <c r="L5119" s="1081"/>
      <c r="M5119" s="1321"/>
    </row>
    <row r="5120" spans="2:15" ht="33" customHeight="1" x14ac:dyDescent="0.35">
      <c r="B5120" s="698">
        <v>22020701</v>
      </c>
      <c r="C5120" s="782">
        <v>70741</v>
      </c>
      <c r="D5120" s="761" t="s">
        <v>4938</v>
      </c>
      <c r="E5120" s="700" t="s">
        <v>193</v>
      </c>
      <c r="F5120" s="698">
        <v>10742400</v>
      </c>
      <c r="G5120" s="26" t="s">
        <v>199</v>
      </c>
      <c r="H5120" s="791">
        <v>455000</v>
      </c>
      <c r="I5120" s="745">
        <v>0</v>
      </c>
      <c r="J5120" s="648">
        <v>-300000</v>
      </c>
      <c r="K5120" s="738">
        <f t="shared" si="149"/>
        <v>155000</v>
      </c>
      <c r="L5120" s="1081"/>
      <c r="M5120" s="1321"/>
    </row>
    <row r="5121" spans="2:15" ht="33" customHeight="1" x14ac:dyDescent="0.35">
      <c r="B5121" s="698">
        <v>22020702</v>
      </c>
      <c r="C5121" s="782">
        <v>70741</v>
      </c>
      <c r="D5121" s="761" t="s">
        <v>4938</v>
      </c>
      <c r="E5121" s="700" t="s">
        <v>193</v>
      </c>
      <c r="F5121" s="698">
        <v>10742400</v>
      </c>
      <c r="G5121" s="26" t="s">
        <v>223</v>
      </c>
      <c r="H5121" s="791">
        <v>300000</v>
      </c>
      <c r="I5121" s="745">
        <v>0</v>
      </c>
      <c r="J5121" s="648"/>
      <c r="K5121" s="738">
        <f t="shared" si="149"/>
        <v>300000</v>
      </c>
      <c r="L5121" s="1081"/>
      <c r="M5121" s="1321"/>
    </row>
    <row r="5122" spans="2:15" ht="33" customHeight="1" x14ac:dyDescent="0.35">
      <c r="B5122" s="698">
        <v>22020703</v>
      </c>
      <c r="C5122" s="782">
        <v>70741</v>
      </c>
      <c r="D5122" s="761" t="s">
        <v>4938</v>
      </c>
      <c r="E5122" s="700" t="s">
        <v>193</v>
      </c>
      <c r="F5122" s="698">
        <v>10742400</v>
      </c>
      <c r="G5122" s="26" t="s">
        <v>208</v>
      </c>
      <c r="H5122" s="791">
        <v>250000</v>
      </c>
      <c r="I5122" s="745">
        <v>0</v>
      </c>
      <c r="J5122" s="648"/>
      <c r="K5122" s="738">
        <f t="shared" si="149"/>
        <v>250000</v>
      </c>
      <c r="L5122" s="1081"/>
      <c r="M5122" s="1321"/>
    </row>
    <row r="5123" spans="2:15" ht="33" customHeight="1" x14ac:dyDescent="0.35">
      <c r="B5123" s="698">
        <v>22020708</v>
      </c>
      <c r="C5123" s="782">
        <v>70741</v>
      </c>
      <c r="D5123" s="761" t="s">
        <v>4938</v>
      </c>
      <c r="E5123" s="700" t="s">
        <v>193</v>
      </c>
      <c r="F5123" s="698">
        <v>10742400</v>
      </c>
      <c r="G5123" s="26" t="s">
        <v>200</v>
      </c>
      <c r="H5123" s="791">
        <v>500000</v>
      </c>
      <c r="I5123" s="745">
        <v>0</v>
      </c>
      <c r="J5123" s="648">
        <v>-300000</v>
      </c>
      <c r="K5123" s="738">
        <f t="shared" si="149"/>
        <v>200000</v>
      </c>
      <c r="L5123" s="1081"/>
      <c r="M5123" s="1321"/>
    </row>
    <row r="5124" spans="2:15" ht="33" customHeight="1" x14ac:dyDescent="0.35">
      <c r="B5124" s="698">
        <v>22020710</v>
      </c>
      <c r="C5124" s="782">
        <v>70741</v>
      </c>
      <c r="D5124" s="761" t="s">
        <v>4938</v>
      </c>
      <c r="E5124" s="700" t="s">
        <v>193</v>
      </c>
      <c r="F5124" s="698">
        <v>10742400</v>
      </c>
      <c r="G5124" s="26" t="s">
        <v>2903</v>
      </c>
      <c r="H5124" s="791">
        <v>250000</v>
      </c>
      <c r="I5124" s="745">
        <v>0</v>
      </c>
      <c r="J5124" s="648"/>
      <c r="K5124" s="738">
        <f t="shared" si="149"/>
        <v>250000</v>
      </c>
      <c r="L5124" s="1081"/>
      <c r="M5124" s="1321"/>
    </row>
    <row r="5125" spans="2:15" s="1312" customFormat="1" ht="33" customHeight="1" x14ac:dyDescent="0.35">
      <c r="B5125" s="1313">
        <v>22020801</v>
      </c>
      <c r="C5125" s="1324">
        <v>70741</v>
      </c>
      <c r="D5125" s="1314" t="s">
        <v>4938</v>
      </c>
      <c r="E5125" s="1315" t="s">
        <v>193</v>
      </c>
      <c r="F5125" s="1313">
        <v>10742400</v>
      </c>
      <c r="G5125" s="1316" t="s">
        <v>168</v>
      </c>
      <c r="H5125" s="1317">
        <v>750000</v>
      </c>
      <c r="I5125" s="1328">
        <v>1361000</v>
      </c>
      <c r="J5125" s="1319">
        <v>611000</v>
      </c>
      <c r="K5125" s="1344">
        <f t="shared" si="149"/>
        <v>1361000</v>
      </c>
      <c r="L5125" s="1327"/>
      <c r="M5125" s="1321"/>
      <c r="N5125" s="1322"/>
      <c r="O5125" s="1322"/>
    </row>
    <row r="5126" spans="2:15" ht="33" customHeight="1" x14ac:dyDescent="0.35">
      <c r="B5126" s="698">
        <v>22020802</v>
      </c>
      <c r="C5126" s="782">
        <v>70741</v>
      </c>
      <c r="D5126" s="761" t="s">
        <v>4938</v>
      </c>
      <c r="E5126" s="700" t="s">
        <v>193</v>
      </c>
      <c r="F5126" s="698">
        <v>10742400</v>
      </c>
      <c r="G5126" s="26" t="s">
        <v>188</v>
      </c>
      <c r="H5126" s="791">
        <v>350000</v>
      </c>
      <c r="I5126" s="745">
        <v>0</v>
      </c>
      <c r="J5126" s="648"/>
      <c r="K5126" s="738">
        <f t="shared" si="149"/>
        <v>350000</v>
      </c>
      <c r="L5126" s="1081"/>
      <c r="M5126" s="1321"/>
    </row>
    <row r="5127" spans="2:15" s="1312" customFormat="1" ht="33" customHeight="1" x14ac:dyDescent="0.35">
      <c r="B5127" s="1313">
        <v>22020803</v>
      </c>
      <c r="C5127" s="1324">
        <v>70741</v>
      </c>
      <c r="D5127" s="1314" t="s">
        <v>4938</v>
      </c>
      <c r="E5127" s="1315" t="s">
        <v>193</v>
      </c>
      <c r="F5127" s="1313">
        <v>10742400</v>
      </c>
      <c r="G5127" s="1316" t="s">
        <v>169</v>
      </c>
      <c r="H5127" s="1317">
        <v>500000</v>
      </c>
      <c r="I5127" s="1328">
        <v>642000</v>
      </c>
      <c r="J5127" s="1319">
        <v>142000</v>
      </c>
      <c r="K5127" s="1344">
        <f t="shared" si="149"/>
        <v>642000</v>
      </c>
      <c r="L5127" s="1327"/>
      <c r="M5127" s="1321"/>
      <c r="N5127" s="1340"/>
      <c r="O5127" s="1322"/>
    </row>
    <row r="5128" spans="2:15" ht="33" customHeight="1" x14ac:dyDescent="0.35">
      <c r="B5128" s="698">
        <v>22020901</v>
      </c>
      <c r="C5128" s="782">
        <v>70741</v>
      </c>
      <c r="D5128" s="761" t="s">
        <v>4938</v>
      </c>
      <c r="E5128" s="700" t="s">
        <v>193</v>
      </c>
      <c r="F5128" s="698">
        <v>10742400</v>
      </c>
      <c r="G5128" s="26" t="s">
        <v>171</v>
      </c>
      <c r="H5128" s="791">
        <v>25000</v>
      </c>
      <c r="I5128" s="745">
        <v>10764.5</v>
      </c>
      <c r="J5128" s="648"/>
      <c r="K5128" s="738">
        <f t="shared" si="149"/>
        <v>25000</v>
      </c>
      <c r="L5128" s="1081"/>
      <c r="M5128" s="1321"/>
    </row>
    <row r="5129" spans="2:15" ht="33" customHeight="1" x14ac:dyDescent="0.35">
      <c r="B5129" s="698">
        <v>22020902</v>
      </c>
      <c r="C5129" s="782">
        <v>70741</v>
      </c>
      <c r="D5129" s="761" t="s">
        <v>4938</v>
      </c>
      <c r="E5129" s="700" t="s">
        <v>193</v>
      </c>
      <c r="F5129" s="698">
        <v>10742400</v>
      </c>
      <c r="G5129" s="26" t="s">
        <v>226</v>
      </c>
      <c r="H5129" s="791">
        <v>350000</v>
      </c>
      <c r="I5129" s="745">
        <v>0</v>
      </c>
      <c r="J5129" s="648"/>
      <c r="K5129" s="738">
        <f t="shared" si="149"/>
        <v>350000</v>
      </c>
      <c r="L5129" s="1081"/>
      <c r="M5129" s="1321"/>
    </row>
    <row r="5130" spans="2:15" ht="33" customHeight="1" x14ac:dyDescent="0.35">
      <c r="B5130" s="698">
        <v>22021001</v>
      </c>
      <c r="C5130" s="782">
        <v>70741</v>
      </c>
      <c r="D5130" s="761" t="s">
        <v>4938</v>
      </c>
      <c r="E5130" s="700" t="s">
        <v>193</v>
      </c>
      <c r="F5130" s="698">
        <v>10742400</v>
      </c>
      <c r="G5130" s="26" t="s">
        <v>172</v>
      </c>
      <c r="H5130" s="791">
        <v>500000</v>
      </c>
      <c r="I5130" s="745">
        <v>420000</v>
      </c>
      <c r="J5130" s="648"/>
      <c r="K5130" s="738">
        <f t="shared" si="149"/>
        <v>500000</v>
      </c>
      <c r="L5130" s="1081"/>
      <c r="M5130" s="1321"/>
    </row>
    <row r="5131" spans="2:15" s="1312" customFormat="1" ht="33" customHeight="1" x14ac:dyDescent="0.35">
      <c r="B5131" s="1313">
        <v>22021002</v>
      </c>
      <c r="C5131" s="1324">
        <v>70741</v>
      </c>
      <c r="D5131" s="1314" t="s">
        <v>4938</v>
      </c>
      <c r="E5131" s="1315" t="s">
        <v>193</v>
      </c>
      <c r="F5131" s="1313">
        <v>10742400</v>
      </c>
      <c r="G5131" s="1316" t="s">
        <v>189</v>
      </c>
      <c r="H5131" s="1317">
        <v>750000</v>
      </c>
      <c r="I5131" s="1328">
        <v>803000</v>
      </c>
      <c r="J5131" s="1319">
        <v>53000</v>
      </c>
      <c r="K5131" s="1344">
        <f t="shared" si="149"/>
        <v>803000</v>
      </c>
      <c r="L5131" s="1327"/>
      <c r="M5131" s="1321"/>
      <c r="N5131" s="1322"/>
      <c r="O5131" s="1322"/>
    </row>
    <row r="5132" spans="2:15" s="1312" customFormat="1" ht="33" customHeight="1" x14ac:dyDescent="0.35">
      <c r="B5132" s="1313">
        <v>22021003</v>
      </c>
      <c r="C5132" s="1324">
        <v>70741</v>
      </c>
      <c r="D5132" s="1314" t="s">
        <v>4938</v>
      </c>
      <c r="E5132" s="1315" t="s">
        <v>193</v>
      </c>
      <c r="F5132" s="1313">
        <v>10742400</v>
      </c>
      <c r="G5132" s="1316" t="s">
        <v>173</v>
      </c>
      <c r="H5132" s="1317">
        <v>350000</v>
      </c>
      <c r="I5132" s="1328">
        <v>1023000</v>
      </c>
      <c r="J5132" s="1319">
        <v>673000</v>
      </c>
      <c r="K5132" s="1344">
        <f t="shared" si="149"/>
        <v>1023000</v>
      </c>
      <c r="L5132" s="1327"/>
      <c r="M5132" s="1321"/>
      <c r="N5132" s="1322"/>
      <c r="O5132" s="1322"/>
    </row>
    <row r="5133" spans="2:15" ht="33" customHeight="1" x14ac:dyDescent="0.35">
      <c r="B5133" s="698">
        <v>22021004</v>
      </c>
      <c r="C5133" s="782">
        <v>70741</v>
      </c>
      <c r="D5133" s="761" t="s">
        <v>4938</v>
      </c>
      <c r="E5133" s="700" t="s">
        <v>193</v>
      </c>
      <c r="F5133" s="698">
        <v>10742400</v>
      </c>
      <c r="G5133" s="26" t="s">
        <v>174</v>
      </c>
      <c r="H5133" s="791">
        <v>250000</v>
      </c>
      <c r="I5133" s="745">
        <v>0</v>
      </c>
      <c r="J5133" s="648"/>
      <c r="K5133" s="738">
        <f t="shared" si="149"/>
        <v>250000</v>
      </c>
      <c r="L5133" s="1081"/>
      <c r="M5133" s="1321"/>
    </row>
    <row r="5134" spans="2:15" ht="33" customHeight="1" x14ac:dyDescent="0.35">
      <c r="B5134" s="698">
        <v>22021006</v>
      </c>
      <c r="C5134" s="782">
        <v>70741</v>
      </c>
      <c r="D5134" s="761" t="s">
        <v>4938</v>
      </c>
      <c r="E5134" s="700" t="s">
        <v>193</v>
      </c>
      <c r="F5134" s="698">
        <v>10742400</v>
      </c>
      <c r="G5134" s="26" t="s">
        <v>190</v>
      </c>
      <c r="H5134" s="791">
        <v>35000</v>
      </c>
      <c r="I5134" s="745">
        <v>20200</v>
      </c>
      <c r="J5134" s="648"/>
      <c r="K5134" s="738">
        <f t="shared" si="149"/>
        <v>35000</v>
      </c>
      <c r="L5134" s="1081"/>
      <c r="M5134" s="1321"/>
    </row>
    <row r="5135" spans="2:15" ht="33" customHeight="1" x14ac:dyDescent="0.35">
      <c r="B5135" s="698">
        <v>22021007</v>
      </c>
      <c r="C5135" s="782">
        <v>70741</v>
      </c>
      <c r="D5135" s="761" t="s">
        <v>4938</v>
      </c>
      <c r="E5135" s="700" t="s">
        <v>193</v>
      </c>
      <c r="F5135" s="698">
        <v>10742400</v>
      </c>
      <c r="G5135" s="26" t="s">
        <v>175</v>
      </c>
      <c r="H5135" s="791">
        <v>350000</v>
      </c>
      <c r="I5135" s="745">
        <v>60000</v>
      </c>
      <c r="J5135" s="648"/>
      <c r="K5135" s="738">
        <f t="shared" si="149"/>
        <v>350000</v>
      </c>
      <c r="L5135" s="1081"/>
      <c r="M5135" s="1321"/>
    </row>
    <row r="5136" spans="2:15" ht="33" customHeight="1" x14ac:dyDescent="0.35">
      <c r="B5136" s="698">
        <v>22021008</v>
      </c>
      <c r="C5136" s="782">
        <v>70741</v>
      </c>
      <c r="D5136" s="761" t="s">
        <v>4938</v>
      </c>
      <c r="E5136" s="700" t="s">
        <v>193</v>
      </c>
      <c r="F5136" s="698">
        <v>10742400</v>
      </c>
      <c r="G5136" s="26" t="s">
        <v>191</v>
      </c>
      <c r="H5136" s="791">
        <v>250000</v>
      </c>
      <c r="I5136" s="745">
        <v>0</v>
      </c>
      <c r="J5136" s="648"/>
      <c r="K5136" s="738">
        <f t="shared" si="149"/>
        <v>250000</v>
      </c>
      <c r="L5136" s="1081"/>
      <c r="M5136" s="1321"/>
    </row>
    <row r="5137" spans="2:13" ht="33" customHeight="1" x14ac:dyDescent="0.35">
      <c r="B5137" s="698">
        <v>22021014</v>
      </c>
      <c r="C5137" s="782">
        <v>70741</v>
      </c>
      <c r="D5137" s="761" t="s">
        <v>4938</v>
      </c>
      <c r="E5137" s="700" t="s">
        <v>193</v>
      </c>
      <c r="F5137" s="698">
        <v>10742400</v>
      </c>
      <c r="G5137" s="26" t="s">
        <v>206</v>
      </c>
      <c r="H5137" s="791">
        <v>350000</v>
      </c>
      <c r="I5137" s="745">
        <v>0</v>
      </c>
      <c r="J5137" s="648"/>
      <c r="K5137" s="738">
        <f t="shared" si="149"/>
        <v>350000</v>
      </c>
      <c r="L5137" s="1081"/>
      <c r="M5137" s="1321"/>
    </row>
    <row r="5138" spans="2:13" ht="33" customHeight="1" thickBot="1" x14ac:dyDescent="0.4">
      <c r="B5138" s="698">
        <v>22021021</v>
      </c>
      <c r="C5138" s="782">
        <v>70741</v>
      </c>
      <c r="D5138" s="761" t="s">
        <v>4938</v>
      </c>
      <c r="E5138" s="700" t="s">
        <v>193</v>
      </c>
      <c r="F5138" s="698">
        <v>10742400</v>
      </c>
      <c r="G5138" s="26" t="s">
        <v>201</v>
      </c>
      <c r="H5138" s="791">
        <v>750000</v>
      </c>
      <c r="I5138" s="745">
        <v>70000</v>
      </c>
      <c r="J5138" s="648"/>
      <c r="K5138" s="738">
        <f t="shared" si="149"/>
        <v>750000</v>
      </c>
      <c r="L5138" s="1081"/>
      <c r="M5138" s="1321"/>
    </row>
    <row r="5139" spans="2:13" ht="27.75" thickTop="1" thickBot="1" x14ac:dyDescent="0.4">
      <c r="B5139" s="764"/>
      <c r="C5139" s="764"/>
      <c r="D5139" s="764"/>
      <c r="E5139" s="764"/>
      <c r="F5139" s="764"/>
      <c r="G5139" s="16" t="s">
        <v>1039</v>
      </c>
      <c r="H5139" s="1142">
        <f>SUM(H5087:H5138)</f>
        <v>23028897.420000002</v>
      </c>
      <c r="I5139" s="984">
        <f t="shared" ref="I5139:K5139" si="150">SUM(I5087:I5138)</f>
        <v>13004372.02</v>
      </c>
      <c r="J5139" s="1142">
        <f t="shared" si="150"/>
        <v>0</v>
      </c>
      <c r="K5139" s="1142">
        <f t="shared" si="150"/>
        <v>23028897.420000002</v>
      </c>
      <c r="M5139" s="1321"/>
    </row>
    <row r="5140" spans="2:13" ht="27" thickTop="1" thickBot="1" x14ac:dyDescent="0.4">
      <c r="B5140" s="767"/>
      <c r="C5140" s="767"/>
      <c r="D5140" s="767"/>
      <c r="E5140" s="767"/>
      <c r="F5140" s="767"/>
      <c r="G5140" s="769"/>
      <c r="H5140" s="787"/>
      <c r="I5140" s="728"/>
      <c r="J5140" s="770"/>
      <c r="K5140" s="939"/>
      <c r="M5140" s="1321"/>
    </row>
    <row r="5141" spans="2:13" ht="27.75" thickTop="1" thickBot="1" x14ac:dyDescent="0.4">
      <c r="B5141" s="767"/>
      <c r="C5141" s="767"/>
      <c r="D5141" s="767"/>
      <c r="E5141" s="767"/>
      <c r="F5141" s="767"/>
      <c r="G5141" s="769"/>
      <c r="H5141" s="787"/>
      <c r="I5141" s="728"/>
      <c r="J5141" s="719" t="s">
        <v>179</v>
      </c>
      <c r="K5141" s="807">
        <f>SUM(K5087:K5088,K5089)</f>
        <v>2728897.42</v>
      </c>
      <c r="M5141" s="1321"/>
    </row>
    <row r="5142" spans="2:13" ht="27.75" thickTop="1" thickBot="1" x14ac:dyDescent="0.4">
      <c r="B5142" s="767"/>
      <c r="C5142" s="767"/>
      <c r="D5142" s="767"/>
      <c r="E5142" s="767"/>
      <c r="F5142" s="767"/>
      <c r="G5142" s="769"/>
      <c r="H5142" s="787"/>
      <c r="I5142" s="728"/>
      <c r="J5142" s="719" t="s">
        <v>180</v>
      </c>
      <c r="K5142" s="807">
        <f>K5139-K5141</f>
        <v>20300000</v>
      </c>
      <c r="M5142" s="1321"/>
    </row>
    <row r="5143" spans="2:13" ht="27.75" thickTop="1" thickBot="1" x14ac:dyDescent="0.4">
      <c r="B5143" s="767"/>
      <c r="C5143" s="767"/>
      <c r="D5143" s="767"/>
      <c r="E5143" s="767"/>
      <c r="F5143" s="767"/>
      <c r="G5143" s="769"/>
      <c r="H5143" s="787"/>
      <c r="I5143" s="728"/>
      <c r="J5143" s="720"/>
      <c r="K5143" s="1183"/>
      <c r="M5143" s="1321"/>
    </row>
    <row r="5144" spans="2:13" ht="27.75" thickTop="1" thickBot="1" x14ac:dyDescent="0.4">
      <c r="B5144" s="1088" t="s">
        <v>112</v>
      </c>
      <c r="C5144" s="1089" t="s">
        <v>971</v>
      </c>
      <c r="D5144" s="1089"/>
      <c r="E5144" s="1089"/>
      <c r="F5144" s="1089"/>
      <c r="G5144" s="1089"/>
      <c r="H5144" s="1108"/>
      <c r="I5144" s="1101"/>
      <c r="J5144" s="1112"/>
      <c r="K5144" s="1122"/>
      <c r="M5144" s="1321"/>
    </row>
    <row r="5145" spans="2:13" ht="27.75" thickTop="1" thickBot="1" x14ac:dyDescent="0.4">
      <c r="B5145" s="1569" t="s">
        <v>213</v>
      </c>
      <c r="C5145" s="1569"/>
      <c r="D5145" s="1569"/>
      <c r="E5145" s="1569"/>
      <c r="F5145" s="1569"/>
      <c r="G5145" s="31"/>
      <c r="H5145" s="32"/>
      <c r="I5145" s="753"/>
      <c r="J5145" s="722"/>
      <c r="K5145" s="32"/>
      <c r="M5145" s="1321"/>
    </row>
    <row r="5146" spans="2:13" ht="80.25" thickTop="1" thickBot="1" x14ac:dyDescent="0.4">
      <c r="B5146" s="20" t="s">
        <v>137</v>
      </c>
      <c r="C5146" s="20" t="s">
        <v>138</v>
      </c>
      <c r="D5146" s="20" t="s">
        <v>139</v>
      </c>
      <c r="E5146" s="20" t="s">
        <v>140</v>
      </c>
      <c r="F5146" s="20" t="s">
        <v>141</v>
      </c>
      <c r="G5146" s="20" t="s">
        <v>142</v>
      </c>
      <c r="H5146" s="33" t="s">
        <v>3311</v>
      </c>
      <c r="I5146" s="750" t="s">
        <v>3317</v>
      </c>
      <c r="J5146" s="717" t="s">
        <v>3318</v>
      </c>
      <c r="K5146" s="33" t="s">
        <v>5153</v>
      </c>
      <c r="M5146" s="1321"/>
    </row>
    <row r="5147" spans="2:13" ht="51.75" thickTop="1" x14ac:dyDescent="0.35">
      <c r="B5147" s="698">
        <v>23010105</v>
      </c>
      <c r="C5147" s="698">
        <v>70741</v>
      </c>
      <c r="D5147" s="761" t="s">
        <v>4948</v>
      </c>
      <c r="E5147" s="700" t="s">
        <v>545</v>
      </c>
      <c r="F5147" s="698">
        <v>10742400</v>
      </c>
      <c r="G5147" s="26" t="s">
        <v>4939</v>
      </c>
      <c r="H5147" s="763">
        <v>45000000</v>
      </c>
      <c r="I5147" s="746"/>
      <c r="J5147" s="735">
        <v>-45000000</v>
      </c>
      <c r="K5147" s="763">
        <f>H5147+J5147</f>
        <v>0</v>
      </c>
      <c r="L5147" s="1081"/>
      <c r="M5147" s="1321"/>
    </row>
    <row r="5148" spans="2:13" ht="51" x14ac:dyDescent="0.35">
      <c r="B5148" s="698">
        <v>23010112</v>
      </c>
      <c r="C5148" s="698">
        <v>70741</v>
      </c>
      <c r="D5148" s="761" t="s">
        <v>4949</v>
      </c>
      <c r="E5148" s="700" t="s">
        <v>545</v>
      </c>
      <c r="F5148" s="698">
        <v>10742400</v>
      </c>
      <c r="G5148" s="26" t="s">
        <v>4940</v>
      </c>
      <c r="H5148" s="763">
        <v>5000000</v>
      </c>
      <c r="I5148" s="746"/>
      <c r="J5148" s="735"/>
      <c r="K5148" s="763">
        <f t="shared" ref="K5148:K5155" si="151">H5148+J5148</f>
        <v>5000000</v>
      </c>
      <c r="L5148" s="1081"/>
      <c r="M5148" s="1321"/>
    </row>
    <row r="5149" spans="2:13" x14ac:dyDescent="0.35">
      <c r="B5149" s="698">
        <v>23010113</v>
      </c>
      <c r="C5149" s="698">
        <v>70741</v>
      </c>
      <c r="D5149" s="761" t="s">
        <v>4950</v>
      </c>
      <c r="E5149" s="700" t="s">
        <v>545</v>
      </c>
      <c r="F5149" s="698">
        <v>10742400</v>
      </c>
      <c r="G5149" s="26" t="s">
        <v>4941</v>
      </c>
      <c r="H5149" s="763">
        <v>5000000</v>
      </c>
      <c r="I5149" s="746"/>
      <c r="J5149" s="735">
        <v>-5000000</v>
      </c>
      <c r="K5149" s="763">
        <f t="shared" si="151"/>
        <v>0</v>
      </c>
      <c r="L5149" s="1081"/>
      <c r="M5149" s="1321"/>
    </row>
    <row r="5150" spans="2:13" x14ac:dyDescent="0.35">
      <c r="B5150" s="698">
        <v>23010114</v>
      </c>
      <c r="C5150" s="698">
        <v>70741</v>
      </c>
      <c r="D5150" s="761" t="s">
        <v>4951</v>
      </c>
      <c r="E5150" s="700" t="s">
        <v>545</v>
      </c>
      <c r="F5150" s="698">
        <v>10742400</v>
      </c>
      <c r="G5150" s="26" t="s">
        <v>4942</v>
      </c>
      <c r="H5150" s="763">
        <v>1750000</v>
      </c>
      <c r="I5150" s="746"/>
      <c r="J5150" s="735">
        <v>-1750000</v>
      </c>
      <c r="K5150" s="763">
        <f t="shared" si="151"/>
        <v>0</v>
      </c>
      <c r="L5150" s="1081"/>
      <c r="M5150" s="1321"/>
    </row>
    <row r="5151" spans="2:13" x14ac:dyDescent="0.35">
      <c r="B5151" s="698">
        <v>23010123</v>
      </c>
      <c r="C5151" s="698">
        <v>70741</v>
      </c>
      <c r="D5151" s="761" t="s">
        <v>4952</v>
      </c>
      <c r="E5151" s="700" t="s">
        <v>545</v>
      </c>
      <c r="F5151" s="698">
        <v>10742400</v>
      </c>
      <c r="G5151" s="26" t="s">
        <v>4943</v>
      </c>
      <c r="H5151" s="763">
        <v>2000000</v>
      </c>
      <c r="I5151" s="746"/>
      <c r="J5151" s="735"/>
      <c r="K5151" s="763">
        <f t="shared" si="151"/>
        <v>2000000</v>
      </c>
      <c r="L5151" s="1081"/>
      <c r="M5151" s="1321"/>
    </row>
    <row r="5152" spans="2:13" x14ac:dyDescent="0.35">
      <c r="B5152" s="698">
        <v>23010118</v>
      </c>
      <c r="C5152" s="698">
        <v>70741</v>
      </c>
      <c r="D5152" s="761" t="s">
        <v>4953</v>
      </c>
      <c r="E5152" s="700" t="s">
        <v>545</v>
      </c>
      <c r="F5152" s="698">
        <v>10742400</v>
      </c>
      <c r="G5152" s="26" t="s">
        <v>4944</v>
      </c>
      <c r="H5152" s="763">
        <v>700000</v>
      </c>
      <c r="I5152" s="746"/>
      <c r="J5152" s="735"/>
      <c r="K5152" s="763">
        <f t="shared" si="151"/>
        <v>700000</v>
      </c>
      <c r="L5152" s="1081"/>
      <c r="M5152" s="1321"/>
    </row>
    <row r="5153" spans="2:13" x14ac:dyDescent="0.35">
      <c r="B5153" s="698">
        <v>23010117</v>
      </c>
      <c r="C5153" s="698">
        <v>70741</v>
      </c>
      <c r="D5153" s="761" t="s">
        <v>4954</v>
      </c>
      <c r="E5153" s="700" t="s">
        <v>545</v>
      </c>
      <c r="F5153" s="698">
        <v>10742400</v>
      </c>
      <c r="G5153" s="26" t="s">
        <v>4945</v>
      </c>
      <c r="H5153" s="763">
        <v>600000</v>
      </c>
      <c r="I5153" s="746"/>
      <c r="J5153" s="735"/>
      <c r="K5153" s="763">
        <f t="shared" si="151"/>
        <v>600000</v>
      </c>
      <c r="L5153" s="1081"/>
      <c r="M5153" s="1321"/>
    </row>
    <row r="5154" spans="2:13" x14ac:dyDescent="0.35">
      <c r="B5154" s="698">
        <v>23010128</v>
      </c>
      <c r="C5154" s="698">
        <v>70741</v>
      </c>
      <c r="D5154" s="761" t="s">
        <v>4955</v>
      </c>
      <c r="E5154" s="700" t="s">
        <v>545</v>
      </c>
      <c r="F5154" s="698">
        <v>10742400</v>
      </c>
      <c r="G5154" s="26" t="s">
        <v>4946</v>
      </c>
      <c r="H5154" s="763">
        <v>2000000</v>
      </c>
      <c r="I5154" s="746"/>
      <c r="J5154" s="735"/>
      <c r="K5154" s="763">
        <f t="shared" si="151"/>
        <v>2000000</v>
      </c>
      <c r="L5154" s="1081"/>
      <c r="M5154" s="1321"/>
    </row>
    <row r="5155" spans="2:13" ht="51.75" thickBot="1" x14ac:dyDescent="0.4">
      <c r="B5155" s="698">
        <v>23020101</v>
      </c>
      <c r="C5155" s="698">
        <v>70741</v>
      </c>
      <c r="D5155" s="761" t="s">
        <v>4956</v>
      </c>
      <c r="E5155" s="700" t="s">
        <v>545</v>
      </c>
      <c r="F5155" s="698">
        <v>10742400</v>
      </c>
      <c r="G5155" s="26" t="s">
        <v>4947</v>
      </c>
      <c r="H5155" s="763">
        <v>130000000</v>
      </c>
      <c r="I5155" s="746"/>
      <c r="J5155" s="735">
        <v>-100000000</v>
      </c>
      <c r="K5155" s="763">
        <f t="shared" si="151"/>
        <v>30000000</v>
      </c>
      <c r="L5155" s="1081"/>
      <c r="M5155" s="1321"/>
    </row>
    <row r="5156" spans="2:13" ht="27.75" thickTop="1" thickBot="1" x14ac:dyDescent="0.4">
      <c r="B5156" s="764"/>
      <c r="C5156" s="764"/>
      <c r="D5156" s="764"/>
      <c r="E5156" s="764"/>
      <c r="F5156" s="764"/>
      <c r="G5156" s="16" t="s">
        <v>1038</v>
      </c>
      <c r="H5156" s="766">
        <f>SUM(H5147:H5155)</f>
        <v>192050000</v>
      </c>
      <c r="I5156" s="976">
        <f t="shared" ref="I5156:K5156" si="152">SUM(I5147:I5155)</f>
        <v>0</v>
      </c>
      <c r="J5156" s="766">
        <f t="shared" si="152"/>
        <v>-151750000</v>
      </c>
      <c r="K5156" s="766">
        <f t="shared" si="152"/>
        <v>40300000</v>
      </c>
      <c r="M5156" s="1321"/>
    </row>
    <row r="5157" spans="2:13" ht="27" thickTop="1" thickBot="1" x14ac:dyDescent="0.4">
      <c r="B5157" s="767"/>
      <c r="C5157" s="767"/>
      <c r="D5157" s="767"/>
      <c r="E5157" s="767"/>
      <c r="F5157" s="767"/>
      <c r="G5157" s="769"/>
      <c r="H5157" s="787"/>
      <c r="I5157" s="728"/>
      <c r="J5157" s="770"/>
      <c r="K5157" s="934"/>
      <c r="M5157" s="1321"/>
    </row>
    <row r="5158" spans="2:13" ht="27.75" thickTop="1" thickBot="1" x14ac:dyDescent="0.4">
      <c r="B5158" s="767"/>
      <c r="C5158" s="767"/>
      <c r="D5158" s="767"/>
      <c r="E5158" s="767"/>
      <c r="F5158" s="767"/>
      <c r="G5158" s="769"/>
      <c r="H5158" s="787"/>
      <c r="I5158" s="728"/>
      <c r="J5158" s="719" t="s">
        <v>215</v>
      </c>
      <c r="K5158" s="766">
        <f>K5156</f>
        <v>40300000</v>
      </c>
      <c r="M5158" s="1321"/>
    </row>
    <row r="5159" spans="2:13" ht="27.75" thickTop="1" thickBot="1" x14ac:dyDescent="0.4">
      <c r="B5159" s="767"/>
      <c r="C5159" s="767"/>
      <c r="D5159" s="767"/>
      <c r="E5159" s="767"/>
      <c r="F5159" s="767"/>
      <c r="G5159" s="769"/>
      <c r="H5159" s="787"/>
      <c r="I5159" s="728"/>
      <c r="J5159" s="720"/>
      <c r="K5159" s="1183"/>
      <c r="M5159" s="1321"/>
    </row>
    <row r="5160" spans="2:13" ht="27.75" thickTop="1" thickBot="1" x14ac:dyDescent="0.4">
      <c r="B5160" s="1088" t="s">
        <v>108</v>
      </c>
      <c r="C5160" s="1089" t="s">
        <v>3183</v>
      </c>
      <c r="D5160" s="1089"/>
      <c r="E5160" s="1089"/>
      <c r="F5160" s="1089"/>
      <c r="G5160" s="1089"/>
      <c r="H5160" s="1108"/>
      <c r="I5160" s="1101"/>
      <c r="J5160" s="1112"/>
      <c r="K5160" s="1122"/>
      <c r="M5160" s="1321"/>
    </row>
    <row r="5161" spans="2:13" ht="27.75" thickTop="1" thickBot="1" x14ac:dyDescent="0.4">
      <c r="B5161" s="1569" t="s">
        <v>182</v>
      </c>
      <c r="C5161" s="1569"/>
      <c r="D5161" s="1569"/>
      <c r="E5161" s="1569"/>
      <c r="F5161" s="1569"/>
      <c r="G5161" s="31"/>
      <c r="H5161" s="32"/>
      <c r="I5161" s="753"/>
      <c r="J5161" s="722"/>
      <c r="K5161" s="98"/>
      <c r="M5161" s="1321"/>
    </row>
    <row r="5162" spans="2:13" ht="106.5" thickTop="1" thickBot="1" x14ac:dyDescent="0.4">
      <c r="B5162" s="20" t="s">
        <v>137</v>
      </c>
      <c r="C5162" s="20" t="s">
        <v>138</v>
      </c>
      <c r="D5162" s="20" t="s">
        <v>139</v>
      </c>
      <c r="E5162" s="20" t="s">
        <v>140</v>
      </c>
      <c r="F5162" s="20" t="s">
        <v>141</v>
      </c>
      <c r="G5162" s="20" t="s">
        <v>142</v>
      </c>
      <c r="H5162" s="33" t="s">
        <v>3311</v>
      </c>
      <c r="I5162" s="750" t="s">
        <v>3316</v>
      </c>
      <c r="J5162" s="717" t="s">
        <v>3315</v>
      </c>
      <c r="K5162" s="21" t="s">
        <v>5190</v>
      </c>
      <c r="M5162" s="1321"/>
    </row>
    <row r="5163" spans="2:13" ht="26.25" thickTop="1" x14ac:dyDescent="0.35">
      <c r="B5163" s="782">
        <v>21010101</v>
      </c>
      <c r="C5163" s="782">
        <v>70731</v>
      </c>
      <c r="D5163" s="783" t="s">
        <v>4967</v>
      </c>
      <c r="E5163" s="784">
        <v>2101</v>
      </c>
      <c r="F5163" s="782">
        <v>10721300</v>
      </c>
      <c r="G5163" s="37" t="s">
        <v>143</v>
      </c>
      <c r="H5163" s="785">
        <v>2536656073.4699998</v>
      </c>
      <c r="I5163" s="744">
        <v>1108868407.72</v>
      </c>
      <c r="J5163" s="738"/>
      <c r="K5163" s="1174">
        <f t="shared" ref="K5163:K5200" si="153">SUM(H5163,J5163)</f>
        <v>2536656073.4699998</v>
      </c>
      <c r="L5163" s="1081"/>
      <c r="M5163" s="1321"/>
    </row>
    <row r="5164" spans="2:13" x14ac:dyDescent="0.35">
      <c r="B5164" s="698">
        <v>22020101</v>
      </c>
      <c r="C5164" s="782">
        <v>70731</v>
      </c>
      <c r="D5164" s="761" t="s">
        <v>4967</v>
      </c>
      <c r="E5164" s="700">
        <v>2101</v>
      </c>
      <c r="F5164" s="698">
        <v>10721300</v>
      </c>
      <c r="G5164" s="26" t="s">
        <v>145</v>
      </c>
      <c r="H5164" s="763">
        <v>2000000</v>
      </c>
      <c r="I5164" s="746"/>
      <c r="J5164" s="735"/>
      <c r="K5164" s="1226">
        <f t="shared" si="153"/>
        <v>2000000</v>
      </c>
      <c r="L5164" s="1081"/>
      <c r="M5164" s="1321"/>
    </row>
    <row r="5165" spans="2:13" x14ac:dyDescent="0.35">
      <c r="B5165" s="698">
        <v>22020102</v>
      </c>
      <c r="C5165" s="782">
        <v>70731</v>
      </c>
      <c r="D5165" s="761" t="s">
        <v>4967</v>
      </c>
      <c r="E5165" s="700">
        <v>2101</v>
      </c>
      <c r="F5165" s="698">
        <v>10721300</v>
      </c>
      <c r="G5165" s="26" t="s">
        <v>146</v>
      </c>
      <c r="H5165" s="763">
        <v>3446000</v>
      </c>
      <c r="I5165" s="746"/>
      <c r="J5165" s="735"/>
      <c r="K5165" s="1226">
        <f t="shared" si="153"/>
        <v>3446000</v>
      </c>
      <c r="L5165" s="1081"/>
      <c r="M5165" s="1321"/>
    </row>
    <row r="5166" spans="2:13" x14ac:dyDescent="0.35">
      <c r="B5166" s="698">
        <v>22020201</v>
      </c>
      <c r="C5166" s="782">
        <v>70731</v>
      </c>
      <c r="D5166" s="761" t="s">
        <v>4967</v>
      </c>
      <c r="E5166" s="700">
        <v>2101</v>
      </c>
      <c r="F5166" s="698">
        <v>10721300</v>
      </c>
      <c r="G5166" s="26" t="s">
        <v>147</v>
      </c>
      <c r="H5166" s="763">
        <v>1000000</v>
      </c>
      <c r="I5166" s="746"/>
      <c r="J5166" s="735"/>
      <c r="K5166" s="1226">
        <f t="shared" si="153"/>
        <v>1000000</v>
      </c>
      <c r="L5166" s="1081"/>
      <c r="M5166" s="1321"/>
    </row>
    <row r="5167" spans="2:13" x14ac:dyDescent="0.35">
      <c r="B5167" s="698">
        <v>22020202</v>
      </c>
      <c r="C5167" s="782">
        <v>70731</v>
      </c>
      <c r="D5167" s="761" t="s">
        <v>4967</v>
      </c>
      <c r="E5167" s="700">
        <v>2101</v>
      </c>
      <c r="F5167" s="698">
        <v>10721300</v>
      </c>
      <c r="G5167" s="26" t="s">
        <v>184</v>
      </c>
      <c r="H5167" s="763">
        <v>500000</v>
      </c>
      <c r="I5167" s="746"/>
      <c r="J5167" s="735"/>
      <c r="K5167" s="1226">
        <f t="shared" si="153"/>
        <v>500000</v>
      </c>
      <c r="L5167" s="1081"/>
      <c r="M5167" s="1321"/>
    </row>
    <row r="5168" spans="2:13" x14ac:dyDescent="0.35">
      <c r="B5168" s="698">
        <v>22020203</v>
      </c>
      <c r="C5168" s="782">
        <v>70731</v>
      </c>
      <c r="D5168" s="761" t="s">
        <v>4967</v>
      </c>
      <c r="E5168" s="700">
        <v>2101</v>
      </c>
      <c r="F5168" s="698">
        <v>10721300</v>
      </c>
      <c r="G5168" s="26" t="s">
        <v>148</v>
      </c>
      <c r="H5168" s="763">
        <v>150000</v>
      </c>
      <c r="I5168" s="746"/>
      <c r="J5168" s="735"/>
      <c r="K5168" s="1226">
        <f t="shared" si="153"/>
        <v>150000</v>
      </c>
      <c r="L5168" s="1081"/>
      <c r="M5168" s="1321"/>
    </row>
    <row r="5169" spans="2:13" x14ac:dyDescent="0.35">
      <c r="B5169" s="698">
        <v>22020204</v>
      </c>
      <c r="C5169" s="782">
        <v>70731</v>
      </c>
      <c r="D5169" s="761" t="s">
        <v>4967</v>
      </c>
      <c r="E5169" s="700">
        <v>2101</v>
      </c>
      <c r="F5169" s="698">
        <v>10721300</v>
      </c>
      <c r="G5169" s="26" t="s">
        <v>149</v>
      </c>
      <c r="H5169" s="763">
        <v>200000</v>
      </c>
      <c r="I5169" s="746"/>
      <c r="J5169" s="735"/>
      <c r="K5169" s="1226">
        <f t="shared" si="153"/>
        <v>200000</v>
      </c>
      <c r="L5169" s="1081"/>
      <c r="M5169" s="1321"/>
    </row>
    <row r="5170" spans="2:13" x14ac:dyDescent="0.35">
      <c r="B5170" s="698">
        <v>22020205</v>
      </c>
      <c r="C5170" s="782">
        <v>70731</v>
      </c>
      <c r="D5170" s="761" t="s">
        <v>4967</v>
      </c>
      <c r="E5170" s="700">
        <v>2101</v>
      </c>
      <c r="F5170" s="698">
        <v>10721300</v>
      </c>
      <c r="G5170" s="26" t="s">
        <v>185</v>
      </c>
      <c r="H5170" s="763">
        <v>160000</v>
      </c>
      <c r="I5170" s="746"/>
      <c r="J5170" s="735"/>
      <c r="K5170" s="1226">
        <f t="shared" si="153"/>
        <v>160000</v>
      </c>
      <c r="L5170" s="1081"/>
      <c r="M5170" s="1321"/>
    </row>
    <row r="5171" spans="2:13" x14ac:dyDescent="0.35">
      <c r="B5171" s="698">
        <v>22020206</v>
      </c>
      <c r="C5171" s="782">
        <v>70731</v>
      </c>
      <c r="D5171" s="761" t="s">
        <v>4967</v>
      </c>
      <c r="E5171" s="700">
        <v>2101</v>
      </c>
      <c r="F5171" s="698">
        <v>10721300</v>
      </c>
      <c r="G5171" s="26" t="s">
        <v>234</v>
      </c>
      <c r="H5171" s="763">
        <v>300000</v>
      </c>
      <c r="I5171" s="746"/>
      <c r="J5171" s="735"/>
      <c r="K5171" s="1226">
        <f t="shared" si="153"/>
        <v>300000</v>
      </c>
      <c r="L5171" s="1081"/>
      <c r="M5171" s="1321"/>
    </row>
    <row r="5172" spans="2:13" x14ac:dyDescent="0.35">
      <c r="B5172" s="698">
        <v>22020301</v>
      </c>
      <c r="C5172" s="782">
        <v>70731</v>
      </c>
      <c r="D5172" s="761" t="s">
        <v>4967</v>
      </c>
      <c r="E5172" s="700">
        <v>2101</v>
      </c>
      <c r="F5172" s="698">
        <v>10721300</v>
      </c>
      <c r="G5172" s="26" t="s">
        <v>195</v>
      </c>
      <c r="H5172" s="791">
        <v>1200000</v>
      </c>
      <c r="I5172" s="745"/>
      <c r="J5172" s="648"/>
      <c r="K5172" s="1226">
        <f t="shared" si="153"/>
        <v>1200000</v>
      </c>
      <c r="L5172" s="1081"/>
      <c r="M5172" s="1321"/>
    </row>
    <row r="5173" spans="2:13" x14ac:dyDescent="0.35">
      <c r="B5173" s="698">
        <v>22020302</v>
      </c>
      <c r="C5173" s="782">
        <v>70731</v>
      </c>
      <c r="D5173" s="761" t="s">
        <v>4967</v>
      </c>
      <c r="E5173" s="700">
        <v>2101</v>
      </c>
      <c r="F5173" s="698">
        <v>10721300</v>
      </c>
      <c r="G5173" s="26" t="s">
        <v>207</v>
      </c>
      <c r="H5173" s="791">
        <v>40000</v>
      </c>
      <c r="I5173" s="745"/>
      <c r="J5173" s="648"/>
      <c r="K5173" s="1226">
        <f t="shared" si="153"/>
        <v>40000</v>
      </c>
      <c r="L5173" s="1081"/>
      <c r="M5173" s="1321"/>
    </row>
    <row r="5174" spans="2:13" x14ac:dyDescent="0.35">
      <c r="B5174" s="698">
        <v>22020303</v>
      </c>
      <c r="C5174" s="782">
        <v>70731</v>
      </c>
      <c r="D5174" s="761" t="s">
        <v>4967</v>
      </c>
      <c r="E5174" s="700">
        <v>2101</v>
      </c>
      <c r="F5174" s="698">
        <v>10721300</v>
      </c>
      <c r="G5174" s="26" t="s">
        <v>152</v>
      </c>
      <c r="H5174" s="791">
        <v>72000</v>
      </c>
      <c r="I5174" s="745"/>
      <c r="J5174" s="648"/>
      <c r="K5174" s="1226">
        <f t="shared" si="153"/>
        <v>72000</v>
      </c>
      <c r="L5174" s="1081"/>
      <c r="M5174" s="1321"/>
    </row>
    <row r="5175" spans="2:13" x14ac:dyDescent="0.35">
      <c r="B5175" s="698">
        <v>22020305</v>
      </c>
      <c r="C5175" s="782">
        <v>70731</v>
      </c>
      <c r="D5175" s="761" t="s">
        <v>4967</v>
      </c>
      <c r="E5175" s="700">
        <v>2101</v>
      </c>
      <c r="F5175" s="698">
        <v>10721300</v>
      </c>
      <c r="G5175" s="26" t="s">
        <v>153</v>
      </c>
      <c r="H5175" s="791">
        <v>535000</v>
      </c>
      <c r="I5175" s="745"/>
      <c r="J5175" s="648"/>
      <c r="K5175" s="1226">
        <f t="shared" si="153"/>
        <v>535000</v>
      </c>
      <c r="L5175" s="1081"/>
      <c r="M5175" s="1321"/>
    </row>
    <row r="5176" spans="2:13" x14ac:dyDescent="0.35">
      <c r="B5176" s="698">
        <v>22020306</v>
      </c>
      <c r="C5176" s="782">
        <v>70731</v>
      </c>
      <c r="D5176" s="761" t="s">
        <v>4967</v>
      </c>
      <c r="E5176" s="700">
        <v>2101</v>
      </c>
      <c r="F5176" s="698">
        <v>10721300</v>
      </c>
      <c r="G5176" s="26" t="s">
        <v>154</v>
      </c>
      <c r="H5176" s="791">
        <v>1960000</v>
      </c>
      <c r="I5176" s="745"/>
      <c r="J5176" s="648"/>
      <c r="K5176" s="1226">
        <f t="shared" si="153"/>
        <v>1960000</v>
      </c>
      <c r="L5176" s="1081"/>
      <c r="M5176" s="1321"/>
    </row>
    <row r="5177" spans="2:13" x14ac:dyDescent="0.35">
      <c r="B5177" s="698">
        <v>22020307</v>
      </c>
      <c r="C5177" s="782">
        <v>70731</v>
      </c>
      <c r="D5177" s="761" t="s">
        <v>4967</v>
      </c>
      <c r="E5177" s="700">
        <v>2101</v>
      </c>
      <c r="F5177" s="698">
        <v>10721300</v>
      </c>
      <c r="G5177" s="26" t="s">
        <v>155</v>
      </c>
      <c r="H5177" s="791">
        <v>2000000</v>
      </c>
      <c r="I5177" s="745"/>
      <c r="J5177" s="648"/>
      <c r="K5177" s="1226">
        <f t="shared" si="153"/>
        <v>2000000</v>
      </c>
      <c r="L5177" s="1081"/>
      <c r="M5177" s="1321"/>
    </row>
    <row r="5178" spans="2:13" x14ac:dyDescent="0.35">
      <c r="B5178" s="698">
        <v>22020401</v>
      </c>
      <c r="C5178" s="782">
        <v>70731</v>
      </c>
      <c r="D5178" s="761" t="s">
        <v>4967</v>
      </c>
      <c r="E5178" s="700">
        <v>2101</v>
      </c>
      <c r="F5178" s="698">
        <v>10721300</v>
      </c>
      <c r="G5178" s="26" t="s">
        <v>196</v>
      </c>
      <c r="H5178" s="791">
        <v>3000000</v>
      </c>
      <c r="I5178" s="745"/>
      <c r="J5178" s="648"/>
      <c r="K5178" s="1226">
        <f t="shared" si="153"/>
        <v>3000000</v>
      </c>
      <c r="L5178" s="1081"/>
      <c r="M5178" s="1321"/>
    </row>
    <row r="5179" spans="2:13" x14ac:dyDescent="0.35">
      <c r="B5179" s="698">
        <v>22020402</v>
      </c>
      <c r="C5179" s="782">
        <v>70731</v>
      </c>
      <c r="D5179" s="761" t="s">
        <v>4967</v>
      </c>
      <c r="E5179" s="700">
        <v>2101</v>
      </c>
      <c r="F5179" s="698">
        <v>10721300</v>
      </c>
      <c r="G5179" s="26" t="s">
        <v>197</v>
      </c>
      <c r="H5179" s="791">
        <v>300000</v>
      </c>
      <c r="I5179" s="745"/>
      <c r="J5179" s="648"/>
      <c r="K5179" s="1226">
        <f t="shared" si="153"/>
        <v>300000</v>
      </c>
      <c r="L5179" s="1081"/>
      <c r="M5179" s="1321"/>
    </row>
    <row r="5180" spans="2:13" x14ac:dyDescent="0.35">
      <c r="B5180" s="698">
        <v>22020403</v>
      </c>
      <c r="C5180" s="782">
        <v>70731</v>
      </c>
      <c r="D5180" s="761" t="s">
        <v>4967</v>
      </c>
      <c r="E5180" s="700">
        <v>2101</v>
      </c>
      <c r="F5180" s="698">
        <v>10721300</v>
      </c>
      <c r="G5180" s="26" t="s">
        <v>160</v>
      </c>
      <c r="H5180" s="791">
        <v>500000</v>
      </c>
      <c r="I5180" s="745"/>
      <c r="J5180" s="648"/>
      <c r="K5180" s="1226">
        <f t="shared" si="153"/>
        <v>500000</v>
      </c>
      <c r="L5180" s="1081"/>
      <c r="M5180" s="1321"/>
    </row>
    <row r="5181" spans="2:13" x14ac:dyDescent="0.35">
      <c r="B5181" s="698">
        <v>22020404</v>
      </c>
      <c r="C5181" s="782">
        <v>70731</v>
      </c>
      <c r="D5181" s="761" t="s">
        <v>4967</v>
      </c>
      <c r="E5181" s="700">
        <v>2101</v>
      </c>
      <c r="F5181" s="698">
        <v>10721300</v>
      </c>
      <c r="G5181" s="26" t="s">
        <v>161</v>
      </c>
      <c r="H5181" s="791">
        <v>300000</v>
      </c>
      <c r="I5181" s="745"/>
      <c r="J5181" s="648"/>
      <c r="K5181" s="1226">
        <f t="shared" si="153"/>
        <v>300000</v>
      </c>
      <c r="L5181" s="1081"/>
      <c r="M5181" s="1321"/>
    </row>
    <row r="5182" spans="2:13" x14ac:dyDescent="0.35">
      <c r="B5182" s="698">
        <v>22020405</v>
      </c>
      <c r="C5182" s="782">
        <v>70731</v>
      </c>
      <c r="D5182" s="761" t="s">
        <v>4967</v>
      </c>
      <c r="E5182" s="700">
        <v>2101</v>
      </c>
      <c r="F5182" s="698">
        <v>10721300</v>
      </c>
      <c r="G5182" s="26" t="s">
        <v>162</v>
      </c>
      <c r="H5182" s="791">
        <v>500000</v>
      </c>
      <c r="I5182" s="745"/>
      <c r="J5182" s="648"/>
      <c r="K5182" s="1226">
        <f t="shared" si="153"/>
        <v>500000</v>
      </c>
      <c r="L5182" s="1081"/>
      <c r="M5182" s="1321"/>
    </row>
    <row r="5183" spans="2:13" x14ac:dyDescent="0.35">
      <c r="B5183" s="698">
        <v>22020501</v>
      </c>
      <c r="C5183" s="782">
        <v>70731</v>
      </c>
      <c r="D5183" s="761" t="s">
        <v>4967</v>
      </c>
      <c r="E5183" s="700">
        <v>2101</v>
      </c>
      <c r="F5183" s="698">
        <v>10721300</v>
      </c>
      <c r="G5183" s="26" t="s">
        <v>198</v>
      </c>
      <c r="H5183" s="791">
        <v>600000</v>
      </c>
      <c r="I5183" s="745"/>
      <c r="J5183" s="648"/>
      <c r="K5183" s="1226">
        <f t="shared" si="153"/>
        <v>600000</v>
      </c>
      <c r="L5183" s="1081"/>
      <c r="M5183" s="1321"/>
    </row>
    <row r="5184" spans="2:13" x14ac:dyDescent="0.35">
      <c r="B5184" s="698">
        <v>22020601</v>
      </c>
      <c r="C5184" s="782">
        <v>70731</v>
      </c>
      <c r="D5184" s="761" t="s">
        <v>4967</v>
      </c>
      <c r="E5184" s="700">
        <v>2101</v>
      </c>
      <c r="F5184" s="698">
        <v>10721300</v>
      </c>
      <c r="G5184" s="26" t="s">
        <v>166</v>
      </c>
      <c r="H5184" s="791">
        <v>550000</v>
      </c>
      <c r="I5184" s="745"/>
      <c r="J5184" s="648"/>
      <c r="K5184" s="1226">
        <f t="shared" si="153"/>
        <v>550000</v>
      </c>
      <c r="L5184" s="1081"/>
      <c r="M5184" s="1321"/>
    </row>
    <row r="5185" spans="2:13" x14ac:dyDescent="0.35">
      <c r="B5185" s="698">
        <v>22020603</v>
      </c>
      <c r="C5185" s="782">
        <v>70731</v>
      </c>
      <c r="D5185" s="761" t="s">
        <v>4967</v>
      </c>
      <c r="E5185" s="700">
        <v>2101</v>
      </c>
      <c r="F5185" s="698">
        <v>10721300</v>
      </c>
      <c r="G5185" s="26" t="s">
        <v>233</v>
      </c>
      <c r="H5185" s="791">
        <v>400000</v>
      </c>
      <c r="I5185" s="745"/>
      <c r="J5185" s="648"/>
      <c r="K5185" s="1226">
        <f t="shared" si="153"/>
        <v>400000</v>
      </c>
      <c r="L5185" s="1081"/>
      <c r="M5185" s="1321"/>
    </row>
    <row r="5186" spans="2:13" x14ac:dyDescent="0.35">
      <c r="B5186" s="698">
        <v>22020605</v>
      </c>
      <c r="C5186" s="782">
        <v>70731</v>
      </c>
      <c r="D5186" s="761" t="s">
        <v>4967</v>
      </c>
      <c r="E5186" s="700">
        <v>2101</v>
      </c>
      <c r="F5186" s="698">
        <v>10721300</v>
      </c>
      <c r="G5186" s="26" t="s">
        <v>167</v>
      </c>
      <c r="H5186" s="791">
        <v>300000</v>
      </c>
      <c r="I5186" s="745"/>
      <c r="J5186" s="648"/>
      <c r="K5186" s="1226">
        <f t="shared" si="153"/>
        <v>300000</v>
      </c>
      <c r="L5186" s="1081"/>
      <c r="M5186" s="1321"/>
    </row>
    <row r="5187" spans="2:13" x14ac:dyDescent="0.35">
      <c r="B5187" s="698">
        <v>22020702</v>
      </c>
      <c r="C5187" s="782">
        <v>70731</v>
      </c>
      <c r="D5187" s="761" t="s">
        <v>4967</v>
      </c>
      <c r="E5187" s="700">
        <v>2101</v>
      </c>
      <c r="F5187" s="698">
        <v>10721300</v>
      </c>
      <c r="G5187" s="26" t="s">
        <v>223</v>
      </c>
      <c r="H5187" s="791">
        <v>50000</v>
      </c>
      <c r="I5187" s="745"/>
      <c r="J5187" s="648"/>
      <c r="K5187" s="1226">
        <f t="shared" si="153"/>
        <v>50000</v>
      </c>
      <c r="L5187" s="1081"/>
      <c r="M5187" s="1321"/>
    </row>
    <row r="5188" spans="2:13" x14ac:dyDescent="0.35">
      <c r="B5188" s="698">
        <v>22020703</v>
      </c>
      <c r="C5188" s="782">
        <v>70731</v>
      </c>
      <c r="D5188" s="761" t="s">
        <v>4967</v>
      </c>
      <c r="E5188" s="700">
        <v>2101</v>
      </c>
      <c r="F5188" s="698">
        <v>10721300</v>
      </c>
      <c r="G5188" s="26" t="s">
        <v>208</v>
      </c>
      <c r="H5188" s="791">
        <v>1600000</v>
      </c>
      <c r="I5188" s="745"/>
      <c r="J5188" s="648"/>
      <c r="K5188" s="1226">
        <f t="shared" si="153"/>
        <v>1600000</v>
      </c>
      <c r="L5188" s="1081"/>
      <c r="M5188" s="1321"/>
    </row>
    <row r="5189" spans="2:13" x14ac:dyDescent="0.35">
      <c r="B5189" s="698">
        <v>22020801</v>
      </c>
      <c r="C5189" s="782">
        <v>70731</v>
      </c>
      <c r="D5189" s="761" t="s">
        <v>4967</v>
      </c>
      <c r="E5189" s="700">
        <v>2101</v>
      </c>
      <c r="F5189" s="698">
        <v>10721300</v>
      </c>
      <c r="G5189" s="26" t="s">
        <v>168</v>
      </c>
      <c r="H5189" s="791">
        <v>4300000</v>
      </c>
      <c r="I5189" s="745"/>
      <c r="J5189" s="648"/>
      <c r="K5189" s="1226">
        <f t="shared" si="153"/>
        <v>4300000</v>
      </c>
      <c r="L5189" s="1081"/>
      <c r="M5189" s="1321"/>
    </row>
    <row r="5190" spans="2:13" x14ac:dyDescent="0.35">
      <c r="B5190" s="698">
        <v>22020803</v>
      </c>
      <c r="C5190" s="782">
        <v>70731</v>
      </c>
      <c r="D5190" s="761" t="s">
        <v>4967</v>
      </c>
      <c r="E5190" s="700">
        <v>2101</v>
      </c>
      <c r="F5190" s="698">
        <v>10721300</v>
      </c>
      <c r="G5190" s="26" t="s">
        <v>169</v>
      </c>
      <c r="H5190" s="791">
        <v>700000</v>
      </c>
      <c r="I5190" s="745"/>
      <c r="J5190" s="648"/>
      <c r="K5190" s="1226">
        <f t="shared" si="153"/>
        <v>700000</v>
      </c>
      <c r="L5190" s="1081"/>
      <c r="M5190" s="1321"/>
    </row>
    <row r="5191" spans="2:13" x14ac:dyDescent="0.35">
      <c r="B5191" s="698">
        <v>22020806</v>
      </c>
      <c r="C5191" s="782">
        <v>70731</v>
      </c>
      <c r="D5191" s="761" t="s">
        <v>4967</v>
      </c>
      <c r="E5191" s="700">
        <v>2101</v>
      </c>
      <c r="F5191" s="698">
        <v>10721300</v>
      </c>
      <c r="G5191" s="26" t="s">
        <v>170</v>
      </c>
      <c r="H5191" s="791">
        <v>150000</v>
      </c>
      <c r="I5191" s="745"/>
      <c r="J5191" s="648"/>
      <c r="K5191" s="1226">
        <f t="shared" si="153"/>
        <v>150000</v>
      </c>
      <c r="L5191" s="1081"/>
      <c r="M5191" s="1321"/>
    </row>
    <row r="5192" spans="2:13" x14ac:dyDescent="0.35">
      <c r="B5192" s="698">
        <v>22020901</v>
      </c>
      <c r="C5192" s="782">
        <v>70731</v>
      </c>
      <c r="D5192" s="761" t="s">
        <v>4967</v>
      </c>
      <c r="E5192" s="700">
        <v>2101</v>
      </c>
      <c r="F5192" s="698">
        <v>10721300</v>
      </c>
      <c r="G5192" s="26" t="s">
        <v>171</v>
      </c>
      <c r="H5192" s="791">
        <v>50000</v>
      </c>
      <c r="I5192" s="745"/>
      <c r="J5192" s="648"/>
      <c r="K5192" s="1226">
        <f t="shared" si="153"/>
        <v>50000</v>
      </c>
      <c r="L5192" s="1081"/>
      <c r="M5192" s="1321"/>
    </row>
    <row r="5193" spans="2:13" x14ac:dyDescent="0.35">
      <c r="B5193" s="698">
        <v>22021001</v>
      </c>
      <c r="C5193" s="782">
        <v>70731</v>
      </c>
      <c r="D5193" s="761" t="s">
        <v>4967</v>
      </c>
      <c r="E5193" s="700">
        <v>2101</v>
      </c>
      <c r="F5193" s="698">
        <v>10721300</v>
      </c>
      <c r="G5193" s="26" t="s">
        <v>172</v>
      </c>
      <c r="H5193" s="791">
        <v>2600000</v>
      </c>
      <c r="I5193" s="745"/>
      <c r="J5193" s="648"/>
      <c r="K5193" s="1226">
        <f t="shared" si="153"/>
        <v>2600000</v>
      </c>
      <c r="L5193" s="1081"/>
      <c r="M5193" s="1321"/>
    </row>
    <row r="5194" spans="2:13" x14ac:dyDescent="0.35">
      <c r="B5194" s="698">
        <v>22021002</v>
      </c>
      <c r="C5194" s="782">
        <v>70731</v>
      </c>
      <c r="D5194" s="761" t="s">
        <v>4967</v>
      </c>
      <c r="E5194" s="700">
        <v>2101</v>
      </c>
      <c r="F5194" s="698">
        <v>10721300</v>
      </c>
      <c r="G5194" s="26" t="s">
        <v>189</v>
      </c>
      <c r="H5194" s="791">
        <v>3000000</v>
      </c>
      <c r="I5194" s="745"/>
      <c r="J5194" s="648"/>
      <c r="K5194" s="1226">
        <f t="shared" si="153"/>
        <v>3000000</v>
      </c>
      <c r="L5194" s="1081"/>
      <c r="M5194" s="1321"/>
    </row>
    <row r="5195" spans="2:13" x14ac:dyDescent="0.35">
      <c r="B5195" s="698">
        <v>22021003</v>
      </c>
      <c r="C5195" s="782">
        <v>70731</v>
      </c>
      <c r="D5195" s="761" t="s">
        <v>4967</v>
      </c>
      <c r="E5195" s="700">
        <v>2101</v>
      </c>
      <c r="F5195" s="698">
        <v>10721300</v>
      </c>
      <c r="G5195" s="26" t="s">
        <v>173</v>
      </c>
      <c r="H5195" s="763">
        <v>300000</v>
      </c>
      <c r="I5195" s="746"/>
      <c r="J5195" s="735"/>
      <c r="K5195" s="1226">
        <f t="shared" si="153"/>
        <v>300000</v>
      </c>
      <c r="L5195" s="1081"/>
      <c r="M5195" s="1321"/>
    </row>
    <row r="5196" spans="2:13" x14ac:dyDescent="0.35">
      <c r="B5196" s="698">
        <v>22021004</v>
      </c>
      <c r="C5196" s="782">
        <v>70731</v>
      </c>
      <c r="D5196" s="761" t="s">
        <v>4967</v>
      </c>
      <c r="E5196" s="700">
        <v>2101</v>
      </c>
      <c r="F5196" s="698">
        <v>10721300</v>
      </c>
      <c r="G5196" s="26" t="s">
        <v>174</v>
      </c>
      <c r="H5196" s="791">
        <v>200000</v>
      </c>
      <c r="I5196" s="745"/>
      <c r="J5196" s="648"/>
      <c r="K5196" s="1226">
        <f t="shared" si="153"/>
        <v>200000</v>
      </c>
      <c r="L5196" s="1081"/>
      <c r="M5196" s="1321"/>
    </row>
    <row r="5197" spans="2:13" x14ac:dyDescent="0.35">
      <c r="B5197" s="698">
        <v>22021006</v>
      </c>
      <c r="C5197" s="782">
        <v>70731</v>
      </c>
      <c r="D5197" s="761" t="s">
        <v>4967</v>
      </c>
      <c r="E5197" s="700">
        <v>2101</v>
      </c>
      <c r="F5197" s="698">
        <v>10721300</v>
      </c>
      <c r="G5197" s="26" t="s">
        <v>190</v>
      </c>
      <c r="H5197" s="791">
        <v>30000</v>
      </c>
      <c r="I5197" s="745"/>
      <c r="J5197" s="648"/>
      <c r="K5197" s="1226">
        <f t="shared" si="153"/>
        <v>30000</v>
      </c>
      <c r="L5197" s="1081"/>
      <c r="M5197" s="1321"/>
    </row>
    <row r="5198" spans="2:13" x14ac:dyDescent="0.35">
      <c r="B5198" s="698">
        <v>22021007</v>
      </c>
      <c r="C5198" s="782">
        <v>70731</v>
      </c>
      <c r="D5198" s="761" t="s">
        <v>4967</v>
      </c>
      <c r="E5198" s="700">
        <v>2101</v>
      </c>
      <c r="F5198" s="698">
        <v>10721300</v>
      </c>
      <c r="G5198" s="26" t="s">
        <v>175</v>
      </c>
      <c r="H5198" s="791">
        <v>1560000</v>
      </c>
      <c r="I5198" s="745"/>
      <c r="J5198" s="648"/>
      <c r="K5198" s="1226">
        <f t="shared" si="153"/>
        <v>1560000</v>
      </c>
      <c r="L5198" s="1081"/>
      <c r="M5198" s="1321"/>
    </row>
    <row r="5199" spans="2:13" x14ac:dyDescent="0.35">
      <c r="B5199" s="698">
        <v>22021014</v>
      </c>
      <c r="C5199" s="782">
        <v>70731</v>
      </c>
      <c r="D5199" s="761" t="s">
        <v>4967</v>
      </c>
      <c r="E5199" s="700">
        <v>2101</v>
      </c>
      <c r="F5199" s="698">
        <v>10721300</v>
      </c>
      <c r="G5199" s="26" t="s">
        <v>206</v>
      </c>
      <c r="H5199" s="791">
        <v>750000</v>
      </c>
      <c r="I5199" s="745"/>
      <c r="J5199" s="648"/>
      <c r="K5199" s="1226">
        <f t="shared" si="153"/>
        <v>750000</v>
      </c>
      <c r="L5199" s="1081"/>
      <c r="M5199" s="1321"/>
    </row>
    <row r="5200" spans="2:13" ht="26.25" thickBot="1" x14ac:dyDescent="0.4">
      <c r="B5200" s="698">
        <v>22040101</v>
      </c>
      <c r="C5200" s="782">
        <v>70731</v>
      </c>
      <c r="D5200" s="761" t="s">
        <v>4967</v>
      </c>
      <c r="E5200" s="700">
        <v>2101</v>
      </c>
      <c r="F5200" s="698">
        <v>10721300</v>
      </c>
      <c r="G5200" s="26" t="s">
        <v>202</v>
      </c>
      <c r="H5200" s="791">
        <v>4700000</v>
      </c>
      <c r="I5200" s="745"/>
      <c r="J5200" s="648"/>
      <c r="K5200" s="1226">
        <f t="shared" si="153"/>
        <v>4700000</v>
      </c>
      <c r="L5200" s="1081"/>
      <c r="M5200" s="1321"/>
    </row>
    <row r="5201" spans="2:13" ht="27.75" thickTop="1" thickBot="1" x14ac:dyDescent="0.4">
      <c r="B5201" s="764"/>
      <c r="C5201" s="764"/>
      <c r="D5201" s="764"/>
      <c r="E5201" s="764"/>
      <c r="F5201" s="764"/>
      <c r="G5201" s="16" t="s">
        <v>1039</v>
      </c>
      <c r="H5201" s="1142">
        <f>SUM(H5163:H5200)</f>
        <v>2576659073.4699998</v>
      </c>
      <c r="I5201" s="759">
        <f>SUM(I5163:I5200)</f>
        <v>1108868407.72</v>
      </c>
      <c r="J5201" s="1162">
        <f>SUM(J5163:J5200)</f>
        <v>0</v>
      </c>
      <c r="K5201" s="1163">
        <f>SUM(K5163:K5200)</f>
        <v>2576659073.4699998</v>
      </c>
      <c r="M5201" s="1321"/>
    </row>
    <row r="5202" spans="2:13" ht="27.75" thickTop="1" thickBot="1" x14ac:dyDescent="0.4">
      <c r="B5202" s="767"/>
      <c r="C5202" s="767"/>
      <c r="D5202" s="767"/>
      <c r="E5202" s="767"/>
      <c r="F5202" s="767"/>
      <c r="G5202" s="184"/>
      <c r="H5202" s="1227"/>
      <c r="I5202" s="808"/>
      <c r="J5202" s="1164"/>
      <c r="K5202" s="1165"/>
      <c r="M5202" s="1321"/>
    </row>
    <row r="5203" spans="2:13" ht="27.75" thickTop="1" thickBot="1" x14ac:dyDescent="0.4">
      <c r="B5203" s="767"/>
      <c r="C5203" s="767"/>
      <c r="D5203" s="767"/>
      <c r="E5203" s="767"/>
      <c r="F5203" s="767"/>
      <c r="G5203" s="769"/>
      <c r="H5203" s="787"/>
      <c r="I5203" s="728"/>
      <c r="J5203" s="719" t="s">
        <v>179</v>
      </c>
      <c r="K5203" s="807">
        <f>SUM(K5163:K5163)</f>
        <v>2536656073.4699998</v>
      </c>
      <c r="M5203" s="1321"/>
    </row>
    <row r="5204" spans="2:13" ht="27.75" thickTop="1" thickBot="1" x14ac:dyDescent="0.4">
      <c r="B5204" s="767"/>
      <c r="C5204" s="767"/>
      <c r="D5204" s="767"/>
      <c r="E5204" s="767"/>
      <c r="F5204" s="767"/>
      <c r="G5204" s="769"/>
      <c r="H5204" s="787"/>
      <c r="I5204" s="728"/>
      <c r="J5204" s="719" t="s">
        <v>180</v>
      </c>
      <c r="K5204" s="807">
        <f>K5201-K5203</f>
        <v>40003000</v>
      </c>
      <c r="M5204" s="1321"/>
    </row>
    <row r="5205" spans="2:13" ht="27.75" thickTop="1" thickBot="1" x14ac:dyDescent="0.4">
      <c r="B5205" s="767"/>
      <c r="C5205" s="767"/>
      <c r="D5205" s="767"/>
      <c r="E5205" s="767"/>
      <c r="F5205" s="767"/>
      <c r="G5205" s="769"/>
      <c r="H5205" s="787"/>
      <c r="I5205" s="728"/>
      <c r="J5205" s="720"/>
      <c r="K5205" s="1183"/>
      <c r="M5205" s="1321"/>
    </row>
    <row r="5206" spans="2:13" ht="27.75" thickTop="1" thickBot="1" x14ac:dyDescent="0.4">
      <c r="B5206" s="1088" t="s">
        <v>108</v>
      </c>
      <c r="C5206" s="1089" t="s">
        <v>3183</v>
      </c>
      <c r="D5206" s="1089"/>
      <c r="E5206" s="1089"/>
      <c r="F5206" s="1089"/>
      <c r="G5206" s="1089"/>
      <c r="H5206" s="1108"/>
      <c r="I5206" s="1101"/>
      <c r="J5206" s="1112"/>
      <c r="K5206" s="1122"/>
      <c r="M5206" s="1321"/>
    </row>
    <row r="5207" spans="2:13" ht="27.75" thickTop="1" thickBot="1" x14ac:dyDescent="0.4">
      <c r="B5207" s="1569" t="s">
        <v>213</v>
      </c>
      <c r="C5207" s="1569"/>
      <c r="D5207" s="1569"/>
      <c r="E5207" s="1569"/>
      <c r="F5207" s="1569"/>
      <c r="G5207" s="31"/>
      <c r="H5207" s="32"/>
      <c r="I5207" s="753"/>
      <c r="J5207" s="722"/>
      <c r="K5207" s="32"/>
      <c r="M5207" s="1321"/>
    </row>
    <row r="5208" spans="2:13" ht="80.25" thickTop="1" thickBot="1" x14ac:dyDescent="0.4">
      <c r="B5208" s="20" t="s">
        <v>137</v>
      </c>
      <c r="C5208" s="20" t="s">
        <v>138</v>
      </c>
      <c r="D5208" s="20" t="s">
        <v>139</v>
      </c>
      <c r="E5208" s="20" t="s">
        <v>140</v>
      </c>
      <c r="F5208" s="20" t="s">
        <v>141</v>
      </c>
      <c r="G5208" s="20" t="s">
        <v>142</v>
      </c>
      <c r="H5208" s="33" t="s">
        <v>3311</v>
      </c>
      <c r="I5208" s="750" t="s">
        <v>3317</v>
      </c>
      <c r="J5208" s="717" t="s">
        <v>3318</v>
      </c>
      <c r="K5208" s="33" t="s">
        <v>5153</v>
      </c>
      <c r="M5208" s="1321"/>
    </row>
    <row r="5209" spans="2:13" ht="26.25" thickTop="1" x14ac:dyDescent="0.35">
      <c r="B5209" s="698">
        <v>23010119</v>
      </c>
      <c r="C5209" s="698">
        <v>70731</v>
      </c>
      <c r="D5209" s="761" t="s">
        <v>4968</v>
      </c>
      <c r="E5209" s="700">
        <v>3101</v>
      </c>
      <c r="F5209" s="698">
        <v>10721300</v>
      </c>
      <c r="G5209" s="26" t="s">
        <v>4970</v>
      </c>
      <c r="H5209" s="763">
        <v>3500000</v>
      </c>
      <c r="I5209" s="746"/>
      <c r="J5209" s="735"/>
      <c r="K5209" s="763">
        <f>SUM(H5209,J5209)</f>
        <v>3500000</v>
      </c>
      <c r="L5209" s="1081"/>
      <c r="M5209" s="1321"/>
    </row>
    <row r="5210" spans="2:13" ht="26.25" thickBot="1" x14ac:dyDescent="0.4">
      <c r="B5210" s="698">
        <v>23010113</v>
      </c>
      <c r="C5210" s="698">
        <v>70731</v>
      </c>
      <c r="D5210" s="761" t="s">
        <v>4969</v>
      </c>
      <c r="E5210" s="700">
        <v>3101</v>
      </c>
      <c r="F5210" s="698">
        <v>10721300</v>
      </c>
      <c r="G5210" s="26" t="s">
        <v>4971</v>
      </c>
      <c r="H5210" s="763">
        <v>5000000</v>
      </c>
      <c r="I5210" s="746"/>
      <c r="J5210" s="735">
        <v>-5000000</v>
      </c>
      <c r="K5210" s="763">
        <f>SUM(H5210,J5210)</f>
        <v>0</v>
      </c>
      <c r="L5210" s="1081"/>
      <c r="M5210" s="1321"/>
    </row>
    <row r="5211" spans="2:13" ht="27.75" thickTop="1" thickBot="1" x14ac:dyDescent="0.4">
      <c r="B5211" s="764"/>
      <c r="C5211" s="764"/>
      <c r="D5211" s="764"/>
      <c r="E5211" s="764"/>
      <c r="F5211" s="764"/>
      <c r="G5211" s="16" t="s">
        <v>1038</v>
      </c>
      <c r="H5211" s="766">
        <f>SUM(H5209:H5210)</f>
        <v>8500000</v>
      </c>
      <c r="I5211" s="747">
        <f>SUM(I5209:I5210)</f>
        <v>0</v>
      </c>
      <c r="J5211" s="765">
        <f>SUM(J5209:J5210)</f>
        <v>-5000000</v>
      </c>
      <c r="K5211" s="766">
        <f>SUM(K5209:K5210)</f>
        <v>3500000</v>
      </c>
      <c r="M5211" s="1321"/>
    </row>
    <row r="5212" spans="2:13" ht="27" thickTop="1" thickBot="1" x14ac:dyDescent="0.4">
      <c r="B5212" s="767"/>
      <c r="C5212" s="767"/>
      <c r="D5212" s="767"/>
      <c r="E5212" s="767"/>
      <c r="F5212" s="767"/>
      <c r="G5212" s="769"/>
      <c r="H5212" s="787"/>
      <c r="I5212" s="728"/>
      <c r="J5212" s="770"/>
      <c r="K5212" s="934"/>
      <c r="M5212" s="1321"/>
    </row>
    <row r="5213" spans="2:13" ht="27.75" thickTop="1" thickBot="1" x14ac:dyDescent="0.4">
      <c r="B5213" s="767"/>
      <c r="C5213" s="767"/>
      <c r="D5213" s="767"/>
      <c r="E5213" s="767"/>
      <c r="F5213" s="767"/>
      <c r="G5213" s="769"/>
      <c r="H5213" s="787"/>
      <c r="I5213" s="728"/>
      <c r="J5213" s="719" t="s">
        <v>215</v>
      </c>
      <c r="K5213" s="766">
        <f>K5211</f>
        <v>3500000</v>
      </c>
      <c r="M5213" s="1321"/>
    </row>
    <row r="5214" spans="2:13" ht="27.75" thickTop="1" thickBot="1" x14ac:dyDescent="0.4">
      <c r="B5214" s="767"/>
      <c r="C5214" s="767"/>
      <c r="D5214" s="767"/>
      <c r="E5214" s="767"/>
      <c r="F5214" s="767"/>
      <c r="G5214" s="769"/>
      <c r="H5214" s="787"/>
      <c r="I5214" s="728"/>
      <c r="J5214" s="720"/>
      <c r="K5214" s="1183"/>
      <c r="M5214" s="1321"/>
    </row>
    <row r="5215" spans="2:13" ht="27.75" thickTop="1" thickBot="1" x14ac:dyDescent="0.4">
      <c r="B5215" s="1088" t="s">
        <v>2938</v>
      </c>
      <c r="C5215" s="1089" t="s">
        <v>4604</v>
      </c>
      <c r="D5215" s="1089"/>
      <c r="E5215" s="1089"/>
      <c r="F5215" s="1089"/>
      <c r="G5215" s="1089"/>
      <c r="H5215" s="1108" t="s">
        <v>2939</v>
      </c>
      <c r="I5215" s="1101" t="s">
        <v>2939</v>
      </c>
      <c r="J5215" s="1112" t="s">
        <v>2939</v>
      </c>
      <c r="K5215" s="1122" t="s">
        <v>2939</v>
      </c>
      <c r="M5215" s="1321"/>
    </row>
    <row r="5216" spans="2:13" ht="27.75" thickTop="1" thickBot="1" x14ac:dyDescent="0.4">
      <c r="B5216" s="1569" t="s">
        <v>182</v>
      </c>
      <c r="C5216" s="1569"/>
      <c r="D5216" s="1569"/>
      <c r="E5216" s="1569"/>
      <c r="F5216" s="1569"/>
      <c r="G5216" s="1569"/>
      <c r="H5216" s="32"/>
      <c r="I5216" s="753"/>
      <c r="J5216" s="722"/>
      <c r="K5216" s="98"/>
      <c r="M5216" s="1321"/>
    </row>
    <row r="5217" spans="2:13" ht="106.5" thickTop="1" thickBot="1" x14ac:dyDescent="0.4">
      <c r="B5217" s="20" t="s">
        <v>137</v>
      </c>
      <c r="C5217" s="20" t="s">
        <v>138</v>
      </c>
      <c r="D5217" s="20" t="s">
        <v>139</v>
      </c>
      <c r="E5217" s="20" t="s">
        <v>140</v>
      </c>
      <c r="F5217" s="20" t="s">
        <v>141</v>
      </c>
      <c r="G5217" s="20" t="s">
        <v>142</v>
      </c>
      <c r="H5217" s="33" t="s">
        <v>3311</v>
      </c>
      <c r="I5217" s="750" t="s">
        <v>3316</v>
      </c>
      <c r="J5217" s="717" t="s">
        <v>3315</v>
      </c>
      <c r="K5217" s="21" t="s">
        <v>5190</v>
      </c>
      <c r="M5217" s="1321"/>
    </row>
    <row r="5218" spans="2:13" ht="26.25" thickTop="1" x14ac:dyDescent="0.35">
      <c r="B5218" s="698">
        <v>21010101</v>
      </c>
      <c r="C5218" s="782">
        <v>70811</v>
      </c>
      <c r="D5218" s="761" t="s">
        <v>4972</v>
      </c>
      <c r="E5218" s="700">
        <v>2101</v>
      </c>
      <c r="F5218" s="698">
        <v>10721300</v>
      </c>
      <c r="G5218" s="26" t="s">
        <v>143</v>
      </c>
      <c r="H5218" s="791">
        <v>69508800</v>
      </c>
      <c r="I5218" s="745">
        <v>34276535.840000004</v>
      </c>
      <c r="J5218" s="648"/>
      <c r="K5218" s="805">
        <f t="shared" ref="K5218:K5257" si="154">SUM(H5218,J5218)</f>
        <v>69508800</v>
      </c>
      <c r="L5218" s="1081"/>
      <c r="M5218" s="1321"/>
    </row>
    <row r="5219" spans="2:13" ht="35.1" customHeight="1" x14ac:dyDescent="0.35">
      <c r="B5219" s="698">
        <v>22020101</v>
      </c>
      <c r="C5219" s="782">
        <v>70811</v>
      </c>
      <c r="D5219" s="761" t="s">
        <v>4972</v>
      </c>
      <c r="E5219" s="700">
        <v>2101</v>
      </c>
      <c r="F5219" s="698">
        <v>10721300</v>
      </c>
      <c r="G5219" s="26" t="s">
        <v>145</v>
      </c>
      <c r="H5219" s="791">
        <v>500000</v>
      </c>
      <c r="I5219" s="745">
        <v>50000</v>
      </c>
      <c r="J5219" s="726"/>
      <c r="K5219" s="805">
        <f t="shared" si="154"/>
        <v>500000</v>
      </c>
      <c r="L5219" s="1081"/>
      <c r="M5219" s="1321"/>
    </row>
    <row r="5220" spans="2:13" ht="35.1" customHeight="1" x14ac:dyDescent="0.35">
      <c r="B5220" s="698">
        <v>22020102</v>
      </c>
      <c r="C5220" s="782">
        <v>70811</v>
      </c>
      <c r="D5220" s="761" t="s">
        <v>4972</v>
      </c>
      <c r="E5220" s="700">
        <v>2101</v>
      </c>
      <c r="F5220" s="698">
        <v>10721300</v>
      </c>
      <c r="G5220" s="26" t="s">
        <v>146</v>
      </c>
      <c r="H5220" s="791">
        <v>1750000</v>
      </c>
      <c r="I5220" s="745">
        <v>900000</v>
      </c>
      <c r="J5220" s="648"/>
      <c r="K5220" s="805">
        <f t="shared" si="154"/>
        <v>1750000</v>
      </c>
      <c r="L5220" s="1081"/>
      <c r="M5220" s="1321"/>
    </row>
    <row r="5221" spans="2:13" ht="35.1" customHeight="1" x14ac:dyDescent="0.35">
      <c r="B5221" s="698">
        <v>22020201</v>
      </c>
      <c r="C5221" s="782">
        <v>70811</v>
      </c>
      <c r="D5221" s="761" t="s">
        <v>4972</v>
      </c>
      <c r="E5221" s="700">
        <v>2101</v>
      </c>
      <c r="F5221" s="698">
        <v>10721300</v>
      </c>
      <c r="G5221" s="26" t="s">
        <v>147</v>
      </c>
      <c r="H5221" s="791">
        <v>50000</v>
      </c>
      <c r="I5221" s="745">
        <v>0</v>
      </c>
      <c r="J5221" s="648"/>
      <c r="K5221" s="805">
        <f t="shared" si="154"/>
        <v>50000</v>
      </c>
      <c r="L5221" s="1081"/>
      <c r="M5221" s="1321"/>
    </row>
    <row r="5222" spans="2:13" ht="35.1" customHeight="1" x14ac:dyDescent="0.35">
      <c r="B5222" s="698">
        <v>22020202</v>
      </c>
      <c r="C5222" s="782">
        <v>70811</v>
      </c>
      <c r="D5222" s="761" t="s">
        <v>4972</v>
      </c>
      <c r="E5222" s="700">
        <v>2101</v>
      </c>
      <c r="F5222" s="698">
        <v>10721300</v>
      </c>
      <c r="G5222" s="26" t="s">
        <v>184</v>
      </c>
      <c r="H5222" s="791">
        <v>50000</v>
      </c>
      <c r="I5222" s="745">
        <v>0</v>
      </c>
      <c r="J5222" s="648"/>
      <c r="K5222" s="805">
        <f t="shared" si="154"/>
        <v>50000</v>
      </c>
      <c r="L5222" s="1081"/>
      <c r="M5222" s="1321"/>
    </row>
    <row r="5223" spans="2:13" ht="35.1" customHeight="1" x14ac:dyDescent="0.35">
      <c r="B5223" s="698">
        <v>22020203</v>
      </c>
      <c r="C5223" s="782">
        <v>70811</v>
      </c>
      <c r="D5223" s="761" t="s">
        <v>4972</v>
      </c>
      <c r="E5223" s="700">
        <v>2101</v>
      </c>
      <c r="F5223" s="698">
        <v>10721300</v>
      </c>
      <c r="G5223" s="26" t="s">
        <v>148</v>
      </c>
      <c r="H5223" s="791">
        <v>500000</v>
      </c>
      <c r="I5223" s="745">
        <v>110000</v>
      </c>
      <c r="J5223" s="648"/>
      <c r="K5223" s="805">
        <f t="shared" si="154"/>
        <v>500000</v>
      </c>
      <c r="L5223" s="1081"/>
      <c r="M5223" s="1321"/>
    </row>
    <row r="5224" spans="2:13" ht="35.1" customHeight="1" x14ac:dyDescent="0.35">
      <c r="B5224" s="698">
        <v>22020204</v>
      </c>
      <c r="C5224" s="782">
        <v>70811</v>
      </c>
      <c r="D5224" s="761" t="s">
        <v>4972</v>
      </c>
      <c r="E5224" s="700">
        <v>2101</v>
      </c>
      <c r="F5224" s="698">
        <v>10721300</v>
      </c>
      <c r="G5224" s="26" t="s">
        <v>149</v>
      </c>
      <c r="H5224" s="791">
        <v>50500</v>
      </c>
      <c r="I5224" s="745">
        <v>0</v>
      </c>
      <c r="J5224" s="726"/>
      <c r="K5224" s="805">
        <f t="shared" si="154"/>
        <v>50500</v>
      </c>
      <c r="L5224" s="1081"/>
      <c r="M5224" s="1321"/>
    </row>
    <row r="5225" spans="2:13" ht="35.1" customHeight="1" x14ac:dyDescent="0.35">
      <c r="B5225" s="698">
        <v>22020205</v>
      </c>
      <c r="C5225" s="782">
        <v>70811</v>
      </c>
      <c r="D5225" s="761" t="s">
        <v>4972</v>
      </c>
      <c r="E5225" s="700">
        <v>2101</v>
      </c>
      <c r="F5225" s="698">
        <v>10721300</v>
      </c>
      <c r="G5225" s="26" t="s">
        <v>185</v>
      </c>
      <c r="H5225" s="791">
        <v>42000</v>
      </c>
      <c r="I5225" s="745">
        <v>0</v>
      </c>
      <c r="J5225" s="726"/>
      <c r="K5225" s="805">
        <f t="shared" si="154"/>
        <v>42000</v>
      </c>
      <c r="L5225" s="1081"/>
      <c r="M5225" s="1321"/>
    </row>
    <row r="5226" spans="2:13" ht="35.1" customHeight="1" x14ac:dyDescent="0.35">
      <c r="B5226" s="698">
        <v>22020206</v>
      </c>
      <c r="C5226" s="782">
        <v>70811</v>
      </c>
      <c r="D5226" s="761" t="s">
        <v>4972</v>
      </c>
      <c r="E5226" s="700">
        <v>2101</v>
      </c>
      <c r="F5226" s="698">
        <v>10721300</v>
      </c>
      <c r="G5226" s="26" t="s">
        <v>234</v>
      </c>
      <c r="H5226" s="791">
        <v>5000</v>
      </c>
      <c r="I5226" s="745">
        <v>0</v>
      </c>
      <c r="J5226" s="648"/>
      <c r="K5226" s="805">
        <f t="shared" si="154"/>
        <v>5000</v>
      </c>
      <c r="L5226" s="1081"/>
      <c r="M5226" s="1321"/>
    </row>
    <row r="5227" spans="2:13" ht="35.1" customHeight="1" x14ac:dyDescent="0.35">
      <c r="B5227" s="698">
        <v>22020301</v>
      </c>
      <c r="C5227" s="782">
        <v>70811</v>
      </c>
      <c r="D5227" s="761" t="s">
        <v>4972</v>
      </c>
      <c r="E5227" s="700">
        <v>2101</v>
      </c>
      <c r="F5227" s="698">
        <v>10721300</v>
      </c>
      <c r="G5227" s="26" t="s">
        <v>195</v>
      </c>
      <c r="H5227" s="791">
        <v>1500000</v>
      </c>
      <c r="I5227" s="745">
        <v>500000</v>
      </c>
      <c r="J5227" s="648"/>
      <c r="K5227" s="805">
        <f t="shared" si="154"/>
        <v>1500000</v>
      </c>
      <c r="L5227" s="1081"/>
      <c r="M5227" s="1321"/>
    </row>
    <row r="5228" spans="2:13" ht="35.1" customHeight="1" x14ac:dyDescent="0.35">
      <c r="B5228" s="698">
        <v>22020303</v>
      </c>
      <c r="C5228" s="782">
        <v>70811</v>
      </c>
      <c r="D5228" s="761" t="s">
        <v>4972</v>
      </c>
      <c r="E5228" s="700">
        <v>2101</v>
      </c>
      <c r="F5228" s="698">
        <v>10721300</v>
      </c>
      <c r="G5228" s="26" t="s">
        <v>152</v>
      </c>
      <c r="H5228" s="791">
        <v>20500</v>
      </c>
      <c r="I5228" s="745">
        <v>0</v>
      </c>
      <c r="J5228" s="726"/>
      <c r="K5228" s="805">
        <f t="shared" si="154"/>
        <v>20500</v>
      </c>
      <c r="L5228" s="1081"/>
      <c r="M5228" s="1321"/>
    </row>
    <row r="5229" spans="2:13" ht="35.1" customHeight="1" x14ac:dyDescent="0.35">
      <c r="B5229" s="698">
        <v>22020305</v>
      </c>
      <c r="C5229" s="782">
        <v>70811</v>
      </c>
      <c r="D5229" s="761" t="s">
        <v>4972</v>
      </c>
      <c r="E5229" s="700">
        <v>2101</v>
      </c>
      <c r="F5229" s="698">
        <v>10721300</v>
      </c>
      <c r="G5229" s="26" t="s">
        <v>153</v>
      </c>
      <c r="H5229" s="791">
        <v>350000</v>
      </c>
      <c r="I5229" s="745">
        <v>65000</v>
      </c>
      <c r="J5229" s="648"/>
      <c r="K5229" s="805">
        <f t="shared" si="154"/>
        <v>350000</v>
      </c>
      <c r="L5229" s="1081"/>
      <c r="M5229" s="1321"/>
    </row>
    <row r="5230" spans="2:13" ht="35.1" customHeight="1" x14ac:dyDescent="0.35">
      <c r="B5230" s="698">
        <v>22020307</v>
      </c>
      <c r="C5230" s="782">
        <v>70811</v>
      </c>
      <c r="D5230" s="761" t="s">
        <v>4972</v>
      </c>
      <c r="E5230" s="700">
        <v>2101</v>
      </c>
      <c r="F5230" s="698">
        <v>10721300</v>
      </c>
      <c r="G5230" s="26" t="s">
        <v>155</v>
      </c>
      <c r="H5230" s="791">
        <v>60000</v>
      </c>
      <c r="I5230" s="745">
        <v>0</v>
      </c>
      <c r="J5230" s="806"/>
      <c r="K5230" s="805">
        <f t="shared" si="154"/>
        <v>60000</v>
      </c>
      <c r="L5230" s="1081"/>
      <c r="M5230" s="1321"/>
    </row>
    <row r="5231" spans="2:13" ht="35.1" customHeight="1" x14ac:dyDescent="0.35">
      <c r="B5231" s="698">
        <v>22020308</v>
      </c>
      <c r="C5231" s="782">
        <v>70811</v>
      </c>
      <c r="D5231" s="761" t="s">
        <v>4972</v>
      </c>
      <c r="E5231" s="700">
        <v>2101</v>
      </c>
      <c r="F5231" s="698">
        <v>10721300</v>
      </c>
      <c r="G5231" s="26" t="s">
        <v>242</v>
      </c>
      <c r="H5231" s="791">
        <v>175000</v>
      </c>
      <c r="I5231" s="745">
        <v>50000</v>
      </c>
      <c r="J5231" s="648"/>
      <c r="K5231" s="805">
        <f t="shared" si="154"/>
        <v>175000</v>
      </c>
      <c r="L5231" s="1081"/>
      <c r="M5231" s="1321"/>
    </row>
    <row r="5232" spans="2:13" ht="35.1" customHeight="1" x14ac:dyDescent="0.35">
      <c r="B5232" s="698">
        <v>22020309</v>
      </c>
      <c r="C5232" s="782">
        <v>70811</v>
      </c>
      <c r="D5232" s="761" t="s">
        <v>4972</v>
      </c>
      <c r="E5232" s="700">
        <v>2101</v>
      </c>
      <c r="F5232" s="698">
        <v>10721300</v>
      </c>
      <c r="G5232" s="26" t="s">
        <v>156</v>
      </c>
      <c r="H5232" s="791">
        <v>50000</v>
      </c>
      <c r="I5232" s="745">
        <v>0</v>
      </c>
      <c r="J5232" s="726"/>
      <c r="K5232" s="805">
        <f t="shared" si="154"/>
        <v>50000</v>
      </c>
      <c r="L5232" s="1081"/>
      <c r="M5232" s="1321"/>
    </row>
    <row r="5233" spans="2:13" ht="35.1" customHeight="1" x14ac:dyDescent="0.35">
      <c r="B5233" s="698">
        <v>22020311</v>
      </c>
      <c r="C5233" s="782">
        <v>70811</v>
      </c>
      <c r="D5233" s="761" t="s">
        <v>4972</v>
      </c>
      <c r="E5233" s="700">
        <v>2101</v>
      </c>
      <c r="F5233" s="698">
        <v>10721300</v>
      </c>
      <c r="G5233" s="26" t="s">
        <v>157</v>
      </c>
      <c r="H5233" s="791">
        <v>50000</v>
      </c>
      <c r="I5233" s="745">
        <v>40000</v>
      </c>
      <c r="J5233" s="648"/>
      <c r="K5233" s="805">
        <f t="shared" si="154"/>
        <v>50000</v>
      </c>
      <c r="L5233" s="1081"/>
      <c r="M5233" s="1321"/>
    </row>
    <row r="5234" spans="2:13" ht="35.1" customHeight="1" x14ac:dyDescent="0.35">
      <c r="B5234" s="698">
        <v>22020401</v>
      </c>
      <c r="C5234" s="782">
        <v>70811</v>
      </c>
      <c r="D5234" s="761" t="s">
        <v>4972</v>
      </c>
      <c r="E5234" s="700">
        <v>2101</v>
      </c>
      <c r="F5234" s="698">
        <v>10721300</v>
      </c>
      <c r="G5234" s="26" t="s">
        <v>196</v>
      </c>
      <c r="H5234" s="791">
        <v>500000</v>
      </c>
      <c r="I5234" s="745">
        <v>100000</v>
      </c>
      <c r="J5234" s="648"/>
      <c r="K5234" s="805">
        <f t="shared" si="154"/>
        <v>500000</v>
      </c>
      <c r="L5234" s="1081"/>
      <c r="M5234" s="1321"/>
    </row>
    <row r="5235" spans="2:13" ht="35.1" customHeight="1" x14ac:dyDescent="0.35">
      <c r="B5235" s="698">
        <v>22020402</v>
      </c>
      <c r="C5235" s="782">
        <v>70811</v>
      </c>
      <c r="D5235" s="761" t="s">
        <v>4972</v>
      </c>
      <c r="E5235" s="700">
        <v>2101</v>
      </c>
      <c r="F5235" s="698">
        <v>10721300</v>
      </c>
      <c r="G5235" s="26" t="s">
        <v>197</v>
      </c>
      <c r="H5235" s="791">
        <v>250000</v>
      </c>
      <c r="I5235" s="745">
        <v>0</v>
      </c>
      <c r="J5235" s="707"/>
      <c r="K5235" s="805">
        <f t="shared" si="154"/>
        <v>250000</v>
      </c>
      <c r="L5235" s="1081"/>
      <c r="M5235" s="1321"/>
    </row>
    <row r="5236" spans="2:13" ht="35.1" customHeight="1" x14ac:dyDescent="0.35">
      <c r="B5236" s="698">
        <v>22020403</v>
      </c>
      <c r="C5236" s="782">
        <v>70811</v>
      </c>
      <c r="D5236" s="761" t="s">
        <v>4972</v>
      </c>
      <c r="E5236" s="700">
        <v>2101</v>
      </c>
      <c r="F5236" s="698">
        <v>10721300</v>
      </c>
      <c r="G5236" s="26" t="s">
        <v>160</v>
      </c>
      <c r="H5236" s="791">
        <v>250000</v>
      </c>
      <c r="I5236" s="745">
        <v>103000</v>
      </c>
      <c r="J5236" s="806"/>
      <c r="K5236" s="805">
        <f t="shared" si="154"/>
        <v>250000</v>
      </c>
      <c r="L5236" s="1081"/>
      <c r="M5236" s="1321"/>
    </row>
    <row r="5237" spans="2:13" ht="35.1" customHeight="1" x14ac:dyDescent="0.35">
      <c r="B5237" s="698">
        <v>22020404</v>
      </c>
      <c r="C5237" s="782">
        <v>70811</v>
      </c>
      <c r="D5237" s="761" t="s">
        <v>4972</v>
      </c>
      <c r="E5237" s="700">
        <v>2101</v>
      </c>
      <c r="F5237" s="698">
        <v>10721300</v>
      </c>
      <c r="G5237" s="26" t="s">
        <v>161</v>
      </c>
      <c r="H5237" s="791">
        <v>200550</v>
      </c>
      <c r="I5237" s="745">
        <v>0</v>
      </c>
      <c r="J5237" s="648"/>
      <c r="K5237" s="805">
        <f t="shared" si="154"/>
        <v>200550</v>
      </c>
      <c r="L5237" s="1081"/>
      <c r="M5237" s="1321"/>
    </row>
    <row r="5238" spans="2:13" ht="35.1" customHeight="1" x14ac:dyDescent="0.35">
      <c r="B5238" s="698">
        <v>22020405</v>
      </c>
      <c r="C5238" s="782">
        <v>70811</v>
      </c>
      <c r="D5238" s="761" t="s">
        <v>4972</v>
      </c>
      <c r="E5238" s="700">
        <v>2101</v>
      </c>
      <c r="F5238" s="698">
        <v>10721300</v>
      </c>
      <c r="G5238" s="26" t="s">
        <v>162</v>
      </c>
      <c r="H5238" s="791">
        <v>210000</v>
      </c>
      <c r="I5238" s="745">
        <v>40000</v>
      </c>
      <c r="J5238" s="648"/>
      <c r="K5238" s="805">
        <f t="shared" si="154"/>
        <v>210000</v>
      </c>
      <c r="L5238" s="1081"/>
      <c r="M5238" s="1321"/>
    </row>
    <row r="5239" spans="2:13" ht="35.1" customHeight="1" x14ac:dyDescent="0.35">
      <c r="B5239" s="698">
        <v>22020406</v>
      </c>
      <c r="C5239" s="782">
        <v>70811</v>
      </c>
      <c r="D5239" s="761" t="s">
        <v>4972</v>
      </c>
      <c r="E5239" s="700">
        <v>2101</v>
      </c>
      <c r="F5239" s="698">
        <v>10721300</v>
      </c>
      <c r="G5239" s="26" t="s">
        <v>163</v>
      </c>
      <c r="H5239" s="791">
        <v>140000</v>
      </c>
      <c r="I5239" s="745">
        <v>0</v>
      </c>
      <c r="J5239" s="648"/>
      <c r="K5239" s="805">
        <f t="shared" si="154"/>
        <v>140000</v>
      </c>
      <c r="L5239" s="1081"/>
      <c r="M5239" s="1321"/>
    </row>
    <row r="5240" spans="2:13" ht="35.1" customHeight="1" x14ac:dyDescent="0.35">
      <c r="B5240" s="698">
        <v>22020501</v>
      </c>
      <c r="C5240" s="782">
        <v>70811</v>
      </c>
      <c r="D5240" s="761" t="s">
        <v>4972</v>
      </c>
      <c r="E5240" s="700">
        <v>2101</v>
      </c>
      <c r="F5240" s="698">
        <v>10721300</v>
      </c>
      <c r="G5240" s="26" t="s">
        <v>198</v>
      </c>
      <c r="H5240" s="791">
        <v>500000</v>
      </c>
      <c r="I5240" s="745">
        <v>40000</v>
      </c>
      <c r="J5240" s="726"/>
      <c r="K5240" s="805">
        <f t="shared" si="154"/>
        <v>500000</v>
      </c>
      <c r="L5240" s="1081"/>
      <c r="M5240" s="1321"/>
    </row>
    <row r="5241" spans="2:13" ht="35.1" customHeight="1" x14ac:dyDescent="0.35">
      <c r="B5241" s="698">
        <v>22020601</v>
      </c>
      <c r="C5241" s="782">
        <v>70811</v>
      </c>
      <c r="D5241" s="761" t="s">
        <v>4972</v>
      </c>
      <c r="E5241" s="700">
        <v>2101</v>
      </c>
      <c r="F5241" s="698">
        <v>10721300</v>
      </c>
      <c r="G5241" s="26" t="s">
        <v>166</v>
      </c>
      <c r="H5241" s="791">
        <v>150000</v>
      </c>
      <c r="I5241" s="745">
        <v>20000</v>
      </c>
      <c r="J5241" s="707"/>
      <c r="K5241" s="805">
        <f t="shared" si="154"/>
        <v>150000</v>
      </c>
      <c r="L5241" s="1081"/>
      <c r="M5241" s="1321"/>
    </row>
    <row r="5242" spans="2:13" ht="35.1" customHeight="1" x14ac:dyDescent="0.35">
      <c r="B5242" s="698">
        <v>22020605</v>
      </c>
      <c r="C5242" s="782">
        <v>70811</v>
      </c>
      <c r="D5242" s="761" t="s">
        <v>4972</v>
      </c>
      <c r="E5242" s="700">
        <v>2101</v>
      </c>
      <c r="F5242" s="698">
        <v>10721300</v>
      </c>
      <c r="G5242" s="26" t="s">
        <v>167</v>
      </c>
      <c r="H5242" s="791">
        <v>75000</v>
      </c>
      <c r="I5242" s="745">
        <v>0</v>
      </c>
      <c r="J5242" s="648"/>
      <c r="K5242" s="805">
        <f t="shared" si="154"/>
        <v>75000</v>
      </c>
      <c r="L5242" s="1081"/>
      <c r="M5242" s="1321"/>
    </row>
    <row r="5243" spans="2:13" ht="35.1" customHeight="1" x14ac:dyDescent="0.35">
      <c r="B5243" s="698">
        <v>22020702</v>
      </c>
      <c r="C5243" s="782">
        <v>70811</v>
      </c>
      <c r="D5243" s="761" t="s">
        <v>4972</v>
      </c>
      <c r="E5243" s="700">
        <v>2101</v>
      </c>
      <c r="F5243" s="698">
        <v>10721300</v>
      </c>
      <c r="G5243" s="26" t="s">
        <v>223</v>
      </c>
      <c r="H5243" s="791">
        <v>350000</v>
      </c>
      <c r="I5243" s="745">
        <v>40000</v>
      </c>
      <c r="J5243" s="806"/>
      <c r="K5243" s="805">
        <f t="shared" si="154"/>
        <v>350000</v>
      </c>
      <c r="L5243" s="1081"/>
      <c r="M5243" s="1321"/>
    </row>
    <row r="5244" spans="2:13" ht="35.1" customHeight="1" x14ac:dyDescent="0.35">
      <c r="B5244" s="698">
        <v>22020801</v>
      </c>
      <c r="C5244" s="782">
        <v>70811</v>
      </c>
      <c r="D5244" s="761" t="s">
        <v>4972</v>
      </c>
      <c r="E5244" s="700">
        <v>2101</v>
      </c>
      <c r="F5244" s="698">
        <v>10721300</v>
      </c>
      <c r="G5244" s="26" t="s">
        <v>168</v>
      </c>
      <c r="H5244" s="791">
        <v>1750000</v>
      </c>
      <c r="I5244" s="745">
        <v>42000</v>
      </c>
      <c r="J5244" s="648"/>
      <c r="K5244" s="805">
        <f t="shared" si="154"/>
        <v>1750000</v>
      </c>
      <c r="L5244" s="1081"/>
      <c r="M5244" s="1321"/>
    </row>
    <row r="5245" spans="2:13" ht="35.1" customHeight="1" x14ac:dyDescent="0.35">
      <c r="B5245" s="698">
        <v>22020803</v>
      </c>
      <c r="C5245" s="782">
        <v>70811</v>
      </c>
      <c r="D5245" s="761" t="s">
        <v>4972</v>
      </c>
      <c r="E5245" s="700">
        <v>2101</v>
      </c>
      <c r="F5245" s="698">
        <v>10721300</v>
      </c>
      <c r="G5245" s="26" t="s">
        <v>169</v>
      </c>
      <c r="H5245" s="791">
        <v>310350</v>
      </c>
      <c r="I5245" s="745">
        <v>13000</v>
      </c>
      <c r="J5245" s="726"/>
      <c r="K5245" s="805">
        <f t="shared" si="154"/>
        <v>310350</v>
      </c>
      <c r="L5245" s="1081"/>
      <c r="M5245" s="1321"/>
    </row>
    <row r="5246" spans="2:13" ht="35.1" customHeight="1" x14ac:dyDescent="0.35">
      <c r="B5246" s="698">
        <v>22020901</v>
      </c>
      <c r="C5246" s="782">
        <v>70811</v>
      </c>
      <c r="D5246" s="761" t="s">
        <v>4972</v>
      </c>
      <c r="E5246" s="700">
        <v>2101</v>
      </c>
      <c r="F5246" s="698">
        <v>10721300</v>
      </c>
      <c r="G5246" s="26" t="s">
        <v>171</v>
      </c>
      <c r="H5246" s="791">
        <v>50000</v>
      </c>
      <c r="I5246" s="745">
        <v>1177</v>
      </c>
      <c r="J5246" s="648"/>
      <c r="K5246" s="805">
        <f t="shared" si="154"/>
        <v>50000</v>
      </c>
      <c r="L5246" s="1081"/>
      <c r="M5246" s="1321"/>
    </row>
    <row r="5247" spans="2:13" ht="35.1" customHeight="1" x14ac:dyDescent="0.35">
      <c r="B5247" s="698">
        <v>22021001</v>
      </c>
      <c r="C5247" s="782">
        <v>70811</v>
      </c>
      <c r="D5247" s="761" t="s">
        <v>4972</v>
      </c>
      <c r="E5247" s="700">
        <v>2101</v>
      </c>
      <c r="F5247" s="698">
        <v>10721300</v>
      </c>
      <c r="G5247" s="26" t="s">
        <v>172</v>
      </c>
      <c r="H5247" s="791">
        <v>250000</v>
      </c>
      <c r="I5247" s="745">
        <v>0</v>
      </c>
      <c r="J5247" s="726"/>
      <c r="K5247" s="805">
        <f t="shared" si="154"/>
        <v>250000</v>
      </c>
      <c r="L5247" s="1081"/>
      <c r="M5247" s="1321"/>
    </row>
    <row r="5248" spans="2:13" ht="35.1" customHeight="1" x14ac:dyDescent="0.35">
      <c r="B5248" s="698">
        <v>22021002</v>
      </c>
      <c r="C5248" s="782">
        <v>70811</v>
      </c>
      <c r="D5248" s="761" t="s">
        <v>4972</v>
      </c>
      <c r="E5248" s="700">
        <v>2101</v>
      </c>
      <c r="F5248" s="698">
        <v>10721300</v>
      </c>
      <c r="G5248" s="26" t="s">
        <v>189</v>
      </c>
      <c r="H5248" s="791">
        <v>500000</v>
      </c>
      <c r="I5248" s="745">
        <v>0</v>
      </c>
      <c r="J5248" s="648"/>
      <c r="K5248" s="805">
        <f t="shared" si="154"/>
        <v>500000</v>
      </c>
      <c r="L5248" s="1081"/>
      <c r="M5248" s="1321"/>
    </row>
    <row r="5249" spans="2:13" ht="35.1" customHeight="1" x14ac:dyDescent="0.35">
      <c r="B5249" s="698">
        <v>22021003</v>
      </c>
      <c r="C5249" s="782">
        <v>70811</v>
      </c>
      <c r="D5249" s="761" t="s">
        <v>4972</v>
      </c>
      <c r="E5249" s="700">
        <v>2101</v>
      </c>
      <c r="F5249" s="698">
        <v>10721300</v>
      </c>
      <c r="G5249" s="26" t="s">
        <v>173</v>
      </c>
      <c r="H5249" s="791">
        <v>350000</v>
      </c>
      <c r="I5249" s="745">
        <v>0</v>
      </c>
      <c r="J5249" s="707"/>
      <c r="K5249" s="805">
        <f t="shared" si="154"/>
        <v>350000</v>
      </c>
      <c r="L5249" s="1081"/>
      <c r="M5249" s="1321"/>
    </row>
    <row r="5250" spans="2:13" ht="35.1" customHeight="1" x14ac:dyDescent="0.35">
      <c r="B5250" s="698">
        <v>22021004</v>
      </c>
      <c r="C5250" s="782">
        <v>70811</v>
      </c>
      <c r="D5250" s="761" t="s">
        <v>4972</v>
      </c>
      <c r="E5250" s="700">
        <v>2101</v>
      </c>
      <c r="F5250" s="698">
        <v>10721300</v>
      </c>
      <c r="G5250" s="26" t="s">
        <v>174</v>
      </c>
      <c r="H5250" s="791">
        <v>350000</v>
      </c>
      <c r="I5250" s="745">
        <v>0</v>
      </c>
      <c r="J5250" s="707"/>
      <c r="K5250" s="805">
        <f t="shared" si="154"/>
        <v>350000</v>
      </c>
      <c r="L5250" s="1081"/>
      <c r="M5250" s="1321"/>
    </row>
    <row r="5251" spans="2:13" ht="35.1" customHeight="1" x14ac:dyDescent="0.35">
      <c r="B5251" s="698">
        <v>22021006</v>
      </c>
      <c r="C5251" s="782">
        <v>70811</v>
      </c>
      <c r="D5251" s="761" t="s">
        <v>4972</v>
      </c>
      <c r="E5251" s="700">
        <v>2101</v>
      </c>
      <c r="F5251" s="698">
        <v>10721300</v>
      </c>
      <c r="G5251" s="26" t="s">
        <v>190</v>
      </c>
      <c r="H5251" s="791">
        <v>25000</v>
      </c>
      <c r="I5251" s="745">
        <v>0</v>
      </c>
      <c r="J5251" s="726"/>
      <c r="K5251" s="1233">
        <f t="shared" si="154"/>
        <v>25000</v>
      </c>
      <c r="L5251" s="1081"/>
      <c r="M5251" s="1321"/>
    </row>
    <row r="5252" spans="2:13" ht="35.1" customHeight="1" x14ac:dyDescent="0.35">
      <c r="B5252" s="698">
        <v>22021007</v>
      </c>
      <c r="C5252" s="782">
        <v>70811</v>
      </c>
      <c r="D5252" s="761" t="s">
        <v>4972</v>
      </c>
      <c r="E5252" s="700">
        <v>2101</v>
      </c>
      <c r="F5252" s="698">
        <v>10721300</v>
      </c>
      <c r="G5252" s="26" t="s">
        <v>175</v>
      </c>
      <c r="H5252" s="791">
        <v>500000</v>
      </c>
      <c r="I5252" s="745">
        <v>0</v>
      </c>
      <c r="J5252" s="806"/>
      <c r="K5252" s="1233">
        <f t="shared" si="154"/>
        <v>500000</v>
      </c>
      <c r="L5252" s="1081"/>
      <c r="M5252" s="1321"/>
    </row>
    <row r="5253" spans="2:13" ht="35.1" customHeight="1" x14ac:dyDescent="0.35">
      <c r="B5253" s="698">
        <v>22021008</v>
      </c>
      <c r="C5253" s="782">
        <v>70811</v>
      </c>
      <c r="D5253" s="761" t="s">
        <v>4972</v>
      </c>
      <c r="E5253" s="700">
        <v>2101</v>
      </c>
      <c r="F5253" s="698">
        <v>10721300</v>
      </c>
      <c r="G5253" s="26" t="s">
        <v>191</v>
      </c>
      <c r="H5253" s="791">
        <v>153460</v>
      </c>
      <c r="I5253" s="745">
        <v>0</v>
      </c>
      <c r="J5253" s="707"/>
      <c r="K5253" s="1233">
        <f t="shared" si="154"/>
        <v>153460</v>
      </c>
      <c r="L5253" s="1081"/>
      <c r="M5253" s="1321"/>
    </row>
    <row r="5254" spans="2:13" ht="35.1" customHeight="1" x14ac:dyDescent="0.35">
      <c r="B5254" s="698">
        <v>22021009</v>
      </c>
      <c r="C5254" s="782">
        <v>70811</v>
      </c>
      <c r="D5254" s="761" t="s">
        <v>4972</v>
      </c>
      <c r="E5254" s="700">
        <v>2101</v>
      </c>
      <c r="F5254" s="698">
        <v>10721300</v>
      </c>
      <c r="G5254" s="26" t="s">
        <v>176</v>
      </c>
      <c r="H5254" s="791">
        <v>150000000</v>
      </c>
      <c r="I5254" s="745">
        <v>6000000</v>
      </c>
      <c r="J5254" s="707"/>
      <c r="K5254" s="1233">
        <f t="shared" si="154"/>
        <v>150000000</v>
      </c>
      <c r="L5254" s="1081"/>
      <c r="M5254" s="1321"/>
    </row>
    <row r="5255" spans="2:13" ht="35.1" customHeight="1" x14ac:dyDescent="0.35">
      <c r="B5255" s="698">
        <v>22021014</v>
      </c>
      <c r="C5255" s="782">
        <v>70811</v>
      </c>
      <c r="D5255" s="761" t="s">
        <v>4972</v>
      </c>
      <c r="E5255" s="700">
        <v>2101</v>
      </c>
      <c r="F5255" s="698">
        <v>10721300</v>
      </c>
      <c r="G5255" s="26" t="s">
        <v>206</v>
      </c>
      <c r="H5255" s="791">
        <v>150000</v>
      </c>
      <c r="I5255" s="745">
        <v>0</v>
      </c>
      <c r="J5255" s="707"/>
      <c r="K5255" s="1233">
        <f t="shared" si="154"/>
        <v>150000</v>
      </c>
      <c r="L5255" s="1081"/>
      <c r="M5255" s="1321"/>
    </row>
    <row r="5256" spans="2:13" ht="35.1" customHeight="1" x14ac:dyDescent="0.35">
      <c r="B5256" s="698">
        <v>22021021</v>
      </c>
      <c r="C5256" s="782">
        <v>70811</v>
      </c>
      <c r="D5256" s="761" t="s">
        <v>4972</v>
      </c>
      <c r="E5256" s="700">
        <v>2101</v>
      </c>
      <c r="F5256" s="698">
        <v>10721300</v>
      </c>
      <c r="G5256" s="26" t="s">
        <v>201</v>
      </c>
      <c r="H5256" s="791">
        <v>2000000</v>
      </c>
      <c r="I5256" s="745">
        <v>0</v>
      </c>
      <c r="J5256" s="707"/>
      <c r="K5256" s="1233">
        <f t="shared" si="154"/>
        <v>2000000</v>
      </c>
      <c r="L5256" s="1081"/>
      <c r="M5256" s="1321"/>
    </row>
    <row r="5257" spans="2:13" ht="35.1" customHeight="1" thickBot="1" x14ac:dyDescent="0.4">
      <c r="B5257" s="698">
        <v>22040109</v>
      </c>
      <c r="C5257" s="782">
        <v>70811</v>
      </c>
      <c r="D5257" s="761" t="s">
        <v>4972</v>
      </c>
      <c r="E5257" s="700">
        <v>2101</v>
      </c>
      <c r="F5257" s="698">
        <v>10721300</v>
      </c>
      <c r="G5257" s="26" t="s">
        <v>178</v>
      </c>
      <c r="H5257" s="791">
        <v>750000</v>
      </c>
      <c r="I5257" s="745">
        <v>0</v>
      </c>
      <c r="J5257" s="707"/>
      <c r="K5257" s="1233">
        <f t="shared" si="154"/>
        <v>750000</v>
      </c>
      <c r="L5257" s="1081"/>
      <c r="M5257" s="1321"/>
    </row>
    <row r="5258" spans="2:13" ht="27.75" thickTop="1" thickBot="1" x14ac:dyDescent="0.4">
      <c r="B5258" s="767"/>
      <c r="C5258" s="767"/>
      <c r="D5258" s="767"/>
      <c r="E5258" s="767"/>
      <c r="F5258" s="767"/>
      <c r="G5258" s="16" t="s">
        <v>1039</v>
      </c>
      <c r="H5258" s="766">
        <f>SUM(H5218:H5257)</f>
        <v>234426160</v>
      </c>
      <c r="I5258" s="747">
        <f>SUM(I5218:I5257)</f>
        <v>42390712.840000004</v>
      </c>
      <c r="J5258" s="765">
        <f>SUM(J5218:J5257)</f>
        <v>0</v>
      </c>
      <c r="K5258" s="807">
        <f>SUM(K5218:K5257)</f>
        <v>234426160</v>
      </c>
      <c r="M5258" s="1321"/>
    </row>
    <row r="5259" spans="2:13" ht="27.75" thickTop="1" thickBot="1" x14ac:dyDescent="0.4">
      <c r="B5259" s="767"/>
      <c r="C5259" s="767"/>
      <c r="D5259" s="767"/>
      <c r="E5259" s="767"/>
      <c r="F5259" s="767"/>
      <c r="G5259" s="184"/>
      <c r="H5259" s="794"/>
      <c r="I5259" s="866"/>
      <c r="J5259" s="842"/>
      <c r="K5259" s="1234"/>
      <c r="M5259" s="1321"/>
    </row>
    <row r="5260" spans="2:13" ht="27.75" thickTop="1" thickBot="1" x14ac:dyDescent="0.4">
      <c r="G5260" s="769"/>
      <c r="H5260" s="787"/>
      <c r="I5260" s="728"/>
      <c r="J5260" s="719" t="s">
        <v>979</v>
      </c>
      <c r="K5260" s="807">
        <f>SUM(K5218:K5218)</f>
        <v>69508800</v>
      </c>
      <c r="M5260" s="1321"/>
    </row>
    <row r="5261" spans="2:13" ht="27.75" thickTop="1" thickBot="1" x14ac:dyDescent="0.4">
      <c r="G5261" s="769"/>
      <c r="H5261" s="787"/>
      <c r="I5261" s="728"/>
      <c r="J5261" s="719" t="s">
        <v>180</v>
      </c>
      <c r="K5261" s="807">
        <f>K5258-K5260</f>
        <v>164917360</v>
      </c>
      <c r="M5261" s="1321"/>
    </row>
    <row r="5262" spans="2:13" ht="27.75" thickTop="1" thickBot="1" x14ac:dyDescent="0.4">
      <c r="G5262" s="769"/>
      <c r="H5262" s="787"/>
      <c r="I5262" s="728"/>
      <c r="J5262" s="720"/>
      <c r="K5262" s="1183"/>
      <c r="M5262" s="1321"/>
    </row>
    <row r="5263" spans="2:13" ht="27.75" thickTop="1" thickBot="1" x14ac:dyDescent="0.4">
      <c r="B5263" s="1088" t="s">
        <v>2938</v>
      </c>
      <c r="C5263" s="1572" t="s">
        <v>4604</v>
      </c>
      <c r="D5263" s="1572" t="s">
        <v>2939</v>
      </c>
      <c r="E5263" s="1572" t="s">
        <v>2939</v>
      </c>
      <c r="F5263" s="1572" t="s">
        <v>2939</v>
      </c>
      <c r="G5263" s="1572" t="s">
        <v>2939</v>
      </c>
      <c r="H5263" s="1108" t="s">
        <v>2939</v>
      </c>
      <c r="I5263" s="1101" t="s">
        <v>2939</v>
      </c>
      <c r="J5263" s="1112" t="s">
        <v>2939</v>
      </c>
      <c r="K5263" s="1122" t="s">
        <v>2939</v>
      </c>
      <c r="M5263" s="1321"/>
    </row>
    <row r="5264" spans="2:13" ht="27.75" thickTop="1" thickBot="1" x14ac:dyDescent="0.4">
      <c r="B5264" s="1569" t="s">
        <v>213</v>
      </c>
      <c r="C5264" s="1569"/>
      <c r="D5264" s="1569"/>
      <c r="E5264" s="1569"/>
      <c r="F5264" s="1569"/>
      <c r="G5264" s="31"/>
      <c r="H5264" s="32"/>
      <c r="I5264" s="753"/>
      <c r="J5264" s="722"/>
      <c r="K5264" s="98"/>
      <c r="M5264" s="1321"/>
    </row>
    <row r="5265" spans="2:13" ht="80.25" thickTop="1" thickBot="1" x14ac:dyDescent="0.4">
      <c r="B5265" s="20" t="s">
        <v>137</v>
      </c>
      <c r="C5265" s="20" t="s">
        <v>138</v>
      </c>
      <c r="D5265" s="20" t="s">
        <v>139</v>
      </c>
      <c r="E5265" s="20" t="s">
        <v>140</v>
      </c>
      <c r="F5265" s="20" t="s">
        <v>141</v>
      </c>
      <c r="G5265" s="20" t="s">
        <v>142</v>
      </c>
      <c r="H5265" s="33" t="s">
        <v>3311</v>
      </c>
      <c r="I5265" s="750" t="s">
        <v>3317</v>
      </c>
      <c r="J5265" s="717" t="s">
        <v>3318</v>
      </c>
      <c r="K5265" s="33" t="s">
        <v>5153</v>
      </c>
      <c r="M5265" s="1321"/>
    </row>
    <row r="5266" spans="2:13" ht="51.75" thickTop="1" x14ac:dyDescent="0.35">
      <c r="B5266" s="698">
        <v>23020104</v>
      </c>
      <c r="C5266" s="698">
        <v>70811</v>
      </c>
      <c r="D5266" s="699" t="s">
        <v>4610</v>
      </c>
      <c r="E5266" s="700">
        <v>3101</v>
      </c>
      <c r="F5266" s="698">
        <v>10742400</v>
      </c>
      <c r="G5266" s="26" t="s">
        <v>4605</v>
      </c>
      <c r="H5266" s="791">
        <v>50000000</v>
      </c>
      <c r="I5266" s="745"/>
      <c r="J5266" s="726"/>
      <c r="K5266" s="805">
        <f t="shared" ref="K5266:K5272" si="155">SUM(H5266,J5266)</f>
        <v>50000000</v>
      </c>
      <c r="L5266" s="1081"/>
      <c r="M5266" s="1321"/>
    </row>
    <row r="5267" spans="2:13" ht="102" x14ac:dyDescent="0.35">
      <c r="B5267" s="698">
        <v>23020112</v>
      </c>
      <c r="C5267" s="698">
        <v>70811</v>
      </c>
      <c r="D5267" s="699" t="s">
        <v>4611</v>
      </c>
      <c r="E5267" s="700">
        <v>3101</v>
      </c>
      <c r="F5267" s="698">
        <v>10742400</v>
      </c>
      <c r="G5267" s="26" t="s">
        <v>4606</v>
      </c>
      <c r="H5267" s="791">
        <v>50000000</v>
      </c>
      <c r="I5267" s="745"/>
      <c r="J5267" s="726"/>
      <c r="K5267" s="805">
        <f t="shared" si="155"/>
        <v>50000000</v>
      </c>
      <c r="L5267" s="1081"/>
      <c r="M5267" s="1321"/>
    </row>
    <row r="5268" spans="2:13" ht="51" x14ac:dyDescent="0.35">
      <c r="B5268" s="698">
        <v>23020123</v>
      </c>
      <c r="C5268" s="698">
        <v>70811</v>
      </c>
      <c r="D5268" s="699" t="s">
        <v>4612</v>
      </c>
      <c r="E5268" s="700">
        <v>3101</v>
      </c>
      <c r="F5268" s="698">
        <v>10742400</v>
      </c>
      <c r="G5268" s="26" t="s">
        <v>4607</v>
      </c>
      <c r="H5268" s="791">
        <v>20557535</v>
      </c>
      <c r="I5268" s="745"/>
      <c r="J5268" s="726"/>
      <c r="K5268" s="805">
        <f t="shared" si="155"/>
        <v>20557535</v>
      </c>
      <c r="L5268" s="1081"/>
      <c r="M5268" s="1321"/>
    </row>
    <row r="5269" spans="2:13" x14ac:dyDescent="0.35">
      <c r="B5269" s="698">
        <v>23030102</v>
      </c>
      <c r="C5269" s="698">
        <v>70811</v>
      </c>
      <c r="D5269" s="699" t="s">
        <v>4613</v>
      </c>
      <c r="E5269" s="700">
        <v>3101</v>
      </c>
      <c r="F5269" s="698">
        <v>10742400</v>
      </c>
      <c r="G5269" s="26" t="s">
        <v>602</v>
      </c>
      <c r="H5269" s="763">
        <v>200000</v>
      </c>
      <c r="I5269" s="745"/>
      <c r="J5269" s="723"/>
      <c r="K5269" s="1226">
        <f t="shared" si="155"/>
        <v>200000</v>
      </c>
      <c r="L5269" s="1081"/>
      <c r="M5269" s="1321"/>
    </row>
    <row r="5270" spans="2:13" ht="51" x14ac:dyDescent="0.35">
      <c r="B5270" s="698">
        <v>23030111</v>
      </c>
      <c r="C5270" s="698">
        <v>70811</v>
      </c>
      <c r="D5270" s="699" t="s">
        <v>4614</v>
      </c>
      <c r="E5270" s="700">
        <v>3101</v>
      </c>
      <c r="F5270" s="698">
        <v>10742400</v>
      </c>
      <c r="G5270" s="26" t="s">
        <v>4973</v>
      </c>
      <c r="H5270" s="763">
        <v>4021500000</v>
      </c>
      <c r="I5270" s="745">
        <v>289712500</v>
      </c>
      <c r="J5270" s="723">
        <v>-2000000000</v>
      </c>
      <c r="K5270" s="1226">
        <f t="shared" si="155"/>
        <v>2021500000</v>
      </c>
      <c r="L5270" s="1081"/>
      <c r="M5270" s="1321"/>
    </row>
    <row r="5271" spans="2:13" ht="51" x14ac:dyDescent="0.35">
      <c r="B5271" s="698">
        <v>23050101</v>
      </c>
      <c r="C5271" s="698">
        <v>70811</v>
      </c>
      <c r="D5271" s="699" t="s">
        <v>4615</v>
      </c>
      <c r="E5271" s="700">
        <v>3101</v>
      </c>
      <c r="F5271" s="698">
        <v>10742400</v>
      </c>
      <c r="G5271" s="26" t="s">
        <v>4608</v>
      </c>
      <c r="H5271" s="763">
        <v>100000000</v>
      </c>
      <c r="I5271" s="745"/>
      <c r="J5271" s="723"/>
      <c r="K5271" s="1226">
        <f t="shared" si="155"/>
        <v>100000000</v>
      </c>
      <c r="L5271" s="1081"/>
      <c r="M5271" s="1321"/>
    </row>
    <row r="5272" spans="2:13" ht="51.75" thickBot="1" x14ac:dyDescent="0.4">
      <c r="B5272" s="698">
        <v>23050104</v>
      </c>
      <c r="C5272" s="698">
        <v>70811</v>
      </c>
      <c r="D5272" s="699" t="s">
        <v>4616</v>
      </c>
      <c r="E5272" s="700">
        <v>3101</v>
      </c>
      <c r="F5272" s="698">
        <v>10742400</v>
      </c>
      <c r="G5272" s="26" t="s">
        <v>4609</v>
      </c>
      <c r="H5272" s="763">
        <v>30000000</v>
      </c>
      <c r="I5272" s="745"/>
      <c r="J5272" s="723"/>
      <c r="K5272" s="1226">
        <f t="shared" si="155"/>
        <v>30000000</v>
      </c>
      <c r="L5272" s="1081"/>
      <c r="M5272" s="1321"/>
    </row>
    <row r="5273" spans="2:13" ht="27.75" thickTop="1" thickBot="1" x14ac:dyDescent="0.4">
      <c r="B5273" s="764"/>
      <c r="C5273" s="764"/>
      <c r="D5273" s="764"/>
      <c r="E5273" s="764"/>
      <c r="F5273" s="764"/>
      <c r="G5273" s="16" t="s">
        <v>1038</v>
      </c>
      <c r="H5273" s="766">
        <f>SUM(H5266:H5272)</f>
        <v>4272257535</v>
      </c>
      <c r="I5273" s="747">
        <f>SUM(I5266:I5272)</f>
        <v>289712500</v>
      </c>
      <c r="J5273" s="765">
        <f>SUM(J5266:J5272)</f>
        <v>-2000000000</v>
      </c>
      <c r="K5273" s="807">
        <f>SUM(K5266:K5272)</f>
        <v>2272257535</v>
      </c>
      <c r="M5273" s="1321"/>
    </row>
    <row r="5274" spans="2:13" ht="27" thickTop="1" thickBot="1" x14ac:dyDescent="0.4">
      <c r="B5274" s="767"/>
      <c r="C5274" s="767"/>
      <c r="D5274" s="767"/>
      <c r="E5274" s="767"/>
      <c r="F5274" s="767"/>
      <c r="G5274" s="769"/>
      <c r="H5274" s="787"/>
      <c r="I5274" s="728"/>
      <c r="J5274" s="770"/>
      <c r="K5274" s="939"/>
      <c r="M5274" s="1321"/>
    </row>
    <row r="5275" spans="2:13" ht="27.75" thickTop="1" thickBot="1" x14ac:dyDescent="0.4">
      <c r="B5275" s="767"/>
      <c r="C5275" s="767"/>
      <c r="D5275" s="767"/>
      <c r="E5275" s="767"/>
      <c r="F5275" s="767"/>
      <c r="G5275" s="769"/>
      <c r="H5275" s="787"/>
      <c r="I5275" s="728"/>
      <c r="J5275" s="719" t="s">
        <v>215</v>
      </c>
      <c r="K5275" s="807">
        <f>K5273</f>
        <v>2272257535</v>
      </c>
      <c r="M5275" s="1321"/>
    </row>
    <row r="5276" spans="2:13" ht="27.75" thickTop="1" thickBot="1" x14ac:dyDescent="0.4">
      <c r="B5276" s="767"/>
      <c r="C5276" s="767"/>
      <c r="D5276" s="767"/>
      <c r="E5276" s="767"/>
      <c r="F5276" s="767"/>
      <c r="G5276" s="769"/>
      <c r="H5276" s="787"/>
      <c r="I5276" s="728"/>
      <c r="J5276" s="720"/>
      <c r="K5276" s="1183"/>
      <c r="M5276" s="1321"/>
    </row>
    <row r="5277" spans="2:13" ht="27.75" thickTop="1" thickBot="1" x14ac:dyDescent="0.4">
      <c r="B5277" s="1088" t="s">
        <v>119</v>
      </c>
      <c r="C5277" s="1089" t="s">
        <v>3003</v>
      </c>
      <c r="D5277" s="1089"/>
      <c r="E5277" s="1089"/>
      <c r="F5277" s="1089"/>
      <c r="G5277" s="1089"/>
      <c r="H5277" s="1108" t="s">
        <v>2939</v>
      </c>
      <c r="I5277" s="1101" t="s">
        <v>2939</v>
      </c>
      <c r="J5277" s="1112" t="s">
        <v>2939</v>
      </c>
      <c r="K5277" s="1122" t="s">
        <v>2939</v>
      </c>
      <c r="M5277" s="1321"/>
    </row>
    <row r="5278" spans="2:13" ht="27.75" thickTop="1" thickBot="1" x14ac:dyDescent="0.4">
      <c r="B5278" s="1569" t="s">
        <v>182</v>
      </c>
      <c r="C5278" s="1569"/>
      <c r="D5278" s="1569"/>
      <c r="E5278" s="1569"/>
      <c r="F5278" s="1569"/>
      <c r="G5278" s="1569"/>
      <c r="H5278" s="32"/>
      <c r="I5278" s="753"/>
      <c r="J5278" s="722"/>
      <c r="K5278" s="98"/>
      <c r="M5278" s="1321"/>
    </row>
    <row r="5279" spans="2:13" ht="106.5" thickTop="1" thickBot="1" x14ac:dyDescent="0.4">
      <c r="B5279" s="20" t="s">
        <v>137</v>
      </c>
      <c r="C5279" s="20" t="s">
        <v>138</v>
      </c>
      <c r="D5279" s="20" t="s">
        <v>139</v>
      </c>
      <c r="E5279" s="20" t="s">
        <v>140</v>
      </c>
      <c r="F5279" s="20" t="s">
        <v>141</v>
      </c>
      <c r="G5279" s="20" t="s">
        <v>142</v>
      </c>
      <c r="H5279" s="33" t="s">
        <v>3311</v>
      </c>
      <c r="I5279" s="750" t="s">
        <v>3316</v>
      </c>
      <c r="J5279" s="717" t="s">
        <v>3315</v>
      </c>
      <c r="K5279" s="21" t="s">
        <v>5190</v>
      </c>
      <c r="M5279" s="1321"/>
    </row>
    <row r="5280" spans="2:13" ht="26.25" thickTop="1" x14ac:dyDescent="0.35">
      <c r="B5280" s="782">
        <v>21010101</v>
      </c>
      <c r="C5280" s="782">
        <v>70811</v>
      </c>
      <c r="D5280" s="783">
        <v>0</v>
      </c>
      <c r="E5280" s="784">
        <v>2101</v>
      </c>
      <c r="F5280" s="782">
        <v>10721300</v>
      </c>
      <c r="G5280" s="37" t="s">
        <v>143</v>
      </c>
      <c r="H5280" s="785">
        <v>134889637.16999999</v>
      </c>
      <c r="I5280" s="744">
        <v>60257435.599999994</v>
      </c>
      <c r="J5280" s="738"/>
      <c r="K5280" s="804">
        <f t="shared" ref="K5280:K5304" si="156">SUM(H5280,J5280)</f>
        <v>134889637.16999999</v>
      </c>
      <c r="L5280" s="1081"/>
      <c r="M5280" s="1321"/>
    </row>
    <row r="5281" spans="2:13" x14ac:dyDescent="0.35">
      <c r="B5281" s="698">
        <v>22020102</v>
      </c>
      <c r="C5281" s="782">
        <v>70811</v>
      </c>
      <c r="D5281" s="761">
        <v>0</v>
      </c>
      <c r="E5281" s="700">
        <v>2101</v>
      </c>
      <c r="F5281" s="698">
        <v>10721300</v>
      </c>
      <c r="G5281" s="26" t="s">
        <v>146</v>
      </c>
      <c r="H5281" s="791">
        <v>250000</v>
      </c>
      <c r="I5281" s="745"/>
      <c r="J5281" s="726"/>
      <c r="K5281" s="805">
        <f t="shared" si="156"/>
        <v>250000</v>
      </c>
      <c r="L5281" s="1081"/>
      <c r="M5281" s="1321"/>
    </row>
    <row r="5282" spans="2:13" x14ac:dyDescent="0.35">
      <c r="B5282" s="698">
        <v>22020201</v>
      </c>
      <c r="C5282" s="782">
        <v>70811</v>
      </c>
      <c r="D5282" s="761">
        <v>0</v>
      </c>
      <c r="E5282" s="700">
        <v>2101</v>
      </c>
      <c r="F5282" s="698">
        <v>10721300</v>
      </c>
      <c r="G5282" s="26" t="s">
        <v>147</v>
      </c>
      <c r="H5282" s="791">
        <v>38357.9</v>
      </c>
      <c r="I5282" s="745"/>
      <c r="J5282" s="648"/>
      <c r="K5282" s="805">
        <f t="shared" si="156"/>
        <v>38357.9</v>
      </c>
      <c r="L5282" s="1081"/>
      <c r="M5282" s="1321"/>
    </row>
    <row r="5283" spans="2:13" x14ac:dyDescent="0.35">
      <c r="B5283" s="698">
        <v>22020204</v>
      </c>
      <c r="C5283" s="782">
        <v>70811</v>
      </c>
      <c r="D5283" s="761">
        <v>0</v>
      </c>
      <c r="E5283" s="700">
        <v>2101</v>
      </c>
      <c r="F5283" s="698">
        <v>10721300</v>
      </c>
      <c r="G5283" s="26" t="s">
        <v>149</v>
      </c>
      <c r="H5283" s="791">
        <v>28814.800000000003</v>
      </c>
      <c r="I5283" s="745"/>
      <c r="J5283" s="648"/>
      <c r="K5283" s="805">
        <f t="shared" si="156"/>
        <v>28814.800000000003</v>
      </c>
      <c r="L5283" s="1081"/>
      <c r="M5283" s="1321"/>
    </row>
    <row r="5284" spans="2:13" x14ac:dyDescent="0.35">
      <c r="B5284" s="698">
        <v>22020205</v>
      </c>
      <c r="C5284" s="782">
        <v>70811</v>
      </c>
      <c r="D5284" s="761">
        <v>0</v>
      </c>
      <c r="E5284" s="700">
        <v>2101</v>
      </c>
      <c r="F5284" s="698">
        <v>10721300</v>
      </c>
      <c r="G5284" s="26" t="s">
        <v>185</v>
      </c>
      <c r="H5284" s="791">
        <v>28253.4</v>
      </c>
      <c r="I5284" s="745"/>
      <c r="J5284" s="648"/>
      <c r="K5284" s="805">
        <f t="shared" si="156"/>
        <v>28253.4</v>
      </c>
      <c r="L5284" s="1081"/>
      <c r="M5284" s="1321"/>
    </row>
    <row r="5285" spans="2:13" x14ac:dyDescent="0.35">
      <c r="B5285" s="698">
        <v>22020301</v>
      </c>
      <c r="C5285" s="782">
        <v>70811</v>
      </c>
      <c r="D5285" s="761">
        <v>0</v>
      </c>
      <c r="E5285" s="700">
        <v>2101</v>
      </c>
      <c r="F5285" s="698">
        <v>10721300</v>
      </c>
      <c r="G5285" s="26" t="s">
        <v>195</v>
      </c>
      <c r="H5285" s="791">
        <v>14407.400000000001</v>
      </c>
      <c r="I5285" s="745"/>
      <c r="J5285" s="726"/>
      <c r="K5285" s="805">
        <f t="shared" si="156"/>
        <v>14407.400000000001</v>
      </c>
      <c r="L5285" s="1081"/>
      <c r="M5285" s="1321"/>
    </row>
    <row r="5286" spans="2:13" x14ac:dyDescent="0.35">
      <c r="B5286" s="698">
        <v>22020305</v>
      </c>
      <c r="C5286" s="782">
        <v>70811</v>
      </c>
      <c r="D5286" s="761">
        <v>0</v>
      </c>
      <c r="E5286" s="700">
        <v>2101</v>
      </c>
      <c r="F5286" s="698">
        <v>10721300</v>
      </c>
      <c r="G5286" s="26" t="s">
        <v>153</v>
      </c>
      <c r="H5286" s="791">
        <v>14407.400000000001</v>
      </c>
      <c r="I5286" s="745"/>
      <c r="J5286" s="726"/>
      <c r="K5286" s="805">
        <f t="shared" si="156"/>
        <v>14407.400000000001</v>
      </c>
      <c r="L5286" s="1081"/>
      <c r="M5286" s="1321"/>
    </row>
    <row r="5287" spans="2:13" x14ac:dyDescent="0.35">
      <c r="B5287" s="698">
        <v>22020307</v>
      </c>
      <c r="C5287" s="782">
        <v>70811</v>
      </c>
      <c r="D5287" s="761">
        <v>0</v>
      </c>
      <c r="E5287" s="700">
        <v>2101</v>
      </c>
      <c r="F5287" s="698">
        <v>10721300</v>
      </c>
      <c r="G5287" s="26" t="s">
        <v>155</v>
      </c>
      <c r="H5287" s="791">
        <v>37422</v>
      </c>
      <c r="I5287" s="745"/>
      <c r="J5287" s="726"/>
      <c r="K5287" s="805">
        <f t="shared" si="156"/>
        <v>37422</v>
      </c>
      <c r="L5287" s="1081"/>
      <c r="M5287" s="1321"/>
    </row>
    <row r="5288" spans="2:13" x14ac:dyDescent="0.35">
      <c r="B5288" s="698">
        <v>22020401</v>
      </c>
      <c r="C5288" s="782">
        <v>70811</v>
      </c>
      <c r="D5288" s="761">
        <v>0</v>
      </c>
      <c r="E5288" s="700">
        <v>2101</v>
      </c>
      <c r="F5288" s="698">
        <v>10721300</v>
      </c>
      <c r="G5288" s="26" t="s">
        <v>196</v>
      </c>
      <c r="H5288" s="791">
        <v>187110</v>
      </c>
      <c r="I5288" s="745"/>
      <c r="J5288" s="648"/>
      <c r="K5288" s="805">
        <f t="shared" si="156"/>
        <v>187110</v>
      </c>
      <c r="L5288" s="1081"/>
      <c r="M5288" s="1321"/>
    </row>
    <row r="5289" spans="2:13" x14ac:dyDescent="0.35">
      <c r="B5289" s="698">
        <v>22020402</v>
      </c>
      <c r="C5289" s="782">
        <v>70811</v>
      </c>
      <c r="D5289" s="761">
        <v>0</v>
      </c>
      <c r="E5289" s="700">
        <v>2101</v>
      </c>
      <c r="F5289" s="698">
        <v>10721300</v>
      </c>
      <c r="G5289" s="26" t="s">
        <v>197</v>
      </c>
      <c r="H5289" s="791">
        <v>35925.4</v>
      </c>
      <c r="I5289" s="745"/>
      <c r="J5289" s="648"/>
      <c r="K5289" s="805">
        <f t="shared" si="156"/>
        <v>35925.4</v>
      </c>
      <c r="L5289" s="1081"/>
      <c r="M5289" s="1321"/>
    </row>
    <row r="5290" spans="2:13" x14ac:dyDescent="0.35">
      <c r="B5290" s="698">
        <v>22020403</v>
      </c>
      <c r="C5290" s="782">
        <v>70811</v>
      </c>
      <c r="D5290" s="761">
        <v>0</v>
      </c>
      <c r="E5290" s="700">
        <v>2101</v>
      </c>
      <c r="F5290" s="698">
        <v>10721300</v>
      </c>
      <c r="G5290" s="26" t="s">
        <v>160</v>
      </c>
      <c r="H5290" s="791">
        <v>28814.800000000003</v>
      </c>
      <c r="I5290" s="745"/>
      <c r="J5290" s="726"/>
      <c r="K5290" s="805">
        <f t="shared" si="156"/>
        <v>28814.800000000003</v>
      </c>
      <c r="L5290" s="1081"/>
      <c r="M5290" s="1321"/>
    </row>
    <row r="5291" spans="2:13" x14ac:dyDescent="0.35">
      <c r="B5291" s="698">
        <v>22020404</v>
      </c>
      <c r="C5291" s="782">
        <v>70811</v>
      </c>
      <c r="D5291" s="761">
        <v>0</v>
      </c>
      <c r="E5291" s="700">
        <v>2101</v>
      </c>
      <c r="F5291" s="698">
        <v>10721300</v>
      </c>
      <c r="G5291" s="26" t="s">
        <v>161</v>
      </c>
      <c r="H5291" s="791">
        <v>37422</v>
      </c>
      <c r="I5291" s="745"/>
      <c r="J5291" s="648"/>
      <c r="K5291" s="805">
        <f t="shared" si="156"/>
        <v>37422</v>
      </c>
      <c r="L5291" s="1081"/>
      <c r="M5291" s="1321"/>
    </row>
    <row r="5292" spans="2:13" x14ac:dyDescent="0.35">
      <c r="B5292" s="698">
        <v>22020405</v>
      </c>
      <c r="C5292" s="782">
        <v>70811</v>
      </c>
      <c r="D5292" s="761">
        <v>0</v>
      </c>
      <c r="E5292" s="700">
        <v>2101</v>
      </c>
      <c r="F5292" s="698">
        <v>10721300</v>
      </c>
      <c r="G5292" s="26" t="s">
        <v>162</v>
      </c>
      <c r="H5292" s="791">
        <v>18711</v>
      </c>
      <c r="I5292" s="745"/>
      <c r="J5292" s="806"/>
      <c r="K5292" s="805">
        <f t="shared" si="156"/>
        <v>18711</v>
      </c>
      <c r="L5292" s="1081"/>
      <c r="M5292" s="1321"/>
    </row>
    <row r="5293" spans="2:13" x14ac:dyDescent="0.35">
      <c r="B5293" s="698">
        <v>22020605</v>
      </c>
      <c r="C5293" s="782">
        <v>70811</v>
      </c>
      <c r="D5293" s="761">
        <v>0</v>
      </c>
      <c r="E5293" s="700">
        <v>2101</v>
      </c>
      <c r="F5293" s="698">
        <v>10721300</v>
      </c>
      <c r="G5293" s="26" t="s">
        <v>167</v>
      </c>
      <c r="H5293" s="791">
        <v>72037.7</v>
      </c>
      <c r="I5293" s="745"/>
      <c r="J5293" s="648"/>
      <c r="K5293" s="805">
        <f t="shared" si="156"/>
        <v>72037.7</v>
      </c>
      <c r="L5293" s="1081"/>
      <c r="M5293" s="1321"/>
    </row>
    <row r="5294" spans="2:13" x14ac:dyDescent="0.35">
      <c r="B5294" s="698">
        <v>22020701</v>
      </c>
      <c r="C5294" s="782">
        <v>70811</v>
      </c>
      <c r="D5294" s="761">
        <v>0</v>
      </c>
      <c r="E5294" s="700">
        <v>2101</v>
      </c>
      <c r="F5294" s="698">
        <v>10721300</v>
      </c>
      <c r="G5294" s="26" t="s">
        <v>199</v>
      </c>
      <c r="H5294" s="791">
        <v>187110</v>
      </c>
      <c r="I5294" s="745"/>
      <c r="J5294" s="726"/>
      <c r="K5294" s="805">
        <f t="shared" si="156"/>
        <v>187110</v>
      </c>
      <c r="L5294" s="1081"/>
      <c r="M5294" s="1321"/>
    </row>
    <row r="5295" spans="2:13" x14ac:dyDescent="0.35">
      <c r="B5295" s="698">
        <v>22020801</v>
      </c>
      <c r="C5295" s="782">
        <v>70811</v>
      </c>
      <c r="D5295" s="761">
        <v>0</v>
      </c>
      <c r="E5295" s="700">
        <v>2101</v>
      </c>
      <c r="F5295" s="698">
        <v>10721300</v>
      </c>
      <c r="G5295" s="26" t="s">
        <v>168</v>
      </c>
      <c r="H5295" s="791">
        <v>56133</v>
      </c>
      <c r="I5295" s="745"/>
      <c r="J5295" s="648"/>
      <c r="K5295" s="805">
        <f t="shared" si="156"/>
        <v>56133</v>
      </c>
      <c r="L5295" s="1081"/>
      <c r="M5295" s="1321"/>
    </row>
    <row r="5296" spans="2:13" x14ac:dyDescent="0.35">
      <c r="B5296" s="698">
        <v>22020803</v>
      </c>
      <c r="C5296" s="782">
        <v>70811</v>
      </c>
      <c r="D5296" s="761">
        <v>0</v>
      </c>
      <c r="E5296" s="700">
        <v>2101</v>
      </c>
      <c r="F5296" s="698">
        <v>10721300</v>
      </c>
      <c r="G5296" s="26" t="s">
        <v>169</v>
      </c>
      <c r="H5296" s="791">
        <v>37422</v>
      </c>
      <c r="I5296" s="745"/>
      <c r="J5296" s="648"/>
      <c r="K5296" s="805">
        <f t="shared" si="156"/>
        <v>37422</v>
      </c>
      <c r="L5296" s="1081"/>
      <c r="M5296" s="1321"/>
    </row>
    <row r="5297" spans="2:13" x14ac:dyDescent="0.35">
      <c r="B5297" s="698">
        <v>22020901</v>
      </c>
      <c r="C5297" s="782">
        <v>70811</v>
      </c>
      <c r="D5297" s="761">
        <v>0</v>
      </c>
      <c r="E5297" s="700">
        <v>2101</v>
      </c>
      <c r="F5297" s="698">
        <v>10721300</v>
      </c>
      <c r="G5297" s="26" t="s">
        <v>171</v>
      </c>
      <c r="H5297" s="791">
        <v>9355.5</v>
      </c>
      <c r="I5297" s="745"/>
      <c r="J5297" s="707"/>
      <c r="K5297" s="805">
        <f t="shared" si="156"/>
        <v>9355.5</v>
      </c>
      <c r="L5297" s="1081"/>
      <c r="M5297" s="1321"/>
    </row>
    <row r="5298" spans="2:13" x14ac:dyDescent="0.35">
      <c r="B5298" s="698">
        <v>22021001</v>
      </c>
      <c r="C5298" s="782">
        <v>70811</v>
      </c>
      <c r="D5298" s="761">
        <v>0</v>
      </c>
      <c r="E5298" s="700">
        <v>2101</v>
      </c>
      <c r="F5298" s="698">
        <v>10721300</v>
      </c>
      <c r="G5298" s="26" t="s">
        <v>172</v>
      </c>
      <c r="H5298" s="791">
        <v>37422</v>
      </c>
      <c r="I5298" s="745"/>
      <c r="J5298" s="806"/>
      <c r="K5298" s="805">
        <f t="shared" si="156"/>
        <v>37422</v>
      </c>
      <c r="L5298" s="1081"/>
      <c r="M5298" s="1321"/>
    </row>
    <row r="5299" spans="2:13" x14ac:dyDescent="0.35">
      <c r="B5299" s="698">
        <v>22021002</v>
      </c>
      <c r="C5299" s="782">
        <v>70811</v>
      </c>
      <c r="D5299" s="761">
        <v>0</v>
      </c>
      <c r="E5299" s="700">
        <v>2101</v>
      </c>
      <c r="F5299" s="698">
        <v>10721300</v>
      </c>
      <c r="G5299" s="26" t="s">
        <v>189</v>
      </c>
      <c r="H5299" s="791">
        <v>37422</v>
      </c>
      <c r="I5299" s="745"/>
      <c r="J5299" s="648"/>
      <c r="K5299" s="805">
        <f t="shared" si="156"/>
        <v>37422</v>
      </c>
      <c r="L5299" s="1081"/>
      <c r="M5299" s="1321"/>
    </row>
    <row r="5300" spans="2:13" x14ac:dyDescent="0.35">
      <c r="B5300" s="698">
        <v>22021003</v>
      </c>
      <c r="C5300" s="782">
        <v>70811</v>
      </c>
      <c r="D5300" s="761">
        <v>0</v>
      </c>
      <c r="E5300" s="700">
        <v>2101</v>
      </c>
      <c r="F5300" s="698">
        <v>10721300</v>
      </c>
      <c r="G5300" s="26" t="s">
        <v>173</v>
      </c>
      <c r="H5300" s="791">
        <v>37422</v>
      </c>
      <c r="I5300" s="745"/>
      <c r="J5300" s="648"/>
      <c r="K5300" s="805">
        <f t="shared" si="156"/>
        <v>37422</v>
      </c>
      <c r="L5300" s="1081"/>
      <c r="M5300" s="1321"/>
    </row>
    <row r="5301" spans="2:13" x14ac:dyDescent="0.35">
      <c r="B5301" s="698">
        <v>22021004</v>
      </c>
      <c r="C5301" s="782">
        <v>70811</v>
      </c>
      <c r="D5301" s="761">
        <v>0</v>
      </c>
      <c r="E5301" s="700">
        <v>2101</v>
      </c>
      <c r="F5301" s="698">
        <v>10721300</v>
      </c>
      <c r="G5301" s="26" t="s">
        <v>174</v>
      </c>
      <c r="H5301" s="791">
        <v>13097.7</v>
      </c>
      <c r="I5301" s="745"/>
      <c r="J5301" s="648"/>
      <c r="K5301" s="805">
        <f t="shared" si="156"/>
        <v>13097.7</v>
      </c>
      <c r="L5301" s="1081"/>
      <c r="M5301" s="1321"/>
    </row>
    <row r="5302" spans="2:13" x14ac:dyDescent="0.35">
      <c r="B5302" s="698">
        <v>22021006</v>
      </c>
      <c r="C5302" s="782">
        <v>70811</v>
      </c>
      <c r="D5302" s="761">
        <v>0</v>
      </c>
      <c r="E5302" s="700">
        <v>2101</v>
      </c>
      <c r="F5302" s="698">
        <v>10721300</v>
      </c>
      <c r="G5302" s="26" t="s">
        <v>190</v>
      </c>
      <c r="H5302" s="791">
        <v>2807</v>
      </c>
      <c r="I5302" s="745"/>
      <c r="J5302" s="726"/>
      <c r="K5302" s="805">
        <f t="shared" si="156"/>
        <v>2807</v>
      </c>
      <c r="L5302" s="1081"/>
      <c r="M5302" s="1321"/>
    </row>
    <row r="5303" spans="2:13" x14ac:dyDescent="0.35">
      <c r="B5303" s="698">
        <v>22021007</v>
      </c>
      <c r="C5303" s="782">
        <v>70811</v>
      </c>
      <c r="D5303" s="761">
        <v>0</v>
      </c>
      <c r="E5303" s="700">
        <v>2101</v>
      </c>
      <c r="F5303" s="698">
        <v>10721300</v>
      </c>
      <c r="G5303" s="26" t="s">
        <v>175</v>
      </c>
      <c r="H5303" s="791">
        <v>18711</v>
      </c>
      <c r="I5303" s="745"/>
      <c r="J5303" s="707"/>
      <c r="K5303" s="805">
        <f t="shared" si="156"/>
        <v>18711</v>
      </c>
      <c r="L5303" s="1081"/>
      <c r="M5303" s="1321"/>
    </row>
    <row r="5304" spans="2:13" ht="26.25" thickBot="1" x14ac:dyDescent="0.4">
      <c r="B5304" s="698">
        <v>22021009</v>
      </c>
      <c r="C5304" s="782">
        <v>70811</v>
      </c>
      <c r="D5304" s="761">
        <v>0</v>
      </c>
      <c r="E5304" s="700">
        <v>2101</v>
      </c>
      <c r="F5304" s="698">
        <v>10721300</v>
      </c>
      <c r="G5304" s="26" t="s">
        <v>176</v>
      </c>
      <c r="H5304" s="791">
        <v>400000000</v>
      </c>
      <c r="I5304" s="745"/>
      <c r="J5304" s="648">
        <v>-300000000</v>
      </c>
      <c r="K5304" s="805">
        <f t="shared" si="156"/>
        <v>100000000</v>
      </c>
      <c r="L5304" s="1081"/>
      <c r="M5304" s="1321"/>
    </row>
    <row r="5305" spans="2:13" ht="27.75" thickTop="1" thickBot="1" x14ac:dyDescent="0.4">
      <c r="B5305" s="767"/>
      <c r="C5305" s="767"/>
      <c r="D5305" s="767"/>
      <c r="E5305" s="767"/>
      <c r="F5305" s="767"/>
      <c r="G5305" s="16" t="s">
        <v>1039</v>
      </c>
      <c r="H5305" s="766">
        <f>SUM(H5280:H5304)</f>
        <v>536118223.17000002</v>
      </c>
      <c r="I5305" s="747">
        <f>SUM(I5280:I5304)</f>
        <v>60257435.599999994</v>
      </c>
      <c r="J5305" s="765">
        <f>SUM(J5280:J5304)</f>
        <v>-300000000</v>
      </c>
      <c r="K5305" s="807">
        <f>SUM(K5280:K5304)</f>
        <v>236118223.17000002</v>
      </c>
      <c r="M5305" s="1321"/>
    </row>
    <row r="5306" spans="2:13" ht="27" thickTop="1" thickBot="1" x14ac:dyDescent="0.4">
      <c r="G5306" s="769"/>
      <c r="H5306" s="787"/>
      <c r="I5306" s="728"/>
      <c r="J5306" s="770"/>
      <c r="K5306" s="939"/>
      <c r="M5306" s="1321"/>
    </row>
    <row r="5307" spans="2:13" ht="27.75" thickTop="1" thickBot="1" x14ac:dyDescent="0.4">
      <c r="G5307" s="769"/>
      <c r="H5307" s="787"/>
      <c r="I5307" s="728"/>
      <c r="J5307" s="719" t="s">
        <v>979</v>
      </c>
      <c r="K5307" s="807">
        <f>SUM(K5280:K5280)</f>
        <v>134889637.16999999</v>
      </c>
      <c r="M5307" s="1321"/>
    </row>
    <row r="5308" spans="2:13" ht="27.75" thickTop="1" thickBot="1" x14ac:dyDescent="0.4">
      <c r="G5308" s="769"/>
      <c r="H5308" s="787"/>
      <c r="I5308" s="728"/>
      <c r="J5308" s="719" t="s">
        <v>180</v>
      </c>
      <c r="K5308" s="807">
        <f>K5305-K5307</f>
        <v>101228586.00000003</v>
      </c>
      <c r="M5308" s="1321"/>
    </row>
    <row r="5309" spans="2:13" ht="27" thickTop="1" thickBot="1" x14ac:dyDescent="0.4">
      <c r="M5309" s="1321"/>
    </row>
    <row r="5310" spans="2:13" ht="27.75" thickTop="1" thickBot="1" x14ac:dyDescent="0.4">
      <c r="B5310" s="1088" t="s">
        <v>3132</v>
      </c>
      <c r="C5310" s="1089" t="s">
        <v>3184</v>
      </c>
      <c r="D5310" s="1089"/>
      <c r="E5310" s="1089"/>
      <c r="F5310" s="1089"/>
      <c r="G5310" s="1089"/>
      <c r="H5310" s="1108" t="s">
        <v>2939</v>
      </c>
      <c r="I5310" s="1101" t="s">
        <v>2939</v>
      </c>
      <c r="J5310" s="1112" t="s">
        <v>2939</v>
      </c>
      <c r="K5310" s="1122" t="s">
        <v>2939</v>
      </c>
      <c r="M5310" s="1321"/>
    </row>
    <row r="5311" spans="2:13" ht="27.75" thickTop="1" thickBot="1" x14ac:dyDescent="0.4">
      <c r="B5311" s="1569" t="s">
        <v>182</v>
      </c>
      <c r="C5311" s="1569"/>
      <c r="D5311" s="1569"/>
      <c r="E5311" s="1569"/>
      <c r="F5311" s="1569"/>
      <c r="G5311" s="1569"/>
      <c r="H5311" s="32"/>
      <c r="I5311" s="753"/>
      <c r="J5311" s="722"/>
      <c r="K5311" s="98"/>
      <c r="M5311" s="1321"/>
    </row>
    <row r="5312" spans="2:13" ht="106.5" thickTop="1" thickBot="1" x14ac:dyDescent="0.4">
      <c r="B5312" s="20" t="s">
        <v>137</v>
      </c>
      <c r="C5312" s="20" t="s">
        <v>138</v>
      </c>
      <c r="D5312" s="20" t="s">
        <v>139</v>
      </c>
      <c r="E5312" s="20" t="s">
        <v>140</v>
      </c>
      <c r="F5312" s="20" t="s">
        <v>141</v>
      </c>
      <c r="G5312" s="20" t="s">
        <v>142</v>
      </c>
      <c r="H5312" s="33" t="s">
        <v>3311</v>
      </c>
      <c r="I5312" s="750" t="s">
        <v>3316</v>
      </c>
      <c r="J5312" s="717" t="s">
        <v>3315</v>
      </c>
      <c r="K5312" s="21" t="s">
        <v>5190</v>
      </c>
      <c r="M5312" s="1321"/>
    </row>
    <row r="5313" spans="2:13" ht="26.25" thickTop="1" x14ac:dyDescent="0.35">
      <c r="B5313" s="782">
        <v>21010101</v>
      </c>
      <c r="C5313" s="782">
        <v>70811</v>
      </c>
      <c r="D5313" s="783" t="s">
        <v>4972</v>
      </c>
      <c r="E5313" s="784">
        <v>2101</v>
      </c>
      <c r="F5313" s="782">
        <v>10742400</v>
      </c>
      <c r="G5313" s="37" t="s">
        <v>143</v>
      </c>
      <c r="H5313" s="785">
        <v>15000000</v>
      </c>
      <c r="I5313" s="744"/>
      <c r="J5313" s="738"/>
      <c r="K5313" s="804">
        <f t="shared" ref="K5313:K5353" si="157">SUM(H5313,J5313)</f>
        <v>15000000</v>
      </c>
      <c r="L5313" s="1081"/>
      <c r="M5313" s="1321"/>
    </row>
    <row r="5314" spans="2:13" x14ac:dyDescent="0.35">
      <c r="B5314" s="782">
        <v>21020101</v>
      </c>
      <c r="C5314" s="782">
        <v>70811</v>
      </c>
      <c r="D5314" s="783" t="s">
        <v>4972</v>
      </c>
      <c r="E5314" s="784">
        <v>2101</v>
      </c>
      <c r="F5314" s="782">
        <v>10742400</v>
      </c>
      <c r="G5314" s="37" t="s">
        <v>144</v>
      </c>
      <c r="H5314" s="785">
        <v>3500000</v>
      </c>
      <c r="I5314" s="744"/>
      <c r="J5314" s="738"/>
      <c r="K5314" s="804">
        <f t="shared" si="157"/>
        <v>3500000</v>
      </c>
      <c r="L5314" s="1081"/>
      <c r="M5314" s="1321"/>
    </row>
    <row r="5315" spans="2:13" x14ac:dyDescent="0.35">
      <c r="B5315" s="782">
        <v>22020101</v>
      </c>
      <c r="C5315" s="782">
        <v>70811</v>
      </c>
      <c r="D5315" s="783" t="s">
        <v>4972</v>
      </c>
      <c r="E5315" s="784">
        <v>2101</v>
      </c>
      <c r="F5315" s="782">
        <v>10742400</v>
      </c>
      <c r="G5315" s="37" t="s">
        <v>145</v>
      </c>
      <c r="H5315" s="785">
        <v>30000</v>
      </c>
      <c r="I5315" s="744"/>
      <c r="J5315" s="738"/>
      <c r="K5315" s="804">
        <f t="shared" si="157"/>
        <v>30000</v>
      </c>
      <c r="L5315" s="1081"/>
      <c r="M5315" s="1321"/>
    </row>
    <row r="5316" spans="2:13" x14ac:dyDescent="0.35">
      <c r="B5316" s="782">
        <v>22020102</v>
      </c>
      <c r="C5316" s="782">
        <v>70811</v>
      </c>
      <c r="D5316" s="783" t="s">
        <v>4972</v>
      </c>
      <c r="E5316" s="784">
        <v>2101</v>
      </c>
      <c r="F5316" s="782">
        <v>10742400</v>
      </c>
      <c r="G5316" s="37" t="s">
        <v>146</v>
      </c>
      <c r="H5316" s="785">
        <v>300000</v>
      </c>
      <c r="I5316" s="744"/>
      <c r="J5316" s="738"/>
      <c r="K5316" s="804">
        <f t="shared" si="157"/>
        <v>300000</v>
      </c>
      <c r="L5316" s="1081"/>
      <c r="M5316" s="1321"/>
    </row>
    <row r="5317" spans="2:13" x14ac:dyDescent="0.35">
      <c r="B5317" s="782">
        <v>22020201</v>
      </c>
      <c r="C5317" s="782">
        <v>70811</v>
      </c>
      <c r="D5317" s="783" t="s">
        <v>4972</v>
      </c>
      <c r="E5317" s="784">
        <v>2101</v>
      </c>
      <c r="F5317" s="782">
        <v>10742400</v>
      </c>
      <c r="G5317" s="37" t="s">
        <v>147</v>
      </c>
      <c r="H5317" s="785">
        <v>105000</v>
      </c>
      <c r="I5317" s="744"/>
      <c r="J5317" s="738"/>
      <c r="K5317" s="804">
        <f t="shared" si="157"/>
        <v>105000</v>
      </c>
      <c r="L5317" s="1081"/>
      <c r="M5317" s="1321"/>
    </row>
    <row r="5318" spans="2:13" x14ac:dyDescent="0.35">
      <c r="B5318" s="782">
        <v>22020202</v>
      </c>
      <c r="C5318" s="782">
        <v>70811</v>
      </c>
      <c r="D5318" s="783" t="s">
        <v>4972</v>
      </c>
      <c r="E5318" s="784">
        <v>2101</v>
      </c>
      <c r="F5318" s="782">
        <v>10742400</v>
      </c>
      <c r="G5318" s="37" t="s">
        <v>184</v>
      </c>
      <c r="H5318" s="785">
        <v>14700</v>
      </c>
      <c r="I5318" s="744"/>
      <c r="J5318" s="738"/>
      <c r="K5318" s="804">
        <f t="shared" si="157"/>
        <v>14700</v>
      </c>
      <c r="L5318" s="1081"/>
      <c r="M5318" s="1321"/>
    </row>
    <row r="5319" spans="2:13" x14ac:dyDescent="0.35">
      <c r="B5319" s="782">
        <v>22020203</v>
      </c>
      <c r="C5319" s="782">
        <v>70811</v>
      </c>
      <c r="D5319" s="783" t="s">
        <v>4972</v>
      </c>
      <c r="E5319" s="784">
        <v>2101</v>
      </c>
      <c r="F5319" s="782">
        <v>10742400</v>
      </c>
      <c r="G5319" s="37" t="s">
        <v>148</v>
      </c>
      <c r="H5319" s="785">
        <v>100000</v>
      </c>
      <c r="I5319" s="744"/>
      <c r="J5319" s="738"/>
      <c r="K5319" s="804">
        <f t="shared" si="157"/>
        <v>100000</v>
      </c>
      <c r="L5319" s="1081"/>
      <c r="M5319" s="1321"/>
    </row>
    <row r="5320" spans="2:13" x14ac:dyDescent="0.35">
      <c r="B5320" s="782">
        <v>22020204</v>
      </c>
      <c r="C5320" s="782">
        <v>70811</v>
      </c>
      <c r="D5320" s="783" t="s">
        <v>4972</v>
      </c>
      <c r="E5320" s="784">
        <v>2101</v>
      </c>
      <c r="F5320" s="782">
        <v>10742400</v>
      </c>
      <c r="G5320" s="37" t="s">
        <v>149</v>
      </c>
      <c r="H5320" s="785">
        <v>35000</v>
      </c>
      <c r="I5320" s="744"/>
      <c r="J5320" s="738"/>
      <c r="K5320" s="804">
        <f t="shared" si="157"/>
        <v>35000</v>
      </c>
      <c r="L5320" s="1081"/>
      <c r="M5320" s="1321"/>
    </row>
    <row r="5321" spans="2:13" x14ac:dyDescent="0.35">
      <c r="B5321" s="782">
        <v>22020205</v>
      </c>
      <c r="C5321" s="782">
        <v>70811</v>
      </c>
      <c r="D5321" s="783" t="s">
        <v>4972</v>
      </c>
      <c r="E5321" s="784">
        <v>2101</v>
      </c>
      <c r="F5321" s="782">
        <v>10742400</v>
      </c>
      <c r="G5321" s="37" t="s">
        <v>185</v>
      </c>
      <c r="H5321" s="785">
        <v>7000</v>
      </c>
      <c r="I5321" s="744"/>
      <c r="J5321" s="738"/>
      <c r="K5321" s="804">
        <f t="shared" si="157"/>
        <v>7000</v>
      </c>
      <c r="L5321" s="1081"/>
      <c r="M5321" s="1321"/>
    </row>
    <row r="5322" spans="2:13" x14ac:dyDescent="0.35">
      <c r="B5322" s="782">
        <v>22020206</v>
      </c>
      <c r="C5322" s="782">
        <v>70811</v>
      </c>
      <c r="D5322" s="783" t="s">
        <v>4972</v>
      </c>
      <c r="E5322" s="784">
        <v>2101</v>
      </c>
      <c r="F5322" s="782">
        <v>10742400</v>
      </c>
      <c r="G5322" s="37" t="s">
        <v>234</v>
      </c>
      <c r="H5322" s="785">
        <v>7000</v>
      </c>
      <c r="I5322" s="744"/>
      <c r="J5322" s="738"/>
      <c r="K5322" s="804">
        <f t="shared" si="157"/>
        <v>7000</v>
      </c>
      <c r="L5322" s="1081"/>
      <c r="M5322" s="1321"/>
    </row>
    <row r="5323" spans="2:13" x14ac:dyDescent="0.35">
      <c r="B5323" s="782">
        <v>22020301</v>
      </c>
      <c r="C5323" s="782">
        <v>70811</v>
      </c>
      <c r="D5323" s="783" t="s">
        <v>4972</v>
      </c>
      <c r="E5323" s="784">
        <v>2101</v>
      </c>
      <c r="F5323" s="782">
        <v>10742400</v>
      </c>
      <c r="G5323" s="37" t="s">
        <v>195</v>
      </c>
      <c r="H5323" s="785">
        <v>350000</v>
      </c>
      <c r="I5323" s="744"/>
      <c r="J5323" s="738"/>
      <c r="K5323" s="804">
        <f t="shared" si="157"/>
        <v>350000</v>
      </c>
      <c r="L5323" s="1081"/>
      <c r="M5323" s="1321"/>
    </row>
    <row r="5324" spans="2:13" x14ac:dyDescent="0.35">
      <c r="B5324" s="782">
        <v>22020302</v>
      </c>
      <c r="C5324" s="782">
        <v>70811</v>
      </c>
      <c r="D5324" s="783" t="s">
        <v>4972</v>
      </c>
      <c r="E5324" s="784">
        <v>2101</v>
      </c>
      <c r="F5324" s="782">
        <v>10742400</v>
      </c>
      <c r="G5324" s="37" t="s">
        <v>207</v>
      </c>
      <c r="H5324" s="785">
        <v>35000</v>
      </c>
      <c r="I5324" s="744"/>
      <c r="J5324" s="738"/>
      <c r="K5324" s="804">
        <f t="shared" si="157"/>
        <v>35000</v>
      </c>
      <c r="L5324" s="1081"/>
      <c r="M5324" s="1321"/>
    </row>
    <row r="5325" spans="2:13" x14ac:dyDescent="0.35">
      <c r="B5325" s="782">
        <v>22020303</v>
      </c>
      <c r="C5325" s="782">
        <v>70811</v>
      </c>
      <c r="D5325" s="783" t="s">
        <v>4972</v>
      </c>
      <c r="E5325" s="784">
        <v>2101</v>
      </c>
      <c r="F5325" s="782">
        <v>10742400</v>
      </c>
      <c r="G5325" s="37" t="s">
        <v>152</v>
      </c>
      <c r="H5325" s="785">
        <v>15000</v>
      </c>
      <c r="I5325" s="744"/>
      <c r="J5325" s="738"/>
      <c r="K5325" s="804">
        <f t="shared" si="157"/>
        <v>15000</v>
      </c>
      <c r="L5325" s="1081"/>
      <c r="M5325" s="1321"/>
    </row>
    <row r="5326" spans="2:13" x14ac:dyDescent="0.35">
      <c r="B5326" s="782">
        <v>22020304</v>
      </c>
      <c r="C5326" s="782">
        <v>70811</v>
      </c>
      <c r="D5326" s="783" t="s">
        <v>4972</v>
      </c>
      <c r="E5326" s="784">
        <v>2101</v>
      </c>
      <c r="F5326" s="782">
        <v>10742400</v>
      </c>
      <c r="G5326" s="37" t="s">
        <v>187</v>
      </c>
      <c r="H5326" s="785">
        <v>20000</v>
      </c>
      <c r="I5326" s="744"/>
      <c r="J5326" s="738"/>
      <c r="K5326" s="804">
        <f t="shared" si="157"/>
        <v>20000</v>
      </c>
      <c r="L5326" s="1081"/>
      <c r="M5326" s="1321"/>
    </row>
    <row r="5327" spans="2:13" x14ac:dyDescent="0.35">
      <c r="B5327" s="782">
        <v>22020305</v>
      </c>
      <c r="C5327" s="782">
        <v>70811</v>
      </c>
      <c r="D5327" s="783" t="s">
        <v>4972</v>
      </c>
      <c r="E5327" s="784">
        <v>2101</v>
      </c>
      <c r="F5327" s="782">
        <v>10742400</v>
      </c>
      <c r="G5327" s="37" t="s">
        <v>153</v>
      </c>
      <c r="H5327" s="785">
        <v>150000</v>
      </c>
      <c r="I5327" s="744"/>
      <c r="J5327" s="738"/>
      <c r="K5327" s="804">
        <f t="shared" si="157"/>
        <v>150000</v>
      </c>
      <c r="L5327" s="1081"/>
      <c r="M5327" s="1321"/>
    </row>
    <row r="5328" spans="2:13" x14ac:dyDescent="0.35">
      <c r="B5328" s="782">
        <v>22020306</v>
      </c>
      <c r="C5328" s="782">
        <v>70811</v>
      </c>
      <c r="D5328" s="783" t="s">
        <v>4972</v>
      </c>
      <c r="E5328" s="784">
        <v>2101</v>
      </c>
      <c r="F5328" s="782">
        <v>10742400</v>
      </c>
      <c r="G5328" s="37" t="s">
        <v>154</v>
      </c>
      <c r="H5328" s="785">
        <v>14700</v>
      </c>
      <c r="I5328" s="744"/>
      <c r="J5328" s="738"/>
      <c r="K5328" s="804">
        <f t="shared" si="157"/>
        <v>14700</v>
      </c>
      <c r="L5328" s="1081"/>
      <c r="M5328" s="1321"/>
    </row>
    <row r="5329" spans="2:13" x14ac:dyDescent="0.35">
      <c r="B5329" s="782">
        <v>22020308</v>
      </c>
      <c r="C5329" s="782">
        <v>70811</v>
      </c>
      <c r="D5329" s="783" t="s">
        <v>4972</v>
      </c>
      <c r="E5329" s="784">
        <v>2101</v>
      </c>
      <c r="F5329" s="782">
        <v>10742400</v>
      </c>
      <c r="G5329" s="37" t="s">
        <v>242</v>
      </c>
      <c r="H5329" s="785">
        <v>50000</v>
      </c>
      <c r="I5329" s="744"/>
      <c r="J5329" s="738"/>
      <c r="K5329" s="804">
        <f t="shared" si="157"/>
        <v>50000</v>
      </c>
      <c r="L5329" s="1081"/>
      <c r="M5329" s="1321"/>
    </row>
    <row r="5330" spans="2:13" x14ac:dyDescent="0.35">
      <c r="B5330" s="782">
        <v>22020309</v>
      </c>
      <c r="C5330" s="782">
        <v>70811</v>
      </c>
      <c r="D5330" s="783" t="s">
        <v>4972</v>
      </c>
      <c r="E5330" s="784">
        <v>2101</v>
      </c>
      <c r="F5330" s="782">
        <v>10742400</v>
      </c>
      <c r="G5330" s="37" t="s">
        <v>156</v>
      </c>
      <c r="H5330" s="785">
        <v>50000</v>
      </c>
      <c r="I5330" s="744"/>
      <c r="J5330" s="738"/>
      <c r="K5330" s="804">
        <f t="shared" si="157"/>
        <v>50000</v>
      </c>
      <c r="L5330" s="1081"/>
      <c r="M5330" s="1321"/>
    </row>
    <row r="5331" spans="2:13" x14ac:dyDescent="0.35">
      <c r="B5331" s="782">
        <v>22020401</v>
      </c>
      <c r="C5331" s="782">
        <v>70811</v>
      </c>
      <c r="D5331" s="783" t="s">
        <v>4972</v>
      </c>
      <c r="E5331" s="784">
        <v>2101</v>
      </c>
      <c r="F5331" s="782">
        <v>10742400</v>
      </c>
      <c r="G5331" s="37" t="s">
        <v>196</v>
      </c>
      <c r="H5331" s="785">
        <v>250000</v>
      </c>
      <c r="I5331" s="744"/>
      <c r="J5331" s="738"/>
      <c r="K5331" s="804">
        <f t="shared" si="157"/>
        <v>250000</v>
      </c>
      <c r="L5331" s="1081"/>
      <c r="M5331" s="1321"/>
    </row>
    <row r="5332" spans="2:13" x14ac:dyDescent="0.35">
      <c r="B5332" s="782">
        <v>22020402</v>
      </c>
      <c r="C5332" s="782">
        <v>70811</v>
      </c>
      <c r="D5332" s="783" t="s">
        <v>4972</v>
      </c>
      <c r="E5332" s="784">
        <v>2101</v>
      </c>
      <c r="F5332" s="782">
        <v>10742400</v>
      </c>
      <c r="G5332" s="37" t="s">
        <v>197</v>
      </c>
      <c r="H5332" s="785">
        <v>210000</v>
      </c>
      <c r="I5332" s="744"/>
      <c r="J5332" s="738"/>
      <c r="K5332" s="804">
        <f t="shared" si="157"/>
        <v>210000</v>
      </c>
      <c r="L5332" s="1081"/>
      <c r="M5332" s="1321"/>
    </row>
    <row r="5333" spans="2:13" x14ac:dyDescent="0.35">
      <c r="B5333" s="782">
        <v>22020403</v>
      </c>
      <c r="C5333" s="782">
        <v>70811</v>
      </c>
      <c r="D5333" s="783" t="s">
        <v>4972</v>
      </c>
      <c r="E5333" s="784">
        <v>2101</v>
      </c>
      <c r="F5333" s="782">
        <v>10742400</v>
      </c>
      <c r="G5333" s="37" t="s">
        <v>160</v>
      </c>
      <c r="H5333" s="785">
        <v>350000</v>
      </c>
      <c r="I5333" s="744"/>
      <c r="J5333" s="738"/>
      <c r="K5333" s="804">
        <f t="shared" si="157"/>
        <v>350000</v>
      </c>
      <c r="L5333" s="1081"/>
      <c r="M5333" s="1321"/>
    </row>
    <row r="5334" spans="2:13" x14ac:dyDescent="0.35">
      <c r="B5334" s="782">
        <v>22020404</v>
      </c>
      <c r="C5334" s="782">
        <v>70811</v>
      </c>
      <c r="D5334" s="783" t="s">
        <v>4972</v>
      </c>
      <c r="E5334" s="784">
        <v>2101</v>
      </c>
      <c r="F5334" s="782">
        <v>10742400</v>
      </c>
      <c r="G5334" s="37" t="s">
        <v>161</v>
      </c>
      <c r="H5334" s="785">
        <v>70000</v>
      </c>
      <c r="I5334" s="744"/>
      <c r="J5334" s="738"/>
      <c r="K5334" s="804">
        <f t="shared" si="157"/>
        <v>70000</v>
      </c>
      <c r="L5334" s="1081"/>
      <c r="M5334" s="1321"/>
    </row>
    <row r="5335" spans="2:13" x14ac:dyDescent="0.35">
      <c r="B5335" s="782">
        <v>22020405</v>
      </c>
      <c r="C5335" s="782">
        <v>70811</v>
      </c>
      <c r="D5335" s="783" t="s">
        <v>4972</v>
      </c>
      <c r="E5335" s="784">
        <v>2101</v>
      </c>
      <c r="F5335" s="782">
        <v>10742400</v>
      </c>
      <c r="G5335" s="37" t="s">
        <v>162</v>
      </c>
      <c r="H5335" s="785">
        <v>70000</v>
      </c>
      <c r="I5335" s="744"/>
      <c r="J5335" s="738"/>
      <c r="K5335" s="804">
        <f t="shared" si="157"/>
        <v>70000</v>
      </c>
      <c r="L5335" s="1081"/>
      <c r="M5335" s="1321"/>
    </row>
    <row r="5336" spans="2:13" x14ac:dyDescent="0.35">
      <c r="B5336" s="782">
        <v>22020406</v>
      </c>
      <c r="C5336" s="782">
        <v>70811</v>
      </c>
      <c r="D5336" s="783" t="s">
        <v>4972</v>
      </c>
      <c r="E5336" s="784">
        <v>2101</v>
      </c>
      <c r="F5336" s="782">
        <v>10742400</v>
      </c>
      <c r="G5336" s="37" t="s">
        <v>163</v>
      </c>
      <c r="H5336" s="785">
        <v>70000</v>
      </c>
      <c r="I5336" s="744"/>
      <c r="J5336" s="738"/>
      <c r="K5336" s="804">
        <f t="shared" si="157"/>
        <v>70000</v>
      </c>
      <c r="L5336" s="1081"/>
      <c r="M5336" s="1321"/>
    </row>
    <row r="5337" spans="2:13" x14ac:dyDescent="0.35">
      <c r="B5337" s="782">
        <v>22020501</v>
      </c>
      <c r="C5337" s="782">
        <v>70811</v>
      </c>
      <c r="D5337" s="783" t="s">
        <v>4972</v>
      </c>
      <c r="E5337" s="784">
        <v>2101</v>
      </c>
      <c r="F5337" s="782">
        <v>10742400</v>
      </c>
      <c r="G5337" s="37" t="s">
        <v>198</v>
      </c>
      <c r="H5337" s="785">
        <v>500000</v>
      </c>
      <c r="I5337" s="744"/>
      <c r="J5337" s="738"/>
      <c r="K5337" s="804">
        <f t="shared" si="157"/>
        <v>500000</v>
      </c>
      <c r="L5337" s="1081"/>
      <c r="M5337" s="1321"/>
    </row>
    <row r="5338" spans="2:13" x14ac:dyDescent="0.35">
      <c r="B5338" s="782">
        <v>22020502</v>
      </c>
      <c r="C5338" s="782">
        <v>70811</v>
      </c>
      <c r="D5338" s="783" t="s">
        <v>4972</v>
      </c>
      <c r="E5338" s="784">
        <v>2101</v>
      </c>
      <c r="F5338" s="782">
        <v>10742400</v>
      </c>
      <c r="G5338" s="37" t="s">
        <v>457</v>
      </c>
      <c r="H5338" s="785">
        <v>3500</v>
      </c>
      <c r="I5338" s="744"/>
      <c r="J5338" s="738"/>
      <c r="K5338" s="804">
        <f t="shared" si="157"/>
        <v>3500</v>
      </c>
      <c r="L5338" s="1081"/>
      <c r="M5338" s="1321"/>
    </row>
    <row r="5339" spans="2:13" x14ac:dyDescent="0.35">
      <c r="B5339" s="782">
        <v>22020601</v>
      </c>
      <c r="C5339" s="782">
        <v>70811</v>
      </c>
      <c r="D5339" s="783" t="s">
        <v>4972</v>
      </c>
      <c r="E5339" s="784">
        <v>2101</v>
      </c>
      <c r="F5339" s="782">
        <v>10742400</v>
      </c>
      <c r="G5339" s="37" t="s">
        <v>166</v>
      </c>
      <c r="H5339" s="785">
        <v>154350</v>
      </c>
      <c r="I5339" s="744"/>
      <c r="J5339" s="738"/>
      <c r="K5339" s="804">
        <f t="shared" si="157"/>
        <v>154350</v>
      </c>
      <c r="L5339" s="1081"/>
      <c r="M5339" s="1321"/>
    </row>
    <row r="5340" spans="2:13" x14ac:dyDescent="0.35">
      <c r="B5340" s="782">
        <v>22020602</v>
      </c>
      <c r="C5340" s="782">
        <v>70811</v>
      </c>
      <c r="D5340" s="783" t="s">
        <v>4972</v>
      </c>
      <c r="E5340" s="784">
        <v>2101</v>
      </c>
      <c r="F5340" s="782">
        <v>10742400</v>
      </c>
      <c r="G5340" s="37" t="s">
        <v>210</v>
      </c>
      <c r="H5340" s="785">
        <v>200000</v>
      </c>
      <c r="I5340" s="744"/>
      <c r="J5340" s="738"/>
      <c r="K5340" s="804">
        <f t="shared" si="157"/>
        <v>200000</v>
      </c>
      <c r="L5340" s="1081"/>
      <c r="M5340" s="1321"/>
    </row>
    <row r="5341" spans="2:13" x14ac:dyDescent="0.35">
      <c r="B5341" s="782">
        <v>22020605</v>
      </c>
      <c r="C5341" s="782">
        <v>70811</v>
      </c>
      <c r="D5341" s="783" t="s">
        <v>4972</v>
      </c>
      <c r="E5341" s="784">
        <v>2101</v>
      </c>
      <c r="F5341" s="782">
        <v>10742400</v>
      </c>
      <c r="G5341" s="37" t="s">
        <v>167</v>
      </c>
      <c r="H5341" s="785">
        <v>105000</v>
      </c>
      <c r="I5341" s="744"/>
      <c r="J5341" s="738"/>
      <c r="K5341" s="804">
        <f t="shared" si="157"/>
        <v>105000</v>
      </c>
      <c r="L5341" s="1081"/>
      <c r="M5341" s="1321"/>
    </row>
    <row r="5342" spans="2:13" x14ac:dyDescent="0.35">
      <c r="B5342" s="782">
        <v>22020701</v>
      </c>
      <c r="C5342" s="782">
        <v>70811</v>
      </c>
      <c r="D5342" s="783" t="s">
        <v>4972</v>
      </c>
      <c r="E5342" s="784">
        <v>2101</v>
      </c>
      <c r="F5342" s="782">
        <v>10742400</v>
      </c>
      <c r="G5342" s="37" t="s">
        <v>199</v>
      </c>
      <c r="H5342" s="785">
        <v>14000</v>
      </c>
      <c r="I5342" s="744"/>
      <c r="J5342" s="738"/>
      <c r="K5342" s="804">
        <f t="shared" si="157"/>
        <v>14000</v>
      </c>
      <c r="L5342" s="1081"/>
      <c r="M5342" s="1321"/>
    </row>
    <row r="5343" spans="2:13" x14ac:dyDescent="0.35">
      <c r="B5343" s="782">
        <v>22020702</v>
      </c>
      <c r="C5343" s="782">
        <v>70811</v>
      </c>
      <c r="D5343" s="783" t="s">
        <v>4972</v>
      </c>
      <c r="E5343" s="784">
        <v>2101</v>
      </c>
      <c r="F5343" s="782">
        <v>10742400</v>
      </c>
      <c r="G5343" s="37" t="s">
        <v>223</v>
      </c>
      <c r="H5343" s="785">
        <v>14000</v>
      </c>
      <c r="I5343" s="744"/>
      <c r="J5343" s="738"/>
      <c r="K5343" s="804">
        <f t="shared" si="157"/>
        <v>14000</v>
      </c>
      <c r="L5343" s="1081"/>
      <c r="M5343" s="1321"/>
    </row>
    <row r="5344" spans="2:13" x14ac:dyDescent="0.35">
      <c r="B5344" s="782">
        <v>22020801</v>
      </c>
      <c r="C5344" s="782">
        <v>70811</v>
      </c>
      <c r="D5344" s="783" t="s">
        <v>4972</v>
      </c>
      <c r="E5344" s="784">
        <v>2101</v>
      </c>
      <c r="F5344" s="782">
        <v>10742400</v>
      </c>
      <c r="G5344" s="37" t="s">
        <v>168</v>
      </c>
      <c r="H5344" s="785">
        <v>168000</v>
      </c>
      <c r="I5344" s="744"/>
      <c r="J5344" s="738"/>
      <c r="K5344" s="804">
        <f t="shared" si="157"/>
        <v>168000</v>
      </c>
      <c r="L5344" s="1081"/>
      <c r="M5344" s="1321"/>
    </row>
    <row r="5345" spans="2:13" x14ac:dyDescent="0.35">
      <c r="B5345" s="782">
        <v>22020802</v>
      </c>
      <c r="C5345" s="782">
        <v>70811</v>
      </c>
      <c r="D5345" s="783" t="s">
        <v>4972</v>
      </c>
      <c r="E5345" s="784">
        <v>2101</v>
      </c>
      <c r="F5345" s="782">
        <v>10742400</v>
      </c>
      <c r="G5345" s="37" t="s">
        <v>188</v>
      </c>
      <c r="H5345" s="785">
        <v>84000</v>
      </c>
      <c r="I5345" s="744"/>
      <c r="J5345" s="738"/>
      <c r="K5345" s="804">
        <f t="shared" si="157"/>
        <v>84000</v>
      </c>
      <c r="L5345" s="1081"/>
      <c r="M5345" s="1321"/>
    </row>
    <row r="5346" spans="2:13" x14ac:dyDescent="0.35">
      <c r="B5346" s="782">
        <v>22020803</v>
      </c>
      <c r="C5346" s="782">
        <v>70811</v>
      </c>
      <c r="D5346" s="783" t="s">
        <v>4972</v>
      </c>
      <c r="E5346" s="784">
        <v>2101</v>
      </c>
      <c r="F5346" s="782">
        <v>10742400</v>
      </c>
      <c r="G5346" s="37" t="s">
        <v>169</v>
      </c>
      <c r="H5346" s="785">
        <v>84000</v>
      </c>
      <c r="I5346" s="744"/>
      <c r="J5346" s="738"/>
      <c r="K5346" s="804">
        <f t="shared" si="157"/>
        <v>84000</v>
      </c>
      <c r="L5346" s="1081"/>
      <c r="M5346" s="1321"/>
    </row>
    <row r="5347" spans="2:13" x14ac:dyDescent="0.35">
      <c r="B5347" s="782">
        <v>22020901</v>
      </c>
      <c r="C5347" s="782">
        <v>70811</v>
      </c>
      <c r="D5347" s="783" t="s">
        <v>4972</v>
      </c>
      <c r="E5347" s="784">
        <v>2101</v>
      </c>
      <c r="F5347" s="782">
        <v>10742400</v>
      </c>
      <c r="G5347" s="37" t="s">
        <v>171</v>
      </c>
      <c r="H5347" s="785">
        <v>3500</v>
      </c>
      <c r="I5347" s="744"/>
      <c r="J5347" s="738"/>
      <c r="K5347" s="804">
        <f t="shared" si="157"/>
        <v>3500</v>
      </c>
      <c r="L5347" s="1081"/>
      <c r="M5347" s="1321"/>
    </row>
    <row r="5348" spans="2:13" x14ac:dyDescent="0.35">
      <c r="B5348" s="782">
        <v>22021001</v>
      </c>
      <c r="C5348" s="782">
        <v>70811</v>
      </c>
      <c r="D5348" s="783" t="s">
        <v>4972</v>
      </c>
      <c r="E5348" s="784">
        <v>2101</v>
      </c>
      <c r="F5348" s="782">
        <v>10742400</v>
      </c>
      <c r="G5348" s="37" t="s">
        <v>172</v>
      </c>
      <c r="H5348" s="785">
        <v>250000</v>
      </c>
      <c r="I5348" s="744"/>
      <c r="J5348" s="738"/>
      <c r="K5348" s="804">
        <f t="shared" si="157"/>
        <v>250000</v>
      </c>
      <c r="L5348" s="1081"/>
      <c r="M5348" s="1321"/>
    </row>
    <row r="5349" spans="2:13" x14ac:dyDescent="0.35">
      <c r="B5349" s="782">
        <v>22021002</v>
      </c>
      <c r="C5349" s="782">
        <v>70811</v>
      </c>
      <c r="D5349" s="783" t="s">
        <v>4972</v>
      </c>
      <c r="E5349" s="784">
        <v>2101</v>
      </c>
      <c r="F5349" s="782">
        <v>10742400</v>
      </c>
      <c r="G5349" s="37" t="s">
        <v>189</v>
      </c>
      <c r="H5349" s="785">
        <v>200000</v>
      </c>
      <c r="I5349" s="744"/>
      <c r="J5349" s="738"/>
      <c r="K5349" s="804">
        <f t="shared" si="157"/>
        <v>200000</v>
      </c>
      <c r="L5349" s="1081"/>
      <c r="M5349" s="1321"/>
    </row>
    <row r="5350" spans="2:13" x14ac:dyDescent="0.35">
      <c r="B5350" s="782">
        <v>22021003</v>
      </c>
      <c r="C5350" s="782">
        <v>70811</v>
      </c>
      <c r="D5350" s="783" t="s">
        <v>4972</v>
      </c>
      <c r="E5350" s="784">
        <v>2101</v>
      </c>
      <c r="F5350" s="782">
        <v>10742400</v>
      </c>
      <c r="G5350" s="37" t="s">
        <v>173</v>
      </c>
      <c r="H5350" s="785">
        <v>100000</v>
      </c>
      <c r="I5350" s="744"/>
      <c r="J5350" s="738"/>
      <c r="K5350" s="804">
        <f t="shared" si="157"/>
        <v>100000</v>
      </c>
      <c r="L5350" s="1081"/>
      <c r="M5350" s="1321"/>
    </row>
    <row r="5351" spans="2:13" x14ac:dyDescent="0.35">
      <c r="B5351" s="782">
        <v>22021006</v>
      </c>
      <c r="C5351" s="782">
        <v>70811</v>
      </c>
      <c r="D5351" s="783" t="s">
        <v>4972</v>
      </c>
      <c r="E5351" s="784">
        <v>2101</v>
      </c>
      <c r="F5351" s="782">
        <v>10742400</v>
      </c>
      <c r="G5351" s="37" t="s">
        <v>190</v>
      </c>
      <c r="H5351" s="785">
        <v>15000</v>
      </c>
      <c r="I5351" s="744"/>
      <c r="J5351" s="738"/>
      <c r="K5351" s="804">
        <f t="shared" si="157"/>
        <v>15000</v>
      </c>
      <c r="L5351" s="1081"/>
      <c r="M5351" s="1321"/>
    </row>
    <row r="5352" spans="2:13" x14ac:dyDescent="0.35">
      <c r="B5352" s="782">
        <v>22021007</v>
      </c>
      <c r="C5352" s="782">
        <v>70811</v>
      </c>
      <c r="D5352" s="783" t="s">
        <v>4972</v>
      </c>
      <c r="E5352" s="784">
        <v>2101</v>
      </c>
      <c r="F5352" s="782">
        <v>10742400</v>
      </c>
      <c r="G5352" s="37" t="s">
        <v>175</v>
      </c>
      <c r="H5352" s="785">
        <v>250000</v>
      </c>
      <c r="I5352" s="744"/>
      <c r="J5352" s="738"/>
      <c r="K5352" s="804">
        <f t="shared" si="157"/>
        <v>250000</v>
      </c>
      <c r="L5352" s="1081"/>
      <c r="M5352" s="1321"/>
    </row>
    <row r="5353" spans="2:13" ht="26.25" thickBot="1" x14ac:dyDescent="0.4">
      <c r="B5353" s="782">
        <v>22021009</v>
      </c>
      <c r="C5353" s="782">
        <v>70811</v>
      </c>
      <c r="D5353" s="783" t="s">
        <v>4972</v>
      </c>
      <c r="E5353" s="784">
        <v>2101</v>
      </c>
      <c r="F5353" s="782">
        <v>10742400</v>
      </c>
      <c r="G5353" s="37" t="s">
        <v>176</v>
      </c>
      <c r="H5353" s="785">
        <v>1500000</v>
      </c>
      <c r="I5353" s="744"/>
      <c r="J5353" s="738"/>
      <c r="K5353" s="804">
        <f t="shared" si="157"/>
        <v>1500000</v>
      </c>
      <c r="L5353" s="1081"/>
      <c r="M5353" s="1321"/>
    </row>
    <row r="5354" spans="2:13" ht="27.75" thickTop="1" thickBot="1" x14ac:dyDescent="0.4">
      <c r="B5354" s="767"/>
      <c r="C5354" s="767"/>
      <c r="D5354" s="767"/>
      <c r="E5354" s="767"/>
      <c r="F5354" s="767"/>
      <c r="G5354" s="16" t="s">
        <v>1039</v>
      </c>
      <c r="H5354" s="766">
        <f>SUM(H5313:H5353)</f>
        <v>24448750</v>
      </c>
      <c r="I5354" s="747">
        <f>SUM(I5313:I5353)</f>
        <v>0</v>
      </c>
      <c r="J5354" s="765">
        <f>SUM(J5313:J5353)</f>
        <v>0</v>
      </c>
      <c r="K5354" s="807">
        <f>SUM(K5313:K5353)</f>
        <v>24448750</v>
      </c>
      <c r="M5354" s="1321"/>
    </row>
    <row r="5355" spans="2:13" ht="27.75" thickTop="1" thickBot="1" x14ac:dyDescent="0.4">
      <c r="B5355" s="767"/>
      <c r="C5355" s="767"/>
      <c r="D5355" s="767"/>
      <c r="E5355" s="767"/>
      <c r="F5355" s="767"/>
      <c r="G5355" s="184"/>
      <c r="H5355" s="794"/>
      <c r="I5355" s="866"/>
      <c r="J5355" s="842"/>
      <c r="K5355" s="1234"/>
      <c r="M5355" s="1321"/>
    </row>
    <row r="5356" spans="2:13" ht="27.75" thickTop="1" thickBot="1" x14ac:dyDescent="0.4">
      <c r="G5356" s="769"/>
      <c r="H5356" s="787"/>
      <c r="I5356" s="728"/>
      <c r="J5356" s="719" t="s">
        <v>979</v>
      </c>
      <c r="K5356" s="807">
        <f>SUM(K5313:K5314)</f>
        <v>18500000</v>
      </c>
      <c r="M5356" s="1321"/>
    </row>
    <row r="5357" spans="2:13" ht="27.75" thickTop="1" thickBot="1" x14ac:dyDescent="0.4">
      <c r="G5357" s="769"/>
      <c r="H5357" s="787"/>
      <c r="I5357" s="728"/>
      <c r="J5357" s="719" t="s">
        <v>180</v>
      </c>
      <c r="K5357" s="807">
        <f>K5354-K5356</f>
        <v>5948750</v>
      </c>
      <c r="M5357" s="1321"/>
    </row>
    <row r="5358" spans="2:13" ht="27.75" thickTop="1" thickBot="1" x14ac:dyDescent="0.4">
      <c r="G5358" s="769"/>
      <c r="H5358" s="787"/>
      <c r="I5358" s="728"/>
      <c r="J5358" s="720"/>
      <c r="K5358" s="1183"/>
      <c r="M5358" s="1321"/>
    </row>
    <row r="5359" spans="2:13" ht="27.75" thickTop="1" thickBot="1" x14ac:dyDescent="0.4">
      <c r="B5359" s="1088" t="s">
        <v>3132</v>
      </c>
      <c r="C5359" s="1089" t="s">
        <v>3184</v>
      </c>
      <c r="D5359" s="1089"/>
      <c r="E5359" s="1089"/>
      <c r="F5359" s="1089"/>
      <c r="G5359" s="1089"/>
      <c r="H5359" s="1108" t="s">
        <v>2939</v>
      </c>
      <c r="I5359" s="1101" t="s">
        <v>2939</v>
      </c>
      <c r="J5359" s="1112" t="s">
        <v>2939</v>
      </c>
      <c r="K5359" s="1122" t="s">
        <v>2939</v>
      </c>
      <c r="M5359" s="1321"/>
    </row>
    <row r="5360" spans="2:13" ht="27.75" thickTop="1" thickBot="1" x14ac:dyDescent="0.4">
      <c r="B5360" s="1569" t="s">
        <v>213</v>
      </c>
      <c r="C5360" s="1569"/>
      <c r="D5360" s="1569"/>
      <c r="E5360" s="1569"/>
      <c r="F5360" s="1569"/>
      <c r="G5360" s="31"/>
      <c r="H5360" s="32"/>
      <c r="I5360" s="753"/>
      <c r="J5360" s="722"/>
      <c r="K5360" s="32"/>
      <c r="M5360" s="1321"/>
    </row>
    <row r="5361" spans="2:13" ht="80.25" thickTop="1" thickBot="1" x14ac:dyDescent="0.4">
      <c r="B5361" s="20" t="s">
        <v>137</v>
      </c>
      <c r="C5361" s="20" t="s">
        <v>138</v>
      </c>
      <c r="D5361" s="20" t="s">
        <v>139</v>
      </c>
      <c r="E5361" s="20" t="s">
        <v>140</v>
      </c>
      <c r="F5361" s="20" t="s">
        <v>141</v>
      </c>
      <c r="G5361" s="20" t="s">
        <v>142</v>
      </c>
      <c r="H5361" s="33" t="s">
        <v>3311</v>
      </c>
      <c r="I5361" s="750" t="s">
        <v>3317</v>
      </c>
      <c r="J5361" s="717" t="s">
        <v>3318</v>
      </c>
      <c r="K5361" s="33" t="s">
        <v>5153</v>
      </c>
      <c r="M5361" s="1321"/>
    </row>
    <row r="5362" spans="2:13" ht="51.75" thickTop="1" x14ac:dyDescent="0.35">
      <c r="B5362" s="698" t="s">
        <v>2981</v>
      </c>
      <c r="C5362" s="782">
        <v>70931</v>
      </c>
      <c r="D5362" s="699" t="s">
        <v>2998</v>
      </c>
      <c r="E5362" s="700">
        <v>3101</v>
      </c>
      <c r="F5362" s="698">
        <v>10721300</v>
      </c>
      <c r="G5362" s="26" t="s">
        <v>2995</v>
      </c>
      <c r="H5362" s="791">
        <v>0</v>
      </c>
      <c r="I5362" s="745"/>
      <c r="J5362" s="726"/>
      <c r="K5362" s="791">
        <f t="shared" ref="K5362:K5374" si="158">SUM(H5362,J5362)</f>
        <v>0</v>
      </c>
      <c r="M5362" s="1321"/>
    </row>
    <row r="5363" spans="2:13" ht="51" x14ac:dyDescent="0.35">
      <c r="B5363" s="782" t="s">
        <v>2981</v>
      </c>
      <c r="C5363" s="782">
        <v>70931</v>
      </c>
      <c r="D5363" s="790" t="s">
        <v>2999</v>
      </c>
      <c r="E5363" s="784">
        <v>3101</v>
      </c>
      <c r="F5363" s="782">
        <v>10721300</v>
      </c>
      <c r="G5363" s="37" t="s">
        <v>2996</v>
      </c>
      <c r="H5363" s="785">
        <v>0</v>
      </c>
      <c r="I5363" s="744"/>
      <c r="J5363" s="736"/>
      <c r="K5363" s="785">
        <f t="shared" si="158"/>
        <v>0</v>
      </c>
      <c r="M5363" s="1321"/>
    </row>
    <row r="5364" spans="2:13" ht="51" x14ac:dyDescent="0.35">
      <c r="B5364" s="698" t="s">
        <v>2981</v>
      </c>
      <c r="C5364" s="782">
        <v>70931</v>
      </c>
      <c r="D5364" s="699" t="s">
        <v>3000</v>
      </c>
      <c r="E5364" s="700">
        <v>3101</v>
      </c>
      <c r="F5364" s="698">
        <v>10721300</v>
      </c>
      <c r="G5364" s="26" t="s">
        <v>2997</v>
      </c>
      <c r="H5364" s="791">
        <v>0</v>
      </c>
      <c r="I5364" s="745"/>
      <c r="J5364" s="726"/>
      <c r="K5364" s="791">
        <f t="shared" si="158"/>
        <v>0</v>
      </c>
      <c r="M5364" s="1321"/>
    </row>
    <row r="5365" spans="2:13" ht="51" x14ac:dyDescent="0.35">
      <c r="B5365" s="698" t="s">
        <v>2981</v>
      </c>
      <c r="C5365" s="782">
        <v>70811</v>
      </c>
      <c r="D5365" s="699" t="s">
        <v>3446</v>
      </c>
      <c r="E5365" s="700">
        <v>3101</v>
      </c>
      <c r="F5365" s="698" t="s">
        <v>194</v>
      </c>
      <c r="G5365" s="26" t="s">
        <v>3261</v>
      </c>
      <c r="H5365" s="791"/>
      <c r="I5365" s="745"/>
      <c r="J5365" s="726">
        <v>7000000</v>
      </c>
      <c r="K5365" s="791">
        <f t="shared" si="158"/>
        <v>7000000</v>
      </c>
      <c r="L5365" s="1081"/>
      <c r="M5365" s="1321"/>
    </row>
    <row r="5366" spans="2:13" x14ac:dyDescent="0.35">
      <c r="B5366" s="698" t="s">
        <v>2905</v>
      </c>
      <c r="C5366" s="782">
        <v>70811</v>
      </c>
      <c r="D5366" s="699" t="s">
        <v>4677</v>
      </c>
      <c r="E5366" s="700">
        <v>3101</v>
      </c>
      <c r="F5366" s="698" t="s">
        <v>194</v>
      </c>
      <c r="G5366" s="26" t="s">
        <v>2894</v>
      </c>
      <c r="H5366" s="791"/>
      <c r="I5366" s="745"/>
      <c r="J5366" s="726">
        <v>7000000</v>
      </c>
      <c r="K5366" s="791">
        <f t="shared" si="158"/>
        <v>7000000</v>
      </c>
      <c r="L5366" s="1081"/>
      <c r="M5366" s="1321"/>
    </row>
    <row r="5367" spans="2:13" ht="51" x14ac:dyDescent="0.35">
      <c r="B5367" s="698" t="s">
        <v>2906</v>
      </c>
      <c r="C5367" s="782">
        <v>70811</v>
      </c>
      <c r="D5367" s="699" t="s">
        <v>4694</v>
      </c>
      <c r="E5367" s="700">
        <v>3101</v>
      </c>
      <c r="F5367" s="698" t="s">
        <v>194</v>
      </c>
      <c r="G5367" s="26" t="s">
        <v>3262</v>
      </c>
      <c r="H5367" s="791"/>
      <c r="I5367" s="745"/>
      <c r="J5367" s="726"/>
      <c r="K5367" s="791">
        <f t="shared" si="158"/>
        <v>0</v>
      </c>
      <c r="L5367" s="1081"/>
      <c r="M5367" s="1321"/>
    </row>
    <row r="5368" spans="2:13" x14ac:dyDescent="0.35">
      <c r="B5368" s="698" t="s">
        <v>2907</v>
      </c>
      <c r="C5368" s="782">
        <v>70811</v>
      </c>
      <c r="D5368" s="699" t="s">
        <v>4695</v>
      </c>
      <c r="E5368" s="700">
        <v>3101</v>
      </c>
      <c r="F5368" s="698" t="s">
        <v>194</v>
      </c>
      <c r="G5368" s="26" t="s">
        <v>3260</v>
      </c>
      <c r="H5368" s="791"/>
      <c r="I5368" s="745"/>
      <c r="J5368" s="726"/>
      <c r="K5368" s="791">
        <f t="shared" si="158"/>
        <v>0</v>
      </c>
      <c r="L5368" s="1081"/>
      <c r="M5368" s="1321"/>
    </row>
    <row r="5369" spans="2:13" x14ac:dyDescent="0.35">
      <c r="B5369" s="698" t="s">
        <v>2908</v>
      </c>
      <c r="C5369" s="782">
        <v>70811</v>
      </c>
      <c r="D5369" s="699" t="s">
        <v>4696</v>
      </c>
      <c r="E5369" s="700">
        <v>3101</v>
      </c>
      <c r="F5369" s="698" t="s">
        <v>194</v>
      </c>
      <c r="G5369" s="26" t="s">
        <v>3257</v>
      </c>
      <c r="H5369" s="791"/>
      <c r="I5369" s="745"/>
      <c r="J5369" s="726"/>
      <c r="K5369" s="791">
        <f t="shared" si="158"/>
        <v>0</v>
      </c>
      <c r="L5369" s="1081"/>
      <c r="M5369" s="1321"/>
    </row>
    <row r="5370" spans="2:13" x14ac:dyDescent="0.35">
      <c r="B5370" s="698" t="s">
        <v>2909</v>
      </c>
      <c r="C5370" s="782">
        <v>70811</v>
      </c>
      <c r="D5370" s="699" t="s">
        <v>4697</v>
      </c>
      <c r="E5370" s="700">
        <v>3101</v>
      </c>
      <c r="F5370" s="698" t="s">
        <v>194</v>
      </c>
      <c r="G5370" s="26" t="s">
        <v>3263</v>
      </c>
      <c r="H5370" s="791"/>
      <c r="I5370" s="745"/>
      <c r="J5370" s="726">
        <v>392000</v>
      </c>
      <c r="K5370" s="791">
        <f t="shared" si="158"/>
        <v>392000</v>
      </c>
      <c r="L5370" s="1081"/>
      <c r="M5370" s="1321"/>
    </row>
    <row r="5371" spans="2:13" x14ac:dyDescent="0.35">
      <c r="B5371" s="698" t="s">
        <v>2951</v>
      </c>
      <c r="C5371" s="782">
        <v>70811</v>
      </c>
      <c r="D5371" s="699" t="s">
        <v>4698</v>
      </c>
      <c r="E5371" s="700">
        <v>3101</v>
      </c>
      <c r="F5371" s="698" t="s">
        <v>194</v>
      </c>
      <c r="G5371" s="26" t="s">
        <v>3244</v>
      </c>
      <c r="H5371" s="791"/>
      <c r="I5371" s="745"/>
      <c r="J5371" s="726">
        <v>840000</v>
      </c>
      <c r="K5371" s="791">
        <f t="shared" si="158"/>
        <v>840000</v>
      </c>
      <c r="L5371" s="1081"/>
      <c r="M5371" s="1321"/>
    </row>
    <row r="5372" spans="2:13" ht="51" x14ac:dyDescent="0.35">
      <c r="B5372" s="698" t="s">
        <v>2935</v>
      </c>
      <c r="C5372" s="782">
        <v>70811</v>
      </c>
      <c r="D5372" s="699" t="s">
        <v>4678</v>
      </c>
      <c r="E5372" s="700">
        <v>3101</v>
      </c>
      <c r="F5372" s="698" t="s">
        <v>194</v>
      </c>
      <c r="G5372" s="26" t="s">
        <v>3264</v>
      </c>
      <c r="H5372" s="791"/>
      <c r="I5372" s="745"/>
      <c r="J5372" s="726">
        <v>700000</v>
      </c>
      <c r="K5372" s="791">
        <f t="shared" si="158"/>
        <v>700000</v>
      </c>
      <c r="L5372" s="1081"/>
      <c r="M5372" s="1321"/>
    </row>
    <row r="5373" spans="2:13" ht="51" x14ac:dyDescent="0.35">
      <c r="B5373" s="698" t="s">
        <v>2945</v>
      </c>
      <c r="C5373" s="782">
        <v>70811</v>
      </c>
      <c r="D5373" s="699" t="s">
        <v>4975</v>
      </c>
      <c r="E5373" s="700">
        <v>3101</v>
      </c>
      <c r="F5373" s="698" t="s">
        <v>194</v>
      </c>
      <c r="G5373" s="26" t="s">
        <v>4974</v>
      </c>
      <c r="H5373" s="791">
        <v>350000</v>
      </c>
      <c r="I5373" s="745"/>
      <c r="J5373" s="726"/>
      <c r="K5373" s="791">
        <f t="shared" si="158"/>
        <v>350000</v>
      </c>
      <c r="L5373" s="1081"/>
      <c r="M5373" s="1321"/>
    </row>
    <row r="5374" spans="2:13" ht="102.75" thickBot="1" x14ac:dyDescent="0.4">
      <c r="B5374" s="698" t="s">
        <v>2902</v>
      </c>
      <c r="C5374" s="782">
        <v>70811</v>
      </c>
      <c r="D5374" s="699" t="s">
        <v>4976</v>
      </c>
      <c r="E5374" s="700">
        <v>3101</v>
      </c>
      <c r="F5374" s="698" t="s">
        <v>194</v>
      </c>
      <c r="G5374" s="26" t="s">
        <v>3265</v>
      </c>
      <c r="H5374" s="791">
        <v>2800000</v>
      </c>
      <c r="I5374" s="745"/>
      <c r="J5374" s="726"/>
      <c r="K5374" s="791">
        <f t="shared" si="158"/>
        <v>2800000</v>
      </c>
      <c r="L5374" s="1081"/>
      <c r="M5374" s="1321"/>
    </row>
    <row r="5375" spans="2:13" ht="27.75" thickTop="1" thickBot="1" x14ac:dyDescent="0.4">
      <c r="G5375" s="16" t="s">
        <v>1038</v>
      </c>
      <c r="H5375" s="766">
        <f>SUM(H5362:H5374)</f>
        <v>3150000</v>
      </c>
      <c r="I5375" s="747">
        <f>SUM(I5362:I5374)</f>
        <v>0</v>
      </c>
      <c r="J5375" s="765">
        <f>SUM(J5362:J5374)</f>
        <v>15932000</v>
      </c>
      <c r="K5375" s="766">
        <f>SUM(K5362:K5374)</f>
        <v>19082000</v>
      </c>
      <c r="M5375" s="1321"/>
    </row>
    <row r="5376" spans="2:13" ht="27.75" thickTop="1" thickBot="1" x14ac:dyDescent="0.4">
      <c r="G5376" s="184"/>
      <c r="H5376" s="794"/>
      <c r="I5376" s="866"/>
      <c r="J5376" s="842"/>
      <c r="K5376" s="930"/>
      <c r="M5376" s="1321"/>
    </row>
    <row r="5377" spans="2:13" ht="27.75" thickTop="1" thickBot="1" x14ac:dyDescent="0.4">
      <c r="G5377" s="769"/>
      <c r="H5377" s="787"/>
      <c r="I5377" s="728"/>
      <c r="J5377" s="719" t="s">
        <v>215</v>
      </c>
      <c r="K5377" s="766">
        <f>K5375</f>
        <v>19082000</v>
      </c>
      <c r="M5377" s="1321"/>
    </row>
    <row r="5378" spans="2:13" ht="27.75" thickTop="1" thickBot="1" x14ac:dyDescent="0.4">
      <c r="G5378" s="769"/>
      <c r="H5378" s="787"/>
      <c r="I5378" s="728"/>
      <c r="J5378" s="720"/>
      <c r="K5378" s="794"/>
      <c r="M5378" s="1321"/>
    </row>
    <row r="5379" spans="2:13" ht="27.75" thickTop="1" thickBot="1" x14ac:dyDescent="0.4">
      <c r="B5379" s="1088">
        <v>54400100100</v>
      </c>
      <c r="C5379" s="1089" t="s">
        <v>4977</v>
      </c>
      <c r="D5379" s="1089"/>
      <c r="E5379" s="1089"/>
      <c r="F5379" s="1089"/>
      <c r="G5379" s="1089"/>
      <c r="H5379" s="1108" t="s">
        <v>2939</v>
      </c>
      <c r="I5379" s="1101" t="s">
        <v>2939</v>
      </c>
      <c r="J5379" s="1112" t="s">
        <v>2939</v>
      </c>
      <c r="K5379" s="1122" t="s">
        <v>2939</v>
      </c>
      <c r="M5379" s="1321"/>
    </row>
    <row r="5380" spans="2:13" ht="27.75" thickTop="1" thickBot="1" x14ac:dyDescent="0.4">
      <c r="B5380" s="1569" t="s">
        <v>182</v>
      </c>
      <c r="C5380" s="1569"/>
      <c r="D5380" s="1569"/>
      <c r="E5380" s="1569"/>
      <c r="F5380" s="1569"/>
      <c r="G5380" s="1569"/>
      <c r="H5380" s="32"/>
      <c r="I5380" s="753"/>
      <c r="J5380" s="722"/>
      <c r="K5380" s="98"/>
      <c r="M5380" s="1321"/>
    </row>
    <row r="5381" spans="2:13" ht="106.5" thickTop="1" thickBot="1" x14ac:dyDescent="0.4">
      <c r="B5381" s="20" t="s">
        <v>137</v>
      </c>
      <c r="C5381" s="20" t="s">
        <v>138</v>
      </c>
      <c r="D5381" s="20" t="s">
        <v>139</v>
      </c>
      <c r="E5381" s="20" t="s">
        <v>140</v>
      </c>
      <c r="F5381" s="20" t="s">
        <v>141</v>
      </c>
      <c r="G5381" s="20" t="s">
        <v>142</v>
      </c>
      <c r="H5381" s="33" t="s">
        <v>3311</v>
      </c>
      <c r="I5381" s="750" t="s">
        <v>3316</v>
      </c>
      <c r="J5381" s="717" t="s">
        <v>3315</v>
      </c>
      <c r="K5381" s="21" t="s">
        <v>5190</v>
      </c>
      <c r="M5381" s="1321"/>
    </row>
    <row r="5382" spans="2:13" ht="26.25" thickTop="1" x14ac:dyDescent="0.35">
      <c r="B5382" s="922">
        <v>21010101</v>
      </c>
      <c r="C5382" s="922">
        <v>71091</v>
      </c>
      <c r="D5382" s="999" t="s">
        <v>4881</v>
      </c>
      <c r="E5382" s="1000">
        <v>2101</v>
      </c>
      <c r="F5382" s="922">
        <v>10742400</v>
      </c>
      <c r="G5382" s="365" t="s">
        <v>143</v>
      </c>
      <c r="H5382" s="1172">
        <v>170000000</v>
      </c>
      <c r="I5382" s="960"/>
      <c r="J5382" s="986"/>
      <c r="K5382" s="1161">
        <f>H5382+J5382</f>
        <v>170000000</v>
      </c>
      <c r="M5382" s="1321"/>
    </row>
    <row r="5383" spans="2:13" x14ac:dyDescent="0.35">
      <c r="B5383" s="685">
        <v>21020101</v>
      </c>
      <c r="C5383" s="685">
        <v>71091</v>
      </c>
      <c r="D5383" s="879" t="s">
        <v>4881</v>
      </c>
      <c r="E5383" s="880">
        <v>2101</v>
      </c>
      <c r="F5383" s="685">
        <v>10742400</v>
      </c>
      <c r="G5383" s="9" t="s">
        <v>144</v>
      </c>
      <c r="H5383" s="859">
        <v>30000000</v>
      </c>
      <c r="I5383" s="751"/>
      <c r="J5383" s="795"/>
      <c r="K5383" s="1161">
        <f t="shared" ref="K5383:K5433" si="159">H5383+J5383</f>
        <v>30000000</v>
      </c>
      <c r="M5383" s="1321"/>
    </row>
    <row r="5384" spans="2:13" x14ac:dyDescent="0.35">
      <c r="B5384" s="685">
        <v>22020101</v>
      </c>
      <c r="C5384" s="685">
        <v>71091</v>
      </c>
      <c r="D5384" s="879" t="s">
        <v>4881</v>
      </c>
      <c r="E5384" s="880">
        <v>2101</v>
      </c>
      <c r="F5384" s="685">
        <v>10742400</v>
      </c>
      <c r="G5384" s="9" t="s">
        <v>145</v>
      </c>
      <c r="H5384" s="859">
        <v>2500000</v>
      </c>
      <c r="I5384" s="751"/>
      <c r="J5384" s="795"/>
      <c r="K5384" s="1161">
        <f t="shared" si="159"/>
        <v>2500000</v>
      </c>
      <c r="M5384" s="1321"/>
    </row>
    <row r="5385" spans="2:13" x14ac:dyDescent="0.35">
      <c r="B5385" s="685">
        <v>22020102</v>
      </c>
      <c r="C5385" s="685">
        <v>71091</v>
      </c>
      <c r="D5385" s="879" t="s">
        <v>4881</v>
      </c>
      <c r="E5385" s="880">
        <v>2101</v>
      </c>
      <c r="F5385" s="685">
        <v>10742400</v>
      </c>
      <c r="G5385" s="9" t="s">
        <v>146</v>
      </c>
      <c r="H5385" s="859">
        <v>3000000</v>
      </c>
      <c r="I5385" s="751"/>
      <c r="J5385" s="795"/>
      <c r="K5385" s="1161">
        <f t="shared" si="159"/>
        <v>3000000</v>
      </c>
      <c r="M5385" s="1321"/>
    </row>
    <row r="5386" spans="2:13" x14ac:dyDescent="0.35">
      <c r="B5386" s="685">
        <v>22020201</v>
      </c>
      <c r="C5386" s="685">
        <v>71091</v>
      </c>
      <c r="D5386" s="879" t="s">
        <v>4881</v>
      </c>
      <c r="E5386" s="880">
        <v>2101</v>
      </c>
      <c r="F5386" s="685">
        <v>10742400</v>
      </c>
      <c r="G5386" s="9" t="s">
        <v>147</v>
      </c>
      <c r="H5386" s="859">
        <v>500000</v>
      </c>
      <c r="I5386" s="751"/>
      <c r="J5386" s="795"/>
      <c r="K5386" s="1161">
        <f t="shared" si="159"/>
        <v>500000</v>
      </c>
      <c r="M5386" s="1321"/>
    </row>
    <row r="5387" spans="2:13" x14ac:dyDescent="0.35">
      <c r="B5387" s="685">
        <v>22020202</v>
      </c>
      <c r="C5387" s="685">
        <v>71091</v>
      </c>
      <c r="D5387" s="879" t="s">
        <v>4881</v>
      </c>
      <c r="E5387" s="880">
        <v>2101</v>
      </c>
      <c r="F5387" s="685">
        <v>10742400</v>
      </c>
      <c r="G5387" s="9" t="s">
        <v>184</v>
      </c>
      <c r="H5387" s="859">
        <v>350000</v>
      </c>
      <c r="I5387" s="751"/>
      <c r="J5387" s="795"/>
      <c r="K5387" s="1161">
        <f t="shared" si="159"/>
        <v>350000</v>
      </c>
      <c r="M5387" s="1321"/>
    </row>
    <row r="5388" spans="2:13" x14ac:dyDescent="0.35">
      <c r="B5388" s="685">
        <v>22020203</v>
      </c>
      <c r="C5388" s="685">
        <v>71091</v>
      </c>
      <c r="D5388" s="879" t="s">
        <v>4881</v>
      </c>
      <c r="E5388" s="880">
        <v>2101</v>
      </c>
      <c r="F5388" s="685">
        <v>10742400</v>
      </c>
      <c r="G5388" s="9" t="s">
        <v>148</v>
      </c>
      <c r="H5388" s="859">
        <v>1500000</v>
      </c>
      <c r="I5388" s="751"/>
      <c r="J5388" s="795"/>
      <c r="K5388" s="1161">
        <f t="shared" si="159"/>
        <v>1500000</v>
      </c>
      <c r="M5388" s="1321"/>
    </row>
    <row r="5389" spans="2:13" x14ac:dyDescent="0.35">
      <c r="B5389" s="685">
        <v>22020204</v>
      </c>
      <c r="C5389" s="685">
        <v>71091</v>
      </c>
      <c r="D5389" s="879" t="s">
        <v>4881</v>
      </c>
      <c r="E5389" s="880">
        <v>2101</v>
      </c>
      <c r="F5389" s="685">
        <v>10742400</v>
      </c>
      <c r="G5389" s="9" t="s">
        <v>149</v>
      </c>
      <c r="H5389" s="859">
        <v>350000</v>
      </c>
      <c r="I5389" s="751"/>
      <c r="J5389" s="795"/>
      <c r="K5389" s="1161">
        <f t="shared" si="159"/>
        <v>350000</v>
      </c>
      <c r="M5389" s="1321"/>
    </row>
    <row r="5390" spans="2:13" x14ac:dyDescent="0.35">
      <c r="B5390" s="685">
        <v>22020205</v>
      </c>
      <c r="C5390" s="685">
        <v>71091</v>
      </c>
      <c r="D5390" s="879" t="s">
        <v>4881</v>
      </c>
      <c r="E5390" s="880">
        <v>2101</v>
      </c>
      <c r="F5390" s="685">
        <v>10742400</v>
      </c>
      <c r="G5390" s="9" t="s">
        <v>185</v>
      </c>
      <c r="H5390" s="859">
        <v>150000</v>
      </c>
      <c r="I5390" s="751"/>
      <c r="J5390" s="795"/>
      <c r="K5390" s="1161">
        <f t="shared" si="159"/>
        <v>150000</v>
      </c>
      <c r="M5390" s="1321"/>
    </row>
    <row r="5391" spans="2:13" x14ac:dyDescent="0.35">
      <c r="B5391" s="685">
        <v>22020206</v>
      </c>
      <c r="C5391" s="685">
        <v>71091</v>
      </c>
      <c r="D5391" s="879" t="s">
        <v>4881</v>
      </c>
      <c r="E5391" s="880">
        <v>2101</v>
      </c>
      <c r="F5391" s="685">
        <v>10742400</v>
      </c>
      <c r="G5391" s="9" t="s">
        <v>234</v>
      </c>
      <c r="H5391" s="859">
        <v>2500000</v>
      </c>
      <c r="I5391" s="751"/>
      <c r="J5391" s="795"/>
      <c r="K5391" s="1161">
        <f t="shared" si="159"/>
        <v>2500000</v>
      </c>
      <c r="M5391" s="1321"/>
    </row>
    <row r="5392" spans="2:13" x14ac:dyDescent="0.35">
      <c r="B5392" s="685">
        <v>22020301</v>
      </c>
      <c r="C5392" s="685">
        <v>71091</v>
      </c>
      <c r="D5392" s="879" t="s">
        <v>4881</v>
      </c>
      <c r="E5392" s="880">
        <v>2101</v>
      </c>
      <c r="F5392" s="685">
        <v>10742400</v>
      </c>
      <c r="G5392" s="9" t="s">
        <v>195</v>
      </c>
      <c r="H5392" s="859">
        <v>1500000</v>
      </c>
      <c r="I5392" s="751"/>
      <c r="J5392" s="795"/>
      <c r="K5392" s="1161">
        <f t="shared" si="159"/>
        <v>1500000</v>
      </c>
      <c r="M5392" s="1321"/>
    </row>
    <row r="5393" spans="1:15" x14ac:dyDescent="0.35">
      <c r="B5393" s="685">
        <v>22020302</v>
      </c>
      <c r="C5393" s="685">
        <v>71091</v>
      </c>
      <c r="D5393" s="879" t="s">
        <v>4881</v>
      </c>
      <c r="E5393" s="880">
        <v>2101</v>
      </c>
      <c r="F5393" s="685">
        <v>10742400</v>
      </c>
      <c r="G5393" s="9" t="s">
        <v>207</v>
      </c>
      <c r="H5393" s="859">
        <v>500000</v>
      </c>
      <c r="I5393" s="751"/>
      <c r="J5393" s="795"/>
      <c r="K5393" s="1161">
        <f t="shared" si="159"/>
        <v>500000</v>
      </c>
      <c r="M5393" s="1321"/>
    </row>
    <row r="5394" spans="1:15" x14ac:dyDescent="0.35">
      <c r="B5394" s="685">
        <v>22020305</v>
      </c>
      <c r="C5394" s="685">
        <v>71091</v>
      </c>
      <c r="D5394" s="879" t="s">
        <v>4881</v>
      </c>
      <c r="E5394" s="880">
        <v>2101</v>
      </c>
      <c r="F5394" s="685">
        <v>10742400</v>
      </c>
      <c r="G5394" s="9" t="s">
        <v>153</v>
      </c>
      <c r="H5394" s="859">
        <v>1050000</v>
      </c>
      <c r="I5394" s="751"/>
      <c r="J5394" s="795"/>
      <c r="K5394" s="1161">
        <f t="shared" si="159"/>
        <v>1050000</v>
      </c>
      <c r="M5394" s="1321"/>
    </row>
    <row r="5395" spans="1:15" x14ac:dyDescent="0.35">
      <c r="B5395" s="685">
        <v>22020306</v>
      </c>
      <c r="C5395" s="685">
        <v>71091</v>
      </c>
      <c r="D5395" s="879" t="s">
        <v>4881</v>
      </c>
      <c r="E5395" s="880">
        <v>2101</v>
      </c>
      <c r="F5395" s="685">
        <v>10742400</v>
      </c>
      <c r="G5395" s="9" t="s">
        <v>154</v>
      </c>
      <c r="H5395" s="859">
        <v>500000</v>
      </c>
      <c r="I5395" s="751"/>
      <c r="J5395" s="795"/>
      <c r="K5395" s="1161">
        <f t="shared" si="159"/>
        <v>500000</v>
      </c>
      <c r="M5395" s="1321"/>
    </row>
    <row r="5396" spans="1:15" x14ac:dyDescent="0.35">
      <c r="B5396" s="685">
        <v>22020307</v>
      </c>
      <c r="C5396" s="685">
        <v>71091</v>
      </c>
      <c r="D5396" s="879" t="s">
        <v>4881</v>
      </c>
      <c r="E5396" s="880">
        <v>2101</v>
      </c>
      <c r="F5396" s="685">
        <v>10742400</v>
      </c>
      <c r="G5396" s="9" t="s">
        <v>155</v>
      </c>
      <c r="H5396" s="859">
        <v>10000000</v>
      </c>
      <c r="I5396" s="751"/>
      <c r="J5396" s="795"/>
      <c r="K5396" s="1161">
        <f t="shared" si="159"/>
        <v>10000000</v>
      </c>
      <c r="M5396" s="1321"/>
    </row>
    <row r="5397" spans="1:15" x14ac:dyDescent="0.35">
      <c r="B5397" s="685">
        <v>22020308</v>
      </c>
      <c r="C5397" s="685">
        <v>71091</v>
      </c>
      <c r="D5397" s="879" t="s">
        <v>4881</v>
      </c>
      <c r="E5397" s="880">
        <v>2101</v>
      </c>
      <c r="F5397" s="685">
        <v>10742400</v>
      </c>
      <c r="G5397" s="9" t="s">
        <v>242</v>
      </c>
      <c r="H5397" s="859">
        <v>5000000</v>
      </c>
      <c r="I5397" s="751"/>
      <c r="J5397" s="795"/>
      <c r="K5397" s="1161">
        <f t="shared" si="159"/>
        <v>5000000</v>
      </c>
      <c r="M5397" s="1321"/>
    </row>
    <row r="5398" spans="1:15" x14ac:dyDescent="0.35">
      <c r="B5398" s="685">
        <v>22020309</v>
      </c>
      <c r="C5398" s="685">
        <v>71091</v>
      </c>
      <c r="D5398" s="879" t="s">
        <v>4881</v>
      </c>
      <c r="E5398" s="880">
        <v>2101</v>
      </c>
      <c r="F5398" s="685">
        <v>10742400</v>
      </c>
      <c r="G5398" s="9" t="s">
        <v>156</v>
      </c>
      <c r="H5398" s="859">
        <v>2000000</v>
      </c>
      <c r="I5398" s="751"/>
      <c r="J5398" s="795"/>
      <c r="K5398" s="1161">
        <f t="shared" si="159"/>
        <v>2000000</v>
      </c>
      <c r="M5398" s="1321"/>
    </row>
    <row r="5399" spans="1:15" x14ac:dyDescent="0.35">
      <c r="B5399" s="685">
        <v>22020310</v>
      </c>
      <c r="C5399" s="685">
        <v>71091</v>
      </c>
      <c r="D5399" s="879" t="s">
        <v>4881</v>
      </c>
      <c r="E5399" s="880">
        <v>2101</v>
      </c>
      <c r="F5399" s="685">
        <v>10742400</v>
      </c>
      <c r="G5399" s="9" t="s">
        <v>209</v>
      </c>
      <c r="H5399" s="859">
        <v>5000000</v>
      </c>
      <c r="I5399" s="751"/>
      <c r="J5399" s="795"/>
      <c r="K5399" s="1161">
        <f t="shared" si="159"/>
        <v>5000000</v>
      </c>
      <c r="M5399" s="1321"/>
    </row>
    <row r="5400" spans="1:15" s="151" customFormat="1" x14ac:dyDescent="0.35">
      <c r="A5400" s="166"/>
      <c r="B5400" s="1249">
        <v>22020311</v>
      </c>
      <c r="C5400" s="1249">
        <v>71091</v>
      </c>
      <c r="D5400" s="1250" t="s">
        <v>4881</v>
      </c>
      <c r="E5400" s="1251">
        <v>2101</v>
      </c>
      <c r="F5400" s="1249">
        <v>10742400</v>
      </c>
      <c r="G5400" s="1245" t="s">
        <v>157</v>
      </c>
      <c r="H5400" s="1252">
        <v>350000000</v>
      </c>
      <c r="I5400" s="872"/>
      <c r="J5400" s="872">
        <v>-300000000</v>
      </c>
      <c r="K5400" s="1442">
        <f t="shared" si="159"/>
        <v>50000000</v>
      </c>
      <c r="L5400" s="166"/>
      <c r="M5400" s="1441"/>
      <c r="N5400" s="874"/>
      <c r="O5400" s="874"/>
    </row>
    <row r="5401" spans="1:15" ht="51" x14ac:dyDescent="0.35">
      <c r="B5401" s="685">
        <v>22020313</v>
      </c>
      <c r="C5401" s="685">
        <v>71091</v>
      </c>
      <c r="D5401" s="879" t="s">
        <v>4881</v>
      </c>
      <c r="E5401" s="880">
        <v>2101</v>
      </c>
      <c r="F5401" s="685">
        <v>10742400</v>
      </c>
      <c r="G5401" s="9" t="s">
        <v>203</v>
      </c>
      <c r="H5401" s="859">
        <v>500000</v>
      </c>
      <c r="I5401" s="751"/>
      <c r="J5401" s="795"/>
      <c r="K5401" s="1161">
        <f t="shared" si="159"/>
        <v>500000</v>
      </c>
      <c r="M5401" s="1321"/>
    </row>
    <row r="5402" spans="1:15" x14ac:dyDescent="0.35">
      <c r="B5402" s="685">
        <v>22020401</v>
      </c>
      <c r="C5402" s="685">
        <v>71091</v>
      </c>
      <c r="D5402" s="879" t="s">
        <v>4881</v>
      </c>
      <c r="E5402" s="880">
        <v>2101</v>
      </c>
      <c r="F5402" s="685">
        <v>10742400</v>
      </c>
      <c r="G5402" s="9" t="s">
        <v>196</v>
      </c>
      <c r="H5402" s="859">
        <v>1500000</v>
      </c>
      <c r="I5402" s="751"/>
      <c r="J5402" s="795"/>
      <c r="K5402" s="1161">
        <f t="shared" si="159"/>
        <v>1500000</v>
      </c>
      <c r="M5402" s="1321"/>
    </row>
    <row r="5403" spans="1:15" x14ac:dyDescent="0.35">
      <c r="B5403" s="685">
        <v>22020402</v>
      </c>
      <c r="C5403" s="685">
        <v>71091</v>
      </c>
      <c r="D5403" s="879" t="s">
        <v>4881</v>
      </c>
      <c r="E5403" s="880">
        <v>2101</v>
      </c>
      <c r="F5403" s="685">
        <v>10742400</v>
      </c>
      <c r="G5403" s="9" t="s">
        <v>197</v>
      </c>
      <c r="H5403" s="859">
        <v>350000</v>
      </c>
      <c r="I5403" s="751"/>
      <c r="J5403" s="795"/>
      <c r="K5403" s="1161">
        <f t="shared" si="159"/>
        <v>350000</v>
      </c>
      <c r="M5403" s="1321"/>
    </row>
    <row r="5404" spans="1:15" x14ac:dyDescent="0.35">
      <c r="B5404" s="685">
        <v>22020403</v>
      </c>
      <c r="C5404" s="685">
        <v>71091</v>
      </c>
      <c r="D5404" s="879" t="s">
        <v>4881</v>
      </c>
      <c r="E5404" s="880">
        <v>2101</v>
      </c>
      <c r="F5404" s="685">
        <v>10742400</v>
      </c>
      <c r="G5404" s="9" t="s">
        <v>160</v>
      </c>
      <c r="H5404" s="859">
        <v>5000000</v>
      </c>
      <c r="I5404" s="751"/>
      <c r="J5404" s="795"/>
      <c r="K5404" s="1161">
        <f t="shared" si="159"/>
        <v>5000000</v>
      </c>
      <c r="M5404" s="1321"/>
    </row>
    <row r="5405" spans="1:15" x14ac:dyDescent="0.35">
      <c r="B5405" s="685">
        <v>22020404</v>
      </c>
      <c r="C5405" s="685">
        <v>71091</v>
      </c>
      <c r="D5405" s="879" t="s">
        <v>4881</v>
      </c>
      <c r="E5405" s="880">
        <v>2101</v>
      </c>
      <c r="F5405" s="685">
        <v>10742400</v>
      </c>
      <c r="G5405" s="9" t="s">
        <v>161</v>
      </c>
      <c r="H5405" s="859">
        <v>750000</v>
      </c>
      <c r="I5405" s="751"/>
      <c r="J5405" s="795"/>
      <c r="K5405" s="1161">
        <f t="shared" si="159"/>
        <v>750000</v>
      </c>
      <c r="M5405" s="1321"/>
    </row>
    <row r="5406" spans="1:15" x14ac:dyDescent="0.35">
      <c r="B5406" s="685">
        <v>22020405</v>
      </c>
      <c r="C5406" s="685">
        <v>71091</v>
      </c>
      <c r="D5406" s="879" t="s">
        <v>4881</v>
      </c>
      <c r="E5406" s="880">
        <v>2101</v>
      </c>
      <c r="F5406" s="685">
        <v>10742400</v>
      </c>
      <c r="G5406" s="9" t="s">
        <v>162</v>
      </c>
      <c r="H5406" s="859">
        <v>2500000</v>
      </c>
      <c r="I5406" s="751"/>
      <c r="J5406" s="795"/>
      <c r="K5406" s="1161">
        <f t="shared" si="159"/>
        <v>2500000</v>
      </c>
      <c r="M5406" s="1321"/>
    </row>
    <row r="5407" spans="1:15" x14ac:dyDescent="0.35">
      <c r="B5407" s="685">
        <v>22020406</v>
      </c>
      <c r="C5407" s="685">
        <v>71091</v>
      </c>
      <c r="D5407" s="879" t="s">
        <v>4881</v>
      </c>
      <c r="E5407" s="880">
        <v>2101</v>
      </c>
      <c r="F5407" s="685">
        <v>10742400</v>
      </c>
      <c r="G5407" s="9" t="s">
        <v>163</v>
      </c>
      <c r="H5407" s="859">
        <v>750000</v>
      </c>
      <c r="I5407" s="751"/>
      <c r="J5407" s="795"/>
      <c r="K5407" s="1161">
        <f t="shared" si="159"/>
        <v>750000</v>
      </c>
      <c r="M5407" s="1321"/>
    </row>
    <row r="5408" spans="1:15" x14ac:dyDescent="0.35">
      <c r="B5408" s="685">
        <v>22020408</v>
      </c>
      <c r="C5408" s="685">
        <v>71091</v>
      </c>
      <c r="D5408" s="879" t="s">
        <v>4881</v>
      </c>
      <c r="E5408" s="880">
        <v>2101</v>
      </c>
      <c r="F5408" s="685">
        <v>10742400</v>
      </c>
      <c r="G5408" s="9" t="s">
        <v>3032</v>
      </c>
      <c r="H5408" s="859">
        <v>1500000</v>
      </c>
      <c r="I5408" s="751"/>
      <c r="J5408" s="795"/>
      <c r="K5408" s="1161">
        <f t="shared" si="159"/>
        <v>1500000</v>
      </c>
      <c r="M5408" s="1321"/>
    </row>
    <row r="5409" spans="1:15" x14ac:dyDescent="0.35">
      <c r="B5409" s="685">
        <v>22020501</v>
      </c>
      <c r="C5409" s="685">
        <v>71091</v>
      </c>
      <c r="D5409" s="879" t="s">
        <v>4881</v>
      </c>
      <c r="E5409" s="880">
        <v>2101</v>
      </c>
      <c r="F5409" s="685">
        <v>10742400</v>
      </c>
      <c r="G5409" s="9" t="s">
        <v>198</v>
      </c>
      <c r="H5409" s="859">
        <v>2500000</v>
      </c>
      <c r="I5409" s="751"/>
      <c r="J5409" s="795"/>
      <c r="K5409" s="1161">
        <f t="shared" si="159"/>
        <v>2500000</v>
      </c>
      <c r="M5409" s="1321"/>
    </row>
    <row r="5410" spans="1:15" s="151" customFormat="1" x14ac:dyDescent="0.35">
      <c r="A5410" s="166"/>
      <c r="B5410" s="1249">
        <v>22020601</v>
      </c>
      <c r="C5410" s="1249">
        <v>71091</v>
      </c>
      <c r="D5410" s="1250" t="s">
        <v>4881</v>
      </c>
      <c r="E5410" s="1251">
        <v>2101</v>
      </c>
      <c r="F5410" s="1249">
        <v>10742400</v>
      </c>
      <c r="G5410" s="1245" t="s">
        <v>166</v>
      </c>
      <c r="H5410" s="1252">
        <v>739650000</v>
      </c>
      <c r="I5410" s="872"/>
      <c r="J5410" s="872">
        <v>-700000000</v>
      </c>
      <c r="K5410" s="1442">
        <f t="shared" si="159"/>
        <v>39650000</v>
      </c>
      <c r="L5410" s="166"/>
      <c r="M5410" s="1441"/>
      <c r="N5410" s="874"/>
      <c r="O5410" s="874"/>
    </row>
    <row r="5411" spans="1:15" x14ac:dyDescent="0.35">
      <c r="B5411" s="685">
        <v>22020605</v>
      </c>
      <c r="C5411" s="685">
        <v>71091</v>
      </c>
      <c r="D5411" s="879" t="s">
        <v>4881</v>
      </c>
      <c r="E5411" s="880">
        <v>2101</v>
      </c>
      <c r="F5411" s="685">
        <v>10742400</v>
      </c>
      <c r="G5411" s="9" t="s">
        <v>167</v>
      </c>
      <c r="H5411" s="859">
        <v>350000</v>
      </c>
      <c r="I5411" s="751"/>
      <c r="J5411" s="795"/>
      <c r="K5411" s="1161">
        <f t="shared" si="159"/>
        <v>350000</v>
      </c>
      <c r="M5411" s="1321"/>
    </row>
    <row r="5412" spans="1:15" x14ac:dyDescent="0.35">
      <c r="B5412" s="685">
        <v>22020607</v>
      </c>
      <c r="C5412" s="685">
        <v>71091</v>
      </c>
      <c r="D5412" s="879" t="s">
        <v>4881</v>
      </c>
      <c r="E5412" s="880">
        <v>2101</v>
      </c>
      <c r="F5412" s="685">
        <v>10742400</v>
      </c>
      <c r="G5412" s="9" t="s">
        <v>4978</v>
      </c>
      <c r="H5412" s="859">
        <v>10000000</v>
      </c>
      <c r="I5412" s="751"/>
      <c r="J5412" s="795"/>
      <c r="K5412" s="1161">
        <f t="shared" si="159"/>
        <v>10000000</v>
      </c>
      <c r="M5412" s="1321"/>
    </row>
    <row r="5413" spans="1:15" x14ac:dyDescent="0.35">
      <c r="B5413" s="685">
        <v>22020701</v>
      </c>
      <c r="C5413" s="685">
        <v>71091</v>
      </c>
      <c r="D5413" s="879" t="s">
        <v>4881</v>
      </c>
      <c r="E5413" s="880">
        <v>2101</v>
      </c>
      <c r="F5413" s="685">
        <v>10742400</v>
      </c>
      <c r="G5413" s="9" t="s">
        <v>199</v>
      </c>
      <c r="H5413" s="859">
        <v>7500000</v>
      </c>
      <c r="I5413" s="751"/>
      <c r="J5413" s="795"/>
      <c r="K5413" s="1161">
        <f t="shared" si="159"/>
        <v>7500000</v>
      </c>
      <c r="M5413" s="1321"/>
    </row>
    <row r="5414" spans="1:15" x14ac:dyDescent="0.35">
      <c r="B5414" s="685">
        <v>22020702</v>
      </c>
      <c r="C5414" s="685">
        <v>71091</v>
      </c>
      <c r="D5414" s="879" t="s">
        <v>4881</v>
      </c>
      <c r="E5414" s="880">
        <v>2101</v>
      </c>
      <c r="F5414" s="685">
        <v>10742400</v>
      </c>
      <c r="G5414" s="9" t="s">
        <v>223</v>
      </c>
      <c r="H5414" s="859">
        <v>5000000</v>
      </c>
      <c r="I5414" s="751"/>
      <c r="J5414" s="795"/>
      <c r="K5414" s="1161">
        <f t="shared" si="159"/>
        <v>5000000</v>
      </c>
      <c r="M5414" s="1321"/>
    </row>
    <row r="5415" spans="1:15" x14ac:dyDescent="0.35">
      <c r="B5415" s="685">
        <v>22020703</v>
      </c>
      <c r="C5415" s="685">
        <v>71091</v>
      </c>
      <c r="D5415" s="879" t="s">
        <v>4881</v>
      </c>
      <c r="E5415" s="880">
        <v>2101</v>
      </c>
      <c r="F5415" s="685">
        <v>10742400</v>
      </c>
      <c r="G5415" s="9" t="s">
        <v>208</v>
      </c>
      <c r="H5415" s="859">
        <v>2500000</v>
      </c>
      <c r="I5415" s="751"/>
      <c r="J5415" s="795"/>
      <c r="K5415" s="1161">
        <f t="shared" si="159"/>
        <v>2500000</v>
      </c>
      <c r="M5415" s="1321"/>
    </row>
    <row r="5416" spans="1:15" x14ac:dyDescent="0.35">
      <c r="B5416" s="685">
        <v>22020706</v>
      </c>
      <c r="C5416" s="685">
        <v>71091</v>
      </c>
      <c r="D5416" s="879" t="s">
        <v>4881</v>
      </c>
      <c r="E5416" s="880">
        <v>2101</v>
      </c>
      <c r="F5416" s="685">
        <v>10742400</v>
      </c>
      <c r="G5416" s="9" t="s">
        <v>229</v>
      </c>
      <c r="H5416" s="859">
        <v>3500000</v>
      </c>
      <c r="I5416" s="751"/>
      <c r="J5416" s="795"/>
      <c r="K5416" s="1161">
        <f t="shared" si="159"/>
        <v>3500000</v>
      </c>
      <c r="M5416" s="1321"/>
    </row>
    <row r="5417" spans="1:15" x14ac:dyDescent="0.35">
      <c r="B5417" s="685">
        <v>22020708</v>
      </c>
      <c r="C5417" s="685">
        <v>71091</v>
      </c>
      <c r="D5417" s="879" t="s">
        <v>4881</v>
      </c>
      <c r="E5417" s="880">
        <v>2101</v>
      </c>
      <c r="F5417" s="685">
        <v>10742400</v>
      </c>
      <c r="G5417" s="9" t="s">
        <v>200</v>
      </c>
      <c r="H5417" s="859">
        <v>5000000</v>
      </c>
      <c r="I5417" s="751"/>
      <c r="J5417" s="795"/>
      <c r="K5417" s="1161">
        <f t="shared" si="159"/>
        <v>5000000</v>
      </c>
      <c r="M5417" s="1321"/>
    </row>
    <row r="5418" spans="1:15" x14ac:dyDescent="0.35">
      <c r="B5418" s="685">
        <v>22020709</v>
      </c>
      <c r="C5418" s="685">
        <v>71091</v>
      </c>
      <c r="D5418" s="879" t="s">
        <v>4881</v>
      </c>
      <c r="E5418" s="880">
        <v>2101</v>
      </c>
      <c r="F5418" s="685">
        <v>10742400</v>
      </c>
      <c r="G5418" s="9" t="s">
        <v>230</v>
      </c>
      <c r="H5418" s="859">
        <v>1000000</v>
      </c>
      <c r="I5418" s="751"/>
      <c r="J5418" s="795"/>
      <c r="K5418" s="1161">
        <f t="shared" si="159"/>
        <v>1000000</v>
      </c>
      <c r="M5418" s="1321"/>
    </row>
    <row r="5419" spans="1:15" x14ac:dyDescent="0.35">
      <c r="B5419" s="685">
        <v>22020801</v>
      </c>
      <c r="C5419" s="685">
        <v>71091</v>
      </c>
      <c r="D5419" s="879" t="s">
        <v>4881</v>
      </c>
      <c r="E5419" s="880">
        <v>2101</v>
      </c>
      <c r="F5419" s="685">
        <v>10742400</v>
      </c>
      <c r="G5419" s="9" t="s">
        <v>168</v>
      </c>
      <c r="H5419" s="859">
        <v>3500000</v>
      </c>
      <c r="I5419" s="751"/>
      <c r="J5419" s="795"/>
      <c r="K5419" s="1161">
        <f t="shared" si="159"/>
        <v>3500000</v>
      </c>
      <c r="M5419" s="1321"/>
    </row>
    <row r="5420" spans="1:15" x14ac:dyDescent="0.35">
      <c r="B5420" s="685">
        <v>22020803</v>
      </c>
      <c r="C5420" s="685">
        <v>71091</v>
      </c>
      <c r="D5420" s="879" t="s">
        <v>4881</v>
      </c>
      <c r="E5420" s="880">
        <v>2101</v>
      </c>
      <c r="F5420" s="685">
        <v>10742400</v>
      </c>
      <c r="G5420" s="9" t="s">
        <v>169</v>
      </c>
      <c r="H5420" s="859">
        <v>2050000</v>
      </c>
      <c r="I5420" s="751"/>
      <c r="J5420" s="795"/>
      <c r="K5420" s="1161">
        <f t="shared" si="159"/>
        <v>2050000</v>
      </c>
      <c r="M5420" s="1321"/>
    </row>
    <row r="5421" spans="1:15" x14ac:dyDescent="0.35">
      <c r="B5421" s="685">
        <v>22020805</v>
      </c>
      <c r="C5421" s="685">
        <v>71091</v>
      </c>
      <c r="D5421" s="879" t="s">
        <v>4881</v>
      </c>
      <c r="E5421" s="880">
        <v>2101</v>
      </c>
      <c r="F5421" s="685">
        <v>10742400</v>
      </c>
      <c r="G5421" s="9" t="s">
        <v>3033</v>
      </c>
      <c r="H5421" s="859">
        <v>2500000</v>
      </c>
      <c r="I5421" s="751"/>
      <c r="J5421" s="795"/>
      <c r="K5421" s="1161">
        <f t="shared" si="159"/>
        <v>2500000</v>
      </c>
      <c r="M5421" s="1321"/>
    </row>
    <row r="5422" spans="1:15" x14ac:dyDescent="0.35">
      <c r="B5422" s="685">
        <v>22020901</v>
      </c>
      <c r="C5422" s="685">
        <v>71091</v>
      </c>
      <c r="D5422" s="879" t="s">
        <v>4881</v>
      </c>
      <c r="E5422" s="880">
        <v>2101</v>
      </c>
      <c r="F5422" s="685">
        <v>10742400</v>
      </c>
      <c r="G5422" s="9" t="s">
        <v>171</v>
      </c>
      <c r="H5422" s="859">
        <v>75000</v>
      </c>
      <c r="I5422" s="751"/>
      <c r="J5422" s="795"/>
      <c r="K5422" s="1161">
        <f t="shared" si="159"/>
        <v>75000</v>
      </c>
      <c r="M5422" s="1321"/>
    </row>
    <row r="5423" spans="1:15" x14ac:dyDescent="0.35">
      <c r="B5423" s="685">
        <v>22021001</v>
      </c>
      <c r="C5423" s="685">
        <v>71091</v>
      </c>
      <c r="D5423" s="879" t="s">
        <v>4881</v>
      </c>
      <c r="E5423" s="880">
        <v>2101</v>
      </c>
      <c r="F5423" s="685">
        <v>10742400</v>
      </c>
      <c r="G5423" s="9" t="s">
        <v>172</v>
      </c>
      <c r="H5423" s="859">
        <v>2500000</v>
      </c>
      <c r="I5423" s="751"/>
      <c r="J5423" s="795"/>
      <c r="K5423" s="1161">
        <f t="shared" si="159"/>
        <v>2500000</v>
      </c>
      <c r="M5423" s="1321"/>
    </row>
    <row r="5424" spans="1:15" x14ac:dyDescent="0.35">
      <c r="B5424" s="685">
        <v>22021002</v>
      </c>
      <c r="C5424" s="685">
        <v>71091</v>
      </c>
      <c r="D5424" s="879" t="s">
        <v>4881</v>
      </c>
      <c r="E5424" s="880">
        <v>2101</v>
      </c>
      <c r="F5424" s="685">
        <v>10742400</v>
      </c>
      <c r="G5424" s="9" t="s">
        <v>189</v>
      </c>
      <c r="H5424" s="859">
        <v>1750000</v>
      </c>
      <c r="I5424" s="751"/>
      <c r="J5424" s="795"/>
      <c r="K5424" s="1161">
        <f t="shared" si="159"/>
        <v>1750000</v>
      </c>
      <c r="M5424" s="1321"/>
    </row>
    <row r="5425" spans="2:13" x14ac:dyDescent="0.35">
      <c r="B5425" s="685">
        <v>22021003</v>
      </c>
      <c r="C5425" s="685">
        <v>71091</v>
      </c>
      <c r="D5425" s="879" t="s">
        <v>4881</v>
      </c>
      <c r="E5425" s="880">
        <v>2101</v>
      </c>
      <c r="F5425" s="685">
        <v>10742400</v>
      </c>
      <c r="G5425" s="9" t="s">
        <v>173</v>
      </c>
      <c r="H5425" s="859">
        <v>1250000</v>
      </c>
      <c r="I5425" s="751"/>
      <c r="J5425" s="795"/>
      <c r="K5425" s="1161">
        <f t="shared" si="159"/>
        <v>1250000</v>
      </c>
      <c r="M5425" s="1321"/>
    </row>
    <row r="5426" spans="2:13" x14ac:dyDescent="0.35">
      <c r="B5426" s="685">
        <v>22021004</v>
      </c>
      <c r="C5426" s="685">
        <v>71091</v>
      </c>
      <c r="D5426" s="879" t="s">
        <v>4881</v>
      </c>
      <c r="E5426" s="880">
        <v>2101</v>
      </c>
      <c r="F5426" s="685">
        <v>10742400</v>
      </c>
      <c r="G5426" s="9" t="s">
        <v>174</v>
      </c>
      <c r="H5426" s="859">
        <v>500000</v>
      </c>
      <c r="I5426" s="751"/>
      <c r="J5426" s="795"/>
      <c r="K5426" s="1161">
        <f t="shared" si="159"/>
        <v>500000</v>
      </c>
      <c r="M5426" s="1321"/>
    </row>
    <row r="5427" spans="2:13" x14ac:dyDescent="0.35">
      <c r="B5427" s="685">
        <v>22021006</v>
      </c>
      <c r="C5427" s="685">
        <v>71091</v>
      </c>
      <c r="D5427" s="879" t="s">
        <v>4881</v>
      </c>
      <c r="E5427" s="880">
        <v>2101</v>
      </c>
      <c r="F5427" s="685">
        <v>10742400</v>
      </c>
      <c r="G5427" s="9" t="s">
        <v>190</v>
      </c>
      <c r="H5427" s="859">
        <v>87500</v>
      </c>
      <c r="I5427" s="751"/>
      <c r="J5427" s="795"/>
      <c r="K5427" s="1161">
        <f t="shared" si="159"/>
        <v>87500</v>
      </c>
      <c r="M5427" s="1321"/>
    </row>
    <row r="5428" spans="2:13" x14ac:dyDescent="0.35">
      <c r="B5428" s="685">
        <v>22021007</v>
      </c>
      <c r="C5428" s="685">
        <v>71091</v>
      </c>
      <c r="D5428" s="879" t="s">
        <v>4881</v>
      </c>
      <c r="E5428" s="880">
        <v>2101</v>
      </c>
      <c r="F5428" s="685">
        <v>10742400</v>
      </c>
      <c r="G5428" s="9" t="s">
        <v>175</v>
      </c>
      <c r="H5428" s="859">
        <v>20000000</v>
      </c>
      <c r="I5428" s="751"/>
      <c r="J5428" s="795"/>
      <c r="K5428" s="1161">
        <f t="shared" si="159"/>
        <v>20000000</v>
      </c>
      <c r="M5428" s="1321"/>
    </row>
    <row r="5429" spans="2:13" x14ac:dyDescent="0.35">
      <c r="B5429" s="685">
        <v>22021008</v>
      </c>
      <c r="C5429" s="685">
        <v>71091</v>
      </c>
      <c r="D5429" s="879" t="s">
        <v>4881</v>
      </c>
      <c r="E5429" s="880">
        <v>2101</v>
      </c>
      <c r="F5429" s="685">
        <v>10742400</v>
      </c>
      <c r="G5429" s="9" t="s">
        <v>191</v>
      </c>
      <c r="H5429" s="859">
        <v>1000000</v>
      </c>
      <c r="I5429" s="751"/>
      <c r="J5429" s="795"/>
      <c r="K5429" s="1161">
        <f t="shared" si="159"/>
        <v>1000000</v>
      </c>
      <c r="M5429" s="1321"/>
    </row>
    <row r="5430" spans="2:13" x14ac:dyDescent="0.35">
      <c r="B5430" s="685">
        <v>22021014</v>
      </c>
      <c r="C5430" s="685">
        <v>71091</v>
      </c>
      <c r="D5430" s="879" t="s">
        <v>4881</v>
      </c>
      <c r="E5430" s="880">
        <v>2101</v>
      </c>
      <c r="F5430" s="685">
        <v>10742400</v>
      </c>
      <c r="G5430" s="9" t="s">
        <v>206</v>
      </c>
      <c r="H5430" s="859">
        <v>350000</v>
      </c>
      <c r="I5430" s="751"/>
      <c r="J5430" s="795"/>
      <c r="K5430" s="1161">
        <f t="shared" si="159"/>
        <v>350000</v>
      </c>
      <c r="M5430" s="1321"/>
    </row>
    <row r="5431" spans="2:13" x14ac:dyDescent="0.35">
      <c r="B5431" s="685">
        <v>22021021</v>
      </c>
      <c r="C5431" s="685">
        <v>71091</v>
      </c>
      <c r="D5431" s="879" t="s">
        <v>4881</v>
      </c>
      <c r="E5431" s="880">
        <v>2101</v>
      </c>
      <c r="F5431" s="685">
        <v>10742400</v>
      </c>
      <c r="G5431" s="9" t="s">
        <v>201</v>
      </c>
      <c r="H5431" s="859">
        <v>3500000</v>
      </c>
      <c r="I5431" s="751"/>
      <c r="J5431" s="795"/>
      <c r="K5431" s="1161">
        <f t="shared" si="159"/>
        <v>3500000</v>
      </c>
      <c r="M5431" s="1321"/>
    </row>
    <row r="5432" spans="2:13" x14ac:dyDescent="0.35">
      <c r="B5432" s="685">
        <v>22040109</v>
      </c>
      <c r="C5432" s="685">
        <v>71091</v>
      </c>
      <c r="D5432" s="879" t="s">
        <v>4881</v>
      </c>
      <c r="E5432" s="880">
        <v>2101</v>
      </c>
      <c r="F5432" s="685">
        <v>10742400</v>
      </c>
      <c r="G5432" s="9" t="s">
        <v>178</v>
      </c>
      <c r="H5432" s="859">
        <v>10000000</v>
      </c>
      <c r="I5432" s="751"/>
      <c r="J5432" s="795"/>
      <c r="K5432" s="1161">
        <f t="shared" si="159"/>
        <v>10000000</v>
      </c>
      <c r="M5432" s="1321"/>
    </row>
    <row r="5433" spans="2:13" ht="26.25" thickBot="1" x14ac:dyDescent="0.4">
      <c r="B5433" s="685">
        <v>22080102</v>
      </c>
      <c r="C5433" s="685">
        <v>71091</v>
      </c>
      <c r="D5433" s="879" t="s">
        <v>4881</v>
      </c>
      <c r="E5433" s="880">
        <v>2101</v>
      </c>
      <c r="F5433" s="685">
        <v>10742400</v>
      </c>
      <c r="G5433" s="9" t="s">
        <v>4979</v>
      </c>
      <c r="H5433" s="859">
        <v>15000000</v>
      </c>
      <c r="I5433" s="751"/>
      <c r="J5433" s="795"/>
      <c r="K5433" s="1161">
        <f t="shared" si="159"/>
        <v>15000000</v>
      </c>
      <c r="M5433" s="1321"/>
    </row>
    <row r="5434" spans="2:13" ht="27.75" thickTop="1" thickBot="1" x14ac:dyDescent="0.4">
      <c r="B5434" s="767"/>
      <c r="C5434" s="767"/>
      <c r="D5434" s="767"/>
      <c r="E5434" s="767"/>
      <c r="F5434" s="767"/>
      <c r="G5434" s="16" t="s">
        <v>1039</v>
      </c>
      <c r="H5434" s="766">
        <f>SUM(H5382:H5433)</f>
        <v>1440312500</v>
      </c>
      <c r="I5434" s="747">
        <f>SUM(I5382:I5422)</f>
        <v>0</v>
      </c>
      <c r="J5434" s="765">
        <f>SUM(J5382:J5422)</f>
        <v>-1000000000</v>
      </c>
      <c r="K5434" s="807">
        <f>SUM(K5382:K5433)</f>
        <v>440312500</v>
      </c>
      <c r="M5434" s="1321"/>
    </row>
    <row r="5435" spans="2:13" ht="27.75" thickTop="1" thickBot="1" x14ac:dyDescent="0.4">
      <c r="B5435" s="767"/>
      <c r="C5435" s="767"/>
      <c r="D5435" s="767"/>
      <c r="E5435" s="767"/>
      <c r="F5435" s="767"/>
      <c r="G5435" s="184"/>
      <c r="H5435" s="794"/>
      <c r="I5435" s="866"/>
      <c r="J5435" s="842"/>
      <c r="K5435" s="1234"/>
      <c r="M5435" s="1321"/>
    </row>
    <row r="5436" spans="2:13" ht="27.75" thickTop="1" thickBot="1" x14ac:dyDescent="0.4">
      <c r="G5436" s="769"/>
      <c r="H5436" s="787"/>
      <c r="I5436" s="728"/>
      <c r="J5436" s="719" t="s">
        <v>979</v>
      </c>
      <c r="K5436" s="807">
        <f>SUM(K5382:K5383)</f>
        <v>200000000</v>
      </c>
      <c r="M5436" s="1321"/>
    </row>
    <row r="5437" spans="2:13" ht="27.75" thickTop="1" thickBot="1" x14ac:dyDescent="0.4">
      <c r="G5437" s="769"/>
      <c r="H5437" s="787"/>
      <c r="I5437" s="728"/>
      <c r="J5437" s="719" t="s">
        <v>180</v>
      </c>
      <c r="K5437" s="807">
        <f>K5434-K5436</f>
        <v>240312500</v>
      </c>
      <c r="M5437" s="1321"/>
    </row>
    <row r="5438" spans="2:13" ht="27.75" thickTop="1" thickBot="1" x14ac:dyDescent="0.4">
      <c r="G5438" s="769"/>
      <c r="H5438" s="787"/>
      <c r="I5438" s="728"/>
      <c r="J5438" s="720"/>
      <c r="K5438" s="1183"/>
      <c r="M5438" s="1321"/>
    </row>
    <row r="5439" spans="2:13" ht="27.75" thickTop="1" thickBot="1" x14ac:dyDescent="0.4">
      <c r="B5439" s="1088">
        <v>54400100100</v>
      </c>
      <c r="C5439" s="1089" t="s">
        <v>4977</v>
      </c>
      <c r="D5439" s="1089"/>
      <c r="E5439" s="1089"/>
      <c r="F5439" s="1089"/>
      <c r="G5439" s="1089"/>
      <c r="H5439" s="1108" t="s">
        <v>2939</v>
      </c>
      <c r="I5439" s="1101" t="s">
        <v>2939</v>
      </c>
      <c r="J5439" s="1112" t="s">
        <v>2939</v>
      </c>
      <c r="K5439" s="1122" t="s">
        <v>2939</v>
      </c>
      <c r="M5439" s="1321"/>
    </row>
    <row r="5440" spans="2:13" ht="27.75" thickTop="1" thickBot="1" x14ac:dyDescent="0.4">
      <c r="B5440" s="1569" t="s">
        <v>213</v>
      </c>
      <c r="C5440" s="1569"/>
      <c r="D5440" s="1569"/>
      <c r="E5440" s="1569"/>
      <c r="F5440" s="1569"/>
      <c r="G5440" s="31"/>
      <c r="H5440" s="32"/>
      <c r="I5440" s="753"/>
      <c r="J5440" s="722"/>
      <c r="K5440" s="32"/>
      <c r="M5440" s="1321"/>
    </row>
    <row r="5441" spans="1:15" ht="80.25" thickTop="1" thickBot="1" x14ac:dyDescent="0.4">
      <c r="B5441" s="20" t="s">
        <v>137</v>
      </c>
      <c r="C5441" s="20" t="s">
        <v>138</v>
      </c>
      <c r="D5441" s="20" t="s">
        <v>139</v>
      </c>
      <c r="E5441" s="20" t="s">
        <v>140</v>
      </c>
      <c r="F5441" s="20" t="s">
        <v>141</v>
      </c>
      <c r="G5441" s="20" t="s">
        <v>142</v>
      </c>
      <c r="H5441" s="33" t="s">
        <v>3311</v>
      </c>
      <c r="I5441" s="750" t="s">
        <v>3317</v>
      </c>
      <c r="J5441" s="717" t="s">
        <v>3318</v>
      </c>
      <c r="K5441" s="33" t="s">
        <v>5153</v>
      </c>
      <c r="M5441" s="1321"/>
    </row>
    <row r="5442" spans="1:15" ht="102.75" thickTop="1" x14ac:dyDescent="0.35">
      <c r="B5442" s="876">
        <v>23010122</v>
      </c>
      <c r="C5442" s="922">
        <v>71091</v>
      </c>
      <c r="D5442" s="923" t="s">
        <v>4997</v>
      </c>
      <c r="E5442" s="878" t="s">
        <v>545</v>
      </c>
      <c r="F5442" s="876">
        <v>10742400</v>
      </c>
      <c r="G5442" s="28" t="s">
        <v>4980</v>
      </c>
      <c r="H5442" s="857">
        <v>30000000</v>
      </c>
      <c r="I5442" s="961"/>
      <c r="J5442" s="786"/>
      <c r="K5442" s="857">
        <f>H5442+J5442</f>
        <v>30000000</v>
      </c>
      <c r="L5442" s="1081"/>
      <c r="M5442" s="1321"/>
    </row>
    <row r="5443" spans="1:15" ht="51" x14ac:dyDescent="0.35">
      <c r="B5443" s="685">
        <v>23020127</v>
      </c>
      <c r="C5443" s="685">
        <v>71091</v>
      </c>
      <c r="D5443" s="924" t="s">
        <v>3735</v>
      </c>
      <c r="E5443" s="880" t="s">
        <v>545</v>
      </c>
      <c r="F5443" s="685">
        <v>10742400</v>
      </c>
      <c r="G5443" s="9" t="s">
        <v>4981</v>
      </c>
      <c r="H5443" s="859">
        <v>15000000</v>
      </c>
      <c r="I5443" s="751"/>
      <c r="J5443" s="796"/>
      <c r="K5443" s="857">
        <f t="shared" ref="K5443:K5458" si="160">H5443+J5443</f>
        <v>15000000</v>
      </c>
      <c r="L5443" s="1081"/>
      <c r="M5443" s="1321"/>
    </row>
    <row r="5444" spans="1:15" s="151" customFormat="1" x14ac:dyDescent="0.35">
      <c r="A5444" s="166"/>
      <c r="B5444" s="1249">
        <v>23050101</v>
      </c>
      <c r="C5444" s="1249">
        <v>71091</v>
      </c>
      <c r="D5444" s="1294" t="s">
        <v>3776</v>
      </c>
      <c r="E5444" s="1251" t="s">
        <v>545</v>
      </c>
      <c r="F5444" s="1249">
        <v>10742400</v>
      </c>
      <c r="G5444" s="1245" t="s">
        <v>4982</v>
      </c>
      <c r="H5444" s="1252">
        <v>225000000</v>
      </c>
      <c r="I5444" s="872"/>
      <c r="J5444" s="1247">
        <v>-205000000</v>
      </c>
      <c r="K5444" s="1443">
        <f t="shared" si="160"/>
        <v>20000000</v>
      </c>
      <c r="L5444" s="1082"/>
      <c r="M5444" s="1441"/>
      <c r="N5444" s="874"/>
      <c r="O5444" s="874"/>
    </row>
    <row r="5445" spans="1:15" s="151" customFormat="1" ht="51" x14ac:dyDescent="0.35">
      <c r="A5445" s="166"/>
      <c r="B5445" s="1249">
        <v>23050101</v>
      </c>
      <c r="C5445" s="1249">
        <v>71091</v>
      </c>
      <c r="D5445" s="1294" t="s">
        <v>3777</v>
      </c>
      <c r="E5445" s="1251" t="s">
        <v>545</v>
      </c>
      <c r="F5445" s="1249">
        <v>10742400</v>
      </c>
      <c r="G5445" s="1245" t="s">
        <v>4983</v>
      </c>
      <c r="H5445" s="1252">
        <v>200000000</v>
      </c>
      <c r="I5445" s="872"/>
      <c r="J5445" s="1247">
        <v>-195000000</v>
      </c>
      <c r="K5445" s="1443">
        <f t="shared" si="160"/>
        <v>5000000</v>
      </c>
      <c r="L5445" s="1082"/>
      <c r="M5445" s="1441"/>
      <c r="N5445" s="874"/>
      <c r="O5445" s="874"/>
    </row>
    <row r="5446" spans="1:15" ht="76.5" x14ac:dyDescent="0.35">
      <c r="B5446" s="685">
        <v>23050101</v>
      </c>
      <c r="C5446" s="685">
        <v>71091</v>
      </c>
      <c r="D5446" s="924" t="s">
        <v>3779</v>
      </c>
      <c r="E5446" s="880" t="s">
        <v>545</v>
      </c>
      <c r="F5446" s="685">
        <v>10742400</v>
      </c>
      <c r="G5446" s="9" t="s">
        <v>4984</v>
      </c>
      <c r="H5446" s="859">
        <v>5000000</v>
      </c>
      <c r="I5446" s="751"/>
      <c r="J5446" s="796"/>
      <c r="K5446" s="857">
        <f t="shared" si="160"/>
        <v>5000000</v>
      </c>
      <c r="L5446" s="1081"/>
      <c r="M5446" s="1321"/>
    </row>
    <row r="5447" spans="1:15" ht="51" x14ac:dyDescent="0.35">
      <c r="B5447" s="685">
        <v>23050101</v>
      </c>
      <c r="C5447" s="685">
        <v>71091</v>
      </c>
      <c r="D5447" s="924" t="s">
        <v>4998</v>
      </c>
      <c r="E5447" s="880" t="s">
        <v>545</v>
      </c>
      <c r="F5447" s="685">
        <v>10742400</v>
      </c>
      <c r="G5447" s="9" t="s">
        <v>4985</v>
      </c>
      <c r="H5447" s="859">
        <v>3500000</v>
      </c>
      <c r="I5447" s="751"/>
      <c r="J5447" s="796"/>
      <c r="K5447" s="857">
        <f t="shared" si="160"/>
        <v>3500000</v>
      </c>
      <c r="L5447" s="1081"/>
      <c r="M5447" s="1321"/>
    </row>
    <row r="5448" spans="1:15" ht="51" x14ac:dyDescent="0.35">
      <c r="B5448" s="685">
        <v>23050101</v>
      </c>
      <c r="C5448" s="685">
        <v>71091</v>
      </c>
      <c r="D5448" s="924" t="s">
        <v>4999</v>
      </c>
      <c r="E5448" s="880" t="s">
        <v>545</v>
      </c>
      <c r="F5448" s="685">
        <v>10742400</v>
      </c>
      <c r="G5448" s="9" t="s">
        <v>4986</v>
      </c>
      <c r="H5448" s="859">
        <v>5000000</v>
      </c>
      <c r="I5448" s="751"/>
      <c r="J5448" s="796"/>
      <c r="K5448" s="857">
        <f t="shared" si="160"/>
        <v>5000000</v>
      </c>
      <c r="L5448" s="1081"/>
      <c r="M5448" s="1321"/>
    </row>
    <row r="5449" spans="1:15" ht="51" x14ac:dyDescent="0.35">
      <c r="B5449" s="685">
        <v>23050101</v>
      </c>
      <c r="C5449" s="685">
        <v>71091</v>
      </c>
      <c r="D5449" s="924" t="s">
        <v>5000</v>
      </c>
      <c r="E5449" s="880" t="s">
        <v>545</v>
      </c>
      <c r="F5449" s="685">
        <v>10742400</v>
      </c>
      <c r="G5449" s="9" t="s">
        <v>4987</v>
      </c>
      <c r="H5449" s="859">
        <v>2500000</v>
      </c>
      <c r="I5449" s="751"/>
      <c r="J5449" s="796"/>
      <c r="K5449" s="857">
        <f t="shared" si="160"/>
        <v>2500000</v>
      </c>
      <c r="L5449" s="1081"/>
      <c r="M5449" s="1321"/>
    </row>
    <row r="5450" spans="1:15" ht="51" x14ac:dyDescent="0.35">
      <c r="B5450" s="685">
        <v>23050101</v>
      </c>
      <c r="C5450" s="685">
        <v>71091</v>
      </c>
      <c r="D5450" s="924" t="s">
        <v>5001</v>
      </c>
      <c r="E5450" s="880" t="s">
        <v>545</v>
      </c>
      <c r="F5450" s="685">
        <v>10742400</v>
      </c>
      <c r="G5450" s="9" t="s">
        <v>4988</v>
      </c>
      <c r="H5450" s="859">
        <v>5000000</v>
      </c>
      <c r="I5450" s="751"/>
      <c r="J5450" s="796"/>
      <c r="K5450" s="857">
        <f t="shared" si="160"/>
        <v>5000000</v>
      </c>
      <c r="L5450" s="1081"/>
      <c r="M5450" s="1321"/>
    </row>
    <row r="5451" spans="1:15" x14ac:dyDescent="0.35">
      <c r="B5451" s="685">
        <v>23050101</v>
      </c>
      <c r="C5451" s="685">
        <v>71091</v>
      </c>
      <c r="D5451" s="924" t="s">
        <v>3780</v>
      </c>
      <c r="E5451" s="880" t="s">
        <v>545</v>
      </c>
      <c r="F5451" s="685">
        <v>10742400</v>
      </c>
      <c r="G5451" s="9" t="s">
        <v>4989</v>
      </c>
      <c r="H5451" s="859">
        <v>2500000</v>
      </c>
      <c r="I5451" s="751"/>
      <c r="J5451" s="796"/>
      <c r="K5451" s="857">
        <f t="shared" si="160"/>
        <v>2500000</v>
      </c>
      <c r="L5451" s="1081"/>
      <c r="M5451" s="1321"/>
    </row>
    <row r="5452" spans="1:15" x14ac:dyDescent="0.35">
      <c r="B5452" s="685">
        <v>23050101</v>
      </c>
      <c r="C5452" s="685">
        <v>71091</v>
      </c>
      <c r="D5452" s="924" t="s">
        <v>3781</v>
      </c>
      <c r="E5452" s="880" t="s">
        <v>545</v>
      </c>
      <c r="F5452" s="685">
        <v>10742400</v>
      </c>
      <c r="G5452" s="9" t="s">
        <v>4990</v>
      </c>
      <c r="H5452" s="859">
        <v>3500000</v>
      </c>
      <c r="I5452" s="751"/>
      <c r="J5452" s="796"/>
      <c r="K5452" s="857">
        <f t="shared" si="160"/>
        <v>3500000</v>
      </c>
      <c r="L5452" s="1081"/>
      <c r="M5452" s="1321"/>
    </row>
    <row r="5453" spans="1:15" ht="51" x14ac:dyDescent="0.35">
      <c r="B5453" s="685">
        <v>23050101</v>
      </c>
      <c r="C5453" s="685">
        <v>71091</v>
      </c>
      <c r="D5453" s="924" t="s">
        <v>5002</v>
      </c>
      <c r="E5453" s="880" t="s">
        <v>545</v>
      </c>
      <c r="F5453" s="685">
        <v>10742400</v>
      </c>
      <c r="G5453" s="9" t="s">
        <v>4991</v>
      </c>
      <c r="H5453" s="859">
        <v>2000000</v>
      </c>
      <c r="I5453" s="751"/>
      <c r="J5453" s="796"/>
      <c r="K5453" s="857">
        <f t="shared" si="160"/>
        <v>2000000</v>
      </c>
      <c r="L5453" s="1081"/>
      <c r="M5453" s="1321"/>
    </row>
    <row r="5454" spans="1:15" ht="51" x14ac:dyDescent="0.35">
      <c r="B5454" s="685">
        <v>23050101</v>
      </c>
      <c r="C5454" s="685">
        <v>71091</v>
      </c>
      <c r="D5454" s="924" t="s">
        <v>3782</v>
      </c>
      <c r="E5454" s="880" t="s">
        <v>545</v>
      </c>
      <c r="F5454" s="685">
        <v>10742400</v>
      </c>
      <c r="G5454" s="9" t="s">
        <v>4992</v>
      </c>
      <c r="H5454" s="859">
        <v>30000000</v>
      </c>
      <c r="I5454" s="751"/>
      <c r="J5454" s="796"/>
      <c r="K5454" s="857">
        <f t="shared" si="160"/>
        <v>30000000</v>
      </c>
      <c r="L5454" s="1081"/>
      <c r="M5454" s="1321"/>
    </row>
    <row r="5455" spans="1:15" ht="51" x14ac:dyDescent="0.35">
      <c r="B5455" s="685">
        <v>23050101</v>
      </c>
      <c r="C5455" s="685">
        <v>71091</v>
      </c>
      <c r="D5455" s="924" t="s">
        <v>5003</v>
      </c>
      <c r="E5455" s="880" t="s">
        <v>545</v>
      </c>
      <c r="F5455" s="685">
        <v>10742400</v>
      </c>
      <c r="G5455" s="9" t="s">
        <v>4993</v>
      </c>
      <c r="H5455" s="859">
        <v>7500000</v>
      </c>
      <c r="I5455" s="751"/>
      <c r="J5455" s="796"/>
      <c r="K5455" s="857">
        <f t="shared" si="160"/>
        <v>7500000</v>
      </c>
      <c r="L5455" s="1081"/>
      <c r="M5455" s="1321"/>
    </row>
    <row r="5456" spans="1:15" ht="51" x14ac:dyDescent="0.35">
      <c r="B5456" s="685">
        <v>23050102</v>
      </c>
      <c r="C5456" s="685">
        <v>71091</v>
      </c>
      <c r="D5456" s="924" t="s">
        <v>3736</v>
      </c>
      <c r="E5456" s="880" t="s">
        <v>545</v>
      </c>
      <c r="F5456" s="685">
        <v>10742400</v>
      </c>
      <c r="G5456" s="9" t="s">
        <v>4994</v>
      </c>
      <c r="H5456" s="859">
        <v>10500000</v>
      </c>
      <c r="I5456" s="751"/>
      <c r="J5456" s="796"/>
      <c r="K5456" s="857">
        <f t="shared" si="160"/>
        <v>10500000</v>
      </c>
      <c r="L5456" s="1081"/>
      <c r="M5456" s="1321"/>
    </row>
    <row r="5457" spans="2:13" ht="51" x14ac:dyDescent="0.35">
      <c r="B5457" s="685">
        <v>23050103</v>
      </c>
      <c r="C5457" s="685">
        <v>71091</v>
      </c>
      <c r="D5457" s="924" t="s">
        <v>5004</v>
      </c>
      <c r="E5457" s="880" t="s">
        <v>545</v>
      </c>
      <c r="F5457" s="685">
        <v>10742400</v>
      </c>
      <c r="G5457" s="9" t="s">
        <v>4995</v>
      </c>
      <c r="H5457" s="859">
        <v>2500000</v>
      </c>
      <c r="I5457" s="751"/>
      <c r="J5457" s="796"/>
      <c r="K5457" s="857">
        <f t="shared" si="160"/>
        <v>2500000</v>
      </c>
      <c r="L5457" s="1081"/>
      <c r="M5457" s="1321"/>
    </row>
    <row r="5458" spans="2:13" ht="51.75" thickBot="1" x14ac:dyDescent="0.4">
      <c r="B5458" s="685">
        <v>23050103</v>
      </c>
      <c r="C5458" s="685">
        <v>71091</v>
      </c>
      <c r="D5458" s="924" t="s">
        <v>5005</v>
      </c>
      <c r="E5458" s="880" t="s">
        <v>545</v>
      </c>
      <c r="F5458" s="685">
        <v>10742400</v>
      </c>
      <c r="G5458" s="9" t="s">
        <v>4996</v>
      </c>
      <c r="H5458" s="859">
        <v>3500000</v>
      </c>
      <c r="I5458" s="751"/>
      <c r="J5458" s="796"/>
      <c r="K5458" s="857">
        <f t="shared" si="160"/>
        <v>3500000</v>
      </c>
      <c r="L5458" s="1081"/>
      <c r="M5458" s="1321"/>
    </row>
    <row r="5459" spans="2:13" ht="27.75" thickTop="1" thickBot="1" x14ac:dyDescent="0.4">
      <c r="G5459" s="16" t="s">
        <v>1038</v>
      </c>
      <c r="H5459" s="766">
        <f>SUM(H5442:H5458)</f>
        <v>553000000</v>
      </c>
      <c r="I5459" s="976">
        <f t="shared" ref="I5459:K5459" si="161">SUM(I5442:I5458)</f>
        <v>0</v>
      </c>
      <c r="J5459" s="766">
        <f t="shared" si="161"/>
        <v>-400000000</v>
      </c>
      <c r="K5459" s="766">
        <f t="shared" si="161"/>
        <v>153000000</v>
      </c>
      <c r="M5459" s="1321"/>
    </row>
    <row r="5460" spans="2:13" ht="27.75" thickTop="1" thickBot="1" x14ac:dyDescent="0.4">
      <c r="G5460" s="184"/>
      <c r="H5460" s="794"/>
      <c r="I5460" s="866"/>
      <c r="J5460" s="842"/>
      <c r="K5460" s="930"/>
      <c r="M5460" s="1321"/>
    </row>
    <row r="5461" spans="2:13" ht="27.75" thickTop="1" thickBot="1" x14ac:dyDescent="0.4">
      <c r="G5461" s="769"/>
      <c r="H5461" s="787"/>
      <c r="I5461" s="728"/>
      <c r="J5461" s="719" t="s">
        <v>215</v>
      </c>
      <c r="K5461" s="766">
        <f>K5459</f>
        <v>153000000</v>
      </c>
      <c r="M5461" s="1321"/>
    </row>
    <row r="5462" spans="2:13" ht="27.75" thickTop="1" thickBot="1" x14ac:dyDescent="0.4">
      <c r="G5462" s="769"/>
      <c r="H5462" s="787"/>
      <c r="I5462" s="728"/>
      <c r="J5462" s="720"/>
      <c r="K5462" s="794"/>
      <c r="M5462" s="1321"/>
    </row>
    <row r="5463" spans="2:13" ht="27.75" thickTop="1" thickBot="1" x14ac:dyDescent="0.4">
      <c r="B5463" s="1088" t="s">
        <v>116</v>
      </c>
      <c r="C5463" s="1089" t="s">
        <v>3022</v>
      </c>
      <c r="D5463" s="1089"/>
      <c r="E5463" s="1089"/>
      <c r="F5463" s="1089"/>
      <c r="G5463" s="1089"/>
      <c r="H5463" s="1108"/>
      <c r="I5463" s="1101"/>
      <c r="J5463" s="1112"/>
      <c r="K5463" s="1122"/>
      <c r="M5463" s="1321"/>
    </row>
    <row r="5464" spans="2:13" ht="27.75" thickTop="1" thickBot="1" x14ac:dyDescent="0.4">
      <c r="B5464" s="1569" t="s">
        <v>182</v>
      </c>
      <c r="C5464" s="1569"/>
      <c r="D5464" s="1569"/>
      <c r="E5464" s="1569"/>
      <c r="F5464" s="1569"/>
      <c r="G5464" s="31"/>
      <c r="H5464" s="32"/>
      <c r="I5464" s="753"/>
      <c r="J5464" s="722"/>
      <c r="K5464" s="98"/>
      <c r="M5464" s="1321"/>
    </row>
    <row r="5465" spans="2:13" ht="106.5" thickTop="1" thickBot="1" x14ac:dyDescent="0.4">
      <c r="B5465" s="20" t="s">
        <v>137</v>
      </c>
      <c r="C5465" s="20" t="s">
        <v>138</v>
      </c>
      <c r="D5465" s="20" t="s">
        <v>139</v>
      </c>
      <c r="E5465" s="20" t="s">
        <v>140</v>
      </c>
      <c r="F5465" s="20" t="s">
        <v>141</v>
      </c>
      <c r="G5465" s="20" t="s">
        <v>142</v>
      </c>
      <c r="H5465" s="33" t="s">
        <v>3311</v>
      </c>
      <c r="I5465" s="750" t="s">
        <v>3316</v>
      </c>
      <c r="J5465" s="717" t="s">
        <v>3315</v>
      </c>
      <c r="K5465" s="21" t="s">
        <v>5190</v>
      </c>
      <c r="M5465" s="1321"/>
    </row>
    <row r="5466" spans="2:13" ht="26.25" thickTop="1" x14ac:dyDescent="0.35">
      <c r="B5466" s="782">
        <v>21010101</v>
      </c>
      <c r="C5466" s="782">
        <v>70621</v>
      </c>
      <c r="D5466" s="783" t="s">
        <v>4881</v>
      </c>
      <c r="E5466" s="784">
        <v>2101</v>
      </c>
      <c r="F5466" s="782">
        <v>10721300</v>
      </c>
      <c r="G5466" s="37" t="s">
        <v>143</v>
      </c>
      <c r="H5466" s="785">
        <v>167425075.53999999</v>
      </c>
      <c r="I5466" s="744">
        <v>78790633.159999996</v>
      </c>
      <c r="J5466" s="738"/>
      <c r="K5466" s="1174">
        <f t="shared" ref="K5466:K5505" si="162">SUM(H5466,J5466)</f>
        <v>167425075.53999999</v>
      </c>
      <c r="L5466" s="1081"/>
      <c r="M5466" s="1321"/>
    </row>
    <row r="5467" spans="2:13" ht="32.1" customHeight="1" x14ac:dyDescent="0.35">
      <c r="B5467" s="698">
        <v>22020101</v>
      </c>
      <c r="C5467" s="782">
        <v>70621</v>
      </c>
      <c r="D5467" s="761" t="s">
        <v>4881</v>
      </c>
      <c r="E5467" s="700">
        <v>2101</v>
      </c>
      <c r="F5467" s="698">
        <v>10721300</v>
      </c>
      <c r="G5467" s="26" t="s">
        <v>145</v>
      </c>
      <c r="H5467" s="763">
        <v>4500000</v>
      </c>
      <c r="I5467" s="746"/>
      <c r="J5467" s="735"/>
      <c r="K5467" s="1174">
        <f t="shared" si="162"/>
        <v>4500000</v>
      </c>
      <c r="L5467" s="1081"/>
      <c r="M5467" s="1321"/>
    </row>
    <row r="5468" spans="2:13" ht="32.1" customHeight="1" x14ac:dyDescent="0.35">
      <c r="B5468" s="698">
        <v>22020102</v>
      </c>
      <c r="C5468" s="782">
        <v>70621</v>
      </c>
      <c r="D5468" s="761" t="s">
        <v>4881</v>
      </c>
      <c r="E5468" s="700">
        <v>2101</v>
      </c>
      <c r="F5468" s="698">
        <v>10721300</v>
      </c>
      <c r="G5468" s="26" t="s">
        <v>146</v>
      </c>
      <c r="H5468" s="763">
        <v>50500000</v>
      </c>
      <c r="I5468" s="746">
        <v>22379000</v>
      </c>
      <c r="J5468" s="735">
        <v>20000000</v>
      </c>
      <c r="K5468" s="1174">
        <f t="shared" si="162"/>
        <v>70500000</v>
      </c>
      <c r="L5468" s="1081"/>
      <c r="M5468" s="1321"/>
    </row>
    <row r="5469" spans="2:13" ht="32.1" customHeight="1" x14ac:dyDescent="0.35">
      <c r="B5469" s="698">
        <v>22020201</v>
      </c>
      <c r="C5469" s="782">
        <v>70621</v>
      </c>
      <c r="D5469" s="761" t="s">
        <v>4881</v>
      </c>
      <c r="E5469" s="700">
        <v>2101</v>
      </c>
      <c r="F5469" s="698">
        <v>10721300</v>
      </c>
      <c r="G5469" s="26" t="s">
        <v>147</v>
      </c>
      <c r="H5469" s="763">
        <v>7500000</v>
      </c>
      <c r="I5469" s="746">
        <v>3500000</v>
      </c>
      <c r="J5469" s="735">
        <v>7000000</v>
      </c>
      <c r="K5469" s="1174">
        <f t="shared" si="162"/>
        <v>14500000</v>
      </c>
      <c r="L5469" s="1081"/>
      <c r="M5469" s="1321"/>
    </row>
    <row r="5470" spans="2:13" ht="32.1" customHeight="1" x14ac:dyDescent="0.35">
      <c r="B5470" s="782">
        <v>22020202</v>
      </c>
      <c r="C5470" s="782">
        <v>70621</v>
      </c>
      <c r="D5470" s="783" t="s">
        <v>4881</v>
      </c>
      <c r="E5470" s="784">
        <v>2101</v>
      </c>
      <c r="F5470" s="782">
        <v>10721300</v>
      </c>
      <c r="G5470" s="37" t="s">
        <v>184</v>
      </c>
      <c r="H5470" s="785">
        <v>210000</v>
      </c>
      <c r="I5470" s="744"/>
      <c r="J5470" s="738"/>
      <c r="K5470" s="1174">
        <f t="shared" si="162"/>
        <v>210000</v>
      </c>
      <c r="L5470" s="1081"/>
      <c r="M5470" s="1321"/>
    </row>
    <row r="5471" spans="2:13" ht="32.1" customHeight="1" x14ac:dyDescent="0.35">
      <c r="B5471" s="782">
        <v>22020203</v>
      </c>
      <c r="C5471" s="782">
        <v>70621</v>
      </c>
      <c r="D5471" s="783" t="s">
        <v>4881</v>
      </c>
      <c r="E5471" s="784">
        <v>2101</v>
      </c>
      <c r="F5471" s="782">
        <v>10721300</v>
      </c>
      <c r="G5471" s="37" t="s">
        <v>148</v>
      </c>
      <c r="H5471" s="785">
        <v>1336500</v>
      </c>
      <c r="I5471" s="744"/>
      <c r="J5471" s="738"/>
      <c r="K5471" s="1174">
        <f t="shared" si="162"/>
        <v>1336500</v>
      </c>
      <c r="L5471" s="1081"/>
      <c r="M5471" s="1321"/>
    </row>
    <row r="5472" spans="2:13" ht="32.1" customHeight="1" x14ac:dyDescent="0.35">
      <c r="B5472" s="782">
        <v>22020204</v>
      </c>
      <c r="C5472" s="782">
        <v>70621</v>
      </c>
      <c r="D5472" s="783" t="s">
        <v>4881</v>
      </c>
      <c r="E5472" s="784">
        <v>2101</v>
      </c>
      <c r="F5472" s="782">
        <v>10721300</v>
      </c>
      <c r="G5472" s="37" t="s">
        <v>149</v>
      </c>
      <c r="H5472" s="785">
        <v>801900</v>
      </c>
      <c r="I5472" s="744"/>
      <c r="J5472" s="738"/>
      <c r="K5472" s="1174">
        <f t="shared" si="162"/>
        <v>801900</v>
      </c>
      <c r="L5472" s="1081"/>
      <c r="M5472" s="1321"/>
    </row>
    <row r="5473" spans="2:13" ht="32.1" customHeight="1" x14ac:dyDescent="0.35">
      <c r="B5473" s="782">
        <v>22020205</v>
      </c>
      <c r="C5473" s="782">
        <v>70621</v>
      </c>
      <c r="D5473" s="783" t="s">
        <v>4881</v>
      </c>
      <c r="E5473" s="784">
        <v>2101</v>
      </c>
      <c r="F5473" s="782">
        <v>10721300</v>
      </c>
      <c r="G5473" s="37" t="s">
        <v>185</v>
      </c>
      <c r="H5473" s="785">
        <v>2500000</v>
      </c>
      <c r="I5473" s="744"/>
      <c r="J5473" s="738"/>
      <c r="K5473" s="1174">
        <f t="shared" si="162"/>
        <v>2500000</v>
      </c>
      <c r="L5473" s="1081"/>
      <c r="M5473" s="1321"/>
    </row>
    <row r="5474" spans="2:13" ht="32.1" customHeight="1" x14ac:dyDescent="0.35">
      <c r="B5474" s="782">
        <v>22020206</v>
      </c>
      <c r="C5474" s="782">
        <v>70621</v>
      </c>
      <c r="D5474" s="783" t="s">
        <v>4881</v>
      </c>
      <c r="E5474" s="784">
        <v>2101</v>
      </c>
      <c r="F5474" s="782">
        <v>10721300</v>
      </c>
      <c r="G5474" s="37" t="s">
        <v>234</v>
      </c>
      <c r="H5474" s="785">
        <v>100000</v>
      </c>
      <c r="I5474" s="744"/>
      <c r="J5474" s="738"/>
      <c r="K5474" s="1174">
        <f t="shared" si="162"/>
        <v>100000</v>
      </c>
      <c r="L5474" s="1081"/>
      <c r="M5474" s="1321"/>
    </row>
    <row r="5475" spans="2:13" ht="32.1" customHeight="1" x14ac:dyDescent="0.35">
      <c r="B5475" s="782">
        <v>22020301</v>
      </c>
      <c r="C5475" s="782">
        <v>70621</v>
      </c>
      <c r="D5475" s="783" t="s">
        <v>4881</v>
      </c>
      <c r="E5475" s="784">
        <v>2101</v>
      </c>
      <c r="F5475" s="782">
        <v>10721300</v>
      </c>
      <c r="G5475" s="37" t="s">
        <v>195</v>
      </c>
      <c r="H5475" s="785">
        <v>15000000</v>
      </c>
      <c r="I5475" s="744">
        <v>6564000</v>
      </c>
      <c r="J5475" s="738">
        <v>8000000</v>
      </c>
      <c r="K5475" s="1174">
        <f t="shared" si="162"/>
        <v>23000000</v>
      </c>
      <c r="L5475" s="1081"/>
      <c r="M5475" s="1321"/>
    </row>
    <row r="5476" spans="2:13" ht="32.1" customHeight="1" x14ac:dyDescent="0.35">
      <c r="B5476" s="782">
        <v>22020302</v>
      </c>
      <c r="C5476" s="782">
        <v>70621</v>
      </c>
      <c r="D5476" s="783" t="s">
        <v>4881</v>
      </c>
      <c r="E5476" s="784">
        <v>2101</v>
      </c>
      <c r="F5476" s="782">
        <v>10721300</v>
      </c>
      <c r="G5476" s="37" t="s">
        <v>207</v>
      </c>
      <c r="H5476" s="785">
        <v>2000000</v>
      </c>
      <c r="I5476" s="744">
        <v>50000</v>
      </c>
      <c r="J5476" s="738"/>
      <c r="K5476" s="1174">
        <f t="shared" si="162"/>
        <v>2000000</v>
      </c>
      <c r="L5476" s="1081"/>
      <c r="M5476" s="1321"/>
    </row>
    <row r="5477" spans="2:13" ht="32.1" customHeight="1" x14ac:dyDescent="0.35">
      <c r="B5477" s="782">
        <v>22020303</v>
      </c>
      <c r="C5477" s="782">
        <v>70621</v>
      </c>
      <c r="D5477" s="783" t="s">
        <v>4881</v>
      </c>
      <c r="E5477" s="784">
        <v>2101</v>
      </c>
      <c r="F5477" s="782">
        <v>10721300</v>
      </c>
      <c r="G5477" s="37" t="s">
        <v>152</v>
      </c>
      <c r="H5477" s="785">
        <v>157500</v>
      </c>
      <c r="I5477" s="744"/>
      <c r="J5477" s="738"/>
      <c r="K5477" s="1174">
        <f t="shared" si="162"/>
        <v>157500</v>
      </c>
      <c r="L5477" s="1081"/>
      <c r="M5477" s="1321"/>
    </row>
    <row r="5478" spans="2:13" ht="32.1" customHeight="1" x14ac:dyDescent="0.35">
      <c r="B5478" s="782">
        <v>22020304</v>
      </c>
      <c r="C5478" s="782">
        <v>70621</v>
      </c>
      <c r="D5478" s="783" t="s">
        <v>4881</v>
      </c>
      <c r="E5478" s="784">
        <v>2101</v>
      </c>
      <c r="F5478" s="782">
        <v>10721300</v>
      </c>
      <c r="G5478" s="37" t="s">
        <v>187</v>
      </c>
      <c r="H5478" s="785">
        <v>1000000</v>
      </c>
      <c r="I5478" s="744"/>
      <c r="J5478" s="738"/>
      <c r="K5478" s="1174">
        <f t="shared" si="162"/>
        <v>1000000</v>
      </c>
      <c r="L5478" s="1081"/>
      <c r="M5478" s="1321"/>
    </row>
    <row r="5479" spans="2:13" ht="32.1" customHeight="1" x14ac:dyDescent="0.35">
      <c r="B5479" s="782">
        <v>22020305</v>
      </c>
      <c r="C5479" s="782">
        <v>70621</v>
      </c>
      <c r="D5479" s="783" t="s">
        <v>4881</v>
      </c>
      <c r="E5479" s="784">
        <v>2101</v>
      </c>
      <c r="F5479" s="782">
        <v>10721300</v>
      </c>
      <c r="G5479" s="37" t="s">
        <v>153</v>
      </c>
      <c r="H5479" s="785">
        <v>4000000</v>
      </c>
      <c r="I5479" s="744">
        <v>300000</v>
      </c>
      <c r="J5479" s="738"/>
      <c r="K5479" s="1174">
        <f t="shared" si="162"/>
        <v>4000000</v>
      </c>
      <c r="L5479" s="1081"/>
      <c r="M5479" s="1321"/>
    </row>
    <row r="5480" spans="2:13" ht="32.1" customHeight="1" x14ac:dyDescent="0.35">
      <c r="B5480" s="782">
        <v>22020306</v>
      </c>
      <c r="C5480" s="782">
        <v>70621</v>
      </c>
      <c r="D5480" s="783" t="s">
        <v>4881</v>
      </c>
      <c r="E5480" s="784">
        <v>2101</v>
      </c>
      <c r="F5480" s="782">
        <v>10721300</v>
      </c>
      <c r="G5480" s="37" t="s">
        <v>154</v>
      </c>
      <c r="H5480" s="785">
        <v>5000000</v>
      </c>
      <c r="I5480" s="744">
        <v>3925000</v>
      </c>
      <c r="J5480" s="738">
        <v>6000000</v>
      </c>
      <c r="K5480" s="1174">
        <f t="shared" si="162"/>
        <v>11000000</v>
      </c>
      <c r="L5480" s="1081"/>
      <c r="M5480" s="1321"/>
    </row>
    <row r="5481" spans="2:13" ht="32.1" customHeight="1" x14ac:dyDescent="0.35">
      <c r="B5481" s="782">
        <v>22020401</v>
      </c>
      <c r="C5481" s="782">
        <v>70621</v>
      </c>
      <c r="D5481" s="783" t="s">
        <v>4881</v>
      </c>
      <c r="E5481" s="784">
        <v>2101</v>
      </c>
      <c r="F5481" s="782">
        <v>10721300</v>
      </c>
      <c r="G5481" s="37" t="s">
        <v>196</v>
      </c>
      <c r="H5481" s="785">
        <v>4500000</v>
      </c>
      <c r="I5481" s="744">
        <v>1375000</v>
      </c>
      <c r="J5481" s="738">
        <v>6000000</v>
      </c>
      <c r="K5481" s="1174">
        <f t="shared" si="162"/>
        <v>10500000</v>
      </c>
      <c r="L5481" s="1081"/>
      <c r="M5481" s="1321"/>
    </row>
    <row r="5482" spans="2:13" ht="32.1" customHeight="1" x14ac:dyDescent="0.35">
      <c r="B5482" s="782">
        <v>22020402</v>
      </c>
      <c r="C5482" s="782">
        <v>70621</v>
      </c>
      <c r="D5482" s="783" t="s">
        <v>4881</v>
      </c>
      <c r="E5482" s="784">
        <v>2101</v>
      </c>
      <c r="F5482" s="782">
        <v>10721300</v>
      </c>
      <c r="G5482" s="37" t="s">
        <v>197</v>
      </c>
      <c r="H5482" s="785">
        <v>500000</v>
      </c>
      <c r="I5482" s="744"/>
      <c r="J5482" s="738"/>
      <c r="K5482" s="1174">
        <f t="shared" si="162"/>
        <v>500000</v>
      </c>
      <c r="L5482" s="1081"/>
      <c r="M5482" s="1321"/>
    </row>
    <row r="5483" spans="2:13" ht="32.1" customHeight="1" x14ac:dyDescent="0.35">
      <c r="B5483" s="782">
        <v>22020403</v>
      </c>
      <c r="C5483" s="782">
        <v>70621</v>
      </c>
      <c r="D5483" s="783" t="s">
        <v>4881</v>
      </c>
      <c r="E5483" s="784">
        <v>2101</v>
      </c>
      <c r="F5483" s="782">
        <v>10721300</v>
      </c>
      <c r="G5483" s="37" t="s">
        <v>160</v>
      </c>
      <c r="H5483" s="785">
        <v>5000000</v>
      </c>
      <c r="I5483" s="744">
        <v>1000000</v>
      </c>
      <c r="J5483" s="738">
        <v>7000000</v>
      </c>
      <c r="K5483" s="1174">
        <f t="shared" si="162"/>
        <v>12000000</v>
      </c>
      <c r="L5483" s="1081"/>
      <c r="M5483" s="1321"/>
    </row>
    <row r="5484" spans="2:13" ht="32.1" customHeight="1" x14ac:dyDescent="0.35">
      <c r="B5484" s="782">
        <v>22020404</v>
      </c>
      <c r="C5484" s="782">
        <v>70621</v>
      </c>
      <c r="D5484" s="783" t="s">
        <v>4881</v>
      </c>
      <c r="E5484" s="784">
        <v>2101</v>
      </c>
      <c r="F5484" s="782">
        <v>10721300</v>
      </c>
      <c r="G5484" s="37" t="s">
        <v>161</v>
      </c>
      <c r="H5484" s="785">
        <v>4009500</v>
      </c>
      <c r="I5484" s="744">
        <v>896000</v>
      </c>
      <c r="J5484" s="738">
        <v>2000000</v>
      </c>
      <c r="K5484" s="1174">
        <f t="shared" si="162"/>
        <v>6009500</v>
      </c>
      <c r="L5484" s="1081"/>
      <c r="M5484" s="1321"/>
    </row>
    <row r="5485" spans="2:13" ht="32.1" customHeight="1" x14ac:dyDescent="0.35">
      <c r="B5485" s="782">
        <v>22020405</v>
      </c>
      <c r="C5485" s="782">
        <v>70621</v>
      </c>
      <c r="D5485" s="783" t="s">
        <v>4881</v>
      </c>
      <c r="E5485" s="784">
        <v>2101</v>
      </c>
      <c r="F5485" s="782">
        <v>10721300</v>
      </c>
      <c r="G5485" s="37" t="s">
        <v>162</v>
      </c>
      <c r="H5485" s="785">
        <v>5500000</v>
      </c>
      <c r="I5485" s="744">
        <v>100000</v>
      </c>
      <c r="J5485" s="738"/>
      <c r="K5485" s="1174">
        <f t="shared" si="162"/>
        <v>5500000</v>
      </c>
      <c r="L5485" s="1081"/>
      <c r="M5485" s="1321"/>
    </row>
    <row r="5486" spans="2:13" ht="32.1" customHeight="1" x14ac:dyDescent="0.35">
      <c r="B5486" s="782">
        <v>22020406</v>
      </c>
      <c r="C5486" s="782">
        <v>70621</v>
      </c>
      <c r="D5486" s="783" t="s">
        <v>4881</v>
      </c>
      <c r="E5486" s="784">
        <v>2101</v>
      </c>
      <c r="F5486" s="782">
        <v>10721300</v>
      </c>
      <c r="G5486" s="37" t="s">
        <v>163</v>
      </c>
      <c r="H5486" s="785">
        <v>2000000</v>
      </c>
      <c r="I5486" s="744">
        <v>383000</v>
      </c>
      <c r="J5486" s="738">
        <v>1000000</v>
      </c>
      <c r="K5486" s="1174">
        <f t="shared" si="162"/>
        <v>3000000</v>
      </c>
      <c r="L5486" s="1081"/>
      <c r="M5486" s="1321"/>
    </row>
    <row r="5487" spans="2:13" ht="32.1" customHeight="1" x14ac:dyDescent="0.35">
      <c r="B5487" s="782">
        <v>22020501</v>
      </c>
      <c r="C5487" s="782">
        <v>70621</v>
      </c>
      <c r="D5487" s="783" t="s">
        <v>4881</v>
      </c>
      <c r="E5487" s="784">
        <v>2101</v>
      </c>
      <c r="F5487" s="782">
        <v>10721300</v>
      </c>
      <c r="G5487" s="37" t="s">
        <v>198</v>
      </c>
      <c r="H5487" s="785">
        <v>1000000</v>
      </c>
      <c r="I5487" s="744"/>
      <c r="J5487" s="738"/>
      <c r="K5487" s="1174">
        <f t="shared" si="162"/>
        <v>1000000</v>
      </c>
      <c r="L5487" s="1081"/>
      <c r="M5487" s="1321"/>
    </row>
    <row r="5488" spans="2:13" ht="32.1" customHeight="1" x14ac:dyDescent="0.35">
      <c r="B5488" s="782">
        <v>22020601</v>
      </c>
      <c r="C5488" s="782">
        <v>70621</v>
      </c>
      <c r="D5488" s="783" t="s">
        <v>4881</v>
      </c>
      <c r="E5488" s="784">
        <v>2101</v>
      </c>
      <c r="F5488" s="782">
        <v>10721300</v>
      </c>
      <c r="G5488" s="37" t="s">
        <v>166</v>
      </c>
      <c r="H5488" s="785">
        <v>9000000</v>
      </c>
      <c r="I5488" s="744">
        <v>4446000</v>
      </c>
      <c r="J5488" s="738">
        <v>5000000</v>
      </c>
      <c r="K5488" s="1174">
        <f t="shared" si="162"/>
        <v>14000000</v>
      </c>
      <c r="L5488" s="1081"/>
      <c r="M5488" s="1321"/>
    </row>
    <row r="5489" spans="2:13" ht="32.1" customHeight="1" x14ac:dyDescent="0.35">
      <c r="B5489" s="782">
        <v>22020605</v>
      </c>
      <c r="C5489" s="782">
        <v>70621</v>
      </c>
      <c r="D5489" s="783" t="s">
        <v>4881</v>
      </c>
      <c r="E5489" s="784">
        <v>2101</v>
      </c>
      <c r="F5489" s="782">
        <v>10721300</v>
      </c>
      <c r="G5489" s="37" t="s">
        <v>167</v>
      </c>
      <c r="H5489" s="785">
        <v>5000000</v>
      </c>
      <c r="I5489" s="744">
        <v>137000</v>
      </c>
      <c r="J5489" s="738"/>
      <c r="K5489" s="1174">
        <f t="shared" si="162"/>
        <v>5000000</v>
      </c>
      <c r="L5489" s="1081"/>
      <c r="M5489" s="1321"/>
    </row>
    <row r="5490" spans="2:13" ht="32.1" customHeight="1" x14ac:dyDescent="0.35">
      <c r="B5490" s="782">
        <v>22020701</v>
      </c>
      <c r="C5490" s="782">
        <v>70621</v>
      </c>
      <c r="D5490" s="783" t="s">
        <v>4881</v>
      </c>
      <c r="E5490" s="784">
        <v>2101</v>
      </c>
      <c r="F5490" s="782">
        <v>10721300</v>
      </c>
      <c r="G5490" s="37" t="s">
        <v>199</v>
      </c>
      <c r="H5490" s="785">
        <v>1000000</v>
      </c>
      <c r="I5490" s="744"/>
      <c r="J5490" s="738"/>
      <c r="K5490" s="1174">
        <f t="shared" si="162"/>
        <v>1000000</v>
      </c>
      <c r="L5490" s="1081"/>
      <c r="M5490" s="1321"/>
    </row>
    <row r="5491" spans="2:13" ht="32.1" customHeight="1" x14ac:dyDescent="0.35">
      <c r="B5491" s="782">
        <v>22020702</v>
      </c>
      <c r="C5491" s="782">
        <v>70621</v>
      </c>
      <c r="D5491" s="783" t="s">
        <v>4881</v>
      </c>
      <c r="E5491" s="784">
        <v>2101</v>
      </c>
      <c r="F5491" s="782">
        <v>10721300</v>
      </c>
      <c r="G5491" s="37" t="s">
        <v>223</v>
      </c>
      <c r="H5491" s="785">
        <v>1004750</v>
      </c>
      <c r="I5491" s="744"/>
      <c r="J5491" s="738"/>
      <c r="K5491" s="1174">
        <f t="shared" si="162"/>
        <v>1004750</v>
      </c>
      <c r="L5491" s="1081"/>
      <c r="M5491" s="1321"/>
    </row>
    <row r="5492" spans="2:13" ht="32.1" customHeight="1" x14ac:dyDescent="0.35">
      <c r="B5492" s="782">
        <v>22020703</v>
      </c>
      <c r="C5492" s="782">
        <v>70621</v>
      </c>
      <c r="D5492" s="783" t="s">
        <v>4881</v>
      </c>
      <c r="E5492" s="784">
        <v>2101</v>
      </c>
      <c r="F5492" s="782">
        <v>10721300</v>
      </c>
      <c r="G5492" s="37" t="s">
        <v>208</v>
      </c>
      <c r="H5492" s="785">
        <v>1500000</v>
      </c>
      <c r="I5492" s="744"/>
      <c r="J5492" s="738"/>
      <c r="K5492" s="1174">
        <f t="shared" si="162"/>
        <v>1500000</v>
      </c>
      <c r="L5492" s="1081"/>
      <c r="M5492" s="1321"/>
    </row>
    <row r="5493" spans="2:13" ht="32.1" customHeight="1" x14ac:dyDescent="0.35">
      <c r="B5493" s="782">
        <v>22020801</v>
      </c>
      <c r="C5493" s="782">
        <v>70621</v>
      </c>
      <c r="D5493" s="783" t="s">
        <v>4881</v>
      </c>
      <c r="E5493" s="784">
        <v>2101</v>
      </c>
      <c r="F5493" s="782">
        <v>10721300</v>
      </c>
      <c r="G5493" s="37" t="s">
        <v>168</v>
      </c>
      <c r="H5493" s="785">
        <v>15000000</v>
      </c>
      <c r="I5493" s="744">
        <v>4833000</v>
      </c>
      <c r="J5493" s="738">
        <v>2000000</v>
      </c>
      <c r="K5493" s="1174">
        <f t="shared" si="162"/>
        <v>17000000</v>
      </c>
      <c r="L5493" s="1081"/>
      <c r="M5493" s="1321"/>
    </row>
    <row r="5494" spans="2:13" ht="32.1" customHeight="1" x14ac:dyDescent="0.35">
      <c r="B5494" s="782">
        <v>22020802</v>
      </c>
      <c r="C5494" s="782">
        <v>70621</v>
      </c>
      <c r="D5494" s="783" t="s">
        <v>4881</v>
      </c>
      <c r="E5494" s="784">
        <v>2101</v>
      </c>
      <c r="F5494" s="782">
        <v>10721300</v>
      </c>
      <c r="G5494" s="37" t="s">
        <v>188</v>
      </c>
      <c r="H5494" s="785">
        <v>1202850</v>
      </c>
      <c r="I5494" s="744"/>
      <c r="J5494" s="738"/>
      <c r="K5494" s="1174">
        <f t="shared" si="162"/>
        <v>1202850</v>
      </c>
      <c r="L5494" s="1081"/>
      <c r="M5494" s="1321"/>
    </row>
    <row r="5495" spans="2:13" ht="32.1" customHeight="1" x14ac:dyDescent="0.35">
      <c r="B5495" s="782">
        <v>22020803</v>
      </c>
      <c r="C5495" s="782">
        <v>70621</v>
      </c>
      <c r="D5495" s="783" t="s">
        <v>4881</v>
      </c>
      <c r="E5495" s="784">
        <v>2101</v>
      </c>
      <c r="F5495" s="782">
        <v>10721300</v>
      </c>
      <c r="G5495" s="37" t="s">
        <v>169</v>
      </c>
      <c r="H5495" s="785">
        <v>25000000</v>
      </c>
      <c r="I5495" s="744">
        <v>1000000</v>
      </c>
      <c r="J5495" s="738"/>
      <c r="K5495" s="1174">
        <f t="shared" si="162"/>
        <v>25000000</v>
      </c>
      <c r="L5495" s="1081"/>
      <c r="M5495" s="1321"/>
    </row>
    <row r="5496" spans="2:13" ht="32.1" customHeight="1" x14ac:dyDescent="0.35">
      <c r="B5496" s="782">
        <v>22020901</v>
      </c>
      <c r="C5496" s="782">
        <v>70621</v>
      </c>
      <c r="D5496" s="783" t="s">
        <v>4881</v>
      </c>
      <c r="E5496" s="784">
        <v>2101</v>
      </c>
      <c r="F5496" s="782">
        <v>10721300</v>
      </c>
      <c r="G5496" s="37" t="s">
        <v>171</v>
      </c>
      <c r="H5496" s="785">
        <v>1000000</v>
      </c>
      <c r="I5496" s="744"/>
      <c r="J5496" s="738"/>
      <c r="K5496" s="1174">
        <f t="shared" si="162"/>
        <v>1000000</v>
      </c>
      <c r="L5496" s="1081"/>
      <c r="M5496" s="1321"/>
    </row>
    <row r="5497" spans="2:13" ht="32.1" customHeight="1" x14ac:dyDescent="0.35">
      <c r="B5497" s="782">
        <v>22021001</v>
      </c>
      <c r="C5497" s="782">
        <v>70621</v>
      </c>
      <c r="D5497" s="783" t="s">
        <v>4881</v>
      </c>
      <c r="E5497" s="784">
        <v>2101</v>
      </c>
      <c r="F5497" s="782">
        <v>10721300</v>
      </c>
      <c r="G5497" s="37" t="s">
        <v>172</v>
      </c>
      <c r="H5497" s="785">
        <v>15000000</v>
      </c>
      <c r="I5497" s="744">
        <v>4077000</v>
      </c>
      <c r="J5497" s="738">
        <v>2000000</v>
      </c>
      <c r="K5497" s="1174">
        <f t="shared" si="162"/>
        <v>17000000</v>
      </c>
      <c r="L5497" s="1081"/>
      <c r="M5497" s="1321"/>
    </row>
    <row r="5498" spans="2:13" ht="32.1" customHeight="1" x14ac:dyDescent="0.35">
      <c r="B5498" s="782">
        <v>22021002</v>
      </c>
      <c r="C5498" s="782">
        <v>70621</v>
      </c>
      <c r="D5498" s="783" t="s">
        <v>4881</v>
      </c>
      <c r="E5498" s="784">
        <v>2101</v>
      </c>
      <c r="F5498" s="782">
        <v>10721300</v>
      </c>
      <c r="G5498" s="37" t="s">
        <v>189</v>
      </c>
      <c r="H5498" s="785">
        <v>30000000</v>
      </c>
      <c r="I5498" s="744">
        <v>8079000</v>
      </c>
      <c r="J5498" s="738"/>
      <c r="K5498" s="1174">
        <f t="shared" si="162"/>
        <v>30000000</v>
      </c>
      <c r="L5498" s="1081"/>
      <c r="M5498" s="1321"/>
    </row>
    <row r="5499" spans="2:13" ht="32.1" customHeight="1" x14ac:dyDescent="0.35">
      <c r="B5499" s="782">
        <v>22021003</v>
      </c>
      <c r="C5499" s="782">
        <v>70621</v>
      </c>
      <c r="D5499" s="783" t="s">
        <v>4881</v>
      </c>
      <c r="E5499" s="784">
        <v>2101</v>
      </c>
      <c r="F5499" s="782">
        <v>10721300</v>
      </c>
      <c r="G5499" s="37" t="s">
        <v>173</v>
      </c>
      <c r="H5499" s="785">
        <v>15000000</v>
      </c>
      <c r="I5499" s="744">
        <v>15050000</v>
      </c>
      <c r="J5499" s="738">
        <v>20400000</v>
      </c>
      <c r="K5499" s="1174">
        <f t="shared" si="162"/>
        <v>35400000</v>
      </c>
      <c r="L5499" s="1081"/>
      <c r="M5499" s="1321"/>
    </row>
    <row r="5500" spans="2:13" ht="32.1" customHeight="1" x14ac:dyDescent="0.35">
      <c r="B5500" s="782">
        <v>22021004</v>
      </c>
      <c r="C5500" s="782">
        <v>70621</v>
      </c>
      <c r="D5500" s="783" t="s">
        <v>4881</v>
      </c>
      <c r="E5500" s="784">
        <v>2101</v>
      </c>
      <c r="F5500" s="782">
        <v>10721300</v>
      </c>
      <c r="G5500" s="37" t="s">
        <v>174</v>
      </c>
      <c r="H5500" s="785">
        <v>4500000</v>
      </c>
      <c r="I5500" s="744">
        <v>885270</v>
      </c>
      <c r="J5500" s="738"/>
      <c r="K5500" s="1174">
        <f t="shared" si="162"/>
        <v>4500000</v>
      </c>
      <c r="L5500" s="1081"/>
      <c r="M5500" s="1321"/>
    </row>
    <row r="5501" spans="2:13" ht="32.1" customHeight="1" x14ac:dyDescent="0.35">
      <c r="B5501" s="782">
        <v>22021006</v>
      </c>
      <c r="C5501" s="782">
        <v>70621</v>
      </c>
      <c r="D5501" s="783" t="s">
        <v>4881</v>
      </c>
      <c r="E5501" s="784">
        <v>2101</v>
      </c>
      <c r="F5501" s="782">
        <v>10721300</v>
      </c>
      <c r="G5501" s="37" t="s">
        <v>190</v>
      </c>
      <c r="H5501" s="785">
        <v>500000</v>
      </c>
      <c r="I5501" s="744"/>
      <c r="J5501" s="738"/>
      <c r="K5501" s="1174">
        <f t="shared" si="162"/>
        <v>500000</v>
      </c>
      <c r="L5501" s="1081"/>
      <c r="M5501" s="1321"/>
    </row>
    <row r="5502" spans="2:13" ht="32.1" customHeight="1" x14ac:dyDescent="0.35">
      <c r="B5502" s="782">
        <v>22021007</v>
      </c>
      <c r="C5502" s="782">
        <v>70621</v>
      </c>
      <c r="D5502" s="783" t="s">
        <v>4881</v>
      </c>
      <c r="E5502" s="784">
        <v>2101</v>
      </c>
      <c r="F5502" s="782">
        <v>10721300</v>
      </c>
      <c r="G5502" s="37" t="s">
        <v>175</v>
      </c>
      <c r="H5502" s="785">
        <v>9530000</v>
      </c>
      <c r="I5502" s="744">
        <v>5404500</v>
      </c>
      <c r="J5502" s="738">
        <v>8000000</v>
      </c>
      <c r="K5502" s="1174">
        <f t="shared" si="162"/>
        <v>17530000</v>
      </c>
      <c r="L5502" s="1081"/>
      <c r="M5502" s="1321"/>
    </row>
    <row r="5503" spans="2:13" ht="32.1" customHeight="1" x14ac:dyDescent="0.35">
      <c r="B5503" s="782">
        <v>22021014</v>
      </c>
      <c r="C5503" s="782">
        <v>70621</v>
      </c>
      <c r="D5503" s="783" t="s">
        <v>4881</v>
      </c>
      <c r="E5503" s="784">
        <v>2101</v>
      </c>
      <c r="F5503" s="782">
        <v>10721300</v>
      </c>
      <c r="G5503" s="37" t="s">
        <v>206</v>
      </c>
      <c r="H5503" s="785">
        <v>7000000</v>
      </c>
      <c r="I5503" s="744"/>
      <c r="J5503" s="738"/>
      <c r="K5503" s="1174">
        <f t="shared" si="162"/>
        <v>7000000</v>
      </c>
      <c r="L5503" s="1081"/>
      <c r="M5503" s="1321"/>
    </row>
    <row r="5504" spans="2:13" ht="32.1" customHeight="1" x14ac:dyDescent="0.35">
      <c r="B5504" s="782">
        <v>22021021</v>
      </c>
      <c r="C5504" s="782">
        <v>70621</v>
      </c>
      <c r="D5504" s="783" t="s">
        <v>4881</v>
      </c>
      <c r="E5504" s="784">
        <v>2101</v>
      </c>
      <c r="F5504" s="782">
        <v>10721300</v>
      </c>
      <c r="G5504" s="37" t="s">
        <v>201</v>
      </c>
      <c r="H5504" s="785">
        <v>15000000</v>
      </c>
      <c r="I5504" s="744">
        <v>930000</v>
      </c>
      <c r="J5504" s="738">
        <v>10000000</v>
      </c>
      <c r="K5504" s="1174">
        <f t="shared" si="162"/>
        <v>25000000</v>
      </c>
      <c r="L5504" s="1081"/>
      <c r="M5504" s="1321"/>
    </row>
    <row r="5505" spans="2:13" ht="32.1" customHeight="1" thickBot="1" x14ac:dyDescent="0.4">
      <c r="B5505" s="782">
        <v>22040109</v>
      </c>
      <c r="C5505" s="782">
        <v>70621</v>
      </c>
      <c r="D5505" s="783" t="s">
        <v>4881</v>
      </c>
      <c r="E5505" s="784">
        <v>2101</v>
      </c>
      <c r="F5505" s="782">
        <v>10721300</v>
      </c>
      <c r="G5505" s="37" t="s">
        <v>178</v>
      </c>
      <c r="H5505" s="785">
        <v>1000000</v>
      </c>
      <c r="I5505" s="744"/>
      <c r="J5505" s="738"/>
      <c r="K5505" s="1174">
        <f t="shared" si="162"/>
        <v>1000000</v>
      </c>
      <c r="L5505" s="1081"/>
      <c r="M5505" s="1321"/>
    </row>
    <row r="5506" spans="2:13" ht="27.75" thickTop="1" thickBot="1" x14ac:dyDescent="0.4">
      <c r="B5506" s="764"/>
      <c r="C5506" s="764"/>
      <c r="D5506" s="764"/>
      <c r="E5506" s="764"/>
      <c r="F5506" s="764"/>
      <c r="G5506" s="16" t="s">
        <v>1039</v>
      </c>
      <c r="H5506" s="1142">
        <f>SUM(H5466:H5505)</f>
        <v>441778075.53999996</v>
      </c>
      <c r="I5506" s="759">
        <f>SUM(I5466:I5505)</f>
        <v>164104403.16</v>
      </c>
      <c r="J5506" s="1162">
        <f>SUM(J5466:J5505)</f>
        <v>104400000</v>
      </c>
      <c r="K5506" s="1163">
        <f>SUM(K5466:K5505)</f>
        <v>546178075.53999996</v>
      </c>
      <c r="M5506" s="1321"/>
    </row>
    <row r="5507" spans="2:13" ht="27.75" thickTop="1" thickBot="1" x14ac:dyDescent="0.4">
      <c r="B5507" s="767"/>
      <c r="C5507" s="767"/>
      <c r="D5507" s="767"/>
      <c r="E5507" s="767"/>
      <c r="F5507" s="767"/>
      <c r="G5507" s="184"/>
      <c r="H5507" s="1227"/>
      <c r="I5507" s="808"/>
      <c r="J5507" s="1164"/>
      <c r="K5507" s="1165"/>
      <c r="M5507" s="1321"/>
    </row>
    <row r="5508" spans="2:13" ht="27.75" thickTop="1" thickBot="1" x14ac:dyDescent="0.4">
      <c r="B5508" s="767"/>
      <c r="C5508" s="767"/>
      <c r="D5508" s="767"/>
      <c r="E5508" s="767"/>
      <c r="F5508" s="767"/>
      <c r="G5508" s="769"/>
      <c r="H5508" s="787"/>
      <c r="I5508" s="728"/>
      <c r="J5508" s="719" t="s">
        <v>179</v>
      </c>
      <c r="K5508" s="807">
        <f>SUM(K5466:K5466)</f>
        <v>167425075.53999999</v>
      </c>
      <c r="M5508" s="1321"/>
    </row>
    <row r="5509" spans="2:13" ht="27.75" thickTop="1" thickBot="1" x14ac:dyDescent="0.4">
      <c r="B5509" s="767"/>
      <c r="C5509" s="767"/>
      <c r="D5509" s="767"/>
      <c r="E5509" s="767"/>
      <c r="F5509" s="767"/>
      <c r="G5509" s="769"/>
      <c r="H5509" s="787"/>
      <c r="I5509" s="728"/>
      <c r="J5509" s="719" t="s">
        <v>180</v>
      </c>
      <c r="K5509" s="807">
        <f>K5506-K5508</f>
        <v>378753000</v>
      </c>
      <c r="M5509" s="1321"/>
    </row>
    <row r="5510" spans="2:13" ht="27.75" thickTop="1" thickBot="1" x14ac:dyDescent="0.4">
      <c r="B5510" s="767"/>
      <c r="C5510" s="767"/>
      <c r="D5510" s="767"/>
      <c r="E5510" s="767"/>
      <c r="F5510" s="767"/>
      <c r="G5510" s="769"/>
      <c r="H5510" s="787"/>
      <c r="I5510" s="728"/>
      <c r="J5510" s="720"/>
      <c r="K5510" s="1183"/>
      <c r="M5510" s="1321"/>
    </row>
    <row r="5511" spans="2:13" ht="27.75" thickTop="1" thickBot="1" x14ac:dyDescent="0.4">
      <c r="B5511" s="1088">
        <v>55100100100</v>
      </c>
      <c r="C5511" s="1572" t="s">
        <v>3022</v>
      </c>
      <c r="D5511" s="1572"/>
      <c r="E5511" s="1572"/>
      <c r="F5511" s="1572"/>
      <c r="G5511" s="1572"/>
      <c r="H5511" s="1108"/>
      <c r="I5511" s="1101"/>
      <c r="J5511" s="1112"/>
      <c r="K5511" s="1122"/>
      <c r="M5511" s="1321"/>
    </row>
    <row r="5512" spans="2:13" ht="27.75" thickTop="1" thickBot="1" x14ac:dyDescent="0.4">
      <c r="B5512" s="1570" t="s">
        <v>213</v>
      </c>
      <c r="C5512" s="1570"/>
      <c r="D5512" s="1570"/>
      <c r="E5512" s="1570"/>
      <c r="F5512" s="1570"/>
      <c r="G5512" s="643"/>
      <c r="H5512" s="823"/>
      <c r="I5512" s="1084"/>
      <c r="J5512" s="720"/>
      <c r="K5512" s="823"/>
      <c r="M5512" s="1321"/>
    </row>
    <row r="5513" spans="2:13" ht="80.25" thickTop="1" thickBot="1" x14ac:dyDescent="0.4">
      <c r="B5513" s="20" t="s">
        <v>137</v>
      </c>
      <c r="C5513" s="20" t="s">
        <v>138</v>
      </c>
      <c r="D5513" s="20" t="s">
        <v>139</v>
      </c>
      <c r="E5513" s="20" t="s">
        <v>140</v>
      </c>
      <c r="F5513" s="20" t="s">
        <v>141</v>
      </c>
      <c r="G5513" s="20" t="s">
        <v>142</v>
      </c>
      <c r="H5513" s="33" t="s">
        <v>3311</v>
      </c>
      <c r="I5513" s="750" t="s">
        <v>3317</v>
      </c>
      <c r="J5513" s="717" t="s">
        <v>3318</v>
      </c>
      <c r="K5513" s="33" t="s">
        <v>5153</v>
      </c>
      <c r="M5513" s="1321"/>
    </row>
    <row r="5514" spans="2:13" ht="51.75" thickTop="1" x14ac:dyDescent="0.35">
      <c r="B5514" s="698" t="s">
        <v>2905</v>
      </c>
      <c r="C5514" s="782">
        <v>70621</v>
      </c>
      <c r="D5514" s="761" t="s">
        <v>4537</v>
      </c>
      <c r="E5514" s="700">
        <v>3101</v>
      </c>
      <c r="F5514" s="698">
        <v>10721300</v>
      </c>
      <c r="G5514" s="26" t="s">
        <v>4532</v>
      </c>
      <c r="H5514" s="763">
        <v>5000000</v>
      </c>
      <c r="I5514" s="746"/>
      <c r="J5514" s="735"/>
      <c r="K5514" s="1174">
        <f t="shared" ref="K5514:K5524" si="163">SUM(H5514,J5514)</f>
        <v>5000000</v>
      </c>
      <c r="L5514" s="1081"/>
      <c r="M5514" s="1321"/>
    </row>
    <row r="5515" spans="2:13" x14ac:dyDescent="0.35">
      <c r="B5515" s="698" t="s">
        <v>2906</v>
      </c>
      <c r="C5515" s="782">
        <v>70621</v>
      </c>
      <c r="D5515" s="761" t="s">
        <v>4538</v>
      </c>
      <c r="E5515" s="700">
        <v>3101</v>
      </c>
      <c r="F5515" s="698">
        <v>10721300</v>
      </c>
      <c r="G5515" s="26" t="s">
        <v>4533</v>
      </c>
      <c r="H5515" s="763">
        <v>9000000</v>
      </c>
      <c r="I5515" s="746"/>
      <c r="J5515" s="735">
        <v>-9000000</v>
      </c>
      <c r="K5515" s="1174">
        <f t="shared" si="163"/>
        <v>0</v>
      </c>
      <c r="L5515" s="1081"/>
      <c r="M5515" s="1321"/>
    </row>
    <row r="5516" spans="2:13" ht="51" x14ac:dyDescent="0.35">
      <c r="B5516" s="698" t="s">
        <v>2907</v>
      </c>
      <c r="C5516" s="782">
        <v>70621</v>
      </c>
      <c r="D5516" s="761" t="s">
        <v>4539</v>
      </c>
      <c r="E5516" s="700">
        <v>3101</v>
      </c>
      <c r="F5516" s="698">
        <v>10721300</v>
      </c>
      <c r="G5516" s="26" t="s">
        <v>4534</v>
      </c>
      <c r="H5516" s="763">
        <v>1000000</v>
      </c>
      <c r="I5516" s="746"/>
      <c r="J5516" s="735">
        <v>-1000000</v>
      </c>
      <c r="K5516" s="1174">
        <f t="shared" si="163"/>
        <v>0</v>
      </c>
      <c r="L5516" s="1081"/>
      <c r="M5516" s="1321"/>
    </row>
    <row r="5517" spans="2:13" x14ac:dyDescent="0.35">
      <c r="B5517" s="698" t="s">
        <v>2908</v>
      </c>
      <c r="C5517" s="782">
        <v>70621</v>
      </c>
      <c r="D5517" s="761" t="s">
        <v>4540</v>
      </c>
      <c r="E5517" s="700">
        <v>3101</v>
      </c>
      <c r="F5517" s="698">
        <v>10721300</v>
      </c>
      <c r="G5517" s="26" t="s">
        <v>4316</v>
      </c>
      <c r="H5517" s="763">
        <v>3000000</v>
      </c>
      <c r="I5517" s="746"/>
      <c r="J5517" s="735">
        <v>-3000000</v>
      </c>
      <c r="K5517" s="1174">
        <f t="shared" si="163"/>
        <v>0</v>
      </c>
      <c r="L5517" s="1081"/>
      <c r="M5517" s="1321"/>
    </row>
    <row r="5518" spans="2:13" x14ac:dyDescent="0.35">
      <c r="B5518" s="698" t="s">
        <v>2948</v>
      </c>
      <c r="C5518" s="782">
        <v>70621</v>
      </c>
      <c r="D5518" s="761" t="s">
        <v>4541</v>
      </c>
      <c r="E5518" s="700">
        <v>3101</v>
      </c>
      <c r="F5518" s="698">
        <v>10721300</v>
      </c>
      <c r="G5518" s="26" t="s">
        <v>3266</v>
      </c>
      <c r="H5518" s="763">
        <v>300000</v>
      </c>
      <c r="I5518" s="746"/>
      <c r="J5518" s="735"/>
      <c r="K5518" s="1174">
        <f t="shared" si="163"/>
        <v>300000</v>
      </c>
      <c r="L5518" s="1081"/>
      <c r="M5518" s="1321"/>
    </row>
    <row r="5519" spans="2:13" x14ac:dyDescent="0.35">
      <c r="B5519" s="698" t="s">
        <v>2909</v>
      </c>
      <c r="C5519" s="782">
        <v>70621</v>
      </c>
      <c r="D5519" s="761" t="s">
        <v>4542</v>
      </c>
      <c r="E5519" s="700">
        <v>3101</v>
      </c>
      <c r="F5519" s="698">
        <v>10721300</v>
      </c>
      <c r="G5519" s="26" t="s">
        <v>4317</v>
      </c>
      <c r="H5519" s="763">
        <v>200000</v>
      </c>
      <c r="I5519" s="746"/>
      <c r="J5519" s="735"/>
      <c r="K5519" s="1174">
        <f t="shared" si="163"/>
        <v>200000</v>
      </c>
      <c r="L5519" s="1081"/>
      <c r="M5519" s="1321"/>
    </row>
    <row r="5520" spans="2:13" x14ac:dyDescent="0.35">
      <c r="B5520" s="698" t="s">
        <v>2910</v>
      </c>
      <c r="C5520" s="782">
        <v>70621</v>
      </c>
      <c r="D5520" s="761" t="s">
        <v>4543</v>
      </c>
      <c r="E5520" s="700">
        <v>3101</v>
      </c>
      <c r="F5520" s="698">
        <v>10721300</v>
      </c>
      <c r="G5520" s="26" t="s">
        <v>3267</v>
      </c>
      <c r="H5520" s="763">
        <v>20000000</v>
      </c>
      <c r="I5520" s="746">
        <v>1110000</v>
      </c>
      <c r="J5520" s="735"/>
      <c r="K5520" s="1174">
        <f t="shared" si="163"/>
        <v>20000000</v>
      </c>
      <c r="L5520" s="1081"/>
      <c r="M5520" s="1321"/>
    </row>
    <row r="5521" spans="1:15" ht="51" x14ac:dyDescent="0.35">
      <c r="B5521" s="698" t="s">
        <v>2934</v>
      </c>
      <c r="C5521" s="782">
        <v>70621</v>
      </c>
      <c r="D5521" s="761" t="s">
        <v>4544</v>
      </c>
      <c r="E5521" s="700">
        <v>3101</v>
      </c>
      <c r="F5521" s="698">
        <v>10721300</v>
      </c>
      <c r="G5521" s="26" t="s">
        <v>4535</v>
      </c>
      <c r="H5521" s="763">
        <v>2000000</v>
      </c>
      <c r="I5521" s="746"/>
      <c r="J5521" s="735"/>
      <c r="K5521" s="1174">
        <f t="shared" si="163"/>
        <v>2000000</v>
      </c>
      <c r="L5521" s="1081"/>
      <c r="M5521" s="1321"/>
    </row>
    <row r="5522" spans="1:15" ht="51" x14ac:dyDescent="0.35">
      <c r="B5522" s="698" t="s">
        <v>2935</v>
      </c>
      <c r="C5522" s="782">
        <v>70621</v>
      </c>
      <c r="D5522" s="761" t="s">
        <v>4545</v>
      </c>
      <c r="E5522" s="700">
        <v>3101</v>
      </c>
      <c r="F5522" s="698">
        <v>10721300</v>
      </c>
      <c r="G5522" s="26" t="s">
        <v>3865</v>
      </c>
      <c r="H5522" s="763">
        <v>2500000</v>
      </c>
      <c r="I5522" s="746"/>
      <c r="J5522" s="735"/>
      <c r="K5522" s="1174">
        <f t="shared" si="163"/>
        <v>2500000</v>
      </c>
      <c r="L5522" s="1081"/>
      <c r="M5522" s="1321"/>
    </row>
    <row r="5523" spans="1:15" s="151" customFormat="1" x14ac:dyDescent="0.35">
      <c r="A5523" s="166"/>
      <c r="B5523" s="145" t="s">
        <v>2899</v>
      </c>
      <c r="C5523" s="1259">
        <v>70621</v>
      </c>
      <c r="D5523" s="1440" t="s">
        <v>4546</v>
      </c>
      <c r="E5523" s="147">
        <v>3101</v>
      </c>
      <c r="F5523" s="145">
        <v>10721300</v>
      </c>
      <c r="G5523" s="148" t="s">
        <v>4536</v>
      </c>
      <c r="H5523" s="871">
        <v>449910624.46000004</v>
      </c>
      <c r="I5523" s="873"/>
      <c r="J5523" s="873">
        <v>-440000000</v>
      </c>
      <c r="K5523" s="1427">
        <f t="shared" si="163"/>
        <v>9910624.4600000381</v>
      </c>
      <c r="L5523" s="1082"/>
      <c r="M5523" s="1441"/>
      <c r="N5523" s="874"/>
      <c r="O5523" s="874"/>
    </row>
    <row r="5524" spans="1:15" ht="51.75" thickBot="1" x14ac:dyDescent="0.4">
      <c r="B5524" s="698" t="s">
        <v>2916</v>
      </c>
      <c r="C5524" s="782">
        <v>70621</v>
      </c>
      <c r="D5524" s="761" t="s">
        <v>4547</v>
      </c>
      <c r="E5524" s="700">
        <v>3101</v>
      </c>
      <c r="F5524" s="698">
        <v>10721300</v>
      </c>
      <c r="G5524" s="26" t="s">
        <v>3268</v>
      </c>
      <c r="H5524" s="763">
        <v>4000000</v>
      </c>
      <c r="I5524" s="746"/>
      <c r="J5524" s="735"/>
      <c r="K5524" s="1174">
        <f t="shared" si="163"/>
        <v>4000000</v>
      </c>
      <c r="L5524" s="1081"/>
      <c r="M5524" s="1321"/>
    </row>
    <row r="5525" spans="1:15" ht="27.75" thickTop="1" thickBot="1" x14ac:dyDescent="0.4">
      <c r="B5525" s="764"/>
      <c r="C5525" s="764"/>
      <c r="D5525" s="764"/>
      <c r="E5525" s="764"/>
      <c r="F5525" s="764"/>
      <c r="G5525" s="16" t="s">
        <v>1038</v>
      </c>
      <c r="H5525" s="766">
        <f>SUM(H5514:H5524)</f>
        <v>496910624.46000004</v>
      </c>
      <c r="I5525" s="747">
        <f>SUM(I5514:I5524)</f>
        <v>1110000</v>
      </c>
      <c r="J5525" s="765">
        <f>SUM(J5514:J5524)</f>
        <v>-453000000</v>
      </c>
      <c r="K5525" s="766">
        <f>SUM(K5514:K5524)</f>
        <v>43910624.460000038</v>
      </c>
      <c r="M5525" s="1321"/>
    </row>
    <row r="5526" spans="1:15" ht="27" thickTop="1" thickBot="1" x14ac:dyDescent="0.4">
      <c r="B5526" s="767"/>
      <c r="C5526" s="767"/>
      <c r="D5526" s="767"/>
      <c r="E5526" s="767"/>
      <c r="F5526" s="767"/>
      <c r="G5526" s="769"/>
      <c r="H5526" s="787"/>
      <c r="I5526" s="728"/>
      <c r="J5526" s="770"/>
      <c r="K5526" s="934"/>
      <c r="M5526" s="1321"/>
    </row>
    <row r="5527" spans="1:15" ht="27.75" thickTop="1" thickBot="1" x14ac:dyDescent="0.4">
      <c r="B5527" s="767"/>
      <c r="C5527" s="767"/>
      <c r="D5527" s="767"/>
      <c r="E5527" s="767"/>
      <c r="F5527" s="767"/>
      <c r="G5527" s="769"/>
      <c r="H5527" s="787"/>
      <c r="I5527" s="728"/>
      <c r="J5527" s="719" t="s">
        <v>215</v>
      </c>
      <c r="K5527" s="766">
        <f>K5525</f>
        <v>43910624.460000038</v>
      </c>
      <c r="M5527" s="1321"/>
    </row>
    <row r="5528" spans="1:15" s="1027" customFormat="1" ht="27" thickTop="1" thickBot="1" x14ac:dyDescent="0.4">
      <c r="H5528" s="1235"/>
      <c r="I5528" s="1083"/>
      <c r="J5528" s="1236"/>
      <c r="M5528" s="1321"/>
      <c r="N5528" s="1029"/>
      <c r="O5528" s="1029"/>
    </row>
    <row r="5529" spans="1:15" ht="27.75" thickTop="1" thickBot="1" x14ac:dyDescent="0.4">
      <c r="B5529" s="1088" t="s">
        <v>5103</v>
      </c>
      <c r="C5529" s="1572" t="s">
        <v>5104</v>
      </c>
      <c r="D5529" s="1572"/>
      <c r="E5529" s="1572"/>
      <c r="F5529" s="1572"/>
      <c r="G5529" s="1572"/>
      <c r="H5529" s="1108"/>
      <c r="I5529" s="1101"/>
      <c r="J5529" s="1108"/>
      <c r="K5529" s="1108"/>
      <c r="M5529" s="1321"/>
    </row>
    <row r="5530" spans="1:15" ht="27.75" thickTop="1" thickBot="1" x14ac:dyDescent="0.4">
      <c r="B5530" s="1570" t="s">
        <v>296</v>
      </c>
      <c r="C5530" s="1570"/>
      <c r="D5530" s="1570"/>
      <c r="E5530" s="1570"/>
      <c r="F5530" s="1570"/>
      <c r="G5530" s="643"/>
      <c r="H5530" s="823"/>
      <c r="I5530" s="1084"/>
      <c r="J5530" s="823"/>
      <c r="K5530" s="823"/>
      <c r="M5530" s="1321"/>
    </row>
    <row r="5531" spans="1:15" ht="106.5" thickTop="1" thickBot="1" x14ac:dyDescent="0.4">
      <c r="B5531" s="20" t="s">
        <v>137</v>
      </c>
      <c r="C5531" s="20" t="s">
        <v>138</v>
      </c>
      <c r="D5531" s="20" t="s">
        <v>139</v>
      </c>
      <c r="E5531" s="20" t="s">
        <v>140</v>
      </c>
      <c r="F5531" s="20" t="s">
        <v>141</v>
      </c>
      <c r="G5531" s="20" t="s">
        <v>142</v>
      </c>
      <c r="H5531" s="33" t="s">
        <v>3311</v>
      </c>
      <c r="I5531" s="750" t="s">
        <v>3316</v>
      </c>
      <c r="J5531" s="717" t="s">
        <v>3315</v>
      </c>
      <c r="K5531" s="21" t="s">
        <v>5190</v>
      </c>
      <c r="M5531" s="1321"/>
    </row>
    <row r="5532" spans="1:15" ht="26.25" thickTop="1" x14ac:dyDescent="0.35">
      <c r="B5532" s="782">
        <v>21010101</v>
      </c>
      <c r="C5532" s="782">
        <v>71091</v>
      </c>
      <c r="D5532" s="783" t="s">
        <v>4881</v>
      </c>
      <c r="E5532" s="784">
        <v>2101</v>
      </c>
      <c r="F5532" s="782">
        <v>10742400</v>
      </c>
      <c r="G5532" s="37" t="s">
        <v>143</v>
      </c>
      <c r="H5532" s="785"/>
      <c r="I5532" s="751"/>
      <c r="J5532" s="785"/>
      <c r="K5532" s="785">
        <f>J5532+H5532</f>
        <v>0</v>
      </c>
      <c r="L5532" s="1081"/>
      <c r="M5532" s="1321"/>
    </row>
    <row r="5533" spans="1:15" x14ac:dyDescent="0.35">
      <c r="B5533" s="782">
        <v>21020101</v>
      </c>
      <c r="C5533" s="782">
        <v>71091</v>
      </c>
      <c r="D5533" s="783" t="s">
        <v>4881</v>
      </c>
      <c r="E5533" s="784">
        <v>2101</v>
      </c>
      <c r="F5533" s="782">
        <v>10742400</v>
      </c>
      <c r="G5533" s="37" t="s">
        <v>144</v>
      </c>
      <c r="H5533" s="785"/>
      <c r="I5533" s="751"/>
      <c r="J5533" s="785">
        <v>32000000</v>
      </c>
      <c r="K5533" s="785">
        <f t="shared" ref="K5533:K5572" si="164">J5533+H5533</f>
        <v>32000000</v>
      </c>
      <c r="L5533" s="1081"/>
      <c r="M5533" s="1321"/>
    </row>
    <row r="5534" spans="1:15" x14ac:dyDescent="0.35">
      <c r="B5534" s="698">
        <v>22020101</v>
      </c>
      <c r="C5534" s="698">
        <v>71091</v>
      </c>
      <c r="D5534" s="783" t="s">
        <v>4881</v>
      </c>
      <c r="E5534" s="784">
        <v>2101</v>
      </c>
      <c r="F5534" s="782">
        <v>10742400</v>
      </c>
      <c r="G5534" s="26" t="s">
        <v>145</v>
      </c>
      <c r="H5534" s="791"/>
      <c r="I5534" s="751"/>
      <c r="J5534" s="791">
        <v>50000000</v>
      </c>
      <c r="K5534" s="785">
        <f t="shared" si="164"/>
        <v>50000000</v>
      </c>
      <c r="L5534" s="1081"/>
      <c r="M5534" s="1321"/>
    </row>
    <row r="5535" spans="1:15" x14ac:dyDescent="0.35">
      <c r="B5535" s="698">
        <v>22020102</v>
      </c>
      <c r="C5535" s="698">
        <v>71091</v>
      </c>
      <c r="D5535" s="783" t="s">
        <v>4881</v>
      </c>
      <c r="E5535" s="784">
        <v>2101</v>
      </c>
      <c r="F5535" s="782">
        <v>10742400</v>
      </c>
      <c r="G5535" s="26" t="s">
        <v>146</v>
      </c>
      <c r="H5535" s="791"/>
      <c r="I5535" s="751"/>
      <c r="J5535" s="791">
        <v>50000000</v>
      </c>
      <c r="K5535" s="785">
        <f t="shared" si="164"/>
        <v>50000000</v>
      </c>
      <c r="L5535" s="1081"/>
      <c r="M5535" s="1321"/>
    </row>
    <row r="5536" spans="1:15" x14ac:dyDescent="0.35">
      <c r="B5536" s="698">
        <v>22020201</v>
      </c>
      <c r="C5536" s="698">
        <v>71091</v>
      </c>
      <c r="D5536" s="783" t="s">
        <v>4881</v>
      </c>
      <c r="E5536" s="784">
        <v>2101</v>
      </c>
      <c r="F5536" s="782">
        <v>10742400</v>
      </c>
      <c r="G5536" s="26" t="s">
        <v>147</v>
      </c>
      <c r="H5536" s="791"/>
      <c r="I5536" s="751"/>
      <c r="J5536" s="791">
        <v>600000</v>
      </c>
      <c r="K5536" s="785">
        <f t="shared" si="164"/>
        <v>600000</v>
      </c>
      <c r="L5536" s="1081"/>
      <c r="M5536" s="1321"/>
    </row>
    <row r="5537" spans="2:13" x14ac:dyDescent="0.35">
      <c r="B5537" s="698">
        <v>22020202</v>
      </c>
      <c r="C5537" s="698">
        <v>71091</v>
      </c>
      <c r="D5537" s="783" t="s">
        <v>4881</v>
      </c>
      <c r="E5537" s="784">
        <v>2101</v>
      </c>
      <c r="F5537" s="782">
        <v>10742400</v>
      </c>
      <c r="G5537" s="26" t="s">
        <v>184</v>
      </c>
      <c r="H5537" s="791"/>
      <c r="I5537" s="751"/>
      <c r="J5537" s="791">
        <v>350000</v>
      </c>
      <c r="K5537" s="785">
        <f t="shared" si="164"/>
        <v>350000</v>
      </c>
      <c r="L5537" s="1081"/>
      <c r="M5537" s="1321"/>
    </row>
    <row r="5538" spans="2:13" x14ac:dyDescent="0.35">
      <c r="B5538" s="698">
        <v>22020203</v>
      </c>
      <c r="C5538" s="698">
        <v>71091</v>
      </c>
      <c r="D5538" s="783" t="s">
        <v>4881</v>
      </c>
      <c r="E5538" s="784">
        <v>2101</v>
      </c>
      <c r="F5538" s="782">
        <v>10742400</v>
      </c>
      <c r="G5538" s="26" t="s">
        <v>148</v>
      </c>
      <c r="H5538" s="791"/>
      <c r="I5538" s="751"/>
      <c r="J5538" s="791">
        <v>2100000</v>
      </c>
      <c r="K5538" s="785">
        <f t="shared" si="164"/>
        <v>2100000</v>
      </c>
      <c r="L5538" s="1081"/>
      <c r="M5538" s="1321"/>
    </row>
    <row r="5539" spans="2:13" x14ac:dyDescent="0.35">
      <c r="B5539" s="698">
        <v>22020205</v>
      </c>
      <c r="C5539" s="698">
        <v>71091</v>
      </c>
      <c r="D5539" s="783" t="s">
        <v>4881</v>
      </c>
      <c r="E5539" s="784">
        <v>2101</v>
      </c>
      <c r="F5539" s="782">
        <v>10742400</v>
      </c>
      <c r="G5539" s="26" t="s">
        <v>185</v>
      </c>
      <c r="H5539" s="791"/>
      <c r="I5539" s="751"/>
      <c r="J5539" s="791">
        <v>150000</v>
      </c>
      <c r="K5539" s="785">
        <f t="shared" si="164"/>
        <v>150000</v>
      </c>
      <c r="L5539" s="1081"/>
      <c r="M5539" s="1321"/>
    </row>
    <row r="5540" spans="2:13" x14ac:dyDescent="0.35">
      <c r="B5540" s="698">
        <v>22020206</v>
      </c>
      <c r="C5540" s="698">
        <v>71091</v>
      </c>
      <c r="D5540" s="783" t="s">
        <v>4881</v>
      </c>
      <c r="E5540" s="784">
        <v>2101</v>
      </c>
      <c r="F5540" s="782">
        <v>10742400</v>
      </c>
      <c r="G5540" s="26" t="s">
        <v>234</v>
      </c>
      <c r="H5540" s="791"/>
      <c r="I5540" s="751"/>
      <c r="J5540" s="791">
        <v>1500000</v>
      </c>
      <c r="K5540" s="785">
        <f t="shared" si="164"/>
        <v>1500000</v>
      </c>
      <c r="L5540" s="1081"/>
      <c r="M5540" s="1321"/>
    </row>
    <row r="5541" spans="2:13" x14ac:dyDescent="0.35">
      <c r="B5541" s="698">
        <v>22020301</v>
      </c>
      <c r="C5541" s="698">
        <v>71091</v>
      </c>
      <c r="D5541" s="783" t="s">
        <v>4881</v>
      </c>
      <c r="E5541" s="784">
        <v>2101</v>
      </c>
      <c r="F5541" s="782">
        <v>10742400</v>
      </c>
      <c r="G5541" s="26" t="s">
        <v>195</v>
      </c>
      <c r="H5541" s="791"/>
      <c r="I5541" s="751"/>
      <c r="J5541" s="791">
        <v>7000000</v>
      </c>
      <c r="K5541" s="785">
        <f t="shared" si="164"/>
        <v>7000000</v>
      </c>
      <c r="L5541" s="1081"/>
      <c r="M5541" s="1321"/>
    </row>
    <row r="5542" spans="2:13" x14ac:dyDescent="0.35">
      <c r="B5542" s="698">
        <v>22020302</v>
      </c>
      <c r="C5542" s="698">
        <v>71091</v>
      </c>
      <c r="D5542" s="783" t="s">
        <v>4881</v>
      </c>
      <c r="E5542" s="784">
        <v>2101</v>
      </c>
      <c r="F5542" s="782">
        <v>10742400</v>
      </c>
      <c r="G5542" s="26" t="s">
        <v>207</v>
      </c>
      <c r="H5542" s="791"/>
      <c r="I5542" s="751"/>
      <c r="J5542" s="791">
        <v>500000</v>
      </c>
      <c r="K5542" s="785">
        <f t="shared" si="164"/>
        <v>500000</v>
      </c>
      <c r="L5542" s="1081"/>
      <c r="M5542" s="1321"/>
    </row>
    <row r="5543" spans="2:13" x14ac:dyDescent="0.35">
      <c r="B5543" s="698">
        <v>22020305</v>
      </c>
      <c r="C5543" s="698">
        <v>71091</v>
      </c>
      <c r="D5543" s="783" t="s">
        <v>4881</v>
      </c>
      <c r="E5543" s="784">
        <v>2101</v>
      </c>
      <c r="F5543" s="782">
        <v>10742400</v>
      </c>
      <c r="G5543" s="26" t="s">
        <v>153</v>
      </c>
      <c r="H5543" s="791"/>
      <c r="I5543" s="751"/>
      <c r="J5543" s="791">
        <v>4400000</v>
      </c>
      <c r="K5543" s="785">
        <f t="shared" si="164"/>
        <v>4400000</v>
      </c>
      <c r="L5543" s="1081"/>
      <c r="M5543" s="1321"/>
    </row>
    <row r="5544" spans="2:13" x14ac:dyDescent="0.35">
      <c r="B5544" s="698">
        <v>22020307</v>
      </c>
      <c r="C5544" s="698">
        <v>71091</v>
      </c>
      <c r="D5544" s="783" t="s">
        <v>4881</v>
      </c>
      <c r="E5544" s="784">
        <v>2101</v>
      </c>
      <c r="F5544" s="782">
        <v>10742400</v>
      </c>
      <c r="G5544" s="26" t="s">
        <v>155</v>
      </c>
      <c r="H5544" s="791"/>
      <c r="I5544" s="751"/>
      <c r="J5544" s="791">
        <v>5000000</v>
      </c>
      <c r="K5544" s="785">
        <f t="shared" si="164"/>
        <v>5000000</v>
      </c>
      <c r="L5544" s="1081"/>
      <c r="M5544" s="1321"/>
    </row>
    <row r="5545" spans="2:13" x14ac:dyDescent="0.35">
      <c r="B5545" s="698">
        <v>22020309</v>
      </c>
      <c r="C5545" s="698">
        <v>71091</v>
      </c>
      <c r="D5545" s="783" t="s">
        <v>4881</v>
      </c>
      <c r="E5545" s="784">
        <v>2101</v>
      </c>
      <c r="F5545" s="782">
        <v>10742400</v>
      </c>
      <c r="G5545" s="26" t="s">
        <v>156</v>
      </c>
      <c r="H5545" s="791"/>
      <c r="I5545" s="751"/>
      <c r="J5545" s="791">
        <v>4000000</v>
      </c>
      <c r="K5545" s="785">
        <f t="shared" si="164"/>
        <v>4000000</v>
      </c>
      <c r="L5545" s="1081"/>
      <c r="M5545" s="1321"/>
    </row>
    <row r="5546" spans="2:13" x14ac:dyDescent="0.35">
      <c r="B5546" s="698">
        <v>22020311</v>
      </c>
      <c r="C5546" s="698">
        <v>71091</v>
      </c>
      <c r="D5546" s="783" t="s">
        <v>4881</v>
      </c>
      <c r="E5546" s="784">
        <v>2101</v>
      </c>
      <c r="F5546" s="782">
        <v>10742400</v>
      </c>
      <c r="G5546" s="26" t="s">
        <v>157</v>
      </c>
      <c r="H5546" s="791"/>
      <c r="I5546" s="751"/>
      <c r="J5546" s="791">
        <v>100000000</v>
      </c>
      <c r="K5546" s="785">
        <f t="shared" si="164"/>
        <v>100000000</v>
      </c>
      <c r="L5546" s="1081"/>
      <c r="M5546" s="1321"/>
    </row>
    <row r="5547" spans="2:13" ht="51" x14ac:dyDescent="0.35">
      <c r="B5547" s="698">
        <v>22020313</v>
      </c>
      <c r="C5547" s="698">
        <v>71091</v>
      </c>
      <c r="D5547" s="783" t="s">
        <v>4881</v>
      </c>
      <c r="E5547" s="784">
        <v>2101</v>
      </c>
      <c r="F5547" s="782">
        <v>10742400</v>
      </c>
      <c r="G5547" s="26" t="s">
        <v>203</v>
      </c>
      <c r="H5547" s="791"/>
      <c r="I5547" s="751"/>
      <c r="J5547" s="791">
        <v>500000</v>
      </c>
      <c r="K5547" s="785">
        <f t="shared" si="164"/>
        <v>500000</v>
      </c>
      <c r="L5547" s="1081"/>
      <c r="M5547" s="1321"/>
    </row>
    <row r="5548" spans="2:13" x14ac:dyDescent="0.35">
      <c r="B5548" s="698">
        <v>22020401</v>
      </c>
      <c r="C5548" s="698">
        <v>71091</v>
      </c>
      <c r="D5548" s="783" t="s">
        <v>4881</v>
      </c>
      <c r="E5548" s="784">
        <v>2101</v>
      </c>
      <c r="F5548" s="782">
        <v>10742400</v>
      </c>
      <c r="G5548" s="26" t="s">
        <v>196</v>
      </c>
      <c r="H5548" s="791"/>
      <c r="I5548" s="751"/>
      <c r="J5548" s="791">
        <v>3500000</v>
      </c>
      <c r="K5548" s="785">
        <f t="shared" si="164"/>
        <v>3500000</v>
      </c>
      <c r="L5548" s="1081"/>
      <c r="M5548" s="1321"/>
    </row>
    <row r="5549" spans="2:13" x14ac:dyDescent="0.35">
      <c r="B5549" s="698">
        <v>22020402</v>
      </c>
      <c r="C5549" s="698">
        <v>71091</v>
      </c>
      <c r="D5549" s="783" t="s">
        <v>4881</v>
      </c>
      <c r="E5549" s="784">
        <v>2101</v>
      </c>
      <c r="F5549" s="782">
        <v>10742400</v>
      </c>
      <c r="G5549" s="26" t="s">
        <v>159</v>
      </c>
      <c r="H5549" s="791"/>
      <c r="I5549" s="751"/>
      <c r="J5549" s="791">
        <v>1500000</v>
      </c>
      <c r="K5549" s="785">
        <f t="shared" si="164"/>
        <v>1500000</v>
      </c>
      <c r="L5549" s="1081"/>
      <c r="M5549" s="1321"/>
    </row>
    <row r="5550" spans="2:13" x14ac:dyDescent="0.35">
      <c r="B5550" s="698">
        <v>22020403</v>
      </c>
      <c r="C5550" s="698">
        <v>71091</v>
      </c>
      <c r="D5550" s="783" t="s">
        <v>4881</v>
      </c>
      <c r="E5550" s="784">
        <v>2101</v>
      </c>
      <c r="F5550" s="782">
        <v>10742400</v>
      </c>
      <c r="G5550" s="26" t="s">
        <v>160</v>
      </c>
      <c r="H5550" s="791"/>
      <c r="I5550" s="751"/>
      <c r="J5550" s="791">
        <v>2000000</v>
      </c>
      <c r="K5550" s="785">
        <f t="shared" si="164"/>
        <v>2000000</v>
      </c>
      <c r="L5550" s="1081"/>
      <c r="M5550" s="1321"/>
    </row>
    <row r="5551" spans="2:13" x14ac:dyDescent="0.35">
      <c r="B5551" s="698">
        <v>22020404</v>
      </c>
      <c r="C5551" s="698">
        <v>71091</v>
      </c>
      <c r="D5551" s="783" t="s">
        <v>4881</v>
      </c>
      <c r="E5551" s="784">
        <v>2101</v>
      </c>
      <c r="F5551" s="782">
        <v>10742400</v>
      </c>
      <c r="G5551" s="26" t="s">
        <v>161</v>
      </c>
      <c r="H5551" s="791"/>
      <c r="I5551" s="751"/>
      <c r="J5551" s="791">
        <v>1700000</v>
      </c>
      <c r="K5551" s="785">
        <f t="shared" si="164"/>
        <v>1700000</v>
      </c>
      <c r="L5551" s="1081"/>
      <c r="M5551" s="1321"/>
    </row>
    <row r="5552" spans="2:13" x14ac:dyDescent="0.35">
      <c r="B5552" s="698">
        <v>22020405</v>
      </c>
      <c r="C5552" s="698">
        <v>71091</v>
      </c>
      <c r="D5552" s="783" t="s">
        <v>4881</v>
      </c>
      <c r="E5552" s="784">
        <v>2101</v>
      </c>
      <c r="F5552" s="782">
        <v>10742400</v>
      </c>
      <c r="G5552" s="26" t="s">
        <v>162</v>
      </c>
      <c r="H5552" s="791"/>
      <c r="I5552" s="751"/>
      <c r="J5552" s="791">
        <v>2500000</v>
      </c>
      <c r="K5552" s="785">
        <f t="shared" si="164"/>
        <v>2500000</v>
      </c>
      <c r="L5552" s="1081"/>
      <c r="M5552" s="1321"/>
    </row>
    <row r="5553" spans="2:13" x14ac:dyDescent="0.35">
      <c r="B5553" s="698">
        <v>22020406</v>
      </c>
      <c r="C5553" s="698">
        <v>71091</v>
      </c>
      <c r="D5553" s="783" t="s">
        <v>4881</v>
      </c>
      <c r="E5553" s="784">
        <v>2101</v>
      </c>
      <c r="F5553" s="782">
        <v>10742400</v>
      </c>
      <c r="G5553" s="26" t="s">
        <v>163</v>
      </c>
      <c r="H5553" s="791"/>
      <c r="I5553" s="751"/>
      <c r="J5553" s="791">
        <v>1000000</v>
      </c>
      <c r="K5553" s="785">
        <f t="shared" si="164"/>
        <v>1000000</v>
      </c>
      <c r="L5553" s="1081"/>
      <c r="M5553" s="1321"/>
    </row>
    <row r="5554" spans="2:13" x14ac:dyDescent="0.35">
      <c r="B5554" s="698">
        <v>22020501</v>
      </c>
      <c r="C5554" s="698">
        <v>71091</v>
      </c>
      <c r="D5554" s="783" t="s">
        <v>4881</v>
      </c>
      <c r="E5554" s="784">
        <v>2101</v>
      </c>
      <c r="F5554" s="782">
        <v>10742400</v>
      </c>
      <c r="G5554" s="26" t="s">
        <v>165</v>
      </c>
      <c r="H5554" s="791"/>
      <c r="I5554" s="751"/>
      <c r="J5554" s="791">
        <v>50000000</v>
      </c>
      <c r="K5554" s="785">
        <f t="shared" si="164"/>
        <v>50000000</v>
      </c>
      <c r="L5554" s="1081"/>
      <c r="M5554" s="1321"/>
    </row>
    <row r="5555" spans="2:13" x14ac:dyDescent="0.35">
      <c r="B5555" s="698">
        <v>22020601</v>
      </c>
      <c r="C5555" s="698">
        <v>71091</v>
      </c>
      <c r="D5555" s="783" t="s">
        <v>4881</v>
      </c>
      <c r="E5555" s="784">
        <v>2101</v>
      </c>
      <c r="F5555" s="782">
        <v>10742400</v>
      </c>
      <c r="G5555" s="26" t="s">
        <v>166</v>
      </c>
      <c r="H5555" s="791"/>
      <c r="I5555" s="751"/>
      <c r="J5555" s="791">
        <v>3500000</v>
      </c>
      <c r="K5555" s="785">
        <f t="shared" si="164"/>
        <v>3500000</v>
      </c>
      <c r="L5555" s="1081"/>
      <c r="M5555" s="1321"/>
    </row>
    <row r="5556" spans="2:13" x14ac:dyDescent="0.35">
      <c r="B5556" s="698">
        <v>22020605</v>
      </c>
      <c r="C5556" s="698">
        <v>71091</v>
      </c>
      <c r="D5556" s="783" t="s">
        <v>4881</v>
      </c>
      <c r="E5556" s="784">
        <v>2101</v>
      </c>
      <c r="F5556" s="782">
        <v>10742400</v>
      </c>
      <c r="G5556" s="26" t="s">
        <v>167</v>
      </c>
      <c r="H5556" s="791"/>
      <c r="I5556" s="751"/>
      <c r="J5556" s="791">
        <v>1000000</v>
      </c>
      <c r="K5556" s="785">
        <f t="shared" si="164"/>
        <v>1000000</v>
      </c>
      <c r="L5556" s="1081"/>
      <c r="M5556" s="1321"/>
    </row>
    <row r="5557" spans="2:13" x14ac:dyDescent="0.35">
      <c r="B5557" s="698">
        <v>22020701</v>
      </c>
      <c r="C5557" s="698">
        <v>71091</v>
      </c>
      <c r="D5557" s="783" t="s">
        <v>4881</v>
      </c>
      <c r="E5557" s="784">
        <v>2101</v>
      </c>
      <c r="F5557" s="782">
        <v>10742400</v>
      </c>
      <c r="G5557" s="26" t="s">
        <v>199</v>
      </c>
      <c r="H5557" s="791"/>
      <c r="I5557" s="751"/>
      <c r="J5557" s="791">
        <v>8000000</v>
      </c>
      <c r="K5557" s="785">
        <f t="shared" si="164"/>
        <v>8000000</v>
      </c>
      <c r="L5557" s="1081"/>
      <c r="M5557" s="1321"/>
    </row>
    <row r="5558" spans="2:13" x14ac:dyDescent="0.35">
      <c r="B5558" s="698">
        <v>22020702</v>
      </c>
      <c r="C5558" s="698">
        <v>71091</v>
      </c>
      <c r="D5558" s="783" t="s">
        <v>4881</v>
      </c>
      <c r="E5558" s="784">
        <v>2101</v>
      </c>
      <c r="F5558" s="782">
        <v>10742400</v>
      </c>
      <c r="G5558" s="26" t="s">
        <v>223</v>
      </c>
      <c r="H5558" s="791"/>
      <c r="I5558" s="751"/>
      <c r="J5558" s="791">
        <v>5000000</v>
      </c>
      <c r="K5558" s="785">
        <f t="shared" si="164"/>
        <v>5000000</v>
      </c>
      <c r="L5558" s="1081"/>
      <c r="M5558" s="1321"/>
    </row>
    <row r="5559" spans="2:13" x14ac:dyDescent="0.35">
      <c r="B5559" s="698">
        <v>22020703</v>
      </c>
      <c r="C5559" s="698">
        <v>71091</v>
      </c>
      <c r="D5559" s="783" t="s">
        <v>4881</v>
      </c>
      <c r="E5559" s="784">
        <v>2101</v>
      </c>
      <c r="F5559" s="782">
        <v>10742400</v>
      </c>
      <c r="G5559" s="26" t="s">
        <v>208</v>
      </c>
      <c r="H5559" s="791"/>
      <c r="I5559" s="751"/>
      <c r="J5559" s="791">
        <v>1500000</v>
      </c>
      <c r="K5559" s="785">
        <f t="shared" si="164"/>
        <v>1500000</v>
      </c>
      <c r="L5559" s="1081"/>
      <c r="M5559" s="1321"/>
    </row>
    <row r="5560" spans="2:13" x14ac:dyDescent="0.35">
      <c r="B5560" s="698">
        <v>22020709</v>
      </c>
      <c r="C5560" s="698">
        <v>71091</v>
      </c>
      <c r="D5560" s="783" t="s">
        <v>4881</v>
      </c>
      <c r="E5560" s="784">
        <v>2101</v>
      </c>
      <c r="F5560" s="782">
        <v>10742400</v>
      </c>
      <c r="G5560" s="26" t="s">
        <v>230</v>
      </c>
      <c r="H5560" s="791"/>
      <c r="I5560" s="751"/>
      <c r="J5560" s="791">
        <v>1000000</v>
      </c>
      <c r="K5560" s="785">
        <f t="shared" si="164"/>
        <v>1000000</v>
      </c>
      <c r="L5560" s="1081"/>
      <c r="M5560" s="1321"/>
    </row>
    <row r="5561" spans="2:13" x14ac:dyDescent="0.35">
      <c r="B5561" s="698">
        <v>22020801</v>
      </c>
      <c r="C5561" s="698">
        <v>71091</v>
      </c>
      <c r="D5561" s="783" t="s">
        <v>4881</v>
      </c>
      <c r="E5561" s="784">
        <v>2101</v>
      </c>
      <c r="F5561" s="782">
        <v>10742400</v>
      </c>
      <c r="G5561" s="26" t="s">
        <v>168</v>
      </c>
      <c r="H5561" s="791"/>
      <c r="I5561" s="751"/>
      <c r="J5561" s="791">
        <v>6000000</v>
      </c>
      <c r="K5561" s="785">
        <f t="shared" si="164"/>
        <v>6000000</v>
      </c>
      <c r="L5561" s="1081"/>
      <c r="M5561" s="1321"/>
    </row>
    <row r="5562" spans="2:13" x14ac:dyDescent="0.35">
      <c r="B5562" s="698">
        <v>22020803</v>
      </c>
      <c r="C5562" s="698">
        <v>71091</v>
      </c>
      <c r="D5562" s="783" t="s">
        <v>4881</v>
      </c>
      <c r="E5562" s="784">
        <v>2101</v>
      </c>
      <c r="F5562" s="782">
        <v>10742400</v>
      </c>
      <c r="G5562" s="26" t="s">
        <v>169</v>
      </c>
      <c r="H5562" s="791"/>
      <c r="I5562" s="751"/>
      <c r="J5562" s="791">
        <v>6000000</v>
      </c>
      <c r="K5562" s="785">
        <f t="shared" si="164"/>
        <v>6000000</v>
      </c>
      <c r="L5562" s="1081"/>
      <c r="M5562" s="1321"/>
    </row>
    <row r="5563" spans="2:13" x14ac:dyDescent="0.35">
      <c r="B5563" s="698">
        <v>22020901</v>
      </c>
      <c r="C5563" s="698">
        <v>71091</v>
      </c>
      <c r="D5563" s="783" t="s">
        <v>4881</v>
      </c>
      <c r="E5563" s="784">
        <v>2101</v>
      </c>
      <c r="F5563" s="782">
        <v>10742400</v>
      </c>
      <c r="G5563" s="26" t="s">
        <v>171</v>
      </c>
      <c r="H5563" s="791"/>
      <c r="I5563" s="751"/>
      <c r="J5563" s="791">
        <v>80000</v>
      </c>
      <c r="K5563" s="785">
        <f t="shared" si="164"/>
        <v>80000</v>
      </c>
      <c r="L5563" s="1081"/>
      <c r="M5563" s="1321"/>
    </row>
    <row r="5564" spans="2:13" x14ac:dyDescent="0.35">
      <c r="B5564" s="698">
        <v>22021001</v>
      </c>
      <c r="C5564" s="698">
        <v>71091</v>
      </c>
      <c r="D5564" s="783" t="s">
        <v>4881</v>
      </c>
      <c r="E5564" s="784">
        <v>2101</v>
      </c>
      <c r="F5564" s="782">
        <v>10742400</v>
      </c>
      <c r="G5564" s="26" t="s">
        <v>172</v>
      </c>
      <c r="H5564" s="791"/>
      <c r="I5564" s="751"/>
      <c r="J5564" s="791">
        <v>5000000</v>
      </c>
      <c r="K5564" s="785">
        <f t="shared" si="164"/>
        <v>5000000</v>
      </c>
      <c r="L5564" s="1081"/>
      <c r="M5564" s="1321"/>
    </row>
    <row r="5565" spans="2:13" x14ac:dyDescent="0.35">
      <c r="B5565" s="698">
        <v>22021002</v>
      </c>
      <c r="C5565" s="698">
        <v>71091</v>
      </c>
      <c r="D5565" s="783" t="s">
        <v>4881</v>
      </c>
      <c r="E5565" s="784">
        <v>2101</v>
      </c>
      <c r="F5565" s="782">
        <v>10742400</v>
      </c>
      <c r="G5565" s="26" t="s">
        <v>189</v>
      </c>
      <c r="H5565" s="791"/>
      <c r="I5565" s="751"/>
      <c r="J5565" s="791">
        <v>6000000</v>
      </c>
      <c r="K5565" s="785">
        <f t="shared" si="164"/>
        <v>6000000</v>
      </c>
      <c r="L5565" s="1081"/>
      <c r="M5565" s="1321"/>
    </row>
    <row r="5566" spans="2:13" x14ac:dyDescent="0.35">
      <c r="B5566" s="698">
        <v>22021003</v>
      </c>
      <c r="C5566" s="698">
        <v>71091</v>
      </c>
      <c r="D5566" s="783" t="s">
        <v>4881</v>
      </c>
      <c r="E5566" s="784">
        <v>2101</v>
      </c>
      <c r="F5566" s="782">
        <v>10742400</v>
      </c>
      <c r="G5566" s="26" t="s">
        <v>173</v>
      </c>
      <c r="H5566" s="791"/>
      <c r="I5566" s="751"/>
      <c r="J5566" s="791">
        <v>10000000</v>
      </c>
      <c r="K5566" s="785">
        <f t="shared" si="164"/>
        <v>10000000</v>
      </c>
      <c r="L5566" s="1081"/>
      <c r="M5566" s="1321"/>
    </row>
    <row r="5567" spans="2:13" x14ac:dyDescent="0.35">
      <c r="B5567" s="698">
        <v>22021004</v>
      </c>
      <c r="C5567" s="698">
        <v>71091</v>
      </c>
      <c r="D5567" s="783" t="s">
        <v>4881</v>
      </c>
      <c r="E5567" s="784">
        <v>2101</v>
      </c>
      <c r="F5567" s="782">
        <v>10742400</v>
      </c>
      <c r="G5567" s="26" t="s">
        <v>174</v>
      </c>
      <c r="H5567" s="791"/>
      <c r="I5567" s="751"/>
      <c r="J5567" s="791">
        <v>500000</v>
      </c>
      <c r="K5567" s="785">
        <f t="shared" si="164"/>
        <v>500000</v>
      </c>
      <c r="L5567" s="1081"/>
      <c r="M5567" s="1321"/>
    </row>
    <row r="5568" spans="2:13" x14ac:dyDescent="0.35">
      <c r="B5568" s="698">
        <v>22021006</v>
      </c>
      <c r="C5568" s="698">
        <v>71091</v>
      </c>
      <c r="D5568" s="783" t="s">
        <v>4881</v>
      </c>
      <c r="E5568" s="784">
        <v>2101</v>
      </c>
      <c r="F5568" s="782">
        <v>10742400</v>
      </c>
      <c r="G5568" s="26" t="s">
        <v>190</v>
      </c>
      <c r="H5568" s="791"/>
      <c r="I5568" s="751"/>
      <c r="J5568" s="791">
        <v>500000</v>
      </c>
      <c r="K5568" s="785">
        <f t="shared" si="164"/>
        <v>500000</v>
      </c>
      <c r="L5568" s="1081"/>
      <c r="M5568" s="1321"/>
    </row>
    <row r="5569" spans="2:13" x14ac:dyDescent="0.35">
      <c r="B5569" s="698">
        <v>22021007</v>
      </c>
      <c r="C5569" s="698">
        <v>71091</v>
      </c>
      <c r="D5569" s="783" t="s">
        <v>4881</v>
      </c>
      <c r="E5569" s="784">
        <v>2101</v>
      </c>
      <c r="F5569" s="782">
        <v>10742400</v>
      </c>
      <c r="G5569" s="26" t="s">
        <v>175</v>
      </c>
      <c r="H5569" s="791"/>
      <c r="I5569" s="751"/>
      <c r="J5569" s="791">
        <v>5000000</v>
      </c>
      <c r="K5569" s="785">
        <f t="shared" si="164"/>
        <v>5000000</v>
      </c>
      <c r="L5569" s="1081"/>
      <c r="M5569" s="1321"/>
    </row>
    <row r="5570" spans="2:13" x14ac:dyDescent="0.35">
      <c r="B5570" s="698">
        <v>22021008</v>
      </c>
      <c r="C5570" s="698">
        <v>71091</v>
      </c>
      <c r="D5570" s="783" t="s">
        <v>4881</v>
      </c>
      <c r="E5570" s="784">
        <v>2101</v>
      </c>
      <c r="F5570" s="782">
        <v>10742400</v>
      </c>
      <c r="G5570" s="26" t="s">
        <v>191</v>
      </c>
      <c r="H5570" s="791"/>
      <c r="I5570" s="751"/>
      <c r="J5570" s="791">
        <v>500000</v>
      </c>
      <c r="K5570" s="785">
        <f t="shared" si="164"/>
        <v>500000</v>
      </c>
      <c r="L5570" s="1081"/>
      <c r="M5570" s="1321"/>
    </row>
    <row r="5571" spans="2:13" x14ac:dyDescent="0.35">
      <c r="B5571" s="698">
        <v>22021014</v>
      </c>
      <c r="C5571" s="698">
        <v>71091</v>
      </c>
      <c r="D5571" s="783" t="s">
        <v>4881</v>
      </c>
      <c r="E5571" s="784">
        <v>2101</v>
      </c>
      <c r="F5571" s="782">
        <v>10742400</v>
      </c>
      <c r="G5571" s="26" t="s">
        <v>206</v>
      </c>
      <c r="H5571" s="791"/>
      <c r="I5571" s="751"/>
      <c r="J5571" s="791">
        <v>250000</v>
      </c>
      <c r="K5571" s="785">
        <f t="shared" si="164"/>
        <v>250000</v>
      </c>
      <c r="L5571" s="1081"/>
      <c r="M5571" s="1321"/>
    </row>
    <row r="5572" spans="2:13" ht="26.25" thickBot="1" x14ac:dyDescent="0.4">
      <c r="B5572" s="698">
        <v>22021021</v>
      </c>
      <c r="C5572" s="698">
        <v>71091</v>
      </c>
      <c r="D5572" s="783" t="s">
        <v>4881</v>
      </c>
      <c r="E5572" s="784">
        <v>2101</v>
      </c>
      <c r="F5572" s="782">
        <v>10742400</v>
      </c>
      <c r="G5572" s="26" t="s">
        <v>201</v>
      </c>
      <c r="H5572" s="791"/>
      <c r="I5572" s="751"/>
      <c r="J5572" s="791">
        <v>10000000</v>
      </c>
      <c r="K5572" s="785">
        <f t="shared" si="164"/>
        <v>10000000</v>
      </c>
      <c r="L5572" s="1081"/>
      <c r="M5572" s="1321"/>
    </row>
    <row r="5573" spans="2:13" ht="27.75" thickTop="1" thickBot="1" x14ac:dyDescent="0.4">
      <c r="B5573" s="764"/>
      <c r="C5573" s="764"/>
      <c r="D5573" s="764"/>
      <c r="E5573" s="764"/>
      <c r="F5573" s="764"/>
      <c r="G5573" s="16" t="s">
        <v>1039</v>
      </c>
      <c r="H5573" s="766">
        <f>SUM(H5532:H5571)</f>
        <v>0</v>
      </c>
      <c r="I5573" s="747">
        <f>SUM(I5532:I5571)</f>
        <v>0</v>
      </c>
      <c r="J5573" s="766">
        <f>SUM(J5532:J5572)</f>
        <v>390130000</v>
      </c>
      <c r="K5573" s="766">
        <f>SUM(K5532:K5572)</f>
        <v>390130000</v>
      </c>
      <c r="M5573" s="1321"/>
    </row>
    <row r="5574" spans="2:13" ht="27" thickTop="1" thickBot="1" x14ac:dyDescent="0.4">
      <c r="B5574" s="767"/>
      <c r="C5574" s="767"/>
      <c r="D5574" s="767"/>
      <c r="E5574" s="767"/>
      <c r="F5574" s="767"/>
      <c r="G5574" s="769"/>
      <c r="H5574" s="787"/>
      <c r="I5574" s="728"/>
      <c r="J5574" s="787"/>
      <c r="K5574" s="934"/>
      <c r="M5574" s="1321"/>
    </row>
    <row r="5575" spans="2:13" ht="27.75" thickTop="1" thickBot="1" x14ac:dyDescent="0.4">
      <c r="B5575" s="767"/>
      <c r="C5575" s="767"/>
      <c r="D5575" s="767"/>
      <c r="E5575" s="767"/>
      <c r="F5575" s="767"/>
      <c r="G5575" s="769"/>
      <c r="H5575" s="787"/>
      <c r="I5575" s="728"/>
      <c r="J5575" s="741" t="s">
        <v>179</v>
      </c>
      <c r="K5575" s="766">
        <f>SUM(K5532)</f>
        <v>0</v>
      </c>
      <c r="M5575" s="1321"/>
    </row>
    <row r="5576" spans="2:13" ht="27.75" thickTop="1" thickBot="1" x14ac:dyDescent="0.4">
      <c r="B5576" s="767"/>
      <c r="C5576" s="767"/>
      <c r="D5576" s="767"/>
      <c r="E5576" s="767"/>
      <c r="F5576" s="767"/>
      <c r="G5576" s="769"/>
      <c r="H5576" s="787"/>
      <c r="I5576" s="728"/>
      <c r="J5576" s="741" t="s">
        <v>180</v>
      </c>
      <c r="K5576" s="766">
        <f>K5573-K5575</f>
        <v>390130000</v>
      </c>
      <c r="M5576" s="1321"/>
    </row>
    <row r="5577" spans="2:13" ht="27.75" thickTop="1" thickBot="1" x14ac:dyDescent="0.4">
      <c r="B5577" s="767"/>
      <c r="C5577" s="767"/>
      <c r="D5577" s="767"/>
      <c r="E5577" s="767"/>
      <c r="F5577" s="767"/>
      <c r="G5577" s="769"/>
      <c r="H5577" s="787"/>
      <c r="I5577" s="728"/>
      <c r="J5577" s="720"/>
      <c r="K5577" s="794"/>
      <c r="M5577" s="1321"/>
    </row>
    <row r="5578" spans="2:13" ht="27.75" thickTop="1" thickBot="1" x14ac:dyDescent="0.4">
      <c r="B5578" s="1088" t="s">
        <v>5103</v>
      </c>
      <c r="C5578" s="1572" t="s">
        <v>5104</v>
      </c>
      <c r="D5578" s="1572"/>
      <c r="E5578" s="1572"/>
      <c r="F5578" s="1572"/>
      <c r="G5578" s="1572"/>
      <c r="H5578" s="1108"/>
      <c r="I5578" s="1101"/>
      <c r="J5578" s="1108"/>
      <c r="K5578" s="1108"/>
      <c r="M5578" s="1321"/>
    </row>
    <row r="5579" spans="2:13" ht="27.75" thickTop="1" thickBot="1" x14ac:dyDescent="0.4">
      <c r="B5579" s="1570" t="s">
        <v>298</v>
      </c>
      <c r="C5579" s="1570"/>
      <c r="D5579" s="1570"/>
      <c r="E5579" s="1570"/>
      <c r="F5579" s="1570"/>
      <c r="G5579" s="643"/>
      <c r="H5579" s="823"/>
      <c r="I5579" s="1084"/>
      <c r="J5579" s="720"/>
      <c r="K5579" s="781"/>
      <c r="M5579" s="1321"/>
    </row>
    <row r="5580" spans="2:13" ht="80.25" thickTop="1" thickBot="1" x14ac:dyDescent="0.4">
      <c r="B5580" s="20" t="s">
        <v>137</v>
      </c>
      <c r="C5580" s="20" t="s">
        <v>138</v>
      </c>
      <c r="D5580" s="20" t="s">
        <v>139</v>
      </c>
      <c r="E5580" s="20" t="s">
        <v>140</v>
      </c>
      <c r="F5580" s="20" t="s">
        <v>141</v>
      </c>
      <c r="G5580" s="20" t="s">
        <v>142</v>
      </c>
      <c r="H5580" s="33" t="s">
        <v>3311</v>
      </c>
      <c r="I5580" s="750" t="s">
        <v>3317</v>
      </c>
      <c r="J5580" s="717" t="s">
        <v>3318</v>
      </c>
      <c r="K5580" s="33" t="s">
        <v>5153</v>
      </c>
      <c r="M5580" s="1321"/>
    </row>
    <row r="5581" spans="2:13" ht="26.25" thickTop="1" x14ac:dyDescent="0.35">
      <c r="B5581" s="698">
        <v>23010105</v>
      </c>
      <c r="C5581" s="698">
        <v>71091</v>
      </c>
      <c r="D5581" s="826" t="s">
        <v>3446</v>
      </c>
      <c r="E5581" s="700">
        <v>3101</v>
      </c>
      <c r="F5581" s="698">
        <v>10742400</v>
      </c>
      <c r="G5581" s="26" t="s">
        <v>444</v>
      </c>
      <c r="H5581" s="763"/>
      <c r="I5581" s="751"/>
      <c r="J5581" s="735"/>
      <c r="K5581" s="798">
        <f t="shared" ref="K5581:K5588" si="165">SUM(H5581,J5581)</f>
        <v>0</v>
      </c>
      <c r="L5581" s="1081"/>
      <c r="M5581" s="1321"/>
    </row>
    <row r="5582" spans="2:13" x14ac:dyDescent="0.35">
      <c r="B5582" s="698">
        <v>23010113</v>
      </c>
      <c r="C5582" s="698">
        <v>71091</v>
      </c>
      <c r="D5582" s="826" t="s">
        <v>4694</v>
      </c>
      <c r="E5582" s="700">
        <v>3101</v>
      </c>
      <c r="F5582" s="698">
        <v>10742400</v>
      </c>
      <c r="G5582" s="26" t="s">
        <v>273</v>
      </c>
      <c r="H5582" s="763"/>
      <c r="I5582" s="751"/>
      <c r="J5582" s="735"/>
      <c r="K5582" s="798">
        <f t="shared" si="165"/>
        <v>0</v>
      </c>
      <c r="L5582" s="1081"/>
      <c r="M5582" s="1321"/>
    </row>
    <row r="5583" spans="2:13" x14ac:dyDescent="0.35">
      <c r="B5583" s="698">
        <v>23010114</v>
      </c>
      <c r="C5583" s="698">
        <v>71091</v>
      </c>
      <c r="D5583" s="826" t="s">
        <v>4695</v>
      </c>
      <c r="E5583" s="700">
        <v>3101</v>
      </c>
      <c r="F5583" s="698">
        <v>10742400</v>
      </c>
      <c r="G5583" s="26" t="s">
        <v>274</v>
      </c>
      <c r="H5583" s="763"/>
      <c r="I5583" s="751"/>
      <c r="J5583" s="735"/>
      <c r="K5583" s="798">
        <f t="shared" si="165"/>
        <v>0</v>
      </c>
      <c r="L5583" s="1081"/>
      <c r="M5583" s="1321"/>
    </row>
    <row r="5584" spans="2:13" x14ac:dyDescent="0.35">
      <c r="B5584" s="698">
        <v>23010117</v>
      </c>
      <c r="C5584" s="698">
        <v>71091</v>
      </c>
      <c r="D5584" s="826" t="s">
        <v>4696</v>
      </c>
      <c r="E5584" s="700">
        <v>3101</v>
      </c>
      <c r="F5584" s="698">
        <v>10742400</v>
      </c>
      <c r="G5584" s="28" t="s">
        <v>415</v>
      </c>
      <c r="H5584" s="836"/>
      <c r="I5584" s="751"/>
      <c r="J5584" s="763">
        <v>220000</v>
      </c>
      <c r="K5584" s="798">
        <f t="shared" si="165"/>
        <v>220000</v>
      </c>
      <c r="L5584" s="1081"/>
      <c r="M5584" s="1321"/>
    </row>
    <row r="5585" spans="2:13" x14ac:dyDescent="0.35">
      <c r="B5585" s="698">
        <v>23010118</v>
      </c>
      <c r="C5585" s="698">
        <v>71091</v>
      </c>
      <c r="D5585" s="826" t="s">
        <v>4697</v>
      </c>
      <c r="E5585" s="700">
        <v>3101</v>
      </c>
      <c r="F5585" s="698">
        <v>10742400</v>
      </c>
      <c r="G5585" s="28" t="s">
        <v>276</v>
      </c>
      <c r="H5585" s="836"/>
      <c r="I5585" s="751"/>
      <c r="J5585" s="763">
        <v>300000</v>
      </c>
      <c r="K5585" s="798">
        <f t="shared" si="165"/>
        <v>300000</v>
      </c>
      <c r="L5585" s="1081"/>
      <c r="M5585" s="1321"/>
    </row>
    <row r="5586" spans="2:13" x14ac:dyDescent="0.35">
      <c r="B5586" s="698">
        <v>23010122</v>
      </c>
      <c r="C5586" s="698">
        <v>71091</v>
      </c>
      <c r="D5586" s="826" t="s">
        <v>5105</v>
      </c>
      <c r="E5586" s="700">
        <v>3101</v>
      </c>
      <c r="F5586" s="698">
        <v>10742400</v>
      </c>
      <c r="G5586" s="28" t="s">
        <v>418</v>
      </c>
      <c r="H5586" s="836"/>
      <c r="I5586" s="751"/>
      <c r="J5586" s="763">
        <v>5000000</v>
      </c>
      <c r="K5586" s="798">
        <f t="shared" si="165"/>
        <v>5000000</v>
      </c>
      <c r="L5586" s="1081"/>
      <c r="M5586" s="1321"/>
    </row>
    <row r="5587" spans="2:13" x14ac:dyDescent="0.35">
      <c r="B5587" s="698">
        <v>23050101</v>
      </c>
      <c r="C5587" s="698">
        <v>71091</v>
      </c>
      <c r="D5587" s="826" t="s">
        <v>4677</v>
      </c>
      <c r="E5587" s="700">
        <v>3101</v>
      </c>
      <c r="F5587" s="698">
        <v>10742400</v>
      </c>
      <c r="G5587" s="28" t="s">
        <v>5118</v>
      </c>
      <c r="H5587" s="836"/>
      <c r="I5587" s="751"/>
      <c r="J5587" s="763">
        <v>1638002203.4100001</v>
      </c>
      <c r="K5587" s="798">
        <f t="shared" si="165"/>
        <v>1638002203.4100001</v>
      </c>
      <c r="L5587" s="1081"/>
      <c r="M5587" s="1321"/>
    </row>
    <row r="5588" spans="2:13" ht="26.25" thickBot="1" x14ac:dyDescent="0.4">
      <c r="B5588" s="698">
        <v>23050103</v>
      </c>
      <c r="C5588" s="698">
        <v>71091</v>
      </c>
      <c r="D5588" s="826" t="s">
        <v>4678</v>
      </c>
      <c r="E5588" s="700">
        <v>3101</v>
      </c>
      <c r="F5588" s="698">
        <v>10742400</v>
      </c>
      <c r="G5588" s="28" t="s">
        <v>2661</v>
      </c>
      <c r="H5588" s="836"/>
      <c r="I5588" s="751"/>
      <c r="J5588" s="763">
        <v>50000000</v>
      </c>
      <c r="K5588" s="798">
        <f t="shared" si="165"/>
        <v>50000000</v>
      </c>
      <c r="L5588" s="1081"/>
      <c r="M5588" s="1321"/>
    </row>
    <row r="5589" spans="2:13" ht="27.75" thickTop="1" thickBot="1" x14ac:dyDescent="0.4">
      <c r="B5589" s="764"/>
      <c r="C5589" s="764"/>
      <c r="D5589" s="764"/>
      <c r="E5589" s="764"/>
      <c r="F5589" s="764"/>
      <c r="G5589" s="16" t="s">
        <v>1038</v>
      </c>
      <c r="H5589" s="766">
        <f>SUM(H5581:H5588)</f>
        <v>0</v>
      </c>
      <c r="I5589" s="747">
        <f>SUM(I5581:I5588)</f>
        <v>0</v>
      </c>
      <c r="J5589" s="765">
        <f>SUM(J5581:J5588)</f>
        <v>1693522203.4100001</v>
      </c>
      <c r="K5589" s="789">
        <f>SUM(K5581:K5588)</f>
        <v>1693522203.4100001</v>
      </c>
      <c r="M5589" s="1321"/>
    </row>
    <row r="5590" spans="2:13" ht="27" thickTop="1" thickBot="1" x14ac:dyDescent="0.4">
      <c r="B5590" s="767"/>
      <c r="C5590" s="767"/>
      <c r="D5590" s="767"/>
      <c r="E5590" s="767"/>
      <c r="F5590" s="767"/>
      <c r="G5590" s="769"/>
      <c r="H5590" s="787"/>
      <c r="I5590" s="728"/>
      <c r="J5590" s="770"/>
      <c r="K5590" s="935"/>
      <c r="M5590" s="1321"/>
    </row>
    <row r="5591" spans="2:13" ht="27.75" thickTop="1" thickBot="1" x14ac:dyDescent="0.4">
      <c r="B5591" s="767"/>
      <c r="C5591" s="767"/>
      <c r="D5591" s="767"/>
      <c r="E5591" s="767"/>
      <c r="F5591" s="767"/>
      <c r="G5591" s="769"/>
      <c r="H5591" s="787"/>
      <c r="I5591" s="728"/>
      <c r="J5591" s="719" t="s">
        <v>215</v>
      </c>
      <c r="K5591" s="789">
        <f>K5589</f>
        <v>1693522203.4100001</v>
      </c>
      <c r="M5591" s="1321"/>
    </row>
    <row r="5592" spans="2:13" ht="27" thickTop="1" thickBot="1" x14ac:dyDescent="0.4">
      <c r="M5592" s="1321"/>
    </row>
    <row r="5593" spans="2:13" ht="27.75" thickTop="1" thickBot="1" x14ac:dyDescent="0.4">
      <c r="B5593" s="1088" t="s">
        <v>5125</v>
      </c>
      <c r="C5593" s="1572" t="s">
        <v>5126</v>
      </c>
      <c r="D5593" s="1572"/>
      <c r="E5593" s="1572"/>
      <c r="F5593" s="1572"/>
      <c r="G5593" s="1572"/>
      <c r="H5593" s="1108"/>
      <c r="I5593" s="1101"/>
      <c r="J5593" s="1108"/>
      <c r="K5593" s="1108"/>
      <c r="M5593" s="1321"/>
    </row>
    <row r="5594" spans="2:13" ht="27.75" thickTop="1" thickBot="1" x14ac:dyDescent="0.4">
      <c r="B5594" s="1569" t="s">
        <v>296</v>
      </c>
      <c r="C5594" s="1569"/>
      <c r="D5594" s="1569"/>
      <c r="E5594" s="1569"/>
      <c r="F5594" s="1569"/>
      <c r="G5594" s="31"/>
      <c r="H5594" s="32"/>
      <c r="I5594" s="753"/>
      <c r="J5594" s="32"/>
      <c r="K5594" s="32"/>
      <c r="M5594" s="1321"/>
    </row>
    <row r="5595" spans="2:13" ht="106.5" thickTop="1" thickBot="1" x14ac:dyDescent="0.4">
      <c r="B5595" s="20" t="s">
        <v>137</v>
      </c>
      <c r="C5595" s="20" t="s">
        <v>138</v>
      </c>
      <c r="D5595" s="20" t="s">
        <v>139</v>
      </c>
      <c r="E5595" s="20" t="s">
        <v>140</v>
      </c>
      <c r="F5595" s="20" t="s">
        <v>141</v>
      </c>
      <c r="G5595" s="20" t="s">
        <v>142</v>
      </c>
      <c r="H5595" s="33" t="s">
        <v>3311</v>
      </c>
      <c r="I5595" s="750" t="s">
        <v>3316</v>
      </c>
      <c r="J5595" s="717" t="s">
        <v>3315</v>
      </c>
      <c r="K5595" s="21" t="s">
        <v>5190</v>
      </c>
      <c r="M5595" s="1321"/>
    </row>
    <row r="5596" spans="2:13" ht="26.25" thickTop="1" x14ac:dyDescent="0.35">
      <c r="B5596" s="23">
        <v>22020101</v>
      </c>
      <c r="C5596" s="23">
        <v>70951</v>
      </c>
      <c r="D5596" s="35" t="s">
        <v>5127</v>
      </c>
      <c r="E5596" s="36">
        <v>2101</v>
      </c>
      <c r="F5596" s="34">
        <v>10742400</v>
      </c>
      <c r="G5596" s="26" t="s">
        <v>145</v>
      </c>
      <c r="H5596" s="27"/>
      <c r="I5596" s="751"/>
      <c r="J5596" s="27">
        <v>700000</v>
      </c>
      <c r="K5596" s="38">
        <f t="shared" ref="K5596:K5625" si="166">J5596+H5596</f>
        <v>700000</v>
      </c>
      <c r="M5596" s="1321"/>
    </row>
    <row r="5597" spans="2:13" x14ac:dyDescent="0.35">
      <c r="B5597" s="23">
        <v>22020102</v>
      </c>
      <c r="C5597" s="23">
        <v>70951</v>
      </c>
      <c r="D5597" s="35" t="s">
        <v>5127</v>
      </c>
      <c r="E5597" s="36">
        <v>2101</v>
      </c>
      <c r="F5597" s="34">
        <v>10742400</v>
      </c>
      <c r="G5597" s="26" t="s">
        <v>146</v>
      </c>
      <c r="H5597" s="27"/>
      <c r="I5597" s="751"/>
      <c r="J5597" s="27">
        <v>300000</v>
      </c>
      <c r="K5597" s="38">
        <f t="shared" si="166"/>
        <v>300000</v>
      </c>
      <c r="M5597" s="1321"/>
    </row>
    <row r="5598" spans="2:13" x14ac:dyDescent="0.35">
      <c r="B5598" s="23">
        <v>22020201</v>
      </c>
      <c r="C5598" s="23">
        <v>70951</v>
      </c>
      <c r="D5598" s="35" t="s">
        <v>5127</v>
      </c>
      <c r="E5598" s="36">
        <v>2101</v>
      </c>
      <c r="F5598" s="34">
        <v>10742400</v>
      </c>
      <c r="G5598" s="26" t="s">
        <v>147</v>
      </c>
      <c r="H5598" s="27"/>
      <c r="I5598" s="751"/>
      <c r="J5598" s="27">
        <v>600000</v>
      </c>
      <c r="K5598" s="38">
        <f t="shared" si="166"/>
        <v>600000</v>
      </c>
      <c r="M5598" s="1321"/>
    </row>
    <row r="5599" spans="2:13" x14ac:dyDescent="0.35">
      <c r="B5599" s="23">
        <v>22020202</v>
      </c>
      <c r="C5599" s="23">
        <v>70951</v>
      </c>
      <c r="D5599" s="35" t="s">
        <v>5127</v>
      </c>
      <c r="E5599" s="36">
        <v>2101</v>
      </c>
      <c r="F5599" s="34">
        <v>10742400</v>
      </c>
      <c r="G5599" s="26" t="s">
        <v>184</v>
      </c>
      <c r="H5599" s="27"/>
      <c r="I5599" s="751"/>
      <c r="J5599" s="27">
        <v>100000</v>
      </c>
      <c r="K5599" s="38">
        <f t="shared" si="166"/>
        <v>100000</v>
      </c>
      <c r="M5599" s="1321"/>
    </row>
    <row r="5600" spans="2:13" x14ac:dyDescent="0.35">
      <c r="B5600" s="23">
        <v>22020203</v>
      </c>
      <c r="C5600" s="23">
        <v>70951</v>
      </c>
      <c r="D5600" s="35" t="s">
        <v>5127</v>
      </c>
      <c r="E5600" s="36">
        <v>2101</v>
      </c>
      <c r="F5600" s="34">
        <v>10742400</v>
      </c>
      <c r="G5600" s="26" t="s">
        <v>148</v>
      </c>
      <c r="H5600" s="27"/>
      <c r="I5600" s="751"/>
      <c r="J5600" s="27">
        <v>150000</v>
      </c>
      <c r="K5600" s="38">
        <f t="shared" si="166"/>
        <v>150000</v>
      </c>
      <c r="M5600" s="1321"/>
    </row>
    <row r="5601" spans="2:13" x14ac:dyDescent="0.35">
      <c r="B5601" s="23">
        <v>22020205</v>
      </c>
      <c r="C5601" s="23">
        <v>70951</v>
      </c>
      <c r="D5601" s="35" t="s">
        <v>5127</v>
      </c>
      <c r="E5601" s="36">
        <v>2101</v>
      </c>
      <c r="F5601" s="34">
        <v>10742400</v>
      </c>
      <c r="G5601" s="26" t="s">
        <v>185</v>
      </c>
      <c r="H5601" s="27"/>
      <c r="I5601" s="751"/>
      <c r="J5601" s="27">
        <v>500000</v>
      </c>
      <c r="K5601" s="38">
        <f t="shared" si="166"/>
        <v>500000</v>
      </c>
      <c r="M5601" s="1321"/>
    </row>
    <row r="5602" spans="2:13" x14ac:dyDescent="0.35">
      <c r="B5602" s="23">
        <v>22020206</v>
      </c>
      <c r="C5602" s="23">
        <v>70951</v>
      </c>
      <c r="D5602" s="35" t="s">
        <v>5127</v>
      </c>
      <c r="E5602" s="36">
        <v>2101</v>
      </c>
      <c r="F5602" s="34">
        <v>10742400</v>
      </c>
      <c r="G5602" s="26" t="s">
        <v>234</v>
      </c>
      <c r="H5602" s="27"/>
      <c r="I5602" s="751"/>
      <c r="J5602" s="27">
        <v>100000</v>
      </c>
      <c r="K5602" s="38">
        <f t="shared" si="166"/>
        <v>100000</v>
      </c>
      <c r="M5602" s="1321"/>
    </row>
    <row r="5603" spans="2:13" x14ac:dyDescent="0.35">
      <c r="B5603" s="23">
        <v>22020301</v>
      </c>
      <c r="C5603" s="23">
        <v>70951</v>
      </c>
      <c r="D5603" s="35" t="s">
        <v>5127</v>
      </c>
      <c r="E5603" s="36">
        <v>2101</v>
      </c>
      <c r="F5603" s="34">
        <v>10742400</v>
      </c>
      <c r="G5603" s="26" t="s">
        <v>195</v>
      </c>
      <c r="H5603" s="27"/>
      <c r="I5603" s="751"/>
      <c r="J5603" s="27">
        <v>1000000</v>
      </c>
      <c r="K5603" s="38">
        <f t="shared" si="166"/>
        <v>1000000</v>
      </c>
      <c r="M5603" s="1321"/>
    </row>
    <row r="5604" spans="2:13" x14ac:dyDescent="0.35">
      <c r="B5604" s="23">
        <v>22020302</v>
      </c>
      <c r="C5604" s="23">
        <v>70951</v>
      </c>
      <c r="D5604" s="35" t="s">
        <v>5127</v>
      </c>
      <c r="E5604" s="36">
        <v>2101</v>
      </c>
      <c r="F5604" s="34">
        <v>10742400</v>
      </c>
      <c r="G5604" s="26" t="s">
        <v>207</v>
      </c>
      <c r="H5604" s="27"/>
      <c r="I5604" s="751"/>
      <c r="J5604" s="27">
        <v>1500000</v>
      </c>
      <c r="K5604" s="38">
        <f t="shared" si="166"/>
        <v>1500000</v>
      </c>
      <c r="M5604" s="1321"/>
    </row>
    <row r="5605" spans="2:13" x14ac:dyDescent="0.35">
      <c r="B5605" s="23">
        <v>22020305</v>
      </c>
      <c r="C5605" s="23">
        <v>70951</v>
      </c>
      <c r="D5605" s="35" t="s">
        <v>5127</v>
      </c>
      <c r="E5605" s="36">
        <v>2101</v>
      </c>
      <c r="F5605" s="34">
        <v>10742400</v>
      </c>
      <c r="G5605" s="26" t="s">
        <v>153</v>
      </c>
      <c r="H5605" s="27"/>
      <c r="I5605" s="751"/>
      <c r="J5605" s="27">
        <v>500000</v>
      </c>
      <c r="K5605" s="38">
        <f t="shared" si="166"/>
        <v>500000</v>
      </c>
      <c r="M5605" s="1321"/>
    </row>
    <row r="5606" spans="2:13" x14ac:dyDescent="0.35">
      <c r="B5606" s="23">
        <v>22020306</v>
      </c>
      <c r="C5606" s="23">
        <v>70951</v>
      </c>
      <c r="D5606" s="35" t="s">
        <v>5127</v>
      </c>
      <c r="E5606" s="36">
        <v>2101</v>
      </c>
      <c r="F5606" s="34">
        <v>10742400</v>
      </c>
      <c r="G5606" s="26" t="s">
        <v>154</v>
      </c>
      <c r="H5606" s="27"/>
      <c r="I5606" s="751"/>
      <c r="J5606" s="27">
        <v>500000</v>
      </c>
      <c r="K5606" s="38">
        <f t="shared" si="166"/>
        <v>500000</v>
      </c>
      <c r="M5606" s="1321"/>
    </row>
    <row r="5607" spans="2:13" x14ac:dyDescent="0.35">
      <c r="B5607" s="23">
        <v>22020310</v>
      </c>
      <c r="C5607" s="23">
        <v>70951</v>
      </c>
      <c r="D5607" s="35" t="s">
        <v>5127</v>
      </c>
      <c r="E5607" s="36">
        <v>2101</v>
      </c>
      <c r="F5607" s="34">
        <v>10742400</v>
      </c>
      <c r="G5607" s="26" t="s">
        <v>209</v>
      </c>
      <c r="H5607" s="27"/>
      <c r="I5607" s="751"/>
      <c r="J5607" s="27">
        <v>10000000</v>
      </c>
      <c r="K5607" s="38">
        <f t="shared" si="166"/>
        <v>10000000</v>
      </c>
      <c r="M5607" s="1321"/>
    </row>
    <row r="5608" spans="2:13" ht="51" x14ac:dyDescent="0.35">
      <c r="B5608" s="23">
        <v>22020312</v>
      </c>
      <c r="C5608" s="23">
        <v>70951</v>
      </c>
      <c r="D5608" s="35" t="s">
        <v>5127</v>
      </c>
      <c r="E5608" s="36">
        <v>2101</v>
      </c>
      <c r="F5608" s="34">
        <v>10742400</v>
      </c>
      <c r="G5608" s="26" t="s">
        <v>269</v>
      </c>
      <c r="H5608" s="27"/>
      <c r="I5608" s="751"/>
      <c r="J5608" s="27">
        <v>200000</v>
      </c>
      <c r="K5608" s="38">
        <f t="shared" si="166"/>
        <v>200000</v>
      </c>
      <c r="M5608" s="1321"/>
    </row>
    <row r="5609" spans="2:13" ht="51" x14ac:dyDescent="0.35">
      <c r="B5609" s="23">
        <v>22020313</v>
      </c>
      <c r="C5609" s="23">
        <v>70951</v>
      </c>
      <c r="D5609" s="35" t="s">
        <v>5127</v>
      </c>
      <c r="E5609" s="36">
        <v>2101</v>
      </c>
      <c r="F5609" s="34">
        <v>10742400</v>
      </c>
      <c r="G5609" s="26" t="s">
        <v>203</v>
      </c>
      <c r="H5609" s="27"/>
      <c r="I5609" s="751"/>
      <c r="J5609" s="27">
        <v>200000</v>
      </c>
      <c r="K5609" s="38">
        <f t="shared" si="166"/>
        <v>200000</v>
      </c>
      <c r="M5609" s="1321"/>
    </row>
    <row r="5610" spans="2:13" x14ac:dyDescent="0.35">
      <c r="B5610" s="23">
        <v>22020405</v>
      </c>
      <c r="C5610" s="23">
        <v>70951</v>
      </c>
      <c r="D5610" s="35" t="s">
        <v>5127</v>
      </c>
      <c r="E5610" s="36">
        <v>2101</v>
      </c>
      <c r="F5610" s="34">
        <v>10742400</v>
      </c>
      <c r="G5610" s="26" t="s">
        <v>162</v>
      </c>
      <c r="H5610" s="27"/>
      <c r="I5610" s="751"/>
      <c r="J5610" s="27">
        <v>1000000</v>
      </c>
      <c r="K5610" s="38">
        <f t="shared" si="166"/>
        <v>1000000</v>
      </c>
      <c r="M5610" s="1321"/>
    </row>
    <row r="5611" spans="2:13" x14ac:dyDescent="0.35">
      <c r="B5611" s="23">
        <v>22020413</v>
      </c>
      <c r="C5611" s="23">
        <v>70951</v>
      </c>
      <c r="D5611" s="35" t="s">
        <v>5127</v>
      </c>
      <c r="E5611" s="36">
        <v>2101</v>
      </c>
      <c r="F5611" s="34">
        <v>10742400</v>
      </c>
      <c r="G5611" s="26" t="s">
        <v>212</v>
      </c>
      <c r="H5611" s="27"/>
      <c r="I5611" s="751"/>
      <c r="J5611" s="27">
        <v>2000000</v>
      </c>
      <c r="K5611" s="38">
        <f>J5611+H5611</f>
        <v>2000000</v>
      </c>
      <c r="M5611" s="1321"/>
    </row>
    <row r="5612" spans="2:13" x14ac:dyDescent="0.35">
      <c r="B5612" s="23">
        <v>22020605</v>
      </c>
      <c r="C5612" s="23">
        <v>70951</v>
      </c>
      <c r="D5612" s="35" t="s">
        <v>5127</v>
      </c>
      <c r="E5612" s="36">
        <v>2101</v>
      </c>
      <c r="F5612" s="34">
        <v>10742400</v>
      </c>
      <c r="G5612" s="26" t="s">
        <v>167</v>
      </c>
      <c r="H5612" s="27"/>
      <c r="I5612" s="751"/>
      <c r="J5612" s="27">
        <v>300000</v>
      </c>
      <c r="K5612" s="38">
        <f t="shared" si="166"/>
        <v>300000</v>
      </c>
      <c r="M5612" s="1321"/>
    </row>
    <row r="5613" spans="2:13" x14ac:dyDescent="0.35">
      <c r="B5613" s="23">
        <v>22020703</v>
      </c>
      <c r="C5613" s="23">
        <v>70951</v>
      </c>
      <c r="D5613" s="35" t="s">
        <v>5127</v>
      </c>
      <c r="E5613" s="36">
        <v>2101</v>
      </c>
      <c r="F5613" s="34">
        <v>10742400</v>
      </c>
      <c r="G5613" s="26" t="s">
        <v>208</v>
      </c>
      <c r="H5613" s="27"/>
      <c r="I5613" s="751"/>
      <c r="J5613" s="27">
        <v>1000000</v>
      </c>
      <c r="K5613" s="38">
        <f t="shared" si="166"/>
        <v>1000000</v>
      </c>
      <c r="M5613" s="1321"/>
    </row>
    <row r="5614" spans="2:13" x14ac:dyDescent="0.35">
      <c r="B5614" s="23">
        <v>22020709</v>
      </c>
      <c r="C5614" s="23">
        <v>70951</v>
      </c>
      <c r="D5614" s="35" t="s">
        <v>5127</v>
      </c>
      <c r="E5614" s="36">
        <v>2101</v>
      </c>
      <c r="F5614" s="34">
        <v>10742400</v>
      </c>
      <c r="G5614" s="26" t="s">
        <v>230</v>
      </c>
      <c r="H5614" s="27"/>
      <c r="I5614" s="751"/>
      <c r="J5614" s="27">
        <v>300000</v>
      </c>
      <c r="K5614" s="38">
        <f t="shared" si="166"/>
        <v>300000</v>
      </c>
      <c r="M5614" s="1321"/>
    </row>
    <row r="5615" spans="2:13" x14ac:dyDescent="0.35">
      <c r="B5615" s="23">
        <v>22020801</v>
      </c>
      <c r="C5615" s="23">
        <v>70951</v>
      </c>
      <c r="D5615" s="35" t="s">
        <v>5127</v>
      </c>
      <c r="E5615" s="36">
        <v>2101</v>
      </c>
      <c r="F5615" s="34">
        <v>10742400</v>
      </c>
      <c r="G5615" s="26" t="s">
        <v>168</v>
      </c>
      <c r="H5615" s="27"/>
      <c r="I5615" s="751"/>
      <c r="J5615" s="27">
        <v>1000000</v>
      </c>
      <c r="K5615" s="38">
        <f t="shared" si="166"/>
        <v>1000000</v>
      </c>
      <c r="M5615" s="1321"/>
    </row>
    <row r="5616" spans="2:13" x14ac:dyDescent="0.35">
      <c r="B5616" s="23">
        <v>22020803</v>
      </c>
      <c r="C5616" s="23">
        <v>70951</v>
      </c>
      <c r="D5616" s="35" t="s">
        <v>5127</v>
      </c>
      <c r="E5616" s="36">
        <v>2101</v>
      </c>
      <c r="F5616" s="34">
        <v>10742400</v>
      </c>
      <c r="G5616" s="26" t="s">
        <v>169</v>
      </c>
      <c r="H5616" s="27"/>
      <c r="I5616" s="751"/>
      <c r="J5616" s="27">
        <v>500000</v>
      </c>
      <c r="K5616" s="38">
        <f t="shared" si="166"/>
        <v>500000</v>
      </c>
      <c r="M5616" s="1321"/>
    </row>
    <row r="5617" spans="2:13" x14ac:dyDescent="0.35">
      <c r="B5617" s="23">
        <v>22020901</v>
      </c>
      <c r="C5617" s="23">
        <v>70951</v>
      </c>
      <c r="D5617" s="35" t="s">
        <v>5127</v>
      </c>
      <c r="E5617" s="36">
        <v>2101</v>
      </c>
      <c r="F5617" s="34">
        <v>10742400</v>
      </c>
      <c r="G5617" s="26" t="s">
        <v>171</v>
      </c>
      <c r="H5617" s="27"/>
      <c r="I5617" s="751"/>
      <c r="J5617" s="27">
        <v>250000</v>
      </c>
      <c r="K5617" s="38">
        <f t="shared" si="166"/>
        <v>250000</v>
      </c>
      <c r="M5617" s="1321"/>
    </row>
    <row r="5618" spans="2:13" x14ac:dyDescent="0.35">
      <c r="B5618" s="23">
        <v>22021001</v>
      </c>
      <c r="C5618" s="23">
        <v>70951</v>
      </c>
      <c r="D5618" s="35" t="s">
        <v>5127</v>
      </c>
      <c r="E5618" s="36">
        <v>2101</v>
      </c>
      <c r="F5618" s="34">
        <v>10742400</v>
      </c>
      <c r="G5618" s="26" t="s">
        <v>172</v>
      </c>
      <c r="H5618" s="27"/>
      <c r="I5618" s="751"/>
      <c r="J5618" s="27">
        <v>500000</v>
      </c>
      <c r="K5618" s="38">
        <f t="shared" si="166"/>
        <v>500000</v>
      </c>
      <c r="M5618" s="1321"/>
    </row>
    <row r="5619" spans="2:13" x14ac:dyDescent="0.35">
      <c r="B5619" s="23">
        <v>22021002</v>
      </c>
      <c r="C5619" s="23">
        <v>70951</v>
      </c>
      <c r="D5619" s="35" t="s">
        <v>5127</v>
      </c>
      <c r="E5619" s="36">
        <v>2101</v>
      </c>
      <c r="F5619" s="34">
        <v>10742400</v>
      </c>
      <c r="G5619" s="26" t="s">
        <v>189</v>
      </c>
      <c r="H5619" s="27"/>
      <c r="I5619" s="751"/>
      <c r="J5619" s="27">
        <v>5000000</v>
      </c>
      <c r="K5619" s="38">
        <f t="shared" si="166"/>
        <v>5000000</v>
      </c>
      <c r="M5619" s="1321"/>
    </row>
    <row r="5620" spans="2:13" x14ac:dyDescent="0.35">
      <c r="B5620" s="23">
        <v>22021003</v>
      </c>
      <c r="C5620" s="23">
        <v>70951</v>
      </c>
      <c r="D5620" s="35" t="s">
        <v>5127</v>
      </c>
      <c r="E5620" s="36">
        <v>2101</v>
      </c>
      <c r="F5620" s="34">
        <v>10742400</v>
      </c>
      <c r="G5620" s="26" t="s">
        <v>173</v>
      </c>
      <c r="H5620" s="27"/>
      <c r="I5620" s="751"/>
      <c r="J5620" s="27">
        <v>1000000</v>
      </c>
      <c r="K5620" s="38">
        <f t="shared" si="166"/>
        <v>1000000</v>
      </c>
      <c r="M5620" s="1321"/>
    </row>
    <row r="5621" spans="2:13" x14ac:dyDescent="0.35">
      <c r="B5621" s="23">
        <v>22021006</v>
      </c>
      <c r="C5621" s="23">
        <v>70951</v>
      </c>
      <c r="D5621" s="35" t="s">
        <v>5127</v>
      </c>
      <c r="E5621" s="36">
        <v>2101</v>
      </c>
      <c r="F5621" s="34">
        <v>10742400</v>
      </c>
      <c r="G5621" s="26" t="s">
        <v>190</v>
      </c>
      <c r="H5621" s="27"/>
      <c r="I5621" s="751"/>
      <c r="J5621" s="27">
        <v>300000</v>
      </c>
      <c r="K5621" s="38">
        <f t="shared" si="166"/>
        <v>300000</v>
      </c>
      <c r="M5621" s="1321"/>
    </row>
    <row r="5622" spans="2:13" x14ac:dyDescent="0.35">
      <c r="B5622" s="23">
        <v>22021007</v>
      </c>
      <c r="C5622" s="23">
        <v>70951</v>
      </c>
      <c r="D5622" s="35" t="s">
        <v>5127</v>
      </c>
      <c r="E5622" s="36">
        <v>2101</v>
      </c>
      <c r="F5622" s="34">
        <v>10742400</v>
      </c>
      <c r="G5622" s="26" t="s">
        <v>175</v>
      </c>
      <c r="H5622" s="27"/>
      <c r="I5622" s="751"/>
      <c r="J5622" s="27">
        <v>1500000</v>
      </c>
      <c r="K5622" s="38">
        <f t="shared" si="166"/>
        <v>1500000</v>
      </c>
      <c r="M5622" s="1321"/>
    </row>
    <row r="5623" spans="2:13" x14ac:dyDescent="0.35">
      <c r="B5623" s="23">
        <v>22021008</v>
      </c>
      <c r="C5623" s="23">
        <v>70951</v>
      </c>
      <c r="D5623" s="35" t="s">
        <v>5127</v>
      </c>
      <c r="E5623" s="36">
        <v>2101</v>
      </c>
      <c r="F5623" s="34">
        <v>10742400</v>
      </c>
      <c r="G5623" s="26" t="s">
        <v>191</v>
      </c>
      <c r="H5623" s="27"/>
      <c r="I5623" s="751"/>
      <c r="J5623" s="27">
        <v>2000000</v>
      </c>
      <c r="K5623" s="38">
        <f t="shared" si="166"/>
        <v>2000000</v>
      </c>
      <c r="M5623" s="1321"/>
    </row>
    <row r="5624" spans="2:13" x14ac:dyDescent="0.35">
      <c r="B5624" s="23">
        <v>22021014</v>
      </c>
      <c r="C5624" s="23">
        <v>70951</v>
      </c>
      <c r="D5624" s="35" t="s">
        <v>5127</v>
      </c>
      <c r="E5624" s="36">
        <v>2101</v>
      </c>
      <c r="F5624" s="34">
        <v>10742400</v>
      </c>
      <c r="G5624" s="26" t="s">
        <v>206</v>
      </c>
      <c r="H5624" s="27"/>
      <c r="I5624" s="751"/>
      <c r="J5624" s="27">
        <v>300000</v>
      </c>
      <c r="K5624" s="38">
        <f t="shared" si="166"/>
        <v>300000</v>
      </c>
      <c r="M5624" s="1321"/>
    </row>
    <row r="5625" spans="2:13" ht="26.25" thickBot="1" x14ac:dyDescent="0.4">
      <c r="B5625" s="23">
        <v>22021021</v>
      </c>
      <c r="C5625" s="23">
        <v>70951</v>
      </c>
      <c r="D5625" s="35" t="s">
        <v>5127</v>
      </c>
      <c r="E5625" s="36">
        <v>2101</v>
      </c>
      <c r="F5625" s="34">
        <v>10742400</v>
      </c>
      <c r="G5625" s="26" t="s">
        <v>201</v>
      </c>
      <c r="H5625" s="27"/>
      <c r="I5625" s="751"/>
      <c r="J5625" s="27">
        <v>300000</v>
      </c>
      <c r="K5625" s="38">
        <f t="shared" si="166"/>
        <v>300000</v>
      </c>
      <c r="M5625" s="1321"/>
    </row>
    <row r="5626" spans="2:13" ht="27.75" thickTop="1" thickBot="1" x14ac:dyDescent="0.4">
      <c r="B5626" s="1238"/>
      <c r="C5626" s="1238"/>
      <c r="D5626" s="1238"/>
      <c r="E5626" s="1238"/>
      <c r="F5626" s="1238"/>
      <c r="G5626" s="16" t="s">
        <v>1039</v>
      </c>
      <c r="H5626" s="1239">
        <f>SUM(H5596:H5624)</f>
        <v>0</v>
      </c>
      <c r="I5626" s="747">
        <f>SUM(I5596:I5624)</f>
        <v>0</v>
      </c>
      <c r="J5626" s="1239">
        <f>SUM(J5596:J5625)</f>
        <v>33600000</v>
      </c>
      <c r="K5626" s="1239">
        <f>SUM(K5596:K5625)</f>
        <v>33600000</v>
      </c>
      <c r="M5626" s="1321"/>
    </row>
    <row r="5627" spans="2:13" ht="27" thickTop="1" thickBot="1" x14ac:dyDescent="0.4">
      <c r="B5627" s="13"/>
      <c r="C5627" s="13"/>
      <c r="D5627" s="13"/>
      <c r="E5627" s="13"/>
      <c r="F5627" s="13"/>
      <c r="G5627" s="15"/>
      <c r="H5627" s="43"/>
      <c r="I5627" s="728"/>
      <c r="J5627" s="43"/>
      <c r="K5627" s="1240"/>
      <c r="M5627" s="1321"/>
    </row>
    <row r="5628" spans="2:13" ht="27.75" thickTop="1" thickBot="1" x14ac:dyDescent="0.4">
      <c r="B5628" s="13"/>
      <c r="C5628" s="13"/>
      <c r="D5628" s="13"/>
      <c r="E5628" s="13"/>
      <c r="F5628" s="13"/>
      <c r="G5628" s="15"/>
      <c r="H5628" s="43"/>
      <c r="I5628" s="728"/>
      <c r="J5628" s="741" t="s">
        <v>179</v>
      </c>
      <c r="K5628" s="1239"/>
      <c r="M5628" s="1321"/>
    </row>
    <row r="5629" spans="2:13" ht="27.75" thickTop="1" thickBot="1" x14ac:dyDescent="0.4">
      <c r="B5629" s="13"/>
      <c r="C5629" s="13"/>
      <c r="D5629" s="13"/>
      <c r="E5629" s="13"/>
      <c r="F5629" s="13"/>
      <c r="G5629" s="15"/>
      <c r="H5629" s="43"/>
      <c r="I5629" s="728"/>
      <c r="J5629" s="741" t="s">
        <v>180</v>
      </c>
      <c r="K5629" s="1239">
        <f>K5626-K5628</f>
        <v>33600000</v>
      </c>
      <c r="M5629" s="1321"/>
    </row>
    <row r="5630" spans="2:13" ht="27.75" thickTop="1" thickBot="1" x14ac:dyDescent="0.4">
      <c r="B5630" s="13"/>
      <c r="C5630" s="13"/>
      <c r="D5630" s="13"/>
      <c r="E5630" s="13"/>
      <c r="F5630" s="13"/>
      <c r="G5630" s="15"/>
      <c r="H5630" s="43"/>
      <c r="I5630" s="728"/>
      <c r="J5630" s="720"/>
      <c r="K5630" s="1241"/>
      <c r="M5630" s="1321"/>
    </row>
    <row r="5631" spans="2:13" ht="27.75" thickTop="1" thickBot="1" x14ac:dyDescent="0.4">
      <c r="B5631" s="1088" t="s">
        <v>5125</v>
      </c>
      <c r="C5631" s="1572" t="s">
        <v>5126</v>
      </c>
      <c r="D5631" s="1572"/>
      <c r="E5631" s="1572"/>
      <c r="F5631" s="1572"/>
      <c r="G5631" s="1572"/>
      <c r="H5631" s="1108"/>
      <c r="I5631" s="1101"/>
      <c r="J5631" s="1112"/>
      <c r="K5631" s="1108"/>
      <c r="M5631" s="1321"/>
    </row>
    <row r="5632" spans="2:13" ht="27.75" thickTop="1" thickBot="1" x14ac:dyDescent="0.4">
      <c r="B5632" s="1569" t="s">
        <v>298</v>
      </c>
      <c r="C5632" s="1569"/>
      <c r="D5632" s="1569"/>
      <c r="E5632" s="1569"/>
      <c r="F5632" s="1569"/>
      <c r="G5632" s="31"/>
      <c r="H5632" s="32"/>
      <c r="I5632" s="753"/>
      <c r="J5632" s="722"/>
      <c r="K5632" s="32"/>
      <c r="M5632" s="1321"/>
    </row>
    <row r="5633" spans="2:13" ht="80.25" thickTop="1" thickBot="1" x14ac:dyDescent="0.4">
      <c r="B5633" s="20" t="s">
        <v>137</v>
      </c>
      <c r="C5633" s="20" t="s">
        <v>138</v>
      </c>
      <c r="D5633" s="20" t="s">
        <v>139</v>
      </c>
      <c r="E5633" s="20" t="s">
        <v>140</v>
      </c>
      <c r="F5633" s="20" t="s">
        <v>141</v>
      </c>
      <c r="G5633" s="20" t="s">
        <v>142</v>
      </c>
      <c r="H5633" s="33" t="s">
        <v>3311</v>
      </c>
      <c r="I5633" s="750" t="s">
        <v>3317</v>
      </c>
      <c r="J5633" s="717" t="s">
        <v>3318</v>
      </c>
      <c r="K5633" s="21" t="s">
        <v>5153</v>
      </c>
      <c r="M5633" s="1321"/>
    </row>
    <row r="5634" spans="2:13" ht="51.75" thickTop="1" x14ac:dyDescent="0.35">
      <c r="B5634" s="782">
        <v>23030106</v>
      </c>
      <c r="C5634" s="782">
        <v>70951</v>
      </c>
      <c r="D5634" s="790" t="s">
        <v>5128</v>
      </c>
      <c r="E5634" s="784">
        <v>3101</v>
      </c>
      <c r="F5634" s="782">
        <v>10742400</v>
      </c>
      <c r="G5634" s="37" t="s">
        <v>5129</v>
      </c>
      <c r="H5634" s="785"/>
      <c r="I5634" s="751"/>
      <c r="J5634" s="736">
        <v>10000000</v>
      </c>
      <c r="K5634" s="799">
        <f t="shared" ref="K5634:K5639" si="167">SUM(H5634,J5634)</f>
        <v>10000000</v>
      </c>
      <c r="M5634" s="1321"/>
    </row>
    <row r="5635" spans="2:13" ht="51" x14ac:dyDescent="0.35">
      <c r="B5635" s="698">
        <v>23030106</v>
      </c>
      <c r="C5635" s="782">
        <v>70951</v>
      </c>
      <c r="D5635" s="699" t="s">
        <v>5130</v>
      </c>
      <c r="E5635" s="700">
        <v>3101</v>
      </c>
      <c r="F5635" s="698">
        <v>10742400</v>
      </c>
      <c r="G5635" s="26" t="s">
        <v>5131</v>
      </c>
      <c r="H5635" s="791"/>
      <c r="I5635" s="751"/>
      <c r="J5635" s="726">
        <v>10000000</v>
      </c>
      <c r="K5635" s="799">
        <f t="shared" si="167"/>
        <v>10000000</v>
      </c>
      <c r="M5635" s="1321"/>
    </row>
    <row r="5636" spans="2:13" ht="51" x14ac:dyDescent="0.35">
      <c r="B5636" s="698">
        <v>23030106</v>
      </c>
      <c r="C5636" s="782">
        <v>70951</v>
      </c>
      <c r="D5636" s="699" t="s">
        <v>5132</v>
      </c>
      <c r="E5636" s="700">
        <v>3101</v>
      </c>
      <c r="F5636" s="698">
        <v>10742400</v>
      </c>
      <c r="G5636" s="26" t="s">
        <v>5133</v>
      </c>
      <c r="H5636" s="763"/>
      <c r="I5636" s="751"/>
      <c r="J5636" s="723">
        <v>10000000</v>
      </c>
      <c r="K5636" s="798">
        <f t="shared" si="167"/>
        <v>10000000</v>
      </c>
      <c r="M5636" s="1321"/>
    </row>
    <row r="5637" spans="2:13" ht="51" x14ac:dyDescent="0.35">
      <c r="B5637" s="698">
        <v>23030121</v>
      </c>
      <c r="C5637" s="782">
        <v>70951</v>
      </c>
      <c r="D5637" s="699" t="s">
        <v>5134</v>
      </c>
      <c r="E5637" s="700">
        <v>3101</v>
      </c>
      <c r="F5637" s="698">
        <v>10742400</v>
      </c>
      <c r="G5637" s="26" t="s">
        <v>5135</v>
      </c>
      <c r="H5637" s="791"/>
      <c r="I5637" s="751"/>
      <c r="J5637" s="726">
        <v>10000000</v>
      </c>
      <c r="K5637" s="799">
        <f t="shared" si="167"/>
        <v>10000000</v>
      </c>
      <c r="M5637" s="1321"/>
    </row>
    <row r="5638" spans="2:13" ht="51" x14ac:dyDescent="0.35">
      <c r="B5638" s="698">
        <v>23010112</v>
      </c>
      <c r="C5638" s="782">
        <v>70951</v>
      </c>
      <c r="D5638" s="699" t="s">
        <v>5136</v>
      </c>
      <c r="E5638" s="700">
        <v>3101</v>
      </c>
      <c r="F5638" s="698">
        <v>10742400</v>
      </c>
      <c r="G5638" s="26" t="s">
        <v>5137</v>
      </c>
      <c r="H5638" s="791"/>
      <c r="I5638" s="751"/>
      <c r="J5638" s="726">
        <v>10000000</v>
      </c>
      <c r="K5638" s="799">
        <f t="shared" si="167"/>
        <v>10000000</v>
      </c>
      <c r="M5638" s="1321"/>
    </row>
    <row r="5639" spans="2:13" ht="51" x14ac:dyDescent="0.35">
      <c r="B5639" s="698">
        <v>23010112</v>
      </c>
      <c r="C5639" s="782">
        <v>70951</v>
      </c>
      <c r="D5639" s="699" t="s">
        <v>5138</v>
      </c>
      <c r="E5639" s="700">
        <v>3101</v>
      </c>
      <c r="F5639" s="698">
        <v>10742400</v>
      </c>
      <c r="G5639" s="26" t="s">
        <v>5139</v>
      </c>
      <c r="H5639" s="791"/>
      <c r="I5639" s="751"/>
      <c r="J5639" s="726">
        <v>10000000</v>
      </c>
      <c r="K5639" s="799">
        <f t="shared" si="167"/>
        <v>10000000</v>
      </c>
      <c r="M5639" s="1321"/>
    </row>
    <row r="5640" spans="2:13" ht="51" x14ac:dyDescent="0.35">
      <c r="B5640" s="698">
        <v>23010112</v>
      </c>
      <c r="C5640" s="782">
        <v>70951</v>
      </c>
      <c r="D5640" s="699" t="s">
        <v>5140</v>
      </c>
      <c r="E5640" s="700">
        <v>3101</v>
      </c>
      <c r="F5640" s="698">
        <v>10742400</v>
      </c>
      <c r="G5640" s="26" t="s">
        <v>5141</v>
      </c>
      <c r="H5640" s="791"/>
      <c r="I5640" s="751"/>
      <c r="J5640" s="726">
        <v>10000000</v>
      </c>
      <c r="K5640" s="799">
        <f>SUM(H5640,J5640)</f>
        <v>10000000</v>
      </c>
      <c r="M5640" s="1321"/>
    </row>
    <row r="5641" spans="2:13" ht="51.75" thickBot="1" x14ac:dyDescent="0.4">
      <c r="B5641" s="698">
        <v>23010124</v>
      </c>
      <c r="C5641" s="782">
        <v>70951</v>
      </c>
      <c r="D5641" s="699" t="s">
        <v>5142</v>
      </c>
      <c r="E5641" s="700">
        <v>3101</v>
      </c>
      <c r="F5641" s="698">
        <v>10742400</v>
      </c>
      <c r="G5641" s="26" t="s">
        <v>5143</v>
      </c>
      <c r="H5641" s="791"/>
      <c r="I5641" s="751"/>
      <c r="J5641" s="726">
        <v>20000000</v>
      </c>
      <c r="K5641" s="799">
        <f t="shared" ref="K5641" si="168">SUM(H5641,J5641)</f>
        <v>20000000</v>
      </c>
      <c r="M5641" s="1321"/>
    </row>
    <row r="5642" spans="2:13" ht="27.75" thickTop="1" thickBot="1" x14ac:dyDescent="0.4">
      <c r="B5642" s="764"/>
      <c r="C5642" s="764"/>
      <c r="D5642" s="764"/>
      <c r="E5642" s="764"/>
      <c r="F5642" s="764"/>
      <c r="G5642" s="51" t="s">
        <v>214</v>
      </c>
      <c r="H5642" s="766">
        <f>SUM(H5634:H5641)</f>
        <v>0</v>
      </c>
      <c r="I5642" s="747">
        <f>SUM(I5634:I5641)</f>
        <v>0</v>
      </c>
      <c r="J5642" s="765">
        <f>SUM(J5634:J5641)</f>
        <v>90000000</v>
      </c>
      <c r="K5642" s="766">
        <f>SUM(K5634:K5641)</f>
        <v>90000000</v>
      </c>
      <c r="M5642" s="1321"/>
    </row>
    <row r="5643" spans="2:13" ht="27" thickTop="1" thickBot="1" x14ac:dyDescent="0.4">
      <c r="B5643" s="767"/>
      <c r="C5643" s="767"/>
      <c r="D5643" s="767"/>
      <c r="E5643" s="767"/>
      <c r="F5643" s="767"/>
      <c r="G5643" s="769"/>
      <c r="H5643" s="787"/>
      <c r="I5643" s="728"/>
      <c r="J5643" s="770"/>
      <c r="K5643" s="934"/>
      <c r="M5643" s="1321"/>
    </row>
    <row r="5644" spans="2:13" ht="27.75" thickTop="1" thickBot="1" x14ac:dyDescent="0.4">
      <c r="B5644" s="767"/>
      <c r="C5644" s="767"/>
      <c r="D5644" s="767"/>
      <c r="E5644" s="767"/>
      <c r="F5644" s="767"/>
      <c r="G5644" s="769"/>
      <c r="H5644" s="787"/>
      <c r="I5644" s="728"/>
      <c r="J5644" s="719" t="s">
        <v>215</v>
      </c>
      <c r="K5644" s="766">
        <f>K5642</f>
        <v>90000000</v>
      </c>
    </row>
    <row r="5645" spans="2:13" ht="26.25" thickTop="1" x14ac:dyDescent="0.35">
      <c r="B5645"/>
      <c r="C5645"/>
      <c r="D5645"/>
      <c r="E5645"/>
      <c r="F5645"/>
      <c r="G5645"/>
      <c r="H5645"/>
      <c r="I5645"/>
      <c r="J5645"/>
      <c r="K5645"/>
    </row>
  </sheetData>
  <autoFilter ref="B1:B5645"/>
  <mergeCells count="194">
    <mergeCell ref="C5593:G5593"/>
    <mergeCell ref="B5594:F5594"/>
    <mergeCell ref="C5631:G5631"/>
    <mergeCell ref="B5632:F5632"/>
    <mergeCell ref="C5529:G5529"/>
    <mergeCell ref="B5530:F5530"/>
    <mergeCell ref="C5578:G5578"/>
    <mergeCell ref="B5579:F5579"/>
    <mergeCell ref="B5380:G5380"/>
    <mergeCell ref="B5440:F5440"/>
    <mergeCell ref="B519:F519"/>
    <mergeCell ref="B876:F876"/>
    <mergeCell ref="B2137:F2137"/>
    <mergeCell ref="C2157:G2157"/>
    <mergeCell ref="B2253:F2253"/>
    <mergeCell ref="B2308:F2308"/>
    <mergeCell ref="B2630:G2630"/>
    <mergeCell ref="B2813:F2813"/>
    <mergeCell ref="B2854:F2854"/>
    <mergeCell ref="B2542:G2542"/>
    <mergeCell ref="B2415:G2415"/>
    <mergeCell ref="B2388:F2388"/>
    <mergeCell ref="B2245:F2245"/>
    <mergeCell ref="B2209:F2209"/>
    <mergeCell ref="B2509:G2509"/>
    <mergeCell ref="B1693:F1693"/>
    <mergeCell ref="B1725:F1725"/>
    <mergeCell ref="B1930:F1930"/>
    <mergeCell ref="B890:F890"/>
    <mergeCell ref="B821:F821"/>
    <mergeCell ref="B944:F944"/>
    <mergeCell ref="B1036:F1036"/>
    <mergeCell ref="C2327:G2327"/>
    <mergeCell ref="C2387:G2387"/>
    <mergeCell ref="B3256:F3256"/>
    <mergeCell ref="B3595:F3595"/>
    <mergeCell ref="B4099:F4099"/>
    <mergeCell ref="B3405:F3405"/>
    <mergeCell ref="B3458:F3458"/>
    <mergeCell ref="B3518:F3518"/>
    <mergeCell ref="B3551:F3551"/>
    <mergeCell ref="B3216:F3216"/>
    <mergeCell ref="C3215:G3215"/>
    <mergeCell ref="B3230:F3230"/>
    <mergeCell ref="B3307:F3307"/>
    <mergeCell ref="B3526:F3526"/>
    <mergeCell ref="B3613:F3613"/>
    <mergeCell ref="B4005:F4005"/>
    <mergeCell ref="B3720:F3720"/>
    <mergeCell ref="B3759:F3759"/>
    <mergeCell ref="B3785:F3785"/>
    <mergeCell ref="B3966:F3966"/>
    <mergeCell ref="B3123:F3123"/>
    <mergeCell ref="B3177:F3177"/>
    <mergeCell ref="B2685:F2685"/>
    <mergeCell ref="B2920:F2920"/>
    <mergeCell ref="B2328:F2328"/>
    <mergeCell ref="B3320:F3320"/>
    <mergeCell ref="B3389:F3389"/>
    <mergeCell ref="C4989:G4989"/>
    <mergeCell ref="B4385:F4385"/>
    <mergeCell ref="B3271:F3271"/>
    <mergeCell ref="B4416:F4416"/>
    <mergeCell ref="B2463:F2463"/>
    <mergeCell ref="B3154:F3154"/>
    <mergeCell ref="B2965:F2965"/>
    <mergeCell ref="C3176:G3176"/>
    <mergeCell ref="B2707:F2707"/>
    <mergeCell ref="B2863:F2863"/>
    <mergeCell ref="C3758:G3758"/>
    <mergeCell ref="B2988:F2988"/>
    <mergeCell ref="B2599:F2599"/>
    <mergeCell ref="B3479:F3479"/>
    <mergeCell ref="B4117:F4117"/>
    <mergeCell ref="B2789:F2789"/>
    <mergeCell ref="B2745:F2745"/>
    <mergeCell ref="B3026:F3026"/>
    <mergeCell ref="B3077:F3077"/>
    <mergeCell ref="B3113:F3113"/>
    <mergeCell ref="B3063:F3063"/>
    <mergeCell ref="B2911:F2911"/>
    <mergeCell ref="B4689:F4689"/>
    <mergeCell ref="B3831:F3831"/>
    <mergeCell ref="B5512:F5512"/>
    <mergeCell ref="C5511:G5511"/>
    <mergeCell ref="B5464:F5464"/>
    <mergeCell ref="B5085:F5085"/>
    <mergeCell ref="B3654:F3654"/>
    <mergeCell ref="B3707:F3707"/>
    <mergeCell ref="B4930:F4930"/>
    <mergeCell ref="B4976:F4976"/>
    <mergeCell ref="B4990:F4990"/>
    <mergeCell ref="B5062:F5062"/>
    <mergeCell ref="B5207:F5207"/>
    <mergeCell ref="B5161:F5161"/>
    <mergeCell ref="B5216:G5216"/>
    <mergeCell ref="B5264:F5264"/>
    <mergeCell ref="B4230:F4230"/>
    <mergeCell ref="B4737:F4737"/>
    <mergeCell ref="B5145:F5145"/>
    <mergeCell ref="C4501:G4501"/>
    <mergeCell ref="B4052:F4052"/>
    <mergeCell ref="B5360:F5360"/>
    <mergeCell ref="C5263:G5263"/>
    <mergeCell ref="B5311:G5311"/>
    <mergeCell ref="B5278:G5278"/>
    <mergeCell ref="B4647:F4647"/>
    <mergeCell ref="B4906:F4906"/>
    <mergeCell ref="B4866:F4866"/>
    <mergeCell ref="B4591:F4591"/>
    <mergeCell ref="B4570:F4570"/>
    <mergeCell ref="C4569:G4569"/>
    <mergeCell ref="B4700:F4700"/>
    <mergeCell ref="B4784:F4784"/>
    <mergeCell ref="B4634:F4634"/>
    <mergeCell ref="B4060:F4060"/>
    <mergeCell ref="B4502:F4502"/>
    <mergeCell ref="B4204:F4204"/>
    <mergeCell ref="B4146:F4146"/>
    <mergeCell ref="B4479:F4479"/>
    <mergeCell ref="B4299:F4299"/>
    <mergeCell ref="B4332:F4332"/>
    <mergeCell ref="B5:F5"/>
    <mergeCell ref="C207:G207"/>
    <mergeCell ref="B208:F208"/>
    <mergeCell ref="B837:F837"/>
    <mergeCell ref="B1071:F1071"/>
    <mergeCell ref="B315:F315"/>
    <mergeCell ref="C61:G61"/>
    <mergeCell ref="B62:F62"/>
    <mergeCell ref="B694:F694"/>
    <mergeCell ref="B370:F370"/>
    <mergeCell ref="B406:F406"/>
    <mergeCell ref="C405:K405"/>
    <mergeCell ref="B357:F357"/>
    <mergeCell ref="C356:K356"/>
    <mergeCell ref="B527:F527"/>
    <mergeCell ref="B777:F777"/>
    <mergeCell ref="B453:F453"/>
    <mergeCell ref="B49:F49"/>
    <mergeCell ref="B109:F109"/>
    <mergeCell ref="B119:F119"/>
    <mergeCell ref="B163:F163"/>
    <mergeCell ref="B172:F172"/>
    <mergeCell ref="B480:F480"/>
    <mergeCell ref="B490:F490"/>
    <mergeCell ref="C171:G171"/>
    <mergeCell ref="B281:F281"/>
    <mergeCell ref="B414:F414"/>
    <mergeCell ref="B1658:F1658"/>
    <mergeCell ref="B583:F583"/>
    <mergeCell ref="B624:F624"/>
    <mergeCell ref="B303:F303"/>
    <mergeCell ref="B747:F747"/>
    <mergeCell ref="B961:F961"/>
    <mergeCell ref="B1002:F1002"/>
    <mergeCell ref="B226:F226"/>
    <mergeCell ref="B268:F268"/>
    <mergeCell ref="B635:F635"/>
    <mergeCell ref="B679:F679"/>
    <mergeCell ref="B1465:G1465"/>
    <mergeCell ref="B1520:F1520"/>
    <mergeCell ref="B1538:F1538"/>
    <mergeCell ref="B1594:F1594"/>
    <mergeCell ref="B1640:F1640"/>
    <mergeCell ref="B1575:F1575"/>
    <mergeCell ref="B1617:F1617"/>
    <mergeCell ref="B1632:F1632"/>
    <mergeCell ref="B1420:F1420"/>
    <mergeCell ref="B1365:F1365"/>
    <mergeCell ref="B1109:F1109"/>
    <mergeCell ref="B1182:F1182"/>
    <mergeCell ref="B1218:F1218"/>
    <mergeCell ref="B1150:F1150"/>
    <mergeCell ref="B1230:F1230"/>
    <mergeCell ref="B1258:F1258"/>
    <mergeCell ref="B1299:F1299"/>
    <mergeCell ref="B1307:F1307"/>
    <mergeCell ref="B1329:F1329"/>
    <mergeCell ref="B1814:F1814"/>
    <mergeCell ref="B1435:F1435"/>
    <mergeCell ref="B1457:F1457"/>
    <mergeCell ref="B1373:F1373"/>
    <mergeCell ref="B1735:F1735"/>
    <mergeCell ref="C2307:G2307"/>
    <mergeCell ref="B2009:F2009"/>
    <mergeCell ref="B1985:F1985"/>
    <mergeCell ref="B2081:F2081"/>
    <mergeCell ref="B2198:F2198"/>
    <mergeCell ref="C2197:G2197"/>
    <mergeCell ref="B2158:F2158"/>
    <mergeCell ref="C2252:G2252"/>
    <mergeCell ref="B1765:F1765"/>
    <mergeCell ref="B1869:F1869"/>
  </mergeCells>
  <phoneticPr fontId="15" type="noConversion"/>
  <printOptions horizontalCentered="1"/>
  <pageMargins left="0.25" right="0.25" top="0.5" bottom="0.45" header="0.3" footer="0.3"/>
  <pageSetup paperSize="9" scale="34" fitToHeight="0" orientation="landscape" r:id="rId1"/>
  <headerFooter>
    <oddFooter>&amp;L&amp;22© Benue State Budget &amp; Economic Planning Commission, &amp;C&amp;"Arial,Bold"&amp;26&amp;P</oddFooter>
  </headerFooter>
  <rowBreaks count="179" manualBreakCount="179">
    <brk id="47" max="16383" man="1"/>
    <brk id="60" max="16383" man="1"/>
    <brk id="107" max="16383" man="1"/>
    <brk id="117" max="16383" man="1"/>
    <brk id="161" max="16383" man="1"/>
    <brk id="170" max="16383" man="1"/>
    <brk id="206" max="16383" man="1"/>
    <brk id="224" max="16383" man="1"/>
    <brk id="266" max="16383" man="1"/>
    <brk id="279" max="10" man="1"/>
    <brk id="313" max="16383" man="1"/>
    <brk id="355" max="16383" man="1"/>
    <brk id="368" max="16383" man="1"/>
    <brk id="412" max="16383" man="1"/>
    <brk id="451" max="16383" man="1"/>
    <brk id="488" max="16383" man="1"/>
    <brk id="519" max="10" man="1"/>
    <brk id="568" max="16383" man="1"/>
    <brk id="581" max="16383" man="1"/>
    <brk id="622" max="16383" man="1"/>
    <brk id="633" max="10" man="1"/>
    <brk id="677" max="16383" man="1"/>
    <brk id="692" max="10" man="1"/>
    <brk id="745" max="16383" man="1"/>
    <brk id="775" max="16383" man="1"/>
    <brk id="818" max="10" man="1"/>
    <brk id="835" max="16383" man="1"/>
    <brk id="874" max="16383" man="1"/>
    <brk id="888" max="16383" man="1"/>
    <brk id="942" max="16383" man="1"/>
    <brk id="959" max="16383" man="1"/>
    <brk id="1000" max="10" man="1"/>
    <brk id="1034" max="16383" man="1"/>
    <brk id="1069" max="16383" man="1"/>
    <brk id="1107" max="16383" man="1"/>
    <brk id="1148" max="16383" man="1"/>
    <brk id="1180" max="10" man="1"/>
    <brk id="1216" max="16383" man="1"/>
    <brk id="1228" max="16383" man="1"/>
    <brk id="1256" max="16383" man="1"/>
    <brk id="1297" max="16383" man="1"/>
    <brk id="1305" max="16383" man="1"/>
    <brk id="1327" max="16383" man="1"/>
    <brk id="1371" max="16383" man="1"/>
    <brk id="1418" max="16383" man="1"/>
    <brk id="1433" max="16383" man="1"/>
    <brk id="1463" max="16383" man="1"/>
    <brk id="1518" max="16383" man="1"/>
    <brk id="1536" max="16383" man="1"/>
    <brk id="1573" max="16383" man="1"/>
    <brk id="1592" max="16383" man="1"/>
    <brk id="1615" max="16383" man="1"/>
    <brk id="1630" max="10" man="1"/>
    <brk id="1656" max="16383" man="1"/>
    <brk id="1691" max="16383" man="1"/>
    <brk id="1733" max="16383" man="1"/>
    <brk id="1763" max="16383" man="1"/>
    <brk id="1812" max="16383" man="1"/>
    <brk id="1840" max="10" man="1"/>
    <brk id="1867" max="16383" man="1"/>
    <brk id="1928" max="16383" man="1"/>
    <brk id="1983" max="16383" man="1"/>
    <brk id="2079" max="16383" man="1"/>
    <brk id="2122" max="10" man="1"/>
    <brk id="2135" max="16383" man="1"/>
    <brk id="2156" max="16383" man="1"/>
    <brk id="2196" max="16383" man="1"/>
    <brk id="2207" max="16383" man="1"/>
    <brk id="2243" max="16383" man="1"/>
    <brk id="2251" max="16383" man="1"/>
    <brk id="2306" max="16383" man="1"/>
    <brk id="2326" max="16383" man="1"/>
    <brk id="2386" max="16383" man="1"/>
    <brk id="2413" max="16383" man="1"/>
    <brk id="2461" max="16383" man="1"/>
    <brk id="2488" max="16383" man="1"/>
    <brk id="2507" max="16383" man="1"/>
    <brk id="2540" max="16383" man="1"/>
    <brk id="2597" max="16383" man="1"/>
    <brk id="2628" max="16383" man="1"/>
    <brk id="2679" max="10" man="1"/>
    <brk id="2683" max="16383" man="1"/>
    <brk id="2705" max="10" man="1"/>
    <brk id="2743" max="16383" man="1"/>
    <brk id="2787" max="16383" man="1"/>
    <brk id="2811" max="16383" man="1"/>
    <brk id="2852" max="16383" man="1"/>
    <brk id="2861" max="16383" man="1"/>
    <brk id="2909" max="16383" man="1"/>
    <brk id="2918" max="16383" man="1"/>
    <brk id="2963" max="16383" man="1"/>
    <brk id="2986" max="16383" man="1"/>
    <brk id="3024" max="16383" man="1"/>
    <brk id="3061" max="16383" man="1"/>
    <brk id="3075" max="16383" man="1"/>
    <brk id="3111" max="16383" man="1"/>
    <brk id="3121" max="16383" man="1"/>
    <brk id="3152" max="16383" man="1"/>
    <brk id="3175" max="16383" man="1"/>
    <brk id="3214" max="16383" man="1"/>
    <brk id="3228" max="16383" man="1"/>
    <brk id="3254" max="16383" man="1"/>
    <brk id="3269" max="16383" man="1"/>
    <brk id="3305" max="16383" man="1"/>
    <brk id="3318" max="16383" man="1"/>
    <brk id="3387" max="16383" man="1"/>
    <brk id="3403" max="16383" man="1"/>
    <brk id="3444" max="10" man="1"/>
    <brk id="3457" max="10" man="1"/>
    <brk id="3477" max="16383" man="1"/>
    <brk id="3516" max="16383" man="1"/>
    <brk id="3524" max="16383" man="1"/>
    <brk id="3549" max="16383" man="1"/>
    <brk id="3593" max="16383" man="1"/>
    <brk id="3611" max="16383" man="1"/>
    <brk id="3652" max="16383" man="1"/>
    <brk id="3705" max="16383" man="1"/>
    <brk id="3718" max="16383" man="1"/>
    <brk id="3757" max="16383" man="1"/>
    <brk id="3777" max="10" man="1"/>
    <brk id="3783" max="16383" man="1"/>
    <brk id="3820" max="16383" man="1"/>
    <brk id="3829" max="16383" man="1"/>
    <brk id="3964" max="16383" man="1"/>
    <brk id="3994" max="16383" man="1"/>
    <brk id="4003" max="16383" man="1"/>
    <brk id="4041" max="16383" man="1"/>
    <brk id="4050" max="16383" man="1"/>
    <brk id="4058" max="16383" man="1"/>
    <brk id="4097" max="16383" man="1"/>
    <brk id="4115" max="16383" man="1"/>
    <brk id="4144" max="16383" man="1"/>
    <brk id="4202" max="16383" man="1"/>
    <brk id="4228" max="16383" man="1"/>
    <brk id="4297" max="16383" man="1"/>
    <brk id="4330" max="16383" man="1"/>
    <brk id="4373" max="16383" man="1"/>
    <brk id="4383" max="16383" man="1"/>
    <brk id="4403" max="16383" man="1"/>
    <brk id="4414" max="16383" man="1"/>
    <brk id="4477" max="16383" man="1"/>
    <brk id="4500" max="16383" man="1"/>
    <brk id="4568" max="16383" man="1"/>
    <brk id="4589" max="16383" man="1"/>
    <brk id="4623" max="16383" man="1"/>
    <brk id="4632" max="16383" man="1"/>
    <brk id="4645" max="16383" man="1"/>
    <brk id="4679" max="16383" man="1"/>
    <brk id="4687" max="16383" man="1"/>
    <brk id="4698" max="16383" man="1"/>
    <brk id="4735" max="16383" man="1"/>
    <brk id="4782" max="16383" man="1"/>
    <brk id="4864" max="16383" man="1"/>
    <brk id="4904" max="16383" man="1"/>
    <brk id="4928" max="16383" man="1"/>
    <brk id="4974" max="16383" man="1"/>
    <brk id="4988" max="16383" man="1"/>
    <brk id="5060" max="16383" man="1"/>
    <brk id="5083" max="16383" man="1"/>
    <brk id="5143" max="16383" man="1"/>
    <brk id="5159" max="16383" man="1"/>
    <brk id="5205" max="16383" man="1"/>
    <brk id="5214" max="16383" man="1"/>
    <brk id="5243" max="10" man="1"/>
    <brk id="5259" max="10" man="1"/>
    <brk id="5262" max="16383" man="1"/>
    <brk id="5276" max="16383" man="1"/>
    <brk id="5309" max="16383" man="1"/>
    <brk id="5349" max="16383" man="1"/>
    <brk id="5358" max="16383" man="1"/>
    <brk id="5378" max="16383" man="1"/>
    <brk id="5438" max="16383" man="1"/>
    <brk id="5462" max="16383" man="1"/>
    <brk id="5510" max="16383" man="1"/>
    <brk id="5528" max="16383" man="1"/>
    <brk id="5567" max="16383" man="1"/>
    <brk id="5577" max="16383" man="1"/>
    <brk id="5592" max="16383" man="1"/>
    <brk id="5630" max="16383" man="1"/>
  </rowBreak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S102"/>
  <sheetViews>
    <sheetView view="pageBreakPreview" topLeftCell="A34" zoomScale="50" zoomScaleNormal="50" zoomScaleSheetLayoutView="50" workbookViewId="0">
      <selection activeCell="E49" sqref="E49"/>
    </sheetView>
  </sheetViews>
  <sheetFormatPr defaultColWidth="8.7109375" defaultRowHeight="25.5" x14ac:dyDescent="0.35"/>
  <cols>
    <col min="1" max="1" width="11.5703125" style="1027" customWidth="1"/>
    <col min="2" max="2" width="29.5703125" style="1514" customWidth="1"/>
    <col min="3" max="3" width="98.5703125" style="1027" customWidth="1"/>
    <col min="4" max="4" width="38.85546875" style="1029" customWidth="1"/>
    <col min="5" max="5" width="36.140625" style="1027" customWidth="1"/>
    <col min="6" max="6" width="38" style="1029" customWidth="1"/>
    <col min="7" max="7" width="39.42578125" style="1027" customWidth="1"/>
    <col min="8" max="8" width="37.28515625" style="1027" customWidth="1"/>
    <col min="9" max="9" width="38" style="1027" customWidth="1"/>
    <col min="10" max="10" width="33.5703125" style="1027" customWidth="1"/>
    <col min="11" max="11" width="33.28515625" style="1027" customWidth="1"/>
    <col min="12" max="12" width="39.140625" style="1027" customWidth="1"/>
    <col min="13" max="13" width="38.7109375" style="1027" customWidth="1"/>
    <col min="14" max="14" width="34.42578125" style="1027" customWidth="1"/>
    <col min="15" max="15" width="2.42578125" style="1027" customWidth="1"/>
    <col min="16" max="16" width="38.7109375" style="1027" hidden="1" customWidth="1"/>
    <col min="17" max="17" width="71.140625" style="1027" hidden="1" customWidth="1"/>
    <col min="18" max="18" width="38.85546875" style="1029" customWidth="1"/>
    <col min="19" max="19" width="42.5703125" style="1027" customWidth="1"/>
    <col min="20" max="16384" width="8.7109375" style="1027"/>
  </cols>
  <sheetData>
    <row r="1" spans="1:19" ht="26.25" x14ac:dyDescent="0.35">
      <c r="A1" s="1025"/>
      <c r="B1" s="1026"/>
      <c r="C1" s="1580" t="s">
        <v>0</v>
      </c>
      <c r="D1" s="1580"/>
      <c r="E1" s="1580"/>
      <c r="F1" s="1580"/>
      <c r="G1" s="1580"/>
      <c r="H1" s="1580"/>
      <c r="I1" s="1580"/>
      <c r="J1" s="1580"/>
      <c r="K1" s="1580"/>
      <c r="L1" s="1580"/>
      <c r="M1" s="1580"/>
      <c r="N1" s="1580"/>
    </row>
    <row r="2" spans="1:19" ht="45" customHeight="1" x14ac:dyDescent="0.35">
      <c r="A2" s="1025"/>
      <c r="B2" s="1026"/>
      <c r="C2" s="1506"/>
      <c r="D2" s="1507"/>
      <c r="E2" s="1506"/>
      <c r="F2" s="1507"/>
      <c r="G2" s="1506"/>
      <c r="H2" s="1506"/>
      <c r="I2" s="651"/>
      <c r="J2" s="1508"/>
      <c r="K2" s="1508"/>
      <c r="L2" s="1508"/>
      <c r="N2" s="695"/>
    </row>
    <row r="3" spans="1:19" ht="39.6" customHeight="1" thickBot="1" x14ac:dyDescent="0.4">
      <c r="A3" s="1024"/>
      <c r="B3" s="1024"/>
      <c r="C3" s="1581" t="s">
        <v>5072</v>
      </c>
      <c r="D3" s="1581"/>
      <c r="E3" s="1581"/>
      <c r="F3" s="1581"/>
      <c r="G3" s="1581"/>
      <c r="H3" s="1581"/>
      <c r="I3" s="1581"/>
      <c r="J3" s="1581"/>
      <c r="K3" s="1581"/>
      <c r="L3" s="1581"/>
      <c r="M3" s="1581"/>
      <c r="N3" s="1581"/>
    </row>
    <row r="4" spans="1:19" s="1510" customFormat="1" ht="117.75" thickTop="1" thickBot="1" x14ac:dyDescent="0.4">
      <c r="A4" s="649" t="s">
        <v>1</v>
      </c>
      <c r="B4" s="650" t="s">
        <v>2</v>
      </c>
      <c r="C4" s="649" t="s">
        <v>3</v>
      </c>
      <c r="D4" s="1509" t="s">
        <v>5006</v>
      </c>
      <c r="E4" s="650" t="s">
        <v>5007</v>
      </c>
      <c r="F4" s="1509" t="s">
        <v>3314</v>
      </c>
      <c r="G4" s="650" t="s">
        <v>3302</v>
      </c>
      <c r="H4" s="650" t="s">
        <v>3303</v>
      </c>
      <c r="I4" s="650" t="s">
        <v>3304</v>
      </c>
      <c r="J4" s="650" t="s">
        <v>5009</v>
      </c>
      <c r="K4" s="650" t="s">
        <v>5121</v>
      </c>
      <c r="L4" s="650" t="s">
        <v>5084</v>
      </c>
      <c r="M4" s="650" t="s">
        <v>3305</v>
      </c>
      <c r="N4" s="650" t="s">
        <v>3306</v>
      </c>
      <c r="P4" s="1511"/>
      <c r="R4" s="1512"/>
    </row>
    <row r="5" spans="1:19" s="1514" customFormat="1" ht="35.1" customHeight="1" thickTop="1" thickBot="1" x14ac:dyDescent="0.4">
      <c r="A5" s="1"/>
      <c r="B5" s="1582" t="s">
        <v>4</v>
      </c>
      <c r="C5" s="1583"/>
      <c r="D5" s="1513">
        <f t="shared" ref="D5:M5" si="0">SUM(D6:D102)</f>
        <v>225727395206.96994</v>
      </c>
      <c r="E5" s="1071">
        <f t="shared" si="0"/>
        <v>147593172313.13077</v>
      </c>
      <c r="F5" s="1513">
        <f t="shared" si="0"/>
        <v>373320567520.10077</v>
      </c>
      <c r="G5" s="1071">
        <f t="shared" si="0"/>
        <v>44300716003.831512</v>
      </c>
      <c r="H5" s="1071">
        <f t="shared" si="0"/>
        <v>107566559185.05205</v>
      </c>
      <c r="I5" s="1071">
        <f t="shared" si="0"/>
        <v>151867275188.88354</v>
      </c>
      <c r="J5" s="1071">
        <f t="shared" si="0"/>
        <v>43581379948.139984</v>
      </c>
      <c r="K5" s="1071">
        <f>SUM(K6:K102)</f>
        <v>34312484913.410004</v>
      </c>
      <c r="L5" s="1071">
        <f>P5</f>
        <v>77893864861.549988</v>
      </c>
      <c r="M5" s="1071">
        <f t="shared" si="0"/>
        <v>221153292130.33261</v>
      </c>
      <c r="N5" s="1071">
        <f>SUM(N6:N102)</f>
        <v>373020567319.21588</v>
      </c>
      <c r="P5" s="1515">
        <f>J5+K5</f>
        <v>77893864861.549988</v>
      </c>
      <c r="R5" s="1515"/>
    </row>
    <row r="6" spans="1:19" ht="27" thickTop="1" x14ac:dyDescent="0.35">
      <c r="A6" s="1516">
        <v>1</v>
      </c>
      <c r="B6" s="2" t="s">
        <v>5</v>
      </c>
      <c r="C6" s="1517" t="s">
        <v>6</v>
      </c>
      <c r="D6" s="1518"/>
      <c r="E6" s="1519"/>
      <c r="F6" s="1518">
        <f>SUM(D6,E6)</f>
        <v>0</v>
      </c>
      <c r="G6" s="1520">
        <f>'Detail RecExp. &amp; CapEx'!J43</f>
        <v>130952034</v>
      </c>
      <c r="H6" s="1070">
        <f>'Detail RecExp. &amp; CapEx'!J57</f>
        <v>11500000</v>
      </c>
      <c r="I6" s="1070">
        <f t="shared" ref="I6:I72" si="1">G6+H6</f>
        <v>142452034</v>
      </c>
      <c r="J6" s="1070">
        <f>'Detail RecExp. &amp; CapEx'!I43</f>
        <v>1290266177.23</v>
      </c>
      <c r="K6" s="1070">
        <f>'Detail RecExp. &amp; CapEx'!I57</f>
        <v>104530000</v>
      </c>
      <c r="L6" s="1070">
        <f>J6+K6</f>
        <v>1394796177.23</v>
      </c>
      <c r="M6" s="1070">
        <v>5205335570.46</v>
      </c>
      <c r="N6" s="651">
        <f>SUM(I6,M6)</f>
        <v>5347787604.46</v>
      </c>
      <c r="P6" s="1029"/>
      <c r="Q6" s="1027" t="s">
        <v>6</v>
      </c>
      <c r="S6" s="1521"/>
    </row>
    <row r="7" spans="1:19" ht="26.25" x14ac:dyDescent="0.35">
      <c r="A7" s="1516">
        <v>2</v>
      </c>
      <c r="B7" s="2" t="s">
        <v>7</v>
      </c>
      <c r="C7" s="4" t="s">
        <v>8</v>
      </c>
      <c r="D7" s="1522"/>
      <c r="E7" s="1523"/>
      <c r="F7" s="1522">
        <f t="shared" ref="F7:F17" si="2">SUM(D7,E7)</f>
        <v>0</v>
      </c>
      <c r="G7" s="1524">
        <f>'Detail RecExp. &amp; CapEx'!J103</f>
        <v>0</v>
      </c>
      <c r="H7" s="652">
        <f>'Detail RecExp. &amp; CapEx'!J114</f>
        <v>0</v>
      </c>
      <c r="I7" s="652">
        <f t="shared" si="1"/>
        <v>0</v>
      </c>
      <c r="J7" s="652">
        <f>'Detail RecExp. &amp; CapEx'!I103</f>
        <v>411306480.13999999</v>
      </c>
      <c r="K7" s="652">
        <f>'Detail RecExp. &amp; CapEx'!I114</f>
        <v>0</v>
      </c>
      <c r="L7" s="652">
        <f t="shared" ref="L7:L71" si="3">J7+K7</f>
        <v>411306480.13999999</v>
      </c>
      <c r="M7" s="652">
        <v>1893435611.6500001</v>
      </c>
      <c r="N7" s="653">
        <f t="shared" ref="N7:N39" si="4">SUM(I7,M7)</f>
        <v>1893435611.6500001</v>
      </c>
      <c r="P7" s="1029"/>
      <c r="Q7" s="1029" t="s">
        <v>8</v>
      </c>
      <c r="S7" s="1521"/>
    </row>
    <row r="8" spans="1:19" ht="51" x14ac:dyDescent="0.35">
      <c r="A8" s="1516">
        <v>3</v>
      </c>
      <c r="B8" s="2" t="s">
        <v>11</v>
      </c>
      <c r="C8" s="4" t="s">
        <v>12</v>
      </c>
      <c r="D8" s="1522">
        <v>4544000000</v>
      </c>
      <c r="E8" s="1523">
        <f>'DetailSup-Rec.Rev.,2024'!G12</f>
        <v>-4544000000</v>
      </c>
      <c r="F8" s="1522">
        <f t="shared" si="2"/>
        <v>0</v>
      </c>
      <c r="G8" s="1524">
        <f>'Detail RecExp. &amp; CapEx'!J202</f>
        <v>0</v>
      </c>
      <c r="H8" s="652">
        <f>'Detail RecExp. &amp; CapEx'!J221</f>
        <v>0</v>
      </c>
      <c r="I8" s="652">
        <f t="shared" si="1"/>
        <v>0</v>
      </c>
      <c r="J8" s="652">
        <f>'Detail RecExp. &amp; CapEx'!I202</f>
        <v>200718.07</v>
      </c>
      <c r="K8" s="652">
        <f>'Detail RecExp. &amp; CapEx'!I221</f>
        <v>0</v>
      </c>
      <c r="L8" s="652">
        <f t="shared" si="3"/>
        <v>200718.07</v>
      </c>
      <c r="M8" s="652"/>
      <c r="N8" s="653">
        <f t="shared" si="4"/>
        <v>0</v>
      </c>
      <c r="P8" s="1029"/>
      <c r="Q8" s="1029" t="s">
        <v>12</v>
      </c>
      <c r="S8" s="1521"/>
    </row>
    <row r="9" spans="1:19" ht="51" x14ac:dyDescent="0.35">
      <c r="A9" s="1516">
        <v>4</v>
      </c>
      <c r="B9" s="2" t="s">
        <v>3291</v>
      </c>
      <c r="C9" s="3" t="s">
        <v>3290</v>
      </c>
      <c r="D9" s="1522"/>
      <c r="E9" s="1523"/>
      <c r="F9" s="1522">
        <f t="shared" si="2"/>
        <v>0</v>
      </c>
      <c r="G9" s="1524">
        <f>'Detail RecExp. &amp; CapEx'!J618</f>
        <v>0</v>
      </c>
      <c r="H9" s="652">
        <f>'Detail RecExp. &amp; CapEx'!J630</f>
        <v>0</v>
      </c>
      <c r="I9" s="652">
        <f t="shared" si="1"/>
        <v>0</v>
      </c>
      <c r="J9" s="652">
        <f>'Detail RecExp. &amp; CapEx'!I618</f>
        <v>0</v>
      </c>
      <c r="K9" s="652">
        <f>'Detail RecExp. &amp; CapEx'!I630</f>
        <v>0</v>
      </c>
      <c r="L9" s="652">
        <f t="shared" si="3"/>
        <v>0</v>
      </c>
      <c r="M9" s="652">
        <v>391972400</v>
      </c>
      <c r="N9" s="653">
        <f t="shared" si="4"/>
        <v>391972400</v>
      </c>
      <c r="P9" s="1029"/>
      <c r="Q9" s="1027" t="s">
        <v>3290</v>
      </c>
      <c r="S9" s="1521"/>
    </row>
    <row r="10" spans="1:19" ht="26.25" x14ac:dyDescent="0.4">
      <c r="A10" s="1516">
        <v>5</v>
      </c>
      <c r="B10" s="1525" t="s">
        <v>47</v>
      </c>
      <c r="C10" s="1526" t="s">
        <v>48</v>
      </c>
      <c r="D10" s="1522">
        <v>3040000000</v>
      </c>
      <c r="E10" s="1523">
        <f>'DetailSup-Rec.Rev.,2024'!G123</f>
        <v>2551636743</v>
      </c>
      <c r="F10" s="1522">
        <f t="shared" si="2"/>
        <v>5591636743</v>
      </c>
      <c r="G10" s="1527">
        <f>'Detail RecExp. &amp; CapEx'!J297</f>
        <v>6500000000</v>
      </c>
      <c r="H10" s="1528">
        <f>'Detail RecExp. &amp; CapEx'!J310</f>
        <v>1260000000</v>
      </c>
      <c r="I10" s="652">
        <f>G10+H10</f>
        <v>7760000000</v>
      </c>
      <c r="J10" s="652">
        <f>'Detail RecExp. &amp; CapEx'!I297</f>
        <v>4187215690.9200001</v>
      </c>
      <c r="K10" s="652">
        <f>'Detail RecExp. &amp; CapEx'!I310</f>
        <v>0</v>
      </c>
      <c r="L10" s="652">
        <f t="shared" si="3"/>
        <v>4187215690.9200001</v>
      </c>
      <c r="M10" s="652">
        <v>3047462658.5300002</v>
      </c>
      <c r="N10" s="653">
        <f>SUM(I10,M10)</f>
        <v>10807462658.530001</v>
      </c>
      <c r="P10" s="1029"/>
      <c r="Q10" s="1521" t="s">
        <v>48</v>
      </c>
      <c r="S10" s="1521"/>
    </row>
    <row r="11" spans="1:19" ht="26.25" x14ac:dyDescent="0.4">
      <c r="A11" s="1516">
        <v>6</v>
      </c>
      <c r="B11" s="2" t="s">
        <v>135</v>
      </c>
      <c r="C11" s="4" t="s">
        <v>136</v>
      </c>
      <c r="D11" s="1522">
        <v>97400000</v>
      </c>
      <c r="E11" s="1523"/>
      <c r="F11" s="1522">
        <f t="shared" si="2"/>
        <v>97400000</v>
      </c>
      <c r="G11" s="1524">
        <f>'Detail RecExp. &amp; CapEx'!J351</f>
        <v>12000000</v>
      </c>
      <c r="H11" s="1528">
        <f>'Detail RecExp. &amp; CapEx'!J364</f>
        <v>0</v>
      </c>
      <c r="I11" s="652">
        <f t="shared" si="1"/>
        <v>12000000</v>
      </c>
      <c r="J11" s="652">
        <f>'Detail RecExp. &amp; CapEx'!I351</f>
        <v>0</v>
      </c>
      <c r="K11" s="652">
        <f>'Detail RecExp. &amp; CapEx'!I364</f>
        <v>0</v>
      </c>
      <c r="L11" s="652">
        <f t="shared" si="3"/>
        <v>0</v>
      </c>
      <c r="M11" s="652">
        <v>24977000</v>
      </c>
      <c r="N11" s="653">
        <f t="shared" si="4"/>
        <v>36977000</v>
      </c>
      <c r="P11" s="1029"/>
      <c r="Q11" s="1027" t="s">
        <v>136</v>
      </c>
      <c r="S11" s="1521"/>
    </row>
    <row r="12" spans="1:19" ht="26.25" x14ac:dyDescent="0.4">
      <c r="A12" s="1516"/>
      <c r="B12" s="2" t="s">
        <v>5103</v>
      </c>
      <c r="C12" s="4" t="s">
        <v>5106</v>
      </c>
      <c r="D12" s="1522"/>
      <c r="E12" s="1523"/>
      <c r="F12" s="1522"/>
      <c r="G12" s="1524">
        <f>'Detail RecExp. &amp; CapEx'!J5573</f>
        <v>390130000</v>
      </c>
      <c r="H12" s="1528">
        <f>'Detail RecExp. &amp; CapEx'!J5589</f>
        <v>1693522203.4100001</v>
      </c>
      <c r="I12" s="652">
        <f>G12+H12</f>
        <v>2083652203.4100001</v>
      </c>
      <c r="J12" s="652"/>
      <c r="K12" s="652"/>
      <c r="L12" s="652">
        <f>J12+K12</f>
        <v>0</v>
      </c>
      <c r="M12" s="652"/>
      <c r="N12" s="653">
        <f t="shared" si="4"/>
        <v>2083652203.4100001</v>
      </c>
      <c r="P12" s="1029"/>
      <c r="Q12" s="1027" t="s">
        <v>5106</v>
      </c>
      <c r="S12" s="1521"/>
    </row>
    <row r="13" spans="1:19" ht="26.25" x14ac:dyDescent="0.4">
      <c r="A13" s="1516">
        <v>7</v>
      </c>
      <c r="B13" s="2" t="s">
        <v>45</v>
      </c>
      <c r="C13" s="4" t="s">
        <v>46</v>
      </c>
      <c r="D13" s="1522"/>
      <c r="E13" s="1523"/>
      <c r="F13" s="1522">
        <f t="shared" si="2"/>
        <v>0</v>
      </c>
      <c r="G13" s="1524">
        <f>'Detail RecExp. &amp; CapEx'!J400</f>
        <v>387000</v>
      </c>
      <c r="H13" s="1528">
        <f>'Detail RecExp. &amp; CapEx'!J409</f>
        <v>0</v>
      </c>
      <c r="I13" s="652">
        <f t="shared" si="1"/>
        <v>387000</v>
      </c>
      <c r="J13" s="652">
        <f>'Detail RecExp. &amp; CapEx'!I400</f>
        <v>12981964.23</v>
      </c>
      <c r="K13" s="652">
        <f>'Detail RecExp. &amp; CapEx'!J409</f>
        <v>0</v>
      </c>
      <c r="L13" s="652">
        <f>J13+K13</f>
        <v>12981964.23</v>
      </c>
      <c r="M13" s="652">
        <v>36766085.549999997</v>
      </c>
      <c r="N13" s="653">
        <f t="shared" si="4"/>
        <v>37153085.549999997</v>
      </c>
      <c r="P13" s="1029"/>
      <c r="Q13" s="1027" t="s">
        <v>46</v>
      </c>
      <c r="S13" s="1521"/>
    </row>
    <row r="14" spans="1:19" ht="26.25" x14ac:dyDescent="0.35">
      <c r="A14" s="1516">
        <v>8</v>
      </c>
      <c r="B14" s="2" t="s">
        <v>9</v>
      </c>
      <c r="C14" s="4" t="s">
        <v>10</v>
      </c>
      <c r="D14" s="1522">
        <v>13500000</v>
      </c>
      <c r="E14" s="1523"/>
      <c r="F14" s="1522">
        <f t="shared" si="2"/>
        <v>13500000</v>
      </c>
      <c r="G14" s="1524">
        <f>'Detail RecExp. &amp; CapEx'!J447</f>
        <v>0</v>
      </c>
      <c r="H14" s="652"/>
      <c r="I14" s="652">
        <f t="shared" si="1"/>
        <v>0</v>
      </c>
      <c r="J14" s="652">
        <f>'Detail RecExp. &amp; CapEx'!I447</f>
        <v>1000129</v>
      </c>
      <c r="K14" s="652"/>
      <c r="L14" s="652">
        <f t="shared" si="3"/>
        <v>1000129</v>
      </c>
      <c r="M14" s="652">
        <v>18080000</v>
      </c>
      <c r="N14" s="653">
        <f t="shared" si="4"/>
        <v>18080000</v>
      </c>
      <c r="P14" s="1029"/>
      <c r="Q14" s="1027" t="s">
        <v>10</v>
      </c>
      <c r="S14" s="1521"/>
    </row>
    <row r="15" spans="1:19" ht="26.25" x14ac:dyDescent="0.35">
      <c r="A15" s="1516">
        <v>9</v>
      </c>
      <c r="B15" s="2" t="s">
        <v>30</v>
      </c>
      <c r="C15" s="4" t="s">
        <v>31</v>
      </c>
      <c r="D15" s="1522">
        <v>500000</v>
      </c>
      <c r="E15" s="1523"/>
      <c r="F15" s="1522">
        <f t="shared" si="2"/>
        <v>500000</v>
      </c>
      <c r="G15" s="1524">
        <f>'Detail RecExp. &amp; CapEx'!J474</f>
        <v>0</v>
      </c>
      <c r="H15" s="652">
        <f>'Detail RecExp. &amp; CapEx'!J485</f>
        <v>0</v>
      </c>
      <c r="I15" s="652">
        <f t="shared" si="1"/>
        <v>0</v>
      </c>
      <c r="J15" s="652">
        <f>'Detail RecExp. &amp; CapEx'!I474</f>
        <v>2623553.8899999997</v>
      </c>
      <c r="K15" s="652">
        <f>'Detail RecExp. &amp; CapEx'!I485</f>
        <v>0</v>
      </c>
      <c r="L15" s="652">
        <f t="shared" si="3"/>
        <v>2623553.8899999997</v>
      </c>
      <c r="M15" s="652">
        <v>95424600.75</v>
      </c>
      <c r="N15" s="653">
        <f t="shared" si="4"/>
        <v>95424600.75</v>
      </c>
      <c r="P15" s="1029"/>
      <c r="Q15" s="1027" t="s">
        <v>31</v>
      </c>
      <c r="S15" s="1521"/>
    </row>
    <row r="16" spans="1:19" ht="26.25" x14ac:dyDescent="0.35">
      <c r="A16" s="1516">
        <v>10</v>
      </c>
      <c r="B16" s="2" t="s">
        <v>32</v>
      </c>
      <c r="C16" s="4" t="s">
        <v>33</v>
      </c>
      <c r="D16" s="1522">
        <v>600000</v>
      </c>
      <c r="E16" s="1523"/>
      <c r="F16" s="1522">
        <f t="shared" si="2"/>
        <v>600000</v>
      </c>
      <c r="G16" s="1524">
        <f>'Detail RecExp. &amp; CapEx'!J513</f>
        <v>0</v>
      </c>
      <c r="H16" s="652">
        <f>'Detail RecExp. &amp; CapEx'!J522</f>
        <v>0</v>
      </c>
      <c r="I16" s="652">
        <f t="shared" si="1"/>
        <v>0</v>
      </c>
      <c r="J16" s="652">
        <f>'Detail RecExp. &amp; CapEx'!I513</f>
        <v>1317998.8</v>
      </c>
      <c r="K16" s="652">
        <f>'Detail RecExp. &amp; CapEx'!I522</f>
        <v>0</v>
      </c>
      <c r="L16" s="652">
        <f t="shared" si="3"/>
        <v>1317998.8</v>
      </c>
      <c r="M16" s="652">
        <v>9060900.75</v>
      </c>
      <c r="N16" s="653">
        <f t="shared" si="4"/>
        <v>9060900.75</v>
      </c>
      <c r="P16" s="1029"/>
      <c r="Q16" s="1027" t="s">
        <v>33</v>
      </c>
      <c r="S16" s="1521"/>
    </row>
    <row r="17" spans="1:19" ht="26.25" x14ac:dyDescent="0.35">
      <c r="A17" s="1516">
        <v>11</v>
      </c>
      <c r="B17" s="740" t="s">
        <v>3124</v>
      </c>
      <c r="C17" s="4" t="s">
        <v>55</v>
      </c>
      <c r="D17" s="1522">
        <v>10000000</v>
      </c>
      <c r="E17" s="1523">
        <f>'DetailSup-Rec.Rev.,2024'!G80</f>
        <v>45000000</v>
      </c>
      <c r="F17" s="1522">
        <f t="shared" si="2"/>
        <v>55000000</v>
      </c>
      <c r="G17" s="1524">
        <f>'Detail RecExp. &amp; CapEx'!J577</f>
        <v>3526700000</v>
      </c>
      <c r="H17" s="652"/>
      <c r="I17" s="652">
        <f t="shared" si="1"/>
        <v>3526700000</v>
      </c>
      <c r="J17" s="652">
        <f>'Detail RecExp. &amp; CapEx'!I577</f>
        <v>6692202232.2600012</v>
      </c>
      <c r="K17" s="652"/>
      <c r="L17" s="652">
        <f t="shared" si="3"/>
        <v>6692202232.2600012</v>
      </c>
      <c r="M17" s="652">
        <v>14301134790.228001</v>
      </c>
      <c r="N17" s="653">
        <f t="shared" si="4"/>
        <v>17827834790.228001</v>
      </c>
      <c r="P17" s="1029"/>
      <c r="Q17" s="1027" t="s">
        <v>55</v>
      </c>
      <c r="S17" s="1521"/>
    </row>
    <row r="18" spans="1:19" ht="26.25" x14ac:dyDescent="0.35">
      <c r="A18" s="1516">
        <v>12</v>
      </c>
      <c r="B18" s="2" t="s">
        <v>4724</v>
      </c>
      <c r="C18" s="4" t="s">
        <v>4817</v>
      </c>
      <c r="D18" s="1522"/>
      <c r="E18" s="1523"/>
      <c r="F18" s="1522">
        <f t="shared" ref="F18:F73" si="5">SUM(D18,E18)</f>
        <v>0</v>
      </c>
      <c r="G18" s="1524">
        <f>'Detail RecExp. &amp; CapEx'!J673</f>
        <v>77679000</v>
      </c>
      <c r="H18" s="652">
        <f>'Detail RecExp. &amp; CapEx'!J689</f>
        <v>63599039632.301247</v>
      </c>
      <c r="I18" s="652">
        <f t="shared" si="1"/>
        <v>63676718632.301247</v>
      </c>
      <c r="J18" s="652"/>
      <c r="K18" s="652"/>
      <c r="L18" s="652">
        <f t="shared" si="3"/>
        <v>0</v>
      </c>
      <c r="M18" s="652"/>
      <c r="N18" s="653">
        <f t="shared" si="4"/>
        <v>63676718632.301247</v>
      </c>
      <c r="P18" s="1029"/>
      <c r="Q18" s="1027" t="s">
        <v>4817</v>
      </c>
      <c r="S18" s="1521"/>
    </row>
    <row r="19" spans="1:19" ht="26.25" x14ac:dyDescent="0.35">
      <c r="A19" s="1516">
        <v>13</v>
      </c>
      <c r="B19" s="2" t="s">
        <v>4818</v>
      </c>
      <c r="C19" s="4" t="s">
        <v>4821</v>
      </c>
      <c r="D19" s="1522"/>
      <c r="E19" s="1523"/>
      <c r="F19" s="1522">
        <f t="shared" si="5"/>
        <v>0</v>
      </c>
      <c r="G19" s="1524">
        <f>'Detail RecExp. &amp; CapEx'!K160</f>
        <v>195400000</v>
      </c>
      <c r="H19" s="652">
        <f>'Detail RecExp. &amp; CapEx'!K169</f>
        <v>500000</v>
      </c>
      <c r="I19" s="652">
        <f t="shared" si="1"/>
        <v>195900000</v>
      </c>
      <c r="J19" s="652"/>
      <c r="K19" s="652"/>
      <c r="L19" s="652">
        <f t="shared" si="3"/>
        <v>0</v>
      </c>
      <c r="M19" s="652"/>
      <c r="N19" s="653">
        <f t="shared" si="4"/>
        <v>195900000</v>
      </c>
      <c r="P19" s="1029"/>
      <c r="Q19" s="1027" t="s">
        <v>4821</v>
      </c>
      <c r="S19" s="1521"/>
    </row>
    <row r="20" spans="1:19" ht="26.25" x14ac:dyDescent="0.35">
      <c r="A20" s="1516">
        <v>14</v>
      </c>
      <c r="B20" s="2" t="s">
        <v>3125</v>
      </c>
      <c r="C20" s="4" t="s">
        <v>53</v>
      </c>
      <c r="D20" s="1522"/>
      <c r="E20" s="1523"/>
      <c r="F20" s="1522">
        <f t="shared" si="5"/>
        <v>0</v>
      </c>
      <c r="G20" s="1524">
        <f>'Detail RecExp. &amp; CapEx'!J741</f>
        <v>2060916338.71</v>
      </c>
      <c r="H20" s="652">
        <f>'Detail RecExp. &amp; CapEx'!J772</f>
        <v>756032506</v>
      </c>
      <c r="I20" s="652">
        <f>G20+H20</f>
        <v>2816948844.71</v>
      </c>
      <c r="J20" s="652">
        <f>'Detail RecExp. &amp; CapEx'!I741</f>
        <v>1246588500.6200001</v>
      </c>
      <c r="K20" s="652">
        <f>'Detail RecExp. &amp; CapEx'!I772</f>
        <v>0</v>
      </c>
      <c r="L20" s="652">
        <f>G20+H20</f>
        <v>2816948844.71</v>
      </c>
      <c r="M20" s="652">
        <v>5666157193.29</v>
      </c>
      <c r="N20" s="653">
        <f>SUM(I20,M20)</f>
        <v>8483106038</v>
      </c>
      <c r="P20" s="1029"/>
      <c r="Q20" s="1027" t="s">
        <v>53</v>
      </c>
      <c r="S20" s="1521"/>
    </row>
    <row r="21" spans="1:19" ht="26.25" x14ac:dyDescent="0.35">
      <c r="A21" s="1516">
        <v>15</v>
      </c>
      <c r="B21" s="2" t="s">
        <v>3126</v>
      </c>
      <c r="C21" s="4" t="s">
        <v>2505</v>
      </c>
      <c r="D21" s="1522"/>
      <c r="E21" s="1523"/>
      <c r="F21" s="1522">
        <f t="shared" si="5"/>
        <v>0</v>
      </c>
      <c r="G21" s="1524">
        <f>'Detail RecExp. &amp; CapEx'!J815</f>
        <v>856248972.79999995</v>
      </c>
      <c r="H21" s="652">
        <f>'Detail RecExp. &amp; CapEx'!J832</f>
        <v>362157000</v>
      </c>
      <c r="I21" s="652">
        <f>G21+H21</f>
        <v>1218405972.8</v>
      </c>
      <c r="J21" s="652">
        <f>'Detail RecExp. &amp; CapEx'!I815</f>
        <v>89462804.99000001</v>
      </c>
      <c r="K21" s="652">
        <f>'Detail RecExp. &amp; CapEx'!I832</f>
        <v>25473000</v>
      </c>
      <c r="L21" s="652">
        <f t="shared" si="3"/>
        <v>114935804.99000001</v>
      </c>
      <c r="M21" s="652">
        <v>517346973.19999999</v>
      </c>
      <c r="N21" s="653">
        <f t="shared" si="4"/>
        <v>1735752946</v>
      </c>
      <c r="P21" s="1029"/>
      <c r="Q21" s="1027" t="s">
        <v>2505</v>
      </c>
      <c r="S21" s="1521"/>
    </row>
    <row r="22" spans="1:19" ht="26.25" x14ac:dyDescent="0.35">
      <c r="A22" s="1516">
        <v>16</v>
      </c>
      <c r="B22" s="2" t="s">
        <v>21</v>
      </c>
      <c r="C22" s="4" t="s">
        <v>2936</v>
      </c>
      <c r="D22" s="1522">
        <v>38046451.799999997</v>
      </c>
      <c r="E22" s="1523"/>
      <c r="F22" s="1522">
        <f t="shared" si="5"/>
        <v>38046451.799999997</v>
      </c>
      <c r="G22" s="1524">
        <f>'Detail RecExp. &amp; CapEx'!J870</f>
        <v>236237027.28000003</v>
      </c>
      <c r="H22" s="652">
        <f>'Detail RecExp. &amp; CapEx'!J885</f>
        <v>-550000000</v>
      </c>
      <c r="I22" s="652">
        <f t="shared" si="1"/>
        <v>-313762972.71999997</v>
      </c>
      <c r="J22" s="652">
        <f>'Detail RecExp. &amp; CapEx'!I870</f>
        <v>253421746.32000002</v>
      </c>
      <c r="K22" s="652">
        <f>'Detail RecExp. &amp; CapEx'!I885</f>
        <v>84656220</v>
      </c>
      <c r="L22" s="652">
        <f t="shared" si="3"/>
        <v>338077966.32000005</v>
      </c>
      <c r="M22" s="652">
        <v>1032070011.73</v>
      </c>
      <c r="N22" s="653">
        <f t="shared" si="4"/>
        <v>718307039.00999999</v>
      </c>
      <c r="P22" s="1029"/>
      <c r="Q22" s="1027" t="s">
        <v>2936</v>
      </c>
      <c r="S22" s="1521"/>
    </row>
    <row r="23" spans="1:19" ht="26.25" x14ac:dyDescent="0.35">
      <c r="A23" s="1516">
        <v>17</v>
      </c>
      <c r="B23" s="2" t="s">
        <v>3026</v>
      </c>
      <c r="C23" s="4" t="s">
        <v>2957</v>
      </c>
      <c r="D23" s="1522">
        <v>10000000</v>
      </c>
      <c r="E23" s="1523"/>
      <c r="F23" s="1522">
        <f t="shared" si="5"/>
        <v>10000000</v>
      </c>
      <c r="G23" s="1524">
        <f>'Detail RecExp. &amp; CapEx'!J938</f>
        <v>50665368.399999999</v>
      </c>
      <c r="H23" s="652">
        <f>'Detail RecExp. &amp; CapEx'!J956</f>
        <v>-3000000</v>
      </c>
      <c r="I23" s="652">
        <f t="shared" si="1"/>
        <v>47665368.399999999</v>
      </c>
      <c r="J23" s="652">
        <f>'Detail RecExp. &amp; CapEx'!I938</f>
        <v>48336223.07</v>
      </c>
      <c r="K23" s="652">
        <f>'Detail RecExp. &amp; CapEx'!I956</f>
        <v>0</v>
      </c>
      <c r="L23" s="652">
        <f t="shared" si="3"/>
        <v>48336223.07</v>
      </c>
      <c r="M23" s="652">
        <v>128982747.86</v>
      </c>
      <c r="N23" s="653">
        <f t="shared" si="4"/>
        <v>176648116.25999999</v>
      </c>
      <c r="P23" s="1029"/>
      <c r="Q23" s="1027" t="s">
        <v>2957</v>
      </c>
      <c r="S23" s="1521"/>
    </row>
    <row r="24" spans="1:19" ht="26.25" x14ac:dyDescent="0.35">
      <c r="A24" s="1516">
        <v>18</v>
      </c>
      <c r="B24" s="2" t="s">
        <v>24</v>
      </c>
      <c r="C24" s="4" t="s">
        <v>25</v>
      </c>
      <c r="D24" s="1522">
        <v>15700000</v>
      </c>
      <c r="E24" s="1523"/>
      <c r="F24" s="1522">
        <f t="shared" si="5"/>
        <v>15700000</v>
      </c>
      <c r="G24" s="1524">
        <f>'Detail RecExp. &amp; CapEx'!J996</f>
        <v>31670000</v>
      </c>
      <c r="H24" s="652"/>
      <c r="I24" s="652">
        <f t="shared" si="1"/>
        <v>31670000</v>
      </c>
      <c r="J24" s="652">
        <f>'Detail RecExp. &amp; CapEx'!I996</f>
        <v>160125535.56</v>
      </c>
      <c r="K24" s="652"/>
      <c r="L24" s="652">
        <f t="shared" si="3"/>
        <v>160125535.56</v>
      </c>
      <c r="M24" s="652">
        <v>328573712.41000003</v>
      </c>
      <c r="N24" s="653">
        <f t="shared" si="4"/>
        <v>360243712.41000003</v>
      </c>
      <c r="P24" s="1029"/>
      <c r="Q24" s="1027" t="s">
        <v>25</v>
      </c>
      <c r="S24" s="1521"/>
    </row>
    <row r="25" spans="1:19" ht="26.25" x14ac:dyDescent="0.35">
      <c r="A25" s="1516">
        <v>19</v>
      </c>
      <c r="B25" s="2" t="s">
        <v>26</v>
      </c>
      <c r="C25" s="4" t="s">
        <v>27</v>
      </c>
      <c r="D25" s="1522">
        <v>5800000</v>
      </c>
      <c r="E25" s="1523"/>
      <c r="F25" s="1522">
        <f t="shared" si="5"/>
        <v>5800000</v>
      </c>
      <c r="G25" s="1524">
        <f>'Detail RecExp. &amp; CapEx'!J1030</f>
        <v>2105385</v>
      </c>
      <c r="H25" s="652"/>
      <c r="I25" s="652">
        <f t="shared" si="1"/>
        <v>2105385</v>
      </c>
      <c r="J25" s="652">
        <f>'Detail RecExp. &amp; CapEx'!I1030</f>
        <v>60658586.449999996</v>
      </c>
      <c r="K25" s="652"/>
      <c r="L25" s="652">
        <f t="shared" si="3"/>
        <v>60658586.449999996</v>
      </c>
      <c r="M25" s="652">
        <v>139397810.18000001</v>
      </c>
      <c r="N25" s="653">
        <f t="shared" si="4"/>
        <v>141503195.18000001</v>
      </c>
      <c r="P25" s="1029"/>
      <c r="Q25" s="1027" t="s">
        <v>27</v>
      </c>
      <c r="S25" s="1521"/>
    </row>
    <row r="26" spans="1:19" ht="26.25" x14ac:dyDescent="0.35">
      <c r="A26" s="1516">
        <v>20</v>
      </c>
      <c r="B26" s="2" t="s">
        <v>22</v>
      </c>
      <c r="C26" s="4" t="s">
        <v>23</v>
      </c>
      <c r="D26" s="1522">
        <v>800000</v>
      </c>
      <c r="E26" s="1523"/>
      <c r="F26" s="1522">
        <f t="shared" si="5"/>
        <v>800000</v>
      </c>
      <c r="G26" s="1524">
        <f>'Detail RecExp. &amp; CapEx'!J1065</f>
        <v>0</v>
      </c>
      <c r="H26" s="652"/>
      <c r="I26" s="652">
        <f t="shared" si="1"/>
        <v>0</v>
      </c>
      <c r="J26" s="652">
        <f>'Detail RecExp. &amp; CapEx'!I1065</f>
        <v>240883.5</v>
      </c>
      <c r="K26" s="652"/>
      <c r="L26" s="652">
        <f t="shared" si="3"/>
        <v>240883.5</v>
      </c>
      <c r="M26" s="652">
        <v>7524248.4800000004</v>
      </c>
      <c r="N26" s="653">
        <f t="shared" si="4"/>
        <v>7524248.4800000004</v>
      </c>
      <c r="P26" s="1029"/>
      <c r="Q26" s="1027" t="s">
        <v>23</v>
      </c>
      <c r="S26" s="1521"/>
    </row>
    <row r="27" spans="1:19" ht="51" x14ac:dyDescent="0.35">
      <c r="A27" s="1516">
        <v>21</v>
      </c>
      <c r="B27" s="2" t="s">
        <v>28</v>
      </c>
      <c r="C27" s="4" t="s">
        <v>29</v>
      </c>
      <c r="D27" s="1522">
        <v>21700000</v>
      </c>
      <c r="E27" s="1523">
        <f>'DetailSup-Rec.Rev.,2024'!G92</f>
        <v>100000</v>
      </c>
      <c r="F27" s="1522">
        <f t="shared" si="5"/>
        <v>21800000</v>
      </c>
      <c r="G27" s="1524">
        <f>'Detail RecExp. &amp; CapEx'!J1103</f>
        <v>2149334631.6000366</v>
      </c>
      <c r="H27" s="652"/>
      <c r="I27" s="652">
        <f t="shared" si="1"/>
        <v>2149334631.6000366</v>
      </c>
      <c r="J27" s="652">
        <f>'Detail RecExp. &amp; CapEx'!I1103</f>
        <v>125785832.69</v>
      </c>
      <c r="K27" s="652"/>
      <c r="L27" s="652">
        <f t="shared" si="3"/>
        <v>125785832.69</v>
      </c>
      <c r="M27" s="652">
        <v>10808400000</v>
      </c>
      <c r="N27" s="653">
        <f t="shared" si="4"/>
        <v>12957734631.600037</v>
      </c>
      <c r="P27" s="1029"/>
      <c r="Q27" s="1027" t="s">
        <v>29</v>
      </c>
      <c r="S27" s="1521"/>
    </row>
    <row r="28" spans="1:19" ht="26.25" x14ac:dyDescent="0.35">
      <c r="A28" s="1516">
        <v>22</v>
      </c>
      <c r="B28" s="2" t="s">
        <v>13</v>
      </c>
      <c r="C28" s="4" t="s">
        <v>14</v>
      </c>
      <c r="D28" s="1522"/>
      <c r="E28" s="1523"/>
      <c r="F28" s="1522">
        <f t="shared" si="5"/>
        <v>0</v>
      </c>
      <c r="G28" s="1524">
        <f>'Detail RecExp. &amp; CapEx'!J1144</f>
        <v>0</v>
      </c>
      <c r="H28" s="652"/>
      <c r="I28" s="652">
        <f t="shared" si="1"/>
        <v>0</v>
      </c>
      <c r="J28" s="652">
        <f>'Detail RecExp. &amp; CapEx'!I1144</f>
        <v>233816107.75</v>
      </c>
      <c r="K28" s="652"/>
      <c r="L28" s="652">
        <f t="shared" si="3"/>
        <v>233816107.75</v>
      </c>
      <c r="M28" s="652">
        <v>621150559.29999995</v>
      </c>
      <c r="N28" s="653">
        <f t="shared" si="4"/>
        <v>621150559.29999995</v>
      </c>
      <c r="P28" s="1029"/>
      <c r="Q28" s="1027" t="s">
        <v>14</v>
      </c>
      <c r="S28" s="1521"/>
    </row>
    <row r="29" spans="1:19" ht="26.25" x14ac:dyDescent="0.35">
      <c r="A29" s="1516">
        <v>23</v>
      </c>
      <c r="B29" s="2" t="s">
        <v>17</v>
      </c>
      <c r="C29" s="4" t="s">
        <v>18</v>
      </c>
      <c r="D29" s="1522"/>
      <c r="E29" s="1523"/>
      <c r="F29" s="1522">
        <f t="shared" si="5"/>
        <v>0</v>
      </c>
      <c r="G29" s="1524">
        <f>'Detail RecExp. &amp; CapEx'!J1176</f>
        <v>59400000</v>
      </c>
      <c r="H29" s="652"/>
      <c r="I29" s="652">
        <f t="shared" si="1"/>
        <v>59400000</v>
      </c>
      <c r="J29" s="652">
        <f>'Detail RecExp. &amp; CapEx'!I1176</f>
        <v>183598443.75</v>
      </c>
      <c r="K29" s="652"/>
      <c r="L29" s="652">
        <f t="shared" si="3"/>
        <v>183598443.75</v>
      </c>
      <c r="M29" s="652">
        <v>326129506.64999998</v>
      </c>
      <c r="N29" s="653">
        <f t="shared" si="4"/>
        <v>385529506.64999998</v>
      </c>
      <c r="P29" s="1029"/>
      <c r="Q29" s="1027" t="s">
        <v>18</v>
      </c>
      <c r="S29" s="1521"/>
    </row>
    <row r="30" spans="1:19" ht="26.25" x14ac:dyDescent="0.35">
      <c r="A30" s="1516">
        <v>24</v>
      </c>
      <c r="B30" s="2" t="s">
        <v>2993</v>
      </c>
      <c r="C30" s="4" t="s">
        <v>19</v>
      </c>
      <c r="D30" s="1522">
        <v>40909841</v>
      </c>
      <c r="E30" s="1523"/>
      <c r="F30" s="1522">
        <f t="shared" si="5"/>
        <v>40909841</v>
      </c>
      <c r="G30" s="1524">
        <f>'Detail RecExp. &amp; CapEx'!J1212</f>
        <v>0</v>
      </c>
      <c r="H30" s="652">
        <f>'Detail RecExp. &amp; CapEx'!J1225</f>
        <v>-893000000</v>
      </c>
      <c r="I30" s="652">
        <f t="shared" si="1"/>
        <v>-893000000</v>
      </c>
      <c r="J30" s="652">
        <f>'Detail RecExp. &amp; CapEx'!I1212</f>
        <v>20295000</v>
      </c>
      <c r="K30" s="652">
        <f>'Detail RecExp. &amp; CapEx'!I1225</f>
        <v>0</v>
      </c>
      <c r="L30" s="652">
        <f t="shared" si="3"/>
        <v>20295000</v>
      </c>
      <c r="M30" s="652">
        <v>1177668000</v>
      </c>
      <c r="N30" s="653">
        <f t="shared" si="4"/>
        <v>284668000</v>
      </c>
      <c r="P30" s="1029"/>
      <c r="Q30" s="1027" t="s">
        <v>19</v>
      </c>
      <c r="S30" s="1521"/>
    </row>
    <row r="31" spans="1:19" ht="26.25" x14ac:dyDescent="0.35">
      <c r="A31" s="1516">
        <v>25</v>
      </c>
      <c r="B31" s="2" t="s">
        <v>15</v>
      </c>
      <c r="C31" s="4" t="s">
        <v>16</v>
      </c>
      <c r="D31" s="1522">
        <v>5500000</v>
      </c>
      <c r="E31" s="1523"/>
      <c r="F31" s="1522">
        <f t="shared" si="5"/>
        <v>5500000</v>
      </c>
      <c r="G31" s="1524">
        <f>'Detail RecExp. &amp; CapEx'!J1252</f>
        <v>0</v>
      </c>
      <c r="H31" s="652"/>
      <c r="I31" s="652">
        <f t="shared" si="1"/>
        <v>0</v>
      </c>
      <c r="J31" s="652">
        <f>'Detail RecExp. &amp; CapEx'!I1252</f>
        <v>6407952.7400000002</v>
      </c>
      <c r="K31" s="652"/>
      <c r="L31" s="652">
        <f t="shared" si="3"/>
        <v>6407952.7400000002</v>
      </c>
      <c r="M31" s="652">
        <v>22902199.960000001</v>
      </c>
      <c r="N31" s="653">
        <f t="shared" si="4"/>
        <v>22902199.960000001</v>
      </c>
      <c r="P31" s="1029"/>
      <c r="Q31" s="1027" t="s">
        <v>16</v>
      </c>
      <c r="S31" s="1521"/>
    </row>
    <row r="32" spans="1:19" ht="26.25" x14ac:dyDescent="0.35">
      <c r="A32" s="1516"/>
      <c r="B32" s="2" t="s">
        <v>5125</v>
      </c>
      <c r="C32" s="4" t="s">
        <v>5144</v>
      </c>
      <c r="D32" s="1522"/>
      <c r="E32" s="1523"/>
      <c r="F32" s="1522"/>
      <c r="G32" s="1524">
        <f>'Detail RecExp. &amp; CapEx'!K5629</f>
        <v>33600000</v>
      </c>
      <c r="H32" s="652">
        <f>'Detail RecExp. &amp; CapEx'!K5644</f>
        <v>90000000</v>
      </c>
      <c r="I32" s="652">
        <f t="shared" si="1"/>
        <v>123600000</v>
      </c>
      <c r="J32" s="652"/>
      <c r="K32" s="652"/>
      <c r="L32" s="652"/>
      <c r="M32" s="652"/>
      <c r="N32" s="653">
        <f t="shared" si="4"/>
        <v>123600000</v>
      </c>
      <c r="P32" s="1029"/>
      <c r="Q32" s="1027" t="s">
        <v>5144</v>
      </c>
      <c r="S32" s="1521"/>
    </row>
    <row r="33" spans="1:19" ht="26.25" x14ac:dyDescent="0.35">
      <c r="A33" s="1516">
        <v>26</v>
      </c>
      <c r="B33" s="2" t="s">
        <v>35</v>
      </c>
      <c r="C33" s="4" t="s">
        <v>37</v>
      </c>
      <c r="D33" s="1522">
        <v>450000</v>
      </c>
      <c r="E33" s="1523"/>
      <c r="F33" s="1522">
        <f t="shared" si="5"/>
        <v>450000</v>
      </c>
      <c r="G33" s="1524">
        <f>'Detail RecExp. &amp; CapEx'!J1293</f>
        <v>0</v>
      </c>
      <c r="H33" s="652">
        <f>'Detail RecExp. &amp; CapEx'!J1302</f>
        <v>-300000000</v>
      </c>
      <c r="I33" s="652">
        <f t="shared" si="1"/>
        <v>-300000000</v>
      </c>
      <c r="J33" s="652">
        <f>'Detail RecExp. &amp; CapEx'!I1293</f>
        <v>67950624.179999992</v>
      </c>
      <c r="K33" s="652">
        <f>'Detail RecExp. &amp; CapEx'!I1302</f>
        <v>0</v>
      </c>
      <c r="L33" s="652">
        <f t="shared" si="3"/>
        <v>67950624.179999992</v>
      </c>
      <c r="M33" s="652">
        <v>656078357.55999994</v>
      </c>
      <c r="N33" s="653">
        <f t="shared" si="4"/>
        <v>356078357.55999994</v>
      </c>
      <c r="P33" s="1029"/>
      <c r="Q33" s="1027" t="s">
        <v>37</v>
      </c>
      <c r="S33" s="1521"/>
    </row>
    <row r="34" spans="1:19" ht="26.25" x14ac:dyDescent="0.35">
      <c r="A34" s="1516">
        <v>27</v>
      </c>
      <c r="B34" s="2" t="s">
        <v>3127</v>
      </c>
      <c r="C34" s="4" t="s">
        <v>36</v>
      </c>
      <c r="D34" s="1522">
        <v>440000</v>
      </c>
      <c r="E34" s="1523"/>
      <c r="F34" s="1522">
        <f t="shared" si="5"/>
        <v>440000</v>
      </c>
      <c r="G34" s="1524">
        <f>'Detail RecExp. &amp; CapEx'!J1323</f>
        <v>0</v>
      </c>
      <c r="H34" s="652"/>
      <c r="I34" s="652">
        <f t="shared" si="1"/>
        <v>0</v>
      </c>
      <c r="J34" s="652">
        <f>'Detail RecExp. &amp; CapEx'!I1323</f>
        <v>29413914.199999999</v>
      </c>
      <c r="K34" s="652"/>
      <c r="L34" s="652">
        <f t="shared" si="3"/>
        <v>29413914.199999999</v>
      </c>
      <c r="M34" s="652">
        <v>75602494.700000003</v>
      </c>
      <c r="N34" s="653">
        <f>SUM(I34,M34)</f>
        <v>75602494.700000003</v>
      </c>
      <c r="P34" s="1029"/>
      <c r="Q34" s="1027" t="s">
        <v>36</v>
      </c>
      <c r="S34" s="1521"/>
    </row>
    <row r="35" spans="1:19" ht="26.25" x14ac:dyDescent="0.35">
      <c r="A35" s="1516">
        <v>28</v>
      </c>
      <c r="B35" s="2" t="s">
        <v>51</v>
      </c>
      <c r="C35" s="4" t="s">
        <v>52</v>
      </c>
      <c r="D35" s="1522"/>
      <c r="E35" s="1523"/>
      <c r="F35" s="1522">
        <f t="shared" si="5"/>
        <v>0</v>
      </c>
      <c r="G35" s="1524">
        <f>'Detail RecExp. &amp; CapEx'!J1359</f>
        <v>0</v>
      </c>
      <c r="H35" s="652">
        <f>'Detail RecExp. &amp; CapEx'!J1368</f>
        <v>0</v>
      </c>
      <c r="I35" s="652">
        <f t="shared" si="1"/>
        <v>0</v>
      </c>
      <c r="J35" s="652">
        <f>'Detail RecExp. &amp; CapEx'!I1359</f>
        <v>9133759.0700000003</v>
      </c>
      <c r="K35" s="652">
        <f>'Detail RecExp. &amp; CapEx'!I1368</f>
        <v>0</v>
      </c>
      <c r="L35" s="652">
        <f t="shared" si="3"/>
        <v>9133759.0700000003</v>
      </c>
      <c r="M35" s="652">
        <v>96440830.079999998</v>
      </c>
      <c r="N35" s="653">
        <f t="shared" si="4"/>
        <v>96440830.079999998</v>
      </c>
      <c r="P35" s="1029"/>
      <c r="Q35" s="1027" t="s">
        <v>52</v>
      </c>
      <c r="S35" s="1521"/>
    </row>
    <row r="36" spans="1:19" ht="51" x14ac:dyDescent="0.35">
      <c r="A36" s="1516">
        <v>29</v>
      </c>
      <c r="B36" s="2" t="s">
        <v>49</v>
      </c>
      <c r="C36" s="4" t="s">
        <v>50</v>
      </c>
      <c r="D36" s="1522">
        <v>158700000</v>
      </c>
      <c r="E36" s="1523">
        <f>'DetailSup-Rec.Rev.,2024'!G236</f>
        <v>6644778900</v>
      </c>
      <c r="F36" s="1522">
        <f>SUM(D36,E36)</f>
        <v>6803478900</v>
      </c>
      <c r="G36" s="1524">
        <f>'Detail RecExp. &amp; CapEx'!J1414</f>
        <v>3451425240</v>
      </c>
      <c r="H36" s="652">
        <f>'Detail RecExp. &amp; CapEx'!J1430</f>
        <v>3340300000</v>
      </c>
      <c r="I36" s="652">
        <f t="shared" si="1"/>
        <v>6791725240</v>
      </c>
      <c r="J36" s="652">
        <f>'Detail RecExp. &amp; CapEx'!I1414</f>
        <v>111907370.98</v>
      </c>
      <c r="K36" s="652">
        <f>'Detail RecExp. &amp; CapEx'!I1430</f>
        <v>0</v>
      </c>
      <c r="L36" s="652">
        <f t="shared" si="3"/>
        <v>111907370.98</v>
      </c>
      <c r="M36" s="652">
        <v>2199176674.9899998</v>
      </c>
      <c r="N36" s="653">
        <f t="shared" si="4"/>
        <v>8990901914.9899998</v>
      </c>
      <c r="P36" s="1029"/>
      <c r="Q36" s="1027" t="s">
        <v>50</v>
      </c>
      <c r="S36" s="1521"/>
    </row>
    <row r="37" spans="1:19" ht="26.25" x14ac:dyDescent="0.35">
      <c r="A37" s="1516">
        <v>30</v>
      </c>
      <c r="B37" s="2" t="s">
        <v>54</v>
      </c>
      <c r="C37" s="4" t="s">
        <v>34</v>
      </c>
      <c r="D37" s="1522">
        <v>120000000</v>
      </c>
      <c r="E37" s="1523"/>
      <c r="F37" s="1522">
        <f t="shared" si="5"/>
        <v>120000000</v>
      </c>
      <c r="G37" s="1524">
        <f>'Detail RecExp. &amp; CapEx'!J1451</f>
        <v>0</v>
      </c>
      <c r="H37" s="652">
        <f>'Detail RecExp. &amp; CapEx'!J1460</f>
        <v>0</v>
      </c>
      <c r="I37" s="652">
        <f t="shared" si="1"/>
        <v>0</v>
      </c>
      <c r="J37" s="652">
        <f>'Detail RecExp. &amp; CapEx'!I1451</f>
        <v>92366260.599999994</v>
      </c>
      <c r="K37" s="652">
        <f>'Detail RecExp. &amp; CapEx'!I1460</f>
        <v>0</v>
      </c>
      <c r="L37" s="652">
        <f t="shared" si="3"/>
        <v>92366260.599999994</v>
      </c>
      <c r="M37" s="652">
        <v>177520104.36000001</v>
      </c>
      <c r="N37" s="653">
        <f t="shared" si="4"/>
        <v>177520104.36000001</v>
      </c>
      <c r="P37" s="1029"/>
      <c r="Q37" s="1027" t="s">
        <v>34</v>
      </c>
      <c r="S37" s="1521"/>
    </row>
    <row r="38" spans="1:19" ht="26.25" x14ac:dyDescent="0.35">
      <c r="A38" s="1516">
        <v>31</v>
      </c>
      <c r="B38" s="2" t="s">
        <v>3292</v>
      </c>
      <c r="C38" s="4" t="s">
        <v>3293</v>
      </c>
      <c r="D38" s="1522"/>
      <c r="E38" s="1523">
        <f>'DetailSup-Rec.Rev.,2024'!G140</f>
        <v>250000000</v>
      </c>
      <c r="F38" s="1522">
        <f t="shared" si="5"/>
        <v>250000000</v>
      </c>
      <c r="G38" s="1524">
        <f>'Detail RecExp. &amp; CapEx'!J1514</f>
        <v>825056900</v>
      </c>
      <c r="H38" s="652">
        <f>'Detail RecExp. &amp; CapEx'!J1533</f>
        <v>-14935000</v>
      </c>
      <c r="I38" s="652">
        <f t="shared" si="1"/>
        <v>810121900</v>
      </c>
      <c r="J38" s="652">
        <f>'Detail RecExp. &amp; CapEx'!I1514</f>
        <v>353416000</v>
      </c>
      <c r="K38" s="652">
        <f>'Detail RecExp. &amp; CapEx'!I1533</f>
        <v>0</v>
      </c>
      <c r="L38" s="652">
        <f t="shared" si="3"/>
        <v>353416000</v>
      </c>
      <c r="M38" s="652">
        <v>1065996387</v>
      </c>
      <c r="N38" s="653">
        <f>SUM(I38,M38)</f>
        <v>1876118287</v>
      </c>
      <c r="P38" s="1029"/>
      <c r="Q38" s="1027" t="s">
        <v>3293</v>
      </c>
      <c r="S38" s="1521"/>
    </row>
    <row r="39" spans="1:19" ht="26.25" x14ac:dyDescent="0.35">
      <c r="A39" s="1516">
        <v>32</v>
      </c>
      <c r="B39" s="2" t="s">
        <v>2984</v>
      </c>
      <c r="C39" s="4" t="s">
        <v>38</v>
      </c>
      <c r="D39" s="1522"/>
      <c r="E39" s="1523"/>
      <c r="F39" s="1522">
        <f t="shared" si="5"/>
        <v>0</v>
      </c>
      <c r="G39" s="1524">
        <f>'Detail RecExp. &amp; CapEx'!J1569</f>
        <v>956800000</v>
      </c>
      <c r="H39" s="652">
        <f>'Detail RecExp. &amp; CapEx'!J1589</f>
        <v>449400000</v>
      </c>
      <c r="I39" s="652">
        <f t="shared" si="1"/>
        <v>1406200000</v>
      </c>
      <c r="J39" s="652">
        <f>'Detail RecExp. &amp; CapEx'!I1569</f>
        <v>1160578695.6399999</v>
      </c>
      <c r="K39" s="652">
        <f>'Detail RecExp. &amp; CapEx'!I1589</f>
        <v>0</v>
      </c>
      <c r="L39" s="652">
        <f t="shared" si="3"/>
        <v>1160578695.6399999</v>
      </c>
      <c r="M39" s="652">
        <v>4204459705.3699999</v>
      </c>
      <c r="N39" s="653">
        <f t="shared" si="4"/>
        <v>5610659705.3699999</v>
      </c>
      <c r="P39" s="1029"/>
      <c r="Q39" s="1027" t="s">
        <v>38</v>
      </c>
      <c r="S39" s="1521"/>
    </row>
    <row r="40" spans="1:19" ht="26.25" x14ac:dyDescent="0.35">
      <c r="A40" s="1516">
        <v>33</v>
      </c>
      <c r="B40" s="2" t="s">
        <v>3010</v>
      </c>
      <c r="C40" s="4" t="s">
        <v>39</v>
      </c>
      <c r="D40" s="1522"/>
      <c r="E40" s="1523"/>
      <c r="F40" s="1522">
        <f t="shared" si="5"/>
        <v>0</v>
      </c>
      <c r="G40" s="1524">
        <f>'Detail RecExp. &amp; CapEx'!J1611</f>
        <v>2800000</v>
      </c>
      <c r="H40" s="652"/>
      <c r="I40" s="652">
        <f t="shared" si="1"/>
        <v>2800000</v>
      </c>
      <c r="J40" s="652">
        <f>'Detail RecExp. &amp; CapEx'!I1611</f>
        <v>0</v>
      </c>
      <c r="K40" s="652"/>
      <c r="L40" s="1529">
        <f t="shared" si="3"/>
        <v>0</v>
      </c>
      <c r="M40" s="652">
        <v>9982000</v>
      </c>
      <c r="N40" s="653">
        <f t="shared" ref="N40:N71" si="6">SUM(I40,M40)</f>
        <v>12782000</v>
      </c>
      <c r="P40" s="1029"/>
      <c r="Q40" s="1027" t="s">
        <v>39</v>
      </c>
      <c r="S40" s="1521"/>
    </row>
    <row r="41" spans="1:19" ht="51" x14ac:dyDescent="0.35">
      <c r="A41" s="1516">
        <v>34</v>
      </c>
      <c r="B41" s="2" t="s">
        <v>3011</v>
      </c>
      <c r="C41" s="4" t="s">
        <v>40</v>
      </c>
      <c r="D41" s="1522"/>
      <c r="E41" s="1523"/>
      <c r="F41" s="1522">
        <f t="shared" si="5"/>
        <v>0</v>
      </c>
      <c r="G41" s="1524">
        <f>'Detail RecExp. &amp; CapEx'!J1626</f>
        <v>14000000</v>
      </c>
      <c r="H41" s="652">
        <f>'Detail RecExp. &amp; CapEx'!J1635</f>
        <v>3500000</v>
      </c>
      <c r="I41" s="652">
        <f t="shared" si="1"/>
        <v>17500000</v>
      </c>
      <c r="J41" s="652">
        <f>'Detail RecExp. &amp; CapEx'!I1626</f>
        <v>0</v>
      </c>
      <c r="K41" s="652">
        <f>'Detail RecExp. &amp; CapEx'!I1635</f>
        <v>0</v>
      </c>
      <c r="L41" s="1529">
        <f t="shared" si="3"/>
        <v>0</v>
      </c>
      <c r="M41" s="652">
        <v>3150000</v>
      </c>
      <c r="N41" s="653">
        <f t="shared" si="6"/>
        <v>20650000</v>
      </c>
      <c r="P41" s="1029"/>
      <c r="Q41" s="1027" t="s">
        <v>40</v>
      </c>
      <c r="S41" s="1521"/>
    </row>
    <row r="42" spans="1:19" ht="26.25" x14ac:dyDescent="0.35">
      <c r="A42" s="1516">
        <v>35</v>
      </c>
      <c r="B42" s="2" t="s">
        <v>3012</v>
      </c>
      <c r="C42" s="4" t="s">
        <v>41</v>
      </c>
      <c r="D42" s="1522"/>
      <c r="E42" s="1523"/>
      <c r="F42" s="1522">
        <f t="shared" si="5"/>
        <v>0</v>
      </c>
      <c r="G42" s="1524">
        <f>'Detail RecExp. &amp; CapEx'!J1652</f>
        <v>0</v>
      </c>
      <c r="H42" s="652"/>
      <c r="I42" s="652">
        <f t="shared" si="1"/>
        <v>0</v>
      </c>
      <c r="J42" s="652">
        <f>'Detail RecExp. &amp; CapEx'!I1652</f>
        <v>0</v>
      </c>
      <c r="K42" s="652"/>
      <c r="L42" s="1529">
        <f t="shared" si="3"/>
        <v>0</v>
      </c>
      <c r="M42" s="652">
        <v>22797600</v>
      </c>
      <c r="N42" s="653">
        <f t="shared" si="6"/>
        <v>22797600</v>
      </c>
      <c r="P42" s="1029"/>
      <c r="Q42" s="1027" t="s">
        <v>41</v>
      </c>
      <c r="S42" s="1521"/>
    </row>
    <row r="43" spans="1:19" ht="26.25" x14ac:dyDescent="0.35">
      <c r="A43" s="1516">
        <v>36</v>
      </c>
      <c r="B43" s="2" t="s">
        <v>3013</v>
      </c>
      <c r="C43" s="4" t="s">
        <v>42</v>
      </c>
      <c r="D43" s="1522">
        <v>900000</v>
      </c>
      <c r="E43" s="1523"/>
      <c r="F43" s="1522">
        <f t="shared" si="5"/>
        <v>900000</v>
      </c>
      <c r="G43" s="1524">
        <f>'Detail RecExp. &amp; CapEx'!J1687</f>
        <v>0</v>
      </c>
      <c r="H43" s="652"/>
      <c r="I43" s="652">
        <f t="shared" si="1"/>
        <v>0</v>
      </c>
      <c r="J43" s="652">
        <f>'Detail RecExp. &amp; CapEx'!I1687</f>
        <v>0</v>
      </c>
      <c r="K43" s="652"/>
      <c r="L43" s="1529">
        <f t="shared" si="3"/>
        <v>0</v>
      </c>
      <c r="M43" s="652">
        <v>21240000</v>
      </c>
      <c r="N43" s="653">
        <f t="shared" si="6"/>
        <v>21240000</v>
      </c>
      <c r="P43" s="1029"/>
      <c r="Q43" s="1027" t="s">
        <v>42</v>
      </c>
      <c r="S43" s="1521"/>
    </row>
    <row r="44" spans="1:19" ht="26.25" x14ac:dyDescent="0.35">
      <c r="A44" s="1516">
        <v>37</v>
      </c>
      <c r="B44" s="2" t="s">
        <v>3014</v>
      </c>
      <c r="C44" s="4" t="s">
        <v>43</v>
      </c>
      <c r="D44" s="1522">
        <v>450000</v>
      </c>
      <c r="E44" s="1523"/>
      <c r="F44" s="1522">
        <f t="shared" si="5"/>
        <v>450000</v>
      </c>
      <c r="G44" s="1524">
        <f>'Detail RecExp. &amp; CapEx'!J1719</f>
        <v>0</v>
      </c>
      <c r="H44" s="652">
        <f>'Detail RecExp. &amp; CapEx'!J1730</f>
        <v>0</v>
      </c>
      <c r="I44" s="652">
        <f t="shared" si="1"/>
        <v>0</v>
      </c>
      <c r="J44" s="652">
        <f>'Detail RecExp. &amp; CapEx'!I1719</f>
        <v>0</v>
      </c>
      <c r="K44" s="652">
        <f>'Detail RecExp. &amp; CapEx'!I1730</f>
        <v>0</v>
      </c>
      <c r="L44" s="1529">
        <f t="shared" si="3"/>
        <v>0</v>
      </c>
      <c r="M44" s="652">
        <v>21160000</v>
      </c>
      <c r="N44" s="653">
        <f t="shared" si="6"/>
        <v>21160000</v>
      </c>
      <c r="P44" s="1029"/>
      <c r="Q44" s="1027" t="s">
        <v>43</v>
      </c>
      <c r="S44" s="1521"/>
    </row>
    <row r="45" spans="1:19" ht="26.25" x14ac:dyDescent="0.35">
      <c r="A45" s="1516">
        <v>38</v>
      </c>
      <c r="B45" s="2" t="s">
        <v>3001</v>
      </c>
      <c r="C45" s="4" t="s">
        <v>44</v>
      </c>
      <c r="D45" s="1522">
        <v>600000</v>
      </c>
      <c r="E45" s="1523"/>
      <c r="F45" s="1522">
        <f t="shared" si="5"/>
        <v>600000</v>
      </c>
      <c r="G45" s="1524">
        <f>'Detail RecExp. &amp; CapEx'!J1759</f>
        <v>0</v>
      </c>
      <c r="H45" s="652"/>
      <c r="I45" s="652">
        <f t="shared" si="1"/>
        <v>0</v>
      </c>
      <c r="J45" s="652">
        <f>'Detail RecExp. &amp; CapEx'!I1759</f>
        <v>3682315</v>
      </c>
      <c r="K45" s="652"/>
      <c r="L45" s="1529">
        <f t="shared" si="3"/>
        <v>3682315</v>
      </c>
      <c r="M45" s="652">
        <v>56640000</v>
      </c>
      <c r="N45" s="653">
        <f>SUM(I45,M45)</f>
        <v>56640000</v>
      </c>
      <c r="P45" s="1029"/>
      <c r="Q45" s="1027" t="s">
        <v>44</v>
      </c>
      <c r="S45" s="1521"/>
    </row>
    <row r="46" spans="1:19" ht="26.25" x14ac:dyDescent="0.35">
      <c r="A46" s="1516">
        <v>39</v>
      </c>
      <c r="B46" s="2" t="s">
        <v>56</v>
      </c>
      <c r="C46" s="4" t="s">
        <v>5080</v>
      </c>
      <c r="D46" s="1522"/>
      <c r="E46" s="1523"/>
      <c r="F46" s="1522"/>
      <c r="G46" s="1524">
        <f>'Detail RecExp. &amp; CapEx'!J1808</f>
        <v>0</v>
      </c>
      <c r="H46" s="652">
        <f>'Detail RecExp. &amp; CapEx'!J1864</f>
        <v>-728947682.12</v>
      </c>
      <c r="I46" s="652">
        <f t="shared" si="1"/>
        <v>-728947682.12</v>
      </c>
      <c r="J46" s="652">
        <f>'Detail RecExp. &amp; CapEx'!I1808</f>
        <v>277243026.75999999</v>
      </c>
      <c r="K46" s="652">
        <f>'Detail RecExp. &amp; CapEx'!I1864</f>
        <v>83593887</v>
      </c>
      <c r="L46" s="1529">
        <f t="shared" si="3"/>
        <v>360836913.75999999</v>
      </c>
      <c r="M46" s="652">
        <v>4212711729.04</v>
      </c>
      <c r="N46" s="653">
        <f>SUM(I46,M46)</f>
        <v>3483764046.9200001</v>
      </c>
      <c r="P46" s="1029"/>
      <c r="Q46" s="1027" t="s">
        <v>5080</v>
      </c>
      <c r="S46" s="1521"/>
    </row>
    <row r="47" spans="1:19" ht="26.25" x14ac:dyDescent="0.35">
      <c r="A47" s="1516">
        <v>40</v>
      </c>
      <c r="B47" s="2" t="s">
        <v>59</v>
      </c>
      <c r="C47" s="4" t="s">
        <v>2506</v>
      </c>
      <c r="D47" s="1522">
        <v>2366361880</v>
      </c>
      <c r="E47" s="1523"/>
      <c r="F47" s="1522">
        <f t="shared" si="5"/>
        <v>2366361880</v>
      </c>
      <c r="G47" s="652">
        <f>'Detail RecExp. &amp; CapEx'!J1924</f>
        <v>37128253</v>
      </c>
      <c r="H47" s="652">
        <f>'Detail RecExp. &amp; CapEx'!J1980</f>
        <v>-53566931</v>
      </c>
      <c r="I47" s="652">
        <f t="shared" si="1"/>
        <v>-16438678</v>
      </c>
      <c r="J47" s="652">
        <f>'Detail RecExp. &amp; CapEx'!I1924</f>
        <v>604463888.48000002</v>
      </c>
      <c r="K47" s="652">
        <f>'Detail RecExp. &amp; CapEx'!I1980</f>
        <v>387000</v>
      </c>
      <c r="L47" s="652">
        <f t="shared" si="3"/>
        <v>604850888.48000002</v>
      </c>
      <c r="M47" s="652">
        <v>2816489467.6999998</v>
      </c>
      <c r="N47" s="653">
        <f t="shared" si="6"/>
        <v>2800050789.6999998</v>
      </c>
      <c r="P47" s="1029"/>
      <c r="Q47" s="1027" t="s">
        <v>2506</v>
      </c>
      <c r="S47" s="1521"/>
    </row>
    <row r="48" spans="1:19" ht="30" customHeight="1" x14ac:dyDescent="0.35">
      <c r="A48" s="1516">
        <v>41</v>
      </c>
      <c r="B48" s="2" t="s">
        <v>57</v>
      </c>
      <c r="C48" s="4" t="s">
        <v>5200</v>
      </c>
      <c r="D48" s="1522">
        <v>800000000</v>
      </c>
      <c r="E48" s="1523"/>
      <c r="F48" s="1522">
        <f t="shared" si="5"/>
        <v>800000000</v>
      </c>
      <c r="G48" s="1524">
        <f>'Detail RecExp. &amp; CapEx'!J2003</f>
        <v>743980965.18000007</v>
      </c>
      <c r="H48" s="652">
        <f>'Detail RecExp. &amp; CapEx'!J2076</f>
        <v>13852804537.900757</v>
      </c>
      <c r="I48" s="652">
        <f t="shared" si="1"/>
        <v>14596785503.080757</v>
      </c>
      <c r="J48" s="652">
        <f>'Detail RecExp. &amp; CapEx'!I2003</f>
        <v>38468999.760000005</v>
      </c>
      <c r="K48" s="652">
        <f>'Detail RecExp. &amp; CapEx'!I2076</f>
        <v>0</v>
      </c>
      <c r="L48" s="652">
        <f t="shared" si="3"/>
        <v>38468999.760000005</v>
      </c>
      <c r="M48" s="652">
        <v>1473619034.8199999</v>
      </c>
      <c r="N48" s="653">
        <f t="shared" si="6"/>
        <v>16070404537.900757</v>
      </c>
      <c r="P48" s="1029"/>
      <c r="Q48" s="1027" t="s">
        <v>5120</v>
      </c>
      <c r="S48" s="1521"/>
    </row>
    <row r="49" spans="1:19" ht="26.25" x14ac:dyDescent="0.35">
      <c r="A49" s="1516">
        <v>42</v>
      </c>
      <c r="B49" s="2" t="s">
        <v>63</v>
      </c>
      <c r="C49" s="4" t="s">
        <v>64</v>
      </c>
      <c r="D49" s="1522"/>
      <c r="E49" s="1523"/>
      <c r="F49" s="1522">
        <f t="shared" si="5"/>
        <v>0</v>
      </c>
      <c r="G49" s="1524">
        <f>'Detail RecExp. &amp; CapEx'!J2131</f>
        <v>7032375052</v>
      </c>
      <c r="H49" s="652">
        <f>'Detail RecExp. &amp; CapEx'!J2153</f>
        <v>15000000000</v>
      </c>
      <c r="I49" s="652">
        <f t="shared" si="1"/>
        <v>22032375052</v>
      </c>
      <c r="J49" s="652">
        <f>'Detail RecExp. &amp; CapEx'!I2131</f>
        <v>2380997573.8199997</v>
      </c>
      <c r="K49" s="652">
        <f>'Detail RecExp. &amp; CapEx'!I2153</f>
        <v>0</v>
      </c>
      <c r="L49" s="652">
        <f t="shared" si="3"/>
        <v>2380997573.8199997</v>
      </c>
      <c r="M49" s="652">
        <v>9999527205.5400009</v>
      </c>
      <c r="N49" s="653">
        <f t="shared" si="6"/>
        <v>32031902257.540001</v>
      </c>
      <c r="P49" s="1029"/>
      <c r="Q49" s="1027" t="s">
        <v>64</v>
      </c>
      <c r="S49" s="1521"/>
    </row>
    <row r="50" spans="1:19" ht="26.25" x14ac:dyDescent="0.4">
      <c r="A50" s="1516">
        <v>43</v>
      </c>
      <c r="B50" s="1530" t="s">
        <v>65</v>
      </c>
      <c r="C50" s="1531" t="s">
        <v>66</v>
      </c>
      <c r="D50" s="1522">
        <v>147509512882.35999</v>
      </c>
      <c r="E50" s="1523">
        <f>'DetailSup-Rec.Rev.,2024'!G182</f>
        <v>126922157666.13998</v>
      </c>
      <c r="F50" s="1522">
        <f>SUM(D50,E50)</f>
        <v>274431670548.49997</v>
      </c>
      <c r="G50" s="1527">
        <f>'Detail RecExp. &amp; CapEx'!J2192</f>
        <v>0</v>
      </c>
      <c r="H50" s="1527">
        <f>'Detail RecExp. &amp; CapEx'!J2204</f>
        <v>0</v>
      </c>
      <c r="I50" s="652">
        <f>G50+H50</f>
        <v>0</v>
      </c>
      <c r="J50" s="652">
        <f>'Detail RecExp. &amp; CapEx'!I2192</f>
        <v>176725817.23000002</v>
      </c>
      <c r="K50" s="652">
        <f>'Detail RecExp. &amp; CapEx'!I2204</f>
        <v>0</v>
      </c>
      <c r="L50" s="652">
        <f t="shared" si="3"/>
        <v>176725817.23000002</v>
      </c>
      <c r="M50" s="652">
        <v>660429457.5999999</v>
      </c>
      <c r="N50" s="653">
        <f>SUM(I50,M50)</f>
        <v>660429457.5999999</v>
      </c>
      <c r="P50" s="1029"/>
      <c r="Q50" s="1027" t="s">
        <v>66</v>
      </c>
      <c r="S50" s="1521"/>
    </row>
    <row r="51" spans="1:19" ht="26.25" x14ac:dyDescent="0.35">
      <c r="A51" s="1516">
        <v>44</v>
      </c>
      <c r="B51" s="2" t="s">
        <v>128</v>
      </c>
      <c r="C51" s="4" t="s">
        <v>129</v>
      </c>
      <c r="D51" s="1522">
        <v>20000000000</v>
      </c>
      <c r="E51" s="1523"/>
      <c r="F51" s="1522">
        <f t="shared" si="5"/>
        <v>20000000000</v>
      </c>
      <c r="G51" s="1524">
        <f>'Detail RecExp. &amp; CapEx'!J2239</f>
        <v>1731910051.2700014</v>
      </c>
      <c r="H51" s="652">
        <f>'Detail RecExp. &amp; CapEx'!J2248</f>
        <v>0</v>
      </c>
      <c r="I51" s="652">
        <f t="shared" si="1"/>
        <v>1731910051.2700014</v>
      </c>
      <c r="J51" s="652">
        <f>'Detail RecExp. &amp; CapEx'!I2239</f>
        <v>4089738705.3800011</v>
      </c>
      <c r="K51" s="652">
        <f>'Detail RecExp. &amp; CapEx'!I2248</f>
        <v>1781236756.72</v>
      </c>
      <c r="L51" s="652">
        <f t="shared" si="3"/>
        <v>5870975462.1000013</v>
      </c>
      <c r="M51" s="652">
        <v>15394428200.786667</v>
      </c>
      <c r="N51" s="653">
        <f t="shared" si="6"/>
        <v>17126338252.056667</v>
      </c>
      <c r="P51" s="1029"/>
      <c r="Q51" s="1027" t="s">
        <v>129</v>
      </c>
      <c r="S51" s="1521"/>
    </row>
    <row r="52" spans="1:19" ht="26.25" x14ac:dyDescent="0.35">
      <c r="A52" s="1516">
        <v>45</v>
      </c>
      <c r="B52" s="2" t="s">
        <v>67</v>
      </c>
      <c r="C52" s="4" t="s">
        <v>68</v>
      </c>
      <c r="D52" s="1522">
        <v>15073275837.6</v>
      </c>
      <c r="E52" s="1523">
        <f>'DetailSup-Rec.Rev.,2024'!G204</f>
        <v>9286637918.7999992</v>
      </c>
      <c r="F52" s="1522">
        <f t="shared" si="5"/>
        <v>24359913756.400002</v>
      </c>
      <c r="G52" s="1524">
        <f>'Detail RecExp. &amp; CapEx'!J2302</f>
        <v>442000000</v>
      </c>
      <c r="H52" s="652">
        <f>'Detail RecExp. &amp; CapEx'!J2323</f>
        <v>-140500000</v>
      </c>
      <c r="I52" s="652">
        <f t="shared" si="1"/>
        <v>301500000</v>
      </c>
      <c r="J52" s="652">
        <f>'Detail RecExp. &amp; CapEx'!I2302</f>
        <v>974361827.51000011</v>
      </c>
      <c r="K52" s="652">
        <f>'Detail RecExp. &amp; CapEx'!I2323</f>
        <v>6017200</v>
      </c>
      <c r="L52" s="652">
        <f t="shared" si="3"/>
        <v>980379027.51000011</v>
      </c>
      <c r="M52" s="652">
        <v>2131994393.8600001</v>
      </c>
      <c r="N52" s="653">
        <f>SUM(I52,M52)</f>
        <v>2433494393.8600001</v>
      </c>
      <c r="P52" s="1029"/>
      <c r="Q52" s="1027" t="s">
        <v>68</v>
      </c>
      <c r="S52" s="1521"/>
    </row>
    <row r="53" spans="1:19" ht="26.25" x14ac:dyDescent="0.35">
      <c r="A53" s="1516">
        <v>46</v>
      </c>
      <c r="B53" s="2" t="s">
        <v>60</v>
      </c>
      <c r="C53" s="4" t="s">
        <v>3281</v>
      </c>
      <c r="D53" s="1522">
        <v>5215428834.9099731</v>
      </c>
      <c r="E53" s="1523">
        <f>'DetailSup-Rec.Rev.,2024'!G26</f>
        <v>-1492913987.90997</v>
      </c>
      <c r="F53" s="1522">
        <f t="shared" si="5"/>
        <v>3722514847.0000029</v>
      </c>
      <c r="G53" s="1524">
        <f>'Detail RecExp. &amp; CapEx'!J2382</f>
        <v>35900000</v>
      </c>
      <c r="H53" s="652">
        <f>'Detail RecExp. &amp; CapEx'!J2410</f>
        <v>97080000</v>
      </c>
      <c r="I53" s="652">
        <f t="shared" si="1"/>
        <v>132980000</v>
      </c>
      <c r="J53" s="652">
        <f>'Detail RecExp. &amp; CapEx'!I2382</f>
        <v>51955557.18</v>
      </c>
      <c r="K53" s="652">
        <f>'Detail RecExp. &amp; CapEx'!I2410</f>
        <v>201250669.75</v>
      </c>
      <c r="L53" s="652">
        <f t="shared" si="3"/>
        <v>253206226.93000001</v>
      </c>
      <c r="M53" s="652">
        <v>4154211143.8800001</v>
      </c>
      <c r="N53" s="653">
        <f t="shared" si="6"/>
        <v>4287191143.8800001</v>
      </c>
      <c r="P53" s="1029"/>
      <c r="Q53" s="1027" t="s">
        <v>3281</v>
      </c>
      <c r="S53" s="1521"/>
    </row>
    <row r="54" spans="1:19" ht="51" x14ac:dyDescent="0.35">
      <c r="A54" s="1516">
        <v>47</v>
      </c>
      <c r="B54" s="2" t="s">
        <v>4819</v>
      </c>
      <c r="C54" s="4" t="s">
        <v>4820</v>
      </c>
      <c r="D54" s="1522"/>
      <c r="E54" s="1523"/>
      <c r="F54" s="1522"/>
      <c r="G54" s="1524">
        <f>'Detail RecExp. &amp; CapEx'!J262</f>
        <v>847423525</v>
      </c>
      <c r="H54" s="652">
        <f>'Detail RecExp. &amp; CapEx'!J276</f>
        <v>108386000</v>
      </c>
      <c r="I54" s="652">
        <f>G54+H54</f>
        <v>955809525</v>
      </c>
      <c r="J54" s="652"/>
      <c r="K54" s="652"/>
      <c r="L54" s="652">
        <f t="shared" si="3"/>
        <v>0</v>
      </c>
      <c r="M54" s="652"/>
      <c r="N54" s="653">
        <f t="shared" si="6"/>
        <v>955809525</v>
      </c>
      <c r="P54" s="1029"/>
      <c r="Q54" s="1027" t="s">
        <v>4820</v>
      </c>
      <c r="S54" s="1521"/>
    </row>
    <row r="55" spans="1:19" ht="26.25" x14ac:dyDescent="0.35">
      <c r="A55" s="1516">
        <v>48</v>
      </c>
      <c r="B55" s="2" t="s">
        <v>127</v>
      </c>
      <c r="C55" s="4" t="s">
        <v>3282</v>
      </c>
      <c r="D55" s="1522">
        <v>203378697</v>
      </c>
      <c r="E55" s="1523"/>
      <c r="F55" s="1522">
        <f t="shared" si="5"/>
        <v>203378697</v>
      </c>
      <c r="G55" s="1524">
        <f>'Detail RecExp. &amp; CapEx'!J2457</f>
        <v>0</v>
      </c>
      <c r="H55" s="652">
        <f>'Detail RecExp. &amp; CapEx'!J2504</f>
        <v>-3500000000</v>
      </c>
      <c r="I55" s="652">
        <f t="shared" si="1"/>
        <v>-3500000000</v>
      </c>
      <c r="J55" s="652">
        <f>'Detail RecExp. &amp; CapEx'!I2457</f>
        <v>39159322.530000001</v>
      </c>
      <c r="K55" s="652">
        <f>'Detail RecExp. &amp; CapEx'!I2504</f>
        <v>293551724.27999997</v>
      </c>
      <c r="L55" s="652">
        <f t="shared" si="3"/>
        <v>332711046.80999994</v>
      </c>
      <c r="M55" s="652">
        <v>5456910632.7962494</v>
      </c>
      <c r="N55" s="653">
        <f t="shared" si="6"/>
        <v>1956910632.7962494</v>
      </c>
      <c r="P55" s="1029"/>
      <c r="Q55" s="1027" t="s">
        <v>3282</v>
      </c>
      <c r="S55" s="1521"/>
    </row>
    <row r="56" spans="1:19" ht="51" x14ac:dyDescent="0.35">
      <c r="A56" s="1516">
        <v>49</v>
      </c>
      <c r="B56" s="2" t="s">
        <v>78</v>
      </c>
      <c r="C56" s="4" t="s">
        <v>79</v>
      </c>
      <c r="D56" s="1522">
        <v>2914000</v>
      </c>
      <c r="E56" s="1523"/>
      <c r="F56" s="1522">
        <f t="shared" si="5"/>
        <v>2914000</v>
      </c>
      <c r="G56" s="1524">
        <f>'Detail RecExp. &amp; CapEx'!J2536</f>
        <v>0</v>
      </c>
      <c r="H56" s="652"/>
      <c r="I56" s="652">
        <f t="shared" si="1"/>
        <v>0</v>
      </c>
      <c r="J56" s="652">
        <f>'Detail RecExp. &amp; CapEx'!I2536</f>
        <v>0</v>
      </c>
      <c r="K56" s="652"/>
      <c r="L56" s="652">
        <f t="shared" si="3"/>
        <v>0</v>
      </c>
      <c r="M56" s="652">
        <v>2798053</v>
      </c>
      <c r="N56" s="653">
        <f t="shared" si="6"/>
        <v>2798053</v>
      </c>
      <c r="P56" s="1029"/>
      <c r="Q56" s="1027" t="s">
        <v>79</v>
      </c>
      <c r="S56" s="1521"/>
    </row>
    <row r="57" spans="1:19" ht="26.25" x14ac:dyDescent="0.35">
      <c r="A57" s="1516">
        <v>50</v>
      </c>
      <c r="B57" s="2" t="s">
        <v>3295</v>
      </c>
      <c r="C57" s="4" t="s">
        <v>3294</v>
      </c>
      <c r="D57" s="1522"/>
      <c r="E57" s="1523"/>
      <c r="F57" s="1522">
        <f t="shared" si="5"/>
        <v>0</v>
      </c>
      <c r="G57" s="1524">
        <f>'Detail RecExp. &amp; CapEx'!J2593</f>
        <v>0</v>
      </c>
      <c r="H57" s="652">
        <f>'Detail RecExp. &amp; CapEx'!J2625</f>
        <v>8990897871.5</v>
      </c>
      <c r="I57" s="652">
        <f t="shared" si="1"/>
        <v>8990897871.5</v>
      </c>
      <c r="J57" s="652">
        <f>'Detail RecExp. &amp; CapEx'!I2593</f>
        <v>0</v>
      </c>
      <c r="K57" s="652">
        <f>'Detail RecExp. &amp; CapEx'!I2625</f>
        <v>3987837625.9699998</v>
      </c>
      <c r="L57" s="652">
        <f t="shared" si="3"/>
        <v>3987837625.9699998</v>
      </c>
      <c r="M57" s="652">
        <v>2124670250</v>
      </c>
      <c r="N57" s="653">
        <f t="shared" si="6"/>
        <v>11115568121.5</v>
      </c>
      <c r="P57" s="1029"/>
      <c r="Q57" s="1027" t="s">
        <v>3294</v>
      </c>
      <c r="S57" s="1521"/>
    </row>
    <row r="58" spans="1:19" ht="26.25" x14ac:dyDescent="0.35">
      <c r="A58" s="1516">
        <v>51</v>
      </c>
      <c r="B58" s="2" t="s">
        <v>76</v>
      </c>
      <c r="C58" s="4" t="s">
        <v>3296</v>
      </c>
      <c r="D58" s="1522"/>
      <c r="E58" s="1523"/>
      <c r="F58" s="1522">
        <f t="shared" si="5"/>
        <v>0</v>
      </c>
      <c r="G58" s="1524">
        <f>'Detail RecExp. &amp; CapEx'!J2679</f>
        <v>64830323.229999997</v>
      </c>
      <c r="H58" s="652">
        <f>'Detail RecExp. &amp; CapEx'!J2702</f>
        <v>7532600000</v>
      </c>
      <c r="I58" s="652">
        <f t="shared" si="1"/>
        <v>7597430323.2299995</v>
      </c>
      <c r="J58" s="652">
        <f>'Detail RecExp. &amp; CapEx'!I2679</f>
        <v>80835726.25</v>
      </c>
      <c r="K58" s="652">
        <f>'Detail RecExp. &amp; CapEx'!I2702</f>
        <v>24087373180.449997</v>
      </c>
      <c r="L58" s="652">
        <f t="shared" si="3"/>
        <v>24168208906.699997</v>
      </c>
      <c r="M58" s="652">
        <v>26509877890.103302</v>
      </c>
      <c r="N58" s="653">
        <f>SUM(I58,M58)</f>
        <v>34107308213.333302</v>
      </c>
      <c r="P58" s="1029"/>
      <c r="Q58" s="1027" t="s">
        <v>3296</v>
      </c>
      <c r="S58" s="1521"/>
    </row>
    <row r="59" spans="1:19" ht="26.25" x14ac:dyDescent="0.35">
      <c r="A59" s="1516">
        <v>52</v>
      </c>
      <c r="B59" s="2" t="s">
        <v>70</v>
      </c>
      <c r="C59" s="4" t="s">
        <v>2507</v>
      </c>
      <c r="D59" s="1522">
        <v>5000000</v>
      </c>
      <c r="E59" s="1523"/>
      <c r="F59" s="1522">
        <f t="shared" si="5"/>
        <v>5000000</v>
      </c>
      <c r="G59" s="1524">
        <f>'Detail RecExp. &amp; CapEx'!J2739</f>
        <v>40245850</v>
      </c>
      <c r="H59" s="652"/>
      <c r="I59" s="652">
        <f t="shared" si="1"/>
        <v>40245850</v>
      </c>
      <c r="J59" s="652">
        <f>'Detail RecExp. &amp; CapEx'!I2739</f>
        <v>64123809.699999996</v>
      </c>
      <c r="K59" s="652"/>
      <c r="L59" s="652">
        <f t="shared" si="3"/>
        <v>64123809.699999996</v>
      </c>
      <c r="M59" s="652">
        <v>143208752.50999999</v>
      </c>
      <c r="N59" s="653">
        <f>SUM(I59,M59)</f>
        <v>183454602.50999999</v>
      </c>
      <c r="P59" s="1029"/>
      <c r="Q59" s="1027" t="s">
        <v>2507</v>
      </c>
      <c r="S59" s="1521"/>
    </row>
    <row r="60" spans="1:19" ht="51" x14ac:dyDescent="0.35">
      <c r="A60" s="1516">
        <v>54</v>
      </c>
      <c r="B60" s="2" t="s">
        <v>69</v>
      </c>
      <c r="C60" s="4" t="s">
        <v>3283</v>
      </c>
      <c r="D60" s="1522">
        <v>818289231.23000002</v>
      </c>
      <c r="E60" s="1523">
        <f>'DetailSup-Rec.Rev.,2024'!G219</f>
        <v>4900000000</v>
      </c>
      <c r="F60" s="1522">
        <f t="shared" si="5"/>
        <v>5718289231.2299995</v>
      </c>
      <c r="G60" s="1524">
        <f>'Detail RecExp. &amp; CapEx'!J2783</f>
        <v>216000000</v>
      </c>
      <c r="H60" s="652">
        <f>'Detail RecExp. &amp; CapEx'!J2808</f>
        <v>6071808373.8299999</v>
      </c>
      <c r="I60" s="652">
        <f t="shared" si="1"/>
        <v>6287808373.8299999</v>
      </c>
      <c r="J60" s="652">
        <f>'Detail RecExp. &amp; CapEx'!I2783</f>
        <v>35068113.019999996</v>
      </c>
      <c r="K60" s="652">
        <f>'Detail RecExp. &amp; CapEx'!I2808</f>
        <v>1881757553.54</v>
      </c>
      <c r="L60" s="652">
        <f t="shared" si="3"/>
        <v>1916825666.5599999</v>
      </c>
      <c r="M60" s="652">
        <v>3764597634.3449998</v>
      </c>
      <c r="N60" s="653">
        <f t="shared" si="6"/>
        <v>10052406008.174999</v>
      </c>
      <c r="P60" s="1029"/>
      <c r="Q60" s="1027" t="s">
        <v>3283</v>
      </c>
      <c r="S60" s="1521"/>
    </row>
    <row r="61" spans="1:19" ht="26.25" x14ac:dyDescent="0.35">
      <c r="A61" s="1516">
        <v>55</v>
      </c>
      <c r="B61" s="2" t="s">
        <v>3128</v>
      </c>
      <c r="C61" s="4" t="s">
        <v>3129</v>
      </c>
      <c r="D61" s="1522"/>
      <c r="E61" s="1523"/>
      <c r="F61" s="1522">
        <f t="shared" si="5"/>
        <v>0</v>
      </c>
      <c r="G61" s="1524">
        <f>'Detail RecExp. &amp; CapEx'!J2848</f>
        <v>0</v>
      </c>
      <c r="H61" s="652">
        <f>'Detail RecExp. &amp; CapEx'!J2858</f>
        <v>-880000</v>
      </c>
      <c r="I61" s="652">
        <f t="shared" si="1"/>
        <v>-880000</v>
      </c>
      <c r="J61" s="652">
        <f>'Detail RecExp. &amp; CapEx'!I2848</f>
        <v>0</v>
      </c>
      <c r="K61" s="652">
        <f>'Detail RecExp. &amp; CapEx'!I2858</f>
        <v>0</v>
      </c>
      <c r="L61" s="652">
        <f t="shared" si="3"/>
        <v>0</v>
      </c>
      <c r="M61" s="652">
        <v>72190000</v>
      </c>
      <c r="N61" s="653">
        <f t="shared" si="6"/>
        <v>71310000</v>
      </c>
      <c r="P61" s="1029"/>
      <c r="Q61" s="1027" t="s">
        <v>3129</v>
      </c>
      <c r="S61" s="1521"/>
    </row>
    <row r="62" spans="1:19" ht="26.25" x14ac:dyDescent="0.35">
      <c r="A62" s="1516">
        <v>56</v>
      </c>
      <c r="B62" s="2" t="s">
        <v>133</v>
      </c>
      <c r="C62" s="4" t="s">
        <v>134</v>
      </c>
      <c r="D62" s="1522"/>
      <c r="E62" s="1523"/>
      <c r="F62" s="1522">
        <f t="shared" si="5"/>
        <v>0</v>
      </c>
      <c r="G62" s="1524">
        <f>'Detail RecExp. &amp; CapEx'!J2905</f>
        <v>0</v>
      </c>
      <c r="H62" s="652">
        <f>'Detail RecExp. &amp; CapEx'!J2915</f>
        <v>0</v>
      </c>
      <c r="I62" s="652">
        <f t="shared" si="1"/>
        <v>0</v>
      </c>
      <c r="J62" s="652">
        <f>'Detail RecExp. &amp; CapEx'!I2905</f>
        <v>0</v>
      </c>
      <c r="K62" s="652">
        <f>'Detail RecExp. &amp; CapEx'!I2915</f>
        <v>0</v>
      </c>
      <c r="L62" s="652">
        <f t="shared" si="3"/>
        <v>0</v>
      </c>
      <c r="M62" s="652">
        <v>96791340</v>
      </c>
      <c r="N62" s="653">
        <f t="shared" si="6"/>
        <v>96791340</v>
      </c>
      <c r="P62" s="1029"/>
      <c r="Q62" s="1027" t="s">
        <v>134</v>
      </c>
      <c r="S62" s="1521"/>
    </row>
    <row r="63" spans="1:19" ht="51" x14ac:dyDescent="0.35">
      <c r="A63" s="1516">
        <v>57</v>
      </c>
      <c r="B63" s="2" t="s">
        <v>71</v>
      </c>
      <c r="C63" s="4" t="s">
        <v>3286</v>
      </c>
      <c r="D63" s="1522">
        <v>120372000</v>
      </c>
      <c r="E63" s="1523">
        <f>'DetailSup-Rec.Rev.,2024'!G44</f>
        <v>2400000</v>
      </c>
      <c r="F63" s="1522">
        <f t="shared" si="5"/>
        <v>122772000</v>
      </c>
      <c r="G63" s="1524">
        <f>'Detail RecExp. &amp; CapEx'!J2959</f>
        <v>0</v>
      </c>
      <c r="H63" s="652">
        <f>'Detail RecExp. &amp; CapEx'!J2983</f>
        <v>-737992575.63995361</v>
      </c>
      <c r="I63" s="652">
        <f t="shared" si="1"/>
        <v>-737992575.63995361</v>
      </c>
      <c r="J63" s="652">
        <f>'Detail RecExp. &amp; CapEx'!I2959</f>
        <v>86703900.390000001</v>
      </c>
      <c r="K63" s="652">
        <f>'Detail RecExp. &amp; CapEx'!I2983</f>
        <v>110480000</v>
      </c>
      <c r="L63" s="652">
        <f t="shared" si="3"/>
        <v>197183900.38999999</v>
      </c>
      <c r="M63" s="652">
        <v>3377205542.3267517</v>
      </c>
      <c r="N63" s="653">
        <f t="shared" si="6"/>
        <v>2639212966.6867981</v>
      </c>
      <c r="P63" s="1029"/>
      <c r="Q63" s="1027" t="s">
        <v>3286</v>
      </c>
      <c r="S63" s="1521"/>
    </row>
    <row r="64" spans="1:19" ht="26.25" x14ac:dyDescent="0.35">
      <c r="A64" s="1516">
        <v>58</v>
      </c>
      <c r="B64" s="2" t="s">
        <v>73</v>
      </c>
      <c r="C64" s="4" t="s">
        <v>74</v>
      </c>
      <c r="D64" s="1522">
        <v>62000000</v>
      </c>
      <c r="E64" s="1523"/>
      <c r="F64" s="1522">
        <f t="shared" si="5"/>
        <v>62000000</v>
      </c>
      <c r="G64" s="1524">
        <f>'Detail RecExp. &amp; CapEx'!J3020</f>
        <v>0</v>
      </c>
      <c r="H64" s="652"/>
      <c r="I64" s="652">
        <f t="shared" si="1"/>
        <v>0</v>
      </c>
      <c r="J64" s="652">
        <f>'Detail RecExp. &amp; CapEx'!I3020</f>
        <v>46264273.170000002</v>
      </c>
      <c r="K64" s="652"/>
      <c r="L64" s="652">
        <f t="shared" si="3"/>
        <v>46264273.170000002</v>
      </c>
      <c r="M64" s="652">
        <v>158663407</v>
      </c>
      <c r="N64" s="653">
        <f t="shared" si="6"/>
        <v>158663407</v>
      </c>
      <c r="P64" s="1029"/>
      <c r="Q64" s="1027" t="s">
        <v>74</v>
      </c>
      <c r="S64" s="1521"/>
    </row>
    <row r="65" spans="1:19" ht="51" x14ac:dyDescent="0.35">
      <c r="A65" s="1516">
        <v>59</v>
      </c>
      <c r="B65" s="2" t="s">
        <v>75</v>
      </c>
      <c r="C65" s="4" t="s">
        <v>304</v>
      </c>
      <c r="D65" s="1522">
        <v>1667027402.4000001</v>
      </c>
      <c r="E65" s="1523"/>
      <c r="F65" s="1522">
        <f t="shared" si="5"/>
        <v>1667027402.4000001</v>
      </c>
      <c r="G65" s="1524">
        <f>'Detail RecExp. &amp; CapEx'!J3057</f>
        <v>0</v>
      </c>
      <c r="H65" s="652">
        <f>'Detail RecExp. &amp; CapEx'!J3072</f>
        <v>-600000000</v>
      </c>
      <c r="I65" s="652">
        <f t="shared" si="1"/>
        <v>-600000000</v>
      </c>
      <c r="J65" s="652">
        <f>'Detail RecExp. &amp; CapEx'!I3057</f>
        <v>20816477.649999999</v>
      </c>
      <c r="K65" s="652">
        <f>'Detail RecExp. &amp; CapEx'!I3072</f>
        <v>6035875</v>
      </c>
      <c r="L65" s="652">
        <f t="shared" si="3"/>
        <v>26852352.649999999</v>
      </c>
      <c r="M65" s="652">
        <v>1720466895.1600001</v>
      </c>
      <c r="N65" s="653">
        <f t="shared" si="6"/>
        <v>1120466895.1600001</v>
      </c>
      <c r="P65" s="1029"/>
      <c r="Q65" s="1027" t="s">
        <v>304</v>
      </c>
      <c r="S65" s="1521"/>
    </row>
    <row r="66" spans="1:19" ht="26.25" x14ac:dyDescent="0.35">
      <c r="A66" s="1516">
        <v>60</v>
      </c>
      <c r="B66" s="2" t="s">
        <v>72</v>
      </c>
      <c r="C66" s="4" t="s">
        <v>2508</v>
      </c>
      <c r="D66" s="1522">
        <v>20000000</v>
      </c>
      <c r="E66" s="1523"/>
      <c r="F66" s="1522">
        <f t="shared" si="5"/>
        <v>20000000</v>
      </c>
      <c r="G66" s="1524">
        <f>'Detail RecExp. &amp; CapEx'!J3107</f>
        <v>100000000</v>
      </c>
      <c r="H66" s="652">
        <f>'Detail RecExp. &amp; CapEx'!J3117</f>
        <v>-53500000</v>
      </c>
      <c r="I66" s="652">
        <f t="shared" si="1"/>
        <v>46500000</v>
      </c>
      <c r="J66" s="652">
        <f>'Detail RecExp. &amp; CapEx'!I3107</f>
        <v>49665954.25</v>
      </c>
      <c r="K66" s="652">
        <f>'Detail RecExp. &amp; CapEx'!I3117</f>
        <v>0</v>
      </c>
      <c r="L66" s="652">
        <f t="shared" si="3"/>
        <v>49665954.25</v>
      </c>
      <c r="M66" s="652">
        <v>183499892.84</v>
      </c>
      <c r="N66" s="653">
        <f t="shared" si="6"/>
        <v>229999892.84</v>
      </c>
      <c r="P66" s="1029"/>
      <c r="Q66" s="1027" t="s">
        <v>2508</v>
      </c>
      <c r="S66" s="1521"/>
    </row>
    <row r="67" spans="1:19" ht="26.25" x14ac:dyDescent="0.35">
      <c r="A67" s="1516">
        <v>61</v>
      </c>
      <c r="B67" s="2" t="s">
        <v>3130</v>
      </c>
      <c r="C67" s="4" t="s">
        <v>3285</v>
      </c>
      <c r="D67" s="1522">
        <v>748180</v>
      </c>
      <c r="E67" s="1523">
        <f>'DetailSup-Rec.Rev.,2024'!G167</f>
        <v>200000000</v>
      </c>
      <c r="F67" s="1522">
        <f t="shared" si="5"/>
        <v>200748180</v>
      </c>
      <c r="G67" s="1524">
        <f>'Detail RecExp. &amp; CapEx'!J3148</f>
        <v>0</v>
      </c>
      <c r="H67" s="652">
        <f>'Detail RecExp. &amp; CapEx'!J3172</f>
        <v>-7798388931.0799999</v>
      </c>
      <c r="I67" s="652">
        <f t="shared" si="1"/>
        <v>-7798388931.0799999</v>
      </c>
      <c r="J67" s="652">
        <f>'Detail RecExp. &amp; CapEx'!I3148</f>
        <v>70086203.74000001</v>
      </c>
      <c r="K67" s="652">
        <f>'Detail RecExp. &amp; CapEx'!I3172</f>
        <v>0</v>
      </c>
      <c r="L67" s="652">
        <f t="shared" si="3"/>
        <v>70086203.74000001</v>
      </c>
      <c r="M67" s="652">
        <v>10775159027</v>
      </c>
      <c r="N67" s="653">
        <f t="shared" si="6"/>
        <v>2976770095.9200001</v>
      </c>
      <c r="P67" s="1029"/>
      <c r="Q67" s="1027" t="s">
        <v>3285</v>
      </c>
      <c r="S67" s="1521"/>
    </row>
    <row r="68" spans="1:19" ht="26.25" x14ac:dyDescent="0.35">
      <c r="A68" s="1516">
        <v>62</v>
      </c>
      <c r="B68" s="2" t="s">
        <v>3284</v>
      </c>
      <c r="C68" s="4" t="s">
        <v>77</v>
      </c>
      <c r="D68" s="1522">
        <v>84000000</v>
      </c>
      <c r="E68" s="1523"/>
      <c r="F68" s="1522">
        <f t="shared" si="5"/>
        <v>84000000</v>
      </c>
      <c r="G68" s="1524">
        <f>'Detail RecExp. &amp; CapEx'!J3210</f>
        <v>4249999</v>
      </c>
      <c r="H68" s="652">
        <f>'Detail RecExp. &amp; CapEx'!J3224</f>
        <v>-65000000</v>
      </c>
      <c r="I68" s="652">
        <f t="shared" si="1"/>
        <v>-60750001</v>
      </c>
      <c r="J68" s="652">
        <f>'Detail RecExp. &amp; CapEx'!I3210</f>
        <v>17489019.140000001</v>
      </c>
      <c r="K68" s="652">
        <f>'Detail RecExp. &amp; CapEx'!I3224</f>
        <v>0</v>
      </c>
      <c r="L68" s="652">
        <f t="shared" si="3"/>
        <v>17489019.140000001</v>
      </c>
      <c r="M68" s="652">
        <v>148874252.97</v>
      </c>
      <c r="N68" s="653">
        <f>SUM(I68,M68)</f>
        <v>88124251.969999999</v>
      </c>
      <c r="P68" s="1029"/>
      <c r="Q68" s="1027" t="s">
        <v>77</v>
      </c>
      <c r="S68" s="1521"/>
    </row>
    <row r="69" spans="1:19" ht="26.25" x14ac:dyDescent="0.35">
      <c r="A69" s="1516">
        <v>63</v>
      </c>
      <c r="B69" s="2" t="s">
        <v>80</v>
      </c>
      <c r="C69" s="4" t="s">
        <v>2509</v>
      </c>
      <c r="D69" s="1522">
        <v>117086650</v>
      </c>
      <c r="E69" s="1523"/>
      <c r="F69" s="1522">
        <f t="shared" si="5"/>
        <v>117086650</v>
      </c>
      <c r="G69" s="1524">
        <f>'Detail RecExp. &amp; CapEx'!J3250</f>
        <v>0</v>
      </c>
      <c r="H69" s="652">
        <f>'Detail RecExp. &amp; CapEx'!J3266</f>
        <v>-1000000000</v>
      </c>
      <c r="I69" s="652">
        <f t="shared" si="1"/>
        <v>-1000000000</v>
      </c>
      <c r="J69" s="652">
        <f>'Detail RecExp. &amp; CapEx'!I3250</f>
        <v>58806931.420000002</v>
      </c>
      <c r="K69" s="652">
        <f>'Detail RecExp. &amp; CapEx'!I3266</f>
        <v>0</v>
      </c>
      <c r="L69" s="652">
        <f t="shared" si="3"/>
        <v>58806931.420000002</v>
      </c>
      <c r="M69" s="652">
        <v>1672177594.1300001</v>
      </c>
      <c r="N69" s="653">
        <f t="shared" si="6"/>
        <v>672177594.13000011</v>
      </c>
      <c r="P69" s="1029"/>
      <c r="Q69" s="1027" t="s">
        <v>2509</v>
      </c>
      <c r="S69" s="1521"/>
    </row>
    <row r="70" spans="1:19" ht="26.25" x14ac:dyDescent="0.35">
      <c r="A70" s="1516">
        <v>64</v>
      </c>
      <c r="B70" s="2" t="s">
        <v>82</v>
      </c>
      <c r="C70" s="4" t="s">
        <v>3048</v>
      </c>
      <c r="D70" s="1522"/>
      <c r="E70" s="1523"/>
      <c r="F70" s="1522">
        <f t="shared" si="5"/>
        <v>0</v>
      </c>
      <c r="G70" s="1524">
        <f>'Detail RecExp. &amp; CapEx'!J3301</f>
        <v>165948304.83000001</v>
      </c>
      <c r="H70" s="652">
        <f>'Detail RecExp. &amp; CapEx'!J3315</f>
        <v>157720000</v>
      </c>
      <c r="I70" s="652">
        <f t="shared" si="1"/>
        <v>323668304.83000004</v>
      </c>
      <c r="J70" s="652">
        <f>'Detail RecExp. &amp; CapEx'!I3301</f>
        <v>35329369.859999999</v>
      </c>
      <c r="K70" s="652">
        <f>'Detail RecExp. &amp; CapEx'!I3315</f>
        <v>560000</v>
      </c>
      <c r="L70" s="652">
        <f t="shared" si="3"/>
        <v>35889369.859999999</v>
      </c>
      <c r="M70" s="652">
        <v>277672798.32999998</v>
      </c>
      <c r="N70" s="653">
        <f>SUM(I70,M70)</f>
        <v>601341103.16000009</v>
      </c>
      <c r="P70" s="1029"/>
      <c r="Q70" s="1027" t="s">
        <v>3048</v>
      </c>
      <c r="S70" s="1521"/>
    </row>
    <row r="71" spans="1:19" s="1532" customFormat="1" ht="26.25" x14ac:dyDescent="0.35">
      <c r="A71" s="1516">
        <v>65</v>
      </c>
      <c r="B71" s="2" t="s">
        <v>2959</v>
      </c>
      <c r="C71" s="4" t="s">
        <v>81</v>
      </c>
      <c r="D71" s="1522">
        <v>135000000</v>
      </c>
      <c r="E71" s="1523"/>
      <c r="F71" s="1522">
        <f t="shared" si="5"/>
        <v>135000000</v>
      </c>
      <c r="G71" s="1524">
        <f>'Detail RecExp. &amp; CapEx'!J3383</f>
        <v>1503637878.5999999</v>
      </c>
      <c r="H71" s="652">
        <f>'Detail RecExp. &amp; CapEx'!J3400</f>
        <v>700000000</v>
      </c>
      <c r="I71" s="652">
        <f t="shared" si="1"/>
        <v>2203637878.5999999</v>
      </c>
      <c r="J71" s="652">
        <f>'Detail RecExp. &amp; CapEx'!I3383</f>
        <v>994168055.24000001</v>
      </c>
      <c r="K71" s="652">
        <f>'Detail RecExp. &amp; CapEx'!I3400</f>
        <v>440760577</v>
      </c>
      <c r="L71" s="652">
        <f t="shared" si="3"/>
        <v>1434928632.24</v>
      </c>
      <c r="M71" s="652">
        <v>7716116640.3899994</v>
      </c>
      <c r="N71" s="653">
        <f t="shared" si="6"/>
        <v>9919754518.9899998</v>
      </c>
      <c r="P71" s="1236"/>
      <c r="Q71" s="1532" t="s">
        <v>81</v>
      </c>
      <c r="R71" s="1236"/>
      <c r="S71" s="1521"/>
    </row>
    <row r="72" spans="1:19" ht="26.25" x14ac:dyDescent="0.35">
      <c r="A72" s="1516">
        <v>66</v>
      </c>
      <c r="B72" s="2" t="s">
        <v>2958</v>
      </c>
      <c r="C72" s="4" t="s">
        <v>83</v>
      </c>
      <c r="D72" s="1522">
        <v>8065999</v>
      </c>
      <c r="E72" s="1523"/>
      <c r="F72" s="1522">
        <f t="shared" si="5"/>
        <v>8065999</v>
      </c>
      <c r="G72" s="1524">
        <f>'Detail RecExp. &amp; CapEx'!J3452</f>
        <v>1045089905.97</v>
      </c>
      <c r="H72" s="652">
        <f>'Detail RecExp. &amp; CapEx'!J3474</f>
        <v>2038432924.4000001</v>
      </c>
      <c r="I72" s="652">
        <f t="shared" si="1"/>
        <v>3083522830.3699999</v>
      </c>
      <c r="J72" s="652">
        <f>'Detail RecExp. &amp; CapEx'!I3452</f>
        <v>104972499.76000001</v>
      </c>
      <c r="K72" s="652">
        <f>'Detail RecExp. &amp; CapEx'!I3474</f>
        <v>37846300</v>
      </c>
      <c r="L72" s="652">
        <f t="shared" ref="L72:L102" si="7">J72+K72</f>
        <v>142818799.75999999</v>
      </c>
      <c r="M72" s="652">
        <v>603864580.63</v>
      </c>
      <c r="N72" s="653">
        <f t="shared" ref="N72:N96" si="8">SUM(I72,M72)</f>
        <v>3687387411</v>
      </c>
      <c r="P72" s="1029"/>
      <c r="Q72" s="1027" t="s">
        <v>83</v>
      </c>
      <c r="S72" s="1521"/>
    </row>
    <row r="73" spans="1:19" ht="26.25" x14ac:dyDescent="0.35">
      <c r="A73" s="1516">
        <v>67</v>
      </c>
      <c r="B73" s="2" t="s">
        <v>84</v>
      </c>
      <c r="C73" s="4" t="s">
        <v>3287</v>
      </c>
      <c r="D73" s="1522">
        <v>7100000</v>
      </c>
      <c r="E73" s="1523"/>
      <c r="F73" s="1522">
        <f t="shared" si="5"/>
        <v>7100000</v>
      </c>
      <c r="G73" s="1524">
        <f>'Detail RecExp. &amp; CapEx'!J3512</f>
        <v>2048067300</v>
      </c>
      <c r="H73" s="652">
        <f>'Detail RecExp. &amp; CapEx'!J3521</f>
        <v>-35000000</v>
      </c>
      <c r="I73" s="652">
        <f t="shared" ref="I73:I96" si="9">G73+H73</f>
        <v>2013067300</v>
      </c>
      <c r="J73" s="652">
        <f>'Detail RecExp. &amp; CapEx'!I3512</f>
        <v>1917183727.6899998</v>
      </c>
      <c r="K73" s="652">
        <f>'Detail RecExp. &amp; CapEx'!I3521</f>
        <v>21273016.609999999</v>
      </c>
      <c r="L73" s="652">
        <f t="shared" si="7"/>
        <v>1938456744.2999997</v>
      </c>
      <c r="M73" s="652">
        <v>2327213553.27</v>
      </c>
      <c r="N73" s="653">
        <f t="shared" si="8"/>
        <v>4340280853.2700005</v>
      </c>
      <c r="P73" s="1029"/>
      <c r="Q73" s="1027" t="s">
        <v>3287</v>
      </c>
      <c r="S73" s="1521"/>
    </row>
    <row r="74" spans="1:19" ht="26.25" x14ac:dyDescent="0.35">
      <c r="A74" s="1516">
        <v>68</v>
      </c>
      <c r="B74" s="2" t="s">
        <v>85</v>
      </c>
      <c r="C74" s="4" t="s">
        <v>86</v>
      </c>
      <c r="D74" s="1522"/>
      <c r="E74" s="1523"/>
      <c r="F74" s="1522">
        <f t="shared" ref="F74:F102" si="10">SUM(D74,E74)</f>
        <v>0</v>
      </c>
      <c r="G74" s="1524">
        <f>'Detail RecExp. &amp; CapEx'!J3545</f>
        <v>0</v>
      </c>
      <c r="H74" s="652"/>
      <c r="I74" s="652">
        <f t="shared" si="9"/>
        <v>0</v>
      </c>
      <c r="J74" s="652">
        <f>'Detail RecExp. &amp; CapEx'!I3545</f>
        <v>0</v>
      </c>
      <c r="K74" s="652"/>
      <c r="L74" s="652">
        <f t="shared" si="7"/>
        <v>0</v>
      </c>
      <c r="M74" s="652">
        <v>5050000</v>
      </c>
      <c r="N74" s="653">
        <f t="shared" si="8"/>
        <v>5050000</v>
      </c>
      <c r="P74" s="1029"/>
      <c r="Q74" s="1027" t="s">
        <v>86</v>
      </c>
      <c r="S74" s="1521"/>
    </row>
    <row r="75" spans="1:19" ht="26.25" x14ac:dyDescent="0.35">
      <c r="A75" s="1516">
        <v>69</v>
      </c>
      <c r="B75" s="2" t="s">
        <v>121</v>
      </c>
      <c r="C75" s="4" t="s">
        <v>122</v>
      </c>
      <c r="D75" s="1522">
        <v>12000000</v>
      </c>
      <c r="E75" s="1523"/>
      <c r="F75" s="1522">
        <f t="shared" si="10"/>
        <v>12000000</v>
      </c>
      <c r="G75" s="1524">
        <f>'Detail RecExp. &amp; CapEx'!J3589</f>
        <v>0</v>
      </c>
      <c r="H75" s="652">
        <f>'Detail RecExp. &amp; CapEx'!J3608</f>
        <v>0</v>
      </c>
      <c r="I75" s="652">
        <f t="shared" si="9"/>
        <v>0</v>
      </c>
      <c r="J75" s="652">
        <f>'Detail RecExp. &amp; CapEx'!I3589</f>
        <v>53500215.260000005</v>
      </c>
      <c r="K75" s="652">
        <f>'Detail RecExp. &amp; CapEx'!I3608</f>
        <v>0</v>
      </c>
      <c r="L75" s="652">
        <f t="shared" si="7"/>
        <v>53500215.260000005</v>
      </c>
      <c r="M75" s="652">
        <v>1104569638.72</v>
      </c>
      <c r="N75" s="653">
        <f t="shared" si="8"/>
        <v>1104569638.72</v>
      </c>
      <c r="P75" s="1029"/>
      <c r="Q75" s="1027" t="s">
        <v>122</v>
      </c>
      <c r="S75" s="1521"/>
    </row>
    <row r="76" spans="1:19" ht="26.25" x14ac:dyDescent="0.35">
      <c r="A76" s="1516">
        <v>70</v>
      </c>
      <c r="B76" s="2" t="s">
        <v>3133</v>
      </c>
      <c r="C76" s="4" t="s">
        <v>123</v>
      </c>
      <c r="D76" s="1522"/>
      <c r="E76" s="1523"/>
      <c r="F76" s="1522">
        <f t="shared" si="10"/>
        <v>0</v>
      </c>
      <c r="G76" s="1524">
        <f>'Detail RecExp. &amp; CapEx'!J3648</f>
        <v>5843180</v>
      </c>
      <c r="H76" s="652"/>
      <c r="I76" s="652">
        <f t="shared" si="9"/>
        <v>5843180</v>
      </c>
      <c r="J76" s="652">
        <f>'Detail RecExp. &amp; CapEx'!I3648</f>
        <v>31306053.899999999</v>
      </c>
      <c r="K76" s="652"/>
      <c r="L76" s="652">
        <f t="shared" si="7"/>
        <v>31306053.899999999</v>
      </c>
      <c r="M76" s="652">
        <v>35476682.271200001</v>
      </c>
      <c r="N76" s="653">
        <f t="shared" si="8"/>
        <v>41319862.271200001</v>
      </c>
      <c r="P76" s="1029"/>
      <c r="Q76" s="1027" t="s">
        <v>123</v>
      </c>
      <c r="S76" s="1521"/>
    </row>
    <row r="77" spans="1:19" ht="51" x14ac:dyDescent="0.35">
      <c r="A77" s="1516">
        <v>71</v>
      </c>
      <c r="B77" s="2" t="s">
        <v>3134</v>
      </c>
      <c r="C77" s="4" t="s">
        <v>126</v>
      </c>
      <c r="D77" s="1522">
        <v>1047199000</v>
      </c>
      <c r="E77" s="1523">
        <f>'DetailSup-Rec.Rev.,2024'!G131</f>
        <v>484660075</v>
      </c>
      <c r="F77" s="1522">
        <f t="shared" si="10"/>
        <v>1531859075</v>
      </c>
      <c r="G77" s="1524">
        <f>'Detail RecExp. &amp; CapEx'!J3701</f>
        <v>1211762038.1800001</v>
      </c>
      <c r="H77" s="652">
        <f>'Detail RecExp. &amp; CapEx'!J3715</f>
        <v>571000000</v>
      </c>
      <c r="I77" s="652">
        <f t="shared" si="9"/>
        <v>1782762038.1800001</v>
      </c>
      <c r="J77" s="652">
        <f>'Detail RecExp. &amp; CapEx'!I3701</f>
        <v>155714730.47999999</v>
      </c>
      <c r="K77" s="652">
        <f>'Detail RecExp. &amp; CapEx'!I3715</f>
        <v>129000000</v>
      </c>
      <c r="L77" s="652">
        <f t="shared" si="7"/>
        <v>284714730.48000002</v>
      </c>
      <c r="M77" s="652">
        <v>1234722225</v>
      </c>
      <c r="N77" s="653">
        <f t="shared" si="8"/>
        <v>3017484263.1800003</v>
      </c>
      <c r="P77" s="1029"/>
      <c r="Q77" s="1027" t="s">
        <v>126</v>
      </c>
      <c r="S77" s="1521"/>
    </row>
    <row r="78" spans="1:19" ht="26.25" x14ac:dyDescent="0.35">
      <c r="A78" s="1516">
        <v>72</v>
      </c>
      <c r="B78" s="2" t="s">
        <v>87</v>
      </c>
      <c r="C78" s="4" t="s">
        <v>3288</v>
      </c>
      <c r="D78" s="1522">
        <v>464092268</v>
      </c>
      <c r="E78" s="1523">
        <f>'DetailSup-Rec.Rev.,2024'!G158</f>
        <v>147729369.90075684</v>
      </c>
      <c r="F78" s="1522">
        <f t="shared" si="10"/>
        <v>611821637.90075684</v>
      </c>
      <c r="G78" s="1524">
        <f>'Detail RecExp. &amp; CapEx'!J3753</f>
        <v>34000000</v>
      </c>
      <c r="H78" s="652">
        <f>'Detail RecExp. &amp; CapEx'!J3780</f>
        <v>1795899999</v>
      </c>
      <c r="I78" s="652">
        <f t="shared" si="9"/>
        <v>1829899999</v>
      </c>
      <c r="J78" s="652">
        <f>'Detail RecExp. &amp; CapEx'!I3753</f>
        <v>126255337.24999999</v>
      </c>
      <c r="K78" s="652">
        <f>'Detail RecExp. &amp; CapEx'!I3780</f>
        <v>0</v>
      </c>
      <c r="L78" s="652">
        <f t="shared" si="7"/>
        <v>126255337.24999999</v>
      </c>
      <c r="M78" s="652">
        <v>1450683449.5455999</v>
      </c>
      <c r="N78" s="653">
        <f t="shared" si="8"/>
        <v>3280583448.5455999</v>
      </c>
      <c r="P78" s="1029"/>
      <c r="Q78" s="1027" t="s">
        <v>3288</v>
      </c>
      <c r="S78" s="1521"/>
    </row>
    <row r="79" spans="1:19" ht="51" x14ac:dyDescent="0.35">
      <c r="A79" s="1516">
        <v>73</v>
      </c>
      <c r="B79" s="2" t="s">
        <v>104</v>
      </c>
      <c r="C79" s="4" t="s">
        <v>105</v>
      </c>
      <c r="D79" s="1522">
        <v>2597684360</v>
      </c>
      <c r="E79" s="1523"/>
      <c r="F79" s="1522">
        <f t="shared" si="10"/>
        <v>2597684360</v>
      </c>
      <c r="G79" s="1524">
        <f>'Detail RecExp. &amp; CapEx'!J3825</f>
        <v>51700335.024879999</v>
      </c>
      <c r="H79" s="652">
        <f>'Detail RecExp. &amp; CapEx'!J3961</f>
        <v>0</v>
      </c>
      <c r="I79" s="652">
        <f t="shared" si="9"/>
        <v>51700335.024879999</v>
      </c>
      <c r="J79" s="652">
        <f>'Detail RecExp. &amp; CapEx'!I3825</f>
        <v>218867140.55000001</v>
      </c>
      <c r="K79" s="652">
        <f>'Detail RecExp. &amp; CapEx'!I3961</f>
        <v>0</v>
      </c>
      <c r="L79" s="652">
        <f t="shared" si="7"/>
        <v>218867140.55000001</v>
      </c>
      <c r="M79" s="652">
        <v>2453355664.4976001</v>
      </c>
      <c r="N79" s="653">
        <f t="shared" si="8"/>
        <v>2505055999.52248</v>
      </c>
      <c r="P79" s="1029"/>
      <c r="Q79" s="1027" t="s">
        <v>105</v>
      </c>
      <c r="S79" s="1521"/>
    </row>
    <row r="80" spans="1:19" ht="26.25" x14ac:dyDescent="0.35">
      <c r="A80" s="1516">
        <v>74</v>
      </c>
      <c r="B80" s="2" t="s">
        <v>114</v>
      </c>
      <c r="C80" s="4" t="s">
        <v>115</v>
      </c>
      <c r="D80" s="1522">
        <v>800500</v>
      </c>
      <c r="E80" s="1523"/>
      <c r="F80" s="1522">
        <f t="shared" si="10"/>
        <v>800500</v>
      </c>
      <c r="G80" s="1524">
        <f>'Detail RecExp. &amp; CapEx'!J3999</f>
        <v>0</v>
      </c>
      <c r="H80" s="652">
        <f>'Detail RecExp. &amp; CapEx'!J3999</f>
        <v>0</v>
      </c>
      <c r="I80" s="652">
        <f t="shared" si="9"/>
        <v>0</v>
      </c>
      <c r="J80" s="652">
        <f>'Detail RecExp. &amp; CapEx'!I3999</f>
        <v>9469972.1799999997</v>
      </c>
      <c r="K80" s="652"/>
      <c r="L80" s="652">
        <f t="shared" si="7"/>
        <v>9469972.1799999997</v>
      </c>
      <c r="M80" s="652">
        <v>24577943.199999999</v>
      </c>
      <c r="N80" s="653">
        <f t="shared" si="8"/>
        <v>24577943.199999999</v>
      </c>
      <c r="P80" s="1029"/>
      <c r="Q80" s="1027" t="s">
        <v>115</v>
      </c>
      <c r="S80" s="1521"/>
    </row>
    <row r="81" spans="1:19" ht="26.25" x14ac:dyDescent="0.35">
      <c r="A81" s="1516">
        <v>75</v>
      </c>
      <c r="B81" s="2" t="s">
        <v>100</v>
      </c>
      <c r="C81" s="4" t="s">
        <v>101</v>
      </c>
      <c r="D81" s="1522">
        <v>501015000</v>
      </c>
      <c r="E81" s="1523"/>
      <c r="F81" s="1522">
        <f t="shared" si="10"/>
        <v>501015000</v>
      </c>
      <c r="G81" s="1524">
        <f>'Detail RecExp. &amp; CapEx'!J4045</f>
        <v>0</v>
      </c>
      <c r="H81" s="652">
        <f>'Detail RecExp. &amp; CapEx'!J4055</f>
        <v>0</v>
      </c>
      <c r="I81" s="652">
        <f t="shared" si="9"/>
        <v>0</v>
      </c>
      <c r="J81" s="652">
        <f>'Detail RecExp. &amp; CapEx'!I4045</f>
        <v>239259291.94</v>
      </c>
      <c r="K81" s="652">
        <f>'Detail RecExp. &amp; CapEx'!I4055</f>
        <v>0</v>
      </c>
      <c r="L81" s="652">
        <f t="shared" si="7"/>
        <v>239259291.94</v>
      </c>
      <c r="M81" s="652">
        <v>547984107.70560002</v>
      </c>
      <c r="N81" s="653">
        <f t="shared" si="8"/>
        <v>547984107.70560002</v>
      </c>
      <c r="P81" s="1029"/>
      <c r="Q81" s="1027" t="s">
        <v>101</v>
      </c>
      <c r="S81" s="1521"/>
    </row>
    <row r="82" spans="1:19" ht="26.25" x14ac:dyDescent="0.35">
      <c r="A82" s="1516">
        <v>76</v>
      </c>
      <c r="B82" s="2" t="s">
        <v>88</v>
      </c>
      <c r="C82" s="4" t="s">
        <v>89</v>
      </c>
      <c r="D82" s="1522">
        <v>500000</v>
      </c>
      <c r="E82" s="1523">
        <f>'DetailSup-Rec.Rev.,2024'!G71</f>
        <v>176000</v>
      </c>
      <c r="F82" s="1522">
        <f t="shared" si="10"/>
        <v>676000</v>
      </c>
      <c r="G82" s="652">
        <f>'Detail RecExp. &amp; CapEx'!J4140</f>
        <v>60100000</v>
      </c>
      <c r="H82" s="652"/>
      <c r="I82" s="652">
        <f t="shared" si="9"/>
        <v>60100000</v>
      </c>
      <c r="J82" s="652">
        <f>'Detail RecExp. &amp; CapEx'!I4140</f>
        <v>114008891.77999999</v>
      </c>
      <c r="K82" s="652"/>
      <c r="L82" s="652">
        <f t="shared" si="7"/>
        <v>114008891.77999999</v>
      </c>
      <c r="M82" s="652">
        <v>238553033.88</v>
      </c>
      <c r="N82" s="653">
        <f t="shared" si="8"/>
        <v>298653033.88</v>
      </c>
      <c r="P82" s="1029"/>
      <c r="Q82" s="1027" t="s">
        <v>89</v>
      </c>
      <c r="S82" s="1521"/>
    </row>
    <row r="83" spans="1:19" ht="26.25" x14ac:dyDescent="0.35">
      <c r="A83" s="1516">
        <v>77</v>
      </c>
      <c r="B83" s="2" t="s">
        <v>4686</v>
      </c>
      <c r="C83" s="4" t="s">
        <v>4827</v>
      </c>
      <c r="D83" s="1522"/>
      <c r="E83" s="1523">
        <f>'DetailSup-Rec.Rev.,2024'!H258</f>
        <v>277046134</v>
      </c>
      <c r="F83" s="1522">
        <f t="shared" si="10"/>
        <v>277046134</v>
      </c>
      <c r="G83" s="1524">
        <f>'Detail RecExp. &amp; CapEx'!J4093</f>
        <v>1040626890</v>
      </c>
      <c r="H83" s="652">
        <f>'Detail RecExp. &amp; CapEx'!J4112</f>
        <v>326000000</v>
      </c>
      <c r="I83" s="652">
        <f t="shared" si="9"/>
        <v>1366626890</v>
      </c>
      <c r="J83" s="652"/>
      <c r="K83" s="652"/>
      <c r="L83" s="652">
        <f t="shared" si="7"/>
        <v>0</v>
      </c>
      <c r="M83" s="652"/>
      <c r="N83" s="653">
        <f t="shared" si="8"/>
        <v>1366626890</v>
      </c>
      <c r="P83" s="1029"/>
      <c r="Q83" s="1027" t="s">
        <v>5160</v>
      </c>
      <c r="S83" s="1521"/>
    </row>
    <row r="84" spans="1:19" ht="26.25" x14ac:dyDescent="0.35">
      <c r="A84" s="1516">
        <v>78</v>
      </c>
      <c r="B84" s="2" t="s">
        <v>90</v>
      </c>
      <c r="C84" s="4" t="s">
        <v>91</v>
      </c>
      <c r="D84" s="1522">
        <v>923131970</v>
      </c>
      <c r="E84" s="1523"/>
      <c r="F84" s="1522">
        <f t="shared" si="10"/>
        <v>923131970</v>
      </c>
      <c r="G84" s="1524">
        <f>'Detail RecExp. &amp; CapEx'!J4198</f>
        <v>411435696.19999999</v>
      </c>
      <c r="H84" s="652">
        <f>'Detail RecExp. &amp; CapEx'!J4225</f>
        <v>309500000</v>
      </c>
      <c r="I84" s="652">
        <f t="shared" si="9"/>
        <v>720935696.20000005</v>
      </c>
      <c r="J84" s="652">
        <f>'Detail RecExp. &amp; CapEx'!I4198</f>
        <v>674758093.91999996</v>
      </c>
      <c r="K84" s="652">
        <f>'Detail RecExp. &amp; CapEx'!I4225</f>
        <v>282311464.32999998</v>
      </c>
      <c r="L84" s="652">
        <f t="shared" si="7"/>
        <v>957069558.25</v>
      </c>
      <c r="M84" s="652">
        <v>1995953709.9896002</v>
      </c>
      <c r="N84" s="653">
        <f t="shared" si="8"/>
        <v>2716889406.1896</v>
      </c>
      <c r="P84" s="1029"/>
      <c r="Q84" s="1027" t="s">
        <v>91</v>
      </c>
      <c r="S84" s="1521"/>
    </row>
    <row r="85" spans="1:19" ht="26.25" x14ac:dyDescent="0.35">
      <c r="A85" s="1516">
        <v>79</v>
      </c>
      <c r="B85" s="2" t="s">
        <v>93</v>
      </c>
      <c r="C85" s="4" t="s">
        <v>94</v>
      </c>
      <c r="D85" s="1522">
        <v>1865274520</v>
      </c>
      <c r="E85" s="1523"/>
      <c r="F85" s="1522">
        <f t="shared" si="10"/>
        <v>1865274520</v>
      </c>
      <c r="G85" s="1524">
        <f>'Detail RecExp. &amp; CapEx'!J4293</f>
        <v>0</v>
      </c>
      <c r="H85" s="652">
        <f>'Detail RecExp. &amp; CapEx'!J4327</f>
        <v>-48360000</v>
      </c>
      <c r="I85" s="652">
        <f t="shared" si="9"/>
        <v>-48360000</v>
      </c>
      <c r="J85" s="652">
        <f>'Detail RecExp. &amp; CapEx'!I4293</f>
        <v>942014949.35000014</v>
      </c>
      <c r="K85" s="652">
        <f>'Detail RecExp. &amp; CapEx'!I4327</f>
        <v>7041717.5600000005</v>
      </c>
      <c r="L85" s="652">
        <f t="shared" si="7"/>
        <v>949056666.91000009</v>
      </c>
      <c r="M85" s="652">
        <v>2016109431.5711999</v>
      </c>
      <c r="N85" s="653">
        <f t="shared" si="8"/>
        <v>1967749431.5711999</v>
      </c>
      <c r="P85" s="1029"/>
      <c r="Q85" s="1027" t="s">
        <v>94</v>
      </c>
      <c r="S85" s="1521"/>
    </row>
    <row r="86" spans="1:19" ht="26.25" x14ac:dyDescent="0.35">
      <c r="A86" s="1516">
        <v>80</v>
      </c>
      <c r="B86" s="2" t="s">
        <v>95</v>
      </c>
      <c r="C86" s="4" t="s">
        <v>96</v>
      </c>
      <c r="D86" s="1522">
        <v>1465750000</v>
      </c>
      <c r="E86" s="1523"/>
      <c r="F86" s="1522">
        <f t="shared" si="10"/>
        <v>1465750000</v>
      </c>
      <c r="G86" s="1524">
        <f>'Detail RecExp. &amp; CapEx'!J4379</f>
        <v>33061654.43</v>
      </c>
      <c r="H86" s="652">
        <f>'Detail RecExp. &amp; CapEx'!J4411</f>
        <v>-313800000</v>
      </c>
      <c r="I86" s="652">
        <f t="shared" si="9"/>
        <v>-280738345.56999999</v>
      </c>
      <c r="J86" s="652">
        <f>'Detail RecExp. &amp; CapEx'!I4379</f>
        <v>760229291.66999996</v>
      </c>
      <c r="K86" s="652">
        <f>'Detail RecExp. &amp; CapEx'!I4411</f>
        <v>7350000</v>
      </c>
      <c r="L86" s="652">
        <f t="shared" si="7"/>
        <v>767579291.66999996</v>
      </c>
      <c r="M86" s="652">
        <v>2169839780.6511998</v>
      </c>
      <c r="N86" s="653">
        <f t="shared" si="8"/>
        <v>1889101435.0811999</v>
      </c>
      <c r="P86" s="1029"/>
      <c r="Q86" s="1027" t="s">
        <v>96</v>
      </c>
      <c r="S86" s="1521"/>
    </row>
    <row r="87" spans="1:19" ht="26.25" x14ac:dyDescent="0.35">
      <c r="A87" s="1516">
        <v>81</v>
      </c>
      <c r="B87" s="2" t="s">
        <v>102</v>
      </c>
      <c r="C87" s="4" t="s">
        <v>103</v>
      </c>
      <c r="D87" s="1522">
        <v>306031433.36000001</v>
      </c>
      <c r="E87" s="1523">
        <f>'DetailSup-Rec.Rev.,2024'!G107</f>
        <v>1600000</v>
      </c>
      <c r="F87" s="1522">
        <f t="shared" si="10"/>
        <v>307631433.36000001</v>
      </c>
      <c r="G87" s="652">
        <f>'Detail RecExp. &amp; CapEx'!J4473</f>
        <v>561959614.84719992</v>
      </c>
      <c r="H87" s="652">
        <f>'Detail RecExp. &amp; CapEx'!J4497</f>
        <v>-69318400</v>
      </c>
      <c r="I87" s="652">
        <f t="shared" si="9"/>
        <v>492641214.84719992</v>
      </c>
      <c r="J87" s="652">
        <f>'Detail RecExp. &amp; CapEx'!I4473</f>
        <v>672815456.62000012</v>
      </c>
      <c r="K87" s="652">
        <f>'Detail RecExp. &amp; CapEx'!I4497</f>
        <v>50020800</v>
      </c>
      <c r="L87" s="652">
        <f t="shared" si="7"/>
        <v>722836256.62000012</v>
      </c>
      <c r="M87" s="652">
        <v>1837829111.4628</v>
      </c>
      <c r="N87" s="653">
        <f t="shared" si="8"/>
        <v>2330470326.3099999</v>
      </c>
      <c r="P87" s="1029"/>
      <c r="Q87" s="1027" t="s">
        <v>103</v>
      </c>
      <c r="S87" s="1521"/>
    </row>
    <row r="88" spans="1:19" ht="26.25" x14ac:dyDescent="0.35">
      <c r="A88" s="1516">
        <v>82</v>
      </c>
      <c r="B88" s="2" t="s">
        <v>3131</v>
      </c>
      <c r="C88" s="4" t="s">
        <v>2511</v>
      </c>
      <c r="D88" s="1522">
        <v>3269940098</v>
      </c>
      <c r="E88" s="1523"/>
      <c r="F88" s="1522">
        <f t="shared" si="10"/>
        <v>3269940098</v>
      </c>
      <c r="G88" s="1524">
        <f>'Detail RecExp. &amp; CapEx'!J4564</f>
        <v>813826556.13999999</v>
      </c>
      <c r="H88" s="652">
        <f>'Detail RecExp. &amp; CapEx'!J4586</f>
        <v>-177136450</v>
      </c>
      <c r="I88" s="652">
        <f t="shared" si="9"/>
        <v>636690106.13999999</v>
      </c>
      <c r="J88" s="652">
        <f>'Detail RecExp. &amp; CapEx'!I4564</f>
        <v>2874349607.8599997</v>
      </c>
      <c r="K88" s="652">
        <f>'Detail RecExp. &amp; CapEx'!I4586</f>
        <v>25924680</v>
      </c>
      <c r="L88" s="652">
        <f t="shared" si="7"/>
        <v>2900274287.8599997</v>
      </c>
      <c r="M88" s="652">
        <v>7488490861.2440004</v>
      </c>
      <c r="N88" s="653">
        <f t="shared" si="8"/>
        <v>8125180967.3840008</v>
      </c>
      <c r="P88" s="1029"/>
      <c r="Q88" s="1027" t="s">
        <v>2511</v>
      </c>
      <c r="S88" s="1521"/>
    </row>
    <row r="89" spans="1:19" ht="26.25" x14ac:dyDescent="0.35">
      <c r="A89" s="1516">
        <v>83</v>
      </c>
      <c r="B89" s="2" t="s">
        <v>99</v>
      </c>
      <c r="C89" s="1517" t="s">
        <v>3023</v>
      </c>
      <c r="D89" s="1522">
        <v>225990000</v>
      </c>
      <c r="E89" s="1523"/>
      <c r="F89" s="1522">
        <f t="shared" si="10"/>
        <v>225990000</v>
      </c>
      <c r="G89" s="1524">
        <f>'Detail RecExp. &amp; CapEx'!J4628</f>
        <v>185000</v>
      </c>
      <c r="H89" s="652">
        <f>'Detail RecExp. &amp; CapEx'!J4642</f>
        <v>48162446.549999997</v>
      </c>
      <c r="I89" s="652">
        <f t="shared" si="9"/>
        <v>48347446.549999997</v>
      </c>
      <c r="J89" s="652">
        <f>'Detail RecExp. &amp; CapEx'!I4628</f>
        <v>3001264750.75</v>
      </c>
      <c r="K89" s="652">
        <f>'Detail RecExp. &amp; CapEx'!I4642</f>
        <v>0</v>
      </c>
      <c r="L89" s="652">
        <f t="shared" si="7"/>
        <v>3001264750.75</v>
      </c>
      <c r="M89" s="652">
        <v>6334712719.6054001</v>
      </c>
      <c r="N89" s="653">
        <f t="shared" si="8"/>
        <v>6383060166.1554003</v>
      </c>
      <c r="P89" s="1029"/>
      <c r="Q89" s="1027" t="s">
        <v>3023</v>
      </c>
      <c r="S89" s="1521"/>
    </row>
    <row r="90" spans="1:19" ht="26.25" x14ac:dyDescent="0.35">
      <c r="A90" s="1516">
        <v>84</v>
      </c>
      <c r="B90" s="2" t="s">
        <v>124</v>
      </c>
      <c r="C90" s="4" t="s">
        <v>125</v>
      </c>
      <c r="D90" s="1522">
        <v>1555500</v>
      </c>
      <c r="E90" s="1523"/>
      <c r="F90" s="1522">
        <f t="shared" si="10"/>
        <v>1555500</v>
      </c>
      <c r="G90" s="1524">
        <f>'Detail RecExp. &amp; CapEx'!J4683</f>
        <v>79106969.819999933</v>
      </c>
      <c r="H90" s="652">
        <f>'Detail RecExp. &amp; CapEx'!J4695</f>
        <v>120000000</v>
      </c>
      <c r="I90" s="652">
        <f t="shared" si="9"/>
        <v>199106969.81999993</v>
      </c>
      <c r="J90" s="652">
        <f>'Detail RecExp. &amp; CapEx'!I4683</f>
        <v>256141416.90999997</v>
      </c>
      <c r="K90" s="652">
        <f>'Detail RecExp. &amp; CapEx'!I4695</f>
        <v>0</v>
      </c>
      <c r="L90" s="652">
        <f t="shared" si="7"/>
        <v>256141416.90999997</v>
      </c>
      <c r="M90" s="652">
        <v>491392061</v>
      </c>
      <c r="N90" s="653">
        <f t="shared" si="8"/>
        <v>690499030.81999993</v>
      </c>
      <c r="P90" s="1029"/>
      <c r="Q90" s="1027" t="s">
        <v>125</v>
      </c>
      <c r="S90" s="1521"/>
    </row>
    <row r="91" spans="1:19" ht="26.25" x14ac:dyDescent="0.35">
      <c r="A91" s="1516">
        <v>85</v>
      </c>
      <c r="B91" s="2" t="s">
        <v>97</v>
      </c>
      <c r="C91" s="4" t="s">
        <v>98</v>
      </c>
      <c r="D91" s="1522">
        <v>8000000</v>
      </c>
      <c r="E91" s="1523"/>
      <c r="F91" s="1522">
        <f t="shared" si="10"/>
        <v>8000000</v>
      </c>
      <c r="G91" s="1524">
        <f>'Detail RecExp. &amp; CapEx'!J4731</f>
        <v>0</v>
      </c>
      <c r="H91" s="652"/>
      <c r="I91" s="652">
        <f t="shared" si="9"/>
        <v>0</v>
      </c>
      <c r="J91" s="652">
        <f>'Detail RecExp. &amp; CapEx'!I4731</f>
        <v>4012379.74</v>
      </c>
      <c r="K91" s="652"/>
      <c r="L91" s="652">
        <f t="shared" si="7"/>
        <v>4012379.74</v>
      </c>
      <c r="M91" s="652">
        <v>166341338.97600001</v>
      </c>
      <c r="N91" s="653">
        <f t="shared" si="8"/>
        <v>166341338.97600001</v>
      </c>
      <c r="P91" s="1029"/>
      <c r="Q91" s="1027" t="s">
        <v>98</v>
      </c>
      <c r="S91" s="1521"/>
    </row>
    <row r="92" spans="1:19" ht="26.25" x14ac:dyDescent="0.4">
      <c r="A92" s="1516">
        <v>86</v>
      </c>
      <c r="B92" s="1530" t="s">
        <v>92</v>
      </c>
      <c r="C92" s="1531" t="s">
        <v>2510</v>
      </c>
      <c r="D92" s="1522">
        <v>466940000</v>
      </c>
      <c r="E92" s="1523"/>
      <c r="F92" s="1522">
        <f t="shared" si="10"/>
        <v>466940000</v>
      </c>
      <c r="G92" s="1527">
        <f>'Detail RecExp. &amp; CapEx'!J4778</f>
        <v>467188144.64640003</v>
      </c>
      <c r="H92" s="1527">
        <f>'Detail RecExp. &amp; CapEx'!J4861</f>
        <v>-372160000</v>
      </c>
      <c r="I92" s="652">
        <f t="shared" si="9"/>
        <v>95028144.646400034</v>
      </c>
      <c r="J92" s="652">
        <f>'Detail RecExp. &amp; CapEx'!I4778</f>
        <v>244959448.20000002</v>
      </c>
      <c r="K92" s="652">
        <f>'Detail RecExp. &amp; CapEx'!I4861</f>
        <v>0</v>
      </c>
      <c r="L92" s="652">
        <f t="shared" si="7"/>
        <v>244959448.20000002</v>
      </c>
      <c r="M92" s="652">
        <v>1457721524.6464</v>
      </c>
      <c r="N92" s="653">
        <f t="shared" si="8"/>
        <v>1552749669.2927999</v>
      </c>
      <c r="P92" s="1029"/>
      <c r="Q92" s="1027" t="s">
        <v>2510</v>
      </c>
      <c r="S92" s="1521"/>
    </row>
    <row r="93" spans="1:19" ht="26.25" x14ac:dyDescent="0.4">
      <c r="A93" s="1516">
        <v>87</v>
      </c>
      <c r="B93" s="1530" t="s">
        <v>106</v>
      </c>
      <c r="C93" s="1531" t="s">
        <v>107</v>
      </c>
      <c r="D93" s="1522">
        <v>1227500000</v>
      </c>
      <c r="E93" s="1523"/>
      <c r="F93" s="1522">
        <f t="shared" si="10"/>
        <v>1227500000</v>
      </c>
      <c r="G93" s="1527">
        <f>'Detail RecExp. &amp; CapEx'!J4900</f>
        <v>0</v>
      </c>
      <c r="H93" s="1527">
        <f>'Detail RecExp. &amp; CapEx'!J4925</f>
        <v>0</v>
      </c>
      <c r="I93" s="652">
        <f t="shared" si="9"/>
        <v>0</v>
      </c>
      <c r="J93" s="652">
        <f>'Detail RecExp. &amp; CapEx'!I4900</f>
        <v>333990063.63</v>
      </c>
      <c r="K93" s="652">
        <f>'Detail RecExp. &amp; CapEx'!I4925</f>
        <v>103584296</v>
      </c>
      <c r="L93" s="652">
        <f t="shared" si="7"/>
        <v>437574359.63</v>
      </c>
      <c r="M93" s="652">
        <v>2817904599.3499999</v>
      </c>
      <c r="N93" s="653">
        <f t="shared" si="8"/>
        <v>2817904599.3499999</v>
      </c>
      <c r="P93" s="1029"/>
      <c r="Q93" s="1027" t="s">
        <v>107</v>
      </c>
      <c r="S93" s="1521"/>
    </row>
    <row r="94" spans="1:19" ht="26.25" x14ac:dyDescent="0.4">
      <c r="A94" s="1516">
        <v>88</v>
      </c>
      <c r="B94" s="1530" t="s">
        <v>130</v>
      </c>
      <c r="C94" s="1531" t="s">
        <v>131</v>
      </c>
      <c r="D94" s="1522">
        <v>1697500000</v>
      </c>
      <c r="E94" s="1523"/>
      <c r="F94" s="1522">
        <f t="shared" si="10"/>
        <v>1697500000</v>
      </c>
      <c r="G94" s="1527">
        <f>'Detail RecExp. &amp; CapEx'!J4970</f>
        <v>-500000000</v>
      </c>
      <c r="H94" s="1527">
        <f>'Detail RecExp. &amp; CapEx'!J4985</f>
        <v>-89350000</v>
      </c>
      <c r="I94" s="652">
        <f t="shared" si="9"/>
        <v>-589350000</v>
      </c>
      <c r="J94" s="652">
        <f>'Detail RecExp. &amp; CapEx'!I4970</f>
        <v>0</v>
      </c>
      <c r="K94" s="652">
        <f>'Detail RecExp. &amp; CapEx'!I4985</f>
        <v>0</v>
      </c>
      <c r="L94" s="652">
        <f t="shared" si="7"/>
        <v>0</v>
      </c>
      <c r="M94" s="652">
        <v>2634615000</v>
      </c>
      <c r="N94" s="653">
        <f t="shared" si="8"/>
        <v>2045265000</v>
      </c>
      <c r="P94" s="1029"/>
      <c r="Q94" s="1027" t="s">
        <v>131</v>
      </c>
      <c r="S94" s="1521"/>
    </row>
    <row r="95" spans="1:19" ht="26.25" x14ac:dyDescent="0.4">
      <c r="A95" s="1516">
        <v>89</v>
      </c>
      <c r="B95" s="1525" t="s">
        <v>110</v>
      </c>
      <c r="C95" s="1526" t="s">
        <v>111</v>
      </c>
      <c r="D95" s="1522">
        <v>6036319332.3099995</v>
      </c>
      <c r="E95" s="1523"/>
      <c r="F95" s="1522">
        <f t="shared" si="10"/>
        <v>6036319332.3099995</v>
      </c>
      <c r="G95" s="1527">
        <f>'Detail RecExp. &amp; CapEx'!J5056</f>
        <v>3603224618.6730003</v>
      </c>
      <c r="H95" s="1527">
        <f>'Detail RecExp. &amp; CapEx'!J5080</f>
        <v>-1181030340</v>
      </c>
      <c r="I95" s="652">
        <f t="shared" si="9"/>
        <v>2422194278.6730003</v>
      </c>
      <c r="J95" s="652">
        <f>'Detail RecExp. &amp; CapEx'!I5056</f>
        <v>2408907243.2299995</v>
      </c>
      <c r="K95" s="652">
        <f>'Detail RecExp. &amp; CapEx'!I5080</f>
        <v>261808869.19999999</v>
      </c>
      <c r="L95" s="652">
        <f t="shared" si="7"/>
        <v>2670716112.4299994</v>
      </c>
      <c r="M95" s="652">
        <v>11459203302.889999</v>
      </c>
      <c r="N95" s="653">
        <f t="shared" si="8"/>
        <v>13881397581.563</v>
      </c>
      <c r="P95" s="1029"/>
      <c r="Q95" s="1027" t="s">
        <v>111</v>
      </c>
      <c r="S95" s="1521"/>
    </row>
    <row r="96" spans="1:19" ht="26.25" x14ac:dyDescent="0.4">
      <c r="A96" s="1516">
        <v>90</v>
      </c>
      <c r="B96" s="1525" t="s">
        <v>112</v>
      </c>
      <c r="C96" s="1526" t="s">
        <v>113</v>
      </c>
      <c r="D96" s="1522">
        <v>189164161</v>
      </c>
      <c r="E96" s="1523">
        <f>'DetailSup-Rec.Rev.,2024'!G62</f>
        <v>1916163494.2</v>
      </c>
      <c r="F96" s="1522">
        <f t="shared" si="10"/>
        <v>2105327655.2</v>
      </c>
      <c r="G96" s="1527">
        <f>'Detail RecExp. &amp; CapEx'!J5139</f>
        <v>0</v>
      </c>
      <c r="H96" s="1527">
        <f>'Detail RecExp. &amp; CapEx'!J5156</f>
        <v>-151750000</v>
      </c>
      <c r="I96" s="652">
        <f t="shared" si="9"/>
        <v>-151750000</v>
      </c>
      <c r="J96" s="652">
        <f>'Detail RecExp. &amp; CapEx'!I5139</f>
        <v>13004372.02</v>
      </c>
      <c r="K96" s="652">
        <f>'Detail RecExp. &amp; CapEx'!I5156</f>
        <v>0</v>
      </c>
      <c r="L96" s="652">
        <f t="shared" si="7"/>
        <v>13004372.02</v>
      </c>
      <c r="M96" s="652">
        <v>215078897.42000002</v>
      </c>
      <c r="N96" s="653">
        <f t="shared" si="8"/>
        <v>63328897.420000017</v>
      </c>
      <c r="P96" s="1029"/>
      <c r="Q96" s="1027" t="s">
        <v>113</v>
      </c>
      <c r="S96" s="1521"/>
    </row>
    <row r="97" spans="1:19" ht="26.25" x14ac:dyDescent="0.4">
      <c r="A97" s="1516">
        <v>91</v>
      </c>
      <c r="B97" s="1525" t="s">
        <v>108</v>
      </c>
      <c r="C97" s="1526" t="s">
        <v>109</v>
      </c>
      <c r="D97" s="1522">
        <v>337985000</v>
      </c>
      <c r="E97" s="1523"/>
      <c r="F97" s="1522">
        <f t="shared" si="10"/>
        <v>337985000</v>
      </c>
      <c r="G97" s="1527">
        <f>'Detail RecExp. &amp; CapEx'!J5201</f>
        <v>0</v>
      </c>
      <c r="H97" s="1527">
        <f>'Detail RecExp. &amp; CapEx'!J5211</f>
        <v>-5000000</v>
      </c>
      <c r="I97" s="652">
        <f>G97+H97</f>
        <v>-5000000</v>
      </c>
      <c r="J97" s="652">
        <f>'Detail RecExp. &amp; CapEx'!I5201</f>
        <v>1108868407.72</v>
      </c>
      <c r="K97" s="652">
        <f>'Detail RecExp. &amp; CapEx'!I5211</f>
        <v>0</v>
      </c>
      <c r="L97" s="652">
        <f t="shared" si="7"/>
        <v>1108868407.72</v>
      </c>
      <c r="M97" s="652">
        <v>2585159073.4699998</v>
      </c>
      <c r="N97" s="653">
        <f>SUM(I97,M97)</f>
        <v>2580159073.4699998</v>
      </c>
      <c r="P97" s="1029"/>
      <c r="Q97" s="1027" t="s">
        <v>109</v>
      </c>
      <c r="S97" s="1521"/>
    </row>
    <row r="98" spans="1:19" ht="26.25" x14ac:dyDescent="0.4">
      <c r="A98" s="1516">
        <v>92</v>
      </c>
      <c r="B98" s="1525" t="s">
        <v>2938</v>
      </c>
      <c r="C98" s="1526" t="s">
        <v>118</v>
      </c>
      <c r="D98" s="1522">
        <v>62164000</v>
      </c>
      <c r="E98" s="1523"/>
      <c r="F98" s="1522">
        <f t="shared" si="10"/>
        <v>62164000</v>
      </c>
      <c r="G98" s="1527">
        <f>'Detail RecExp. &amp; CapEx'!J5258</f>
        <v>0</v>
      </c>
      <c r="H98" s="1527">
        <f>'Detail RecExp. &amp; CapEx'!J5273</f>
        <v>-2000000000</v>
      </c>
      <c r="I98" s="652">
        <f>G98+H98</f>
        <v>-2000000000</v>
      </c>
      <c r="J98" s="652">
        <f>'Detail RecExp. &amp; CapEx'!I5258</f>
        <v>42390712.840000004</v>
      </c>
      <c r="K98" s="652">
        <f>'Detail RecExp. &amp; CapEx'!I5273</f>
        <v>289712500</v>
      </c>
      <c r="L98" s="652">
        <f t="shared" si="7"/>
        <v>332103212.84000003</v>
      </c>
      <c r="M98" s="652">
        <v>4506683695</v>
      </c>
      <c r="N98" s="653">
        <f>SUM(I98,M98)</f>
        <v>2506683695</v>
      </c>
      <c r="P98" s="1029"/>
      <c r="Q98" s="1027" t="s">
        <v>118</v>
      </c>
      <c r="S98" s="1521"/>
    </row>
    <row r="99" spans="1:19" ht="26.25" x14ac:dyDescent="0.4">
      <c r="A99" s="1516">
        <v>93</v>
      </c>
      <c r="B99" s="1533" t="s">
        <v>119</v>
      </c>
      <c r="C99" s="1534" t="s">
        <v>120</v>
      </c>
      <c r="D99" s="1535">
        <v>464477</v>
      </c>
      <c r="E99" s="1534"/>
      <c r="F99" s="1535">
        <f t="shared" si="10"/>
        <v>464477</v>
      </c>
      <c r="G99" s="1536">
        <f>'Detail RecExp. &amp; CapEx'!J5305</f>
        <v>-300000000</v>
      </c>
      <c r="H99" s="1534"/>
      <c r="I99" s="1535">
        <f t="shared" ref="I99:I102" si="11">G99+H99</f>
        <v>-300000000</v>
      </c>
      <c r="J99" s="1535">
        <f>'Detail RecExp. &amp; CapEx'!I5305</f>
        <v>60257435.599999994</v>
      </c>
      <c r="K99" s="1535"/>
      <c r="L99" s="652">
        <f t="shared" si="7"/>
        <v>60257435.599999994</v>
      </c>
      <c r="M99" s="1537">
        <v>536118223.16999996</v>
      </c>
      <c r="N99" s="1537">
        <f t="shared" ref="N99:N102" si="12">SUM(I99,M99)</f>
        <v>236118223.16999996</v>
      </c>
      <c r="P99" s="1029"/>
      <c r="Q99" s="1027" t="s">
        <v>120</v>
      </c>
      <c r="S99" s="1521"/>
    </row>
    <row r="100" spans="1:19" ht="26.25" x14ac:dyDescent="0.4">
      <c r="A100" s="1516">
        <v>94</v>
      </c>
      <c r="B100" s="1533" t="s">
        <v>3132</v>
      </c>
      <c r="C100" s="1534" t="s">
        <v>132</v>
      </c>
      <c r="D100" s="1535">
        <v>70000000</v>
      </c>
      <c r="E100" s="1534"/>
      <c r="F100" s="1535">
        <f t="shared" si="10"/>
        <v>70000000</v>
      </c>
      <c r="G100" s="1536">
        <f>'Detail RecExp. &amp; CapEx'!J5354</f>
        <v>0</v>
      </c>
      <c r="H100" s="1536">
        <f>'Detail RecExp. &amp; CapEx'!J5375</f>
        <v>15932000</v>
      </c>
      <c r="I100" s="1535">
        <f t="shared" si="11"/>
        <v>15932000</v>
      </c>
      <c r="J100" s="1535">
        <f>'Detail RecExp. &amp; CapEx'!I5354</f>
        <v>0</v>
      </c>
      <c r="K100" s="1535">
        <f>'Detail RecExp. &amp; CapEx'!I5375</f>
        <v>0</v>
      </c>
      <c r="L100" s="652">
        <f t="shared" si="7"/>
        <v>0</v>
      </c>
      <c r="M100" s="1537">
        <v>27598750</v>
      </c>
      <c r="N100" s="1537">
        <f t="shared" si="12"/>
        <v>43530750</v>
      </c>
      <c r="P100" s="1029"/>
      <c r="Q100" s="1027" t="s">
        <v>132</v>
      </c>
      <c r="S100" s="1521"/>
    </row>
    <row r="101" spans="1:19" ht="26.25" x14ac:dyDescent="0.4">
      <c r="A101" s="1516">
        <v>95</v>
      </c>
      <c r="B101" s="1533" t="s">
        <v>3298</v>
      </c>
      <c r="C101" s="1534" t="s">
        <v>3297</v>
      </c>
      <c r="D101" s="1535"/>
      <c r="E101" s="1534"/>
      <c r="F101" s="1535">
        <f t="shared" si="10"/>
        <v>0</v>
      </c>
      <c r="G101" s="1536">
        <f>'Detail RecExp. &amp; CapEx'!J5434</f>
        <v>-1000000000</v>
      </c>
      <c r="H101" s="1535">
        <f>'Detail RecExp. &amp; CapEx'!J5459</f>
        <v>-400000000</v>
      </c>
      <c r="I101" s="1535">
        <f t="shared" si="11"/>
        <v>-1400000000</v>
      </c>
      <c r="J101" s="1535">
        <f>'Detail RecExp. &amp; CapEx'!I5434</f>
        <v>0</v>
      </c>
      <c r="K101" s="1535">
        <f>'Detail RecExp. &amp; CapEx'!I5459</f>
        <v>0</v>
      </c>
      <c r="L101" s="652">
        <f t="shared" si="7"/>
        <v>0</v>
      </c>
      <c r="M101" s="1537">
        <v>1993312500</v>
      </c>
      <c r="N101" s="1537">
        <f t="shared" si="12"/>
        <v>593312500</v>
      </c>
      <c r="P101" s="1029"/>
      <c r="Q101" s="1027" t="s">
        <v>3297</v>
      </c>
      <c r="S101" s="1521"/>
    </row>
    <row r="102" spans="1:19" ht="26.25" x14ac:dyDescent="0.4">
      <c r="A102" s="1516">
        <v>96</v>
      </c>
      <c r="B102" s="1533" t="s">
        <v>116</v>
      </c>
      <c r="C102" s="1534" t="s">
        <v>117</v>
      </c>
      <c r="D102" s="1535">
        <v>608835700</v>
      </c>
      <c r="E102" s="1534"/>
      <c r="F102" s="1535">
        <f t="shared" si="10"/>
        <v>608835700</v>
      </c>
      <c r="G102" s="1536">
        <f>'Detail RecExp. &amp; CapEx'!J5506</f>
        <v>104400000</v>
      </c>
      <c r="H102" s="1536">
        <f>'Detail RecExp. &amp; CapEx'!J5525</f>
        <v>-453000000</v>
      </c>
      <c r="I102" s="1535">
        <f t="shared" si="11"/>
        <v>-348600000</v>
      </c>
      <c r="J102" s="1535">
        <f>'Detail RecExp. &amp; CapEx'!I5506</f>
        <v>164104403.16</v>
      </c>
      <c r="K102" s="1535">
        <f>'Detail RecExp. &amp; CapEx'!I5525</f>
        <v>1110000</v>
      </c>
      <c r="L102" s="652">
        <f t="shared" si="7"/>
        <v>165214403.16</v>
      </c>
      <c r="M102" s="1537">
        <v>938688700</v>
      </c>
      <c r="N102" s="1537">
        <f t="shared" si="12"/>
        <v>590088700</v>
      </c>
      <c r="P102" s="1029"/>
      <c r="Q102" s="1027" t="s">
        <v>117</v>
      </c>
      <c r="S102" s="1521"/>
    </row>
  </sheetData>
  <mergeCells count="3">
    <mergeCell ref="C1:N1"/>
    <mergeCell ref="C3:N3"/>
    <mergeCell ref="B5:C5"/>
  </mergeCells>
  <phoneticPr fontId="15" type="noConversion"/>
  <printOptions horizontalCentered="1"/>
  <pageMargins left="0.25" right="0.25" top="0.75" bottom="0.75" header="0.3" footer="0.3"/>
  <pageSetup paperSize="9" scale="25" fitToHeight="0" orientation="landscape" r:id="rId1"/>
  <headerFooter>
    <oddFooter>&amp;L&amp;20© Benue State Budget and Economic Planning Commission, &amp;C&amp;"Arial,Bold"&amp;36&amp;P</oddFooter>
  </headerFooter>
  <rowBreaks count="1" manualBreakCount="1">
    <brk id="47"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48"/>
  <sheetViews>
    <sheetView view="pageBreakPreview" topLeftCell="B28" zoomScale="50" zoomScaleSheetLayoutView="50" workbookViewId="0">
      <selection activeCell="C30" sqref="C30:C43"/>
    </sheetView>
  </sheetViews>
  <sheetFormatPr defaultColWidth="8.7109375" defaultRowHeight="26.25" x14ac:dyDescent="0.4"/>
  <cols>
    <col min="1" max="1" width="11.140625" style="74" customWidth="1"/>
    <col min="2" max="2" width="89.5703125" style="181" customWidth="1"/>
    <col min="3" max="3" width="37.42578125" style="181" customWidth="1"/>
    <col min="4" max="6" width="34.7109375" style="181" customWidth="1"/>
    <col min="7" max="7" width="33.140625" style="181" customWidth="1"/>
    <col min="8" max="8" width="16.28515625" style="181" customWidth="1"/>
    <col min="9" max="16384" width="8.7109375" style="181"/>
  </cols>
  <sheetData>
    <row r="1" spans="1:5" ht="26.1" customHeight="1" x14ac:dyDescent="0.4">
      <c r="A1" s="1569" t="s">
        <v>0</v>
      </c>
      <c r="B1" s="1569"/>
      <c r="C1" s="186"/>
      <c r="D1" s="186"/>
    </row>
    <row r="2" spans="1:5" x14ac:dyDescent="0.4">
      <c r="A2" s="643"/>
      <c r="B2" s="643"/>
      <c r="C2" s="187"/>
      <c r="D2" s="187"/>
    </row>
    <row r="3" spans="1:5" ht="26.1" customHeight="1" x14ac:dyDescent="0.4">
      <c r="A3" s="1570" t="s">
        <v>3004</v>
      </c>
      <c r="B3" s="1570"/>
      <c r="C3" s="187"/>
      <c r="D3" s="187"/>
    </row>
    <row r="4" spans="1:5" s="183" customFormat="1" ht="79.5" thickBot="1" x14ac:dyDescent="0.3">
      <c r="A4" s="188" t="s">
        <v>2512</v>
      </c>
      <c r="B4" s="656" t="s">
        <v>552</v>
      </c>
      <c r="C4" s="656" t="s">
        <v>2969</v>
      </c>
      <c r="D4" s="167" t="s">
        <v>2970</v>
      </c>
    </row>
    <row r="5" spans="1:5" x14ac:dyDescent="0.4">
      <c r="A5" s="676">
        <v>1</v>
      </c>
      <c r="B5" s="657" t="s">
        <v>2513</v>
      </c>
      <c r="C5" s="658"/>
      <c r="D5" s="190"/>
    </row>
    <row r="6" spans="1:5" x14ac:dyDescent="0.4">
      <c r="A6" s="677"/>
      <c r="B6" s="659" t="s">
        <v>2544</v>
      </c>
      <c r="C6" s="660"/>
      <c r="D6" s="30"/>
    </row>
    <row r="7" spans="1:5" x14ac:dyDescent="0.4">
      <c r="A7" s="678">
        <v>2</v>
      </c>
      <c r="B7" s="661" t="s">
        <v>2514</v>
      </c>
      <c r="C7" s="662">
        <v>34256953734.48</v>
      </c>
      <c r="D7" s="190"/>
      <c r="E7" s="348">
        <f>C7+D7</f>
        <v>34256953734.48</v>
      </c>
    </row>
    <row r="8" spans="1:5" x14ac:dyDescent="0.4">
      <c r="A8" s="678">
        <v>3</v>
      </c>
      <c r="B8" s="661" t="s">
        <v>2515</v>
      </c>
      <c r="C8" s="662">
        <v>4253264465</v>
      </c>
      <c r="D8" s="190"/>
      <c r="E8" s="348">
        <f t="shared" ref="E8:E48" si="0">C8+D8</f>
        <v>4253264465</v>
      </c>
    </row>
    <row r="9" spans="1:5" x14ac:dyDescent="0.4">
      <c r="A9" s="678">
        <v>4</v>
      </c>
      <c r="B9" s="661" t="s">
        <v>2516</v>
      </c>
      <c r="C9" s="662">
        <v>22373647564</v>
      </c>
      <c r="D9" s="190"/>
      <c r="E9" s="348">
        <f t="shared" si="0"/>
        <v>22373647564</v>
      </c>
    </row>
    <row r="10" spans="1:5" ht="27" thickBot="1" x14ac:dyDescent="0.45">
      <c r="A10" s="678">
        <v>5</v>
      </c>
      <c r="B10" s="663" t="s">
        <v>2968</v>
      </c>
      <c r="C10" s="662">
        <v>1000000000</v>
      </c>
      <c r="D10" s="190"/>
      <c r="E10" s="348">
        <f t="shared" si="0"/>
        <v>1000000000</v>
      </c>
    </row>
    <row r="11" spans="1:5" ht="27" thickBot="1" x14ac:dyDescent="0.45">
      <c r="A11" s="677"/>
      <c r="B11" s="664"/>
      <c r="C11" s="191">
        <f>SUM(C7:C10)</f>
        <v>61883865763.479996</v>
      </c>
      <c r="D11" s="190"/>
      <c r="E11" s="348">
        <f t="shared" si="0"/>
        <v>61883865763.479996</v>
      </c>
    </row>
    <row r="12" spans="1:5" x14ac:dyDescent="0.4">
      <c r="A12" s="677"/>
      <c r="B12" s="665" t="s">
        <v>2545</v>
      </c>
      <c r="C12" s="666"/>
      <c r="D12" s="190"/>
      <c r="E12" s="348">
        <f t="shared" si="0"/>
        <v>0</v>
      </c>
    </row>
    <row r="13" spans="1:5" x14ac:dyDescent="0.4">
      <c r="A13" s="678">
        <v>7</v>
      </c>
      <c r="B13" s="661" t="s">
        <v>2517</v>
      </c>
      <c r="C13" s="662">
        <v>13157019742</v>
      </c>
      <c r="D13" s="190"/>
      <c r="E13" s="348">
        <f t="shared" si="0"/>
        <v>13157019742</v>
      </c>
    </row>
    <row r="14" spans="1:5" ht="27" thickBot="1" x14ac:dyDescent="0.45">
      <c r="A14" s="678">
        <v>8</v>
      </c>
      <c r="B14" s="663" t="s">
        <v>2518</v>
      </c>
      <c r="C14" s="809">
        <v>21503147081.939999</v>
      </c>
      <c r="D14" s="190"/>
      <c r="E14" s="348">
        <f t="shared" si="0"/>
        <v>21503147081.939999</v>
      </c>
    </row>
    <row r="15" spans="1:5" ht="27" thickBot="1" x14ac:dyDescent="0.45">
      <c r="A15" s="677"/>
      <c r="B15" s="664"/>
      <c r="C15" s="191">
        <f>SUM(C13:C14)</f>
        <v>34660166823.940002</v>
      </c>
      <c r="D15" s="190"/>
      <c r="E15" s="348">
        <f t="shared" si="0"/>
        <v>34660166823.940002</v>
      </c>
    </row>
    <row r="16" spans="1:5" ht="27" thickBot="1" x14ac:dyDescent="0.45">
      <c r="A16" s="677"/>
      <c r="B16" s="667"/>
      <c r="C16" s="668"/>
      <c r="D16" s="30"/>
      <c r="E16" s="348">
        <f t="shared" si="0"/>
        <v>0</v>
      </c>
    </row>
    <row r="17" spans="1:7" ht="27" thickBot="1" x14ac:dyDescent="0.45">
      <c r="A17" s="677"/>
      <c r="B17" s="665" t="s">
        <v>2519</v>
      </c>
      <c r="C17" s="191">
        <f>SUM(C11,C15)</f>
        <v>96544032587.419998</v>
      </c>
      <c r="D17" s="190"/>
      <c r="E17" s="348">
        <f t="shared" si="0"/>
        <v>96544032587.419998</v>
      </c>
    </row>
    <row r="18" spans="1:7" x14ac:dyDescent="0.4">
      <c r="A18" s="677"/>
      <c r="B18" s="669" t="s">
        <v>2546</v>
      </c>
      <c r="C18" s="668"/>
      <c r="D18" s="30"/>
      <c r="E18" s="348">
        <f t="shared" si="0"/>
        <v>0</v>
      </c>
    </row>
    <row r="19" spans="1:7" x14ac:dyDescent="0.4">
      <c r="A19" s="678">
        <v>9</v>
      </c>
      <c r="B19" s="661" t="s">
        <v>2520</v>
      </c>
      <c r="C19" s="809">
        <v>13218000000</v>
      </c>
      <c r="D19" s="350"/>
      <c r="E19" s="348">
        <f t="shared" si="0"/>
        <v>13218000000</v>
      </c>
      <c r="G19" s="352"/>
    </row>
    <row r="20" spans="1:7" x14ac:dyDescent="0.4">
      <c r="A20" s="678">
        <v>10</v>
      </c>
      <c r="B20" s="661" t="s">
        <v>2521</v>
      </c>
      <c r="C20" s="662">
        <v>11657292367.200001</v>
      </c>
      <c r="D20" s="190"/>
      <c r="E20" s="348">
        <f t="shared" si="0"/>
        <v>11657292367.200001</v>
      </c>
      <c r="F20" s="348"/>
    </row>
    <row r="21" spans="1:7" x14ac:dyDescent="0.4">
      <c r="A21" s="678">
        <v>11</v>
      </c>
      <c r="B21" s="661" t="s">
        <v>2522</v>
      </c>
      <c r="C21" s="662">
        <v>1364926731.2322421</v>
      </c>
      <c r="D21" s="190"/>
      <c r="E21" s="348">
        <f t="shared" si="0"/>
        <v>1364926731.2322421</v>
      </c>
    </row>
    <row r="22" spans="1:7" x14ac:dyDescent="0.4">
      <c r="A22" s="678">
        <v>12</v>
      </c>
      <c r="B22" s="661" t="s">
        <v>2523</v>
      </c>
      <c r="C22" s="662">
        <v>2476256000</v>
      </c>
      <c r="D22" s="190"/>
      <c r="E22" s="348">
        <f t="shared" si="0"/>
        <v>2476256000</v>
      </c>
      <c r="F22" s="348"/>
    </row>
    <row r="23" spans="1:7" x14ac:dyDescent="0.4">
      <c r="A23" s="678">
        <v>13</v>
      </c>
      <c r="B23" s="661" t="s">
        <v>2524</v>
      </c>
      <c r="C23" s="662">
        <v>5918282895</v>
      </c>
      <c r="D23" s="190"/>
      <c r="E23" s="348">
        <f t="shared" si="0"/>
        <v>5918282895</v>
      </c>
    </row>
    <row r="24" spans="1:7" ht="27" thickBot="1" x14ac:dyDescent="0.45">
      <c r="A24" s="678">
        <v>14</v>
      </c>
      <c r="B24" s="663" t="s">
        <v>2525</v>
      </c>
      <c r="C24" s="662">
        <v>4432599684.9700003</v>
      </c>
      <c r="D24" s="350"/>
      <c r="E24" s="348">
        <f t="shared" si="0"/>
        <v>4432599684.9700003</v>
      </c>
      <c r="G24" s="348"/>
    </row>
    <row r="25" spans="1:7" ht="27" thickBot="1" x14ac:dyDescent="0.45">
      <c r="A25" s="677"/>
      <c r="B25" s="664"/>
      <c r="C25" s="191">
        <f>SUM(C19:C24)</f>
        <v>39067357678.402245</v>
      </c>
      <c r="D25" s="190"/>
      <c r="E25" s="348">
        <f t="shared" si="0"/>
        <v>39067357678.402245</v>
      </c>
    </row>
    <row r="26" spans="1:7" x14ac:dyDescent="0.4">
      <c r="A26" s="677"/>
      <c r="B26" s="669" t="s">
        <v>2547</v>
      </c>
      <c r="C26" s="668"/>
      <c r="D26" s="30"/>
      <c r="E26" s="348">
        <f t="shared" si="0"/>
        <v>0</v>
      </c>
    </row>
    <row r="27" spans="1:7" ht="27" thickBot="1" x14ac:dyDescent="0.45">
      <c r="A27" s="678">
        <v>15</v>
      </c>
      <c r="B27" s="663" t="s">
        <v>2526</v>
      </c>
      <c r="C27" s="662">
        <v>40292051118.094727</v>
      </c>
      <c r="D27" s="190"/>
      <c r="E27" s="348">
        <f t="shared" si="0"/>
        <v>40292051118.094727</v>
      </c>
    </row>
    <row r="28" spans="1:7" ht="27" thickBot="1" x14ac:dyDescent="0.45">
      <c r="A28" s="677"/>
      <c r="B28" s="664"/>
      <c r="C28" s="191">
        <f>C27</f>
        <v>40292051118.094727</v>
      </c>
      <c r="D28" s="190"/>
      <c r="E28" s="348">
        <f t="shared" si="0"/>
        <v>40292051118.094727</v>
      </c>
      <c r="F28" s="353"/>
    </row>
    <row r="29" spans="1:7" x14ac:dyDescent="0.4">
      <c r="A29" s="677"/>
      <c r="B29" s="669" t="s">
        <v>2548</v>
      </c>
      <c r="C29" s="668"/>
      <c r="D29" s="30"/>
      <c r="E29" s="348">
        <f t="shared" si="0"/>
        <v>0</v>
      </c>
    </row>
    <row r="30" spans="1:7" x14ac:dyDescent="0.4">
      <c r="A30" s="678">
        <v>20</v>
      </c>
      <c r="B30" s="661" t="s">
        <v>2527</v>
      </c>
      <c r="C30" s="809">
        <v>9153503413.9599991</v>
      </c>
      <c r="D30" s="353">
        <v>9153503413.9599991</v>
      </c>
      <c r="E30" s="348">
        <f t="shared" si="0"/>
        <v>18307006827.919998</v>
      </c>
      <c r="G30" s="351"/>
    </row>
    <row r="31" spans="1:7" x14ac:dyDescent="0.4">
      <c r="A31" s="678">
        <v>21</v>
      </c>
      <c r="B31" s="661" t="s">
        <v>2528</v>
      </c>
      <c r="C31" s="809">
        <v>439999999.99999994</v>
      </c>
      <c r="D31" s="353">
        <v>-60000000</v>
      </c>
      <c r="E31" s="348">
        <f t="shared" si="0"/>
        <v>379999999.99999994</v>
      </c>
      <c r="G31" s="351"/>
    </row>
    <row r="32" spans="1:7" x14ac:dyDescent="0.4">
      <c r="A32" s="678">
        <v>22</v>
      </c>
      <c r="B32" s="661" t="s">
        <v>2529</v>
      </c>
      <c r="C32" s="670">
        <v>3670840528</v>
      </c>
      <c r="D32" s="190"/>
      <c r="E32" s="348">
        <f t="shared" si="0"/>
        <v>3670840528</v>
      </c>
      <c r="F32" s="353"/>
    </row>
    <row r="33" spans="1:7" x14ac:dyDescent="0.4">
      <c r="A33" s="678">
        <v>23</v>
      </c>
      <c r="B33" s="661" t="s">
        <v>2530</v>
      </c>
      <c r="C33" s="670">
        <v>956620439</v>
      </c>
      <c r="D33" s="654"/>
      <c r="E33" s="348">
        <f t="shared" si="0"/>
        <v>956620439</v>
      </c>
      <c r="F33" s="353"/>
      <c r="G33" s="351"/>
    </row>
    <row r="34" spans="1:7" x14ac:dyDescent="0.4">
      <c r="A34" s="678">
        <v>24</v>
      </c>
      <c r="B34" s="661" t="s">
        <v>2531</v>
      </c>
      <c r="C34" s="670">
        <v>64112964</v>
      </c>
      <c r="D34" s="408">
        <v>-99000000</v>
      </c>
      <c r="E34" s="348">
        <f t="shared" si="0"/>
        <v>-34887036</v>
      </c>
      <c r="F34" s="353"/>
      <c r="G34" s="351"/>
    </row>
    <row r="35" spans="1:7" x14ac:dyDescent="0.4">
      <c r="A35" s="678">
        <v>25</v>
      </c>
      <c r="B35" s="661" t="s">
        <v>2532</v>
      </c>
      <c r="C35" s="670">
        <v>875950103.54333329</v>
      </c>
      <c r="D35" s="190">
        <v>-421431965.99666667</v>
      </c>
      <c r="E35" s="348">
        <f t="shared" si="0"/>
        <v>454518137.54666662</v>
      </c>
      <c r="F35" s="353"/>
      <c r="G35" s="351"/>
    </row>
    <row r="36" spans="1:7" x14ac:dyDescent="0.4">
      <c r="A36" s="678">
        <v>26</v>
      </c>
      <c r="B36" s="661" t="s">
        <v>2533</v>
      </c>
      <c r="C36" s="670">
        <v>1691969394.52</v>
      </c>
      <c r="D36" s="190">
        <v>-464576530</v>
      </c>
      <c r="E36" s="348">
        <f t="shared" si="0"/>
        <v>1227392864.52</v>
      </c>
      <c r="F36" s="353"/>
      <c r="G36" s="351"/>
    </row>
    <row r="37" spans="1:7" x14ac:dyDescent="0.4">
      <c r="A37" s="678">
        <v>27</v>
      </c>
      <c r="B37" s="661" t="s">
        <v>2534</v>
      </c>
      <c r="C37" s="670">
        <f>48454808485.2036-C32-C33-C34-C35-C36</f>
        <v>41195315056.140266</v>
      </c>
      <c r="D37" s="189"/>
      <c r="E37" s="348">
        <f t="shared" si="0"/>
        <v>41195315056.140266</v>
      </c>
      <c r="F37" s="353"/>
      <c r="G37" s="351"/>
    </row>
    <row r="38" spans="1:7" x14ac:dyDescent="0.4">
      <c r="A38" s="678">
        <v>28</v>
      </c>
      <c r="B38" s="661" t="s">
        <v>2535</v>
      </c>
      <c r="C38" s="670">
        <f>60036801961.2139-C30-C31</f>
        <v>50443298547.253899</v>
      </c>
      <c r="D38" s="189"/>
      <c r="E38" s="348">
        <f t="shared" si="0"/>
        <v>50443298547.253899</v>
      </c>
      <c r="F38" s="353"/>
      <c r="G38" s="351"/>
    </row>
    <row r="39" spans="1:7" x14ac:dyDescent="0.4">
      <c r="A39" s="677"/>
      <c r="B39" s="671" t="s">
        <v>2536</v>
      </c>
      <c r="C39" s="666"/>
      <c r="D39" s="190"/>
      <c r="E39" s="348">
        <f t="shared" si="0"/>
        <v>0</v>
      </c>
      <c r="F39" s="353"/>
    </row>
    <row r="40" spans="1:7" x14ac:dyDescent="0.4">
      <c r="A40" s="678">
        <v>28</v>
      </c>
      <c r="B40" s="661" t="s">
        <v>2537</v>
      </c>
      <c r="C40" s="662">
        <v>3607482280</v>
      </c>
      <c r="D40" s="189"/>
      <c r="E40" s="348">
        <f t="shared" si="0"/>
        <v>3607482280</v>
      </c>
      <c r="F40" s="353"/>
    </row>
    <row r="41" spans="1:7" x14ac:dyDescent="0.4">
      <c r="A41" s="678">
        <v>29</v>
      </c>
      <c r="B41" s="661" t="s">
        <v>2538</v>
      </c>
      <c r="C41" s="662">
        <v>52312162519.270912</v>
      </c>
      <c r="D41" s="189"/>
      <c r="E41" s="348">
        <f t="shared" si="0"/>
        <v>52312162519.270912</v>
      </c>
      <c r="F41" s="353"/>
      <c r="G41" s="348"/>
    </row>
    <row r="42" spans="1:7" x14ac:dyDescent="0.4">
      <c r="A42" s="678">
        <v>30</v>
      </c>
      <c r="B42" s="661" t="s">
        <v>2539</v>
      </c>
      <c r="C42" s="662">
        <v>2210391969</v>
      </c>
      <c r="D42" s="190"/>
      <c r="E42" s="348">
        <f t="shared" si="0"/>
        <v>2210391969</v>
      </c>
      <c r="F42" s="353"/>
    </row>
    <row r="43" spans="1:7" ht="27" thickBot="1" x14ac:dyDescent="0.45">
      <c r="A43" s="678">
        <v>31</v>
      </c>
      <c r="B43" s="661" t="s">
        <v>2540</v>
      </c>
      <c r="C43" s="662">
        <v>9281794169.3700008</v>
      </c>
      <c r="D43" s="189"/>
      <c r="E43" s="348">
        <f t="shared" si="0"/>
        <v>9281794169.3700008</v>
      </c>
      <c r="F43" s="353"/>
    </row>
    <row r="44" spans="1:7" ht="27" thickBot="1" x14ac:dyDescent="0.45">
      <c r="A44" s="677"/>
      <c r="B44" s="192" t="s">
        <v>2541</v>
      </c>
      <c r="C44" s="191">
        <f>SUM(C30:C43)</f>
        <v>175903441384.05841</v>
      </c>
      <c r="D44" s="655">
        <f>SUM(D30:D43)</f>
        <v>8108494917.9633322</v>
      </c>
      <c r="E44" s="348">
        <f t="shared" si="0"/>
        <v>184011936302.02173</v>
      </c>
    </row>
    <row r="45" spans="1:7" ht="27" thickBot="1" x14ac:dyDescent="0.45">
      <c r="A45" s="677"/>
      <c r="B45" s="672"/>
      <c r="C45" s="673"/>
      <c r="D45" s="190"/>
      <c r="E45" s="348">
        <f t="shared" si="0"/>
        <v>0</v>
      </c>
      <c r="G45" s="348"/>
    </row>
    <row r="46" spans="1:7" ht="27" thickBot="1" x14ac:dyDescent="0.45">
      <c r="A46" s="677"/>
      <c r="B46" s="674" t="s">
        <v>2542</v>
      </c>
      <c r="C46" s="191">
        <f>SUM(C17,C25,C28)</f>
        <v>175903441383.91696</v>
      </c>
      <c r="D46" s="654"/>
      <c r="E46" s="348">
        <f t="shared" si="0"/>
        <v>175903441383.91696</v>
      </c>
    </row>
    <row r="47" spans="1:7" ht="27" thickBot="1" x14ac:dyDescent="0.45">
      <c r="A47" s="679"/>
      <c r="B47" s="675" t="s">
        <v>2543</v>
      </c>
      <c r="C47" s="191">
        <f>C44-C46</f>
        <v>0.141448974609375</v>
      </c>
      <c r="D47" s="30"/>
      <c r="E47" s="348">
        <f t="shared" si="0"/>
        <v>0.141448974609375</v>
      </c>
    </row>
    <row r="48" spans="1:7" x14ac:dyDescent="0.4">
      <c r="C48" s="409"/>
      <c r="E48" s="348">
        <f t="shared" si="0"/>
        <v>0</v>
      </c>
    </row>
  </sheetData>
  <mergeCells count="2">
    <mergeCell ref="A1:B1"/>
    <mergeCell ref="A3:B3"/>
  </mergeCells>
  <printOptions horizontalCentered="1"/>
  <pageMargins left="0.7" right="0.7" top="0.5" bottom="0.5" header="0.3" footer="0.3"/>
  <pageSetup paperSize="9" scale="57" orientation="portrait" r:id="rId1"/>
  <headerFooter>
    <oddFooter>&amp;L&amp;20© Benue State Planning Commission, &amp;C&amp;24&amp;P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4522"/>
  <sheetViews>
    <sheetView view="pageBreakPreview" zoomScale="40" zoomScaleSheetLayoutView="40" workbookViewId="0">
      <selection activeCell="C20" sqref="C20"/>
    </sheetView>
  </sheetViews>
  <sheetFormatPr defaultColWidth="8.7109375" defaultRowHeight="25.5" x14ac:dyDescent="0.35"/>
  <cols>
    <col min="1" max="2" width="34.7109375" style="42" customWidth="1"/>
    <col min="3" max="3" width="28" style="42" customWidth="1"/>
    <col min="4" max="4" width="41.28515625" style="42" customWidth="1"/>
    <col min="5" max="5" width="20.5703125" style="42" customWidth="1"/>
    <col min="6" max="6" width="22.7109375" style="42" customWidth="1"/>
    <col min="7" max="7" width="144.140625" style="42" customWidth="1"/>
    <col min="8" max="8" width="29.140625" style="42" customWidth="1"/>
    <col min="9" max="9" width="39.85546875" style="213" customWidth="1"/>
    <col min="10" max="10" width="37.42578125" style="281" customWidth="1"/>
    <col min="11" max="11" width="35.85546875" style="42" customWidth="1"/>
    <col min="12" max="12" width="24.140625" style="197" customWidth="1"/>
    <col min="13" max="13" width="3.28515625" style="42" customWidth="1"/>
    <col min="14" max="16384" width="8.7109375" style="42"/>
  </cols>
  <sheetData>
    <row r="1" spans="1:23" ht="26.25" x14ac:dyDescent="0.35">
      <c r="A1" s="1584" t="s">
        <v>0</v>
      </c>
      <c r="B1" s="1584"/>
      <c r="C1" s="1584"/>
      <c r="D1" s="1585"/>
      <c r="E1" s="1586"/>
      <c r="F1" s="1584"/>
      <c r="G1" s="1584"/>
      <c r="H1" s="1587"/>
      <c r="I1" s="1587"/>
      <c r="J1" s="1587"/>
      <c r="K1" s="1587"/>
      <c r="L1" s="195"/>
    </row>
    <row r="2" spans="1:23" ht="24.95" customHeight="1" x14ac:dyDescent="0.35">
      <c r="A2" s="410" t="s">
        <v>183</v>
      </c>
      <c r="B2" s="410"/>
      <c r="C2" s="410"/>
      <c r="D2" s="410"/>
      <c r="E2" s="410"/>
      <c r="F2" s="193"/>
      <c r="G2" s="194"/>
      <c r="H2" s="1588"/>
      <c r="I2" s="1588"/>
      <c r="J2" s="1588"/>
      <c r="K2" s="1588"/>
      <c r="L2" s="196"/>
    </row>
    <row r="3" spans="1:23" ht="76.5" x14ac:dyDescent="0.35">
      <c r="A3" s="438">
        <v>23050126</v>
      </c>
      <c r="B3" s="435" t="s">
        <v>2891</v>
      </c>
      <c r="C3" s="438">
        <v>70620</v>
      </c>
      <c r="D3" s="438" t="s">
        <v>2630</v>
      </c>
      <c r="E3" s="438" t="s">
        <v>545</v>
      </c>
      <c r="F3" s="438">
        <v>10721300</v>
      </c>
      <c r="G3" s="457" t="s">
        <v>1985</v>
      </c>
      <c r="H3" s="472">
        <v>936000</v>
      </c>
      <c r="I3" s="491"/>
      <c r="J3" s="472"/>
      <c r="K3" s="537">
        <f t="shared" ref="K3:K8" si="0">SUM(H3,J3)</f>
        <v>936000</v>
      </c>
      <c r="L3" s="556" t="s">
        <v>2101</v>
      </c>
    </row>
    <row r="4" spans="1:23" ht="51" x14ac:dyDescent="0.35">
      <c r="A4" s="231">
        <v>23050126</v>
      </c>
      <c r="B4" s="435" t="s">
        <v>2891</v>
      </c>
      <c r="C4" s="231">
        <v>70620</v>
      </c>
      <c r="D4" s="231" t="s">
        <v>2631</v>
      </c>
      <c r="E4" s="231" t="s">
        <v>545</v>
      </c>
      <c r="F4" s="231">
        <v>10721300</v>
      </c>
      <c r="G4" s="236" t="s">
        <v>2632</v>
      </c>
      <c r="H4" s="237">
        <v>2500000</v>
      </c>
      <c r="I4" s="238"/>
      <c r="J4" s="237"/>
      <c r="K4" s="235">
        <f t="shared" si="0"/>
        <v>2500000</v>
      </c>
      <c r="L4" s="397" t="s">
        <v>2101</v>
      </c>
    </row>
    <row r="5" spans="1:23" ht="51" x14ac:dyDescent="0.35">
      <c r="A5" s="168">
        <v>23050126</v>
      </c>
      <c r="B5" s="435" t="s">
        <v>2891</v>
      </c>
      <c r="C5" s="168">
        <v>70620</v>
      </c>
      <c r="D5" s="169">
        <v>80000020102</v>
      </c>
      <c r="E5" s="170">
        <v>3101</v>
      </c>
      <c r="F5" s="168">
        <v>10721300</v>
      </c>
      <c r="G5" s="171" t="s">
        <v>1984</v>
      </c>
      <c r="H5" s="172">
        <v>2500000</v>
      </c>
      <c r="I5" s="247"/>
      <c r="J5" s="173"/>
      <c r="K5" s="172">
        <f t="shared" si="0"/>
        <v>2500000</v>
      </c>
      <c r="L5" s="204" t="s">
        <v>2889</v>
      </c>
    </row>
    <row r="6" spans="1:23" ht="76.5" x14ac:dyDescent="0.35">
      <c r="A6" s="168">
        <v>23050126</v>
      </c>
      <c r="B6" s="435" t="s">
        <v>2891</v>
      </c>
      <c r="C6" s="168">
        <v>70620</v>
      </c>
      <c r="D6" s="169">
        <v>20000010101</v>
      </c>
      <c r="E6" s="170">
        <v>3101</v>
      </c>
      <c r="F6" s="168">
        <v>10721300</v>
      </c>
      <c r="G6" s="171" t="s">
        <v>1985</v>
      </c>
      <c r="H6" s="172">
        <v>936000</v>
      </c>
      <c r="I6" s="247"/>
      <c r="J6" s="173"/>
      <c r="K6" s="172">
        <f t="shared" si="0"/>
        <v>936000</v>
      </c>
      <c r="L6" s="204" t="s">
        <v>2889</v>
      </c>
    </row>
    <row r="7" spans="1:23" ht="102" x14ac:dyDescent="0.35">
      <c r="A7" s="168">
        <v>23050126</v>
      </c>
      <c r="B7" s="435" t="s">
        <v>2891</v>
      </c>
      <c r="C7" s="168">
        <v>70620</v>
      </c>
      <c r="D7" s="169">
        <v>20000010101</v>
      </c>
      <c r="E7" s="170">
        <v>3101</v>
      </c>
      <c r="F7" s="168">
        <v>10721300</v>
      </c>
      <c r="G7" s="171" t="s">
        <v>1986</v>
      </c>
      <c r="H7" s="172">
        <v>975000</v>
      </c>
      <c r="I7" s="247"/>
      <c r="J7" s="173"/>
      <c r="K7" s="172">
        <f t="shared" si="0"/>
        <v>975000</v>
      </c>
      <c r="L7" s="204" t="s">
        <v>2889</v>
      </c>
      <c r="M7" s="127"/>
      <c r="N7" s="127"/>
      <c r="O7" s="127"/>
      <c r="P7" s="127"/>
      <c r="Q7" s="127"/>
      <c r="R7" s="127"/>
      <c r="S7" s="127"/>
      <c r="T7" s="127"/>
      <c r="U7" s="127"/>
      <c r="V7" s="127"/>
      <c r="W7" s="127"/>
    </row>
    <row r="8" spans="1:23" ht="76.5" x14ac:dyDescent="0.35">
      <c r="A8" s="168">
        <v>23050126</v>
      </c>
      <c r="B8" s="435" t="s">
        <v>2891</v>
      </c>
      <c r="C8" s="168">
        <v>70620</v>
      </c>
      <c r="D8" s="169">
        <v>20000010101</v>
      </c>
      <c r="E8" s="170">
        <v>3101</v>
      </c>
      <c r="F8" s="168">
        <v>10721300</v>
      </c>
      <c r="G8" s="171" t="s">
        <v>1987</v>
      </c>
      <c r="H8" s="172">
        <v>750000</v>
      </c>
      <c r="I8" s="247"/>
      <c r="J8" s="173"/>
      <c r="K8" s="172">
        <f t="shared" si="0"/>
        <v>750000</v>
      </c>
      <c r="L8" s="204" t="s">
        <v>2889</v>
      </c>
      <c r="M8" s="127"/>
      <c r="N8" s="127"/>
      <c r="O8" s="127"/>
      <c r="P8" s="127"/>
      <c r="Q8" s="127"/>
      <c r="R8" s="127"/>
      <c r="S8" s="127"/>
      <c r="T8" s="127"/>
      <c r="U8" s="127"/>
      <c r="V8" s="127"/>
      <c r="W8" s="127"/>
    </row>
    <row r="9" spans="1:23" x14ac:dyDescent="0.35">
      <c r="A9" s="6">
        <v>23050126</v>
      </c>
      <c r="B9" s="435" t="s">
        <v>2892</v>
      </c>
      <c r="C9" s="6">
        <v>70330</v>
      </c>
      <c r="D9" s="110">
        <v>150000010104</v>
      </c>
      <c r="E9" s="8">
        <v>3101</v>
      </c>
      <c r="F9" s="6">
        <v>10721300</v>
      </c>
      <c r="G9" s="9" t="s">
        <v>2658</v>
      </c>
      <c r="H9" s="64"/>
      <c r="I9" s="261"/>
      <c r="J9" s="216"/>
      <c r="K9" s="64">
        <f>H9+J9</f>
        <v>0</v>
      </c>
      <c r="L9" s="199"/>
    </row>
    <row r="10" spans="1:23" x14ac:dyDescent="0.35">
      <c r="A10" s="168">
        <v>23050104</v>
      </c>
      <c r="B10" s="435" t="s">
        <v>2891</v>
      </c>
      <c r="C10" s="168">
        <v>70630</v>
      </c>
      <c r="D10" s="169">
        <v>10000030106</v>
      </c>
      <c r="E10" s="170">
        <v>3101</v>
      </c>
      <c r="F10" s="168">
        <v>10721300</v>
      </c>
      <c r="G10" s="171" t="s">
        <v>262</v>
      </c>
      <c r="H10" s="172">
        <v>3990000</v>
      </c>
      <c r="I10" s="247"/>
      <c r="J10" s="172"/>
      <c r="K10" s="172">
        <f t="shared" ref="K10:K41" si="1">SUM(H10,J10)</f>
        <v>3990000</v>
      </c>
      <c r="L10" s="204" t="s">
        <v>2551</v>
      </c>
    </row>
    <row r="11" spans="1:23" x14ac:dyDescent="0.35">
      <c r="A11" s="6">
        <v>23050104</v>
      </c>
      <c r="B11" s="435" t="s">
        <v>2893</v>
      </c>
      <c r="C11" s="6">
        <v>70443</v>
      </c>
      <c r="D11" s="110">
        <v>70000010104</v>
      </c>
      <c r="E11" s="8">
        <v>3101</v>
      </c>
      <c r="F11" s="6">
        <v>10721300</v>
      </c>
      <c r="G11" s="9" t="s">
        <v>1015</v>
      </c>
      <c r="H11" s="96">
        <v>2150000</v>
      </c>
      <c r="I11" s="258"/>
      <c r="J11" s="521"/>
      <c r="K11" s="96">
        <f t="shared" si="1"/>
        <v>2150000</v>
      </c>
      <c r="L11" s="199"/>
    </row>
    <row r="12" spans="1:23" ht="51" x14ac:dyDescent="0.35">
      <c r="A12" s="6">
        <v>23050104</v>
      </c>
      <c r="B12" s="435" t="s">
        <v>2893</v>
      </c>
      <c r="C12" s="6">
        <v>71070</v>
      </c>
      <c r="D12" s="110">
        <v>30000020108</v>
      </c>
      <c r="E12" s="8">
        <v>3101</v>
      </c>
      <c r="F12" s="6">
        <v>10721300</v>
      </c>
      <c r="G12" s="9" t="s">
        <v>1018</v>
      </c>
      <c r="H12" s="96"/>
      <c r="I12" s="258"/>
      <c r="J12" s="521"/>
      <c r="K12" s="521">
        <f t="shared" si="1"/>
        <v>0</v>
      </c>
      <c r="L12" s="199"/>
    </row>
    <row r="13" spans="1:23" x14ac:dyDescent="0.35">
      <c r="A13" s="6">
        <v>23050103</v>
      </c>
      <c r="B13" s="435" t="s">
        <v>2891</v>
      </c>
      <c r="C13" s="6">
        <v>70133</v>
      </c>
      <c r="D13" s="110">
        <v>20000020104</v>
      </c>
      <c r="E13" s="8">
        <v>3101</v>
      </c>
      <c r="F13" s="6">
        <v>10721300</v>
      </c>
      <c r="G13" s="9" t="s">
        <v>2661</v>
      </c>
      <c r="H13" s="216">
        <v>5000000</v>
      </c>
      <c r="I13" s="216"/>
      <c r="J13" s="64"/>
      <c r="K13" s="64">
        <f t="shared" si="1"/>
        <v>5000000</v>
      </c>
      <c r="L13" s="199"/>
    </row>
    <row r="14" spans="1:23" ht="51" x14ac:dyDescent="0.35">
      <c r="A14" s="6">
        <v>23050103</v>
      </c>
      <c r="B14" s="435" t="s">
        <v>2891</v>
      </c>
      <c r="C14" s="6">
        <v>70474</v>
      </c>
      <c r="D14" s="110">
        <v>40000031104</v>
      </c>
      <c r="E14" s="8">
        <v>3101</v>
      </c>
      <c r="F14" s="6">
        <v>10721300</v>
      </c>
      <c r="G14" s="9" t="s">
        <v>2789</v>
      </c>
      <c r="H14" s="216">
        <v>1500000</v>
      </c>
      <c r="I14" s="496"/>
      <c r="J14" s="216">
        <v>-750000</v>
      </c>
      <c r="K14" s="64">
        <f t="shared" si="1"/>
        <v>750000</v>
      </c>
      <c r="L14" s="199"/>
    </row>
    <row r="15" spans="1:23" ht="51" x14ac:dyDescent="0.35">
      <c r="A15" s="6">
        <v>23050103</v>
      </c>
      <c r="B15" s="435" t="s">
        <v>2891</v>
      </c>
      <c r="C15" s="6">
        <v>70132</v>
      </c>
      <c r="D15" s="110">
        <v>130000010105</v>
      </c>
      <c r="E15" s="8">
        <v>3101</v>
      </c>
      <c r="F15" s="6">
        <v>10721300</v>
      </c>
      <c r="G15" s="9" t="s">
        <v>369</v>
      </c>
      <c r="H15" s="64">
        <v>4160000</v>
      </c>
      <c r="I15" s="261"/>
      <c r="J15" s="216"/>
      <c r="K15" s="64">
        <f t="shared" si="1"/>
        <v>4160000</v>
      </c>
      <c r="L15" s="199"/>
    </row>
    <row r="16" spans="1:23" ht="51" x14ac:dyDescent="0.35">
      <c r="A16" s="6">
        <v>23050103</v>
      </c>
      <c r="B16" s="435" t="s">
        <v>2891</v>
      </c>
      <c r="C16" s="6">
        <v>70132</v>
      </c>
      <c r="D16" s="110">
        <v>130000010105</v>
      </c>
      <c r="E16" s="8">
        <v>3101</v>
      </c>
      <c r="F16" s="6">
        <v>10721300</v>
      </c>
      <c r="G16" s="9" t="s">
        <v>370</v>
      </c>
      <c r="H16" s="64">
        <v>1600000</v>
      </c>
      <c r="I16" s="261"/>
      <c r="J16" s="216"/>
      <c r="K16" s="64">
        <f t="shared" si="1"/>
        <v>1600000</v>
      </c>
      <c r="L16" s="199"/>
    </row>
    <row r="17" spans="1:12" x14ac:dyDescent="0.35">
      <c r="A17" s="6">
        <v>23050102</v>
      </c>
      <c r="B17" s="435" t="s">
        <v>2891</v>
      </c>
      <c r="C17" s="6">
        <v>70460</v>
      </c>
      <c r="D17" s="110">
        <v>110000010104</v>
      </c>
      <c r="E17" s="8">
        <v>3101</v>
      </c>
      <c r="F17" s="6">
        <v>10721300</v>
      </c>
      <c r="G17" s="9" t="s">
        <v>2791</v>
      </c>
      <c r="H17" s="216">
        <v>50000000</v>
      </c>
      <c r="I17" s="496"/>
      <c r="J17" s="216">
        <v>-25000000</v>
      </c>
      <c r="K17" s="64">
        <f t="shared" si="1"/>
        <v>25000000</v>
      </c>
      <c r="L17" s="199"/>
    </row>
    <row r="18" spans="1:12" x14ac:dyDescent="0.35">
      <c r="A18" s="6">
        <v>23050102</v>
      </c>
      <c r="B18" s="435" t="s">
        <v>2891</v>
      </c>
      <c r="C18" s="6">
        <v>70132</v>
      </c>
      <c r="D18" s="110">
        <v>140000010104</v>
      </c>
      <c r="E18" s="8">
        <v>3101</v>
      </c>
      <c r="F18" s="6">
        <v>10721300</v>
      </c>
      <c r="G18" s="9" t="s">
        <v>368</v>
      </c>
      <c r="H18" s="64">
        <v>4000000</v>
      </c>
      <c r="I18" s="261"/>
      <c r="J18" s="216"/>
      <c r="K18" s="64">
        <f t="shared" si="1"/>
        <v>4000000</v>
      </c>
      <c r="L18" s="199"/>
    </row>
    <row r="19" spans="1:12" x14ac:dyDescent="0.35">
      <c r="A19" s="6">
        <v>23050102</v>
      </c>
      <c r="B19" s="435" t="s">
        <v>2891</v>
      </c>
      <c r="C19" s="6">
        <v>70460</v>
      </c>
      <c r="D19" s="110">
        <v>110000010102</v>
      </c>
      <c r="E19" s="8">
        <v>3101</v>
      </c>
      <c r="F19" s="6">
        <v>10721300</v>
      </c>
      <c r="G19" s="9" t="s">
        <v>1035</v>
      </c>
      <c r="H19" s="64"/>
      <c r="I19" s="261" t="s">
        <v>2659</v>
      </c>
      <c r="J19" s="216"/>
      <c r="K19" s="64">
        <f t="shared" si="1"/>
        <v>0</v>
      </c>
      <c r="L19" s="199"/>
    </row>
    <row r="20" spans="1:12" ht="51" x14ac:dyDescent="0.35">
      <c r="A20" s="6">
        <v>23050101</v>
      </c>
      <c r="B20" s="435" t="s">
        <v>2890</v>
      </c>
      <c r="C20" s="6">
        <v>70850</v>
      </c>
      <c r="D20" s="110">
        <v>20000030105</v>
      </c>
      <c r="E20" s="8">
        <v>3101</v>
      </c>
      <c r="F20" s="6">
        <v>10721300</v>
      </c>
      <c r="G20" s="9" t="s">
        <v>2616</v>
      </c>
      <c r="H20" s="64">
        <v>100000</v>
      </c>
      <c r="I20" s="261"/>
      <c r="J20" s="216"/>
      <c r="K20" s="64">
        <f t="shared" si="1"/>
        <v>100000</v>
      </c>
      <c r="L20" s="199"/>
    </row>
    <row r="21" spans="1:12" ht="51" x14ac:dyDescent="0.35">
      <c r="A21" s="6">
        <v>23050101</v>
      </c>
      <c r="B21" s="435" t="s">
        <v>2890</v>
      </c>
      <c r="C21" s="6">
        <v>70850</v>
      </c>
      <c r="D21" s="110">
        <v>20000030105</v>
      </c>
      <c r="E21" s="8">
        <v>3101</v>
      </c>
      <c r="F21" s="6">
        <v>10721300</v>
      </c>
      <c r="G21" s="9" t="s">
        <v>2617</v>
      </c>
      <c r="H21" s="64">
        <v>100000</v>
      </c>
      <c r="I21" s="261"/>
      <c r="J21" s="216"/>
      <c r="K21" s="64">
        <f t="shared" si="1"/>
        <v>100000</v>
      </c>
      <c r="L21" s="199"/>
    </row>
    <row r="22" spans="1:12" ht="76.5" x14ac:dyDescent="0.35">
      <c r="A22" s="6">
        <v>23050101</v>
      </c>
      <c r="B22" s="435" t="s">
        <v>2890</v>
      </c>
      <c r="C22" s="6">
        <v>70850</v>
      </c>
      <c r="D22" s="110">
        <v>80000020105</v>
      </c>
      <c r="E22" s="8">
        <v>3101</v>
      </c>
      <c r="F22" s="6">
        <v>10721300</v>
      </c>
      <c r="G22" s="111" t="s">
        <v>2618</v>
      </c>
      <c r="H22" s="64">
        <v>20000000</v>
      </c>
      <c r="I22" s="261"/>
      <c r="J22" s="216">
        <v>-1166613.4233448501</v>
      </c>
      <c r="K22" s="64">
        <f t="shared" si="1"/>
        <v>18833386.576655149</v>
      </c>
      <c r="L22" s="199"/>
    </row>
    <row r="23" spans="1:12" x14ac:dyDescent="0.35">
      <c r="A23" s="168">
        <v>23050101</v>
      </c>
      <c r="B23" s="435" t="s">
        <v>2891</v>
      </c>
      <c r="C23" s="168">
        <v>70630</v>
      </c>
      <c r="D23" s="169">
        <v>10000030106</v>
      </c>
      <c r="E23" s="170">
        <v>3101</v>
      </c>
      <c r="F23" s="168">
        <v>10721300</v>
      </c>
      <c r="G23" s="171" t="s">
        <v>260</v>
      </c>
      <c r="H23" s="172">
        <v>8480000</v>
      </c>
      <c r="I23" s="247"/>
      <c r="J23" s="173"/>
      <c r="K23" s="172">
        <f t="shared" si="1"/>
        <v>8480000</v>
      </c>
      <c r="L23" s="204" t="s">
        <v>2551</v>
      </c>
    </row>
    <row r="24" spans="1:12" x14ac:dyDescent="0.35">
      <c r="A24" s="6">
        <v>23050101</v>
      </c>
      <c r="B24" s="435" t="s">
        <v>2891</v>
      </c>
      <c r="C24" s="6">
        <v>70630</v>
      </c>
      <c r="D24" s="110">
        <v>10000030106</v>
      </c>
      <c r="E24" s="8">
        <v>3101</v>
      </c>
      <c r="F24" s="6">
        <v>10721300</v>
      </c>
      <c r="G24" s="9" t="s">
        <v>261</v>
      </c>
      <c r="H24" s="216">
        <v>50000000</v>
      </c>
      <c r="I24" s="492"/>
      <c r="J24" s="216">
        <v>-30000000</v>
      </c>
      <c r="K24" s="64">
        <f t="shared" si="1"/>
        <v>20000000</v>
      </c>
      <c r="L24" s="199"/>
    </row>
    <row r="25" spans="1:12" ht="51" x14ac:dyDescent="0.35">
      <c r="A25" s="6">
        <v>23050101</v>
      </c>
      <c r="B25" s="435" t="s">
        <v>2891</v>
      </c>
      <c r="C25" s="6">
        <v>70421</v>
      </c>
      <c r="D25" s="110">
        <v>10000010102</v>
      </c>
      <c r="E25" s="8">
        <v>3101</v>
      </c>
      <c r="F25" s="6">
        <v>10721300</v>
      </c>
      <c r="G25" s="9" t="s">
        <v>2808</v>
      </c>
      <c r="H25" s="216">
        <v>3000000</v>
      </c>
      <c r="I25" s="216"/>
      <c r="J25" s="216"/>
      <c r="K25" s="64">
        <f t="shared" si="1"/>
        <v>3000000</v>
      </c>
      <c r="L25" s="199"/>
    </row>
    <row r="26" spans="1:12" x14ac:dyDescent="0.35">
      <c r="A26" s="6">
        <v>23050101</v>
      </c>
      <c r="B26" s="435" t="s">
        <v>2891</v>
      </c>
      <c r="C26" s="6">
        <v>70421</v>
      </c>
      <c r="D26" s="110">
        <v>10000020104</v>
      </c>
      <c r="E26" s="8">
        <v>3101</v>
      </c>
      <c r="F26" s="6">
        <v>10721300</v>
      </c>
      <c r="G26" s="9" t="s">
        <v>2845</v>
      </c>
      <c r="H26" s="64">
        <v>10000000</v>
      </c>
      <c r="I26" s="64"/>
      <c r="J26" s="64"/>
      <c r="K26" s="64">
        <f t="shared" si="1"/>
        <v>10000000</v>
      </c>
      <c r="L26" s="199"/>
    </row>
    <row r="27" spans="1:12" x14ac:dyDescent="0.35">
      <c r="A27" s="6">
        <v>23050101</v>
      </c>
      <c r="B27" s="435" t="s">
        <v>2891</v>
      </c>
      <c r="C27" s="6">
        <v>70421</v>
      </c>
      <c r="D27" s="110">
        <v>10000030103</v>
      </c>
      <c r="E27" s="8">
        <v>3101</v>
      </c>
      <c r="F27" s="6">
        <v>10720517</v>
      </c>
      <c r="G27" s="9" t="s">
        <v>2132</v>
      </c>
      <c r="H27" s="64">
        <v>3000000</v>
      </c>
      <c r="I27" s="261"/>
      <c r="J27" s="216"/>
      <c r="K27" s="64">
        <f t="shared" si="1"/>
        <v>3000000</v>
      </c>
      <c r="L27" s="199"/>
    </row>
    <row r="28" spans="1:12" x14ac:dyDescent="0.35">
      <c r="A28" s="6">
        <v>23050101</v>
      </c>
      <c r="B28" s="435" t="s">
        <v>2891</v>
      </c>
      <c r="C28" s="6">
        <v>70443</v>
      </c>
      <c r="D28" s="110">
        <v>60000010103</v>
      </c>
      <c r="E28" s="8">
        <v>3101</v>
      </c>
      <c r="F28" s="6">
        <v>10721300</v>
      </c>
      <c r="G28" s="9" t="s">
        <v>279</v>
      </c>
      <c r="H28" s="64">
        <v>2120000</v>
      </c>
      <c r="I28" s="261"/>
      <c r="J28" s="216"/>
      <c r="K28" s="64">
        <f t="shared" si="1"/>
        <v>2120000</v>
      </c>
      <c r="L28" s="199"/>
    </row>
    <row r="29" spans="1:12" ht="51" x14ac:dyDescent="0.35">
      <c r="A29" s="231">
        <v>23050101</v>
      </c>
      <c r="B29" s="435" t="s">
        <v>2891</v>
      </c>
      <c r="C29" s="231">
        <v>70620</v>
      </c>
      <c r="D29" s="231" t="s">
        <v>2633</v>
      </c>
      <c r="E29" s="231" t="s">
        <v>545</v>
      </c>
      <c r="F29" s="231">
        <v>10721300</v>
      </c>
      <c r="G29" s="232" t="s">
        <v>1980</v>
      </c>
      <c r="H29" s="233">
        <v>5850000</v>
      </c>
      <c r="I29" s="234"/>
      <c r="J29" s="233"/>
      <c r="K29" s="235">
        <f t="shared" si="1"/>
        <v>5850000</v>
      </c>
      <c r="L29" s="397" t="s">
        <v>2101</v>
      </c>
    </row>
    <row r="30" spans="1:12" ht="51" x14ac:dyDescent="0.35">
      <c r="A30" s="6">
        <v>23050101</v>
      </c>
      <c r="B30" s="435" t="s">
        <v>2891</v>
      </c>
      <c r="C30" s="6">
        <v>70474</v>
      </c>
      <c r="D30" s="110">
        <v>40000031104</v>
      </c>
      <c r="E30" s="8">
        <v>3101</v>
      </c>
      <c r="F30" s="6">
        <v>10721300</v>
      </c>
      <c r="G30" s="111" t="s">
        <v>2800</v>
      </c>
      <c r="H30" s="64">
        <v>1714348521.43224</v>
      </c>
      <c r="I30" s="495"/>
      <c r="J30" s="64">
        <v>-600000000</v>
      </c>
      <c r="K30" s="64">
        <f t="shared" si="1"/>
        <v>1114348521.43224</v>
      </c>
      <c r="L30" s="199"/>
    </row>
    <row r="31" spans="1:12" x14ac:dyDescent="0.35">
      <c r="A31" s="6">
        <v>23050101</v>
      </c>
      <c r="B31" s="435" t="s">
        <v>2891</v>
      </c>
      <c r="C31" s="6">
        <v>70133</v>
      </c>
      <c r="D31" s="110">
        <v>80000020105</v>
      </c>
      <c r="E31" s="8">
        <v>3101</v>
      </c>
      <c r="F31" s="6">
        <v>10721300</v>
      </c>
      <c r="G31" s="9" t="s">
        <v>2782</v>
      </c>
      <c r="H31" s="64">
        <v>52000000</v>
      </c>
      <c r="I31" s="495"/>
      <c r="J31" s="216">
        <v>-26000000</v>
      </c>
      <c r="K31" s="64">
        <f t="shared" si="1"/>
        <v>26000000</v>
      </c>
      <c r="L31" s="199"/>
    </row>
    <row r="32" spans="1:12" x14ac:dyDescent="0.35">
      <c r="A32" s="6">
        <v>23050101</v>
      </c>
      <c r="B32" s="435" t="s">
        <v>2891</v>
      </c>
      <c r="C32" s="6">
        <v>70133</v>
      </c>
      <c r="D32" s="110">
        <v>130000010105</v>
      </c>
      <c r="E32" s="8">
        <v>3101</v>
      </c>
      <c r="F32" s="6">
        <v>10721300</v>
      </c>
      <c r="G32" s="9" t="s">
        <v>2783</v>
      </c>
      <c r="H32" s="64"/>
      <c r="I32" s="495"/>
      <c r="J32" s="216"/>
      <c r="K32" s="64">
        <f t="shared" si="1"/>
        <v>0</v>
      </c>
      <c r="L32" s="199"/>
    </row>
    <row r="33" spans="1:12" ht="51" x14ac:dyDescent="0.35">
      <c r="A33" s="6">
        <v>23050101</v>
      </c>
      <c r="B33" s="435" t="s">
        <v>2891</v>
      </c>
      <c r="C33" s="6">
        <v>70474</v>
      </c>
      <c r="D33" s="110">
        <v>40000031104</v>
      </c>
      <c r="E33" s="8">
        <v>3101</v>
      </c>
      <c r="F33" s="6">
        <v>10721300</v>
      </c>
      <c r="G33" s="9" t="s">
        <v>2784</v>
      </c>
      <c r="H33" s="216">
        <v>3000000</v>
      </c>
      <c r="I33" s="496"/>
      <c r="J33" s="216">
        <v>-1500000</v>
      </c>
      <c r="K33" s="64">
        <f t="shared" si="1"/>
        <v>1500000</v>
      </c>
      <c r="L33" s="199"/>
    </row>
    <row r="34" spans="1:12" ht="51" x14ac:dyDescent="0.35">
      <c r="A34" s="6">
        <v>23050101</v>
      </c>
      <c r="B34" s="435" t="s">
        <v>2891</v>
      </c>
      <c r="C34" s="6">
        <v>70474</v>
      </c>
      <c r="D34" s="110">
        <v>40000031104</v>
      </c>
      <c r="E34" s="8">
        <v>3101</v>
      </c>
      <c r="F34" s="6">
        <v>10721300</v>
      </c>
      <c r="G34" s="9" t="s">
        <v>2785</v>
      </c>
      <c r="H34" s="216">
        <v>6000000</v>
      </c>
      <c r="I34" s="496"/>
      <c r="J34" s="216">
        <v>-3000000</v>
      </c>
      <c r="K34" s="64">
        <f t="shared" si="1"/>
        <v>3000000</v>
      </c>
      <c r="L34" s="199"/>
    </row>
    <row r="35" spans="1:12" x14ac:dyDescent="0.35">
      <c r="A35" s="6">
        <v>23050101</v>
      </c>
      <c r="B35" s="435" t="s">
        <v>2891</v>
      </c>
      <c r="C35" s="6">
        <v>70474</v>
      </c>
      <c r="D35" s="110">
        <v>40000031104</v>
      </c>
      <c r="E35" s="8">
        <v>3101</v>
      </c>
      <c r="F35" s="6">
        <v>10721300</v>
      </c>
      <c r="G35" s="9" t="s">
        <v>2786</v>
      </c>
      <c r="H35" s="216">
        <v>50893000</v>
      </c>
      <c r="I35" s="496"/>
      <c r="J35" s="216">
        <v>-25446500</v>
      </c>
      <c r="K35" s="64">
        <f t="shared" si="1"/>
        <v>25446500</v>
      </c>
      <c r="L35" s="199"/>
    </row>
    <row r="36" spans="1:12" ht="51" x14ac:dyDescent="0.35">
      <c r="A36" s="6">
        <v>23050101</v>
      </c>
      <c r="B36" s="435" t="s">
        <v>2891</v>
      </c>
      <c r="C36" s="6">
        <v>70474</v>
      </c>
      <c r="D36" s="110">
        <v>40000031104</v>
      </c>
      <c r="E36" s="8">
        <v>3101</v>
      </c>
      <c r="F36" s="6">
        <v>10721300</v>
      </c>
      <c r="G36" s="9" t="s">
        <v>2787</v>
      </c>
      <c r="H36" s="216">
        <v>1000000</v>
      </c>
      <c r="I36" s="496"/>
      <c r="J36" s="216">
        <v>-500000</v>
      </c>
      <c r="K36" s="64">
        <f t="shared" si="1"/>
        <v>500000</v>
      </c>
      <c r="L36" s="199"/>
    </row>
    <row r="37" spans="1:12" x14ac:dyDescent="0.35">
      <c r="A37" s="6">
        <v>23050101</v>
      </c>
      <c r="B37" s="435" t="s">
        <v>2891</v>
      </c>
      <c r="C37" s="6">
        <v>70474</v>
      </c>
      <c r="D37" s="110">
        <v>40000031104</v>
      </c>
      <c r="E37" s="8">
        <v>3101</v>
      </c>
      <c r="F37" s="6">
        <v>10721300</v>
      </c>
      <c r="G37" s="9" t="s">
        <v>2788</v>
      </c>
      <c r="H37" s="216">
        <v>5000000</v>
      </c>
      <c r="I37" s="496"/>
      <c r="J37" s="216">
        <v>-2500000</v>
      </c>
      <c r="K37" s="64">
        <f t="shared" si="1"/>
        <v>2500000</v>
      </c>
      <c r="L37" s="199"/>
    </row>
    <row r="38" spans="1:12" x14ac:dyDescent="0.35">
      <c r="A38" s="6">
        <v>23050101</v>
      </c>
      <c r="B38" s="435" t="s">
        <v>2891</v>
      </c>
      <c r="C38" s="6">
        <v>70474</v>
      </c>
      <c r="D38" s="110">
        <v>40000031104</v>
      </c>
      <c r="E38" s="8">
        <v>3101</v>
      </c>
      <c r="F38" s="6">
        <v>10721300</v>
      </c>
      <c r="G38" s="12" t="s">
        <v>2790</v>
      </c>
      <c r="H38" s="66">
        <v>3000000</v>
      </c>
      <c r="I38" s="504"/>
      <c r="J38" s="66">
        <v>-1500000</v>
      </c>
      <c r="K38" s="65">
        <f t="shared" si="1"/>
        <v>1500000</v>
      </c>
      <c r="L38" s="199"/>
    </row>
    <row r="39" spans="1:12" ht="51" x14ac:dyDescent="0.35">
      <c r="A39" s="23">
        <v>23050101</v>
      </c>
      <c r="B39" s="435" t="s">
        <v>2891</v>
      </c>
      <c r="C39" s="23">
        <v>70474</v>
      </c>
      <c r="D39" s="46">
        <v>40000031104</v>
      </c>
      <c r="E39" s="25">
        <v>3101</v>
      </c>
      <c r="F39" s="23">
        <v>10721300</v>
      </c>
      <c r="G39" s="47" t="s">
        <v>2801</v>
      </c>
      <c r="H39" s="41">
        <v>3000000</v>
      </c>
      <c r="I39" s="342"/>
      <c r="J39" s="41">
        <v>-1500000</v>
      </c>
      <c r="K39" s="27">
        <f t="shared" si="1"/>
        <v>1500000</v>
      </c>
      <c r="L39" s="199"/>
    </row>
    <row r="40" spans="1:12" x14ac:dyDescent="0.35">
      <c r="A40" s="23">
        <v>23050101</v>
      </c>
      <c r="B40" s="435" t="s">
        <v>2891</v>
      </c>
      <c r="C40" s="23">
        <v>70630</v>
      </c>
      <c r="D40" s="46">
        <v>10000010104</v>
      </c>
      <c r="E40" s="25">
        <v>3101</v>
      </c>
      <c r="F40" s="23">
        <v>10721300</v>
      </c>
      <c r="G40" s="26" t="s">
        <v>303</v>
      </c>
      <c r="H40" s="67">
        <v>12891249</v>
      </c>
      <c r="I40" s="224"/>
      <c r="J40" s="67">
        <v>37108751</v>
      </c>
      <c r="K40" s="67">
        <f t="shared" si="1"/>
        <v>50000000</v>
      </c>
      <c r="L40" s="199"/>
    </row>
    <row r="41" spans="1:12" ht="51" x14ac:dyDescent="0.35">
      <c r="A41" s="23">
        <v>23050101</v>
      </c>
      <c r="B41" s="435" t="s">
        <v>2891</v>
      </c>
      <c r="C41" s="23">
        <v>70132</v>
      </c>
      <c r="D41" s="46">
        <v>150000010104</v>
      </c>
      <c r="E41" s="25">
        <v>3101</v>
      </c>
      <c r="F41" s="23">
        <v>10721300</v>
      </c>
      <c r="G41" s="26" t="s">
        <v>365</v>
      </c>
      <c r="H41" s="27">
        <v>4160000</v>
      </c>
      <c r="I41" s="215">
        <v>1632000</v>
      </c>
      <c r="J41" s="41"/>
      <c r="K41" s="27">
        <f t="shared" si="1"/>
        <v>4160000</v>
      </c>
      <c r="L41" s="199"/>
    </row>
    <row r="42" spans="1:12" ht="51" x14ac:dyDescent="0.35">
      <c r="A42" s="23">
        <v>23050101</v>
      </c>
      <c r="B42" s="435" t="s">
        <v>2891</v>
      </c>
      <c r="C42" s="23">
        <v>70132</v>
      </c>
      <c r="D42" s="46">
        <v>130000010105</v>
      </c>
      <c r="E42" s="25">
        <v>3101</v>
      </c>
      <c r="F42" s="23">
        <v>10721300</v>
      </c>
      <c r="G42" s="26" t="s">
        <v>366</v>
      </c>
      <c r="H42" s="27">
        <v>1000000</v>
      </c>
      <c r="I42" s="215"/>
      <c r="J42" s="41"/>
      <c r="K42" s="27">
        <f t="shared" ref="K42:K73" si="2">SUM(H42,J42)</f>
        <v>1000000</v>
      </c>
      <c r="L42" s="199"/>
    </row>
    <row r="43" spans="1:12" ht="51" x14ac:dyDescent="0.35">
      <c r="A43" s="23">
        <v>23050101</v>
      </c>
      <c r="B43" s="435" t="s">
        <v>2891</v>
      </c>
      <c r="C43" s="23">
        <v>70132</v>
      </c>
      <c r="D43" s="46">
        <v>150000010104</v>
      </c>
      <c r="E43" s="25">
        <v>3102</v>
      </c>
      <c r="F43" s="23">
        <v>10721301</v>
      </c>
      <c r="G43" s="26" t="s">
        <v>367</v>
      </c>
      <c r="H43" s="39">
        <v>5000000</v>
      </c>
      <c r="I43" s="220"/>
      <c r="J43" s="41"/>
      <c r="K43" s="27">
        <f t="shared" si="2"/>
        <v>5000000</v>
      </c>
      <c r="L43" s="199"/>
    </row>
    <row r="44" spans="1:12" ht="51" x14ac:dyDescent="0.35">
      <c r="A44" s="54">
        <v>23050101</v>
      </c>
      <c r="B44" s="435" t="s">
        <v>2891</v>
      </c>
      <c r="C44" s="54">
        <v>70620</v>
      </c>
      <c r="D44" s="75">
        <v>130000010105</v>
      </c>
      <c r="E44" s="56">
        <v>3101</v>
      </c>
      <c r="F44" s="54">
        <v>10721300</v>
      </c>
      <c r="G44" s="57" t="s">
        <v>1979</v>
      </c>
      <c r="H44" s="58">
        <v>15600000</v>
      </c>
      <c r="I44" s="221"/>
      <c r="J44" s="87">
        <v>-10000000</v>
      </c>
      <c r="K44" s="58">
        <f t="shared" si="2"/>
        <v>5600000</v>
      </c>
      <c r="L44" s="204" t="s">
        <v>2889</v>
      </c>
    </row>
    <row r="45" spans="1:12" ht="51" x14ac:dyDescent="0.35">
      <c r="A45" s="54">
        <v>23050101</v>
      </c>
      <c r="B45" s="435" t="s">
        <v>2891</v>
      </c>
      <c r="C45" s="54">
        <v>70620</v>
      </c>
      <c r="D45" s="75">
        <v>130000010105</v>
      </c>
      <c r="E45" s="56">
        <v>3101</v>
      </c>
      <c r="F45" s="54">
        <v>10721300</v>
      </c>
      <c r="G45" s="57" t="s">
        <v>1980</v>
      </c>
      <c r="H45" s="58">
        <v>5850000</v>
      </c>
      <c r="I45" s="221"/>
      <c r="J45" s="87"/>
      <c r="K45" s="58">
        <f t="shared" si="2"/>
        <v>5850000</v>
      </c>
      <c r="L45" s="204" t="s">
        <v>2889</v>
      </c>
    </row>
    <row r="46" spans="1:12" ht="51" x14ac:dyDescent="0.35">
      <c r="A46" s="54">
        <v>23050101</v>
      </c>
      <c r="B46" s="435" t="s">
        <v>2891</v>
      </c>
      <c r="C46" s="54">
        <v>70620</v>
      </c>
      <c r="D46" s="75">
        <v>130000010105</v>
      </c>
      <c r="E46" s="56">
        <v>3101</v>
      </c>
      <c r="F46" s="54">
        <v>10721300</v>
      </c>
      <c r="G46" s="57" t="s">
        <v>1981</v>
      </c>
      <c r="H46" s="58">
        <v>1000000</v>
      </c>
      <c r="I46" s="221"/>
      <c r="J46" s="87"/>
      <c r="K46" s="58">
        <f t="shared" si="2"/>
        <v>1000000</v>
      </c>
      <c r="L46" s="204" t="s">
        <v>2889</v>
      </c>
    </row>
    <row r="47" spans="1:12" x14ac:dyDescent="0.35">
      <c r="A47" s="54">
        <v>23050101</v>
      </c>
      <c r="B47" s="435" t="s">
        <v>2891</v>
      </c>
      <c r="C47" s="54">
        <v>70620</v>
      </c>
      <c r="D47" s="75">
        <v>130000010105</v>
      </c>
      <c r="E47" s="56">
        <v>3101</v>
      </c>
      <c r="F47" s="54">
        <v>10721300</v>
      </c>
      <c r="G47" s="57" t="s">
        <v>1982</v>
      </c>
      <c r="H47" s="58">
        <v>500000</v>
      </c>
      <c r="I47" s="221"/>
      <c r="J47" s="87"/>
      <c r="K47" s="58">
        <f t="shared" si="2"/>
        <v>500000</v>
      </c>
      <c r="L47" s="204" t="s">
        <v>2889</v>
      </c>
    </row>
    <row r="48" spans="1:12" ht="51" x14ac:dyDescent="0.35">
      <c r="A48" s="54">
        <v>23050101</v>
      </c>
      <c r="B48" s="435" t="s">
        <v>2891</v>
      </c>
      <c r="C48" s="54">
        <v>70620</v>
      </c>
      <c r="D48" s="75">
        <v>130000010105</v>
      </c>
      <c r="E48" s="56">
        <v>3101</v>
      </c>
      <c r="F48" s="54">
        <v>10721300</v>
      </c>
      <c r="G48" s="57" t="s">
        <v>1983</v>
      </c>
      <c r="H48" s="58">
        <v>2730000</v>
      </c>
      <c r="I48" s="221"/>
      <c r="J48" s="87"/>
      <c r="K48" s="58">
        <f t="shared" si="2"/>
        <v>2730000</v>
      </c>
      <c r="L48" s="204" t="s">
        <v>2889</v>
      </c>
    </row>
    <row r="49" spans="1:12" x14ac:dyDescent="0.35">
      <c r="A49" s="23">
        <v>23050101</v>
      </c>
      <c r="B49" s="435" t="s">
        <v>2892</v>
      </c>
      <c r="C49" s="23">
        <v>70140</v>
      </c>
      <c r="D49" s="46">
        <v>130000010105</v>
      </c>
      <c r="E49" s="25">
        <v>3101</v>
      </c>
      <c r="F49" s="23">
        <v>10721300</v>
      </c>
      <c r="G49" s="26" t="s">
        <v>440</v>
      </c>
      <c r="H49" s="27">
        <v>1000000</v>
      </c>
      <c r="I49" s="215"/>
      <c r="J49" s="41"/>
      <c r="K49" s="27">
        <f t="shared" si="2"/>
        <v>1000000</v>
      </c>
      <c r="L49" s="199"/>
    </row>
    <row r="50" spans="1:12" x14ac:dyDescent="0.35">
      <c r="A50" s="23">
        <v>23050101</v>
      </c>
      <c r="B50" s="435" t="s">
        <v>2892</v>
      </c>
      <c r="C50" s="23">
        <v>70133</v>
      </c>
      <c r="D50" s="46">
        <v>130000010105</v>
      </c>
      <c r="E50" s="25">
        <v>3101</v>
      </c>
      <c r="F50" s="23">
        <v>10721306</v>
      </c>
      <c r="G50" s="26" t="s">
        <v>454</v>
      </c>
      <c r="H50" s="27">
        <v>1640007</v>
      </c>
      <c r="I50" s="215"/>
      <c r="J50" s="41"/>
      <c r="K50" s="93">
        <f t="shared" si="2"/>
        <v>1640007</v>
      </c>
      <c r="L50" s="199"/>
    </row>
    <row r="51" spans="1:12" ht="51" x14ac:dyDescent="0.35">
      <c r="A51" s="23">
        <v>23050101</v>
      </c>
      <c r="B51" s="435" t="s">
        <v>2893</v>
      </c>
      <c r="C51" s="23">
        <v>70140</v>
      </c>
      <c r="D51" s="46">
        <v>130000010105</v>
      </c>
      <c r="E51" s="25">
        <v>3101</v>
      </c>
      <c r="F51" s="23">
        <v>10721300</v>
      </c>
      <c r="G51" s="47" t="s">
        <v>538</v>
      </c>
      <c r="H51" s="83">
        <v>1000000</v>
      </c>
      <c r="I51" s="226"/>
      <c r="J51" s="68">
        <v>2500000</v>
      </c>
      <c r="K51" s="67">
        <f t="shared" si="2"/>
        <v>3500000</v>
      </c>
      <c r="L51" s="199"/>
    </row>
    <row r="52" spans="1:12" x14ac:dyDescent="0.35">
      <c r="A52" s="23">
        <v>23050101</v>
      </c>
      <c r="B52" s="435" t="s">
        <v>2893</v>
      </c>
      <c r="C52" s="23">
        <v>70140</v>
      </c>
      <c r="D52" s="46">
        <v>50000020102</v>
      </c>
      <c r="E52" s="25">
        <v>3101</v>
      </c>
      <c r="F52" s="23">
        <v>10721300</v>
      </c>
      <c r="G52" s="26" t="s">
        <v>539</v>
      </c>
      <c r="H52" s="67">
        <v>1720000</v>
      </c>
      <c r="I52" s="224"/>
      <c r="J52" s="68"/>
      <c r="K52" s="67">
        <f t="shared" si="2"/>
        <v>1720000</v>
      </c>
      <c r="L52" s="199"/>
    </row>
    <row r="53" spans="1:12" x14ac:dyDescent="0.35">
      <c r="A53" s="23">
        <v>23050101</v>
      </c>
      <c r="B53" s="435" t="s">
        <v>2893</v>
      </c>
      <c r="C53" s="23">
        <v>70140</v>
      </c>
      <c r="D53" s="46">
        <v>10000030106</v>
      </c>
      <c r="E53" s="25">
        <v>3101</v>
      </c>
      <c r="F53" s="23">
        <v>10721300</v>
      </c>
      <c r="G53" s="26" t="s">
        <v>540</v>
      </c>
      <c r="H53" s="68">
        <v>5000000</v>
      </c>
      <c r="I53" s="226"/>
      <c r="J53" s="68"/>
      <c r="K53" s="67">
        <f t="shared" si="2"/>
        <v>5000000</v>
      </c>
      <c r="L53" s="199"/>
    </row>
    <row r="54" spans="1:12" ht="51" x14ac:dyDescent="0.35">
      <c r="A54" s="23">
        <v>23050101</v>
      </c>
      <c r="B54" s="435" t="s">
        <v>2893</v>
      </c>
      <c r="C54" s="23">
        <v>70140</v>
      </c>
      <c r="D54" s="46">
        <v>10000030106</v>
      </c>
      <c r="E54" s="25">
        <v>3101</v>
      </c>
      <c r="F54" s="23">
        <v>10721300</v>
      </c>
      <c r="G54" s="26" t="s">
        <v>541</v>
      </c>
      <c r="H54" s="68">
        <v>5000000</v>
      </c>
      <c r="I54" s="226"/>
      <c r="J54" s="68"/>
      <c r="K54" s="67">
        <f t="shared" si="2"/>
        <v>5000000</v>
      </c>
      <c r="L54" s="199"/>
    </row>
    <row r="55" spans="1:12" ht="51" x14ac:dyDescent="0.35">
      <c r="A55" s="23">
        <v>23050101</v>
      </c>
      <c r="B55" s="435" t="s">
        <v>2893</v>
      </c>
      <c r="C55" s="23">
        <v>70970</v>
      </c>
      <c r="D55" s="46">
        <v>50000020102</v>
      </c>
      <c r="E55" s="25">
        <v>3101</v>
      </c>
      <c r="F55" s="23">
        <v>10731700</v>
      </c>
      <c r="G55" s="26" t="s">
        <v>566</v>
      </c>
      <c r="H55" s="27">
        <v>5378100</v>
      </c>
      <c r="I55" s="215"/>
      <c r="J55" s="27"/>
      <c r="K55" s="27">
        <f t="shared" si="2"/>
        <v>5378100</v>
      </c>
      <c r="L55" s="199"/>
    </row>
    <row r="56" spans="1:12" x14ac:dyDescent="0.35">
      <c r="A56" s="23">
        <v>23050101</v>
      </c>
      <c r="B56" s="435" t="s">
        <v>2893</v>
      </c>
      <c r="C56" s="23">
        <v>70131</v>
      </c>
      <c r="D56" s="24">
        <v>0</v>
      </c>
      <c r="E56" s="25">
        <v>2101</v>
      </c>
      <c r="F56" s="23">
        <v>10721300</v>
      </c>
      <c r="G56" s="26" t="s">
        <v>582</v>
      </c>
      <c r="H56" s="101">
        <v>800000</v>
      </c>
      <c r="I56" s="255"/>
      <c r="J56" s="106"/>
      <c r="K56" s="101">
        <f t="shared" si="2"/>
        <v>800000</v>
      </c>
      <c r="L56" s="200"/>
    </row>
    <row r="57" spans="1:12" x14ac:dyDescent="0.35">
      <c r="A57" s="23">
        <v>23050101</v>
      </c>
      <c r="B57" s="435" t="s">
        <v>2893</v>
      </c>
      <c r="C57" s="23">
        <v>70970</v>
      </c>
      <c r="D57" s="46" t="s">
        <v>609</v>
      </c>
      <c r="E57" s="25">
        <v>3101</v>
      </c>
      <c r="F57" s="23">
        <v>107213000</v>
      </c>
      <c r="G57" s="47" t="s">
        <v>279</v>
      </c>
      <c r="H57" s="101"/>
      <c r="I57" s="255"/>
      <c r="J57" s="101"/>
      <c r="K57" s="101">
        <f t="shared" si="2"/>
        <v>0</v>
      </c>
      <c r="L57" s="199"/>
    </row>
    <row r="58" spans="1:12" ht="51" x14ac:dyDescent="0.35">
      <c r="A58" s="54">
        <v>23050101</v>
      </c>
      <c r="B58" s="435" t="s">
        <v>2893</v>
      </c>
      <c r="C58" s="54">
        <v>70740</v>
      </c>
      <c r="D58" s="75">
        <v>40000030104</v>
      </c>
      <c r="E58" s="56">
        <v>3101</v>
      </c>
      <c r="F58" s="54">
        <v>10721300</v>
      </c>
      <c r="G58" s="57" t="s">
        <v>937</v>
      </c>
      <c r="H58" s="117">
        <v>10000000</v>
      </c>
      <c r="I58" s="263"/>
      <c r="J58" s="118"/>
      <c r="K58" s="117">
        <f t="shared" si="2"/>
        <v>10000000</v>
      </c>
      <c r="L58" s="204" t="s">
        <v>2555</v>
      </c>
    </row>
    <row r="59" spans="1:12" ht="51" x14ac:dyDescent="0.35">
      <c r="A59" s="54">
        <v>23050101</v>
      </c>
      <c r="B59" s="435" t="s">
        <v>2893</v>
      </c>
      <c r="C59" s="54">
        <v>70740</v>
      </c>
      <c r="D59" s="75">
        <v>40000030104</v>
      </c>
      <c r="E59" s="56">
        <v>3101</v>
      </c>
      <c r="F59" s="54">
        <v>10721300</v>
      </c>
      <c r="G59" s="57" t="s">
        <v>938</v>
      </c>
      <c r="H59" s="117">
        <v>5000000</v>
      </c>
      <c r="I59" s="263"/>
      <c r="J59" s="118"/>
      <c r="K59" s="117">
        <f t="shared" si="2"/>
        <v>5000000</v>
      </c>
      <c r="L59" s="204" t="s">
        <v>2555</v>
      </c>
    </row>
    <row r="60" spans="1:12" ht="51" x14ac:dyDescent="0.35">
      <c r="A60" s="54">
        <v>23050101</v>
      </c>
      <c r="B60" s="435" t="s">
        <v>2893</v>
      </c>
      <c r="C60" s="54">
        <v>70740</v>
      </c>
      <c r="D60" s="75">
        <v>40000030104</v>
      </c>
      <c r="E60" s="56">
        <v>3101</v>
      </c>
      <c r="F60" s="54">
        <v>10721300</v>
      </c>
      <c r="G60" s="57" t="s">
        <v>939</v>
      </c>
      <c r="H60" s="117">
        <v>10000000</v>
      </c>
      <c r="I60" s="263"/>
      <c r="J60" s="118"/>
      <c r="K60" s="117">
        <f t="shared" si="2"/>
        <v>10000000</v>
      </c>
      <c r="L60" s="204" t="s">
        <v>2555</v>
      </c>
    </row>
    <row r="61" spans="1:12" ht="51" x14ac:dyDescent="0.35">
      <c r="A61" s="54">
        <v>23050101</v>
      </c>
      <c r="B61" s="435" t="s">
        <v>2893</v>
      </c>
      <c r="C61" s="54">
        <v>70740</v>
      </c>
      <c r="D61" s="75">
        <v>40000010106</v>
      </c>
      <c r="E61" s="56">
        <v>3101</v>
      </c>
      <c r="F61" s="54">
        <v>10721300</v>
      </c>
      <c r="G61" s="57" t="s">
        <v>940</v>
      </c>
      <c r="H61" s="117">
        <v>20000000</v>
      </c>
      <c r="I61" s="263"/>
      <c r="J61" s="118"/>
      <c r="K61" s="117">
        <f t="shared" si="2"/>
        <v>20000000</v>
      </c>
      <c r="L61" s="204" t="s">
        <v>2555</v>
      </c>
    </row>
    <row r="62" spans="1:12" ht="51" x14ac:dyDescent="0.35">
      <c r="A62" s="54">
        <v>23050101</v>
      </c>
      <c r="B62" s="435" t="s">
        <v>2893</v>
      </c>
      <c r="C62" s="54">
        <v>70740</v>
      </c>
      <c r="D62" s="75">
        <v>40000030104</v>
      </c>
      <c r="E62" s="56">
        <v>3101</v>
      </c>
      <c r="F62" s="54">
        <v>10721300</v>
      </c>
      <c r="G62" s="57" t="s">
        <v>941</v>
      </c>
      <c r="H62" s="117">
        <v>3000000</v>
      </c>
      <c r="I62" s="263"/>
      <c r="J62" s="118"/>
      <c r="K62" s="117">
        <f t="shared" si="2"/>
        <v>3000000</v>
      </c>
      <c r="L62" s="204" t="s">
        <v>2555</v>
      </c>
    </row>
    <row r="63" spans="1:12" ht="127.5" x14ac:dyDescent="0.35">
      <c r="A63" s="54">
        <v>23050101</v>
      </c>
      <c r="B63" s="435" t="s">
        <v>2893</v>
      </c>
      <c r="C63" s="54">
        <v>70740</v>
      </c>
      <c r="D63" s="75">
        <v>40000030104</v>
      </c>
      <c r="E63" s="56">
        <v>3101</v>
      </c>
      <c r="F63" s="54">
        <v>10721300</v>
      </c>
      <c r="G63" s="57" t="s">
        <v>942</v>
      </c>
      <c r="H63" s="117">
        <v>15000000</v>
      </c>
      <c r="I63" s="263"/>
      <c r="J63" s="118"/>
      <c r="K63" s="117">
        <f t="shared" si="2"/>
        <v>15000000</v>
      </c>
      <c r="L63" s="204" t="s">
        <v>2555</v>
      </c>
    </row>
    <row r="64" spans="1:12" ht="51" x14ac:dyDescent="0.35">
      <c r="A64" s="54">
        <v>23050101</v>
      </c>
      <c r="B64" s="435" t="s">
        <v>2893</v>
      </c>
      <c r="C64" s="54">
        <v>70740</v>
      </c>
      <c r="D64" s="75">
        <v>40000030104</v>
      </c>
      <c r="E64" s="56">
        <v>3101</v>
      </c>
      <c r="F64" s="54">
        <v>10721300</v>
      </c>
      <c r="G64" s="57" t="s">
        <v>943</v>
      </c>
      <c r="H64" s="117">
        <v>50000000</v>
      </c>
      <c r="I64" s="263"/>
      <c r="J64" s="122">
        <v>-25000000</v>
      </c>
      <c r="K64" s="117">
        <f t="shared" si="2"/>
        <v>25000000</v>
      </c>
      <c r="L64" s="204" t="s">
        <v>2555</v>
      </c>
    </row>
    <row r="65" spans="1:13" ht="51" x14ac:dyDescent="0.35">
      <c r="A65" s="54">
        <v>23050101</v>
      </c>
      <c r="B65" s="435" t="s">
        <v>2893</v>
      </c>
      <c r="C65" s="54">
        <v>70740</v>
      </c>
      <c r="D65" s="75">
        <v>40000010106</v>
      </c>
      <c r="E65" s="56">
        <v>3101</v>
      </c>
      <c r="F65" s="54">
        <v>10721300</v>
      </c>
      <c r="G65" s="57" t="s">
        <v>944</v>
      </c>
      <c r="H65" s="117">
        <v>3000000</v>
      </c>
      <c r="I65" s="263"/>
      <c r="J65" s="118"/>
      <c r="K65" s="117">
        <f t="shared" si="2"/>
        <v>3000000</v>
      </c>
      <c r="L65" s="204" t="s">
        <v>2555</v>
      </c>
    </row>
    <row r="66" spans="1:13" ht="76.5" x14ac:dyDescent="0.35">
      <c r="A66" s="54">
        <v>23050101</v>
      </c>
      <c r="B66" s="435" t="s">
        <v>2893</v>
      </c>
      <c r="C66" s="54">
        <v>70740</v>
      </c>
      <c r="D66" s="75">
        <v>40000030104</v>
      </c>
      <c r="E66" s="56">
        <v>3101</v>
      </c>
      <c r="F66" s="54">
        <v>10721300</v>
      </c>
      <c r="G66" s="57" t="s">
        <v>945</v>
      </c>
      <c r="H66" s="117">
        <v>5000000</v>
      </c>
      <c r="I66" s="263"/>
      <c r="J66" s="118"/>
      <c r="K66" s="117">
        <f t="shared" si="2"/>
        <v>5000000</v>
      </c>
      <c r="L66" s="204" t="s">
        <v>2555</v>
      </c>
    </row>
    <row r="67" spans="1:13" ht="102" x14ac:dyDescent="0.35">
      <c r="A67" s="54">
        <v>23050101</v>
      </c>
      <c r="B67" s="435" t="s">
        <v>2893</v>
      </c>
      <c r="C67" s="54">
        <v>70740</v>
      </c>
      <c r="D67" s="75">
        <v>40000030104</v>
      </c>
      <c r="E67" s="56">
        <v>3101</v>
      </c>
      <c r="F67" s="54">
        <v>10721300</v>
      </c>
      <c r="G67" s="57" t="s">
        <v>946</v>
      </c>
      <c r="H67" s="117">
        <v>50000000</v>
      </c>
      <c r="I67" s="263"/>
      <c r="J67" s="122">
        <v>-25000000</v>
      </c>
      <c r="K67" s="117">
        <f t="shared" si="2"/>
        <v>25000000</v>
      </c>
      <c r="L67" s="204" t="s">
        <v>2555</v>
      </c>
    </row>
    <row r="68" spans="1:13" ht="102" x14ac:dyDescent="0.35">
      <c r="A68" s="54">
        <v>23050101</v>
      </c>
      <c r="B68" s="435" t="s">
        <v>2893</v>
      </c>
      <c r="C68" s="54">
        <v>70740</v>
      </c>
      <c r="D68" s="75">
        <v>40000030102</v>
      </c>
      <c r="E68" s="56">
        <v>3101</v>
      </c>
      <c r="F68" s="54">
        <v>10721300</v>
      </c>
      <c r="G68" s="57" t="s">
        <v>947</v>
      </c>
      <c r="H68" s="117">
        <v>30000000</v>
      </c>
      <c r="I68" s="263"/>
      <c r="J68" s="122"/>
      <c r="K68" s="117">
        <f t="shared" si="2"/>
        <v>30000000</v>
      </c>
      <c r="L68" s="204" t="s">
        <v>2555</v>
      </c>
    </row>
    <row r="69" spans="1:13" ht="51" x14ac:dyDescent="0.35">
      <c r="A69" s="54">
        <v>23040105</v>
      </c>
      <c r="B69" s="435" t="s">
        <v>2891</v>
      </c>
      <c r="C69" s="54">
        <v>70630</v>
      </c>
      <c r="D69" s="75">
        <v>90000010102</v>
      </c>
      <c r="E69" s="54">
        <v>3101</v>
      </c>
      <c r="F69" s="54">
        <v>10721300</v>
      </c>
      <c r="G69" s="86" t="s">
        <v>2764</v>
      </c>
      <c r="H69" s="58">
        <v>151905600</v>
      </c>
      <c r="I69" s="308"/>
      <c r="J69" s="58">
        <v>-100000000</v>
      </c>
      <c r="K69" s="58">
        <f t="shared" si="2"/>
        <v>51905600</v>
      </c>
      <c r="L69" s="204" t="s">
        <v>2553</v>
      </c>
      <c r="M69" s="343"/>
    </row>
    <row r="70" spans="1:13" ht="76.5" x14ac:dyDescent="0.35">
      <c r="A70" s="54">
        <v>23040102</v>
      </c>
      <c r="B70" s="435" t="s">
        <v>2891</v>
      </c>
      <c r="C70" s="54">
        <v>70550</v>
      </c>
      <c r="D70" s="75">
        <v>90000010105</v>
      </c>
      <c r="E70" s="54">
        <v>3101</v>
      </c>
      <c r="F70" s="54">
        <v>10721300</v>
      </c>
      <c r="G70" s="57" t="s">
        <v>2732</v>
      </c>
      <c r="H70" s="58">
        <v>10000000</v>
      </c>
      <c r="I70" s="308"/>
      <c r="J70" s="87">
        <v>-5000000</v>
      </c>
      <c r="K70" s="58">
        <f t="shared" si="2"/>
        <v>5000000</v>
      </c>
      <c r="L70" s="204" t="s">
        <v>2553</v>
      </c>
      <c r="M70" s="343"/>
    </row>
    <row r="71" spans="1:13" ht="51" x14ac:dyDescent="0.35">
      <c r="A71" s="54">
        <v>23040102</v>
      </c>
      <c r="B71" s="435" t="s">
        <v>2891</v>
      </c>
      <c r="C71" s="54">
        <v>70550</v>
      </c>
      <c r="D71" s="75">
        <v>90000010105</v>
      </c>
      <c r="E71" s="54">
        <v>3101</v>
      </c>
      <c r="F71" s="54">
        <v>10721300</v>
      </c>
      <c r="G71" s="57" t="s">
        <v>2733</v>
      </c>
      <c r="H71" s="58">
        <v>25000000</v>
      </c>
      <c r="I71" s="308"/>
      <c r="J71" s="87">
        <v>-10000000</v>
      </c>
      <c r="K71" s="58">
        <f t="shared" si="2"/>
        <v>15000000</v>
      </c>
      <c r="L71" s="204" t="s">
        <v>2553</v>
      </c>
      <c r="M71" s="343"/>
    </row>
    <row r="72" spans="1:13" x14ac:dyDescent="0.35">
      <c r="A72" s="23">
        <v>23040102</v>
      </c>
      <c r="B72" s="435" t="s">
        <v>2891</v>
      </c>
      <c r="C72" s="23">
        <v>70550</v>
      </c>
      <c r="D72" s="46">
        <v>90000010105</v>
      </c>
      <c r="E72" s="23">
        <v>3101</v>
      </c>
      <c r="F72" s="23">
        <v>10721300</v>
      </c>
      <c r="G72" s="26" t="s">
        <v>2734</v>
      </c>
      <c r="H72" s="27">
        <v>1210000000</v>
      </c>
      <c r="I72" s="282"/>
      <c r="J72" s="27">
        <v>-760000000</v>
      </c>
      <c r="K72" s="27">
        <f t="shared" si="2"/>
        <v>450000000</v>
      </c>
      <c r="L72" s="199"/>
      <c r="M72" s="343"/>
    </row>
    <row r="73" spans="1:13" ht="76.5" x14ac:dyDescent="0.35">
      <c r="A73" s="54">
        <v>23040102</v>
      </c>
      <c r="B73" s="435" t="s">
        <v>2891</v>
      </c>
      <c r="C73" s="54">
        <v>70550</v>
      </c>
      <c r="D73" s="75">
        <v>90000010105</v>
      </c>
      <c r="E73" s="54">
        <v>3101</v>
      </c>
      <c r="F73" s="54">
        <v>10721300</v>
      </c>
      <c r="G73" s="57" t="s">
        <v>2735</v>
      </c>
      <c r="H73" s="58">
        <v>28000000</v>
      </c>
      <c r="I73" s="308"/>
      <c r="J73" s="87">
        <v>-10000000</v>
      </c>
      <c r="K73" s="58">
        <f t="shared" si="2"/>
        <v>18000000</v>
      </c>
      <c r="L73" s="204" t="s">
        <v>2553</v>
      </c>
      <c r="M73" s="343"/>
    </row>
    <row r="74" spans="1:13" ht="51" x14ac:dyDescent="0.35">
      <c r="A74" s="23">
        <v>23040102</v>
      </c>
      <c r="B74" s="435" t="s">
        <v>2893</v>
      </c>
      <c r="C74" s="23">
        <v>70550</v>
      </c>
      <c r="D74" s="46">
        <v>90000010103</v>
      </c>
      <c r="E74" s="25">
        <v>3101</v>
      </c>
      <c r="F74" s="23">
        <v>10731700</v>
      </c>
      <c r="G74" s="26" t="s">
        <v>565</v>
      </c>
      <c r="H74" s="27">
        <v>24000000</v>
      </c>
      <c r="I74" s="215"/>
      <c r="J74" s="41">
        <v>-5000000</v>
      </c>
      <c r="K74" s="27">
        <f t="shared" ref="K74:K82" si="3">SUM(H74,J74)</f>
        <v>19000000</v>
      </c>
      <c r="L74" s="199"/>
    </row>
    <row r="75" spans="1:13" x14ac:dyDescent="0.35">
      <c r="A75" s="23">
        <v>23040101</v>
      </c>
      <c r="B75" s="435" t="s">
        <v>2891</v>
      </c>
      <c r="C75" s="23">
        <v>70421</v>
      </c>
      <c r="D75" s="46">
        <v>90000010104</v>
      </c>
      <c r="E75" s="25">
        <v>3101</v>
      </c>
      <c r="F75" s="23">
        <v>10721300</v>
      </c>
      <c r="G75" s="26" t="s">
        <v>2806</v>
      </c>
      <c r="H75" s="41">
        <v>3500000</v>
      </c>
      <c r="I75" s="41"/>
      <c r="J75" s="41"/>
      <c r="K75" s="27">
        <f t="shared" si="3"/>
        <v>3500000</v>
      </c>
      <c r="L75" s="199"/>
    </row>
    <row r="76" spans="1:13" x14ac:dyDescent="0.35">
      <c r="A76" s="23">
        <v>23040101</v>
      </c>
      <c r="B76" s="435" t="s">
        <v>2891</v>
      </c>
      <c r="C76" s="23">
        <v>70421</v>
      </c>
      <c r="D76" s="46">
        <v>90000010104</v>
      </c>
      <c r="E76" s="25">
        <v>3101</v>
      </c>
      <c r="F76" s="23">
        <v>10721300</v>
      </c>
      <c r="G76" s="26" t="s">
        <v>2807</v>
      </c>
      <c r="H76" s="41">
        <v>3500000</v>
      </c>
      <c r="I76" s="41"/>
      <c r="J76" s="41"/>
      <c r="K76" s="27">
        <f t="shared" si="3"/>
        <v>3500000</v>
      </c>
      <c r="L76" s="199"/>
    </row>
    <row r="77" spans="1:13" x14ac:dyDescent="0.35">
      <c r="A77" s="23">
        <v>23040101</v>
      </c>
      <c r="B77" s="435" t="s">
        <v>2891</v>
      </c>
      <c r="C77" s="23">
        <v>70540</v>
      </c>
      <c r="D77" s="46">
        <v>90000010104</v>
      </c>
      <c r="E77" s="25">
        <v>3101</v>
      </c>
      <c r="F77" s="23">
        <v>10720517</v>
      </c>
      <c r="G77" s="28" t="s">
        <v>2131</v>
      </c>
      <c r="H77" s="29">
        <v>10000000</v>
      </c>
      <c r="I77" s="217"/>
      <c r="J77" s="40">
        <v>-5000000</v>
      </c>
      <c r="K77" s="27">
        <f t="shared" si="3"/>
        <v>5000000</v>
      </c>
      <c r="L77" s="199"/>
    </row>
    <row r="78" spans="1:13" x14ac:dyDescent="0.35">
      <c r="A78" s="442">
        <v>23040101</v>
      </c>
      <c r="B78" s="435" t="s">
        <v>2891</v>
      </c>
      <c r="C78" s="442">
        <v>70550</v>
      </c>
      <c r="D78" s="449">
        <v>90000010104</v>
      </c>
      <c r="E78" s="442">
        <v>3101</v>
      </c>
      <c r="F78" s="442">
        <v>10721300</v>
      </c>
      <c r="G78" s="464" t="s">
        <v>2730</v>
      </c>
      <c r="H78" s="480">
        <v>10000000</v>
      </c>
      <c r="I78" s="502"/>
      <c r="J78" s="524">
        <v>-5000000</v>
      </c>
      <c r="K78" s="480">
        <f t="shared" si="3"/>
        <v>5000000</v>
      </c>
      <c r="L78" s="566" t="s">
        <v>2553</v>
      </c>
      <c r="M78" s="343"/>
    </row>
    <row r="79" spans="1:13" x14ac:dyDescent="0.35">
      <c r="A79" s="168">
        <v>23040101</v>
      </c>
      <c r="B79" s="435" t="s">
        <v>2891</v>
      </c>
      <c r="C79" s="168">
        <v>70550</v>
      </c>
      <c r="D79" s="169">
        <v>90000010104</v>
      </c>
      <c r="E79" s="168">
        <v>3101</v>
      </c>
      <c r="F79" s="168">
        <v>10721300</v>
      </c>
      <c r="G79" s="171" t="s">
        <v>2731</v>
      </c>
      <c r="H79" s="172">
        <v>10000000</v>
      </c>
      <c r="I79" s="508"/>
      <c r="J79" s="173">
        <v>-5000000</v>
      </c>
      <c r="K79" s="172">
        <f t="shared" si="3"/>
        <v>5000000</v>
      </c>
      <c r="L79" s="569" t="s">
        <v>2553</v>
      </c>
      <c r="M79" s="343"/>
    </row>
    <row r="80" spans="1:13" ht="51" x14ac:dyDescent="0.35">
      <c r="A80" s="6">
        <v>23030127</v>
      </c>
      <c r="B80" s="435" t="s">
        <v>2890</v>
      </c>
      <c r="C80" s="6">
        <v>70460</v>
      </c>
      <c r="D80" s="110">
        <v>110000010102</v>
      </c>
      <c r="E80" s="8">
        <v>3101</v>
      </c>
      <c r="F80" s="6">
        <v>10721300</v>
      </c>
      <c r="G80" s="111" t="s">
        <v>2607</v>
      </c>
      <c r="H80" s="64">
        <v>300000</v>
      </c>
      <c r="I80" s="261"/>
      <c r="J80" s="216"/>
      <c r="K80" s="64">
        <f t="shared" si="3"/>
        <v>300000</v>
      </c>
      <c r="L80" s="431"/>
    </row>
    <row r="81" spans="1:12" ht="51" x14ac:dyDescent="0.35">
      <c r="A81" s="6">
        <v>23030127</v>
      </c>
      <c r="B81" s="435" t="s">
        <v>2891</v>
      </c>
      <c r="C81" s="6">
        <v>70460</v>
      </c>
      <c r="D81" s="110">
        <v>110000010102</v>
      </c>
      <c r="E81" s="8">
        <v>3101</v>
      </c>
      <c r="F81" s="6">
        <v>10720517</v>
      </c>
      <c r="G81" s="9" t="s">
        <v>2164</v>
      </c>
      <c r="H81" s="216">
        <v>2455000</v>
      </c>
      <c r="I81" s="492"/>
      <c r="J81" s="216"/>
      <c r="K81" s="64">
        <f t="shared" si="3"/>
        <v>2455000</v>
      </c>
      <c r="L81" s="431"/>
    </row>
    <row r="82" spans="1:12" x14ac:dyDescent="0.35">
      <c r="A82" s="6">
        <v>23030124</v>
      </c>
      <c r="B82" s="435" t="s">
        <v>2893</v>
      </c>
      <c r="C82" s="6">
        <v>70411</v>
      </c>
      <c r="D82" s="110" t="s">
        <v>607</v>
      </c>
      <c r="E82" s="8">
        <v>3101</v>
      </c>
      <c r="F82" s="6">
        <v>107213000</v>
      </c>
      <c r="G82" s="111" t="s">
        <v>605</v>
      </c>
      <c r="H82" s="96"/>
      <c r="I82" s="258"/>
      <c r="J82" s="96"/>
      <c r="K82" s="96">
        <f t="shared" si="3"/>
        <v>0</v>
      </c>
      <c r="L82" s="431"/>
    </row>
    <row r="83" spans="1:12" x14ac:dyDescent="0.35">
      <c r="A83" s="6">
        <v>23030122</v>
      </c>
      <c r="B83" s="435" t="s">
        <v>2890</v>
      </c>
      <c r="C83" s="6">
        <v>70620</v>
      </c>
      <c r="D83" s="110">
        <v>30000020108</v>
      </c>
      <c r="E83" s="8">
        <v>3101</v>
      </c>
      <c r="F83" s="6">
        <v>10721300</v>
      </c>
      <c r="G83" s="9" t="s">
        <v>2660</v>
      </c>
      <c r="H83" s="64">
        <v>50000000</v>
      </c>
      <c r="I83" s="495"/>
      <c r="J83" s="216"/>
      <c r="K83" s="64">
        <v>50000000</v>
      </c>
      <c r="L83" s="431"/>
    </row>
    <row r="84" spans="1:12" ht="51" x14ac:dyDescent="0.35">
      <c r="A84" s="6">
        <v>23030121</v>
      </c>
      <c r="B84" s="435" t="s">
        <v>2890</v>
      </c>
      <c r="C84" s="6">
        <v>70610</v>
      </c>
      <c r="D84" s="110">
        <v>30000020106</v>
      </c>
      <c r="E84" s="8">
        <v>3101</v>
      </c>
      <c r="F84" s="6">
        <v>10721300</v>
      </c>
      <c r="G84" s="111" t="s">
        <v>216</v>
      </c>
      <c r="H84" s="64">
        <v>14323050</v>
      </c>
      <c r="I84" s="261"/>
      <c r="J84" s="64">
        <v>-5000000</v>
      </c>
      <c r="K84" s="64">
        <f t="shared" ref="K84:K115" si="4">SUM(H84,J84)</f>
        <v>9323050</v>
      </c>
      <c r="L84" s="431"/>
    </row>
    <row r="85" spans="1:12" ht="51" x14ac:dyDescent="0.35">
      <c r="A85" s="6">
        <v>23030121</v>
      </c>
      <c r="B85" s="435" t="s">
        <v>2890</v>
      </c>
      <c r="C85" s="6">
        <v>70460</v>
      </c>
      <c r="D85" s="110">
        <v>110000010102</v>
      </c>
      <c r="E85" s="8">
        <v>3101</v>
      </c>
      <c r="F85" s="6">
        <v>10721300</v>
      </c>
      <c r="G85" s="111" t="s">
        <v>2585</v>
      </c>
      <c r="H85" s="64">
        <v>1000000</v>
      </c>
      <c r="I85" s="261"/>
      <c r="J85" s="216"/>
      <c r="K85" s="64">
        <f t="shared" si="4"/>
        <v>1000000</v>
      </c>
      <c r="L85" s="199"/>
    </row>
    <row r="86" spans="1:12" ht="51" x14ac:dyDescent="0.35">
      <c r="A86" s="6">
        <v>23030121</v>
      </c>
      <c r="B86" s="435" t="s">
        <v>2890</v>
      </c>
      <c r="C86" s="6">
        <v>70460</v>
      </c>
      <c r="D86" s="110">
        <v>130000010106</v>
      </c>
      <c r="E86" s="8">
        <v>3101</v>
      </c>
      <c r="F86" s="6">
        <v>10731908</v>
      </c>
      <c r="G86" s="111" t="s">
        <v>2587</v>
      </c>
      <c r="H86" s="64">
        <v>1700000</v>
      </c>
      <c r="I86" s="261"/>
      <c r="J86" s="216"/>
      <c r="K86" s="64">
        <f t="shared" si="4"/>
        <v>1700000</v>
      </c>
      <c r="L86" s="431"/>
    </row>
    <row r="87" spans="1:12" ht="51" x14ac:dyDescent="0.35">
      <c r="A87" s="6">
        <v>23030121</v>
      </c>
      <c r="B87" s="435" t="s">
        <v>2890</v>
      </c>
      <c r="C87" s="6">
        <v>70460</v>
      </c>
      <c r="D87" s="110">
        <v>130000010106</v>
      </c>
      <c r="E87" s="8">
        <v>3101</v>
      </c>
      <c r="F87" s="6">
        <v>10721300</v>
      </c>
      <c r="G87" s="111" t="s">
        <v>2588</v>
      </c>
      <c r="H87" s="64">
        <v>50000000</v>
      </c>
      <c r="I87" s="261"/>
      <c r="J87" s="216">
        <v>-30000000</v>
      </c>
      <c r="K87" s="64">
        <f t="shared" si="4"/>
        <v>20000000</v>
      </c>
      <c r="L87" s="431"/>
    </row>
    <row r="88" spans="1:12" ht="51" x14ac:dyDescent="0.35">
      <c r="A88" s="6">
        <v>23030121</v>
      </c>
      <c r="B88" s="435" t="s">
        <v>2890</v>
      </c>
      <c r="C88" s="6">
        <v>70460</v>
      </c>
      <c r="D88" s="110">
        <v>130000010106</v>
      </c>
      <c r="E88" s="8">
        <v>3101</v>
      </c>
      <c r="F88" s="6">
        <v>10731908</v>
      </c>
      <c r="G88" s="111" t="s">
        <v>2589</v>
      </c>
      <c r="H88" s="64">
        <v>2200000</v>
      </c>
      <c r="I88" s="261"/>
      <c r="J88" s="216"/>
      <c r="K88" s="64">
        <f t="shared" si="4"/>
        <v>2200000</v>
      </c>
      <c r="L88" s="431"/>
    </row>
    <row r="89" spans="1:12" ht="51" x14ac:dyDescent="0.35">
      <c r="A89" s="6">
        <v>23030121</v>
      </c>
      <c r="B89" s="435" t="s">
        <v>2890</v>
      </c>
      <c r="C89" s="6">
        <v>70460</v>
      </c>
      <c r="D89" s="110">
        <v>130000010106</v>
      </c>
      <c r="E89" s="8">
        <v>3101</v>
      </c>
      <c r="F89" s="6">
        <v>10720503</v>
      </c>
      <c r="G89" s="111" t="s">
        <v>2590</v>
      </c>
      <c r="H89" s="64">
        <v>2200000</v>
      </c>
      <c r="I89" s="261"/>
      <c r="J89" s="216"/>
      <c r="K89" s="64">
        <f t="shared" si="4"/>
        <v>2200000</v>
      </c>
      <c r="L89" s="431"/>
    </row>
    <row r="90" spans="1:12" ht="51" x14ac:dyDescent="0.35">
      <c r="A90" s="6">
        <v>23030121</v>
      </c>
      <c r="B90" s="435" t="s">
        <v>2890</v>
      </c>
      <c r="C90" s="6">
        <v>70460</v>
      </c>
      <c r="D90" s="110">
        <v>130000010106</v>
      </c>
      <c r="E90" s="8">
        <v>3101</v>
      </c>
      <c r="F90" s="6">
        <v>10710904</v>
      </c>
      <c r="G90" s="111" t="s">
        <v>2591</v>
      </c>
      <c r="H90" s="64">
        <v>5400000</v>
      </c>
      <c r="I90" s="261"/>
      <c r="J90" s="216"/>
      <c r="K90" s="64">
        <f t="shared" si="4"/>
        <v>5400000</v>
      </c>
      <c r="L90" s="431"/>
    </row>
    <row r="91" spans="1:12" ht="51" x14ac:dyDescent="0.35">
      <c r="A91" s="6">
        <v>23030121</v>
      </c>
      <c r="B91" s="435" t="s">
        <v>2890</v>
      </c>
      <c r="C91" s="6">
        <v>70460</v>
      </c>
      <c r="D91" s="110">
        <v>130000010106</v>
      </c>
      <c r="E91" s="8">
        <v>3101</v>
      </c>
      <c r="F91" s="6">
        <v>10721300</v>
      </c>
      <c r="G91" s="111" t="s">
        <v>2592</v>
      </c>
      <c r="H91" s="64">
        <v>50000000</v>
      </c>
      <c r="I91" s="261"/>
      <c r="J91" s="216">
        <v>-30000000</v>
      </c>
      <c r="K91" s="64">
        <f t="shared" si="4"/>
        <v>20000000</v>
      </c>
      <c r="L91" s="431"/>
    </row>
    <row r="92" spans="1:12" ht="51" x14ac:dyDescent="0.35">
      <c r="A92" s="6">
        <v>23030121</v>
      </c>
      <c r="B92" s="435" t="s">
        <v>2890</v>
      </c>
      <c r="C92" s="6">
        <v>70460</v>
      </c>
      <c r="D92" s="110">
        <v>130000010106</v>
      </c>
      <c r="E92" s="8">
        <v>3101</v>
      </c>
      <c r="F92" s="6">
        <v>10731908</v>
      </c>
      <c r="G92" s="111" t="s">
        <v>2593</v>
      </c>
      <c r="H92" s="64">
        <v>3400000</v>
      </c>
      <c r="I92" s="261"/>
      <c r="J92" s="216"/>
      <c r="K92" s="64">
        <f t="shared" si="4"/>
        <v>3400000</v>
      </c>
      <c r="L92" s="431"/>
    </row>
    <row r="93" spans="1:12" ht="51" x14ac:dyDescent="0.35">
      <c r="A93" s="6">
        <v>23030121</v>
      </c>
      <c r="B93" s="435" t="s">
        <v>2891</v>
      </c>
      <c r="C93" s="6">
        <v>70443</v>
      </c>
      <c r="D93" s="110">
        <v>130000010106</v>
      </c>
      <c r="E93" s="8">
        <v>3101</v>
      </c>
      <c r="F93" s="6">
        <v>10721300</v>
      </c>
      <c r="G93" s="111" t="s">
        <v>2715</v>
      </c>
      <c r="H93" s="64">
        <v>21200000</v>
      </c>
      <c r="I93" s="261"/>
      <c r="J93" s="216"/>
      <c r="K93" s="64">
        <f t="shared" si="4"/>
        <v>21200000</v>
      </c>
      <c r="L93" s="431"/>
    </row>
    <row r="94" spans="1:12" ht="51" x14ac:dyDescent="0.35">
      <c r="A94" s="6">
        <v>23030121</v>
      </c>
      <c r="B94" s="435" t="s">
        <v>2891</v>
      </c>
      <c r="C94" s="6">
        <v>70443</v>
      </c>
      <c r="D94" s="110">
        <v>130000010106</v>
      </c>
      <c r="E94" s="8">
        <v>3101</v>
      </c>
      <c r="F94" s="6">
        <v>10721300</v>
      </c>
      <c r="G94" s="111" t="s">
        <v>2844</v>
      </c>
      <c r="H94" s="216">
        <v>18000000</v>
      </c>
      <c r="I94" s="216"/>
      <c r="J94" s="216">
        <v>-8000000</v>
      </c>
      <c r="K94" s="64">
        <f t="shared" si="4"/>
        <v>10000000</v>
      </c>
      <c r="L94" s="431"/>
    </row>
    <row r="95" spans="1:12" ht="51" x14ac:dyDescent="0.35">
      <c r="A95" s="6">
        <v>23030121</v>
      </c>
      <c r="B95" s="435" t="s">
        <v>2891</v>
      </c>
      <c r="C95" s="6">
        <v>70610</v>
      </c>
      <c r="D95" s="110">
        <v>50000020105</v>
      </c>
      <c r="E95" s="8">
        <v>3101</v>
      </c>
      <c r="F95" s="6">
        <v>10720517</v>
      </c>
      <c r="G95" s="9" t="s">
        <v>2160</v>
      </c>
      <c r="H95" s="64">
        <v>6400000</v>
      </c>
      <c r="I95" s="261"/>
      <c r="J95" s="216"/>
      <c r="K95" s="64">
        <f t="shared" si="4"/>
        <v>6400000</v>
      </c>
      <c r="L95" s="431"/>
    </row>
    <row r="96" spans="1:12" ht="76.5" x14ac:dyDescent="0.35">
      <c r="A96" s="6">
        <v>23030121</v>
      </c>
      <c r="B96" s="435" t="s">
        <v>2891</v>
      </c>
      <c r="C96" s="6">
        <v>70610</v>
      </c>
      <c r="D96" s="110">
        <v>50000020105</v>
      </c>
      <c r="E96" s="8">
        <v>3101</v>
      </c>
      <c r="F96" s="6">
        <v>10720517</v>
      </c>
      <c r="G96" s="9" t="s">
        <v>2161</v>
      </c>
      <c r="H96" s="216">
        <v>1588790</v>
      </c>
      <c r="I96" s="492"/>
      <c r="J96" s="216"/>
      <c r="K96" s="64">
        <f t="shared" si="4"/>
        <v>1588790</v>
      </c>
      <c r="L96" s="431"/>
    </row>
    <row r="97" spans="1:23" ht="51" x14ac:dyDescent="0.35">
      <c r="A97" s="6">
        <v>23030121</v>
      </c>
      <c r="B97" s="435" t="s">
        <v>2891</v>
      </c>
      <c r="C97" s="6">
        <v>70610</v>
      </c>
      <c r="D97" s="110">
        <v>50000020105</v>
      </c>
      <c r="E97" s="8">
        <v>3101</v>
      </c>
      <c r="F97" s="6">
        <v>10720517</v>
      </c>
      <c r="G97" s="9" t="s">
        <v>2162</v>
      </c>
      <c r="H97" s="216">
        <v>1050000</v>
      </c>
      <c r="I97" s="492"/>
      <c r="J97" s="216"/>
      <c r="K97" s="64">
        <f t="shared" si="4"/>
        <v>1050000</v>
      </c>
      <c r="L97" s="431"/>
    </row>
    <row r="98" spans="1:23" ht="51" x14ac:dyDescent="0.35">
      <c r="A98" s="6">
        <v>23030121</v>
      </c>
      <c r="B98" s="435" t="s">
        <v>2891</v>
      </c>
      <c r="C98" s="6">
        <v>70610</v>
      </c>
      <c r="D98" s="110">
        <v>50000020105</v>
      </c>
      <c r="E98" s="8">
        <v>3101</v>
      </c>
      <c r="F98" s="6">
        <v>10720517</v>
      </c>
      <c r="G98" s="9" t="s">
        <v>2163</v>
      </c>
      <c r="H98" s="216">
        <v>10645925</v>
      </c>
      <c r="I98" s="492"/>
      <c r="J98" s="216">
        <v>-5000000</v>
      </c>
      <c r="K98" s="64">
        <f t="shared" si="4"/>
        <v>5645925</v>
      </c>
      <c r="L98" s="431"/>
    </row>
    <row r="99" spans="1:23" x14ac:dyDescent="0.35">
      <c r="A99" s="6">
        <v>23030121</v>
      </c>
      <c r="B99" s="435" t="s">
        <v>2891</v>
      </c>
      <c r="C99" s="6">
        <v>70443</v>
      </c>
      <c r="D99" s="110">
        <v>60000010103</v>
      </c>
      <c r="E99" s="8">
        <v>3101</v>
      </c>
      <c r="F99" s="6">
        <v>10721300</v>
      </c>
      <c r="G99" s="9" t="s">
        <v>280</v>
      </c>
      <c r="H99" s="64"/>
      <c r="I99" s="261"/>
      <c r="J99" s="216">
        <v>8745200</v>
      </c>
      <c r="K99" s="64">
        <f t="shared" si="4"/>
        <v>8745200</v>
      </c>
      <c r="L99" s="431"/>
    </row>
    <row r="100" spans="1:23" ht="51" x14ac:dyDescent="0.35">
      <c r="A100" s="6">
        <v>23030121</v>
      </c>
      <c r="B100" s="435" t="s">
        <v>2891</v>
      </c>
      <c r="C100" s="6">
        <v>70443</v>
      </c>
      <c r="D100" s="110">
        <v>130000010106</v>
      </c>
      <c r="E100" s="8">
        <v>3101</v>
      </c>
      <c r="F100" s="6">
        <v>10721300</v>
      </c>
      <c r="G100" s="111" t="s">
        <v>391</v>
      </c>
      <c r="H100" s="64">
        <v>5000000</v>
      </c>
      <c r="I100" s="261"/>
      <c r="J100" s="216"/>
      <c r="K100" s="64">
        <f t="shared" si="4"/>
        <v>5000000</v>
      </c>
      <c r="L100" s="431"/>
    </row>
    <row r="101" spans="1:23" ht="51" x14ac:dyDescent="0.35">
      <c r="A101" s="6">
        <v>23030121</v>
      </c>
      <c r="B101" s="435" t="s">
        <v>2891</v>
      </c>
      <c r="C101" s="6">
        <v>70443</v>
      </c>
      <c r="D101" s="110">
        <v>130000010106</v>
      </c>
      <c r="E101" s="8">
        <v>3101</v>
      </c>
      <c r="F101" s="6">
        <v>10721300</v>
      </c>
      <c r="G101" s="111" t="s">
        <v>392</v>
      </c>
      <c r="H101" s="64">
        <v>5000000</v>
      </c>
      <c r="I101" s="261"/>
      <c r="J101" s="216"/>
      <c r="K101" s="64">
        <f t="shared" si="4"/>
        <v>5000000</v>
      </c>
      <c r="L101" s="431"/>
    </row>
    <row r="102" spans="1:23" ht="51" x14ac:dyDescent="0.35">
      <c r="A102" s="6">
        <v>23030121</v>
      </c>
      <c r="B102" s="435" t="s">
        <v>2891</v>
      </c>
      <c r="C102" s="6">
        <v>70443</v>
      </c>
      <c r="D102" s="110">
        <v>130000010106</v>
      </c>
      <c r="E102" s="8">
        <v>3101</v>
      </c>
      <c r="F102" s="6">
        <v>10721300</v>
      </c>
      <c r="G102" s="111" t="s">
        <v>393</v>
      </c>
      <c r="H102" s="64">
        <v>4992000</v>
      </c>
      <c r="I102" s="261"/>
      <c r="J102" s="216"/>
      <c r="K102" s="64">
        <f t="shared" si="4"/>
        <v>4992000</v>
      </c>
      <c r="L102" s="431"/>
    </row>
    <row r="103" spans="1:23" ht="51" x14ac:dyDescent="0.35">
      <c r="A103" s="6">
        <v>23030121</v>
      </c>
      <c r="B103" s="435" t="s">
        <v>2891</v>
      </c>
      <c r="C103" s="6">
        <v>70443</v>
      </c>
      <c r="D103" s="110">
        <v>130000010106</v>
      </c>
      <c r="E103" s="8">
        <v>3101</v>
      </c>
      <c r="F103" s="6">
        <v>10721300</v>
      </c>
      <c r="G103" s="111" t="s">
        <v>394</v>
      </c>
      <c r="H103" s="64">
        <v>4000000</v>
      </c>
      <c r="I103" s="261"/>
      <c r="J103" s="216"/>
      <c r="K103" s="64">
        <f t="shared" si="4"/>
        <v>4000000</v>
      </c>
      <c r="L103" s="431"/>
    </row>
    <row r="104" spans="1:23" ht="51" x14ac:dyDescent="0.35">
      <c r="A104" s="6">
        <v>23030121</v>
      </c>
      <c r="B104" s="435" t="s">
        <v>2891</v>
      </c>
      <c r="C104" s="6">
        <v>70443</v>
      </c>
      <c r="D104" s="110">
        <v>130000010106</v>
      </c>
      <c r="E104" s="8">
        <v>3101</v>
      </c>
      <c r="F104" s="6">
        <v>10721300</v>
      </c>
      <c r="G104" s="112" t="s">
        <v>395</v>
      </c>
      <c r="H104" s="484">
        <v>5000000</v>
      </c>
      <c r="I104" s="345"/>
      <c r="J104" s="66"/>
      <c r="K104" s="65">
        <f t="shared" si="4"/>
        <v>5000000</v>
      </c>
      <c r="L104" s="199"/>
    </row>
    <row r="105" spans="1:23" ht="51" x14ac:dyDescent="0.35">
      <c r="A105" s="34">
        <v>23030121</v>
      </c>
      <c r="B105" s="435" t="s">
        <v>2891</v>
      </c>
      <c r="C105" s="34">
        <v>70610</v>
      </c>
      <c r="D105" s="49">
        <v>130000010106</v>
      </c>
      <c r="E105" s="36">
        <v>3101</v>
      </c>
      <c r="F105" s="34">
        <v>10721300</v>
      </c>
      <c r="G105" s="50" t="s">
        <v>2641</v>
      </c>
      <c r="H105" s="38">
        <v>302318402</v>
      </c>
      <c r="I105" s="218">
        <v>5000232</v>
      </c>
      <c r="J105" s="44">
        <v>50000000</v>
      </c>
      <c r="K105" s="38">
        <f t="shared" si="4"/>
        <v>352318402</v>
      </c>
      <c r="L105" s="198"/>
    </row>
    <row r="106" spans="1:23" ht="51" x14ac:dyDescent="0.35">
      <c r="A106" s="23">
        <v>23030121</v>
      </c>
      <c r="B106" s="435" t="s">
        <v>2891</v>
      </c>
      <c r="C106" s="23">
        <v>70610</v>
      </c>
      <c r="D106" s="46">
        <v>130000010106</v>
      </c>
      <c r="E106" s="25">
        <v>3101</v>
      </c>
      <c r="F106" s="23">
        <v>10721300</v>
      </c>
      <c r="G106" s="26" t="s">
        <v>400</v>
      </c>
      <c r="H106" s="27">
        <v>30000000</v>
      </c>
      <c r="I106" s="215"/>
      <c r="J106" s="41">
        <v>141849134</v>
      </c>
      <c r="K106" s="38">
        <f t="shared" si="4"/>
        <v>171849134</v>
      </c>
      <c r="L106" s="199"/>
    </row>
    <row r="107" spans="1:23" ht="51" x14ac:dyDescent="0.35">
      <c r="A107" s="23">
        <v>23030121</v>
      </c>
      <c r="B107" s="435" t="s">
        <v>2891</v>
      </c>
      <c r="C107" s="23">
        <v>70610</v>
      </c>
      <c r="D107" s="46">
        <v>130000010106</v>
      </c>
      <c r="E107" s="25">
        <v>3101</v>
      </c>
      <c r="F107" s="23">
        <v>10721300</v>
      </c>
      <c r="G107" s="47" t="s">
        <v>2642</v>
      </c>
      <c r="H107" s="27">
        <v>100000000</v>
      </c>
      <c r="I107" s="215"/>
      <c r="J107" s="41">
        <v>100000000</v>
      </c>
      <c r="K107" s="38">
        <f t="shared" si="4"/>
        <v>200000000</v>
      </c>
      <c r="L107" s="199"/>
    </row>
    <row r="108" spans="1:23" ht="51" x14ac:dyDescent="0.35">
      <c r="A108" s="23">
        <v>23030121</v>
      </c>
      <c r="B108" s="435" t="s">
        <v>2891</v>
      </c>
      <c r="C108" s="23">
        <v>70610</v>
      </c>
      <c r="D108" s="46">
        <v>130000010106</v>
      </c>
      <c r="E108" s="25">
        <v>3101</v>
      </c>
      <c r="F108" s="23">
        <v>10721300</v>
      </c>
      <c r="G108" s="47" t="s">
        <v>2680</v>
      </c>
      <c r="H108" s="27">
        <v>68000000</v>
      </c>
      <c r="I108" s="215">
        <v>8940845</v>
      </c>
      <c r="J108" s="41"/>
      <c r="K108" s="38">
        <f t="shared" si="4"/>
        <v>68000000</v>
      </c>
      <c r="L108" s="199"/>
    </row>
    <row r="109" spans="1:23" ht="51" x14ac:dyDescent="0.35">
      <c r="A109" s="23">
        <v>23030121</v>
      </c>
      <c r="B109" s="435" t="s">
        <v>2891</v>
      </c>
      <c r="C109" s="23">
        <v>70610</v>
      </c>
      <c r="D109" s="46">
        <v>130000010106</v>
      </c>
      <c r="E109" s="25">
        <v>3101</v>
      </c>
      <c r="F109" s="23">
        <v>10721300</v>
      </c>
      <c r="G109" s="47" t="s">
        <v>2681</v>
      </c>
      <c r="H109" s="27">
        <v>50000000</v>
      </c>
      <c r="I109" s="215"/>
      <c r="J109" s="41">
        <v>-30000000</v>
      </c>
      <c r="K109" s="38">
        <f t="shared" si="4"/>
        <v>20000000</v>
      </c>
      <c r="L109" s="199"/>
    </row>
    <row r="110" spans="1:23" ht="51" x14ac:dyDescent="0.35">
      <c r="A110" s="23">
        <v>23030121</v>
      </c>
      <c r="B110" s="435" t="s">
        <v>2891</v>
      </c>
      <c r="C110" s="23">
        <v>70610</v>
      </c>
      <c r="D110" s="46">
        <v>130000010106</v>
      </c>
      <c r="E110" s="25">
        <v>3101</v>
      </c>
      <c r="F110" s="23">
        <v>10721300</v>
      </c>
      <c r="G110" s="47" t="s">
        <v>2718</v>
      </c>
      <c r="H110" s="27">
        <v>363380014.88</v>
      </c>
      <c r="I110" s="215"/>
      <c r="J110" s="27">
        <v>-300000000</v>
      </c>
      <c r="K110" s="38">
        <f t="shared" si="4"/>
        <v>63380014.879999995</v>
      </c>
      <c r="L110" s="199"/>
    </row>
    <row r="111" spans="1:23" ht="51" x14ac:dyDescent="0.35">
      <c r="A111" s="145">
        <v>23030121</v>
      </c>
      <c r="B111" s="435" t="s">
        <v>2891</v>
      </c>
      <c r="C111" s="145">
        <v>70610</v>
      </c>
      <c r="D111" s="146">
        <v>130000010106</v>
      </c>
      <c r="E111" s="147">
        <v>3101</v>
      </c>
      <c r="F111" s="145">
        <v>10721300</v>
      </c>
      <c r="G111" s="148" t="s">
        <v>2643</v>
      </c>
      <c r="H111" s="150">
        <v>38000000</v>
      </c>
      <c r="I111" s="220">
        <v>36490435</v>
      </c>
      <c r="J111" s="150">
        <v>41000000</v>
      </c>
      <c r="K111" s="38">
        <f t="shared" si="4"/>
        <v>79000000</v>
      </c>
      <c r="L111" s="211"/>
      <c r="M111" s="151"/>
      <c r="N111" s="151"/>
      <c r="O111" s="151"/>
      <c r="P111" s="151"/>
      <c r="Q111" s="151"/>
      <c r="R111" s="151"/>
      <c r="S111" s="151"/>
      <c r="T111" s="151"/>
      <c r="U111" s="151"/>
      <c r="V111" s="151"/>
      <c r="W111" s="151"/>
    </row>
    <row r="112" spans="1:23" ht="51" x14ac:dyDescent="0.35">
      <c r="A112" s="145">
        <v>23030121</v>
      </c>
      <c r="B112" s="435" t="s">
        <v>2891</v>
      </c>
      <c r="C112" s="145">
        <v>70610</v>
      </c>
      <c r="D112" s="146">
        <v>130000010106</v>
      </c>
      <c r="E112" s="147">
        <v>3101</v>
      </c>
      <c r="F112" s="145">
        <v>10721300</v>
      </c>
      <c r="G112" s="148" t="s">
        <v>2719</v>
      </c>
      <c r="H112" s="150"/>
      <c r="I112" s="220"/>
      <c r="J112" s="150">
        <v>50000000</v>
      </c>
      <c r="K112" s="38">
        <f t="shared" si="4"/>
        <v>50000000</v>
      </c>
      <c r="L112" s="211"/>
      <c r="M112" s="151"/>
      <c r="N112" s="151"/>
      <c r="O112" s="151"/>
      <c r="P112" s="151"/>
      <c r="Q112" s="151"/>
      <c r="R112" s="151"/>
      <c r="S112" s="151"/>
      <c r="T112" s="151"/>
      <c r="U112" s="151"/>
      <c r="V112" s="151"/>
      <c r="W112" s="151"/>
    </row>
    <row r="113" spans="1:12" ht="51" x14ac:dyDescent="0.35">
      <c r="A113" s="23">
        <v>23030121</v>
      </c>
      <c r="B113" s="435" t="s">
        <v>2891</v>
      </c>
      <c r="C113" s="23">
        <v>70610</v>
      </c>
      <c r="D113" s="46">
        <v>130000010106</v>
      </c>
      <c r="E113" s="25">
        <v>3101</v>
      </c>
      <c r="F113" s="23">
        <v>10721300</v>
      </c>
      <c r="G113" s="26" t="s">
        <v>2114</v>
      </c>
      <c r="H113" s="41"/>
      <c r="I113" s="220"/>
      <c r="J113" s="41">
        <v>17000000</v>
      </c>
      <c r="K113" s="38">
        <f t="shared" si="4"/>
        <v>17000000</v>
      </c>
      <c r="L113" s="199"/>
    </row>
    <row r="114" spans="1:12" ht="51" x14ac:dyDescent="0.35">
      <c r="A114" s="23">
        <v>23030121</v>
      </c>
      <c r="B114" s="435" t="s">
        <v>2891</v>
      </c>
      <c r="C114" s="23">
        <v>70610</v>
      </c>
      <c r="D114" s="46">
        <v>130000010106</v>
      </c>
      <c r="E114" s="25">
        <v>3101</v>
      </c>
      <c r="F114" s="23">
        <v>10720800</v>
      </c>
      <c r="G114" s="26" t="s">
        <v>2766</v>
      </c>
      <c r="H114" s="41"/>
      <c r="I114" s="220"/>
      <c r="J114" s="41">
        <v>100000000</v>
      </c>
      <c r="K114" s="38">
        <f t="shared" si="4"/>
        <v>100000000</v>
      </c>
      <c r="L114" s="199"/>
    </row>
    <row r="115" spans="1:12" ht="51" x14ac:dyDescent="0.35">
      <c r="A115" s="23">
        <v>23030121</v>
      </c>
      <c r="B115" s="435" t="s">
        <v>2891</v>
      </c>
      <c r="C115" s="23">
        <v>70610</v>
      </c>
      <c r="D115" s="46">
        <v>130000010106</v>
      </c>
      <c r="E115" s="25">
        <v>3101</v>
      </c>
      <c r="F115" s="23">
        <v>10721300</v>
      </c>
      <c r="G115" s="47" t="s">
        <v>2645</v>
      </c>
      <c r="H115" s="41">
        <v>189000000</v>
      </c>
      <c r="I115" s="220">
        <v>268437772.5</v>
      </c>
      <c r="J115" s="41">
        <v>105000000</v>
      </c>
      <c r="K115" s="38">
        <f t="shared" si="4"/>
        <v>294000000</v>
      </c>
      <c r="L115" s="199"/>
    </row>
    <row r="116" spans="1:12" ht="51" x14ac:dyDescent="0.35">
      <c r="A116" s="23">
        <v>23030121</v>
      </c>
      <c r="B116" s="435" t="s">
        <v>2891</v>
      </c>
      <c r="C116" s="23">
        <v>70610</v>
      </c>
      <c r="D116" s="46">
        <v>130000010106</v>
      </c>
      <c r="E116" s="25">
        <v>3101</v>
      </c>
      <c r="F116" s="23">
        <v>10720500</v>
      </c>
      <c r="G116" s="47" t="s">
        <v>2682</v>
      </c>
      <c r="H116" s="41">
        <v>398780285.85000002</v>
      </c>
      <c r="I116" s="220"/>
      <c r="J116" s="41">
        <v>-350000000</v>
      </c>
      <c r="K116" s="38">
        <f t="shared" ref="K116:K147" si="5">SUM(H116,J116)</f>
        <v>48780285.850000024</v>
      </c>
      <c r="L116" s="199"/>
    </row>
    <row r="117" spans="1:12" ht="51" x14ac:dyDescent="0.35">
      <c r="A117" s="23">
        <v>23030121</v>
      </c>
      <c r="B117" s="435" t="s">
        <v>2891</v>
      </c>
      <c r="C117" s="23">
        <v>70610</v>
      </c>
      <c r="D117" s="46">
        <v>130000010106</v>
      </c>
      <c r="E117" s="25">
        <v>3101</v>
      </c>
      <c r="F117" s="23">
        <v>10731900</v>
      </c>
      <c r="G117" s="47" t="s">
        <v>2683</v>
      </c>
      <c r="H117" s="41">
        <v>335299556</v>
      </c>
      <c r="I117" s="220"/>
      <c r="J117" s="41">
        <v>355124717.96286011</v>
      </c>
      <c r="K117" s="38">
        <f t="shared" si="5"/>
        <v>690424273.96286011</v>
      </c>
      <c r="L117" s="199"/>
    </row>
    <row r="118" spans="1:12" ht="51" x14ac:dyDescent="0.35">
      <c r="A118" s="23">
        <v>23030121</v>
      </c>
      <c r="B118" s="435" t="s">
        <v>2891</v>
      </c>
      <c r="C118" s="23">
        <v>70610</v>
      </c>
      <c r="D118" s="46">
        <v>130000010106</v>
      </c>
      <c r="E118" s="25">
        <v>3101</v>
      </c>
      <c r="F118" s="23">
        <v>10731900</v>
      </c>
      <c r="G118" s="47" t="s">
        <v>2684</v>
      </c>
      <c r="H118" s="41">
        <v>116931153</v>
      </c>
      <c r="I118" s="220"/>
      <c r="J118" s="41">
        <v>-100000000</v>
      </c>
      <c r="K118" s="38">
        <f t="shared" si="5"/>
        <v>16931153</v>
      </c>
      <c r="L118" s="199"/>
    </row>
    <row r="119" spans="1:12" ht="51" x14ac:dyDescent="0.35">
      <c r="A119" s="23">
        <v>23030121</v>
      </c>
      <c r="B119" s="435" t="s">
        <v>2891</v>
      </c>
      <c r="C119" s="23">
        <v>70610</v>
      </c>
      <c r="D119" s="46">
        <v>130000010106</v>
      </c>
      <c r="E119" s="25">
        <v>3101</v>
      </c>
      <c r="F119" s="23">
        <v>10721300</v>
      </c>
      <c r="G119" s="47" t="s">
        <v>2685</v>
      </c>
      <c r="H119" s="41">
        <v>150000000</v>
      </c>
      <c r="I119" s="220"/>
      <c r="J119" s="41">
        <v>-100000000</v>
      </c>
      <c r="K119" s="38">
        <f t="shared" si="5"/>
        <v>50000000</v>
      </c>
      <c r="L119" s="199"/>
    </row>
    <row r="120" spans="1:12" ht="51" x14ac:dyDescent="0.35">
      <c r="A120" s="54">
        <v>23030121</v>
      </c>
      <c r="B120" s="435" t="s">
        <v>2891</v>
      </c>
      <c r="C120" s="54">
        <v>70610</v>
      </c>
      <c r="D120" s="75">
        <v>60000010103</v>
      </c>
      <c r="E120" s="56">
        <v>3101</v>
      </c>
      <c r="F120" s="54">
        <v>10721300</v>
      </c>
      <c r="G120" s="57" t="s">
        <v>1568</v>
      </c>
      <c r="H120" s="58">
        <v>500000</v>
      </c>
      <c r="I120" s="221"/>
      <c r="J120" s="87"/>
      <c r="K120" s="81">
        <f t="shared" si="5"/>
        <v>500000</v>
      </c>
      <c r="L120" s="204" t="s">
        <v>2889</v>
      </c>
    </row>
    <row r="121" spans="1:12" ht="51" x14ac:dyDescent="0.35">
      <c r="A121" s="54">
        <v>23030121</v>
      </c>
      <c r="B121" s="435" t="s">
        <v>2891</v>
      </c>
      <c r="C121" s="54">
        <v>70443</v>
      </c>
      <c r="D121" s="75">
        <v>80000010103</v>
      </c>
      <c r="E121" s="56">
        <v>3101</v>
      </c>
      <c r="F121" s="54">
        <v>10721300</v>
      </c>
      <c r="G121" s="57" t="s">
        <v>1977</v>
      </c>
      <c r="H121" s="58">
        <v>750000</v>
      </c>
      <c r="I121" s="221"/>
      <c r="J121" s="87"/>
      <c r="K121" s="81">
        <f t="shared" si="5"/>
        <v>750000</v>
      </c>
      <c r="L121" s="204" t="s">
        <v>2889</v>
      </c>
    </row>
    <row r="122" spans="1:12" ht="51" x14ac:dyDescent="0.35">
      <c r="A122" s="78">
        <v>23030121</v>
      </c>
      <c r="B122" s="435" t="s">
        <v>2891</v>
      </c>
      <c r="C122" s="78">
        <v>70443</v>
      </c>
      <c r="D122" s="79">
        <v>80000010102</v>
      </c>
      <c r="E122" s="80">
        <v>3101</v>
      </c>
      <c r="F122" s="78">
        <v>10721300</v>
      </c>
      <c r="G122" s="129" t="s">
        <v>1978</v>
      </c>
      <c r="H122" s="81">
        <v>500000</v>
      </c>
      <c r="I122" s="228"/>
      <c r="J122" s="133"/>
      <c r="K122" s="81">
        <f t="shared" si="5"/>
        <v>500000</v>
      </c>
      <c r="L122" s="210" t="s">
        <v>2889</v>
      </c>
    </row>
    <row r="123" spans="1:12" ht="76.5" x14ac:dyDescent="0.35">
      <c r="A123" s="54">
        <v>23030121</v>
      </c>
      <c r="B123" s="435" t="s">
        <v>2891</v>
      </c>
      <c r="C123" s="54">
        <v>70443</v>
      </c>
      <c r="D123" s="75">
        <v>130000010105</v>
      </c>
      <c r="E123" s="56">
        <v>3101</v>
      </c>
      <c r="F123" s="54">
        <v>10721300</v>
      </c>
      <c r="G123" s="86" t="s">
        <v>2097</v>
      </c>
      <c r="H123" s="58">
        <v>750000</v>
      </c>
      <c r="I123" s="221"/>
      <c r="J123" s="87"/>
      <c r="K123" s="81">
        <f t="shared" si="5"/>
        <v>750000</v>
      </c>
      <c r="L123" s="204" t="s">
        <v>2889</v>
      </c>
    </row>
    <row r="124" spans="1:12" x14ac:dyDescent="0.35">
      <c r="A124" s="23">
        <v>23030121</v>
      </c>
      <c r="B124" s="435" t="s">
        <v>2892</v>
      </c>
      <c r="C124" s="23">
        <v>70133</v>
      </c>
      <c r="D124" s="46" t="s">
        <v>461</v>
      </c>
      <c r="E124" s="25">
        <v>3101</v>
      </c>
      <c r="F124" s="23">
        <v>10721306</v>
      </c>
      <c r="G124" s="26" t="s">
        <v>280</v>
      </c>
      <c r="H124" s="27"/>
      <c r="I124" s="215"/>
      <c r="J124" s="41">
        <v>1900000</v>
      </c>
      <c r="K124" s="544">
        <f t="shared" si="5"/>
        <v>1900000</v>
      </c>
      <c r="L124" s="199"/>
    </row>
    <row r="125" spans="1:12" ht="51" x14ac:dyDescent="0.35">
      <c r="A125" s="23">
        <v>23030121</v>
      </c>
      <c r="B125" s="435" t="s">
        <v>2893</v>
      </c>
      <c r="C125" s="23">
        <v>70941</v>
      </c>
      <c r="D125" s="46">
        <v>50000010105</v>
      </c>
      <c r="E125" s="25">
        <v>3101</v>
      </c>
      <c r="F125" s="23">
        <v>10721300</v>
      </c>
      <c r="G125" s="47" t="s">
        <v>2495</v>
      </c>
      <c r="H125" s="27">
        <v>6192000</v>
      </c>
      <c r="I125" s="215"/>
      <c r="J125" s="41"/>
      <c r="K125" s="38">
        <f t="shared" si="5"/>
        <v>6192000</v>
      </c>
      <c r="L125" s="199"/>
    </row>
    <row r="126" spans="1:12" ht="76.5" x14ac:dyDescent="0.35">
      <c r="A126" s="23">
        <v>23030121</v>
      </c>
      <c r="B126" s="435" t="s">
        <v>2893</v>
      </c>
      <c r="C126" s="23">
        <v>70443</v>
      </c>
      <c r="D126" s="46">
        <v>50000030105</v>
      </c>
      <c r="E126" s="25">
        <v>3101</v>
      </c>
      <c r="F126" s="23">
        <v>10731700</v>
      </c>
      <c r="G126" s="47" t="s">
        <v>575</v>
      </c>
      <c r="H126" s="27">
        <v>8202075</v>
      </c>
      <c r="I126" s="215"/>
      <c r="J126" s="27">
        <v>-3000000</v>
      </c>
      <c r="K126" s="38">
        <f t="shared" si="5"/>
        <v>5202075</v>
      </c>
      <c r="L126" s="199"/>
    </row>
    <row r="127" spans="1:12" ht="51" x14ac:dyDescent="0.35">
      <c r="A127" s="23">
        <v>23030121</v>
      </c>
      <c r="B127" s="435" t="s">
        <v>2893</v>
      </c>
      <c r="C127" s="23">
        <v>70131</v>
      </c>
      <c r="D127" s="46" t="s">
        <v>458</v>
      </c>
      <c r="E127" s="25">
        <v>3101</v>
      </c>
      <c r="F127" s="23">
        <v>10721300</v>
      </c>
      <c r="G127" s="26" t="s">
        <v>577</v>
      </c>
      <c r="H127" s="101"/>
      <c r="I127" s="255"/>
      <c r="J127" s="106"/>
      <c r="K127" s="99">
        <f t="shared" si="5"/>
        <v>0</v>
      </c>
      <c r="L127" s="199"/>
    </row>
    <row r="128" spans="1:12" ht="51" x14ac:dyDescent="0.35">
      <c r="A128" s="23">
        <v>23030121</v>
      </c>
      <c r="B128" s="435" t="s">
        <v>2893</v>
      </c>
      <c r="C128" s="23">
        <v>70610</v>
      </c>
      <c r="D128" s="46">
        <v>60000010103</v>
      </c>
      <c r="E128" s="25">
        <v>3101</v>
      </c>
      <c r="F128" s="23">
        <v>107213000</v>
      </c>
      <c r="G128" s="47" t="s">
        <v>601</v>
      </c>
      <c r="H128" s="101">
        <v>25834248.300000001</v>
      </c>
      <c r="I128" s="255"/>
      <c r="J128" s="101"/>
      <c r="K128" s="99">
        <f t="shared" si="5"/>
        <v>25834248.300000001</v>
      </c>
      <c r="L128" s="199"/>
    </row>
    <row r="129" spans="1:12" ht="76.5" x14ac:dyDescent="0.35">
      <c r="A129" s="54">
        <v>23030121</v>
      </c>
      <c r="B129" s="435" t="s">
        <v>2893</v>
      </c>
      <c r="C129" s="54">
        <v>70740</v>
      </c>
      <c r="D129" s="75">
        <v>50000010104</v>
      </c>
      <c r="E129" s="54">
        <v>13101</v>
      </c>
      <c r="F129" s="54">
        <v>10721300</v>
      </c>
      <c r="G129" s="86" t="s">
        <v>934</v>
      </c>
      <c r="H129" s="117">
        <v>25000000</v>
      </c>
      <c r="I129" s="263">
        <v>5500000</v>
      </c>
      <c r="J129" s="118">
        <v>-8865000</v>
      </c>
      <c r="K129" s="130">
        <f t="shared" si="5"/>
        <v>16135000</v>
      </c>
      <c r="L129" s="204" t="s">
        <v>2555</v>
      </c>
    </row>
    <row r="130" spans="1:12" ht="51" x14ac:dyDescent="0.35">
      <c r="A130" s="54">
        <v>23030121</v>
      </c>
      <c r="B130" s="435" t="s">
        <v>2893</v>
      </c>
      <c r="C130" s="54">
        <v>70443</v>
      </c>
      <c r="D130" s="75">
        <v>40000010106</v>
      </c>
      <c r="E130" s="56">
        <v>3101</v>
      </c>
      <c r="F130" s="54">
        <v>10721300</v>
      </c>
      <c r="G130" s="86" t="s">
        <v>936</v>
      </c>
      <c r="H130" s="117">
        <v>50000000</v>
      </c>
      <c r="I130" s="263"/>
      <c r="J130" s="122">
        <v>-25000000</v>
      </c>
      <c r="K130" s="130">
        <f t="shared" si="5"/>
        <v>25000000</v>
      </c>
      <c r="L130" s="204" t="s">
        <v>2555</v>
      </c>
    </row>
    <row r="131" spans="1:12" ht="51" x14ac:dyDescent="0.35">
      <c r="A131" s="23">
        <v>23030121</v>
      </c>
      <c r="B131" s="435" t="s">
        <v>2893</v>
      </c>
      <c r="C131" s="23">
        <v>70443</v>
      </c>
      <c r="D131" s="46">
        <v>60000010103</v>
      </c>
      <c r="E131" s="25">
        <v>3101</v>
      </c>
      <c r="F131" s="23">
        <v>10721300</v>
      </c>
      <c r="G131" s="47" t="s">
        <v>995</v>
      </c>
      <c r="H131" s="101">
        <v>4300000</v>
      </c>
      <c r="I131" s="255"/>
      <c r="J131" s="106">
        <v>-2000000</v>
      </c>
      <c r="K131" s="99">
        <f t="shared" si="5"/>
        <v>2300000</v>
      </c>
      <c r="L131" s="199"/>
    </row>
    <row r="132" spans="1:12" ht="51" x14ac:dyDescent="0.35">
      <c r="A132" s="23">
        <v>23030121</v>
      </c>
      <c r="B132" s="435" t="s">
        <v>2893</v>
      </c>
      <c r="C132" s="23">
        <v>70443</v>
      </c>
      <c r="D132" s="46">
        <v>60000010105</v>
      </c>
      <c r="E132" s="25">
        <v>3101</v>
      </c>
      <c r="F132" s="23">
        <v>10720500</v>
      </c>
      <c r="G132" s="47" t="s">
        <v>998</v>
      </c>
      <c r="H132" s="101">
        <v>6450000</v>
      </c>
      <c r="I132" s="255"/>
      <c r="J132" s="106">
        <v>-4000000</v>
      </c>
      <c r="K132" s="99">
        <f t="shared" si="5"/>
        <v>2450000</v>
      </c>
      <c r="L132" s="199"/>
    </row>
    <row r="133" spans="1:12" ht="51" x14ac:dyDescent="0.35">
      <c r="A133" s="23">
        <v>23030121</v>
      </c>
      <c r="B133" s="435" t="s">
        <v>2893</v>
      </c>
      <c r="C133" s="23">
        <v>70443</v>
      </c>
      <c r="D133" s="46">
        <v>70000010104</v>
      </c>
      <c r="E133" s="25">
        <v>3101</v>
      </c>
      <c r="F133" s="23">
        <v>10710900</v>
      </c>
      <c r="G133" s="47" t="s">
        <v>999</v>
      </c>
      <c r="H133" s="101">
        <v>3000000</v>
      </c>
      <c r="I133" s="255"/>
      <c r="J133" s="106"/>
      <c r="K133" s="99">
        <f t="shared" si="5"/>
        <v>3000000</v>
      </c>
      <c r="L133" s="199"/>
    </row>
    <row r="134" spans="1:12" ht="51" x14ac:dyDescent="0.35">
      <c r="A134" s="23">
        <v>23030121</v>
      </c>
      <c r="B134" s="435" t="s">
        <v>2893</v>
      </c>
      <c r="C134" s="23">
        <v>70443</v>
      </c>
      <c r="D134" s="46">
        <v>70000010104</v>
      </c>
      <c r="E134" s="25">
        <v>3101</v>
      </c>
      <c r="F134" s="23">
        <v>10720500</v>
      </c>
      <c r="G134" s="47" t="s">
        <v>1000</v>
      </c>
      <c r="H134" s="106">
        <v>3000000</v>
      </c>
      <c r="I134" s="260"/>
      <c r="J134" s="106"/>
      <c r="K134" s="99">
        <f t="shared" si="5"/>
        <v>3000000</v>
      </c>
      <c r="L134" s="199"/>
    </row>
    <row r="135" spans="1:12" ht="51" x14ac:dyDescent="0.35">
      <c r="A135" s="23">
        <v>23030121</v>
      </c>
      <c r="B135" s="435" t="s">
        <v>2893</v>
      </c>
      <c r="C135" s="23">
        <v>70443</v>
      </c>
      <c r="D135" s="46">
        <v>70000010104</v>
      </c>
      <c r="E135" s="25">
        <v>3101</v>
      </c>
      <c r="F135" s="23">
        <v>10711101</v>
      </c>
      <c r="G135" s="47" t="s">
        <v>1001</v>
      </c>
      <c r="H135" s="106">
        <v>3000000</v>
      </c>
      <c r="I135" s="260"/>
      <c r="J135" s="106">
        <v>-2000000</v>
      </c>
      <c r="K135" s="99">
        <f t="shared" si="5"/>
        <v>1000000</v>
      </c>
      <c r="L135" s="199"/>
    </row>
    <row r="136" spans="1:12" ht="51" x14ac:dyDescent="0.35">
      <c r="A136" s="23">
        <v>23030121</v>
      </c>
      <c r="B136" s="435" t="s">
        <v>2893</v>
      </c>
      <c r="C136" s="23">
        <v>70443</v>
      </c>
      <c r="D136" s="46">
        <v>70000010104</v>
      </c>
      <c r="E136" s="25">
        <v>3101</v>
      </c>
      <c r="F136" s="23">
        <v>10721300</v>
      </c>
      <c r="G136" s="47" t="s">
        <v>1002</v>
      </c>
      <c r="H136" s="106">
        <v>3000000</v>
      </c>
      <c r="I136" s="260"/>
      <c r="J136" s="106">
        <v>-2000000</v>
      </c>
      <c r="K136" s="99">
        <f t="shared" si="5"/>
        <v>1000000</v>
      </c>
      <c r="L136" s="199"/>
    </row>
    <row r="137" spans="1:12" ht="51" x14ac:dyDescent="0.35">
      <c r="A137" s="23">
        <v>23030121</v>
      </c>
      <c r="B137" s="435" t="s">
        <v>2893</v>
      </c>
      <c r="C137" s="23">
        <v>70443</v>
      </c>
      <c r="D137" s="46">
        <v>70000010104</v>
      </c>
      <c r="E137" s="25">
        <v>3101</v>
      </c>
      <c r="F137" s="23">
        <v>10731900</v>
      </c>
      <c r="G137" s="47" t="s">
        <v>1003</v>
      </c>
      <c r="H137" s="106">
        <v>3000000</v>
      </c>
      <c r="I137" s="260"/>
      <c r="J137" s="106">
        <v>-2000000</v>
      </c>
      <c r="K137" s="99">
        <f t="shared" si="5"/>
        <v>1000000</v>
      </c>
      <c r="L137" s="199"/>
    </row>
    <row r="138" spans="1:12" ht="51" x14ac:dyDescent="0.35">
      <c r="A138" s="23">
        <v>23030121</v>
      </c>
      <c r="B138" s="435" t="s">
        <v>2893</v>
      </c>
      <c r="C138" s="23">
        <v>70443</v>
      </c>
      <c r="D138" s="46">
        <v>70000010104</v>
      </c>
      <c r="E138" s="25">
        <v>3101</v>
      </c>
      <c r="F138" s="23">
        <v>10721300</v>
      </c>
      <c r="G138" s="47" t="s">
        <v>1004</v>
      </c>
      <c r="H138" s="101">
        <v>2709000</v>
      </c>
      <c r="I138" s="255"/>
      <c r="J138" s="106"/>
      <c r="K138" s="99">
        <f t="shared" si="5"/>
        <v>2709000</v>
      </c>
      <c r="L138" s="199"/>
    </row>
    <row r="139" spans="1:12" ht="51" x14ac:dyDescent="0.35">
      <c r="A139" s="23">
        <v>23030121</v>
      </c>
      <c r="B139" s="435" t="s">
        <v>2893</v>
      </c>
      <c r="C139" s="23">
        <v>70443</v>
      </c>
      <c r="D139" s="46">
        <v>70000010104</v>
      </c>
      <c r="E139" s="25">
        <v>3101</v>
      </c>
      <c r="F139" s="23">
        <v>10721300</v>
      </c>
      <c r="G139" s="47" t="s">
        <v>1005</v>
      </c>
      <c r="H139" s="101">
        <v>2875000</v>
      </c>
      <c r="I139" s="255"/>
      <c r="J139" s="106">
        <v>10000000</v>
      </c>
      <c r="K139" s="99">
        <f t="shared" si="5"/>
        <v>12875000</v>
      </c>
      <c r="L139" s="199"/>
    </row>
    <row r="140" spans="1:12" ht="51" x14ac:dyDescent="0.35">
      <c r="A140" s="23">
        <v>23030121</v>
      </c>
      <c r="B140" s="435" t="s">
        <v>2893</v>
      </c>
      <c r="C140" s="23">
        <v>70443</v>
      </c>
      <c r="D140" s="46">
        <v>30000020108</v>
      </c>
      <c r="E140" s="25">
        <v>3101</v>
      </c>
      <c r="F140" s="23">
        <v>10721300</v>
      </c>
      <c r="G140" s="47" t="s">
        <v>1006</v>
      </c>
      <c r="H140" s="106">
        <v>8000000</v>
      </c>
      <c r="I140" s="260"/>
      <c r="J140" s="106">
        <v>-4000000</v>
      </c>
      <c r="K140" s="99">
        <f t="shared" si="5"/>
        <v>4000000</v>
      </c>
      <c r="L140" s="199"/>
    </row>
    <row r="141" spans="1:12" ht="51" x14ac:dyDescent="0.35">
      <c r="A141" s="23">
        <v>23030121</v>
      </c>
      <c r="B141" s="435" t="s">
        <v>2893</v>
      </c>
      <c r="C141" s="23">
        <v>70443</v>
      </c>
      <c r="D141" s="46">
        <v>80000020103</v>
      </c>
      <c r="E141" s="25">
        <v>3101</v>
      </c>
      <c r="F141" s="23">
        <v>10721300</v>
      </c>
      <c r="G141" s="47" t="s">
        <v>1007</v>
      </c>
      <c r="H141" s="101">
        <v>4300000</v>
      </c>
      <c r="I141" s="255"/>
      <c r="J141" s="106">
        <v>-2000000</v>
      </c>
      <c r="K141" s="99">
        <f t="shared" si="5"/>
        <v>2300000</v>
      </c>
      <c r="L141" s="199"/>
    </row>
    <row r="142" spans="1:12" ht="51" x14ac:dyDescent="0.35">
      <c r="A142" s="23">
        <v>23030121</v>
      </c>
      <c r="B142" s="435" t="s">
        <v>2893</v>
      </c>
      <c r="C142" s="23">
        <v>70443</v>
      </c>
      <c r="D142" s="46">
        <v>60000010105</v>
      </c>
      <c r="E142" s="25">
        <v>3101</v>
      </c>
      <c r="F142" s="23">
        <v>10721300</v>
      </c>
      <c r="G142" s="47" t="s">
        <v>1008</v>
      </c>
      <c r="H142" s="101">
        <v>8600000</v>
      </c>
      <c r="I142" s="255"/>
      <c r="J142" s="106">
        <v>-4000000</v>
      </c>
      <c r="K142" s="99">
        <f t="shared" si="5"/>
        <v>4600000</v>
      </c>
      <c r="L142" s="199"/>
    </row>
    <row r="143" spans="1:12" ht="51" x14ac:dyDescent="0.35">
      <c r="A143" s="23">
        <v>23030121</v>
      </c>
      <c r="B143" s="435" t="s">
        <v>2893</v>
      </c>
      <c r="C143" s="23">
        <v>70443</v>
      </c>
      <c r="D143" s="46">
        <v>60000010105</v>
      </c>
      <c r="E143" s="25">
        <v>3101</v>
      </c>
      <c r="F143" s="23">
        <v>10721300</v>
      </c>
      <c r="G143" s="47" t="s">
        <v>1010</v>
      </c>
      <c r="H143" s="101">
        <v>25800</v>
      </c>
      <c r="I143" s="255"/>
      <c r="J143" s="106">
        <v>4500000</v>
      </c>
      <c r="K143" s="99">
        <f t="shared" si="5"/>
        <v>4525800</v>
      </c>
      <c r="L143" s="199"/>
    </row>
    <row r="144" spans="1:12" ht="51" x14ac:dyDescent="0.35">
      <c r="A144" s="23">
        <v>23030121</v>
      </c>
      <c r="B144" s="435" t="s">
        <v>2893</v>
      </c>
      <c r="C144" s="23">
        <v>70443</v>
      </c>
      <c r="D144" s="46">
        <v>80000020103</v>
      </c>
      <c r="E144" s="25">
        <v>3101</v>
      </c>
      <c r="F144" s="23">
        <v>10721300</v>
      </c>
      <c r="G144" s="47" t="s">
        <v>1011</v>
      </c>
      <c r="H144" s="101">
        <v>12900000</v>
      </c>
      <c r="I144" s="255"/>
      <c r="J144" s="106">
        <v>10000000</v>
      </c>
      <c r="K144" s="99">
        <f t="shared" si="5"/>
        <v>22900000</v>
      </c>
      <c r="L144" s="199"/>
    </row>
    <row r="145" spans="1:23" ht="51" x14ac:dyDescent="0.35">
      <c r="A145" s="23">
        <v>23030113</v>
      </c>
      <c r="B145" s="435" t="s">
        <v>2891</v>
      </c>
      <c r="C145" s="23">
        <v>70451</v>
      </c>
      <c r="D145" s="46">
        <v>150000010102</v>
      </c>
      <c r="E145" s="25">
        <v>3101</v>
      </c>
      <c r="F145" s="23">
        <v>10720517</v>
      </c>
      <c r="G145" s="26" t="s">
        <v>2130</v>
      </c>
      <c r="H145" s="27">
        <v>4000000</v>
      </c>
      <c r="I145" s="215"/>
      <c r="J145" s="41"/>
      <c r="K145" s="38">
        <f t="shared" si="5"/>
        <v>4000000</v>
      </c>
      <c r="L145" s="199"/>
    </row>
    <row r="146" spans="1:23" ht="51" x14ac:dyDescent="0.35">
      <c r="A146" s="284">
        <v>23030113</v>
      </c>
      <c r="B146" s="435" t="s">
        <v>2891</v>
      </c>
      <c r="C146" s="284">
        <v>70451</v>
      </c>
      <c r="D146" s="285" t="s">
        <v>607</v>
      </c>
      <c r="E146" s="286">
        <v>3101</v>
      </c>
      <c r="F146" s="284">
        <v>10731500</v>
      </c>
      <c r="G146" s="287" t="s">
        <v>2104</v>
      </c>
      <c r="H146" s="288"/>
      <c r="I146" s="289"/>
      <c r="J146" s="290">
        <v>97000000</v>
      </c>
      <c r="K146" s="291">
        <f t="shared" si="5"/>
        <v>97000000</v>
      </c>
      <c r="L146" s="292"/>
      <c r="M146" s="293"/>
      <c r="N146" s="293"/>
      <c r="O146" s="293"/>
      <c r="P146" s="293"/>
      <c r="Q146" s="293"/>
      <c r="R146" s="293"/>
      <c r="S146" s="293"/>
      <c r="T146" s="293"/>
      <c r="U146" s="293"/>
      <c r="V146" s="293"/>
      <c r="W146" s="293"/>
    </row>
    <row r="147" spans="1:23" ht="51" x14ac:dyDescent="0.35">
      <c r="A147" s="23">
        <v>23030112</v>
      </c>
      <c r="B147" s="435" t="s">
        <v>2891</v>
      </c>
      <c r="C147" s="23">
        <v>70443</v>
      </c>
      <c r="D147" s="46">
        <v>130000010106</v>
      </c>
      <c r="E147" s="25">
        <v>3101</v>
      </c>
      <c r="F147" s="23">
        <v>10721300</v>
      </c>
      <c r="G147" s="47" t="s">
        <v>2701</v>
      </c>
      <c r="H147" s="27">
        <v>4240000</v>
      </c>
      <c r="I147" s="215"/>
      <c r="J147" s="41"/>
      <c r="K147" s="38">
        <f t="shared" si="5"/>
        <v>4240000</v>
      </c>
      <c r="L147" s="199"/>
    </row>
    <row r="148" spans="1:23" ht="51" x14ac:dyDescent="0.35">
      <c r="A148" s="54">
        <v>23030112</v>
      </c>
      <c r="B148" s="435" t="s">
        <v>2891</v>
      </c>
      <c r="C148" s="54">
        <v>70443</v>
      </c>
      <c r="D148" s="75">
        <v>130000010106</v>
      </c>
      <c r="E148" s="56">
        <v>3101</v>
      </c>
      <c r="F148" s="54">
        <v>10720702</v>
      </c>
      <c r="G148" s="86" t="s">
        <v>2702</v>
      </c>
      <c r="H148" s="58">
        <v>12720000</v>
      </c>
      <c r="I148" s="221"/>
      <c r="J148" s="87"/>
      <c r="K148" s="81">
        <f t="shared" ref="K148:K179" si="6">SUM(H148,J148)</f>
        <v>12720000</v>
      </c>
      <c r="L148" s="204" t="s">
        <v>2551</v>
      </c>
    </row>
    <row r="149" spans="1:23" ht="51" x14ac:dyDescent="0.35">
      <c r="A149" s="23">
        <v>23030112</v>
      </c>
      <c r="B149" s="435" t="s">
        <v>2891</v>
      </c>
      <c r="C149" s="23">
        <v>70443</v>
      </c>
      <c r="D149" s="46">
        <v>130000010106</v>
      </c>
      <c r="E149" s="25">
        <v>3101</v>
      </c>
      <c r="F149" s="23">
        <v>10720605</v>
      </c>
      <c r="G149" s="47" t="s">
        <v>2703</v>
      </c>
      <c r="H149" s="41">
        <v>12720000</v>
      </c>
      <c r="I149" s="220"/>
      <c r="J149" s="41"/>
      <c r="K149" s="38">
        <f t="shared" si="6"/>
        <v>12720000</v>
      </c>
      <c r="L149" s="199"/>
    </row>
    <row r="150" spans="1:23" ht="51" x14ac:dyDescent="0.35">
      <c r="A150" s="23">
        <v>23030112</v>
      </c>
      <c r="B150" s="435" t="s">
        <v>2891</v>
      </c>
      <c r="C150" s="23">
        <v>70451</v>
      </c>
      <c r="D150" s="46">
        <v>50000010104</v>
      </c>
      <c r="E150" s="25">
        <v>3101</v>
      </c>
      <c r="F150" s="23">
        <v>10720517</v>
      </c>
      <c r="G150" s="26" t="s">
        <v>2155</v>
      </c>
      <c r="H150" s="41">
        <v>1020000</v>
      </c>
      <c r="I150" s="220"/>
      <c r="J150" s="41"/>
      <c r="K150" s="38">
        <f t="shared" si="6"/>
        <v>1020000</v>
      </c>
      <c r="L150" s="199"/>
    </row>
    <row r="151" spans="1:23" ht="76.5" x14ac:dyDescent="0.35">
      <c r="A151" s="23">
        <v>23030112</v>
      </c>
      <c r="B151" s="435" t="s">
        <v>2891</v>
      </c>
      <c r="C151" s="23">
        <v>70451</v>
      </c>
      <c r="D151" s="46">
        <v>50000010104</v>
      </c>
      <c r="E151" s="25">
        <v>3101</v>
      </c>
      <c r="F151" s="23">
        <v>10720517</v>
      </c>
      <c r="G151" s="26" t="s">
        <v>2156</v>
      </c>
      <c r="H151" s="41">
        <v>977060</v>
      </c>
      <c r="I151" s="220"/>
      <c r="J151" s="41"/>
      <c r="K151" s="38">
        <f t="shared" si="6"/>
        <v>977060</v>
      </c>
      <c r="L151" s="199"/>
    </row>
    <row r="152" spans="1:23" ht="76.5" x14ac:dyDescent="0.35">
      <c r="A152" s="23">
        <v>23030112</v>
      </c>
      <c r="B152" s="435" t="s">
        <v>2891</v>
      </c>
      <c r="C152" s="23">
        <v>70451</v>
      </c>
      <c r="D152" s="46">
        <v>50000010104</v>
      </c>
      <c r="E152" s="25">
        <v>3101</v>
      </c>
      <c r="F152" s="23">
        <v>10720517</v>
      </c>
      <c r="G152" s="26" t="s">
        <v>2157</v>
      </c>
      <c r="H152" s="41">
        <v>300000</v>
      </c>
      <c r="I152" s="220"/>
      <c r="J152" s="41"/>
      <c r="K152" s="38">
        <f t="shared" si="6"/>
        <v>300000</v>
      </c>
      <c r="L152" s="199"/>
    </row>
    <row r="153" spans="1:23" ht="51" x14ac:dyDescent="0.35">
      <c r="A153" s="23">
        <v>23030112</v>
      </c>
      <c r="B153" s="435" t="s">
        <v>2891</v>
      </c>
      <c r="C153" s="23">
        <v>70451</v>
      </c>
      <c r="D153" s="46">
        <v>50000010104</v>
      </c>
      <c r="E153" s="25">
        <v>3101</v>
      </c>
      <c r="F153" s="23">
        <v>10720517</v>
      </c>
      <c r="G153" s="26" t="s">
        <v>2158</v>
      </c>
      <c r="H153" s="41">
        <v>470000</v>
      </c>
      <c r="I153" s="220"/>
      <c r="J153" s="41"/>
      <c r="K153" s="38">
        <f t="shared" si="6"/>
        <v>470000</v>
      </c>
      <c r="L153" s="199"/>
    </row>
    <row r="154" spans="1:23" ht="51" x14ac:dyDescent="0.35">
      <c r="A154" s="23">
        <v>23030112</v>
      </c>
      <c r="B154" s="435" t="s">
        <v>2891</v>
      </c>
      <c r="C154" s="23">
        <v>70451</v>
      </c>
      <c r="D154" s="46">
        <v>50000010104</v>
      </c>
      <c r="E154" s="25">
        <v>3101</v>
      </c>
      <c r="F154" s="23">
        <v>10720517</v>
      </c>
      <c r="G154" s="26" t="s">
        <v>2159</v>
      </c>
      <c r="H154" s="41">
        <v>5107500</v>
      </c>
      <c r="I154" s="220"/>
      <c r="J154" s="41"/>
      <c r="K154" s="38">
        <f t="shared" si="6"/>
        <v>5107500</v>
      </c>
      <c r="L154" s="199"/>
    </row>
    <row r="155" spans="1:23" ht="51" x14ac:dyDescent="0.35">
      <c r="A155" s="23">
        <v>23030106</v>
      </c>
      <c r="B155" s="435" t="s">
        <v>2891</v>
      </c>
      <c r="C155" s="23">
        <v>70610</v>
      </c>
      <c r="D155" s="46">
        <v>50000010104</v>
      </c>
      <c r="E155" s="25">
        <v>3101</v>
      </c>
      <c r="F155" s="23">
        <v>10720517</v>
      </c>
      <c r="G155" s="28" t="s">
        <v>2153</v>
      </c>
      <c r="H155" s="29">
        <v>12800000</v>
      </c>
      <c r="I155" s="217"/>
      <c r="J155" s="40">
        <v>-5000000</v>
      </c>
      <c r="K155" s="38">
        <f t="shared" si="6"/>
        <v>7800000</v>
      </c>
      <c r="L155" s="199"/>
    </row>
    <row r="156" spans="1:23" ht="76.5" x14ac:dyDescent="0.35">
      <c r="A156" s="34">
        <v>23030106</v>
      </c>
      <c r="B156" s="435" t="s">
        <v>2891</v>
      </c>
      <c r="C156" s="34">
        <v>70610</v>
      </c>
      <c r="D156" s="49">
        <v>50000010104</v>
      </c>
      <c r="E156" s="36">
        <v>3101</v>
      </c>
      <c r="F156" s="34">
        <v>10720517</v>
      </c>
      <c r="G156" s="37" t="s">
        <v>2154</v>
      </c>
      <c r="H156" s="44">
        <v>3352350</v>
      </c>
      <c r="I156" s="219"/>
      <c r="J156" s="44"/>
      <c r="K156" s="38">
        <f t="shared" si="6"/>
        <v>3352350</v>
      </c>
      <c r="L156" s="198"/>
    </row>
    <row r="157" spans="1:23" ht="51" x14ac:dyDescent="0.35">
      <c r="A157" s="23">
        <v>23030106</v>
      </c>
      <c r="B157" s="435" t="s">
        <v>2891</v>
      </c>
      <c r="C157" s="23">
        <v>70610</v>
      </c>
      <c r="D157" s="46">
        <v>50000010104</v>
      </c>
      <c r="E157" s="25">
        <v>3101</v>
      </c>
      <c r="F157" s="23">
        <v>10720517</v>
      </c>
      <c r="G157" s="26" t="s">
        <v>2129</v>
      </c>
      <c r="H157" s="41">
        <v>1650000</v>
      </c>
      <c r="I157" s="220"/>
      <c r="J157" s="41"/>
      <c r="K157" s="27">
        <f t="shared" si="6"/>
        <v>1650000</v>
      </c>
      <c r="L157" s="199"/>
    </row>
    <row r="158" spans="1:23" ht="51" x14ac:dyDescent="0.35">
      <c r="A158" s="23">
        <v>23030106</v>
      </c>
      <c r="B158" s="435" t="s">
        <v>2893</v>
      </c>
      <c r="C158" s="23">
        <v>70941</v>
      </c>
      <c r="D158" s="46">
        <v>50000010104</v>
      </c>
      <c r="E158" s="25">
        <v>3101</v>
      </c>
      <c r="F158" s="23">
        <v>10721300</v>
      </c>
      <c r="G158" s="47" t="s">
        <v>2493</v>
      </c>
      <c r="H158" s="27">
        <v>2408000</v>
      </c>
      <c r="I158" s="215"/>
      <c r="J158" s="41"/>
      <c r="K158" s="27">
        <f t="shared" si="6"/>
        <v>2408000</v>
      </c>
      <c r="L158" s="199"/>
    </row>
    <row r="159" spans="1:23" ht="76.5" x14ac:dyDescent="0.35">
      <c r="A159" s="23">
        <v>23030106</v>
      </c>
      <c r="B159" s="435" t="s">
        <v>2893</v>
      </c>
      <c r="C159" s="23">
        <v>70941</v>
      </c>
      <c r="D159" s="46">
        <v>50000010104</v>
      </c>
      <c r="E159" s="25">
        <v>3101</v>
      </c>
      <c r="F159" s="23">
        <v>10721300</v>
      </c>
      <c r="G159" s="47" t="s">
        <v>2494</v>
      </c>
      <c r="H159" s="27">
        <v>550400</v>
      </c>
      <c r="I159" s="215"/>
      <c r="J159" s="41"/>
      <c r="K159" s="27">
        <f t="shared" si="6"/>
        <v>550400</v>
      </c>
      <c r="L159" s="199"/>
    </row>
    <row r="160" spans="1:23" ht="51" x14ac:dyDescent="0.35">
      <c r="A160" s="54">
        <v>23030106</v>
      </c>
      <c r="B160" s="435" t="s">
        <v>2893</v>
      </c>
      <c r="C160" s="54">
        <v>70740</v>
      </c>
      <c r="D160" s="75">
        <v>50000010104</v>
      </c>
      <c r="E160" s="54">
        <v>13101</v>
      </c>
      <c r="F160" s="54">
        <v>10721300</v>
      </c>
      <c r="G160" s="86" t="s">
        <v>933</v>
      </c>
      <c r="H160" s="117">
        <v>9000000</v>
      </c>
      <c r="I160" s="263"/>
      <c r="J160" s="118"/>
      <c r="K160" s="117">
        <f t="shared" si="6"/>
        <v>9000000</v>
      </c>
      <c r="L160" s="204" t="s">
        <v>2555</v>
      </c>
    </row>
    <row r="161" spans="1:23" ht="76.5" x14ac:dyDescent="0.35">
      <c r="A161" s="23">
        <v>23030105</v>
      </c>
      <c r="B161" s="435" t="s">
        <v>2891</v>
      </c>
      <c r="C161" s="23">
        <v>70731</v>
      </c>
      <c r="D161" s="46">
        <v>40000010102</v>
      </c>
      <c r="E161" s="25">
        <v>3101</v>
      </c>
      <c r="F161" s="23">
        <v>10720517</v>
      </c>
      <c r="G161" s="26" t="s">
        <v>2152</v>
      </c>
      <c r="H161" s="41">
        <v>1600000</v>
      </c>
      <c r="I161" s="220"/>
      <c r="J161" s="41"/>
      <c r="K161" s="27">
        <f t="shared" si="6"/>
        <v>1600000</v>
      </c>
      <c r="L161" s="199"/>
    </row>
    <row r="162" spans="1:23" ht="51" x14ac:dyDescent="0.35">
      <c r="A162" s="275">
        <v>23030105</v>
      </c>
      <c r="B162" s="435" t="s">
        <v>2893</v>
      </c>
      <c r="C162" s="275">
        <v>70740</v>
      </c>
      <c r="D162" s="447">
        <v>40000010106</v>
      </c>
      <c r="E162" s="453">
        <v>3101</v>
      </c>
      <c r="F162" s="275">
        <v>10721300</v>
      </c>
      <c r="G162" s="462" t="s">
        <v>952</v>
      </c>
      <c r="H162" s="478"/>
      <c r="I162" s="500"/>
      <c r="J162" s="527">
        <v>50000000</v>
      </c>
      <c r="K162" s="478">
        <f t="shared" si="6"/>
        <v>50000000</v>
      </c>
      <c r="L162" s="212"/>
      <c r="M162" s="127"/>
      <c r="N162" s="127"/>
      <c r="O162" s="127"/>
      <c r="P162" s="127"/>
      <c r="Q162" s="127"/>
      <c r="R162" s="127"/>
      <c r="S162" s="127"/>
      <c r="T162" s="127"/>
      <c r="U162" s="127"/>
      <c r="V162" s="127"/>
      <c r="W162" s="127"/>
    </row>
    <row r="163" spans="1:23" ht="51" x14ac:dyDescent="0.35">
      <c r="A163" s="275">
        <v>23030105</v>
      </c>
      <c r="B163" s="435" t="s">
        <v>2893</v>
      </c>
      <c r="C163" s="275">
        <v>70740</v>
      </c>
      <c r="D163" s="447">
        <v>40000010106</v>
      </c>
      <c r="E163" s="453">
        <v>3101</v>
      </c>
      <c r="F163" s="275">
        <v>10721300</v>
      </c>
      <c r="G163" s="462" t="s">
        <v>953</v>
      </c>
      <c r="H163" s="478"/>
      <c r="I163" s="500"/>
      <c r="J163" s="527">
        <v>50000000</v>
      </c>
      <c r="K163" s="478">
        <f t="shared" si="6"/>
        <v>50000000</v>
      </c>
      <c r="L163" s="212"/>
      <c r="M163" s="127"/>
      <c r="N163" s="127"/>
      <c r="O163" s="127"/>
      <c r="P163" s="127"/>
      <c r="Q163" s="127"/>
      <c r="R163" s="127"/>
      <c r="S163" s="127"/>
      <c r="T163" s="127"/>
      <c r="U163" s="127"/>
      <c r="V163" s="127"/>
      <c r="W163" s="127"/>
    </row>
    <row r="164" spans="1:23" ht="51" x14ac:dyDescent="0.35">
      <c r="A164" s="275">
        <v>23030105</v>
      </c>
      <c r="B164" s="435" t="s">
        <v>2893</v>
      </c>
      <c r="C164" s="275">
        <v>70740</v>
      </c>
      <c r="D164" s="447">
        <v>40000010106</v>
      </c>
      <c r="E164" s="453">
        <v>3101</v>
      </c>
      <c r="F164" s="275">
        <v>10721300</v>
      </c>
      <c r="G164" s="462" t="s">
        <v>954</v>
      </c>
      <c r="H164" s="478"/>
      <c r="I164" s="500"/>
      <c r="J164" s="527">
        <v>50000000</v>
      </c>
      <c r="K164" s="478">
        <f t="shared" si="6"/>
        <v>50000000</v>
      </c>
      <c r="L164" s="212"/>
      <c r="M164" s="127"/>
      <c r="N164" s="127"/>
      <c r="O164" s="127"/>
      <c r="P164" s="127"/>
      <c r="Q164" s="127"/>
      <c r="R164" s="127"/>
      <c r="S164" s="127"/>
      <c r="T164" s="127"/>
      <c r="U164" s="127"/>
      <c r="V164" s="127"/>
      <c r="W164" s="127"/>
    </row>
    <row r="165" spans="1:23" ht="127.5" x14ac:dyDescent="0.35">
      <c r="A165" s="23">
        <v>23030105</v>
      </c>
      <c r="B165" s="435" t="s">
        <v>2893</v>
      </c>
      <c r="C165" s="23">
        <v>70740</v>
      </c>
      <c r="D165" s="46">
        <v>40000010101</v>
      </c>
      <c r="E165" s="25">
        <v>3101</v>
      </c>
      <c r="F165" s="23">
        <v>10711101</v>
      </c>
      <c r="G165" s="47" t="s">
        <v>917</v>
      </c>
      <c r="H165" s="101">
        <v>18636364</v>
      </c>
      <c r="I165" s="255"/>
      <c r="J165" s="106"/>
      <c r="K165" s="101">
        <f t="shared" si="6"/>
        <v>18636364</v>
      </c>
      <c r="L165" s="199"/>
    </row>
    <row r="166" spans="1:23" ht="102" x14ac:dyDescent="0.35">
      <c r="A166" s="23">
        <v>23030105</v>
      </c>
      <c r="B166" s="435" t="s">
        <v>2893</v>
      </c>
      <c r="C166" s="23">
        <v>70740</v>
      </c>
      <c r="D166" s="46">
        <v>40000010101</v>
      </c>
      <c r="E166" s="25">
        <v>3101</v>
      </c>
      <c r="F166" s="23">
        <v>10720702</v>
      </c>
      <c r="G166" s="47" t="s">
        <v>918</v>
      </c>
      <c r="H166" s="106">
        <v>18636364</v>
      </c>
      <c r="I166" s="260"/>
      <c r="J166" s="106"/>
      <c r="K166" s="101">
        <f t="shared" si="6"/>
        <v>18636364</v>
      </c>
      <c r="L166" s="199"/>
    </row>
    <row r="167" spans="1:23" ht="102" x14ac:dyDescent="0.35">
      <c r="A167" s="23">
        <v>23030105</v>
      </c>
      <c r="B167" s="435" t="s">
        <v>2893</v>
      </c>
      <c r="C167" s="23">
        <v>70740</v>
      </c>
      <c r="D167" s="46">
        <v>40000010101</v>
      </c>
      <c r="E167" s="25">
        <v>3101</v>
      </c>
      <c r="F167" s="23">
        <v>10720501</v>
      </c>
      <c r="G167" s="47" t="s">
        <v>919</v>
      </c>
      <c r="H167" s="106">
        <v>18636364</v>
      </c>
      <c r="I167" s="260"/>
      <c r="J167" s="106"/>
      <c r="K167" s="101">
        <f t="shared" si="6"/>
        <v>18636364</v>
      </c>
      <c r="L167" s="199"/>
    </row>
    <row r="168" spans="1:23" ht="102" x14ac:dyDescent="0.35">
      <c r="A168" s="23">
        <v>23030105</v>
      </c>
      <c r="B168" s="435" t="s">
        <v>2893</v>
      </c>
      <c r="C168" s="23">
        <v>70740</v>
      </c>
      <c r="D168" s="46">
        <v>40000010101</v>
      </c>
      <c r="E168" s="25">
        <v>3101</v>
      </c>
      <c r="F168" s="23">
        <v>10720602</v>
      </c>
      <c r="G168" s="47" t="s">
        <v>920</v>
      </c>
      <c r="H168" s="106">
        <v>18636364</v>
      </c>
      <c r="I168" s="260"/>
      <c r="J168" s="106"/>
      <c r="K168" s="101">
        <f t="shared" si="6"/>
        <v>18636364</v>
      </c>
      <c r="L168" s="199"/>
    </row>
    <row r="169" spans="1:23" ht="102" x14ac:dyDescent="0.35">
      <c r="A169" s="23">
        <v>23030105</v>
      </c>
      <c r="B169" s="435" t="s">
        <v>2893</v>
      </c>
      <c r="C169" s="23">
        <v>70740</v>
      </c>
      <c r="D169" s="46">
        <v>40000010101</v>
      </c>
      <c r="E169" s="25">
        <v>3101</v>
      </c>
      <c r="F169" s="23">
        <v>10710904</v>
      </c>
      <c r="G169" s="47" t="s">
        <v>921</v>
      </c>
      <c r="H169" s="106">
        <v>18636364</v>
      </c>
      <c r="I169" s="260"/>
      <c r="J169" s="106"/>
      <c r="K169" s="101">
        <f t="shared" si="6"/>
        <v>18636364</v>
      </c>
      <c r="L169" s="199"/>
    </row>
    <row r="170" spans="1:23" ht="102" x14ac:dyDescent="0.35">
      <c r="A170" s="23">
        <v>23030105</v>
      </c>
      <c r="B170" s="435" t="s">
        <v>2893</v>
      </c>
      <c r="C170" s="23">
        <v>70740</v>
      </c>
      <c r="D170" s="46">
        <v>40000010101</v>
      </c>
      <c r="E170" s="25">
        <v>3101</v>
      </c>
      <c r="F170" s="23">
        <v>10712311</v>
      </c>
      <c r="G170" s="47" t="s">
        <v>922</v>
      </c>
      <c r="H170" s="106">
        <v>18636364</v>
      </c>
      <c r="I170" s="260"/>
      <c r="J170" s="106"/>
      <c r="K170" s="101">
        <f t="shared" si="6"/>
        <v>18636364</v>
      </c>
      <c r="L170" s="199"/>
    </row>
    <row r="171" spans="1:23" ht="102" x14ac:dyDescent="0.35">
      <c r="A171" s="23">
        <v>23030105</v>
      </c>
      <c r="B171" s="435" t="s">
        <v>2893</v>
      </c>
      <c r="C171" s="23">
        <v>70740</v>
      </c>
      <c r="D171" s="46">
        <v>40000010101</v>
      </c>
      <c r="E171" s="25">
        <v>3101</v>
      </c>
      <c r="F171" s="23">
        <v>10720500</v>
      </c>
      <c r="G171" s="47" t="s">
        <v>923</v>
      </c>
      <c r="H171" s="106">
        <v>18636364</v>
      </c>
      <c r="I171" s="260"/>
      <c r="J171" s="106"/>
      <c r="K171" s="101">
        <f t="shared" si="6"/>
        <v>18636364</v>
      </c>
      <c r="L171" s="199"/>
    </row>
    <row r="172" spans="1:23" ht="127.5" x14ac:dyDescent="0.35">
      <c r="A172" s="23">
        <v>23030105</v>
      </c>
      <c r="B172" s="435" t="s">
        <v>2893</v>
      </c>
      <c r="C172" s="23">
        <v>70740</v>
      </c>
      <c r="D172" s="46">
        <v>40000010101</v>
      </c>
      <c r="E172" s="25">
        <v>3101</v>
      </c>
      <c r="F172" s="23">
        <v>10730104</v>
      </c>
      <c r="G172" s="47" t="s">
        <v>924</v>
      </c>
      <c r="H172" s="106">
        <v>18636364</v>
      </c>
      <c r="I172" s="260"/>
      <c r="J172" s="106"/>
      <c r="K172" s="101">
        <f t="shared" si="6"/>
        <v>18636364</v>
      </c>
      <c r="L172" s="199"/>
    </row>
    <row r="173" spans="1:23" ht="102" x14ac:dyDescent="0.35">
      <c r="A173" s="23">
        <v>23030105</v>
      </c>
      <c r="B173" s="435" t="s">
        <v>2893</v>
      </c>
      <c r="C173" s="23">
        <v>70740</v>
      </c>
      <c r="D173" s="46">
        <v>40000010101</v>
      </c>
      <c r="E173" s="25">
        <v>3101</v>
      </c>
      <c r="F173" s="23">
        <v>10731808</v>
      </c>
      <c r="G173" s="47" t="s">
        <v>925</v>
      </c>
      <c r="H173" s="106">
        <v>18636364</v>
      </c>
      <c r="I173" s="260"/>
      <c r="J173" s="106"/>
      <c r="K173" s="101">
        <f t="shared" si="6"/>
        <v>18636364</v>
      </c>
      <c r="L173" s="199"/>
    </row>
    <row r="174" spans="1:23" ht="102" x14ac:dyDescent="0.35">
      <c r="A174" s="23">
        <v>23030105</v>
      </c>
      <c r="B174" s="435" t="s">
        <v>2893</v>
      </c>
      <c r="C174" s="23">
        <v>70740</v>
      </c>
      <c r="D174" s="46">
        <v>40000010101</v>
      </c>
      <c r="E174" s="25">
        <v>3101</v>
      </c>
      <c r="F174" s="23">
        <v>10731607</v>
      </c>
      <c r="G174" s="47" t="s">
        <v>926</v>
      </c>
      <c r="H174" s="106">
        <v>18636364</v>
      </c>
      <c r="I174" s="260"/>
      <c r="J174" s="106"/>
      <c r="K174" s="101">
        <f t="shared" si="6"/>
        <v>18636364</v>
      </c>
      <c r="L174" s="199"/>
    </row>
    <row r="175" spans="1:23" ht="51" x14ac:dyDescent="0.35">
      <c r="A175" s="54">
        <v>23030105</v>
      </c>
      <c r="B175" s="435" t="s">
        <v>2893</v>
      </c>
      <c r="C175" s="54">
        <v>70740</v>
      </c>
      <c r="D175" s="75">
        <v>40000010101</v>
      </c>
      <c r="E175" s="56">
        <v>3101</v>
      </c>
      <c r="F175" s="54">
        <v>10731900</v>
      </c>
      <c r="G175" s="86" t="s">
        <v>927</v>
      </c>
      <c r="H175" s="117">
        <v>5500000</v>
      </c>
      <c r="I175" s="263"/>
      <c r="J175" s="118"/>
      <c r="K175" s="117">
        <f t="shared" si="6"/>
        <v>5500000</v>
      </c>
      <c r="L175" s="204" t="s">
        <v>2555</v>
      </c>
    </row>
    <row r="176" spans="1:23" ht="51" x14ac:dyDescent="0.35">
      <c r="A176" s="23">
        <v>23030105</v>
      </c>
      <c r="B176" s="435" t="s">
        <v>2893</v>
      </c>
      <c r="C176" s="23">
        <v>70740</v>
      </c>
      <c r="D176" s="46">
        <v>40000010101</v>
      </c>
      <c r="E176" s="25">
        <v>3101</v>
      </c>
      <c r="F176" s="23">
        <v>10731900</v>
      </c>
      <c r="G176" s="48" t="s">
        <v>928</v>
      </c>
      <c r="H176" s="104">
        <v>5500000</v>
      </c>
      <c r="I176" s="266"/>
      <c r="J176" s="104"/>
      <c r="K176" s="103">
        <f t="shared" si="6"/>
        <v>5500000</v>
      </c>
      <c r="L176" s="199"/>
    </row>
    <row r="177" spans="1:13" ht="51" x14ac:dyDescent="0.35">
      <c r="A177" s="54">
        <v>23030105</v>
      </c>
      <c r="B177" s="435" t="s">
        <v>2893</v>
      </c>
      <c r="C177" s="54">
        <v>70740</v>
      </c>
      <c r="D177" s="75">
        <v>40000010106</v>
      </c>
      <c r="E177" s="56">
        <v>3101</v>
      </c>
      <c r="F177" s="54">
        <v>10721300</v>
      </c>
      <c r="G177" s="86" t="s">
        <v>929</v>
      </c>
      <c r="H177" s="117">
        <v>20000000</v>
      </c>
      <c r="I177" s="263"/>
      <c r="J177" s="118"/>
      <c r="K177" s="117">
        <f t="shared" si="6"/>
        <v>20000000</v>
      </c>
      <c r="L177" s="204" t="s">
        <v>2555</v>
      </c>
    </row>
    <row r="178" spans="1:13" ht="76.5" x14ac:dyDescent="0.35">
      <c r="A178" s="54">
        <v>23030105</v>
      </c>
      <c r="B178" s="435" t="s">
        <v>2893</v>
      </c>
      <c r="C178" s="54">
        <v>70740</v>
      </c>
      <c r="D178" s="75">
        <v>40000010106</v>
      </c>
      <c r="E178" s="56">
        <v>3101</v>
      </c>
      <c r="F178" s="54">
        <v>10721300</v>
      </c>
      <c r="G178" s="86" t="s">
        <v>930</v>
      </c>
      <c r="H178" s="117">
        <v>126125580</v>
      </c>
      <c r="I178" s="263"/>
      <c r="J178" s="121">
        <v>-50000000</v>
      </c>
      <c r="K178" s="117">
        <f t="shared" si="6"/>
        <v>76125580</v>
      </c>
      <c r="L178" s="204" t="s">
        <v>2555</v>
      </c>
    </row>
    <row r="179" spans="1:13" ht="51" x14ac:dyDescent="0.35">
      <c r="A179" s="54">
        <v>23030105</v>
      </c>
      <c r="B179" s="435" t="s">
        <v>2893</v>
      </c>
      <c r="C179" s="54">
        <v>70740</v>
      </c>
      <c r="D179" s="75">
        <v>40000010101</v>
      </c>
      <c r="E179" s="56">
        <v>3101</v>
      </c>
      <c r="F179" s="54">
        <v>10721300</v>
      </c>
      <c r="G179" s="86" t="s">
        <v>932</v>
      </c>
      <c r="H179" s="117">
        <v>11000000</v>
      </c>
      <c r="I179" s="263">
        <v>3000000</v>
      </c>
      <c r="J179" s="118"/>
      <c r="K179" s="117">
        <f t="shared" si="6"/>
        <v>11000000</v>
      </c>
      <c r="L179" s="204" t="s">
        <v>2555</v>
      </c>
    </row>
    <row r="180" spans="1:13" ht="51" x14ac:dyDescent="0.35">
      <c r="A180" s="54">
        <v>23030104</v>
      </c>
      <c r="B180" s="435" t="s">
        <v>2891</v>
      </c>
      <c r="C180" s="54">
        <v>70630</v>
      </c>
      <c r="D180" s="75">
        <v>100000010101</v>
      </c>
      <c r="E180" s="54">
        <v>3101</v>
      </c>
      <c r="F180" s="54">
        <v>10721300</v>
      </c>
      <c r="G180" s="86" t="s">
        <v>2760</v>
      </c>
      <c r="H180" s="58"/>
      <c r="I180" s="308"/>
      <c r="J180" s="87"/>
      <c r="K180" s="87">
        <f t="shared" ref="K180:K211" si="7">SUM(H180,J180)</f>
        <v>0</v>
      </c>
      <c r="L180" s="204" t="s">
        <v>2553</v>
      </c>
      <c r="M180" s="343"/>
    </row>
    <row r="181" spans="1:13" ht="51" x14ac:dyDescent="0.35">
      <c r="A181" s="23">
        <v>23030104</v>
      </c>
      <c r="B181" s="435" t="s">
        <v>2891</v>
      </c>
      <c r="C181" s="23">
        <v>70630</v>
      </c>
      <c r="D181" s="46">
        <v>100000010101</v>
      </c>
      <c r="E181" s="23">
        <v>3101</v>
      </c>
      <c r="F181" s="23">
        <v>10731400</v>
      </c>
      <c r="G181" s="47" t="s">
        <v>2761</v>
      </c>
      <c r="H181" s="27"/>
      <c r="I181" s="282"/>
      <c r="J181" s="41"/>
      <c r="K181" s="41">
        <f t="shared" si="7"/>
        <v>0</v>
      </c>
      <c r="L181" s="199"/>
      <c r="M181" s="343"/>
    </row>
    <row r="182" spans="1:13" ht="51" x14ac:dyDescent="0.35">
      <c r="A182" s="54">
        <v>23030104</v>
      </c>
      <c r="B182" s="435" t="s">
        <v>2891</v>
      </c>
      <c r="C182" s="54">
        <v>70630</v>
      </c>
      <c r="D182" s="75">
        <v>100000010101</v>
      </c>
      <c r="E182" s="54">
        <v>3101</v>
      </c>
      <c r="F182" s="54">
        <v>10722000</v>
      </c>
      <c r="G182" s="86" t="s">
        <v>2762</v>
      </c>
      <c r="H182" s="58"/>
      <c r="I182" s="308"/>
      <c r="J182" s="87"/>
      <c r="K182" s="87">
        <f t="shared" si="7"/>
        <v>0</v>
      </c>
      <c r="L182" s="204" t="s">
        <v>2553</v>
      </c>
      <c r="M182" s="343"/>
    </row>
    <row r="183" spans="1:13" ht="51" x14ac:dyDescent="0.35">
      <c r="A183" s="54">
        <v>23030104</v>
      </c>
      <c r="B183" s="435" t="s">
        <v>2891</v>
      </c>
      <c r="C183" s="54">
        <v>70630</v>
      </c>
      <c r="D183" s="75">
        <v>100000010101</v>
      </c>
      <c r="E183" s="54">
        <v>3101</v>
      </c>
      <c r="F183" s="54">
        <v>10730300</v>
      </c>
      <c r="G183" s="86" t="s">
        <v>2763</v>
      </c>
      <c r="H183" s="58">
        <v>10000000</v>
      </c>
      <c r="I183" s="308"/>
      <c r="J183" s="87">
        <v>-5000000</v>
      </c>
      <c r="K183" s="58">
        <f t="shared" si="7"/>
        <v>5000000</v>
      </c>
      <c r="L183" s="204" t="s">
        <v>2553</v>
      </c>
      <c r="M183" s="343"/>
    </row>
    <row r="184" spans="1:13" x14ac:dyDescent="0.35">
      <c r="A184" s="23">
        <v>23030104</v>
      </c>
      <c r="B184" s="435" t="s">
        <v>2893</v>
      </c>
      <c r="C184" s="23">
        <v>70630</v>
      </c>
      <c r="D184" s="46" t="s">
        <v>608</v>
      </c>
      <c r="E184" s="25">
        <v>3101</v>
      </c>
      <c r="F184" s="23">
        <v>10721300</v>
      </c>
      <c r="G184" s="47" t="s">
        <v>603</v>
      </c>
      <c r="H184" s="101"/>
      <c r="I184" s="255"/>
      <c r="J184" s="101"/>
      <c r="K184" s="101">
        <f t="shared" si="7"/>
        <v>0</v>
      </c>
      <c r="L184" s="199"/>
    </row>
    <row r="185" spans="1:13" x14ac:dyDescent="0.35">
      <c r="A185" s="23">
        <v>23030103</v>
      </c>
      <c r="B185" s="435" t="s">
        <v>2893</v>
      </c>
      <c r="C185" s="23">
        <v>70610</v>
      </c>
      <c r="D185" s="46" t="s">
        <v>607</v>
      </c>
      <c r="E185" s="25">
        <v>3101</v>
      </c>
      <c r="F185" s="23">
        <v>10721300</v>
      </c>
      <c r="G185" s="47" t="s">
        <v>604</v>
      </c>
      <c r="H185" s="101"/>
      <c r="I185" s="255"/>
      <c r="J185" s="101"/>
      <c r="K185" s="101">
        <f t="shared" si="7"/>
        <v>0</v>
      </c>
      <c r="L185" s="199"/>
    </row>
    <row r="186" spans="1:13" x14ac:dyDescent="0.35">
      <c r="A186" s="23">
        <v>23030102</v>
      </c>
      <c r="B186" s="435" t="s">
        <v>2893</v>
      </c>
      <c r="C186" s="23">
        <v>70435</v>
      </c>
      <c r="D186" s="46" t="s">
        <v>606</v>
      </c>
      <c r="E186" s="25">
        <v>3101</v>
      </c>
      <c r="F186" s="23">
        <v>10721300</v>
      </c>
      <c r="G186" s="47" t="s">
        <v>602</v>
      </c>
      <c r="H186" s="101"/>
      <c r="I186" s="255"/>
      <c r="J186" s="101"/>
      <c r="K186" s="101">
        <f t="shared" si="7"/>
        <v>0</v>
      </c>
      <c r="L186" s="199"/>
    </row>
    <row r="187" spans="1:13" ht="51" x14ac:dyDescent="0.35">
      <c r="A187" s="23">
        <v>23030101</v>
      </c>
      <c r="B187" s="435" t="s">
        <v>2891</v>
      </c>
      <c r="C187" s="23">
        <v>70111</v>
      </c>
      <c r="D187" s="46" t="s">
        <v>458</v>
      </c>
      <c r="E187" s="25">
        <v>3101</v>
      </c>
      <c r="F187" s="23">
        <v>10721300</v>
      </c>
      <c r="G187" s="26" t="s">
        <v>2116</v>
      </c>
      <c r="H187" s="41"/>
      <c r="I187" s="220">
        <v>238095872.5</v>
      </c>
      <c r="J187" s="41">
        <v>22195670</v>
      </c>
      <c r="K187" s="27">
        <f t="shared" si="7"/>
        <v>22195670</v>
      </c>
      <c r="L187" s="199"/>
    </row>
    <row r="188" spans="1:13" ht="51" x14ac:dyDescent="0.35">
      <c r="A188" s="23">
        <v>23030101</v>
      </c>
      <c r="B188" s="435" t="s">
        <v>2891</v>
      </c>
      <c r="C188" s="23">
        <v>70111</v>
      </c>
      <c r="D188" s="46" t="s">
        <v>458</v>
      </c>
      <c r="E188" s="25">
        <v>3101</v>
      </c>
      <c r="F188" s="23">
        <v>10721300</v>
      </c>
      <c r="G188" s="26" t="s">
        <v>2115</v>
      </c>
      <c r="H188" s="41"/>
      <c r="I188" s="220"/>
      <c r="J188" s="41">
        <v>8411600</v>
      </c>
      <c r="K188" s="27">
        <f t="shared" si="7"/>
        <v>8411600</v>
      </c>
      <c r="L188" s="199"/>
    </row>
    <row r="189" spans="1:13" x14ac:dyDescent="0.35">
      <c r="A189" s="23">
        <v>23030101</v>
      </c>
      <c r="B189" s="435" t="s">
        <v>2892</v>
      </c>
      <c r="C189" s="23">
        <v>70443</v>
      </c>
      <c r="D189" s="46">
        <v>130000010106</v>
      </c>
      <c r="E189" s="25">
        <v>3101</v>
      </c>
      <c r="F189" s="72"/>
      <c r="G189" s="26" t="s">
        <v>436</v>
      </c>
      <c r="H189" s="41">
        <v>20000000</v>
      </c>
      <c r="I189" s="220"/>
      <c r="J189" s="41">
        <v>30000000</v>
      </c>
      <c r="K189" s="27">
        <f t="shared" si="7"/>
        <v>50000000</v>
      </c>
      <c r="L189" s="199"/>
    </row>
    <row r="190" spans="1:13" x14ac:dyDescent="0.35">
      <c r="A190" s="23">
        <v>23030101</v>
      </c>
      <c r="B190" s="435" t="s">
        <v>2892</v>
      </c>
      <c r="C190" s="23">
        <v>70443</v>
      </c>
      <c r="D190" s="46">
        <v>130000010106</v>
      </c>
      <c r="E190" s="25">
        <v>3101</v>
      </c>
      <c r="F190" s="23">
        <v>10731500</v>
      </c>
      <c r="G190" s="26" t="s">
        <v>437</v>
      </c>
      <c r="H190" s="41">
        <v>10000000</v>
      </c>
      <c r="I190" s="220"/>
      <c r="J190" s="41"/>
      <c r="K190" s="27">
        <f t="shared" si="7"/>
        <v>10000000</v>
      </c>
      <c r="L190" s="199"/>
    </row>
    <row r="191" spans="1:13" x14ac:dyDescent="0.35">
      <c r="A191" s="23">
        <v>23030101</v>
      </c>
      <c r="B191" s="435" t="s">
        <v>2892</v>
      </c>
      <c r="C191" s="23">
        <v>70443</v>
      </c>
      <c r="D191" s="46">
        <v>130000010106</v>
      </c>
      <c r="E191" s="25">
        <v>3101</v>
      </c>
      <c r="F191" s="23">
        <v>10710900</v>
      </c>
      <c r="G191" s="26" t="s">
        <v>438</v>
      </c>
      <c r="H191" s="41">
        <v>10000000</v>
      </c>
      <c r="I191" s="220"/>
      <c r="J191" s="41"/>
      <c r="K191" s="27">
        <f t="shared" si="7"/>
        <v>10000000</v>
      </c>
      <c r="L191" s="199"/>
    </row>
    <row r="192" spans="1:13" x14ac:dyDescent="0.35">
      <c r="A192" s="23">
        <v>23030101</v>
      </c>
      <c r="B192" s="435" t="s">
        <v>2892</v>
      </c>
      <c r="C192" s="23">
        <v>70443</v>
      </c>
      <c r="D192" s="46">
        <v>130000010106</v>
      </c>
      <c r="E192" s="25">
        <v>3101</v>
      </c>
      <c r="F192" s="72"/>
      <c r="G192" s="26" t="s">
        <v>439</v>
      </c>
      <c r="H192" s="41">
        <v>15000000</v>
      </c>
      <c r="I192" s="220"/>
      <c r="J192" s="41">
        <v>-10000000</v>
      </c>
      <c r="K192" s="27">
        <f t="shared" si="7"/>
        <v>5000000</v>
      </c>
      <c r="L192" s="199"/>
    </row>
    <row r="193" spans="1:12" ht="51" x14ac:dyDescent="0.35">
      <c r="A193" s="23">
        <v>23030101</v>
      </c>
      <c r="B193" s="435" t="s">
        <v>2892</v>
      </c>
      <c r="C193" s="23">
        <v>70443</v>
      </c>
      <c r="D193" s="46">
        <v>130000010106</v>
      </c>
      <c r="E193" s="25">
        <v>3101</v>
      </c>
      <c r="F193" s="23">
        <v>10731600</v>
      </c>
      <c r="G193" s="47" t="s">
        <v>443</v>
      </c>
      <c r="H193" s="41">
        <v>15000000</v>
      </c>
      <c r="I193" s="220"/>
      <c r="J193" s="41">
        <v>-10000000</v>
      </c>
      <c r="K193" s="27">
        <f t="shared" si="7"/>
        <v>5000000</v>
      </c>
      <c r="L193" s="199"/>
    </row>
    <row r="194" spans="1:12" ht="51" x14ac:dyDescent="0.35">
      <c r="A194" s="23">
        <v>23030101</v>
      </c>
      <c r="B194" s="435" t="s">
        <v>2893</v>
      </c>
      <c r="C194" s="23">
        <v>70443</v>
      </c>
      <c r="D194" s="46">
        <v>50000010104</v>
      </c>
      <c r="E194" s="25">
        <v>3101</v>
      </c>
      <c r="F194" s="23">
        <v>10721300</v>
      </c>
      <c r="G194" s="47" t="s">
        <v>534</v>
      </c>
      <c r="H194" s="67">
        <v>17200000</v>
      </c>
      <c r="I194" s="224"/>
      <c r="J194" s="312">
        <v>-10000000</v>
      </c>
      <c r="K194" s="67">
        <f t="shared" si="7"/>
        <v>7200000</v>
      </c>
      <c r="L194" s="199"/>
    </row>
    <row r="195" spans="1:12" ht="51" x14ac:dyDescent="0.35">
      <c r="A195" s="23">
        <v>23030101</v>
      </c>
      <c r="B195" s="435" t="s">
        <v>2893</v>
      </c>
      <c r="C195" s="23">
        <v>70443</v>
      </c>
      <c r="D195" s="46">
        <v>50000010104</v>
      </c>
      <c r="E195" s="25">
        <v>3101</v>
      </c>
      <c r="F195" s="23">
        <v>10721300</v>
      </c>
      <c r="G195" s="47" t="s">
        <v>535</v>
      </c>
      <c r="H195" s="67">
        <v>50000000</v>
      </c>
      <c r="I195" s="224"/>
      <c r="J195" s="312">
        <v>-30000000</v>
      </c>
      <c r="K195" s="67">
        <f t="shared" si="7"/>
        <v>20000000</v>
      </c>
      <c r="L195" s="199"/>
    </row>
    <row r="196" spans="1:12" x14ac:dyDescent="0.35">
      <c r="A196" s="23">
        <v>23030101</v>
      </c>
      <c r="B196" s="435" t="s">
        <v>2893</v>
      </c>
      <c r="C196" s="23">
        <v>70443</v>
      </c>
      <c r="D196" s="46">
        <v>50000010104</v>
      </c>
      <c r="E196" s="25">
        <v>3101</v>
      </c>
      <c r="F196" s="23">
        <v>10721300</v>
      </c>
      <c r="G196" s="26" t="s">
        <v>536</v>
      </c>
      <c r="H196" s="67">
        <v>17200000</v>
      </c>
      <c r="I196" s="224"/>
      <c r="J196" s="68"/>
      <c r="K196" s="67">
        <f t="shared" si="7"/>
        <v>17200000</v>
      </c>
      <c r="L196" s="199"/>
    </row>
    <row r="197" spans="1:12" ht="51" x14ac:dyDescent="0.35">
      <c r="A197" s="23">
        <v>23030101</v>
      </c>
      <c r="B197" s="435" t="s">
        <v>2893</v>
      </c>
      <c r="C197" s="23">
        <v>70443</v>
      </c>
      <c r="D197" s="46">
        <v>50000010104</v>
      </c>
      <c r="E197" s="25">
        <v>3101</v>
      </c>
      <c r="F197" s="23">
        <v>10721300</v>
      </c>
      <c r="G197" s="47" t="s">
        <v>537</v>
      </c>
      <c r="H197" s="67">
        <v>50000000</v>
      </c>
      <c r="I197" s="224"/>
      <c r="J197" s="82">
        <v>-32500000</v>
      </c>
      <c r="K197" s="67">
        <f t="shared" si="7"/>
        <v>17500000</v>
      </c>
      <c r="L197" s="199"/>
    </row>
    <row r="198" spans="1:12" ht="51" x14ac:dyDescent="0.35">
      <c r="A198" s="23">
        <v>23030101</v>
      </c>
      <c r="B198" s="435" t="s">
        <v>2893</v>
      </c>
      <c r="C198" s="23">
        <v>70610</v>
      </c>
      <c r="D198" s="46">
        <v>60000010103</v>
      </c>
      <c r="E198" s="25">
        <v>3101</v>
      </c>
      <c r="F198" s="23">
        <v>107213000</v>
      </c>
      <c r="G198" s="47" t="s">
        <v>600</v>
      </c>
      <c r="H198" s="101">
        <v>21190050</v>
      </c>
      <c r="I198" s="255">
        <v>2209040</v>
      </c>
      <c r="J198" s="101"/>
      <c r="K198" s="101">
        <f t="shared" si="7"/>
        <v>21190050</v>
      </c>
      <c r="L198" s="200"/>
    </row>
    <row r="199" spans="1:12" ht="51" x14ac:dyDescent="0.35">
      <c r="A199" s="23">
        <v>23030101</v>
      </c>
      <c r="B199" s="435" t="s">
        <v>2893</v>
      </c>
      <c r="C199" s="23">
        <v>70443</v>
      </c>
      <c r="D199" s="46">
        <v>60000010103</v>
      </c>
      <c r="E199" s="25">
        <v>3101</v>
      </c>
      <c r="F199" s="23">
        <v>10721300</v>
      </c>
      <c r="G199" s="47" t="s">
        <v>1009</v>
      </c>
      <c r="H199" s="101">
        <v>23650000</v>
      </c>
      <c r="I199" s="255"/>
      <c r="J199" s="106">
        <v>8000000</v>
      </c>
      <c r="K199" s="101">
        <f t="shared" si="7"/>
        <v>31650000</v>
      </c>
      <c r="L199" s="199"/>
    </row>
    <row r="200" spans="1:12" ht="51" x14ac:dyDescent="0.35">
      <c r="A200" s="23">
        <v>23020127</v>
      </c>
      <c r="B200" s="435" t="s">
        <v>2890</v>
      </c>
      <c r="C200" s="23">
        <v>70460</v>
      </c>
      <c r="D200" s="46">
        <v>110000010102</v>
      </c>
      <c r="E200" s="25">
        <v>3101</v>
      </c>
      <c r="F200" s="23">
        <v>10721300</v>
      </c>
      <c r="G200" s="26" t="s">
        <v>2612</v>
      </c>
      <c r="H200" s="27">
        <v>38091984</v>
      </c>
      <c r="I200" s="215"/>
      <c r="J200" s="27"/>
      <c r="K200" s="27">
        <f t="shared" si="7"/>
        <v>38091984</v>
      </c>
      <c r="L200" s="199"/>
    </row>
    <row r="201" spans="1:12" ht="51" x14ac:dyDescent="0.35">
      <c r="A201" s="23">
        <v>23020127</v>
      </c>
      <c r="B201" s="435" t="s">
        <v>2890</v>
      </c>
      <c r="C201" s="23">
        <v>70460</v>
      </c>
      <c r="D201" s="46">
        <v>110000010102</v>
      </c>
      <c r="E201" s="25">
        <v>3101</v>
      </c>
      <c r="F201" s="23">
        <v>10721300</v>
      </c>
      <c r="G201" s="47" t="s">
        <v>2613</v>
      </c>
      <c r="H201" s="27">
        <v>500000000</v>
      </c>
      <c r="I201" s="215">
        <v>172028779.25</v>
      </c>
      <c r="J201" s="27"/>
      <c r="K201" s="27">
        <f t="shared" si="7"/>
        <v>500000000</v>
      </c>
      <c r="L201" s="199"/>
    </row>
    <row r="202" spans="1:12" ht="51" x14ac:dyDescent="0.35">
      <c r="A202" s="23">
        <v>23020127</v>
      </c>
      <c r="B202" s="435" t="s">
        <v>2890</v>
      </c>
      <c r="C202" s="23">
        <v>70460</v>
      </c>
      <c r="D202" s="46">
        <v>110000010104</v>
      </c>
      <c r="E202" s="25">
        <v>3101</v>
      </c>
      <c r="F202" s="23">
        <v>10721300</v>
      </c>
      <c r="G202" s="47" t="s">
        <v>2614</v>
      </c>
      <c r="H202" s="27">
        <v>200000</v>
      </c>
      <c r="I202" s="215"/>
      <c r="J202" s="41"/>
      <c r="K202" s="27">
        <f t="shared" si="7"/>
        <v>200000</v>
      </c>
      <c r="L202" s="199"/>
    </row>
    <row r="203" spans="1:12" ht="51" x14ac:dyDescent="0.35">
      <c r="A203" s="23">
        <v>23020127</v>
      </c>
      <c r="B203" s="435" t="s">
        <v>2890</v>
      </c>
      <c r="C203" s="23">
        <v>70460</v>
      </c>
      <c r="D203" s="46">
        <v>110000010104</v>
      </c>
      <c r="E203" s="25">
        <v>3101</v>
      </c>
      <c r="F203" s="23">
        <v>10721300</v>
      </c>
      <c r="G203" s="47" t="s">
        <v>2615</v>
      </c>
      <c r="H203" s="27">
        <v>56000000</v>
      </c>
      <c r="I203" s="215">
        <v>29300161.25</v>
      </c>
      <c r="J203" s="41"/>
      <c r="K203" s="27">
        <f t="shared" si="7"/>
        <v>56000000</v>
      </c>
      <c r="L203" s="199"/>
    </row>
    <row r="204" spans="1:12" ht="51" x14ac:dyDescent="0.35">
      <c r="A204" s="54">
        <v>23020127</v>
      </c>
      <c r="B204" s="435" t="s">
        <v>2891</v>
      </c>
      <c r="C204" s="54">
        <v>70443</v>
      </c>
      <c r="D204" s="75">
        <v>130000010106</v>
      </c>
      <c r="E204" s="56">
        <v>3101</v>
      </c>
      <c r="F204" s="54">
        <v>10721300</v>
      </c>
      <c r="G204" s="86" t="s">
        <v>2711</v>
      </c>
      <c r="H204" s="58">
        <v>848000</v>
      </c>
      <c r="I204" s="221"/>
      <c r="J204" s="87"/>
      <c r="K204" s="58">
        <f t="shared" si="7"/>
        <v>848000</v>
      </c>
      <c r="L204" s="204" t="s">
        <v>2551</v>
      </c>
    </row>
    <row r="205" spans="1:12" ht="51" x14ac:dyDescent="0.35">
      <c r="A205" s="54">
        <v>23020127</v>
      </c>
      <c r="B205" s="435" t="s">
        <v>2891</v>
      </c>
      <c r="C205" s="54">
        <v>70443</v>
      </c>
      <c r="D205" s="75">
        <v>130000010106</v>
      </c>
      <c r="E205" s="56">
        <v>3101</v>
      </c>
      <c r="F205" s="54">
        <v>10720503</v>
      </c>
      <c r="G205" s="73" t="s">
        <v>2712</v>
      </c>
      <c r="H205" s="77">
        <v>848000</v>
      </c>
      <c r="I205" s="230"/>
      <c r="J205" s="134"/>
      <c r="K205" s="77">
        <f t="shared" si="7"/>
        <v>848000</v>
      </c>
      <c r="L205" s="204" t="s">
        <v>2551</v>
      </c>
    </row>
    <row r="206" spans="1:12" ht="51" x14ac:dyDescent="0.35">
      <c r="A206" s="78">
        <v>23020127</v>
      </c>
      <c r="B206" s="435" t="s">
        <v>2891</v>
      </c>
      <c r="C206" s="78">
        <v>70443</v>
      </c>
      <c r="D206" s="79">
        <v>130000010106</v>
      </c>
      <c r="E206" s="80">
        <v>3101</v>
      </c>
      <c r="F206" s="78">
        <v>10731908</v>
      </c>
      <c r="G206" s="91" t="s">
        <v>2713</v>
      </c>
      <c r="H206" s="81">
        <v>848000</v>
      </c>
      <c r="I206" s="228"/>
      <c r="J206" s="133"/>
      <c r="K206" s="81">
        <f t="shared" si="7"/>
        <v>848000</v>
      </c>
      <c r="L206" s="210" t="s">
        <v>2551</v>
      </c>
    </row>
    <row r="207" spans="1:12" ht="51" x14ac:dyDescent="0.35">
      <c r="A207" s="23">
        <v>23020127</v>
      </c>
      <c r="B207" s="435" t="s">
        <v>2891</v>
      </c>
      <c r="C207" s="23">
        <v>70443</v>
      </c>
      <c r="D207" s="46">
        <v>130000010106</v>
      </c>
      <c r="E207" s="25">
        <v>3101</v>
      </c>
      <c r="F207" s="23">
        <v>10721300</v>
      </c>
      <c r="G207" s="47" t="s">
        <v>2714</v>
      </c>
      <c r="H207" s="27">
        <v>2120000</v>
      </c>
      <c r="I207" s="215"/>
      <c r="J207" s="41"/>
      <c r="K207" s="38">
        <f t="shared" si="7"/>
        <v>2120000</v>
      </c>
      <c r="L207" s="199"/>
    </row>
    <row r="208" spans="1:12" ht="102" x14ac:dyDescent="0.35">
      <c r="A208" s="440">
        <v>23020127</v>
      </c>
      <c r="B208" s="435" t="s">
        <v>2891</v>
      </c>
      <c r="C208" s="440">
        <v>70460</v>
      </c>
      <c r="D208" s="440" t="s">
        <v>2628</v>
      </c>
      <c r="E208" s="440" t="s">
        <v>545</v>
      </c>
      <c r="F208" s="440">
        <v>10721300</v>
      </c>
      <c r="G208" s="467" t="s">
        <v>2629</v>
      </c>
      <c r="H208" s="483">
        <v>250000</v>
      </c>
      <c r="I208" s="507"/>
      <c r="J208" s="483"/>
      <c r="K208" s="551">
        <f t="shared" si="7"/>
        <v>250000</v>
      </c>
      <c r="L208" s="397" t="s">
        <v>2101</v>
      </c>
    </row>
    <row r="209" spans="1:12" ht="51" x14ac:dyDescent="0.35">
      <c r="A209" s="23">
        <v>23020127</v>
      </c>
      <c r="B209" s="435" t="s">
        <v>2891</v>
      </c>
      <c r="C209" s="23">
        <v>70460</v>
      </c>
      <c r="D209" s="46">
        <v>110000010104</v>
      </c>
      <c r="E209" s="25">
        <v>3101</v>
      </c>
      <c r="F209" s="23">
        <v>10721300</v>
      </c>
      <c r="G209" s="28" t="s">
        <v>2779</v>
      </c>
      <c r="H209" s="29">
        <v>107024.00000000001</v>
      </c>
      <c r="I209" s="283"/>
      <c r="J209" s="40">
        <v>-53512</v>
      </c>
      <c r="K209" s="38">
        <f t="shared" si="7"/>
        <v>53512.000000000015</v>
      </c>
      <c r="L209" s="199"/>
    </row>
    <row r="210" spans="1:12" x14ac:dyDescent="0.35">
      <c r="A210" s="34">
        <v>23020127</v>
      </c>
      <c r="B210" s="435" t="s">
        <v>2891</v>
      </c>
      <c r="C210" s="34">
        <v>70460</v>
      </c>
      <c r="D210" s="49">
        <v>110000010104</v>
      </c>
      <c r="E210" s="36">
        <v>3101</v>
      </c>
      <c r="F210" s="34">
        <v>10721300</v>
      </c>
      <c r="G210" s="37" t="s">
        <v>2780</v>
      </c>
      <c r="H210" s="44">
        <v>21000000</v>
      </c>
      <c r="I210" s="341"/>
      <c r="J210" s="44">
        <v>-10500000</v>
      </c>
      <c r="K210" s="38">
        <f t="shared" si="7"/>
        <v>10500000</v>
      </c>
      <c r="L210" s="198"/>
    </row>
    <row r="211" spans="1:12" ht="51" x14ac:dyDescent="0.35">
      <c r="A211" s="23">
        <v>23020127</v>
      </c>
      <c r="B211" s="435" t="s">
        <v>2891</v>
      </c>
      <c r="C211" s="23">
        <v>70460</v>
      </c>
      <c r="D211" s="46">
        <v>110000010102</v>
      </c>
      <c r="E211" s="25">
        <v>3101</v>
      </c>
      <c r="F211" s="23">
        <v>10721300</v>
      </c>
      <c r="G211" s="47" t="s">
        <v>2799</v>
      </c>
      <c r="H211" s="27">
        <v>52800000</v>
      </c>
      <c r="I211" s="282"/>
      <c r="J211" s="41">
        <v>-26400000</v>
      </c>
      <c r="K211" s="38">
        <f t="shared" si="7"/>
        <v>26400000</v>
      </c>
      <c r="L211" s="199"/>
    </row>
    <row r="212" spans="1:12" ht="51" x14ac:dyDescent="0.35">
      <c r="A212" s="23">
        <v>23020127</v>
      </c>
      <c r="B212" s="435" t="s">
        <v>2891</v>
      </c>
      <c r="C212" s="23">
        <v>70460</v>
      </c>
      <c r="D212" s="46">
        <v>110000010102</v>
      </c>
      <c r="E212" s="25">
        <v>3101</v>
      </c>
      <c r="F212" s="23">
        <v>10721300</v>
      </c>
      <c r="G212" s="26" t="s">
        <v>2846</v>
      </c>
      <c r="H212" s="27"/>
      <c r="I212" s="282"/>
      <c r="J212" s="41">
        <v>5000000</v>
      </c>
      <c r="K212" s="38">
        <f t="shared" ref="K212:K243" si="8">SUM(H212,J212)</f>
        <v>5000000</v>
      </c>
      <c r="L212" s="199"/>
    </row>
    <row r="213" spans="1:12" ht="51" x14ac:dyDescent="0.35">
      <c r="A213" s="23">
        <v>23020127</v>
      </c>
      <c r="B213" s="435" t="s">
        <v>2891</v>
      </c>
      <c r="C213" s="23">
        <v>70460</v>
      </c>
      <c r="D213" s="46">
        <v>110000010102</v>
      </c>
      <c r="E213" s="25">
        <v>3101</v>
      </c>
      <c r="F213" s="23">
        <v>10721300</v>
      </c>
      <c r="G213" s="26" t="s">
        <v>2781</v>
      </c>
      <c r="H213" s="27">
        <v>1074917</v>
      </c>
      <c r="I213" s="282"/>
      <c r="J213" s="41">
        <v>-537458.5</v>
      </c>
      <c r="K213" s="38">
        <f t="shared" si="8"/>
        <v>537458.5</v>
      </c>
      <c r="L213" s="199"/>
    </row>
    <row r="214" spans="1:12" x14ac:dyDescent="0.35">
      <c r="A214" s="54">
        <v>23020127</v>
      </c>
      <c r="B214" s="435" t="s">
        <v>2891</v>
      </c>
      <c r="C214" s="54">
        <v>70460</v>
      </c>
      <c r="D214" s="75">
        <v>110000010102</v>
      </c>
      <c r="E214" s="56">
        <v>3101</v>
      </c>
      <c r="F214" s="54">
        <v>10721300</v>
      </c>
      <c r="G214" s="57" t="s">
        <v>1976</v>
      </c>
      <c r="H214" s="58">
        <v>100000</v>
      </c>
      <c r="I214" s="221"/>
      <c r="J214" s="87"/>
      <c r="K214" s="81">
        <f t="shared" si="8"/>
        <v>100000</v>
      </c>
      <c r="L214" s="204" t="s">
        <v>2889</v>
      </c>
    </row>
    <row r="215" spans="1:12" ht="102" x14ac:dyDescent="0.35">
      <c r="A215" s="54">
        <v>23020127</v>
      </c>
      <c r="B215" s="435" t="s">
        <v>2891</v>
      </c>
      <c r="C215" s="54">
        <v>70460</v>
      </c>
      <c r="D215" s="75">
        <v>110000010102</v>
      </c>
      <c r="E215" s="56">
        <v>3101</v>
      </c>
      <c r="F215" s="54">
        <v>10721300</v>
      </c>
      <c r="G215" s="86" t="s">
        <v>2096</v>
      </c>
      <c r="H215" s="58">
        <v>250000</v>
      </c>
      <c r="I215" s="221"/>
      <c r="J215" s="87"/>
      <c r="K215" s="81">
        <f t="shared" si="8"/>
        <v>250000</v>
      </c>
      <c r="L215" s="204" t="s">
        <v>2889</v>
      </c>
    </row>
    <row r="216" spans="1:12" ht="51" x14ac:dyDescent="0.35">
      <c r="A216" s="23">
        <v>23020127</v>
      </c>
      <c r="B216" s="435" t="s">
        <v>2891</v>
      </c>
      <c r="C216" s="23">
        <v>70460</v>
      </c>
      <c r="D216" s="46">
        <v>110000010106</v>
      </c>
      <c r="E216" s="25">
        <v>3101</v>
      </c>
      <c r="F216" s="23">
        <v>10721300</v>
      </c>
      <c r="G216" s="47" t="s">
        <v>406</v>
      </c>
      <c r="H216" s="27">
        <v>3000000000</v>
      </c>
      <c r="I216" s="215"/>
      <c r="J216" s="27"/>
      <c r="K216" s="38">
        <f t="shared" si="8"/>
        <v>3000000000</v>
      </c>
      <c r="L216" s="199"/>
    </row>
    <row r="217" spans="1:12" ht="51" x14ac:dyDescent="0.35">
      <c r="A217" s="23">
        <v>23020127</v>
      </c>
      <c r="B217" s="435" t="s">
        <v>2893</v>
      </c>
      <c r="C217" s="23">
        <v>70460</v>
      </c>
      <c r="D217" s="46">
        <v>140000010104</v>
      </c>
      <c r="E217" s="25">
        <v>3101</v>
      </c>
      <c r="F217" s="23">
        <v>10721300</v>
      </c>
      <c r="G217" s="26" t="s">
        <v>624</v>
      </c>
      <c r="H217" s="101">
        <v>587370</v>
      </c>
      <c r="I217" s="255"/>
      <c r="J217" s="101"/>
      <c r="K217" s="99">
        <f t="shared" si="8"/>
        <v>587370</v>
      </c>
      <c r="L217" s="200"/>
    </row>
    <row r="218" spans="1:12" x14ac:dyDescent="0.35">
      <c r="A218" s="23">
        <v>23020127</v>
      </c>
      <c r="B218" s="435" t="s">
        <v>2893</v>
      </c>
      <c r="C218" s="23">
        <v>70460</v>
      </c>
      <c r="D218" s="46">
        <v>110000010102</v>
      </c>
      <c r="E218" s="25">
        <v>3101</v>
      </c>
      <c r="F218" s="23">
        <v>10721300</v>
      </c>
      <c r="G218" s="26" t="s">
        <v>625</v>
      </c>
      <c r="H218" s="101">
        <v>1000000</v>
      </c>
      <c r="I218" s="255"/>
      <c r="J218" s="102"/>
      <c r="K218" s="99">
        <f t="shared" si="8"/>
        <v>1000000</v>
      </c>
      <c r="L218" s="200"/>
    </row>
    <row r="219" spans="1:12" ht="76.5" x14ac:dyDescent="0.35">
      <c r="A219" s="23">
        <v>23020125</v>
      </c>
      <c r="B219" s="435" t="s">
        <v>2891</v>
      </c>
      <c r="C219" s="23">
        <v>70435</v>
      </c>
      <c r="D219" s="46">
        <v>140000010104</v>
      </c>
      <c r="E219" s="25">
        <v>3101</v>
      </c>
      <c r="F219" s="23">
        <v>10721300</v>
      </c>
      <c r="G219" s="47" t="s">
        <v>387</v>
      </c>
      <c r="H219" s="27">
        <v>2500000</v>
      </c>
      <c r="I219" s="215"/>
      <c r="J219" s="41"/>
      <c r="K219" s="53">
        <f t="shared" si="8"/>
        <v>2500000</v>
      </c>
      <c r="L219" s="199"/>
    </row>
    <row r="220" spans="1:12" ht="76.5" x14ac:dyDescent="0.35">
      <c r="A220" s="23">
        <v>23020125</v>
      </c>
      <c r="B220" s="435" t="s">
        <v>2891</v>
      </c>
      <c r="C220" s="23">
        <v>70435</v>
      </c>
      <c r="D220" s="46">
        <v>120000010102</v>
      </c>
      <c r="E220" s="25">
        <v>3101</v>
      </c>
      <c r="F220" s="23">
        <v>10721300</v>
      </c>
      <c r="G220" s="47" t="s">
        <v>388</v>
      </c>
      <c r="H220" s="41">
        <v>4800000</v>
      </c>
      <c r="I220" s="220"/>
      <c r="J220" s="41"/>
      <c r="K220" s="53">
        <f t="shared" si="8"/>
        <v>4800000</v>
      </c>
      <c r="L220" s="199"/>
    </row>
    <row r="221" spans="1:12" ht="51" x14ac:dyDescent="0.35">
      <c r="A221" s="23">
        <v>23020125</v>
      </c>
      <c r="B221" s="435" t="s">
        <v>2891</v>
      </c>
      <c r="C221" s="23">
        <v>70435</v>
      </c>
      <c r="D221" s="46">
        <v>140000010104</v>
      </c>
      <c r="E221" s="25">
        <v>3101</v>
      </c>
      <c r="F221" s="23">
        <v>10710900</v>
      </c>
      <c r="G221" s="47" t="s">
        <v>389</v>
      </c>
      <c r="H221" s="27">
        <v>2400000</v>
      </c>
      <c r="I221" s="215"/>
      <c r="J221" s="41"/>
      <c r="K221" s="53">
        <f t="shared" si="8"/>
        <v>2400000</v>
      </c>
      <c r="L221" s="199"/>
    </row>
    <row r="222" spans="1:12" ht="51" x14ac:dyDescent="0.35">
      <c r="A222" s="23">
        <v>23020125</v>
      </c>
      <c r="B222" s="435" t="s">
        <v>2891</v>
      </c>
      <c r="C222" s="23">
        <v>70435</v>
      </c>
      <c r="D222" s="46">
        <v>140000010104</v>
      </c>
      <c r="E222" s="25">
        <v>3101</v>
      </c>
      <c r="F222" s="23">
        <v>10731500</v>
      </c>
      <c r="G222" s="47" t="s">
        <v>390</v>
      </c>
      <c r="H222" s="27">
        <v>3000000</v>
      </c>
      <c r="I222" s="215"/>
      <c r="J222" s="41"/>
      <c r="K222" s="38">
        <f t="shared" si="8"/>
        <v>3000000</v>
      </c>
      <c r="L222" s="199"/>
    </row>
    <row r="223" spans="1:12" ht="51" x14ac:dyDescent="0.35">
      <c r="A223" s="23">
        <v>23020124</v>
      </c>
      <c r="B223" s="435" t="s">
        <v>2891</v>
      </c>
      <c r="C223" s="23">
        <v>70443</v>
      </c>
      <c r="D223" s="46">
        <v>60000010103</v>
      </c>
      <c r="E223" s="25">
        <v>3101</v>
      </c>
      <c r="F223" s="23">
        <v>10710904</v>
      </c>
      <c r="G223" s="26" t="s">
        <v>364</v>
      </c>
      <c r="H223" s="27">
        <v>1600000</v>
      </c>
      <c r="I223" s="215"/>
      <c r="J223" s="41"/>
      <c r="K223" s="53">
        <f t="shared" si="8"/>
        <v>1600000</v>
      </c>
      <c r="L223" s="199"/>
    </row>
    <row r="224" spans="1:12" ht="51" x14ac:dyDescent="0.35">
      <c r="A224" s="23">
        <v>23020123</v>
      </c>
      <c r="B224" s="435" t="s">
        <v>2891</v>
      </c>
      <c r="C224" s="23">
        <v>70435</v>
      </c>
      <c r="D224" s="46">
        <v>140000010104</v>
      </c>
      <c r="E224" s="25">
        <v>3101</v>
      </c>
      <c r="F224" s="23">
        <v>10721300</v>
      </c>
      <c r="G224" s="47" t="s">
        <v>386</v>
      </c>
      <c r="H224" s="27">
        <v>8000000</v>
      </c>
      <c r="I224" s="215"/>
      <c r="J224" s="41"/>
      <c r="K224" s="53">
        <f t="shared" si="8"/>
        <v>8000000</v>
      </c>
      <c r="L224" s="199"/>
    </row>
    <row r="225" spans="1:12" ht="76.5" x14ac:dyDescent="0.35">
      <c r="A225" s="23">
        <v>23020119</v>
      </c>
      <c r="B225" s="435" t="s">
        <v>2890</v>
      </c>
      <c r="C225" s="23">
        <v>70840</v>
      </c>
      <c r="D225" s="46">
        <v>30000020106</v>
      </c>
      <c r="E225" s="25">
        <v>3101</v>
      </c>
      <c r="F225" s="23">
        <v>10721300</v>
      </c>
      <c r="G225" s="47" t="s">
        <v>2582</v>
      </c>
      <c r="H225" s="27">
        <v>50000000</v>
      </c>
      <c r="I225" s="215"/>
      <c r="J225" s="41">
        <v>-25000000</v>
      </c>
      <c r="K225" s="44">
        <f t="shared" si="8"/>
        <v>25000000</v>
      </c>
      <c r="L225" s="199"/>
    </row>
    <row r="226" spans="1:12" ht="51" x14ac:dyDescent="0.35">
      <c r="A226" s="23">
        <v>23020119</v>
      </c>
      <c r="B226" s="435" t="s">
        <v>2890</v>
      </c>
      <c r="C226" s="23">
        <v>70840</v>
      </c>
      <c r="D226" s="46">
        <v>30000020106</v>
      </c>
      <c r="E226" s="25">
        <v>3101</v>
      </c>
      <c r="F226" s="23">
        <v>10721300</v>
      </c>
      <c r="G226" s="47" t="s">
        <v>2583</v>
      </c>
      <c r="H226" s="27">
        <v>6614200</v>
      </c>
      <c r="I226" s="215"/>
      <c r="J226" s="41"/>
      <c r="K226" s="38">
        <f t="shared" si="8"/>
        <v>6614200</v>
      </c>
      <c r="L226" s="199"/>
    </row>
    <row r="227" spans="1:12" ht="51" x14ac:dyDescent="0.35">
      <c r="A227" s="23">
        <v>23020119</v>
      </c>
      <c r="B227" s="435" t="s">
        <v>2890</v>
      </c>
      <c r="C227" s="23">
        <v>70820</v>
      </c>
      <c r="D227" s="46">
        <v>30000020106</v>
      </c>
      <c r="E227" s="25">
        <v>3101</v>
      </c>
      <c r="F227" s="23">
        <v>10721300</v>
      </c>
      <c r="G227" s="47" t="s">
        <v>2584</v>
      </c>
      <c r="H227" s="27">
        <v>12000000</v>
      </c>
      <c r="I227" s="215"/>
      <c r="J227" s="27"/>
      <c r="K227" s="38">
        <f t="shared" si="8"/>
        <v>12000000</v>
      </c>
      <c r="L227" s="199"/>
    </row>
    <row r="228" spans="1:12" ht="51" x14ac:dyDescent="0.35">
      <c r="A228" s="23">
        <v>23020119</v>
      </c>
      <c r="B228" s="435" t="s">
        <v>2891</v>
      </c>
      <c r="C228" s="23">
        <v>70810</v>
      </c>
      <c r="D228" s="46">
        <v>80000020103</v>
      </c>
      <c r="E228" s="25">
        <v>3101</v>
      </c>
      <c r="F228" s="23">
        <v>10721300</v>
      </c>
      <c r="G228" s="47" t="s">
        <v>2675</v>
      </c>
      <c r="H228" s="27">
        <v>5000000</v>
      </c>
      <c r="I228" s="215"/>
      <c r="J228" s="41"/>
      <c r="K228" s="38">
        <f t="shared" si="8"/>
        <v>5000000</v>
      </c>
      <c r="L228" s="199"/>
    </row>
    <row r="229" spans="1:12" ht="76.5" x14ac:dyDescent="0.35">
      <c r="A229" s="23">
        <v>23020119</v>
      </c>
      <c r="B229" s="435" t="s">
        <v>2891</v>
      </c>
      <c r="C229" s="23">
        <v>70810</v>
      </c>
      <c r="D229" s="46">
        <v>80000020103</v>
      </c>
      <c r="E229" s="25">
        <v>3101</v>
      </c>
      <c r="F229" s="23">
        <v>10721300</v>
      </c>
      <c r="G229" s="47" t="s">
        <v>2676</v>
      </c>
      <c r="H229" s="27">
        <v>15000000</v>
      </c>
      <c r="I229" s="215"/>
      <c r="J229" s="41">
        <v>-14000000</v>
      </c>
      <c r="K229" s="38">
        <f t="shared" si="8"/>
        <v>1000000</v>
      </c>
      <c r="L229" s="199"/>
    </row>
    <row r="230" spans="1:12" ht="51" x14ac:dyDescent="0.35">
      <c r="A230" s="23">
        <v>23020119</v>
      </c>
      <c r="B230" s="435" t="s">
        <v>2891</v>
      </c>
      <c r="C230" s="23">
        <v>70810</v>
      </c>
      <c r="D230" s="46">
        <v>80000020103</v>
      </c>
      <c r="E230" s="25">
        <v>3101</v>
      </c>
      <c r="F230" s="23">
        <v>10710901</v>
      </c>
      <c r="G230" s="47" t="s">
        <v>2677</v>
      </c>
      <c r="H230" s="27">
        <v>10000000</v>
      </c>
      <c r="I230" s="215"/>
      <c r="J230" s="41">
        <v>-9000000</v>
      </c>
      <c r="K230" s="38">
        <f t="shared" si="8"/>
        <v>1000000</v>
      </c>
      <c r="L230" s="199"/>
    </row>
    <row r="231" spans="1:12" ht="51" x14ac:dyDescent="0.35">
      <c r="A231" s="23">
        <v>23020119</v>
      </c>
      <c r="B231" s="435" t="s">
        <v>2891</v>
      </c>
      <c r="C231" s="23">
        <v>70810</v>
      </c>
      <c r="D231" s="46">
        <v>80000020103</v>
      </c>
      <c r="E231" s="25">
        <v>3101</v>
      </c>
      <c r="F231" s="23">
        <v>10721300</v>
      </c>
      <c r="G231" s="47" t="s">
        <v>2678</v>
      </c>
      <c r="H231" s="41">
        <v>10000000</v>
      </c>
      <c r="I231" s="220"/>
      <c r="J231" s="41">
        <v>-9000000</v>
      </c>
      <c r="K231" s="38">
        <f t="shared" si="8"/>
        <v>1000000</v>
      </c>
      <c r="L231" s="199"/>
    </row>
    <row r="232" spans="1:12" ht="51" x14ac:dyDescent="0.35">
      <c r="A232" s="23">
        <v>23020119</v>
      </c>
      <c r="B232" s="435" t="s">
        <v>2891</v>
      </c>
      <c r="C232" s="23">
        <v>70810</v>
      </c>
      <c r="D232" s="46">
        <v>80000020103</v>
      </c>
      <c r="E232" s="25">
        <v>3101</v>
      </c>
      <c r="F232" s="23">
        <v>10731900</v>
      </c>
      <c r="G232" s="47" t="s">
        <v>2679</v>
      </c>
      <c r="H232" s="41">
        <v>10000000</v>
      </c>
      <c r="I232" s="220"/>
      <c r="J232" s="41">
        <v>-9000000</v>
      </c>
      <c r="K232" s="38">
        <f t="shared" si="8"/>
        <v>1000000</v>
      </c>
      <c r="L232" s="199"/>
    </row>
    <row r="233" spans="1:12" ht="51" x14ac:dyDescent="0.35">
      <c r="A233" s="78">
        <v>23020119</v>
      </c>
      <c r="B233" s="435" t="s">
        <v>2891</v>
      </c>
      <c r="C233" s="78">
        <v>70810</v>
      </c>
      <c r="D233" s="79">
        <v>30000020106</v>
      </c>
      <c r="E233" s="80">
        <v>3101</v>
      </c>
      <c r="F233" s="78">
        <v>10721300</v>
      </c>
      <c r="G233" s="129" t="s">
        <v>1565</v>
      </c>
      <c r="H233" s="81">
        <v>500000</v>
      </c>
      <c r="I233" s="228"/>
      <c r="J233" s="133"/>
      <c r="K233" s="81">
        <f t="shared" si="8"/>
        <v>500000</v>
      </c>
      <c r="L233" s="210" t="s">
        <v>2889</v>
      </c>
    </row>
    <row r="234" spans="1:12" ht="51" x14ac:dyDescent="0.35">
      <c r="A234" s="54">
        <v>23020119</v>
      </c>
      <c r="B234" s="435" t="s">
        <v>2891</v>
      </c>
      <c r="C234" s="54">
        <v>70810</v>
      </c>
      <c r="D234" s="75">
        <v>30000020106</v>
      </c>
      <c r="E234" s="56">
        <v>3101</v>
      </c>
      <c r="F234" s="54">
        <v>10731500</v>
      </c>
      <c r="G234" s="57" t="s">
        <v>1566</v>
      </c>
      <c r="H234" s="58">
        <v>500000</v>
      </c>
      <c r="I234" s="221"/>
      <c r="J234" s="87"/>
      <c r="K234" s="81">
        <f t="shared" si="8"/>
        <v>500000</v>
      </c>
      <c r="L234" s="204" t="s">
        <v>2889</v>
      </c>
    </row>
    <row r="235" spans="1:12" ht="51" x14ac:dyDescent="0.35">
      <c r="A235" s="54">
        <v>23020119</v>
      </c>
      <c r="B235" s="435" t="s">
        <v>2891</v>
      </c>
      <c r="C235" s="54">
        <v>70810</v>
      </c>
      <c r="D235" s="75">
        <v>30000020106</v>
      </c>
      <c r="E235" s="56">
        <v>3101</v>
      </c>
      <c r="F235" s="54">
        <v>10721300</v>
      </c>
      <c r="G235" s="57" t="s">
        <v>1567</v>
      </c>
      <c r="H235" s="58">
        <v>500000</v>
      </c>
      <c r="I235" s="221"/>
      <c r="J235" s="87"/>
      <c r="K235" s="81">
        <f t="shared" si="8"/>
        <v>500000</v>
      </c>
      <c r="L235" s="204" t="s">
        <v>2889</v>
      </c>
    </row>
    <row r="236" spans="1:12" x14ac:dyDescent="0.35">
      <c r="A236" s="23">
        <v>23020119</v>
      </c>
      <c r="B236" s="435" t="s">
        <v>2892</v>
      </c>
      <c r="C236" s="23">
        <v>70443</v>
      </c>
      <c r="D236" s="46">
        <v>130000010106</v>
      </c>
      <c r="E236" s="25">
        <v>3101</v>
      </c>
      <c r="F236" s="23">
        <v>10721300</v>
      </c>
      <c r="G236" s="26" t="s">
        <v>435</v>
      </c>
      <c r="H236" s="41">
        <v>5000000</v>
      </c>
      <c r="I236" s="220"/>
      <c r="J236" s="41"/>
      <c r="K236" s="38">
        <f t="shared" si="8"/>
        <v>5000000</v>
      </c>
      <c r="L236" s="199"/>
    </row>
    <row r="237" spans="1:12" ht="76.5" x14ac:dyDescent="0.35">
      <c r="A237" s="23">
        <v>23020119</v>
      </c>
      <c r="B237" s="435" t="s">
        <v>2893</v>
      </c>
      <c r="C237" s="23">
        <v>70941</v>
      </c>
      <c r="D237" s="46">
        <v>80000020103</v>
      </c>
      <c r="E237" s="25">
        <v>3101</v>
      </c>
      <c r="F237" s="23">
        <v>10721300</v>
      </c>
      <c r="G237" s="47" t="s">
        <v>2492</v>
      </c>
      <c r="H237" s="27">
        <v>4128000</v>
      </c>
      <c r="I237" s="215"/>
      <c r="J237" s="41"/>
      <c r="K237" s="38">
        <f t="shared" si="8"/>
        <v>4128000</v>
      </c>
      <c r="L237" s="199"/>
    </row>
    <row r="238" spans="1:12" x14ac:dyDescent="0.35">
      <c r="A238" s="54">
        <v>23020119</v>
      </c>
      <c r="B238" s="435" t="s">
        <v>2893</v>
      </c>
      <c r="C238" s="54">
        <v>70840</v>
      </c>
      <c r="D238" s="75">
        <v>30000020106</v>
      </c>
      <c r="E238" s="56">
        <v>3101</v>
      </c>
      <c r="F238" s="54">
        <v>10721300</v>
      </c>
      <c r="G238" s="57" t="s">
        <v>970</v>
      </c>
      <c r="H238" s="58">
        <v>1590000</v>
      </c>
      <c r="I238" s="221"/>
      <c r="J238" s="87"/>
      <c r="K238" s="81">
        <f t="shared" si="8"/>
        <v>1590000</v>
      </c>
      <c r="L238" s="204" t="s">
        <v>2557</v>
      </c>
    </row>
    <row r="239" spans="1:12" ht="51" x14ac:dyDescent="0.35">
      <c r="A239" s="34">
        <v>23020118</v>
      </c>
      <c r="B239" s="435" t="s">
        <v>2890</v>
      </c>
      <c r="C239" s="34">
        <v>70460</v>
      </c>
      <c r="D239" s="49">
        <v>30000020106</v>
      </c>
      <c r="E239" s="36">
        <v>3101</v>
      </c>
      <c r="F239" s="34">
        <v>10721300</v>
      </c>
      <c r="G239" s="50" t="s">
        <v>2581</v>
      </c>
      <c r="H239" s="38">
        <v>200000</v>
      </c>
      <c r="I239" s="218"/>
      <c r="J239" s="44"/>
      <c r="K239" s="44">
        <f t="shared" si="8"/>
        <v>200000</v>
      </c>
      <c r="L239" s="198"/>
    </row>
    <row r="240" spans="1:12" ht="51" x14ac:dyDescent="0.35">
      <c r="A240" s="23">
        <v>23020118</v>
      </c>
      <c r="B240" s="435" t="s">
        <v>2890</v>
      </c>
      <c r="C240" s="23">
        <v>70460</v>
      </c>
      <c r="D240" s="46">
        <v>130000010106</v>
      </c>
      <c r="E240" s="25">
        <v>3101</v>
      </c>
      <c r="F240" s="23">
        <v>10721300</v>
      </c>
      <c r="G240" s="47" t="s">
        <v>2594</v>
      </c>
      <c r="H240" s="27">
        <v>1200000</v>
      </c>
      <c r="I240" s="215"/>
      <c r="J240" s="41"/>
      <c r="K240" s="38">
        <f t="shared" si="8"/>
        <v>1200000</v>
      </c>
      <c r="L240" s="199"/>
    </row>
    <row r="241" spans="1:12" ht="51" x14ac:dyDescent="0.35">
      <c r="A241" s="23">
        <v>23020118</v>
      </c>
      <c r="B241" s="435" t="s">
        <v>2890</v>
      </c>
      <c r="C241" s="23">
        <v>70460</v>
      </c>
      <c r="D241" s="46">
        <v>130000010106</v>
      </c>
      <c r="E241" s="25">
        <v>3101</v>
      </c>
      <c r="F241" s="23">
        <v>10721300</v>
      </c>
      <c r="G241" s="47" t="s">
        <v>2595</v>
      </c>
      <c r="H241" s="27">
        <v>1200000</v>
      </c>
      <c r="I241" s="215"/>
      <c r="J241" s="41"/>
      <c r="K241" s="38">
        <f t="shared" si="8"/>
        <v>1200000</v>
      </c>
      <c r="L241" s="199"/>
    </row>
    <row r="242" spans="1:12" ht="51" x14ac:dyDescent="0.35">
      <c r="A242" s="23">
        <v>23020118</v>
      </c>
      <c r="B242" s="435" t="s">
        <v>2890</v>
      </c>
      <c r="C242" s="23">
        <v>70460</v>
      </c>
      <c r="D242" s="46">
        <v>130000010106</v>
      </c>
      <c r="E242" s="25">
        <v>3101</v>
      </c>
      <c r="F242" s="23">
        <v>10731705</v>
      </c>
      <c r="G242" s="47" t="s">
        <v>2596</v>
      </c>
      <c r="H242" s="27">
        <v>1200000</v>
      </c>
      <c r="I242" s="215"/>
      <c r="J242" s="41"/>
      <c r="K242" s="38">
        <f t="shared" si="8"/>
        <v>1200000</v>
      </c>
      <c r="L242" s="199"/>
    </row>
    <row r="243" spans="1:12" ht="51" x14ac:dyDescent="0.35">
      <c r="A243" s="54">
        <v>23020118</v>
      </c>
      <c r="B243" s="435" t="s">
        <v>2891</v>
      </c>
      <c r="C243" s="54">
        <v>70630</v>
      </c>
      <c r="D243" s="75">
        <v>10000030106</v>
      </c>
      <c r="E243" s="56">
        <v>3101</v>
      </c>
      <c r="F243" s="54">
        <v>10710902</v>
      </c>
      <c r="G243" s="86" t="s">
        <v>2706</v>
      </c>
      <c r="H243" s="58">
        <v>16960000</v>
      </c>
      <c r="I243" s="221"/>
      <c r="J243" s="87"/>
      <c r="K243" s="81">
        <f t="shared" si="8"/>
        <v>16960000</v>
      </c>
      <c r="L243" s="204" t="s">
        <v>2551</v>
      </c>
    </row>
    <row r="244" spans="1:12" ht="51" x14ac:dyDescent="0.35">
      <c r="A244" s="54">
        <v>23020118</v>
      </c>
      <c r="B244" s="435" t="s">
        <v>2891</v>
      </c>
      <c r="C244" s="54">
        <v>70630</v>
      </c>
      <c r="D244" s="75">
        <v>10000030106</v>
      </c>
      <c r="E244" s="56">
        <v>3101</v>
      </c>
      <c r="F244" s="54">
        <v>10720604</v>
      </c>
      <c r="G244" s="86" t="s">
        <v>2707</v>
      </c>
      <c r="H244" s="58">
        <v>16960000</v>
      </c>
      <c r="I244" s="221"/>
      <c r="J244" s="87"/>
      <c r="K244" s="81">
        <f t="shared" ref="K244:K275" si="9">SUM(H244,J244)</f>
        <v>16960000</v>
      </c>
      <c r="L244" s="204" t="s">
        <v>2551</v>
      </c>
    </row>
    <row r="245" spans="1:12" ht="51" x14ac:dyDescent="0.35">
      <c r="A245" s="54">
        <v>23020118</v>
      </c>
      <c r="B245" s="435" t="s">
        <v>2891</v>
      </c>
      <c r="C245" s="54">
        <v>70630</v>
      </c>
      <c r="D245" s="75">
        <v>10000030106</v>
      </c>
      <c r="E245" s="56">
        <v>3101</v>
      </c>
      <c r="F245" s="54">
        <v>10711003</v>
      </c>
      <c r="G245" s="86" t="s">
        <v>2708</v>
      </c>
      <c r="H245" s="58">
        <v>6360000</v>
      </c>
      <c r="I245" s="221"/>
      <c r="J245" s="87"/>
      <c r="K245" s="81">
        <f t="shared" si="9"/>
        <v>6360000</v>
      </c>
      <c r="L245" s="204" t="s">
        <v>2551</v>
      </c>
    </row>
    <row r="246" spans="1:12" ht="51" x14ac:dyDescent="0.35">
      <c r="A246" s="54">
        <v>23020118</v>
      </c>
      <c r="B246" s="435" t="s">
        <v>2891</v>
      </c>
      <c r="C246" s="54">
        <v>70630</v>
      </c>
      <c r="D246" s="75">
        <v>10000030106</v>
      </c>
      <c r="E246" s="56">
        <v>3101</v>
      </c>
      <c r="F246" s="54">
        <v>10720702</v>
      </c>
      <c r="G246" s="86" t="s">
        <v>2709</v>
      </c>
      <c r="H246" s="87">
        <v>6360000</v>
      </c>
      <c r="I246" s="229"/>
      <c r="J246" s="87"/>
      <c r="K246" s="81">
        <f t="shared" si="9"/>
        <v>6360000</v>
      </c>
      <c r="L246" s="204" t="s">
        <v>2551</v>
      </c>
    </row>
    <row r="247" spans="1:12" x14ac:dyDescent="0.35">
      <c r="A247" s="54">
        <v>23020118</v>
      </c>
      <c r="B247" s="435" t="s">
        <v>2891</v>
      </c>
      <c r="C247" s="54">
        <v>70421</v>
      </c>
      <c r="D247" s="75">
        <v>10000030105</v>
      </c>
      <c r="E247" s="56">
        <v>3101</v>
      </c>
      <c r="F247" s="54">
        <v>10712108</v>
      </c>
      <c r="G247" s="57" t="s">
        <v>251</v>
      </c>
      <c r="H247" s="58">
        <v>3180000</v>
      </c>
      <c r="I247" s="221"/>
      <c r="J247" s="87"/>
      <c r="K247" s="81">
        <f t="shared" si="9"/>
        <v>3180000</v>
      </c>
      <c r="L247" s="204" t="s">
        <v>2551</v>
      </c>
    </row>
    <row r="248" spans="1:12" x14ac:dyDescent="0.35">
      <c r="A248" s="54">
        <v>23020118</v>
      </c>
      <c r="B248" s="435" t="s">
        <v>2891</v>
      </c>
      <c r="C248" s="54">
        <v>70421</v>
      </c>
      <c r="D248" s="75">
        <v>10000030105</v>
      </c>
      <c r="E248" s="56">
        <v>3101</v>
      </c>
      <c r="F248" s="54">
        <v>10710904</v>
      </c>
      <c r="G248" s="57" t="s">
        <v>252</v>
      </c>
      <c r="H248" s="58">
        <v>3180000</v>
      </c>
      <c r="I248" s="221"/>
      <c r="J248" s="87"/>
      <c r="K248" s="81">
        <f t="shared" si="9"/>
        <v>3180000</v>
      </c>
      <c r="L248" s="204" t="s">
        <v>2551</v>
      </c>
    </row>
    <row r="249" spans="1:12" x14ac:dyDescent="0.35">
      <c r="A249" s="54">
        <v>23020118</v>
      </c>
      <c r="B249" s="435" t="s">
        <v>2891</v>
      </c>
      <c r="C249" s="54">
        <v>70421</v>
      </c>
      <c r="D249" s="75">
        <v>10000030105</v>
      </c>
      <c r="E249" s="56">
        <v>3101</v>
      </c>
      <c r="F249" s="54">
        <v>10720702</v>
      </c>
      <c r="G249" s="57" t="s">
        <v>253</v>
      </c>
      <c r="H249" s="58">
        <v>3180000</v>
      </c>
      <c r="I249" s="221"/>
      <c r="J249" s="87"/>
      <c r="K249" s="81">
        <f t="shared" si="9"/>
        <v>3180000</v>
      </c>
      <c r="L249" s="204" t="s">
        <v>2551</v>
      </c>
    </row>
    <row r="250" spans="1:12" x14ac:dyDescent="0.35">
      <c r="A250" s="54">
        <v>23020118</v>
      </c>
      <c r="B250" s="435" t="s">
        <v>2891</v>
      </c>
      <c r="C250" s="54">
        <v>70421</v>
      </c>
      <c r="D250" s="75">
        <v>10000030105</v>
      </c>
      <c r="E250" s="56">
        <v>3101</v>
      </c>
      <c r="F250" s="54">
        <v>10720606</v>
      </c>
      <c r="G250" s="57" t="s">
        <v>254</v>
      </c>
      <c r="H250" s="58">
        <v>3180000</v>
      </c>
      <c r="I250" s="221"/>
      <c r="J250" s="87"/>
      <c r="K250" s="81">
        <f t="shared" si="9"/>
        <v>3180000</v>
      </c>
      <c r="L250" s="204" t="s">
        <v>2551</v>
      </c>
    </row>
    <row r="251" spans="1:12" ht="51" x14ac:dyDescent="0.35">
      <c r="A251" s="23">
        <v>23020118</v>
      </c>
      <c r="B251" s="435" t="s">
        <v>2891</v>
      </c>
      <c r="C251" s="23">
        <v>70421</v>
      </c>
      <c r="D251" s="46">
        <v>10000030105</v>
      </c>
      <c r="E251" s="25">
        <v>3101</v>
      </c>
      <c r="F251" s="23">
        <v>10730200</v>
      </c>
      <c r="G251" s="47" t="s">
        <v>2825</v>
      </c>
      <c r="H251" s="41">
        <v>12000000</v>
      </c>
      <c r="I251" s="41"/>
      <c r="J251" s="27">
        <v>-10000000</v>
      </c>
      <c r="K251" s="38">
        <f t="shared" si="9"/>
        <v>2000000</v>
      </c>
      <c r="L251" s="199"/>
    </row>
    <row r="252" spans="1:12" ht="51" x14ac:dyDescent="0.35">
      <c r="A252" s="23">
        <v>23020118</v>
      </c>
      <c r="B252" s="435" t="s">
        <v>2891</v>
      </c>
      <c r="C252" s="23">
        <v>70421</v>
      </c>
      <c r="D252" s="46">
        <v>10000030105</v>
      </c>
      <c r="E252" s="25">
        <v>3101</v>
      </c>
      <c r="F252" s="23">
        <v>10720600</v>
      </c>
      <c r="G252" s="47" t="s">
        <v>2826</v>
      </c>
      <c r="H252" s="41">
        <v>12000000</v>
      </c>
      <c r="I252" s="41"/>
      <c r="J252" s="27">
        <v>-10000000</v>
      </c>
      <c r="K252" s="38">
        <f t="shared" si="9"/>
        <v>2000000</v>
      </c>
      <c r="L252" s="199"/>
    </row>
    <row r="253" spans="1:12" ht="51" x14ac:dyDescent="0.35">
      <c r="A253" s="23">
        <v>23020118</v>
      </c>
      <c r="B253" s="435" t="s">
        <v>2891</v>
      </c>
      <c r="C253" s="23">
        <v>70421</v>
      </c>
      <c r="D253" s="46">
        <v>10000030105</v>
      </c>
      <c r="E253" s="25">
        <v>3101</v>
      </c>
      <c r="F253" s="23">
        <v>10711100</v>
      </c>
      <c r="G253" s="47" t="s">
        <v>2827</v>
      </c>
      <c r="H253" s="41">
        <v>12000000</v>
      </c>
      <c r="I253" s="41"/>
      <c r="J253" s="27">
        <v>-10000000</v>
      </c>
      <c r="K253" s="38">
        <f t="shared" si="9"/>
        <v>2000000</v>
      </c>
      <c r="L253" s="199"/>
    </row>
    <row r="254" spans="1:12" ht="51" x14ac:dyDescent="0.35">
      <c r="A254" s="23">
        <v>23020118</v>
      </c>
      <c r="B254" s="435" t="s">
        <v>2891</v>
      </c>
      <c r="C254" s="23">
        <v>70421</v>
      </c>
      <c r="D254" s="46">
        <v>10000030105</v>
      </c>
      <c r="E254" s="25">
        <v>3101</v>
      </c>
      <c r="F254" s="23">
        <v>10730200</v>
      </c>
      <c r="G254" s="47" t="s">
        <v>2828</v>
      </c>
      <c r="H254" s="41">
        <v>30000000</v>
      </c>
      <c r="I254" s="41"/>
      <c r="J254" s="27">
        <v>-25000000</v>
      </c>
      <c r="K254" s="38">
        <f t="shared" si="9"/>
        <v>5000000</v>
      </c>
      <c r="L254" s="199"/>
    </row>
    <row r="255" spans="1:12" ht="51" x14ac:dyDescent="0.35">
      <c r="A255" s="23">
        <v>23020118</v>
      </c>
      <c r="B255" s="435" t="s">
        <v>2891</v>
      </c>
      <c r="C255" s="23">
        <v>70421</v>
      </c>
      <c r="D255" s="46">
        <v>10000030105</v>
      </c>
      <c r="E255" s="25">
        <v>3101</v>
      </c>
      <c r="F255" s="23">
        <v>10720700</v>
      </c>
      <c r="G255" s="47" t="s">
        <v>2829</v>
      </c>
      <c r="H255" s="41">
        <v>30000000</v>
      </c>
      <c r="I255" s="41"/>
      <c r="J255" s="27">
        <v>-25000000</v>
      </c>
      <c r="K255" s="38">
        <f t="shared" si="9"/>
        <v>5000000</v>
      </c>
      <c r="L255" s="199"/>
    </row>
    <row r="256" spans="1:12" ht="51" x14ac:dyDescent="0.35">
      <c r="A256" s="23">
        <v>23020118</v>
      </c>
      <c r="B256" s="435" t="s">
        <v>2891</v>
      </c>
      <c r="C256" s="23">
        <v>70421</v>
      </c>
      <c r="D256" s="46">
        <v>10000030105</v>
      </c>
      <c r="E256" s="25">
        <v>3102</v>
      </c>
      <c r="F256" s="23">
        <v>10720701</v>
      </c>
      <c r="G256" s="47" t="s">
        <v>2830</v>
      </c>
      <c r="H256" s="41">
        <v>30000000</v>
      </c>
      <c r="I256" s="41"/>
      <c r="J256" s="41">
        <v>-25000000</v>
      </c>
      <c r="K256" s="38">
        <f t="shared" si="9"/>
        <v>5000000</v>
      </c>
      <c r="L256" s="199"/>
    </row>
    <row r="257" spans="1:12" ht="51" x14ac:dyDescent="0.35">
      <c r="A257" s="23">
        <v>23020118</v>
      </c>
      <c r="B257" s="435" t="s">
        <v>2891</v>
      </c>
      <c r="C257" s="23">
        <v>70443</v>
      </c>
      <c r="D257" s="46">
        <v>150000010104</v>
      </c>
      <c r="E257" s="25">
        <v>3101</v>
      </c>
      <c r="F257" s="23">
        <v>10730200</v>
      </c>
      <c r="G257" s="47" t="s">
        <v>2831</v>
      </c>
      <c r="H257" s="41">
        <v>14000000</v>
      </c>
      <c r="I257" s="41"/>
      <c r="J257" s="27">
        <v>-10000000</v>
      </c>
      <c r="K257" s="38">
        <f t="shared" si="9"/>
        <v>4000000</v>
      </c>
      <c r="L257" s="199"/>
    </row>
    <row r="258" spans="1:12" ht="51" x14ac:dyDescent="0.35">
      <c r="A258" s="23">
        <v>23020118</v>
      </c>
      <c r="B258" s="435" t="s">
        <v>2891</v>
      </c>
      <c r="C258" s="23">
        <v>70443</v>
      </c>
      <c r="D258" s="46">
        <v>150000010104</v>
      </c>
      <c r="E258" s="25">
        <v>3101</v>
      </c>
      <c r="F258" s="23">
        <v>10720600</v>
      </c>
      <c r="G258" s="47" t="s">
        <v>2832</v>
      </c>
      <c r="H258" s="41">
        <v>14000000</v>
      </c>
      <c r="I258" s="41"/>
      <c r="J258" s="27">
        <v>-10000000</v>
      </c>
      <c r="K258" s="38">
        <f t="shared" si="9"/>
        <v>4000000</v>
      </c>
      <c r="L258" s="199"/>
    </row>
    <row r="259" spans="1:12" ht="51" x14ac:dyDescent="0.35">
      <c r="A259" s="23">
        <v>23020118</v>
      </c>
      <c r="B259" s="435" t="s">
        <v>2891</v>
      </c>
      <c r="C259" s="23">
        <v>70443</v>
      </c>
      <c r="D259" s="46">
        <v>150000010104</v>
      </c>
      <c r="E259" s="25">
        <v>3101</v>
      </c>
      <c r="F259" s="23">
        <v>10711100</v>
      </c>
      <c r="G259" s="47" t="s">
        <v>2833</v>
      </c>
      <c r="H259" s="41">
        <v>14000000</v>
      </c>
      <c r="I259" s="41"/>
      <c r="J259" s="27">
        <v>-10000000</v>
      </c>
      <c r="K259" s="38">
        <f t="shared" si="9"/>
        <v>4000000</v>
      </c>
      <c r="L259" s="199"/>
    </row>
    <row r="260" spans="1:12" ht="51" x14ac:dyDescent="0.35">
      <c r="A260" s="23">
        <v>23020118</v>
      </c>
      <c r="B260" s="435" t="s">
        <v>2891</v>
      </c>
      <c r="C260" s="23">
        <v>70443</v>
      </c>
      <c r="D260" s="46">
        <v>90000010103</v>
      </c>
      <c r="E260" s="25">
        <v>3101</v>
      </c>
      <c r="F260" s="23">
        <v>10730200</v>
      </c>
      <c r="G260" s="47" t="s">
        <v>2834</v>
      </c>
      <c r="H260" s="41"/>
      <c r="I260" s="41"/>
      <c r="J260" s="27"/>
      <c r="K260" s="44">
        <f t="shared" si="9"/>
        <v>0</v>
      </c>
      <c r="L260" s="199"/>
    </row>
    <row r="261" spans="1:12" ht="51" x14ac:dyDescent="0.35">
      <c r="A261" s="23">
        <v>23020118</v>
      </c>
      <c r="B261" s="435" t="s">
        <v>2891</v>
      </c>
      <c r="C261" s="23">
        <v>70443</v>
      </c>
      <c r="D261" s="46">
        <v>90000010103</v>
      </c>
      <c r="E261" s="25">
        <v>3101</v>
      </c>
      <c r="F261" s="23">
        <v>10711100</v>
      </c>
      <c r="G261" s="47" t="s">
        <v>2835</v>
      </c>
      <c r="H261" s="41">
        <v>7500000</v>
      </c>
      <c r="I261" s="41"/>
      <c r="J261" s="41"/>
      <c r="K261" s="38">
        <f t="shared" si="9"/>
        <v>7500000</v>
      </c>
      <c r="L261" s="199"/>
    </row>
    <row r="262" spans="1:12" ht="51" x14ac:dyDescent="0.35">
      <c r="A262" s="23">
        <v>23020118</v>
      </c>
      <c r="B262" s="435" t="s">
        <v>2891</v>
      </c>
      <c r="C262" s="23">
        <v>70443</v>
      </c>
      <c r="D262" s="46">
        <v>90000010103</v>
      </c>
      <c r="E262" s="25">
        <v>3101</v>
      </c>
      <c r="F262" s="23">
        <v>10720600</v>
      </c>
      <c r="G262" s="47" t="s">
        <v>2836</v>
      </c>
      <c r="H262" s="41">
        <v>5000000</v>
      </c>
      <c r="I262" s="41"/>
      <c r="J262" s="41"/>
      <c r="K262" s="38">
        <f t="shared" si="9"/>
        <v>5000000</v>
      </c>
      <c r="L262" s="199"/>
    </row>
    <row r="263" spans="1:12" ht="51" x14ac:dyDescent="0.35">
      <c r="A263" s="23">
        <v>23020118</v>
      </c>
      <c r="B263" s="435" t="s">
        <v>2891</v>
      </c>
      <c r="C263" s="23">
        <v>70443</v>
      </c>
      <c r="D263" s="46">
        <v>90000010103</v>
      </c>
      <c r="E263" s="25">
        <v>3101</v>
      </c>
      <c r="F263" s="23">
        <v>10730200</v>
      </c>
      <c r="G263" s="47" t="s">
        <v>2837</v>
      </c>
      <c r="H263" s="41">
        <v>5000000</v>
      </c>
      <c r="I263" s="41"/>
      <c r="J263" s="41"/>
      <c r="K263" s="38">
        <f t="shared" si="9"/>
        <v>5000000</v>
      </c>
      <c r="L263" s="199"/>
    </row>
    <row r="264" spans="1:12" ht="51" x14ac:dyDescent="0.35">
      <c r="A264" s="23">
        <v>23020118</v>
      </c>
      <c r="B264" s="435" t="s">
        <v>2891</v>
      </c>
      <c r="C264" s="23">
        <v>70421</v>
      </c>
      <c r="D264" s="46">
        <v>10000010104</v>
      </c>
      <c r="E264" s="25">
        <v>3101</v>
      </c>
      <c r="F264" s="23">
        <v>10730200</v>
      </c>
      <c r="G264" s="47" t="s">
        <v>2838</v>
      </c>
      <c r="H264" s="41">
        <v>20000000</v>
      </c>
      <c r="I264" s="41"/>
      <c r="J264" s="41">
        <v>-15000000</v>
      </c>
      <c r="K264" s="38">
        <f t="shared" si="9"/>
        <v>5000000</v>
      </c>
      <c r="L264" s="199"/>
    </row>
    <row r="265" spans="1:12" ht="51" x14ac:dyDescent="0.35">
      <c r="A265" s="23">
        <v>23020118</v>
      </c>
      <c r="B265" s="435" t="s">
        <v>2891</v>
      </c>
      <c r="C265" s="23">
        <v>70421</v>
      </c>
      <c r="D265" s="46">
        <v>10000010104</v>
      </c>
      <c r="E265" s="25">
        <v>3101</v>
      </c>
      <c r="F265" s="23">
        <v>10711100</v>
      </c>
      <c r="G265" s="47" t="s">
        <v>2839</v>
      </c>
      <c r="H265" s="41">
        <v>20000000</v>
      </c>
      <c r="I265" s="41"/>
      <c r="J265" s="41">
        <v>-15000000</v>
      </c>
      <c r="K265" s="38">
        <f t="shared" si="9"/>
        <v>5000000</v>
      </c>
      <c r="L265" s="199"/>
    </row>
    <row r="266" spans="1:12" ht="51" x14ac:dyDescent="0.35">
      <c r="A266" s="34">
        <v>23020118</v>
      </c>
      <c r="B266" s="435" t="s">
        <v>2891</v>
      </c>
      <c r="C266" s="34">
        <v>70421</v>
      </c>
      <c r="D266" s="49">
        <v>10000010104</v>
      </c>
      <c r="E266" s="36">
        <v>3101</v>
      </c>
      <c r="F266" s="34">
        <v>10711200</v>
      </c>
      <c r="G266" s="50" t="s">
        <v>2840</v>
      </c>
      <c r="H266" s="41">
        <v>20000000</v>
      </c>
      <c r="I266" s="41"/>
      <c r="J266" s="41">
        <v>-15000000</v>
      </c>
      <c r="K266" s="27">
        <f t="shared" si="9"/>
        <v>5000000</v>
      </c>
      <c r="L266" s="199"/>
    </row>
    <row r="267" spans="1:12" ht="51" x14ac:dyDescent="0.35">
      <c r="A267" s="23">
        <v>23020118</v>
      </c>
      <c r="B267" s="435" t="s">
        <v>2891</v>
      </c>
      <c r="C267" s="23">
        <v>70421</v>
      </c>
      <c r="D267" s="46">
        <v>10000010104</v>
      </c>
      <c r="E267" s="25">
        <v>3101</v>
      </c>
      <c r="F267" s="23">
        <v>10720600</v>
      </c>
      <c r="G267" s="47" t="s">
        <v>2841</v>
      </c>
      <c r="H267" s="41">
        <v>20000000</v>
      </c>
      <c r="I267" s="41"/>
      <c r="J267" s="41">
        <v>-15000000</v>
      </c>
      <c r="K267" s="27">
        <f t="shared" si="9"/>
        <v>5000000</v>
      </c>
      <c r="L267" s="199"/>
    </row>
    <row r="268" spans="1:12" ht="51" x14ac:dyDescent="0.35">
      <c r="A268" s="23">
        <v>23020118</v>
      </c>
      <c r="B268" s="435" t="s">
        <v>2891</v>
      </c>
      <c r="C268" s="23">
        <v>70941</v>
      </c>
      <c r="D268" s="46">
        <v>50000010104</v>
      </c>
      <c r="E268" s="25">
        <v>3101</v>
      </c>
      <c r="F268" s="23">
        <v>10720517</v>
      </c>
      <c r="G268" s="26" t="s">
        <v>2147</v>
      </c>
      <c r="H268" s="41">
        <v>350000000</v>
      </c>
      <c r="I268" s="220"/>
      <c r="J268" s="41">
        <v>-300000000</v>
      </c>
      <c r="K268" s="27">
        <f t="shared" si="9"/>
        <v>50000000</v>
      </c>
      <c r="L268" s="199"/>
    </row>
    <row r="269" spans="1:12" ht="76.5" x14ac:dyDescent="0.35">
      <c r="A269" s="23">
        <v>23020118</v>
      </c>
      <c r="B269" s="435" t="s">
        <v>2891</v>
      </c>
      <c r="C269" s="23">
        <v>70421</v>
      </c>
      <c r="D269" s="46">
        <v>50000010104</v>
      </c>
      <c r="E269" s="25">
        <v>3101</v>
      </c>
      <c r="F269" s="23">
        <v>10720517</v>
      </c>
      <c r="G269" s="26" t="s">
        <v>2149</v>
      </c>
      <c r="H269" s="41">
        <v>3036810</v>
      </c>
      <c r="I269" s="220"/>
      <c r="J269" s="41"/>
      <c r="K269" s="27">
        <f t="shared" si="9"/>
        <v>3036810</v>
      </c>
      <c r="L269" s="199"/>
    </row>
    <row r="270" spans="1:12" ht="76.5" x14ac:dyDescent="0.35">
      <c r="A270" s="23">
        <v>23020118</v>
      </c>
      <c r="B270" s="435" t="s">
        <v>2891</v>
      </c>
      <c r="C270" s="23">
        <v>71060</v>
      </c>
      <c r="D270" s="46">
        <v>50000010104</v>
      </c>
      <c r="E270" s="25">
        <v>3101</v>
      </c>
      <c r="F270" s="23">
        <v>10720517</v>
      </c>
      <c r="G270" s="26" t="s">
        <v>2150</v>
      </c>
      <c r="H270" s="41">
        <v>16000000</v>
      </c>
      <c r="I270" s="220"/>
      <c r="J270" s="41">
        <v>-10000000</v>
      </c>
      <c r="K270" s="27">
        <f t="shared" si="9"/>
        <v>6000000</v>
      </c>
      <c r="L270" s="199"/>
    </row>
    <row r="271" spans="1:12" ht="76.5" x14ac:dyDescent="0.35">
      <c r="A271" s="23">
        <v>23020118</v>
      </c>
      <c r="B271" s="435" t="s">
        <v>2891</v>
      </c>
      <c r="C271" s="23">
        <v>71060</v>
      </c>
      <c r="D271" s="46">
        <v>50000010104</v>
      </c>
      <c r="E271" s="25">
        <v>3101</v>
      </c>
      <c r="F271" s="23">
        <v>10720517</v>
      </c>
      <c r="G271" s="26" t="s">
        <v>2151</v>
      </c>
      <c r="H271" s="41">
        <v>30000000</v>
      </c>
      <c r="I271" s="220"/>
      <c r="J271" s="41">
        <v>-20000000</v>
      </c>
      <c r="K271" s="27">
        <f t="shared" si="9"/>
        <v>10000000</v>
      </c>
      <c r="L271" s="199"/>
    </row>
    <row r="272" spans="1:12" ht="76.5" x14ac:dyDescent="0.35">
      <c r="A272" s="439">
        <v>23020118</v>
      </c>
      <c r="B272" s="435" t="s">
        <v>2891</v>
      </c>
      <c r="C272" s="445">
        <v>70443</v>
      </c>
      <c r="D272" s="445" t="s">
        <v>2625</v>
      </c>
      <c r="E272" s="445" t="s">
        <v>545</v>
      </c>
      <c r="F272" s="445">
        <v>10721300</v>
      </c>
      <c r="G272" s="458" t="s">
        <v>2639</v>
      </c>
      <c r="H272" s="473">
        <v>200000000</v>
      </c>
      <c r="I272" s="493"/>
      <c r="J272" s="473"/>
      <c r="K272" s="540">
        <f t="shared" si="9"/>
        <v>200000000</v>
      </c>
      <c r="L272" s="393" t="s">
        <v>2638</v>
      </c>
    </row>
    <row r="273" spans="1:12" ht="76.5" x14ac:dyDescent="0.35">
      <c r="A273" s="54">
        <v>23020118</v>
      </c>
      <c r="B273" s="435" t="s">
        <v>2891</v>
      </c>
      <c r="C273" s="54">
        <v>70443</v>
      </c>
      <c r="D273" s="75">
        <v>110000010104</v>
      </c>
      <c r="E273" s="56">
        <v>3101</v>
      </c>
      <c r="F273" s="54">
        <v>10721300</v>
      </c>
      <c r="G273" s="86" t="s">
        <v>2686</v>
      </c>
      <c r="H273" s="58">
        <v>50000000</v>
      </c>
      <c r="I273" s="221"/>
      <c r="J273" s="87">
        <v>-22700000</v>
      </c>
      <c r="K273" s="552">
        <f t="shared" si="9"/>
        <v>27300000</v>
      </c>
      <c r="L273" s="204" t="s">
        <v>2552</v>
      </c>
    </row>
    <row r="274" spans="1:12" ht="51" x14ac:dyDescent="0.35">
      <c r="A274" s="440">
        <v>23020118</v>
      </c>
      <c r="B274" s="435" t="s">
        <v>2891</v>
      </c>
      <c r="C274" s="440">
        <v>70443</v>
      </c>
      <c r="D274" s="440" t="s">
        <v>2634</v>
      </c>
      <c r="E274" s="440" t="s">
        <v>545</v>
      </c>
      <c r="F274" s="440">
        <v>10721300</v>
      </c>
      <c r="G274" s="460" t="s">
        <v>2635</v>
      </c>
      <c r="H274" s="476">
        <v>2577620</v>
      </c>
      <c r="I274" s="498"/>
      <c r="J274" s="476"/>
      <c r="K274" s="543">
        <f t="shared" si="9"/>
        <v>2577620</v>
      </c>
      <c r="L274" s="397" t="s">
        <v>2101</v>
      </c>
    </row>
    <row r="275" spans="1:12" ht="51" x14ac:dyDescent="0.35">
      <c r="A275" s="443">
        <v>23020118</v>
      </c>
      <c r="B275" s="435" t="s">
        <v>2891</v>
      </c>
      <c r="C275" s="446">
        <v>70443</v>
      </c>
      <c r="D275" s="446" t="s">
        <v>2625</v>
      </c>
      <c r="E275" s="446" t="s">
        <v>545</v>
      </c>
      <c r="F275" s="446">
        <v>10721300</v>
      </c>
      <c r="G275" s="470" t="s">
        <v>2636</v>
      </c>
      <c r="H275" s="487">
        <v>22000000</v>
      </c>
      <c r="I275" s="513"/>
      <c r="J275" s="487"/>
      <c r="K275" s="553">
        <f t="shared" si="9"/>
        <v>22000000</v>
      </c>
      <c r="L275" s="393"/>
    </row>
    <row r="276" spans="1:12" ht="76.5" x14ac:dyDescent="0.35">
      <c r="A276" s="439">
        <v>23020118</v>
      </c>
      <c r="B276" s="435" t="s">
        <v>2891</v>
      </c>
      <c r="C276" s="445">
        <v>70443</v>
      </c>
      <c r="D276" s="445" t="s">
        <v>2625</v>
      </c>
      <c r="E276" s="445" t="s">
        <v>545</v>
      </c>
      <c r="F276" s="445">
        <v>10721300</v>
      </c>
      <c r="G276" s="458" t="s">
        <v>2637</v>
      </c>
      <c r="H276" s="473">
        <v>105000000</v>
      </c>
      <c r="I276" s="493"/>
      <c r="J276" s="473"/>
      <c r="K276" s="540">
        <f>SUM(H276,J276)</f>
        <v>105000000</v>
      </c>
      <c r="L276" s="393" t="s">
        <v>2638</v>
      </c>
    </row>
    <row r="277" spans="1:12" ht="51" x14ac:dyDescent="0.35">
      <c r="A277" s="23">
        <v>23020118</v>
      </c>
      <c r="B277" s="435" t="s">
        <v>2891</v>
      </c>
      <c r="C277" s="23">
        <v>70421</v>
      </c>
      <c r="D277" s="46">
        <v>10000030105</v>
      </c>
      <c r="E277" s="25">
        <v>3101</v>
      </c>
      <c r="F277" s="23">
        <v>10721300</v>
      </c>
      <c r="G277" s="26" t="s">
        <v>2778</v>
      </c>
      <c r="H277" s="41">
        <v>10000000</v>
      </c>
      <c r="I277" s="342"/>
      <c r="J277" s="41">
        <v>-5000000</v>
      </c>
      <c r="K277" s="27">
        <f>SUM(H277,J277)</f>
        <v>5000000</v>
      </c>
      <c r="L277" s="199"/>
    </row>
    <row r="278" spans="1:12" ht="51" x14ac:dyDescent="0.35">
      <c r="A278" s="23">
        <v>23020118</v>
      </c>
      <c r="B278" s="435" t="s">
        <v>2891</v>
      </c>
      <c r="C278" s="23">
        <v>70411</v>
      </c>
      <c r="D278" s="46">
        <v>60000010103</v>
      </c>
      <c r="E278" s="25">
        <v>3101</v>
      </c>
      <c r="F278" s="23">
        <v>10721300</v>
      </c>
      <c r="G278" s="47" t="s">
        <v>2674</v>
      </c>
      <c r="H278" s="27">
        <v>212920036</v>
      </c>
      <c r="I278" s="215">
        <v>79046129.960000008</v>
      </c>
      <c r="J278" s="41"/>
      <c r="K278" s="27">
        <f>SUM(H278,J278)</f>
        <v>212920036</v>
      </c>
      <c r="L278" s="199"/>
    </row>
    <row r="279" spans="1:12" ht="51" x14ac:dyDescent="0.35">
      <c r="A279" s="23">
        <v>23020118</v>
      </c>
      <c r="B279" s="435" t="s">
        <v>2891</v>
      </c>
      <c r="C279" s="23">
        <v>70610</v>
      </c>
      <c r="D279" s="46">
        <v>130000010106</v>
      </c>
      <c r="E279" s="25">
        <v>3101</v>
      </c>
      <c r="F279" s="23">
        <v>10721300</v>
      </c>
      <c r="G279" s="47" t="s">
        <v>2644</v>
      </c>
      <c r="H279" s="41">
        <v>61263184.659999996</v>
      </c>
      <c r="I279" s="220"/>
      <c r="J279" s="41">
        <v>111263185</v>
      </c>
      <c r="K279" s="27">
        <f>SUM(H279,J279)</f>
        <v>172526369.66</v>
      </c>
      <c r="L279" s="199"/>
    </row>
    <row r="280" spans="1:12" ht="51" x14ac:dyDescent="0.35">
      <c r="A280" s="54">
        <v>23020118</v>
      </c>
      <c r="B280" s="435" t="s">
        <v>2891</v>
      </c>
      <c r="C280" s="54">
        <v>70443</v>
      </c>
      <c r="D280" s="75">
        <v>80000010101</v>
      </c>
      <c r="E280" s="56">
        <v>3101</v>
      </c>
      <c r="F280" s="54">
        <v>10721300</v>
      </c>
      <c r="G280" s="57" t="s">
        <v>1975</v>
      </c>
      <c r="H280" s="58">
        <v>2577620</v>
      </c>
      <c r="I280" s="221"/>
      <c r="J280" s="87"/>
      <c r="K280" s="58">
        <f>SUM(H280,J280)</f>
        <v>2577620</v>
      </c>
      <c r="L280" s="204" t="s">
        <v>2889</v>
      </c>
    </row>
    <row r="281" spans="1:12" ht="51" x14ac:dyDescent="0.35">
      <c r="A281" s="23">
        <v>23020118</v>
      </c>
      <c r="B281" s="435" t="s">
        <v>2892</v>
      </c>
      <c r="C281" s="23">
        <v>70443</v>
      </c>
      <c r="D281" s="46">
        <v>130000010106</v>
      </c>
      <c r="E281" s="25">
        <v>3101</v>
      </c>
      <c r="F281" s="23">
        <v>10710900</v>
      </c>
      <c r="G281" s="47" t="s">
        <v>2657</v>
      </c>
      <c r="H281" s="27">
        <v>9000000</v>
      </c>
      <c r="I281" s="215"/>
      <c r="J281" s="41">
        <v>-5000000</v>
      </c>
      <c r="K281" s="27">
        <f>H281+J281</f>
        <v>4000000</v>
      </c>
      <c r="L281" s="199"/>
    </row>
    <row r="282" spans="1:12" x14ac:dyDescent="0.35">
      <c r="A282" s="23">
        <v>23020118</v>
      </c>
      <c r="B282" s="435" t="s">
        <v>2892</v>
      </c>
      <c r="C282" s="23">
        <v>70443</v>
      </c>
      <c r="D282" s="46">
        <v>130000010106</v>
      </c>
      <c r="E282" s="25">
        <v>3101</v>
      </c>
      <c r="F282" s="23">
        <v>10721300</v>
      </c>
      <c r="G282" s="26" t="s">
        <v>434</v>
      </c>
      <c r="H282" s="41">
        <v>800000</v>
      </c>
      <c r="I282" s="220"/>
      <c r="J282" s="41"/>
      <c r="K282" s="27">
        <f t="shared" ref="K282:K345" si="10">SUM(H282,J282)</f>
        <v>800000</v>
      </c>
      <c r="L282" s="199"/>
    </row>
    <row r="283" spans="1:12" ht="51" x14ac:dyDescent="0.35">
      <c r="A283" s="23">
        <v>23020118</v>
      </c>
      <c r="B283" s="435" t="s">
        <v>2893</v>
      </c>
      <c r="C283" s="23">
        <v>70941</v>
      </c>
      <c r="D283" s="46">
        <v>50000010104</v>
      </c>
      <c r="E283" s="25">
        <v>3101</v>
      </c>
      <c r="F283" s="23">
        <v>10721300</v>
      </c>
      <c r="G283" s="47" t="s">
        <v>2474</v>
      </c>
      <c r="H283" s="41">
        <v>250000000</v>
      </c>
      <c r="I283" s="220"/>
      <c r="J283" s="41">
        <v>100000000</v>
      </c>
      <c r="K283" s="27">
        <f t="shared" si="10"/>
        <v>350000000</v>
      </c>
      <c r="L283" s="199"/>
    </row>
    <row r="284" spans="1:12" ht="51" x14ac:dyDescent="0.35">
      <c r="A284" s="23">
        <v>23020118</v>
      </c>
      <c r="B284" s="435" t="s">
        <v>2893</v>
      </c>
      <c r="C284" s="23">
        <v>70443</v>
      </c>
      <c r="D284" s="46">
        <v>50000030105</v>
      </c>
      <c r="E284" s="25">
        <v>3101</v>
      </c>
      <c r="F284" s="23">
        <v>10731700</v>
      </c>
      <c r="G284" s="47" t="s">
        <v>572</v>
      </c>
      <c r="H284" s="27">
        <v>12000000</v>
      </c>
      <c r="I284" s="215"/>
      <c r="J284" s="41">
        <v>-4000000</v>
      </c>
      <c r="K284" s="27">
        <f t="shared" si="10"/>
        <v>8000000</v>
      </c>
      <c r="L284" s="199"/>
    </row>
    <row r="285" spans="1:12" ht="51" x14ac:dyDescent="0.35">
      <c r="A285" s="23">
        <v>23020118</v>
      </c>
      <c r="B285" s="435" t="s">
        <v>2893</v>
      </c>
      <c r="C285" s="23">
        <v>70443</v>
      </c>
      <c r="D285" s="46">
        <v>50000030105</v>
      </c>
      <c r="E285" s="25">
        <v>3101</v>
      </c>
      <c r="F285" s="23">
        <v>10731700</v>
      </c>
      <c r="G285" s="47" t="s">
        <v>573</v>
      </c>
      <c r="H285" s="27">
        <v>6000000</v>
      </c>
      <c r="I285" s="215"/>
      <c r="J285" s="41">
        <v>-193101.66666660001</v>
      </c>
      <c r="K285" s="27">
        <f t="shared" si="10"/>
        <v>5806898.3333334001</v>
      </c>
      <c r="L285" s="199"/>
    </row>
    <row r="286" spans="1:12" ht="51" x14ac:dyDescent="0.35">
      <c r="A286" s="23">
        <v>23020118</v>
      </c>
      <c r="B286" s="435" t="s">
        <v>2893</v>
      </c>
      <c r="C286" s="23">
        <v>70443</v>
      </c>
      <c r="D286" s="46">
        <v>50000030105</v>
      </c>
      <c r="E286" s="25">
        <v>3101</v>
      </c>
      <c r="F286" s="23">
        <v>10731700</v>
      </c>
      <c r="G286" s="47" t="s">
        <v>574</v>
      </c>
      <c r="H286" s="27">
        <v>2402400</v>
      </c>
      <c r="I286" s="215"/>
      <c r="J286" s="27"/>
      <c r="K286" s="27">
        <f t="shared" si="10"/>
        <v>2402400</v>
      </c>
      <c r="L286" s="199"/>
    </row>
    <row r="287" spans="1:12" ht="51" x14ac:dyDescent="0.35">
      <c r="A287" s="23">
        <v>23020117</v>
      </c>
      <c r="B287" s="435" t="s">
        <v>2891</v>
      </c>
      <c r="C287" s="23">
        <v>70443</v>
      </c>
      <c r="D287" s="46">
        <v>120000010102</v>
      </c>
      <c r="E287" s="25">
        <v>3101</v>
      </c>
      <c r="F287" s="23">
        <v>10721300</v>
      </c>
      <c r="G287" s="47" t="s">
        <v>385</v>
      </c>
      <c r="H287" s="41">
        <v>9000000</v>
      </c>
      <c r="I287" s="220"/>
      <c r="J287" s="27"/>
      <c r="K287" s="39">
        <f t="shared" si="10"/>
        <v>9000000</v>
      </c>
      <c r="L287" s="199"/>
    </row>
    <row r="288" spans="1:12" ht="51" x14ac:dyDescent="0.35">
      <c r="A288" s="54">
        <v>23020116</v>
      </c>
      <c r="B288" s="435" t="s">
        <v>2891</v>
      </c>
      <c r="C288" s="54">
        <v>70520</v>
      </c>
      <c r="D288" s="75">
        <v>90000010103</v>
      </c>
      <c r="E288" s="56">
        <v>3101</v>
      </c>
      <c r="F288" s="54">
        <v>10711000</v>
      </c>
      <c r="G288" s="57" t="s">
        <v>1970</v>
      </c>
      <c r="H288" s="58">
        <v>2500000</v>
      </c>
      <c r="I288" s="221"/>
      <c r="J288" s="87"/>
      <c r="K288" s="58">
        <f t="shared" si="10"/>
        <v>2500000</v>
      </c>
      <c r="L288" s="204" t="s">
        <v>2889</v>
      </c>
    </row>
    <row r="289" spans="1:23" x14ac:dyDescent="0.35">
      <c r="A289" s="34">
        <v>23020116</v>
      </c>
      <c r="B289" s="435" t="s">
        <v>2892</v>
      </c>
      <c r="C289" s="34">
        <v>70520</v>
      </c>
      <c r="D289" s="49">
        <v>90000010103</v>
      </c>
      <c r="E289" s="36">
        <v>3101</v>
      </c>
      <c r="F289" s="34">
        <v>10721300</v>
      </c>
      <c r="G289" s="37" t="s">
        <v>433</v>
      </c>
      <c r="H289" s="38">
        <v>500000</v>
      </c>
      <c r="I289" s="218"/>
      <c r="J289" s="44"/>
      <c r="K289" s="38">
        <f t="shared" si="10"/>
        <v>500000</v>
      </c>
      <c r="L289" s="198"/>
    </row>
    <row r="290" spans="1:23" ht="51" x14ac:dyDescent="0.35">
      <c r="A290" s="23">
        <v>23020116</v>
      </c>
      <c r="B290" s="435" t="s">
        <v>2893</v>
      </c>
      <c r="C290" s="23">
        <v>70540</v>
      </c>
      <c r="D290" s="46">
        <v>90000010103</v>
      </c>
      <c r="E290" s="25">
        <v>3101</v>
      </c>
      <c r="F290" s="23">
        <v>10721300</v>
      </c>
      <c r="G290" s="47" t="s">
        <v>623</v>
      </c>
      <c r="H290" s="101">
        <v>1500000</v>
      </c>
      <c r="I290" s="255">
        <v>244500</v>
      </c>
      <c r="J290" s="102">
        <v>51100</v>
      </c>
      <c r="K290" s="99">
        <f t="shared" si="10"/>
        <v>1551100</v>
      </c>
      <c r="L290" s="200"/>
    </row>
    <row r="291" spans="1:23" ht="76.5" x14ac:dyDescent="0.35">
      <c r="A291" s="54">
        <v>23020116</v>
      </c>
      <c r="B291" s="435" t="s">
        <v>2893</v>
      </c>
      <c r="C291" s="54">
        <v>70540</v>
      </c>
      <c r="D291" s="75">
        <v>90000010103</v>
      </c>
      <c r="E291" s="56">
        <v>3101</v>
      </c>
      <c r="F291" s="54">
        <v>10721300</v>
      </c>
      <c r="G291" s="86" t="s">
        <v>914</v>
      </c>
      <c r="H291" s="117">
        <v>10000000</v>
      </c>
      <c r="I291" s="263"/>
      <c r="J291" s="118"/>
      <c r="K291" s="130">
        <f t="shared" si="10"/>
        <v>10000000</v>
      </c>
      <c r="L291" s="204" t="s">
        <v>2555</v>
      </c>
    </row>
    <row r="292" spans="1:23" ht="51" x14ac:dyDescent="0.35">
      <c r="A292" s="23">
        <v>23020116</v>
      </c>
      <c r="B292" s="435" t="s">
        <v>2893</v>
      </c>
      <c r="C292" s="23">
        <v>70540</v>
      </c>
      <c r="D292" s="46">
        <v>90000010103</v>
      </c>
      <c r="E292" s="25">
        <v>3101</v>
      </c>
      <c r="F292" s="23">
        <v>10721300</v>
      </c>
      <c r="G292" s="47" t="s">
        <v>915</v>
      </c>
      <c r="H292" s="101"/>
      <c r="I292" s="255"/>
      <c r="J292" s="106"/>
      <c r="K292" s="114">
        <f t="shared" si="10"/>
        <v>0</v>
      </c>
      <c r="L292" s="199"/>
    </row>
    <row r="293" spans="1:23" x14ac:dyDescent="0.35">
      <c r="A293" s="54">
        <v>23020116</v>
      </c>
      <c r="B293" s="435" t="s">
        <v>2893</v>
      </c>
      <c r="C293" s="54">
        <v>70540</v>
      </c>
      <c r="D293" s="75">
        <v>90000010103</v>
      </c>
      <c r="E293" s="56">
        <v>3101</v>
      </c>
      <c r="F293" s="54">
        <v>10721300</v>
      </c>
      <c r="G293" s="57" t="s">
        <v>969</v>
      </c>
      <c r="H293" s="58">
        <v>5586200</v>
      </c>
      <c r="I293" s="221"/>
      <c r="J293" s="87"/>
      <c r="K293" s="81">
        <f t="shared" si="10"/>
        <v>5586200</v>
      </c>
      <c r="L293" s="204" t="s">
        <v>2557</v>
      </c>
    </row>
    <row r="294" spans="1:23" ht="51" x14ac:dyDescent="0.35">
      <c r="A294" s="23">
        <v>23020114</v>
      </c>
      <c r="B294" s="435" t="s">
        <v>2891</v>
      </c>
      <c r="C294" s="23">
        <v>70443</v>
      </c>
      <c r="D294" s="46">
        <v>130000010106</v>
      </c>
      <c r="E294" s="25">
        <v>3101</v>
      </c>
      <c r="F294" s="23">
        <v>10721300</v>
      </c>
      <c r="G294" s="26" t="s">
        <v>248</v>
      </c>
      <c r="H294" s="27">
        <v>200000000</v>
      </c>
      <c r="I294" s="215"/>
      <c r="J294" s="41">
        <v>876643537</v>
      </c>
      <c r="K294" s="38">
        <f t="shared" si="10"/>
        <v>1076643537</v>
      </c>
      <c r="L294" s="199"/>
    </row>
    <row r="295" spans="1:23" ht="51" x14ac:dyDescent="0.35">
      <c r="A295" s="54">
        <v>23020114</v>
      </c>
      <c r="B295" s="435" t="s">
        <v>2891</v>
      </c>
      <c r="C295" s="54">
        <v>70443</v>
      </c>
      <c r="D295" s="75">
        <v>130000010106</v>
      </c>
      <c r="E295" s="56">
        <v>3101</v>
      </c>
      <c r="F295" s="54">
        <v>10720605</v>
      </c>
      <c r="G295" s="86" t="s">
        <v>2704</v>
      </c>
      <c r="H295" s="58">
        <v>21200000</v>
      </c>
      <c r="I295" s="221"/>
      <c r="J295" s="87"/>
      <c r="K295" s="81">
        <f t="shared" si="10"/>
        <v>21200000</v>
      </c>
      <c r="L295" s="204" t="s">
        <v>2551</v>
      </c>
    </row>
    <row r="296" spans="1:23" ht="51" x14ac:dyDescent="0.35">
      <c r="A296" s="23">
        <v>23020114</v>
      </c>
      <c r="B296" s="435" t="s">
        <v>2891</v>
      </c>
      <c r="C296" s="23">
        <v>70443</v>
      </c>
      <c r="D296" s="46">
        <v>150000010104</v>
      </c>
      <c r="E296" s="25">
        <v>3101</v>
      </c>
      <c r="F296" s="23">
        <v>10711100</v>
      </c>
      <c r="G296" s="26" t="s">
        <v>2842</v>
      </c>
      <c r="H296" s="41">
        <v>133000000</v>
      </c>
      <c r="I296" s="41"/>
      <c r="J296" s="41">
        <v>-120000000</v>
      </c>
      <c r="K296" s="38">
        <f t="shared" si="10"/>
        <v>13000000</v>
      </c>
      <c r="L296" s="199"/>
    </row>
    <row r="297" spans="1:23" ht="51" x14ac:dyDescent="0.35">
      <c r="A297" s="23">
        <v>23020114</v>
      </c>
      <c r="B297" s="435" t="s">
        <v>2891</v>
      </c>
      <c r="C297" s="23">
        <v>70443</v>
      </c>
      <c r="D297" s="46">
        <v>150000010104</v>
      </c>
      <c r="E297" s="25">
        <v>3101</v>
      </c>
      <c r="F297" s="23">
        <v>10720600</v>
      </c>
      <c r="G297" s="26" t="s">
        <v>2843</v>
      </c>
      <c r="H297" s="41">
        <v>66000000</v>
      </c>
      <c r="I297" s="41"/>
      <c r="J297" s="41">
        <v>-40000000</v>
      </c>
      <c r="K297" s="38">
        <f t="shared" si="10"/>
        <v>26000000</v>
      </c>
      <c r="L297" s="199"/>
    </row>
    <row r="298" spans="1:23" ht="76.5" x14ac:dyDescent="0.35">
      <c r="A298" s="23">
        <v>23020114</v>
      </c>
      <c r="B298" s="435" t="s">
        <v>2891</v>
      </c>
      <c r="C298" s="23">
        <v>70443</v>
      </c>
      <c r="D298" s="46">
        <v>150000010101</v>
      </c>
      <c r="E298" s="25">
        <v>3101</v>
      </c>
      <c r="F298" s="23">
        <v>10721300</v>
      </c>
      <c r="G298" s="47" t="s">
        <v>2798</v>
      </c>
      <c r="H298" s="41">
        <v>20000000</v>
      </c>
      <c r="I298" s="342"/>
      <c r="J298" s="41">
        <v>-15000000</v>
      </c>
      <c r="K298" s="38">
        <f t="shared" si="10"/>
        <v>5000000</v>
      </c>
      <c r="L298" s="199"/>
    </row>
    <row r="299" spans="1:23" ht="51" x14ac:dyDescent="0.35">
      <c r="A299" s="23">
        <v>23020114</v>
      </c>
      <c r="B299" s="435" t="s">
        <v>2891</v>
      </c>
      <c r="C299" s="23">
        <v>70443</v>
      </c>
      <c r="D299" s="46">
        <v>150000010101</v>
      </c>
      <c r="E299" s="23">
        <v>3101</v>
      </c>
      <c r="F299" s="23">
        <v>10731700</v>
      </c>
      <c r="G299" s="26" t="s">
        <v>2728</v>
      </c>
      <c r="H299" s="41">
        <v>15000000</v>
      </c>
      <c r="I299" s="342"/>
      <c r="J299" s="41">
        <v>-5000000</v>
      </c>
      <c r="K299" s="38">
        <f t="shared" si="10"/>
        <v>10000000</v>
      </c>
      <c r="L299" s="199"/>
      <c r="M299" s="343"/>
    </row>
    <row r="300" spans="1:23" ht="51" x14ac:dyDescent="0.35">
      <c r="A300" s="23">
        <v>23020114</v>
      </c>
      <c r="B300" s="435" t="s">
        <v>2891</v>
      </c>
      <c r="C300" s="23">
        <v>70443</v>
      </c>
      <c r="D300" s="46">
        <v>150000010101</v>
      </c>
      <c r="E300" s="23">
        <v>3101</v>
      </c>
      <c r="F300" s="23">
        <v>10711200</v>
      </c>
      <c r="G300" s="26" t="s">
        <v>2729</v>
      </c>
      <c r="H300" s="41">
        <v>8000000</v>
      </c>
      <c r="I300" s="342"/>
      <c r="J300" s="41"/>
      <c r="K300" s="38">
        <f t="shared" si="10"/>
        <v>8000000</v>
      </c>
      <c r="L300" s="199"/>
      <c r="M300" s="343"/>
    </row>
    <row r="301" spans="1:23" ht="51" x14ac:dyDescent="0.35">
      <c r="A301" s="23">
        <v>23020114</v>
      </c>
      <c r="B301" s="435" t="s">
        <v>2891</v>
      </c>
      <c r="C301" s="23">
        <v>70443</v>
      </c>
      <c r="D301" s="46">
        <v>150000010101</v>
      </c>
      <c r="E301" s="25">
        <v>3101</v>
      </c>
      <c r="F301" s="23">
        <v>10721300</v>
      </c>
      <c r="G301" s="28" t="s">
        <v>321</v>
      </c>
      <c r="H301" s="29">
        <v>20000000</v>
      </c>
      <c r="I301" s="217"/>
      <c r="J301" s="40">
        <v>-10000000</v>
      </c>
      <c r="K301" s="38">
        <f t="shared" si="10"/>
        <v>10000000</v>
      </c>
      <c r="L301" s="199"/>
    </row>
    <row r="302" spans="1:23" ht="51" x14ac:dyDescent="0.35">
      <c r="A302" s="299">
        <v>23020114</v>
      </c>
      <c r="B302" s="435" t="s">
        <v>2891</v>
      </c>
      <c r="C302" s="299">
        <v>70443</v>
      </c>
      <c r="D302" s="300">
        <v>150000010101</v>
      </c>
      <c r="E302" s="301">
        <v>3101</v>
      </c>
      <c r="F302" s="299">
        <v>10721300</v>
      </c>
      <c r="G302" s="302" t="s">
        <v>322</v>
      </c>
      <c r="H302" s="303">
        <v>329000000</v>
      </c>
      <c r="I302" s="304"/>
      <c r="J302" s="303">
        <v>300000000</v>
      </c>
      <c r="K302" s="291">
        <f t="shared" si="10"/>
        <v>629000000</v>
      </c>
      <c r="L302" s="305"/>
      <c r="M302" s="293"/>
      <c r="N302" s="293"/>
      <c r="O302" s="293"/>
      <c r="P302" s="293"/>
      <c r="Q302" s="293"/>
      <c r="R302" s="293"/>
      <c r="S302" s="293"/>
      <c r="T302" s="293"/>
      <c r="U302" s="293"/>
      <c r="V302" s="293"/>
      <c r="W302" s="293"/>
    </row>
    <row r="303" spans="1:23" ht="51" x14ac:dyDescent="0.35">
      <c r="A303" s="23">
        <v>23020114</v>
      </c>
      <c r="B303" s="435" t="s">
        <v>2891</v>
      </c>
      <c r="C303" s="23">
        <v>70443</v>
      </c>
      <c r="D303" s="46">
        <v>150000010101</v>
      </c>
      <c r="E303" s="25">
        <v>3101</v>
      </c>
      <c r="F303" s="23">
        <v>10712300</v>
      </c>
      <c r="G303" s="26" t="s">
        <v>323</v>
      </c>
      <c r="H303" s="27">
        <v>5000000</v>
      </c>
      <c r="I303" s="215"/>
      <c r="J303" s="41"/>
      <c r="K303" s="27">
        <f t="shared" si="10"/>
        <v>5000000</v>
      </c>
      <c r="L303" s="199"/>
    </row>
    <row r="304" spans="1:23" ht="51" x14ac:dyDescent="0.35">
      <c r="A304" s="23">
        <v>23020114</v>
      </c>
      <c r="B304" s="435" t="s">
        <v>2891</v>
      </c>
      <c r="C304" s="23">
        <v>70443</v>
      </c>
      <c r="D304" s="46">
        <v>150000010101</v>
      </c>
      <c r="E304" s="25">
        <v>3101</v>
      </c>
      <c r="F304" s="23">
        <v>10712112</v>
      </c>
      <c r="G304" s="26" t="s">
        <v>324</v>
      </c>
      <c r="H304" s="27">
        <v>10000000</v>
      </c>
      <c r="I304" s="215"/>
      <c r="J304" s="41"/>
      <c r="K304" s="27">
        <f t="shared" si="10"/>
        <v>10000000</v>
      </c>
      <c r="L304" s="199"/>
    </row>
    <row r="305" spans="1:23" ht="51" x14ac:dyDescent="0.35">
      <c r="A305" s="314">
        <v>23020114</v>
      </c>
      <c r="B305" s="435" t="s">
        <v>2891</v>
      </c>
      <c r="C305" s="314">
        <v>70443</v>
      </c>
      <c r="D305" s="315">
        <v>150000010101</v>
      </c>
      <c r="E305" s="316">
        <v>3101</v>
      </c>
      <c r="F305" s="314">
        <v>10720702</v>
      </c>
      <c r="G305" s="317" t="s">
        <v>325</v>
      </c>
      <c r="H305" s="324">
        <v>400000000</v>
      </c>
      <c r="I305" s="325"/>
      <c r="J305" s="320">
        <v>-300000000</v>
      </c>
      <c r="K305" s="324">
        <f t="shared" si="10"/>
        <v>100000000</v>
      </c>
      <c r="L305" s="322"/>
      <c r="M305" s="323"/>
      <c r="N305" s="323"/>
      <c r="O305" s="323"/>
      <c r="P305" s="323"/>
      <c r="Q305" s="323"/>
      <c r="R305" s="323"/>
      <c r="S305" s="323"/>
      <c r="T305" s="323"/>
      <c r="U305" s="323"/>
      <c r="V305" s="323"/>
      <c r="W305" s="323"/>
    </row>
    <row r="306" spans="1:23" ht="51" x14ac:dyDescent="0.35">
      <c r="A306" s="284">
        <v>23020114</v>
      </c>
      <c r="B306" s="435" t="s">
        <v>2891</v>
      </c>
      <c r="C306" s="284">
        <v>70443</v>
      </c>
      <c r="D306" s="285">
        <v>150000010101</v>
      </c>
      <c r="E306" s="286">
        <v>3101</v>
      </c>
      <c r="F306" s="284">
        <v>10720702</v>
      </c>
      <c r="G306" s="287" t="s">
        <v>326</v>
      </c>
      <c r="H306" s="288">
        <v>500000000</v>
      </c>
      <c r="I306" s="289">
        <v>700000000</v>
      </c>
      <c r="J306" s="290">
        <v>600000000</v>
      </c>
      <c r="K306" s="550">
        <f t="shared" si="10"/>
        <v>1100000000</v>
      </c>
      <c r="L306" s="292" t="s">
        <v>327</v>
      </c>
      <c r="M306" s="293"/>
      <c r="N306" s="293"/>
      <c r="O306" s="293"/>
      <c r="P306" s="293"/>
      <c r="Q306" s="293"/>
      <c r="R306" s="293"/>
      <c r="S306" s="293"/>
      <c r="T306" s="293"/>
      <c r="U306" s="293"/>
      <c r="V306" s="293"/>
      <c r="W306" s="293"/>
    </row>
    <row r="307" spans="1:23" ht="51" x14ac:dyDescent="0.35">
      <c r="A307" s="23">
        <v>23020114</v>
      </c>
      <c r="B307" s="435" t="s">
        <v>2891</v>
      </c>
      <c r="C307" s="23">
        <v>70443</v>
      </c>
      <c r="D307" s="46">
        <v>150000010101</v>
      </c>
      <c r="E307" s="25">
        <v>3101</v>
      </c>
      <c r="F307" s="23">
        <v>10721300</v>
      </c>
      <c r="G307" s="26" t="s">
        <v>328</v>
      </c>
      <c r="H307" s="27">
        <v>45325533.439999998</v>
      </c>
      <c r="I307" s="215"/>
      <c r="J307" s="41">
        <v>-35000000</v>
      </c>
      <c r="K307" s="27">
        <f t="shared" si="10"/>
        <v>10325533.439999998</v>
      </c>
      <c r="L307" s="199"/>
    </row>
    <row r="308" spans="1:23" ht="51" x14ac:dyDescent="0.35">
      <c r="A308" s="314">
        <v>23020114</v>
      </c>
      <c r="B308" s="435" t="s">
        <v>2891</v>
      </c>
      <c r="C308" s="314">
        <v>70443</v>
      </c>
      <c r="D308" s="315">
        <v>150000010101</v>
      </c>
      <c r="E308" s="316">
        <v>3101</v>
      </c>
      <c r="F308" s="314">
        <v>10731607</v>
      </c>
      <c r="G308" s="317" t="s">
        <v>329</v>
      </c>
      <c r="H308" s="324">
        <v>100000000</v>
      </c>
      <c r="I308" s="325"/>
      <c r="J308" s="320">
        <v>-50000000</v>
      </c>
      <c r="K308" s="324">
        <f t="shared" si="10"/>
        <v>50000000</v>
      </c>
      <c r="L308" s="322"/>
      <c r="M308" s="323"/>
      <c r="N308" s="323"/>
      <c r="O308" s="323"/>
      <c r="P308" s="323"/>
      <c r="Q308" s="323"/>
      <c r="R308" s="323"/>
      <c r="S308" s="323"/>
      <c r="T308" s="323"/>
      <c r="U308" s="323"/>
      <c r="V308" s="323"/>
      <c r="W308" s="323"/>
    </row>
    <row r="309" spans="1:23" ht="51" x14ac:dyDescent="0.35">
      <c r="A309" s="23">
        <v>23020114</v>
      </c>
      <c r="B309" s="435" t="s">
        <v>2891</v>
      </c>
      <c r="C309" s="23">
        <v>70443</v>
      </c>
      <c r="D309" s="46">
        <v>150000010101</v>
      </c>
      <c r="E309" s="25">
        <v>3101</v>
      </c>
      <c r="F309" s="23">
        <v>10720503</v>
      </c>
      <c r="G309" s="26" t="s">
        <v>330</v>
      </c>
      <c r="H309" s="27">
        <v>1000000</v>
      </c>
      <c r="I309" s="215"/>
      <c r="J309" s="41"/>
      <c r="K309" s="27">
        <f t="shared" si="10"/>
        <v>1000000</v>
      </c>
      <c r="L309" s="199"/>
    </row>
    <row r="310" spans="1:23" ht="51" x14ac:dyDescent="0.35">
      <c r="A310" s="23">
        <v>23020114</v>
      </c>
      <c r="B310" s="435" t="s">
        <v>2891</v>
      </c>
      <c r="C310" s="23">
        <v>70443</v>
      </c>
      <c r="D310" s="46">
        <v>150000010101</v>
      </c>
      <c r="E310" s="25">
        <v>3101</v>
      </c>
      <c r="F310" s="23">
        <v>10720503</v>
      </c>
      <c r="G310" s="26" t="s">
        <v>331</v>
      </c>
      <c r="H310" s="27">
        <v>1000000</v>
      </c>
      <c r="I310" s="215"/>
      <c r="J310" s="41"/>
      <c r="K310" s="27">
        <f t="shared" si="10"/>
        <v>1000000</v>
      </c>
      <c r="L310" s="199"/>
    </row>
    <row r="311" spans="1:23" ht="51" x14ac:dyDescent="0.35">
      <c r="A311" s="284">
        <v>23020114</v>
      </c>
      <c r="B311" s="435" t="s">
        <v>2891</v>
      </c>
      <c r="C311" s="284">
        <v>70443</v>
      </c>
      <c r="D311" s="285">
        <v>150000010101</v>
      </c>
      <c r="E311" s="286">
        <v>3101</v>
      </c>
      <c r="F311" s="284">
        <v>10731900</v>
      </c>
      <c r="G311" s="287" t="s">
        <v>332</v>
      </c>
      <c r="H311" s="288">
        <v>1000000</v>
      </c>
      <c r="I311" s="289"/>
      <c r="J311" s="290">
        <v>300000000</v>
      </c>
      <c r="K311" s="550">
        <f t="shared" si="10"/>
        <v>301000000</v>
      </c>
      <c r="L311" s="292"/>
      <c r="M311" s="293"/>
      <c r="N311" s="293"/>
      <c r="O311" s="293"/>
      <c r="P311" s="293"/>
      <c r="Q311" s="293"/>
      <c r="R311" s="293"/>
      <c r="S311" s="293"/>
      <c r="T311" s="293"/>
      <c r="U311" s="293"/>
      <c r="V311" s="293"/>
      <c r="W311" s="293"/>
    </row>
    <row r="312" spans="1:23" ht="51" x14ac:dyDescent="0.35">
      <c r="A312" s="23">
        <v>23020114</v>
      </c>
      <c r="B312" s="435" t="s">
        <v>2891</v>
      </c>
      <c r="C312" s="23">
        <v>70443</v>
      </c>
      <c r="D312" s="46">
        <v>150000010101</v>
      </c>
      <c r="E312" s="25">
        <v>3101</v>
      </c>
      <c r="F312" s="23">
        <v>10721300</v>
      </c>
      <c r="G312" s="26" t="s">
        <v>333</v>
      </c>
      <c r="H312" s="27">
        <v>50000000</v>
      </c>
      <c r="I312" s="215"/>
      <c r="J312" s="41">
        <v>-30000000</v>
      </c>
      <c r="K312" s="27">
        <f t="shared" si="10"/>
        <v>20000000</v>
      </c>
      <c r="L312" s="199"/>
    </row>
    <row r="313" spans="1:23" ht="76.5" x14ac:dyDescent="0.35">
      <c r="A313" s="284">
        <v>23020114</v>
      </c>
      <c r="B313" s="435" t="s">
        <v>2891</v>
      </c>
      <c r="C313" s="284">
        <v>70443</v>
      </c>
      <c r="D313" s="285">
        <v>150000010101</v>
      </c>
      <c r="E313" s="286">
        <v>3101</v>
      </c>
      <c r="F313" s="284">
        <v>10721300</v>
      </c>
      <c r="G313" s="287" t="s">
        <v>2724</v>
      </c>
      <c r="H313" s="288">
        <v>400000000</v>
      </c>
      <c r="I313" s="289"/>
      <c r="J313" s="288"/>
      <c r="K313" s="288">
        <f t="shared" si="10"/>
        <v>400000000</v>
      </c>
      <c r="L313" s="292"/>
      <c r="M313" s="293"/>
      <c r="N313" s="293"/>
      <c r="O313" s="293"/>
      <c r="P313" s="293"/>
      <c r="Q313" s="293"/>
      <c r="R313" s="293"/>
      <c r="S313" s="293"/>
      <c r="T313" s="293"/>
      <c r="U313" s="293"/>
      <c r="V313" s="293"/>
      <c r="W313" s="293"/>
    </row>
    <row r="314" spans="1:23" ht="51" x14ac:dyDescent="0.35">
      <c r="A314" s="314">
        <v>23020114</v>
      </c>
      <c r="B314" s="435" t="s">
        <v>2891</v>
      </c>
      <c r="C314" s="314">
        <v>70443</v>
      </c>
      <c r="D314" s="315">
        <v>150000010101</v>
      </c>
      <c r="E314" s="316">
        <v>3101</v>
      </c>
      <c r="F314" s="314">
        <v>10721300</v>
      </c>
      <c r="G314" s="461" t="s">
        <v>334</v>
      </c>
      <c r="H314" s="477">
        <v>20000000</v>
      </c>
      <c r="I314" s="499"/>
      <c r="J314" s="519">
        <v>-10000000</v>
      </c>
      <c r="K314" s="477">
        <f t="shared" si="10"/>
        <v>10000000</v>
      </c>
      <c r="L314" s="322"/>
      <c r="M314" s="323"/>
      <c r="N314" s="323"/>
      <c r="O314" s="323"/>
      <c r="P314" s="323"/>
      <c r="Q314" s="323"/>
      <c r="R314" s="323"/>
      <c r="S314" s="323"/>
      <c r="T314" s="323"/>
      <c r="U314" s="323"/>
      <c r="V314" s="323"/>
      <c r="W314" s="323"/>
    </row>
    <row r="315" spans="1:23" ht="51" x14ac:dyDescent="0.35">
      <c r="A315" s="34">
        <v>23020114</v>
      </c>
      <c r="B315" s="435" t="s">
        <v>2891</v>
      </c>
      <c r="C315" s="34">
        <v>70443</v>
      </c>
      <c r="D315" s="49">
        <v>150000010101</v>
      </c>
      <c r="E315" s="36">
        <v>3101</v>
      </c>
      <c r="F315" s="34">
        <v>10721300</v>
      </c>
      <c r="G315" s="37" t="s">
        <v>335</v>
      </c>
      <c r="H315" s="38">
        <v>3000000</v>
      </c>
      <c r="I315" s="218"/>
      <c r="J315" s="44"/>
      <c r="K315" s="38">
        <f t="shared" si="10"/>
        <v>3000000</v>
      </c>
      <c r="L315" s="198"/>
    </row>
    <row r="316" spans="1:23" ht="51" x14ac:dyDescent="0.35">
      <c r="A316" s="23">
        <v>23020114</v>
      </c>
      <c r="B316" s="435" t="s">
        <v>2891</v>
      </c>
      <c r="C316" s="23">
        <v>70443</v>
      </c>
      <c r="D316" s="46">
        <v>150000010101</v>
      </c>
      <c r="E316" s="25">
        <v>3101</v>
      </c>
      <c r="F316" s="23">
        <v>10721300</v>
      </c>
      <c r="G316" s="26" t="s">
        <v>336</v>
      </c>
      <c r="H316" s="27">
        <v>250000000</v>
      </c>
      <c r="I316" s="215">
        <v>163121354.87</v>
      </c>
      <c r="J316" s="27"/>
      <c r="K316" s="38">
        <f t="shared" si="10"/>
        <v>250000000</v>
      </c>
      <c r="L316" s="199"/>
    </row>
    <row r="317" spans="1:23" ht="76.5" x14ac:dyDescent="0.35">
      <c r="A317" s="23">
        <v>23020114</v>
      </c>
      <c r="B317" s="435" t="s">
        <v>2891</v>
      </c>
      <c r="C317" s="23">
        <v>70443</v>
      </c>
      <c r="D317" s="46">
        <v>150000010101</v>
      </c>
      <c r="E317" s="25">
        <v>3101</v>
      </c>
      <c r="F317" s="23">
        <v>10731600</v>
      </c>
      <c r="G317" s="26" t="s">
        <v>337</v>
      </c>
      <c r="H317" s="27">
        <v>400000000</v>
      </c>
      <c r="I317" s="215">
        <v>357824839.85000002</v>
      </c>
      <c r="J317" s="27">
        <v>500000000</v>
      </c>
      <c r="K317" s="38">
        <f t="shared" si="10"/>
        <v>900000000</v>
      </c>
      <c r="L317" s="199"/>
    </row>
    <row r="318" spans="1:23" ht="76.5" x14ac:dyDescent="0.35">
      <c r="A318" s="23">
        <v>23020114</v>
      </c>
      <c r="B318" s="435" t="s">
        <v>2891</v>
      </c>
      <c r="C318" s="23">
        <v>70443</v>
      </c>
      <c r="D318" s="46">
        <v>150000010101</v>
      </c>
      <c r="E318" s="25">
        <v>3101</v>
      </c>
      <c r="F318" s="23">
        <v>10712113</v>
      </c>
      <c r="G318" s="26" t="s">
        <v>338</v>
      </c>
      <c r="H318" s="27">
        <v>20000000</v>
      </c>
      <c r="I318" s="215"/>
      <c r="J318" s="337">
        <v>-10000000</v>
      </c>
      <c r="K318" s="38">
        <f t="shared" si="10"/>
        <v>10000000</v>
      </c>
      <c r="L318" s="199"/>
    </row>
    <row r="319" spans="1:23" ht="76.5" x14ac:dyDescent="0.35">
      <c r="A319" s="23">
        <v>23020114</v>
      </c>
      <c r="B319" s="435" t="s">
        <v>2891</v>
      </c>
      <c r="C319" s="23">
        <v>70443</v>
      </c>
      <c r="D319" s="46">
        <v>150000010101</v>
      </c>
      <c r="E319" s="25">
        <v>3101</v>
      </c>
      <c r="F319" s="23">
        <v>10720413</v>
      </c>
      <c r="G319" s="26" t="s">
        <v>339</v>
      </c>
      <c r="H319" s="27">
        <v>20000000</v>
      </c>
      <c r="I319" s="215"/>
      <c r="J319" s="337">
        <v>-10000000</v>
      </c>
      <c r="K319" s="38">
        <f t="shared" si="10"/>
        <v>10000000</v>
      </c>
      <c r="L319" s="199"/>
    </row>
    <row r="320" spans="1:23" ht="51" x14ac:dyDescent="0.35">
      <c r="A320" s="284">
        <v>23020114</v>
      </c>
      <c r="B320" s="435" t="s">
        <v>2891</v>
      </c>
      <c r="C320" s="284">
        <v>70443</v>
      </c>
      <c r="D320" s="285">
        <v>150000010101</v>
      </c>
      <c r="E320" s="286">
        <v>3101</v>
      </c>
      <c r="F320" s="284">
        <v>10721300</v>
      </c>
      <c r="G320" s="287" t="s">
        <v>340</v>
      </c>
      <c r="H320" s="288">
        <v>400000000</v>
      </c>
      <c r="I320" s="289"/>
      <c r="J320" s="288">
        <v>200000000</v>
      </c>
      <c r="K320" s="291">
        <f t="shared" si="10"/>
        <v>600000000</v>
      </c>
      <c r="L320" s="292"/>
      <c r="M320" s="293"/>
      <c r="N320" s="293"/>
      <c r="O320" s="293"/>
      <c r="P320" s="293"/>
      <c r="Q320" s="293"/>
      <c r="R320" s="293"/>
      <c r="S320" s="293"/>
      <c r="T320" s="293"/>
      <c r="U320" s="293"/>
      <c r="V320" s="293"/>
      <c r="W320" s="293"/>
    </row>
    <row r="321" spans="1:23" ht="51" x14ac:dyDescent="0.35">
      <c r="A321" s="23">
        <v>23020114</v>
      </c>
      <c r="B321" s="435" t="s">
        <v>2891</v>
      </c>
      <c r="C321" s="23">
        <v>70443</v>
      </c>
      <c r="D321" s="46">
        <v>150000010101</v>
      </c>
      <c r="E321" s="25">
        <v>3101</v>
      </c>
      <c r="F321" s="23">
        <v>10721300</v>
      </c>
      <c r="G321" s="26" t="s">
        <v>341</v>
      </c>
      <c r="H321" s="27">
        <v>20000000</v>
      </c>
      <c r="I321" s="215"/>
      <c r="J321" s="337">
        <v>-10000000</v>
      </c>
      <c r="K321" s="38">
        <f t="shared" si="10"/>
        <v>10000000</v>
      </c>
      <c r="L321" s="199"/>
    </row>
    <row r="322" spans="1:23" ht="51" x14ac:dyDescent="0.35">
      <c r="A322" s="284">
        <v>23020114</v>
      </c>
      <c r="B322" s="435" t="s">
        <v>2891</v>
      </c>
      <c r="C322" s="284">
        <v>70443</v>
      </c>
      <c r="D322" s="285">
        <v>150000010101</v>
      </c>
      <c r="E322" s="286">
        <v>3101</v>
      </c>
      <c r="F322" s="284">
        <v>10720511</v>
      </c>
      <c r="G322" s="287" t="s">
        <v>342</v>
      </c>
      <c r="H322" s="288">
        <v>300000000</v>
      </c>
      <c r="I322" s="289"/>
      <c r="J322" s="290">
        <v>100000000</v>
      </c>
      <c r="K322" s="303">
        <f t="shared" si="10"/>
        <v>400000000</v>
      </c>
      <c r="L322" s="292"/>
      <c r="M322" s="293"/>
      <c r="N322" s="293"/>
      <c r="O322" s="293"/>
      <c r="P322" s="293"/>
      <c r="Q322" s="293"/>
      <c r="R322" s="293"/>
      <c r="S322" s="293"/>
      <c r="T322" s="293"/>
      <c r="U322" s="293"/>
      <c r="V322" s="293"/>
      <c r="W322" s="293"/>
    </row>
    <row r="323" spans="1:23" ht="51" x14ac:dyDescent="0.35">
      <c r="A323" s="284">
        <v>23020114</v>
      </c>
      <c r="B323" s="435" t="s">
        <v>2891</v>
      </c>
      <c r="C323" s="284">
        <v>70443</v>
      </c>
      <c r="D323" s="285">
        <v>150000010101</v>
      </c>
      <c r="E323" s="286">
        <v>3101</v>
      </c>
      <c r="F323" s="284">
        <v>10721300</v>
      </c>
      <c r="G323" s="287" t="s">
        <v>343</v>
      </c>
      <c r="H323" s="288">
        <v>300000000</v>
      </c>
      <c r="I323" s="289"/>
      <c r="J323" s="290">
        <v>700000000</v>
      </c>
      <c r="K323" s="291">
        <f t="shared" si="10"/>
        <v>1000000000</v>
      </c>
      <c r="L323" s="292"/>
      <c r="M323" s="293"/>
      <c r="N323" s="293"/>
      <c r="O323" s="293"/>
      <c r="P323" s="293"/>
      <c r="Q323" s="293"/>
      <c r="R323" s="293"/>
      <c r="S323" s="293"/>
      <c r="T323" s="293"/>
      <c r="U323" s="293"/>
      <c r="V323" s="293"/>
      <c r="W323" s="293"/>
    </row>
    <row r="324" spans="1:23" ht="51" x14ac:dyDescent="0.35">
      <c r="A324" s="23">
        <v>23020114</v>
      </c>
      <c r="B324" s="435" t="s">
        <v>2891</v>
      </c>
      <c r="C324" s="23">
        <v>70443</v>
      </c>
      <c r="D324" s="46">
        <v>150000010101</v>
      </c>
      <c r="E324" s="25">
        <v>3101</v>
      </c>
      <c r="F324" s="23">
        <v>10711202</v>
      </c>
      <c r="G324" s="26" t="s">
        <v>344</v>
      </c>
      <c r="H324" s="27">
        <v>300000000</v>
      </c>
      <c r="I324" s="215"/>
      <c r="J324" s="41">
        <v>-200000000</v>
      </c>
      <c r="K324" s="53">
        <f t="shared" si="10"/>
        <v>100000000</v>
      </c>
      <c r="L324" s="199"/>
    </row>
    <row r="325" spans="1:23" ht="76.5" x14ac:dyDescent="0.35">
      <c r="A325" s="284">
        <v>23020114</v>
      </c>
      <c r="B325" s="435" t="s">
        <v>2891</v>
      </c>
      <c r="C325" s="284">
        <v>70443</v>
      </c>
      <c r="D325" s="285">
        <v>150000010101</v>
      </c>
      <c r="E325" s="286">
        <v>3101</v>
      </c>
      <c r="F325" s="284">
        <v>10721300</v>
      </c>
      <c r="G325" s="287" t="s">
        <v>345</v>
      </c>
      <c r="H325" s="288">
        <v>300000000</v>
      </c>
      <c r="I325" s="289"/>
      <c r="J325" s="290">
        <v>200000000</v>
      </c>
      <c r="K325" s="297">
        <f t="shared" si="10"/>
        <v>500000000</v>
      </c>
      <c r="L325" s="292"/>
      <c r="M325" s="293"/>
      <c r="N325" s="293"/>
      <c r="O325" s="293"/>
      <c r="P325" s="293"/>
      <c r="Q325" s="293"/>
      <c r="R325" s="293"/>
      <c r="S325" s="293"/>
      <c r="T325" s="293"/>
      <c r="U325" s="293"/>
      <c r="V325" s="293"/>
      <c r="W325" s="293"/>
    </row>
    <row r="326" spans="1:23" ht="51" x14ac:dyDescent="0.35">
      <c r="A326" s="23">
        <v>23020114</v>
      </c>
      <c r="B326" s="435" t="s">
        <v>2891</v>
      </c>
      <c r="C326" s="23">
        <v>70443</v>
      </c>
      <c r="D326" s="46">
        <v>150000010101</v>
      </c>
      <c r="E326" s="25">
        <v>3101</v>
      </c>
      <c r="F326" s="23">
        <v>10721300</v>
      </c>
      <c r="G326" s="26" t="s">
        <v>346</v>
      </c>
      <c r="H326" s="27">
        <v>30000000</v>
      </c>
      <c r="I326" s="215"/>
      <c r="J326" s="41">
        <v>-20000000</v>
      </c>
      <c r="K326" s="53">
        <f t="shared" si="10"/>
        <v>10000000</v>
      </c>
      <c r="L326" s="199"/>
    </row>
    <row r="327" spans="1:23" ht="51" x14ac:dyDescent="0.35">
      <c r="A327" s="284">
        <v>23020114</v>
      </c>
      <c r="B327" s="435" t="s">
        <v>2891</v>
      </c>
      <c r="C327" s="284">
        <v>70443</v>
      </c>
      <c r="D327" s="285">
        <v>150000010101</v>
      </c>
      <c r="E327" s="286">
        <v>3101</v>
      </c>
      <c r="F327" s="284">
        <v>10731909</v>
      </c>
      <c r="G327" s="287" t="s">
        <v>347</v>
      </c>
      <c r="H327" s="288">
        <v>300000000</v>
      </c>
      <c r="I327" s="289"/>
      <c r="J327" s="290"/>
      <c r="K327" s="297">
        <f t="shared" si="10"/>
        <v>300000000</v>
      </c>
      <c r="L327" s="292"/>
      <c r="M327" s="293"/>
      <c r="N327" s="293"/>
      <c r="O327" s="293"/>
      <c r="P327" s="293"/>
      <c r="Q327" s="293"/>
      <c r="R327" s="293"/>
      <c r="S327" s="293"/>
      <c r="T327" s="293"/>
      <c r="U327" s="293"/>
      <c r="V327" s="293"/>
      <c r="W327" s="293"/>
    </row>
    <row r="328" spans="1:23" ht="51" x14ac:dyDescent="0.35">
      <c r="A328" s="284">
        <v>23020114</v>
      </c>
      <c r="B328" s="435" t="s">
        <v>2891</v>
      </c>
      <c r="C328" s="284">
        <v>70443</v>
      </c>
      <c r="D328" s="285">
        <v>150000010101</v>
      </c>
      <c r="E328" s="286">
        <v>3101</v>
      </c>
      <c r="F328" s="284">
        <v>10730104</v>
      </c>
      <c r="G328" s="287" t="s">
        <v>348</v>
      </c>
      <c r="H328" s="288">
        <v>300000000</v>
      </c>
      <c r="I328" s="289"/>
      <c r="J328" s="290"/>
      <c r="K328" s="297">
        <f t="shared" si="10"/>
        <v>300000000</v>
      </c>
      <c r="L328" s="292"/>
      <c r="M328" s="293"/>
      <c r="N328" s="293"/>
      <c r="O328" s="293"/>
      <c r="P328" s="293"/>
      <c r="Q328" s="293"/>
      <c r="R328" s="293"/>
      <c r="S328" s="293"/>
      <c r="T328" s="293"/>
      <c r="U328" s="293"/>
      <c r="V328" s="293"/>
      <c r="W328" s="293"/>
    </row>
    <row r="329" spans="1:23" ht="51" x14ac:dyDescent="0.35">
      <c r="A329" s="284">
        <v>23020114</v>
      </c>
      <c r="B329" s="435" t="s">
        <v>2891</v>
      </c>
      <c r="C329" s="284">
        <v>70443</v>
      </c>
      <c r="D329" s="285">
        <v>150000010101</v>
      </c>
      <c r="E329" s="286">
        <v>3101</v>
      </c>
      <c r="F329" s="284">
        <v>10720704</v>
      </c>
      <c r="G329" s="287" t="s">
        <v>2102</v>
      </c>
      <c r="H329" s="288">
        <v>500000000</v>
      </c>
      <c r="I329" s="289"/>
      <c r="J329" s="290">
        <v>500000000</v>
      </c>
      <c r="K329" s="294">
        <f t="shared" si="10"/>
        <v>1000000000</v>
      </c>
      <c r="L329" s="292"/>
      <c r="M329" s="293"/>
      <c r="N329" s="293"/>
      <c r="O329" s="293"/>
      <c r="P329" s="293"/>
      <c r="Q329" s="293"/>
      <c r="R329" s="293"/>
      <c r="S329" s="293"/>
      <c r="T329" s="293"/>
      <c r="U329" s="293"/>
      <c r="V329" s="293"/>
      <c r="W329" s="293"/>
    </row>
    <row r="330" spans="1:23" ht="51" x14ac:dyDescent="0.35">
      <c r="A330" s="284">
        <v>23020114</v>
      </c>
      <c r="B330" s="435" t="s">
        <v>2891</v>
      </c>
      <c r="C330" s="284">
        <v>70443</v>
      </c>
      <c r="D330" s="285">
        <v>150000010101</v>
      </c>
      <c r="E330" s="286">
        <v>3101</v>
      </c>
      <c r="F330" s="284">
        <v>10712207</v>
      </c>
      <c r="G330" s="287" t="s">
        <v>349</v>
      </c>
      <c r="H330" s="288">
        <v>300000000</v>
      </c>
      <c r="I330" s="289"/>
      <c r="J330" s="290">
        <v>579412083</v>
      </c>
      <c r="K330" s="297">
        <f t="shared" si="10"/>
        <v>879412083</v>
      </c>
      <c r="L330" s="292"/>
      <c r="M330" s="293"/>
      <c r="N330" s="293"/>
      <c r="O330" s="293"/>
      <c r="P330" s="293"/>
      <c r="Q330" s="293"/>
      <c r="R330" s="293"/>
      <c r="S330" s="293"/>
      <c r="T330" s="293"/>
      <c r="U330" s="293"/>
      <c r="V330" s="293"/>
      <c r="W330" s="293"/>
    </row>
    <row r="331" spans="1:23" ht="51" x14ac:dyDescent="0.35">
      <c r="A331" s="23">
        <v>23020114</v>
      </c>
      <c r="B331" s="435" t="s">
        <v>2891</v>
      </c>
      <c r="C331" s="23">
        <v>70443</v>
      </c>
      <c r="D331" s="46">
        <v>150000010101</v>
      </c>
      <c r="E331" s="25">
        <v>3101</v>
      </c>
      <c r="F331" s="23">
        <v>10720514</v>
      </c>
      <c r="G331" s="26" t="s">
        <v>350</v>
      </c>
      <c r="H331" s="27">
        <v>20000000</v>
      </c>
      <c r="I331" s="215"/>
      <c r="J331" s="41">
        <v>-10000000</v>
      </c>
      <c r="K331" s="44">
        <f t="shared" si="10"/>
        <v>10000000</v>
      </c>
      <c r="L331" s="199"/>
    </row>
    <row r="332" spans="1:23" ht="51" x14ac:dyDescent="0.35">
      <c r="A332" s="23">
        <v>23020114</v>
      </c>
      <c r="B332" s="435" t="s">
        <v>2891</v>
      </c>
      <c r="C332" s="23">
        <v>70443</v>
      </c>
      <c r="D332" s="46">
        <v>150000010101</v>
      </c>
      <c r="E332" s="25">
        <v>3101</v>
      </c>
      <c r="F332" s="23">
        <v>10730203</v>
      </c>
      <c r="G332" s="26" t="s">
        <v>351</v>
      </c>
      <c r="H332" s="27">
        <v>20000000</v>
      </c>
      <c r="I332" s="215"/>
      <c r="J332" s="41">
        <v>-10000000</v>
      </c>
      <c r="K332" s="44">
        <f t="shared" si="10"/>
        <v>10000000</v>
      </c>
      <c r="L332" s="199"/>
    </row>
    <row r="333" spans="1:23" ht="51" x14ac:dyDescent="0.35">
      <c r="A333" s="284">
        <v>23020114</v>
      </c>
      <c r="B333" s="435" t="s">
        <v>2891</v>
      </c>
      <c r="C333" s="284">
        <v>70443</v>
      </c>
      <c r="D333" s="285">
        <v>150000010101</v>
      </c>
      <c r="E333" s="286">
        <v>3101</v>
      </c>
      <c r="F333" s="284">
        <v>10721306</v>
      </c>
      <c r="G333" s="328" t="s">
        <v>352</v>
      </c>
      <c r="H333" s="329">
        <v>500000000</v>
      </c>
      <c r="I333" s="330"/>
      <c r="J333" s="329">
        <v>100000000</v>
      </c>
      <c r="K333" s="298">
        <f t="shared" si="10"/>
        <v>600000000</v>
      </c>
      <c r="L333" s="292"/>
      <c r="M333" s="293"/>
      <c r="N333" s="293"/>
      <c r="O333" s="293"/>
      <c r="P333" s="293"/>
      <c r="Q333" s="293"/>
      <c r="R333" s="293"/>
      <c r="S333" s="293"/>
      <c r="T333" s="293"/>
      <c r="U333" s="293"/>
      <c r="V333" s="293"/>
      <c r="W333" s="293"/>
    </row>
    <row r="334" spans="1:23" ht="76.5" x14ac:dyDescent="0.35">
      <c r="A334" s="34">
        <v>23020114</v>
      </c>
      <c r="B334" s="435" t="s">
        <v>2891</v>
      </c>
      <c r="C334" s="34">
        <v>70443</v>
      </c>
      <c r="D334" s="49">
        <v>150000010101</v>
      </c>
      <c r="E334" s="36">
        <v>3101</v>
      </c>
      <c r="F334" s="34">
        <v>10721300</v>
      </c>
      <c r="G334" s="37" t="s">
        <v>353</v>
      </c>
      <c r="H334" s="38">
        <v>1000000</v>
      </c>
      <c r="I334" s="218"/>
      <c r="J334" s="44"/>
      <c r="K334" s="44">
        <f t="shared" si="10"/>
        <v>1000000</v>
      </c>
      <c r="L334" s="198"/>
    </row>
    <row r="335" spans="1:23" ht="51" x14ac:dyDescent="0.35">
      <c r="A335" s="23">
        <v>23020114</v>
      </c>
      <c r="B335" s="435" t="s">
        <v>2891</v>
      </c>
      <c r="C335" s="23">
        <v>70443</v>
      </c>
      <c r="D335" s="46">
        <v>150000010101</v>
      </c>
      <c r="E335" s="25">
        <v>3101</v>
      </c>
      <c r="F335" s="23">
        <v>10711110</v>
      </c>
      <c r="G335" s="26" t="s">
        <v>354</v>
      </c>
      <c r="H335" s="27">
        <v>1000000</v>
      </c>
      <c r="I335" s="215"/>
      <c r="J335" s="41"/>
      <c r="K335" s="44">
        <f t="shared" si="10"/>
        <v>1000000</v>
      </c>
      <c r="L335" s="199"/>
    </row>
    <row r="336" spans="1:23" x14ac:dyDescent="0.35">
      <c r="A336" s="23">
        <v>23020114</v>
      </c>
      <c r="B336" s="435" t="s">
        <v>2891</v>
      </c>
      <c r="C336" s="23">
        <v>70443</v>
      </c>
      <c r="D336" s="46">
        <v>150000010101</v>
      </c>
      <c r="E336" s="25">
        <v>3101</v>
      </c>
      <c r="F336" s="23">
        <v>10721300</v>
      </c>
      <c r="G336" s="26" t="s">
        <v>355</v>
      </c>
      <c r="H336" s="27">
        <v>30000000</v>
      </c>
      <c r="I336" s="215"/>
      <c r="J336" s="41">
        <v>-20000000</v>
      </c>
      <c r="K336" s="44">
        <f t="shared" si="10"/>
        <v>10000000</v>
      </c>
      <c r="L336" s="199"/>
    </row>
    <row r="337" spans="1:23" ht="51" x14ac:dyDescent="0.35">
      <c r="A337" s="284">
        <v>23020114</v>
      </c>
      <c r="B337" s="435" t="s">
        <v>2891</v>
      </c>
      <c r="C337" s="284">
        <v>70443</v>
      </c>
      <c r="D337" s="285">
        <v>150000010101</v>
      </c>
      <c r="E337" s="286">
        <v>3101</v>
      </c>
      <c r="F337" s="284">
        <v>10711106</v>
      </c>
      <c r="G337" s="287" t="s">
        <v>356</v>
      </c>
      <c r="H337" s="288">
        <v>1000000</v>
      </c>
      <c r="I337" s="289"/>
      <c r="J337" s="290">
        <v>250000000</v>
      </c>
      <c r="K337" s="297">
        <f t="shared" si="10"/>
        <v>251000000</v>
      </c>
      <c r="L337" s="292"/>
      <c r="M337" s="293"/>
      <c r="N337" s="293"/>
      <c r="O337" s="293"/>
      <c r="P337" s="293"/>
      <c r="Q337" s="293"/>
      <c r="R337" s="293"/>
      <c r="S337" s="293"/>
      <c r="T337" s="293"/>
      <c r="U337" s="293"/>
      <c r="V337" s="293"/>
      <c r="W337" s="293"/>
    </row>
    <row r="338" spans="1:23" ht="51" x14ac:dyDescent="0.35">
      <c r="A338" s="23">
        <v>23020114</v>
      </c>
      <c r="B338" s="435" t="s">
        <v>2891</v>
      </c>
      <c r="C338" s="23">
        <v>70443</v>
      </c>
      <c r="D338" s="46">
        <v>150000010101</v>
      </c>
      <c r="E338" s="25">
        <v>3101</v>
      </c>
      <c r="F338" s="23">
        <v>10731901</v>
      </c>
      <c r="G338" s="26" t="s">
        <v>357</v>
      </c>
      <c r="H338" s="27">
        <v>50000000</v>
      </c>
      <c r="I338" s="215"/>
      <c r="J338" s="41">
        <v>-30000000</v>
      </c>
      <c r="K338" s="44">
        <f t="shared" si="10"/>
        <v>20000000</v>
      </c>
      <c r="L338" s="199"/>
    </row>
    <row r="339" spans="1:23" ht="51" x14ac:dyDescent="0.35">
      <c r="A339" s="314">
        <v>23020114</v>
      </c>
      <c r="B339" s="435" t="s">
        <v>2891</v>
      </c>
      <c r="C339" s="314">
        <v>70443</v>
      </c>
      <c r="D339" s="315">
        <v>150000010101</v>
      </c>
      <c r="E339" s="316">
        <v>3101</v>
      </c>
      <c r="F339" s="314">
        <v>10731406</v>
      </c>
      <c r="G339" s="317" t="s">
        <v>358</v>
      </c>
      <c r="H339" s="324">
        <v>200000000</v>
      </c>
      <c r="I339" s="325"/>
      <c r="J339" s="320">
        <v>-150000000</v>
      </c>
      <c r="K339" s="326">
        <f t="shared" si="10"/>
        <v>50000000</v>
      </c>
      <c r="L339" s="322"/>
      <c r="M339" s="323"/>
      <c r="N339" s="323"/>
      <c r="O339" s="323"/>
      <c r="P339" s="323"/>
      <c r="Q339" s="323"/>
      <c r="R339" s="323"/>
      <c r="S339" s="323"/>
      <c r="T339" s="323"/>
      <c r="U339" s="323"/>
      <c r="V339" s="323"/>
      <c r="W339" s="323"/>
    </row>
    <row r="340" spans="1:23" ht="51" x14ac:dyDescent="0.35">
      <c r="A340" s="23">
        <v>23020114</v>
      </c>
      <c r="B340" s="435" t="s">
        <v>2891</v>
      </c>
      <c r="C340" s="23">
        <v>70443</v>
      </c>
      <c r="D340" s="46">
        <v>150000010101</v>
      </c>
      <c r="E340" s="25">
        <v>3101</v>
      </c>
      <c r="F340" s="23">
        <v>10731904</v>
      </c>
      <c r="G340" s="26" t="s">
        <v>359</v>
      </c>
      <c r="H340" s="27">
        <v>1000000</v>
      </c>
      <c r="I340" s="215"/>
      <c r="J340" s="41"/>
      <c r="K340" s="53">
        <f t="shared" si="10"/>
        <v>1000000</v>
      </c>
      <c r="L340" s="199"/>
    </row>
    <row r="341" spans="1:23" ht="51" x14ac:dyDescent="0.35">
      <c r="A341" s="284">
        <v>23020114</v>
      </c>
      <c r="B341" s="435" t="s">
        <v>2891</v>
      </c>
      <c r="C341" s="284">
        <v>70443</v>
      </c>
      <c r="D341" s="285">
        <v>150000010101</v>
      </c>
      <c r="E341" s="286">
        <v>3101</v>
      </c>
      <c r="F341" s="284">
        <v>10731607</v>
      </c>
      <c r="G341" s="287" t="s">
        <v>360</v>
      </c>
      <c r="H341" s="288">
        <v>200000000</v>
      </c>
      <c r="I341" s="289"/>
      <c r="J341" s="290">
        <v>100000000</v>
      </c>
      <c r="K341" s="294">
        <f t="shared" si="10"/>
        <v>300000000</v>
      </c>
      <c r="L341" s="295"/>
      <c r="M341" s="296"/>
      <c r="N341" s="296"/>
      <c r="O341" s="296"/>
      <c r="P341" s="296"/>
      <c r="Q341" s="296"/>
      <c r="R341" s="296"/>
      <c r="S341" s="296"/>
      <c r="T341" s="296"/>
      <c r="U341" s="296"/>
      <c r="V341" s="296"/>
      <c r="W341" s="296"/>
    </row>
    <row r="342" spans="1:23" ht="76.5" x14ac:dyDescent="0.35">
      <c r="A342" s="314">
        <v>23020114</v>
      </c>
      <c r="B342" s="435" t="s">
        <v>2891</v>
      </c>
      <c r="C342" s="314">
        <v>70443</v>
      </c>
      <c r="D342" s="315">
        <v>150000010101</v>
      </c>
      <c r="E342" s="316">
        <v>3101</v>
      </c>
      <c r="F342" s="314">
        <v>10721300</v>
      </c>
      <c r="G342" s="317" t="s">
        <v>361</v>
      </c>
      <c r="H342" s="318">
        <v>300000000</v>
      </c>
      <c r="I342" s="319"/>
      <c r="J342" s="320">
        <v>-250000000</v>
      </c>
      <c r="K342" s="321">
        <f t="shared" si="10"/>
        <v>50000000</v>
      </c>
      <c r="L342" s="322"/>
      <c r="M342" s="323"/>
      <c r="N342" s="323"/>
      <c r="O342" s="323"/>
      <c r="P342" s="323"/>
      <c r="Q342" s="323"/>
      <c r="R342" s="323"/>
      <c r="S342" s="323"/>
      <c r="T342" s="323"/>
      <c r="U342" s="323"/>
      <c r="V342" s="323"/>
      <c r="W342" s="323"/>
    </row>
    <row r="343" spans="1:23" ht="51" x14ac:dyDescent="0.35">
      <c r="A343" s="314">
        <v>23020114</v>
      </c>
      <c r="B343" s="435" t="s">
        <v>2891</v>
      </c>
      <c r="C343" s="314">
        <v>70443</v>
      </c>
      <c r="D343" s="315">
        <v>150000010101</v>
      </c>
      <c r="E343" s="316">
        <v>3101</v>
      </c>
      <c r="F343" s="314">
        <v>10720800</v>
      </c>
      <c r="G343" s="317" t="s">
        <v>362</v>
      </c>
      <c r="H343" s="318">
        <v>200000000</v>
      </c>
      <c r="I343" s="319"/>
      <c r="J343" s="320">
        <v>-150000000</v>
      </c>
      <c r="K343" s="321">
        <f t="shared" si="10"/>
        <v>50000000</v>
      </c>
      <c r="L343" s="322"/>
      <c r="M343" s="323"/>
      <c r="N343" s="323"/>
      <c r="O343" s="323"/>
      <c r="P343" s="323"/>
      <c r="Q343" s="323"/>
      <c r="R343" s="323"/>
      <c r="S343" s="323"/>
      <c r="T343" s="323"/>
      <c r="U343" s="323"/>
      <c r="V343" s="323"/>
      <c r="W343" s="323"/>
    </row>
    <row r="344" spans="1:23" x14ac:dyDescent="0.35">
      <c r="A344" s="23">
        <v>23020114</v>
      </c>
      <c r="B344" s="435" t="s">
        <v>2891</v>
      </c>
      <c r="C344" s="23">
        <v>70451</v>
      </c>
      <c r="D344" s="46">
        <v>150000010101</v>
      </c>
      <c r="E344" s="25">
        <v>3101</v>
      </c>
      <c r="F344" s="23">
        <v>10721300</v>
      </c>
      <c r="G344" s="47" t="s">
        <v>399</v>
      </c>
      <c r="H344" s="27">
        <v>15000000</v>
      </c>
      <c r="I344" s="215"/>
      <c r="J344" s="41">
        <v>-15000000</v>
      </c>
      <c r="K344" s="38">
        <f t="shared" si="10"/>
        <v>0</v>
      </c>
      <c r="L344" s="199"/>
    </row>
    <row r="345" spans="1:23" ht="76.5" x14ac:dyDescent="0.35">
      <c r="A345" s="54">
        <v>23020114</v>
      </c>
      <c r="B345" s="435" t="s">
        <v>2891</v>
      </c>
      <c r="C345" s="54">
        <v>70451</v>
      </c>
      <c r="D345" s="75">
        <v>150000010101</v>
      </c>
      <c r="E345" s="56">
        <v>3101</v>
      </c>
      <c r="F345" s="54">
        <v>10711000</v>
      </c>
      <c r="G345" s="57" t="s">
        <v>1069</v>
      </c>
      <c r="H345" s="58">
        <v>4576680</v>
      </c>
      <c r="I345" s="221"/>
      <c r="J345" s="87"/>
      <c r="K345" s="81">
        <f t="shared" si="10"/>
        <v>4576680</v>
      </c>
      <c r="L345" s="204" t="s">
        <v>2889</v>
      </c>
    </row>
    <row r="346" spans="1:23" ht="76.5" x14ac:dyDescent="0.35">
      <c r="A346" s="54">
        <v>23020114</v>
      </c>
      <c r="B346" s="435" t="s">
        <v>2891</v>
      </c>
      <c r="C346" s="54">
        <v>70451</v>
      </c>
      <c r="D346" s="75">
        <v>150000010101</v>
      </c>
      <c r="E346" s="56">
        <v>3101</v>
      </c>
      <c r="F346" s="54">
        <v>10720500</v>
      </c>
      <c r="G346" s="86" t="s">
        <v>1991</v>
      </c>
      <c r="H346" s="58">
        <v>538500</v>
      </c>
      <c r="I346" s="221"/>
      <c r="J346" s="87"/>
      <c r="K346" s="81">
        <f t="shared" ref="K346:K409" si="11">SUM(H346,J346)</f>
        <v>538500</v>
      </c>
      <c r="L346" s="204" t="s">
        <v>2889</v>
      </c>
    </row>
    <row r="347" spans="1:23" ht="51" x14ac:dyDescent="0.35">
      <c r="A347" s="54">
        <v>23020114</v>
      </c>
      <c r="B347" s="435" t="s">
        <v>2891</v>
      </c>
      <c r="C347" s="54">
        <v>70451</v>
      </c>
      <c r="D347" s="75">
        <v>150000010101</v>
      </c>
      <c r="E347" s="56">
        <v>3101</v>
      </c>
      <c r="F347" s="54">
        <v>10720700</v>
      </c>
      <c r="G347" s="57" t="s">
        <v>1070</v>
      </c>
      <c r="H347" s="58">
        <v>1000000</v>
      </c>
      <c r="I347" s="221"/>
      <c r="J347" s="87"/>
      <c r="K347" s="81">
        <f t="shared" si="11"/>
        <v>1000000</v>
      </c>
      <c r="L347" s="204" t="s">
        <v>2889</v>
      </c>
    </row>
    <row r="348" spans="1:23" ht="51" x14ac:dyDescent="0.35">
      <c r="A348" s="54">
        <v>23020114</v>
      </c>
      <c r="B348" s="435" t="s">
        <v>2891</v>
      </c>
      <c r="C348" s="54">
        <v>70451</v>
      </c>
      <c r="D348" s="75">
        <v>90000010103</v>
      </c>
      <c r="E348" s="56">
        <v>3101</v>
      </c>
      <c r="F348" s="54">
        <v>10720500</v>
      </c>
      <c r="G348" s="57" t="s">
        <v>1071</v>
      </c>
      <c r="H348" s="58">
        <v>413071</v>
      </c>
      <c r="I348" s="221"/>
      <c r="J348" s="87"/>
      <c r="K348" s="81">
        <f t="shared" si="11"/>
        <v>413071</v>
      </c>
      <c r="L348" s="204" t="s">
        <v>2889</v>
      </c>
    </row>
    <row r="349" spans="1:23" ht="51" x14ac:dyDescent="0.35">
      <c r="A349" s="54">
        <v>23020114</v>
      </c>
      <c r="B349" s="435" t="s">
        <v>2891</v>
      </c>
      <c r="C349" s="54">
        <v>70451</v>
      </c>
      <c r="D349" s="75">
        <v>90000010103</v>
      </c>
      <c r="E349" s="56">
        <v>3101</v>
      </c>
      <c r="F349" s="54">
        <v>10730300</v>
      </c>
      <c r="G349" s="57" t="s">
        <v>1072</v>
      </c>
      <c r="H349" s="58">
        <v>562100</v>
      </c>
      <c r="I349" s="221"/>
      <c r="J349" s="87"/>
      <c r="K349" s="81">
        <f t="shared" si="11"/>
        <v>562100</v>
      </c>
      <c r="L349" s="204" t="s">
        <v>2889</v>
      </c>
    </row>
    <row r="350" spans="1:23" ht="51" x14ac:dyDescent="0.35">
      <c r="A350" s="54">
        <v>23020114</v>
      </c>
      <c r="B350" s="435" t="s">
        <v>2891</v>
      </c>
      <c r="C350" s="54">
        <v>70451</v>
      </c>
      <c r="D350" s="75">
        <v>150000010101</v>
      </c>
      <c r="E350" s="56">
        <v>3101</v>
      </c>
      <c r="F350" s="54">
        <v>10711200</v>
      </c>
      <c r="G350" s="57" t="s">
        <v>1073</v>
      </c>
      <c r="H350" s="58">
        <v>2500000</v>
      </c>
      <c r="I350" s="221"/>
      <c r="J350" s="87"/>
      <c r="K350" s="81">
        <f t="shared" si="11"/>
        <v>2500000</v>
      </c>
      <c r="L350" s="204" t="s">
        <v>2889</v>
      </c>
    </row>
    <row r="351" spans="1:23" ht="76.5" x14ac:dyDescent="0.35">
      <c r="A351" s="54">
        <v>23020114</v>
      </c>
      <c r="B351" s="435" t="s">
        <v>2891</v>
      </c>
      <c r="C351" s="54">
        <v>70451</v>
      </c>
      <c r="D351" s="75">
        <v>150000010101</v>
      </c>
      <c r="E351" s="56">
        <v>3101</v>
      </c>
      <c r="F351" s="54">
        <v>10711200</v>
      </c>
      <c r="G351" s="57" t="s">
        <v>1074</v>
      </c>
      <c r="H351" s="58">
        <v>2500000</v>
      </c>
      <c r="I351" s="221"/>
      <c r="J351" s="87"/>
      <c r="K351" s="81">
        <f t="shared" si="11"/>
        <v>2500000</v>
      </c>
      <c r="L351" s="204" t="s">
        <v>2889</v>
      </c>
    </row>
    <row r="352" spans="1:23" ht="76.5" x14ac:dyDescent="0.35">
      <c r="A352" s="54">
        <v>23020114</v>
      </c>
      <c r="B352" s="435" t="s">
        <v>2891</v>
      </c>
      <c r="C352" s="54">
        <v>70451</v>
      </c>
      <c r="D352" s="75">
        <v>90000010103</v>
      </c>
      <c r="E352" s="56">
        <v>3101</v>
      </c>
      <c r="F352" s="54">
        <v>10712104</v>
      </c>
      <c r="G352" s="57" t="s">
        <v>1075</v>
      </c>
      <c r="H352" s="58">
        <v>416713</v>
      </c>
      <c r="I352" s="221"/>
      <c r="J352" s="87"/>
      <c r="K352" s="81">
        <f t="shared" si="11"/>
        <v>416713</v>
      </c>
      <c r="L352" s="204" t="s">
        <v>2889</v>
      </c>
    </row>
    <row r="353" spans="1:12" ht="76.5" x14ac:dyDescent="0.35">
      <c r="A353" s="54">
        <v>23020114</v>
      </c>
      <c r="B353" s="435" t="s">
        <v>2891</v>
      </c>
      <c r="C353" s="54">
        <v>70451</v>
      </c>
      <c r="D353" s="75">
        <v>150000010101</v>
      </c>
      <c r="E353" s="56">
        <v>3101</v>
      </c>
      <c r="F353" s="54">
        <v>10712100</v>
      </c>
      <c r="G353" s="57" t="s">
        <v>1076</v>
      </c>
      <c r="H353" s="58">
        <v>17740561</v>
      </c>
      <c r="I353" s="221"/>
      <c r="J353" s="58">
        <v>-10000000</v>
      </c>
      <c r="K353" s="81">
        <f t="shared" si="11"/>
        <v>7740561</v>
      </c>
      <c r="L353" s="204" t="s">
        <v>2889</v>
      </c>
    </row>
    <row r="354" spans="1:12" ht="76.5" x14ac:dyDescent="0.35">
      <c r="A354" s="54">
        <v>23020114</v>
      </c>
      <c r="B354" s="435" t="s">
        <v>2891</v>
      </c>
      <c r="C354" s="54">
        <v>70451</v>
      </c>
      <c r="D354" s="75">
        <v>90000010103</v>
      </c>
      <c r="E354" s="56">
        <v>3101</v>
      </c>
      <c r="F354" s="54">
        <v>10712100</v>
      </c>
      <c r="G354" s="86" t="s">
        <v>1992</v>
      </c>
      <c r="H354" s="58">
        <v>3000000</v>
      </c>
      <c r="I354" s="221"/>
      <c r="J354" s="87"/>
      <c r="K354" s="81">
        <f t="shared" si="11"/>
        <v>3000000</v>
      </c>
      <c r="L354" s="204" t="s">
        <v>2889</v>
      </c>
    </row>
    <row r="355" spans="1:12" ht="51" x14ac:dyDescent="0.35">
      <c r="A355" s="54">
        <v>23020114</v>
      </c>
      <c r="B355" s="435" t="s">
        <v>2891</v>
      </c>
      <c r="C355" s="54">
        <v>70451</v>
      </c>
      <c r="D355" s="75">
        <v>90000010103</v>
      </c>
      <c r="E355" s="56">
        <v>3101</v>
      </c>
      <c r="F355" s="54">
        <v>10720600</v>
      </c>
      <c r="G355" s="86" t="s">
        <v>1993</v>
      </c>
      <c r="H355" s="58">
        <v>1000000</v>
      </c>
      <c r="I355" s="221"/>
      <c r="J355" s="87"/>
      <c r="K355" s="81">
        <f t="shared" si="11"/>
        <v>1000000</v>
      </c>
      <c r="L355" s="204" t="s">
        <v>2889</v>
      </c>
    </row>
    <row r="356" spans="1:12" ht="51" x14ac:dyDescent="0.35">
      <c r="A356" s="54">
        <v>23020114</v>
      </c>
      <c r="B356" s="435" t="s">
        <v>2891</v>
      </c>
      <c r="C356" s="54">
        <v>70451</v>
      </c>
      <c r="D356" s="75">
        <v>150000010101</v>
      </c>
      <c r="E356" s="56">
        <v>3101</v>
      </c>
      <c r="F356" s="54">
        <v>10720600</v>
      </c>
      <c r="G356" s="57" t="s">
        <v>1077</v>
      </c>
      <c r="H356" s="58">
        <v>5000000</v>
      </c>
      <c r="I356" s="221"/>
      <c r="J356" s="87"/>
      <c r="K356" s="81">
        <f t="shared" si="11"/>
        <v>5000000</v>
      </c>
      <c r="L356" s="204" t="s">
        <v>2889</v>
      </c>
    </row>
    <row r="357" spans="1:12" ht="76.5" x14ac:dyDescent="0.35">
      <c r="A357" s="54">
        <v>23020114</v>
      </c>
      <c r="B357" s="435" t="s">
        <v>2891</v>
      </c>
      <c r="C357" s="54">
        <v>70451</v>
      </c>
      <c r="D357" s="75">
        <v>150000010101</v>
      </c>
      <c r="E357" s="56">
        <v>3101</v>
      </c>
      <c r="F357" s="54">
        <v>10720700</v>
      </c>
      <c r="G357" s="57" t="s">
        <v>1078</v>
      </c>
      <c r="H357" s="58">
        <v>1500000</v>
      </c>
      <c r="I357" s="221"/>
      <c r="J357" s="87"/>
      <c r="K357" s="81">
        <f t="shared" si="11"/>
        <v>1500000</v>
      </c>
      <c r="L357" s="204" t="s">
        <v>2889</v>
      </c>
    </row>
    <row r="358" spans="1:12" ht="76.5" x14ac:dyDescent="0.35">
      <c r="A358" s="54">
        <v>23020114</v>
      </c>
      <c r="B358" s="435" t="s">
        <v>2891</v>
      </c>
      <c r="C358" s="54">
        <v>70451</v>
      </c>
      <c r="D358" s="75">
        <v>90000010103</v>
      </c>
      <c r="E358" s="56">
        <v>3101</v>
      </c>
      <c r="F358" s="54">
        <v>10720700</v>
      </c>
      <c r="G358" s="57" t="s">
        <v>1079</v>
      </c>
      <c r="H358" s="58">
        <v>431012</v>
      </c>
      <c r="I358" s="221"/>
      <c r="J358" s="87"/>
      <c r="K358" s="81">
        <f t="shared" si="11"/>
        <v>431012</v>
      </c>
      <c r="L358" s="204" t="s">
        <v>2889</v>
      </c>
    </row>
    <row r="359" spans="1:12" ht="51" x14ac:dyDescent="0.35">
      <c r="A359" s="54">
        <v>23020114</v>
      </c>
      <c r="B359" s="435" t="s">
        <v>2891</v>
      </c>
      <c r="C359" s="54">
        <v>70451</v>
      </c>
      <c r="D359" s="75">
        <v>90000010103</v>
      </c>
      <c r="E359" s="56">
        <v>3101</v>
      </c>
      <c r="F359" s="54">
        <v>10730300</v>
      </c>
      <c r="G359" s="86" t="s">
        <v>1994</v>
      </c>
      <c r="H359" s="58">
        <v>1311568</v>
      </c>
      <c r="I359" s="221"/>
      <c r="J359" s="87"/>
      <c r="K359" s="81">
        <f t="shared" si="11"/>
        <v>1311568</v>
      </c>
      <c r="L359" s="204" t="s">
        <v>2889</v>
      </c>
    </row>
    <row r="360" spans="1:12" ht="76.5" x14ac:dyDescent="0.35">
      <c r="A360" s="54">
        <v>23020114</v>
      </c>
      <c r="B360" s="435" t="s">
        <v>2891</v>
      </c>
      <c r="C360" s="54">
        <v>70451</v>
      </c>
      <c r="D360" s="75">
        <v>150000010101</v>
      </c>
      <c r="E360" s="56">
        <v>3101</v>
      </c>
      <c r="F360" s="54">
        <v>10730100</v>
      </c>
      <c r="G360" s="57" t="s">
        <v>1080</v>
      </c>
      <c r="H360" s="58">
        <v>5000000</v>
      </c>
      <c r="I360" s="221"/>
      <c r="J360" s="87"/>
      <c r="K360" s="81">
        <f t="shared" si="11"/>
        <v>5000000</v>
      </c>
      <c r="L360" s="204" t="s">
        <v>2889</v>
      </c>
    </row>
    <row r="361" spans="1:12" ht="51" x14ac:dyDescent="0.35">
      <c r="A361" s="54">
        <v>23020114</v>
      </c>
      <c r="B361" s="435" t="s">
        <v>2891</v>
      </c>
      <c r="C361" s="54">
        <v>70451</v>
      </c>
      <c r="D361" s="75">
        <v>150000010101</v>
      </c>
      <c r="E361" s="56">
        <v>3101</v>
      </c>
      <c r="F361" s="54">
        <v>10731600</v>
      </c>
      <c r="G361" s="76" t="s">
        <v>1081</v>
      </c>
      <c r="H361" s="77">
        <v>2500000</v>
      </c>
      <c r="I361" s="230"/>
      <c r="J361" s="134"/>
      <c r="K361" s="81">
        <f t="shared" si="11"/>
        <v>2500000</v>
      </c>
      <c r="L361" s="204" t="s">
        <v>2889</v>
      </c>
    </row>
    <row r="362" spans="1:12" ht="76.5" x14ac:dyDescent="0.35">
      <c r="A362" s="78">
        <v>23020114</v>
      </c>
      <c r="B362" s="435" t="s">
        <v>2891</v>
      </c>
      <c r="C362" s="78">
        <v>70451</v>
      </c>
      <c r="D362" s="79">
        <v>150000010101</v>
      </c>
      <c r="E362" s="80">
        <v>3101</v>
      </c>
      <c r="F362" s="78">
        <v>10712300</v>
      </c>
      <c r="G362" s="129" t="s">
        <v>1082</v>
      </c>
      <c r="H362" s="81">
        <v>4999898</v>
      </c>
      <c r="I362" s="228"/>
      <c r="J362" s="81"/>
      <c r="K362" s="81">
        <f t="shared" si="11"/>
        <v>4999898</v>
      </c>
      <c r="L362" s="210" t="s">
        <v>2889</v>
      </c>
    </row>
    <row r="363" spans="1:12" ht="76.5" x14ac:dyDescent="0.35">
      <c r="A363" s="54">
        <v>23020114</v>
      </c>
      <c r="B363" s="435" t="s">
        <v>2891</v>
      </c>
      <c r="C363" s="54">
        <v>70451</v>
      </c>
      <c r="D363" s="75">
        <v>150000010101</v>
      </c>
      <c r="E363" s="56">
        <v>3101</v>
      </c>
      <c r="F363" s="54">
        <v>10731900</v>
      </c>
      <c r="G363" s="57" t="s">
        <v>1083</v>
      </c>
      <c r="H363" s="58">
        <v>2500000</v>
      </c>
      <c r="I363" s="221"/>
      <c r="J363" s="87"/>
      <c r="K363" s="81">
        <f t="shared" si="11"/>
        <v>2500000</v>
      </c>
      <c r="L363" s="204" t="s">
        <v>2889</v>
      </c>
    </row>
    <row r="364" spans="1:12" ht="51" x14ac:dyDescent="0.35">
      <c r="A364" s="54">
        <v>23020114</v>
      </c>
      <c r="B364" s="435" t="s">
        <v>2891</v>
      </c>
      <c r="C364" s="54">
        <v>70451</v>
      </c>
      <c r="D364" s="75">
        <v>150000010101</v>
      </c>
      <c r="E364" s="56">
        <v>3101</v>
      </c>
      <c r="F364" s="54">
        <v>10720600</v>
      </c>
      <c r="G364" s="57" t="s">
        <v>1084</v>
      </c>
      <c r="H364" s="58">
        <v>5000000</v>
      </c>
      <c r="I364" s="221"/>
      <c r="J364" s="87"/>
      <c r="K364" s="81">
        <f t="shared" si="11"/>
        <v>5000000</v>
      </c>
      <c r="L364" s="204" t="s">
        <v>2889</v>
      </c>
    </row>
    <row r="365" spans="1:12" ht="51" x14ac:dyDescent="0.35">
      <c r="A365" s="54">
        <v>23020114</v>
      </c>
      <c r="B365" s="435" t="s">
        <v>2891</v>
      </c>
      <c r="C365" s="54">
        <v>70451</v>
      </c>
      <c r="D365" s="75">
        <v>90000010103</v>
      </c>
      <c r="E365" s="56">
        <v>3101</v>
      </c>
      <c r="F365" s="54">
        <v>10721300</v>
      </c>
      <c r="G365" s="57" t="s">
        <v>1085</v>
      </c>
      <c r="H365" s="58">
        <v>2872000</v>
      </c>
      <c r="I365" s="221"/>
      <c r="J365" s="87"/>
      <c r="K365" s="81">
        <f t="shared" si="11"/>
        <v>2872000</v>
      </c>
      <c r="L365" s="204" t="s">
        <v>2889</v>
      </c>
    </row>
    <row r="366" spans="1:12" ht="76.5" x14ac:dyDescent="0.35">
      <c r="A366" s="54">
        <v>23020114</v>
      </c>
      <c r="B366" s="435" t="s">
        <v>2891</v>
      </c>
      <c r="C366" s="54">
        <v>70451</v>
      </c>
      <c r="D366" s="75">
        <v>150000010101</v>
      </c>
      <c r="E366" s="56">
        <v>3101</v>
      </c>
      <c r="F366" s="54">
        <v>10711100</v>
      </c>
      <c r="G366" s="86" t="s">
        <v>1995</v>
      </c>
      <c r="H366" s="58">
        <v>10000000</v>
      </c>
      <c r="I366" s="221"/>
      <c r="J366" s="87">
        <v>-5000000</v>
      </c>
      <c r="K366" s="81">
        <f t="shared" si="11"/>
        <v>5000000</v>
      </c>
      <c r="L366" s="204" t="s">
        <v>2889</v>
      </c>
    </row>
    <row r="367" spans="1:12" ht="51" x14ac:dyDescent="0.35">
      <c r="A367" s="54">
        <v>23020114</v>
      </c>
      <c r="B367" s="435" t="s">
        <v>2891</v>
      </c>
      <c r="C367" s="54">
        <v>70451</v>
      </c>
      <c r="D367" s="75">
        <v>150000010101</v>
      </c>
      <c r="E367" s="56">
        <v>3101</v>
      </c>
      <c r="F367" s="54">
        <v>10711200</v>
      </c>
      <c r="G367" s="86" t="s">
        <v>1996</v>
      </c>
      <c r="H367" s="58">
        <v>3590000</v>
      </c>
      <c r="I367" s="221"/>
      <c r="J367" s="87"/>
      <c r="K367" s="81">
        <f t="shared" si="11"/>
        <v>3590000</v>
      </c>
      <c r="L367" s="204" t="s">
        <v>2889</v>
      </c>
    </row>
    <row r="368" spans="1:12" ht="76.5" x14ac:dyDescent="0.35">
      <c r="A368" s="54">
        <v>23020114</v>
      </c>
      <c r="B368" s="435" t="s">
        <v>2891</v>
      </c>
      <c r="C368" s="54">
        <v>70451</v>
      </c>
      <c r="D368" s="75">
        <v>150000010101</v>
      </c>
      <c r="E368" s="56">
        <v>3101</v>
      </c>
      <c r="F368" s="54">
        <v>10711200</v>
      </c>
      <c r="G368" s="57" t="s">
        <v>1086</v>
      </c>
      <c r="H368" s="58">
        <v>3500000</v>
      </c>
      <c r="I368" s="221"/>
      <c r="J368" s="87"/>
      <c r="K368" s="81">
        <f t="shared" si="11"/>
        <v>3500000</v>
      </c>
      <c r="L368" s="204" t="s">
        <v>2889</v>
      </c>
    </row>
    <row r="369" spans="1:12" ht="51" x14ac:dyDescent="0.35">
      <c r="A369" s="54">
        <v>23020114</v>
      </c>
      <c r="B369" s="435" t="s">
        <v>2891</v>
      </c>
      <c r="C369" s="54">
        <v>70451</v>
      </c>
      <c r="D369" s="75">
        <v>90000010103</v>
      </c>
      <c r="E369" s="56">
        <v>3101</v>
      </c>
      <c r="F369" s="54">
        <v>10712200</v>
      </c>
      <c r="G369" s="57" t="s">
        <v>1087</v>
      </c>
      <c r="H369" s="58">
        <v>2313798</v>
      </c>
      <c r="I369" s="221"/>
      <c r="J369" s="87"/>
      <c r="K369" s="81">
        <f t="shared" si="11"/>
        <v>2313798</v>
      </c>
      <c r="L369" s="204" t="s">
        <v>2889</v>
      </c>
    </row>
    <row r="370" spans="1:12" ht="51" x14ac:dyDescent="0.35">
      <c r="A370" s="54">
        <v>23020114</v>
      </c>
      <c r="B370" s="435" t="s">
        <v>2891</v>
      </c>
      <c r="C370" s="54">
        <v>70451</v>
      </c>
      <c r="D370" s="75">
        <v>150000010101</v>
      </c>
      <c r="E370" s="56">
        <v>3101</v>
      </c>
      <c r="F370" s="54">
        <v>10712200</v>
      </c>
      <c r="G370" s="57" t="s">
        <v>1088</v>
      </c>
      <c r="H370" s="58">
        <v>1873668</v>
      </c>
      <c r="I370" s="221"/>
      <c r="J370" s="87"/>
      <c r="K370" s="81">
        <f t="shared" si="11"/>
        <v>1873668</v>
      </c>
      <c r="L370" s="204" t="s">
        <v>2889</v>
      </c>
    </row>
    <row r="371" spans="1:12" ht="76.5" x14ac:dyDescent="0.35">
      <c r="A371" s="54">
        <v>23020114</v>
      </c>
      <c r="B371" s="435" t="s">
        <v>2891</v>
      </c>
      <c r="C371" s="54">
        <v>70451</v>
      </c>
      <c r="D371" s="75">
        <v>150000010101</v>
      </c>
      <c r="E371" s="56">
        <v>3101</v>
      </c>
      <c r="F371" s="54">
        <v>10712300</v>
      </c>
      <c r="G371" s="86" t="s">
        <v>1997</v>
      </c>
      <c r="H371" s="58">
        <v>1795000</v>
      </c>
      <c r="I371" s="221"/>
      <c r="J371" s="87"/>
      <c r="K371" s="81">
        <f t="shared" si="11"/>
        <v>1795000</v>
      </c>
      <c r="L371" s="204" t="s">
        <v>2889</v>
      </c>
    </row>
    <row r="372" spans="1:12" ht="76.5" x14ac:dyDescent="0.35">
      <c r="A372" s="54">
        <v>23020114</v>
      </c>
      <c r="B372" s="435" t="s">
        <v>2891</v>
      </c>
      <c r="C372" s="54">
        <v>70451</v>
      </c>
      <c r="D372" s="75">
        <v>150000010101</v>
      </c>
      <c r="E372" s="56">
        <v>3101</v>
      </c>
      <c r="F372" s="54">
        <v>10712300</v>
      </c>
      <c r="G372" s="57" t="s">
        <v>1089</v>
      </c>
      <c r="H372" s="58">
        <v>2500000</v>
      </c>
      <c r="I372" s="221"/>
      <c r="J372" s="58"/>
      <c r="K372" s="81">
        <f t="shared" si="11"/>
        <v>2500000</v>
      </c>
      <c r="L372" s="204" t="s">
        <v>2889</v>
      </c>
    </row>
    <row r="373" spans="1:12" ht="51" x14ac:dyDescent="0.35">
      <c r="A373" s="54">
        <v>23020114</v>
      </c>
      <c r="B373" s="435" t="s">
        <v>2891</v>
      </c>
      <c r="C373" s="54">
        <v>70451</v>
      </c>
      <c r="D373" s="75">
        <v>90000010103</v>
      </c>
      <c r="E373" s="56">
        <v>3101</v>
      </c>
      <c r="F373" s="54">
        <v>10712300</v>
      </c>
      <c r="G373" s="57" t="s">
        <v>1090</v>
      </c>
      <c r="H373" s="58">
        <v>1661307</v>
      </c>
      <c r="I373" s="221"/>
      <c r="J373" s="87"/>
      <c r="K373" s="81">
        <f t="shared" si="11"/>
        <v>1661307</v>
      </c>
      <c r="L373" s="204" t="s">
        <v>2889</v>
      </c>
    </row>
    <row r="374" spans="1:12" ht="51" x14ac:dyDescent="0.35">
      <c r="A374" s="54">
        <v>23020114</v>
      </c>
      <c r="B374" s="435" t="s">
        <v>2891</v>
      </c>
      <c r="C374" s="54">
        <v>70451</v>
      </c>
      <c r="D374" s="75">
        <v>90000010103</v>
      </c>
      <c r="E374" s="56">
        <v>3101</v>
      </c>
      <c r="F374" s="54">
        <v>10712300</v>
      </c>
      <c r="G374" s="57" t="s">
        <v>1091</v>
      </c>
      <c r="H374" s="58">
        <v>1804819</v>
      </c>
      <c r="I374" s="221"/>
      <c r="J374" s="87"/>
      <c r="K374" s="81">
        <f t="shared" si="11"/>
        <v>1804819</v>
      </c>
      <c r="L374" s="204" t="s">
        <v>2889</v>
      </c>
    </row>
    <row r="375" spans="1:12" ht="76.5" x14ac:dyDescent="0.35">
      <c r="A375" s="123">
        <v>23020114</v>
      </c>
      <c r="B375" s="435" t="s">
        <v>2891</v>
      </c>
      <c r="C375" s="123">
        <v>70451</v>
      </c>
      <c r="D375" s="124">
        <v>150000010101</v>
      </c>
      <c r="E375" s="125">
        <v>3101</v>
      </c>
      <c r="F375" s="123">
        <v>10720600</v>
      </c>
      <c r="G375" s="76" t="s">
        <v>1092</v>
      </c>
      <c r="H375" s="77">
        <v>5000000</v>
      </c>
      <c r="I375" s="230"/>
      <c r="J375" s="134"/>
      <c r="K375" s="546">
        <f t="shared" si="11"/>
        <v>5000000</v>
      </c>
      <c r="L375" s="208" t="s">
        <v>2889</v>
      </c>
    </row>
    <row r="376" spans="1:12" ht="51" x14ac:dyDescent="0.35">
      <c r="A376" s="168">
        <v>23020114</v>
      </c>
      <c r="B376" s="435" t="s">
        <v>2891</v>
      </c>
      <c r="C376" s="168">
        <v>70451</v>
      </c>
      <c r="D376" s="169">
        <v>150000010101</v>
      </c>
      <c r="E376" s="170">
        <v>3101</v>
      </c>
      <c r="F376" s="168">
        <v>10711100</v>
      </c>
      <c r="G376" s="466" t="s">
        <v>1093</v>
      </c>
      <c r="H376" s="475">
        <v>3590000</v>
      </c>
      <c r="I376" s="497"/>
      <c r="J376" s="518"/>
      <c r="K376" s="546">
        <f t="shared" si="11"/>
        <v>3590000</v>
      </c>
      <c r="L376" s="204" t="s">
        <v>2889</v>
      </c>
    </row>
    <row r="377" spans="1:12" ht="51" x14ac:dyDescent="0.35">
      <c r="A377" s="78">
        <v>23020114</v>
      </c>
      <c r="B377" s="435" t="s">
        <v>2891</v>
      </c>
      <c r="C377" s="78">
        <v>70451</v>
      </c>
      <c r="D377" s="79">
        <v>150000010101</v>
      </c>
      <c r="E377" s="80">
        <v>3101</v>
      </c>
      <c r="F377" s="78">
        <v>10730100</v>
      </c>
      <c r="G377" s="129" t="s">
        <v>1094</v>
      </c>
      <c r="H377" s="81">
        <v>3590000</v>
      </c>
      <c r="I377" s="228"/>
      <c r="J377" s="133"/>
      <c r="K377" s="81">
        <f t="shared" si="11"/>
        <v>3590000</v>
      </c>
      <c r="L377" s="210" t="s">
        <v>2889</v>
      </c>
    </row>
    <row r="378" spans="1:12" ht="51" x14ac:dyDescent="0.35">
      <c r="A378" s="54">
        <v>23020114</v>
      </c>
      <c r="B378" s="435" t="s">
        <v>2891</v>
      </c>
      <c r="C378" s="54">
        <v>70451</v>
      </c>
      <c r="D378" s="75">
        <v>150000010101</v>
      </c>
      <c r="E378" s="56">
        <v>3101</v>
      </c>
      <c r="F378" s="54">
        <v>10731500</v>
      </c>
      <c r="G378" s="57" t="s">
        <v>1095</v>
      </c>
      <c r="H378" s="58">
        <v>3590000</v>
      </c>
      <c r="I378" s="221"/>
      <c r="J378" s="87"/>
      <c r="K378" s="81">
        <f t="shared" si="11"/>
        <v>3590000</v>
      </c>
      <c r="L378" s="204" t="s">
        <v>2889</v>
      </c>
    </row>
    <row r="379" spans="1:12" ht="51" x14ac:dyDescent="0.35">
      <c r="A379" s="54">
        <v>23020114</v>
      </c>
      <c r="B379" s="435" t="s">
        <v>2891</v>
      </c>
      <c r="C379" s="54">
        <v>70451</v>
      </c>
      <c r="D379" s="75">
        <v>150000010101</v>
      </c>
      <c r="E379" s="56">
        <v>3101</v>
      </c>
      <c r="F379" s="54">
        <v>10731500</v>
      </c>
      <c r="G379" s="76" t="s">
        <v>1096</v>
      </c>
      <c r="H379" s="77">
        <v>3590000</v>
      </c>
      <c r="I379" s="230"/>
      <c r="J379" s="134"/>
      <c r="K379" s="77">
        <f t="shared" si="11"/>
        <v>3590000</v>
      </c>
      <c r="L379" s="204" t="s">
        <v>2889</v>
      </c>
    </row>
    <row r="380" spans="1:12" ht="51" x14ac:dyDescent="0.35">
      <c r="A380" s="78">
        <v>23020114</v>
      </c>
      <c r="B380" s="435" t="s">
        <v>2891</v>
      </c>
      <c r="C380" s="78">
        <v>70451</v>
      </c>
      <c r="D380" s="79">
        <v>150000010101</v>
      </c>
      <c r="E380" s="80">
        <v>3101</v>
      </c>
      <c r="F380" s="78">
        <v>10731500</v>
      </c>
      <c r="G380" s="129" t="s">
        <v>1097</v>
      </c>
      <c r="H380" s="81">
        <v>3590000</v>
      </c>
      <c r="I380" s="228"/>
      <c r="J380" s="133"/>
      <c r="K380" s="81">
        <f t="shared" si="11"/>
        <v>3590000</v>
      </c>
      <c r="L380" s="210" t="s">
        <v>2889</v>
      </c>
    </row>
    <row r="381" spans="1:12" ht="51" x14ac:dyDescent="0.35">
      <c r="A381" s="54">
        <v>23020114</v>
      </c>
      <c r="B381" s="435" t="s">
        <v>2891</v>
      </c>
      <c r="C381" s="54">
        <v>70451</v>
      </c>
      <c r="D381" s="75">
        <v>150000010101</v>
      </c>
      <c r="E381" s="56">
        <v>3101</v>
      </c>
      <c r="F381" s="54">
        <v>10712100</v>
      </c>
      <c r="G381" s="86" t="s">
        <v>1998</v>
      </c>
      <c r="H381" s="58">
        <v>3590000</v>
      </c>
      <c r="I381" s="221"/>
      <c r="J381" s="87"/>
      <c r="K381" s="58">
        <f t="shared" si="11"/>
        <v>3590000</v>
      </c>
      <c r="L381" s="204" t="s">
        <v>2889</v>
      </c>
    </row>
    <row r="382" spans="1:12" ht="51" x14ac:dyDescent="0.35">
      <c r="A382" s="54">
        <v>23020114</v>
      </c>
      <c r="B382" s="435" t="s">
        <v>2891</v>
      </c>
      <c r="C382" s="54">
        <v>70451</v>
      </c>
      <c r="D382" s="75">
        <v>150000010101</v>
      </c>
      <c r="E382" s="56">
        <v>3101</v>
      </c>
      <c r="F382" s="54">
        <v>10711200</v>
      </c>
      <c r="G382" s="57" t="s">
        <v>1098</v>
      </c>
      <c r="H382" s="58">
        <v>3590000</v>
      </c>
      <c r="I382" s="221"/>
      <c r="J382" s="87"/>
      <c r="K382" s="58">
        <f t="shared" si="11"/>
        <v>3590000</v>
      </c>
      <c r="L382" s="204" t="s">
        <v>2889</v>
      </c>
    </row>
    <row r="383" spans="1:12" ht="51" x14ac:dyDescent="0.35">
      <c r="A383" s="54">
        <v>23020114</v>
      </c>
      <c r="B383" s="435" t="s">
        <v>2891</v>
      </c>
      <c r="C383" s="54">
        <v>70451</v>
      </c>
      <c r="D383" s="75">
        <v>150000010101</v>
      </c>
      <c r="E383" s="56">
        <v>3101</v>
      </c>
      <c r="F383" s="54">
        <v>10711200</v>
      </c>
      <c r="G383" s="57" t="s">
        <v>1099</v>
      </c>
      <c r="H383" s="58">
        <v>3590000</v>
      </c>
      <c r="I383" s="221"/>
      <c r="J383" s="87"/>
      <c r="K383" s="58">
        <f t="shared" si="11"/>
        <v>3590000</v>
      </c>
      <c r="L383" s="204" t="s">
        <v>2889</v>
      </c>
    </row>
    <row r="384" spans="1:12" ht="51" x14ac:dyDescent="0.35">
      <c r="A384" s="54">
        <v>23020114</v>
      </c>
      <c r="B384" s="435" t="s">
        <v>2891</v>
      </c>
      <c r="C384" s="54">
        <v>70451</v>
      </c>
      <c r="D384" s="75">
        <v>150000010101</v>
      </c>
      <c r="E384" s="56">
        <v>3101</v>
      </c>
      <c r="F384" s="54">
        <v>10720600</v>
      </c>
      <c r="G384" s="57" t="s">
        <v>1100</v>
      </c>
      <c r="H384" s="58">
        <v>3590000</v>
      </c>
      <c r="I384" s="221"/>
      <c r="J384" s="87"/>
      <c r="K384" s="58">
        <f t="shared" si="11"/>
        <v>3590000</v>
      </c>
      <c r="L384" s="204" t="s">
        <v>2889</v>
      </c>
    </row>
    <row r="385" spans="1:23" ht="51" x14ac:dyDescent="0.35">
      <c r="A385" s="54">
        <v>23020114</v>
      </c>
      <c r="B385" s="435" t="s">
        <v>2891</v>
      </c>
      <c r="C385" s="54">
        <v>70451</v>
      </c>
      <c r="D385" s="75">
        <v>150000010101</v>
      </c>
      <c r="E385" s="56">
        <v>3101</v>
      </c>
      <c r="F385" s="54">
        <v>10711100</v>
      </c>
      <c r="G385" s="57" t="s">
        <v>1101</v>
      </c>
      <c r="H385" s="58">
        <v>3590000</v>
      </c>
      <c r="I385" s="221"/>
      <c r="J385" s="87"/>
      <c r="K385" s="58">
        <f t="shared" si="11"/>
        <v>3590000</v>
      </c>
      <c r="L385" s="204" t="s">
        <v>2889</v>
      </c>
    </row>
    <row r="386" spans="1:23" ht="51" x14ac:dyDescent="0.35">
      <c r="A386" s="54">
        <v>23020114</v>
      </c>
      <c r="B386" s="435" t="s">
        <v>2891</v>
      </c>
      <c r="C386" s="54">
        <v>70451</v>
      </c>
      <c r="D386" s="75">
        <v>150000010102</v>
      </c>
      <c r="E386" s="56">
        <v>3101</v>
      </c>
      <c r="F386" s="54">
        <v>10721300</v>
      </c>
      <c r="G386" s="57" t="s">
        <v>1102</v>
      </c>
      <c r="H386" s="58">
        <v>3590000</v>
      </c>
      <c r="I386" s="221"/>
      <c r="J386" s="87"/>
      <c r="K386" s="58">
        <f t="shared" si="11"/>
        <v>3590000</v>
      </c>
      <c r="L386" s="204" t="s">
        <v>2889</v>
      </c>
    </row>
    <row r="387" spans="1:23" ht="76.5" x14ac:dyDescent="0.35">
      <c r="A387" s="54">
        <v>23020114</v>
      </c>
      <c r="B387" s="435" t="s">
        <v>2891</v>
      </c>
      <c r="C387" s="54">
        <v>70451</v>
      </c>
      <c r="D387" s="75">
        <v>150000010101</v>
      </c>
      <c r="E387" s="56">
        <v>3101</v>
      </c>
      <c r="F387" s="54">
        <v>10720500</v>
      </c>
      <c r="G387" s="57" t="s">
        <v>1103</v>
      </c>
      <c r="H387" s="58">
        <v>16500000</v>
      </c>
      <c r="I387" s="221"/>
      <c r="J387" s="58">
        <v>-10000000</v>
      </c>
      <c r="K387" s="58">
        <f t="shared" si="11"/>
        <v>6500000</v>
      </c>
      <c r="L387" s="204" t="s">
        <v>2889</v>
      </c>
    </row>
    <row r="388" spans="1:23" ht="51" x14ac:dyDescent="0.35">
      <c r="A388" s="54">
        <v>23020114</v>
      </c>
      <c r="B388" s="435" t="s">
        <v>2891</v>
      </c>
      <c r="C388" s="54">
        <v>70451</v>
      </c>
      <c r="D388" s="75">
        <v>90000010103</v>
      </c>
      <c r="E388" s="56">
        <v>3101</v>
      </c>
      <c r="F388" s="54">
        <v>10720700</v>
      </c>
      <c r="G388" s="57" t="s">
        <v>1104</v>
      </c>
      <c r="H388" s="58">
        <v>2461376</v>
      </c>
      <c r="I388" s="221"/>
      <c r="J388" s="87"/>
      <c r="K388" s="58">
        <f t="shared" si="11"/>
        <v>2461376</v>
      </c>
      <c r="L388" s="204" t="s">
        <v>2889</v>
      </c>
    </row>
    <row r="389" spans="1:23" ht="51" x14ac:dyDescent="0.35">
      <c r="A389" s="54">
        <v>23020114</v>
      </c>
      <c r="B389" s="435" t="s">
        <v>2891</v>
      </c>
      <c r="C389" s="54">
        <v>70451</v>
      </c>
      <c r="D389" s="75">
        <v>90000010103</v>
      </c>
      <c r="E389" s="56">
        <v>3101</v>
      </c>
      <c r="F389" s="54">
        <v>10721300</v>
      </c>
      <c r="G389" s="57" t="s">
        <v>1105</v>
      </c>
      <c r="H389" s="58">
        <v>1680120</v>
      </c>
      <c r="I389" s="221"/>
      <c r="J389" s="87"/>
      <c r="K389" s="58">
        <f t="shared" si="11"/>
        <v>1680120</v>
      </c>
      <c r="L389" s="204" t="s">
        <v>2889</v>
      </c>
    </row>
    <row r="390" spans="1:23" ht="51" x14ac:dyDescent="0.35">
      <c r="A390" s="54">
        <v>23020114</v>
      </c>
      <c r="B390" s="435" t="s">
        <v>2891</v>
      </c>
      <c r="C390" s="54">
        <v>70451</v>
      </c>
      <c r="D390" s="75">
        <v>90000010103</v>
      </c>
      <c r="E390" s="56">
        <v>3101</v>
      </c>
      <c r="F390" s="54">
        <v>10730100</v>
      </c>
      <c r="G390" s="57" t="s">
        <v>1106</v>
      </c>
      <c r="H390" s="58">
        <v>1345293.2</v>
      </c>
      <c r="I390" s="221"/>
      <c r="J390" s="87"/>
      <c r="K390" s="58">
        <f t="shared" si="11"/>
        <v>1345293.2</v>
      </c>
      <c r="L390" s="204" t="s">
        <v>2889</v>
      </c>
    </row>
    <row r="391" spans="1:23" ht="76.5" x14ac:dyDescent="0.35">
      <c r="A391" s="54">
        <v>23020114</v>
      </c>
      <c r="B391" s="435" t="s">
        <v>2891</v>
      </c>
      <c r="C391" s="54">
        <v>70451</v>
      </c>
      <c r="D391" s="75">
        <v>150000010101</v>
      </c>
      <c r="E391" s="56">
        <v>3101</v>
      </c>
      <c r="F391" s="54">
        <v>10730300</v>
      </c>
      <c r="G391" s="57" t="s">
        <v>1107</v>
      </c>
      <c r="H391" s="58">
        <v>1795000</v>
      </c>
      <c r="I391" s="221"/>
      <c r="J391" s="87"/>
      <c r="K391" s="58">
        <f t="shared" si="11"/>
        <v>1795000</v>
      </c>
      <c r="L391" s="204" t="s">
        <v>2889</v>
      </c>
    </row>
    <row r="392" spans="1:23" ht="51" x14ac:dyDescent="0.35">
      <c r="A392" s="54">
        <v>23020114</v>
      </c>
      <c r="B392" s="435" t="s">
        <v>2891</v>
      </c>
      <c r="C392" s="54">
        <v>70451</v>
      </c>
      <c r="D392" s="75">
        <v>150000010101</v>
      </c>
      <c r="E392" s="56">
        <v>3101</v>
      </c>
      <c r="F392" s="54">
        <v>10720400</v>
      </c>
      <c r="G392" s="57" t="s">
        <v>1108</v>
      </c>
      <c r="H392" s="58">
        <v>3590000</v>
      </c>
      <c r="I392" s="221"/>
      <c r="J392" s="87"/>
      <c r="K392" s="58">
        <f t="shared" si="11"/>
        <v>3590000</v>
      </c>
      <c r="L392" s="204" t="s">
        <v>2889</v>
      </c>
    </row>
    <row r="393" spans="1:23" ht="76.5" x14ac:dyDescent="0.35">
      <c r="A393" s="54">
        <v>23020114</v>
      </c>
      <c r="B393" s="435" t="s">
        <v>2891</v>
      </c>
      <c r="C393" s="54">
        <v>70451</v>
      </c>
      <c r="D393" s="75">
        <v>150000010101</v>
      </c>
      <c r="E393" s="56">
        <v>3101</v>
      </c>
      <c r="F393" s="54">
        <v>10731700</v>
      </c>
      <c r="G393" s="57" t="s">
        <v>1109</v>
      </c>
      <c r="H393" s="58">
        <v>1795000</v>
      </c>
      <c r="I393" s="221"/>
      <c r="J393" s="87"/>
      <c r="K393" s="58">
        <f t="shared" si="11"/>
        <v>1795000</v>
      </c>
      <c r="L393" s="204" t="s">
        <v>2889</v>
      </c>
    </row>
    <row r="394" spans="1:23" ht="51" x14ac:dyDescent="0.35">
      <c r="A394" s="54">
        <v>23020114</v>
      </c>
      <c r="B394" s="435" t="s">
        <v>2891</v>
      </c>
      <c r="C394" s="54">
        <v>70451</v>
      </c>
      <c r="D394" s="75">
        <v>90000010103</v>
      </c>
      <c r="E394" s="56">
        <v>3101</v>
      </c>
      <c r="F394" s="54">
        <v>10731400</v>
      </c>
      <c r="G394" s="57" t="s">
        <v>1110</v>
      </c>
      <c r="H394" s="58">
        <v>1661307</v>
      </c>
      <c r="I394" s="221"/>
      <c r="J394" s="87"/>
      <c r="K394" s="58">
        <f t="shared" si="11"/>
        <v>1661307</v>
      </c>
      <c r="L394" s="204" t="s">
        <v>2889</v>
      </c>
    </row>
    <row r="395" spans="1:23" ht="76.5" x14ac:dyDescent="0.35">
      <c r="A395" s="54">
        <v>23020114</v>
      </c>
      <c r="B395" s="435" t="s">
        <v>2891</v>
      </c>
      <c r="C395" s="54">
        <v>70451</v>
      </c>
      <c r="D395" s="75">
        <v>150000010101</v>
      </c>
      <c r="E395" s="56">
        <v>3101</v>
      </c>
      <c r="F395" s="54">
        <v>10720600</v>
      </c>
      <c r="G395" s="57" t="s">
        <v>1111</v>
      </c>
      <c r="H395" s="58">
        <v>2500000</v>
      </c>
      <c r="I395" s="221"/>
      <c r="J395" s="58"/>
      <c r="K395" s="58">
        <f t="shared" si="11"/>
        <v>2500000</v>
      </c>
      <c r="L395" s="204" t="s">
        <v>2889</v>
      </c>
    </row>
    <row r="396" spans="1:23" ht="51" x14ac:dyDescent="0.35">
      <c r="A396" s="314">
        <v>23020114</v>
      </c>
      <c r="B396" s="435" t="s">
        <v>2891</v>
      </c>
      <c r="C396" s="314">
        <v>70451</v>
      </c>
      <c r="D396" s="315">
        <v>150000010101</v>
      </c>
      <c r="E396" s="316">
        <v>3101</v>
      </c>
      <c r="F396" s="314">
        <v>10712300</v>
      </c>
      <c r="G396" s="461" t="s">
        <v>1112</v>
      </c>
      <c r="H396" s="477">
        <v>60000000</v>
      </c>
      <c r="I396" s="499"/>
      <c r="J396" s="519">
        <v>-50000000</v>
      </c>
      <c r="K396" s="477">
        <f t="shared" si="11"/>
        <v>10000000</v>
      </c>
      <c r="L396" s="557" t="s">
        <v>2889</v>
      </c>
      <c r="M396" s="323"/>
      <c r="N396" s="323"/>
      <c r="O396" s="323"/>
      <c r="P396" s="323"/>
      <c r="Q396" s="323"/>
      <c r="R396" s="323"/>
      <c r="S396" s="323"/>
      <c r="T396" s="323"/>
      <c r="U396" s="323"/>
      <c r="V396" s="323"/>
      <c r="W396" s="323"/>
    </row>
    <row r="397" spans="1:23" ht="51" x14ac:dyDescent="0.35">
      <c r="A397" s="78">
        <v>23020114</v>
      </c>
      <c r="B397" s="435" t="s">
        <v>2891</v>
      </c>
      <c r="C397" s="78">
        <v>70451</v>
      </c>
      <c r="D397" s="79">
        <v>150000010101</v>
      </c>
      <c r="E397" s="80">
        <v>3101</v>
      </c>
      <c r="F397" s="78">
        <v>10712300</v>
      </c>
      <c r="G397" s="129" t="s">
        <v>1113</v>
      </c>
      <c r="H397" s="81">
        <v>2716286.28</v>
      </c>
      <c r="I397" s="228"/>
      <c r="J397" s="81"/>
      <c r="K397" s="81">
        <f t="shared" si="11"/>
        <v>2716286.28</v>
      </c>
      <c r="L397" s="210" t="s">
        <v>2889</v>
      </c>
    </row>
    <row r="398" spans="1:23" ht="76.5" x14ac:dyDescent="0.35">
      <c r="A398" s="54">
        <v>23020114</v>
      </c>
      <c r="B398" s="435" t="s">
        <v>2891</v>
      </c>
      <c r="C398" s="54">
        <v>70451</v>
      </c>
      <c r="D398" s="75">
        <v>150000010101</v>
      </c>
      <c r="E398" s="56">
        <v>3101</v>
      </c>
      <c r="F398" s="54">
        <v>10711200</v>
      </c>
      <c r="G398" s="57" t="s">
        <v>1114</v>
      </c>
      <c r="H398" s="58">
        <v>1000000</v>
      </c>
      <c r="I398" s="221"/>
      <c r="J398" s="87"/>
      <c r="K398" s="58">
        <f t="shared" si="11"/>
        <v>1000000</v>
      </c>
      <c r="L398" s="204" t="s">
        <v>2889</v>
      </c>
    </row>
    <row r="399" spans="1:23" ht="51" x14ac:dyDescent="0.35">
      <c r="A399" s="54">
        <v>23020114</v>
      </c>
      <c r="B399" s="435" t="s">
        <v>2891</v>
      </c>
      <c r="C399" s="54">
        <v>70451</v>
      </c>
      <c r="D399" s="75">
        <v>150000010101</v>
      </c>
      <c r="E399" s="56">
        <v>3101</v>
      </c>
      <c r="F399" s="54">
        <v>10711200</v>
      </c>
      <c r="G399" s="57" t="s">
        <v>1115</v>
      </c>
      <c r="H399" s="58">
        <v>5000000</v>
      </c>
      <c r="I399" s="221"/>
      <c r="J399" s="58"/>
      <c r="K399" s="58">
        <f t="shared" si="11"/>
        <v>5000000</v>
      </c>
      <c r="L399" s="204" t="s">
        <v>2889</v>
      </c>
    </row>
    <row r="400" spans="1:23" ht="76.5" x14ac:dyDescent="0.35">
      <c r="A400" s="155">
        <v>23020114</v>
      </c>
      <c r="B400" s="435" t="s">
        <v>2891</v>
      </c>
      <c r="C400" s="155">
        <v>70451</v>
      </c>
      <c r="D400" s="156">
        <v>150000010101</v>
      </c>
      <c r="E400" s="157">
        <v>3101</v>
      </c>
      <c r="F400" s="155">
        <v>10720600</v>
      </c>
      <c r="G400" s="158" t="s">
        <v>1116</v>
      </c>
      <c r="H400" s="116">
        <v>90752517</v>
      </c>
      <c r="I400" s="221"/>
      <c r="J400" s="116">
        <v>300000000</v>
      </c>
      <c r="K400" s="116">
        <f t="shared" si="11"/>
        <v>390752517</v>
      </c>
      <c r="L400" s="398" t="s">
        <v>2646</v>
      </c>
      <c r="M400" s="151"/>
    </row>
    <row r="401" spans="1:23" ht="76.5" x14ac:dyDescent="0.35">
      <c r="A401" s="54">
        <v>23020114</v>
      </c>
      <c r="B401" s="435" t="s">
        <v>2891</v>
      </c>
      <c r="C401" s="54">
        <v>70451</v>
      </c>
      <c r="D401" s="75">
        <v>150000010101</v>
      </c>
      <c r="E401" s="56">
        <v>3101</v>
      </c>
      <c r="F401" s="54">
        <v>10720700</v>
      </c>
      <c r="G401" s="57" t="s">
        <v>1117</v>
      </c>
      <c r="H401" s="58">
        <v>29573666.34</v>
      </c>
      <c r="I401" s="221"/>
      <c r="J401" s="58">
        <v>-20000000</v>
      </c>
      <c r="K401" s="58">
        <f t="shared" si="11"/>
        <v>9573666.3399999999</v>
      </c>
      <c r="L401" s="204" t="s">
        <v>2889</v>
      </c>
    </row>
    <row r="402" spans="1:23" ht="51" x14ac:dyDescent="0.35">
      <c r="A402" s="54">
        <v>23020114</v>
      </c>
      <c r="B402" s="435" t="s">
        <v>2891</v>
      </c>
      <c r="C402" s="54">
        <v>70451</v>
      </c>
      <c r="D402" s="75">
        <v>150000010101</v>
      </c>
      <c r="E402" s="56">
        <v>3101</v>
      </c>
      <c r="F402" s="54">
        <v>10730100</v>
      </c>
      <c r="G402" s="57" t="s">
        <v>1118</v>
      </c>
      <c r="H402" s="58">
        <v>1000000</v>
      </c>
      <c r="I402" s="221"/>
      <c r="J402" s="58"/>
      <c r="K402" s="58">
        <f t="shared" si="11"/>
        <v>1000000</v>
      </c>
      <c r="L402" s="204" t="s">
        <v>2889</v>
      </c>
    </row>
    <row r="403" spans="1:23" ht="76.5" x14ac:dyDescent="0.35">
      <c r="A403" s="54">
        <v>23020114</v>
      </c>
      <c r="B403" s="435" t="s">
        <v>2891</v>
      </c>
      <c r="C403" s="54">
        <v>70451</v>
      </c>
      <c r="D403" s="75">
        <v>150000010101</v>
      </c>
      <c r="E403" s="56">
        <v>3101</v>
      </c>
      <c r="F403" s="54">
        <v>10720500</v>
      </c>
      <c r="G403" s="57" t="s">
        <v>1119</v>
      </c>
      <c r="H403" s="58">
        <v>3000000</v>
      </c>
      <c r="I403" s="221"/>
      <c r="J403" s="87"/>
      <c r="K403" s="58">
        <f t="shared" si="11"/>
        <v>3000000</v>
      </c>
      <c r="L403" s="204" t="s">
        <v>2889</v>
      </c>
    </row>
    <row r="404" spans="1:23" ht="76.5" x14ac:dyDescent="0.35">
      <c r="A404" s="54">
        <v>23020114</v>
      </c>
      <c r="B404" s="435" t="s">
        <v>2891</v>
      </c>
      <c r="C404" s="54">
        <v>70451</v>
      </c>
      <c r="D404" s="75">
        <v>90000010103</v>
      </c>
      <c r="E404" s="56">
        <v>3101</v>
      </c>
      <c r="F404" s="54">
        <v>10720500</v>
      </c>
      <c r="G404" s="57" t="s">
        <v>1120</v>
      </c>
      <c r="H404" s="58">
        <v>3000000</v>
      </c>
      <c r="I404" s="221"/>
      <c r="J404" s="87"/>
      <c r="K404" s="58">
        <f t="shared" si="11"/>
        <v>3000000</v>
      </c>
      <c r="L404" s="204" t="s">
        <v>2889</v>
      </c>
    </row>
    <row r="405" spans="1:23" ht="102" x14ac:dyDescent="0.35">
      <c r="A405" s="54">
        <v>23020114</v>
      </c>
      <c r="B405" s="435" t="s">
        <v>2891</v>
      </c>
      <c r="C405" s="54">
        <v>70451</v>
      </c>
      <c r="D405" s="75">
        <v>150000010101</v>
      </c>
      <c r="E405" s="56">
        <v>3101</v>
      </c>
      <c r="F405" s="54">
        <v>10720700</v>
      </c>
      <c r="G405" s="86" t="s">
        <v>1999</v>
      </c>
      <c r="H405" s="58">
        <v>12000000</v>
      </c>
      <c r="I405" s="221"/>
      <c r="J405" s="87">
        <v>-7000000</v>
      </c>
      <c r="K405" s="58">
        <f t="shared" si="11"/>
        <v>5000000</v>
      </c>
      <c r="L405" s="204" t="s">
        <v>2889</v>
      </c>
    </row>
    <row r="406" spans="1:23" ht="51" x14ac:dyDescent="0.35">
      <c r="A406" s="155">
        <v>23020114</v>
      </c>
      <c r="B406" s="435" t="s">
        <v>2891</v>
      </c>
      <c r="C406" s="155">
        <v>70451</v>
      </c>
      <c r="D406" s="156">
        <v>150000010101</v>
      </c>
      <c r="E406" s="157">
        <v>3101</v>
      </c>
      <c r="F406" s="155">
        <v>10730304</v>
      </c>
      <c r="G406" s="158" t="s">
        <v>1121</v>
      </c>
      <c r="H406" s="116">
        <v>7500000</v>
      </c>
      <c r="I406" s="221"/>
      <c r="J406" s="159">
        <v>55539163.299999997</v>
      </c>
      <c r="K406" s="116">
        <f t="shared" si="11"/>
        <v>63039163.299999997</v>
      </c>
      <c r="L406" s="398" t="s">
        <v>2646</v>
      </c>
      <c r="M406" s="151"/>
    </row>
    <row r="407" spans="1:23" ht="51" x14ac:dyDescent="0.35">
      <c r="A407" s="54">
        <v>23020114</v>
      </c>
      <c r="B407" s="435" t="s">
        <v>2891</v>
      </c>
      <c r="C407" s="54">
        <v>70451</v>
      </c>
      <c r="D407" s="75">
        <v>150000010101</v>
      </c>
      <c r="E407" s="56">
        <v>3101</v>
      </c>
      <c r="F407" s="54">
        <v>10720700</v>
      </c>
      <c r="G407" s="57" t="s">
        <v>1122</v>
      </c>
      <c r="H407" s="58">
        <v>10000000</v>
      </c>
      <c r="I407" s="221"/>
      <c r="J407" s="87">
        <v>-5000000</v>
      </c>
      <c r="K407" s="58">
        <f t="shared" si="11"/>
        <v>5000000</v>
      </c>
      <c r="L407" s="204" t="s">
        <v>2889</v>
      </c>
    </row>
    <row r="408" spans="1:23" ht="76.5" x14ac:dyDescent="0.35">
      <c r="A408" s="155">
        <v>23020114</v>
      </c>
      <c r="B408" s="435" t="s">
        <v>2891</v>
      </c>
      <c r="C408" s="155">
        <v>70451</v>
      </c>
      <c r="D408" s="156">
        <v>150000010101</v>
      </c>
      <c r="E408" s="157">
        <v>3101</v>
      </c>
      <c r="F408" s="155">
        <v>10730300</v>
      </c>
      <c r="G408" s="158" t="s">
        <v>1123</v>
      </c>
      <c r="H408" s="116">
        <v>11000000</v>
      </c>
      <c r="I408" s="221"/>
      <c r="J408" s="159">
        <v>44460836.729999997</v>
      </c>
      <c r="K408" s="116">
        <f t="shared" si="11"/>
        <v>55460836.729999997</v>
      </c>
      <c r="L408" s="398" t="s">
        <v>2647</v>
      </c>
      <c r="M408" s="151"/>
      <c r="N408" s="151"/>
      <c r="O408" s="151"/>
      <c r="P408" s="151"/>
      <c r="Q408" s="151"/>
      <c r="R408" s="151"/>
      <c r="S408" s="151"/>
      <c r="T408" s="151"/>
      <c r="U408" s="151"/>
      <c r="V408" s="151"/>
      <c r="W408" s="151"/>
    </row>
    <row r="409" spans="1:23" ht="76.5" x14ac:dyDescent="0.35">
      <c r="A409" s="54">
        <v>23020114</v>
      </c>
      <c r="B409" s="435" t="s">
        <v>2891</v>
      </c>
      <c r="C409" s="54">
        <v>70451</v>
      </c>
      <c r="D409" s="75">
        <v>150000010101</v>
      </c>
      <c r="E409" s="56">
        <v>3101</v>
      </c>
      <c r="F409" s="54">
        <v>10720500</v>
      </c>
      <c r="G409" s="57" t="s">
        <v>1124</v>
      </c>
      <c r="H409" s="58">
        <v>3000000</v>
      </c>
      <c r="I409" s="221"/>
      <c r="J409" s="87"/>
      <c r="K409" s="58">
        <f t="shared" si="11"/>
        <v>3000000</v>
      </c>
      <c r="L409" s="204" t="s">
        <v>2889</v>
      </c>
    </row>
    <row r="410" spans="1:23" ht="76.5" x14ac:dyDescent="0.35">
      <c r="A410" s="54">
        <v>23020114</v>
      </c>
      <c r="B410" s="435" t="s">
        <v>2891</v>
      </c>
      <c r="C410" s="54">
        <v>70451</v>
      </c>
      <c r="D410" s="75">
        <v>150000010101</v>
      </c>
      <c r="E410" s="56">
        <v>3101</v>
      </c>
      <c r="F410" s="54">
        <v>10720700</v>
      </c>
      <c r="G410" s="76" t="s">
        <v>1125</v>
      </c>
      <c r="H410" s="77">
        <v>5500000</v>
      </c>
      <c r="I410" s="230"/>
      <c r="J410" s="77"/>
      <c r="K410" s="77">
        <f t="shared" ref="K410:K473" si="12">SUM(H410,J410)</f>
        <v>5500000</v>
      </c>
      <c r="L410" s="204" t="s">
        <v>2889</v>
      </c>
    </row>
    <row r="411" spans="1:23" ht="76.5" x14ac:dyDescent="0.35">
      <c r="A411" s="332">
        <v>23020114</v>
      </c>
      <c r="B411" s="435" t="s">
        <v>2891</v>
      </c>
      <c r="C411" s="332">
        <v>70451</v>
      </c>
      <c r="D411" s="333">
        <v>150000010101</v>
      </c>
      <c r="E411" s="334">
        <v>3101</v>
      </c>
      <c r="F411" s="332">
        <v>10731900</v>
      </c>
      <c r="G411" s="335" t="s">
        <v>1126</v>
      </c>
      <c r="H411" s="327">
        <v>50928170.850000001</v>
      </c>
      <c r="I411" s="336"/>
      <c r="J411" s="326">
        <v>-40000000</v>
      </c>
      <c r="K411" s="327">
        <f t="shared" si="12"/>
        <v>10928170.850000001</v>
      </c>
      <c r="L411" s="578" t="s">
        <v>2889</v>
      </c>
      <c r="M411" s="323"/>
      <c r="N411" s="323"/>
      <c r="O411" s="323"/>
      <c r="P411" s="323"/>
      <c r="Q411" s="323"/>
      <c r="R411" s="323"/>
      <c r="S411" s="323"/>
      <c r="T411" s="323"/>
      <c r="U411" s="323"/>
      <c r="V411" s="323"/>
      <c r="W411" s="323"/>
    </row>
    <row r="412" spans="1:23" ht="51" x14ac:dyDescent="0.35">
      <c r="A412" s="54">
        <v>23020114</v>
      </c>
      <c r="B412" s="435" t="s">
        <v>2891</v>
      </c>
      <c r="C412" s="54">
        <v>70451</v>
      </c>
      <c r="D412" s="75">
        <v>150000010101</v>
      </c>
      <c r="E412" s="56">
        <v>3101</v>
      </c>
      <c r="F412" s="54">
        <v>10711100</v>
      </c>
      <c r="G412" s="57" t="s">
        <v>1127</v>
      </c>
      <c r="H412" s="58">
        <v>25000</v>
      </c>
      <c r="I412" s="221"/>
      <c r="J412" s="87"/>
      <c r="K412" s="81">
        <f t="shared" si="12"/>
        <v>25000</v>
      </c>
      <c r="L412" s="204" t="s">
        <v>2889</v>
      </c>
    </row>
    <row r="413" spans="1:23" ht="51" x14ac:dyDescent="0.35">
      <c r="A413" s="54">
        <v>23020114</v>
      </c>
      <c r="B413" s="435" t="s">
        <v>2891</v>
      </c>
      <c r="C413" s="54">
        <v>70451</v>
      </c>
      <c r="D413" s="75">
        <v>150000010102</v>
      </c>
      <c r="E413" s="56">
        <v>3101</v>
      </c>
      <c r="F413" s="54">
        <v>10721300</v>
      </c>
      <c r="G413" s="57" t="s">
        <v>1128</v>
      </c>
      <c r="H413" s="58">
        <v>2500000</v>
      </c>
      <c r="I413" s="221"/>
      <c r="J413" s="87"/>
      <c r="K413" s="81">
        <f t="shared" si="12"/>
        <v>2500000</v>
      </c>
      <c r="L413" s="204" t="s">
        <v>2889</v>
      </c>
    </row>
    <row r="414" spans="1:23" ht="76.5" x14ac:dyDescent="0.35">
      <c r="A414" s="54">
        <v>23020114</v>
      </c>
      <c r="B414" s="435" t="s">
        <v>2891</v>
      </c>
      <c r="C414" s="54">
        <v>70451</v>
      </c>
      <c r="D414" s="75">
        <v>90000010103</v>
      </c>
      <c r="E414" s="56">
        <v>3101</v>
      </c>
      <c r="F414" s="54">
        <v>10711100</v>
      </c>
      <c r="G414" s="86" t="s">
        <v>2000</v>
      </c>
      <c r="H414" s="58">
        <v>5000000</v>
      </c>
      <c r="I414" s="221"/>
      <c r="J414" s="87"/>
      <c r="K414" s="81">
        <f t="shared" si="12"/>
        <v>5000000</v>
      </c>
      <c r="L414" s="204" t="s">
        <v>2889</v>
      </c>
    </row>
    <row r="415" spans="1:23" ht="51" x14ac:dyDescent="0.35">
      <c r="A415" s="54">
        <v>23020114</v>
      </c>
      <c r="B415" s="435" t="s">
        <v>2891</v>
      </c>
      <c r="C415" s="54">
        <v>70451</v>
      </c>
      <c r="D415" s="75">
        <v>150000010101</v>
      </c>
      <c r="E415" s="56">
        <v>3101</v>
      </c>
      <c r="F415" s="54">
        <v>10711100</v>
      </c>
      <c r="G415" s="57" t="s">
        <v>1129</v>
      </c>
      <c r="H415" s="58">
        <v>250000</v>
      </c>
      <c r="I415" s="221"/>
      <c r="J415" s="87"/>
      <c r="K415" s="81">
        <f t="shared" si="12"/>
        <v>250000</v>
      </c>
      <c r="L415" s="204" t="s">
        <v>2889</v>
      </c>
    </row>
    <row r="416" spans="1:23" ht="102" x14ac:dyDescent="0.35">
      <c r="A416" s="54">
        <v>23020114</v>
      </c>
      <c r="B416" s="435" t="s">
        <v>2891</v>
      </c>
      <c r="C416" s="54">
        <v>70451</v>
      </c>
      <c r="D416" s="75">
        <v>150000010101</v>
      </c>
      <c r="E416" s="56">
        <v>3101</v>
      </c>
      <c r="F416" s="54">
        <v>10711100</v>
      </c>
      <c r="G416" s="57" t="s">
        <v>1130</v>
      </c>
      <c r="H416" s="58">
        <v>200000</v>
      </c>
      <c r="I416" s="221"/>
      <c r="J416" s="87"/>
      <c r="K416" s="81">
        <f t="shared" si="12"/>
        <v>200000</v>
      </c>
      <c r="L416" s="204" t="s">
        <v>2889</v>
      </c>
    </row>
    <row r="417" spans="1:23" ht="51" x14ac:dyDescent="0.35">
      <c r="A417" s="314">
        <v>23020114</v>
      </c>
      <c r="B417" s="435" t="s">
        <v>2891</v>
      </c>
      <c r="C417" s="314">
        <v>70451</v>
      </c>
      <c r="D417" s="315">
        <v>150000010101</v>
      </c>
      <c r="E417" s="316">
        <v>3101</v>
      </c>
      <c r="F417" s="314">
        <v>10711100</v>
      </c>
      <c r="G417" s="317" t="s">
        <v>1131</v>
      </c>
      <c r="H417" s="324">
        <v>20000000</v>
      </c>
      <c r="I417" s="325"/>
      <c r="J417" s="320">
        <v>-10000000</v>
      </c>
      <c r="K417" s="327">
        <f t="shared" si="12"/>
        <v>10000000</v>
      </c>
      <c r="L417" s="557" t="s">
        <v>2889</v>
      </c>
      <c r="M417" s="323"/>
      <c r="N417" s="323"/>
      <c r="O417" s="323"/>
      <c r="P417" s="323"/>
      <c r="Q417" s="323"/>
      <c r="R417" s="323"/>
      <c r="S417" s="323"/>
      <c r="T417" s="323"/>
      <c r="U417" s="323"/>
      <c r="V417" s="323"/>
      <c r="W417" s="323"/>
    </row>
    <row r="418" spans="1:23" ht="76.5" x14ac:dyDescent="0.35">
      <c r="A418" s="54">
        <v>23020114</v>
      </c>
      <c r="B418" s="435" t="s">
        <v>2891</v>
      </c>
      <c r="C418" s="54">
        <v>70451</v>
      </c>
      <c r="D418" s="75">
        <v>150000010101</v>
      </c>
      <c r="E418" s="56">
        <v>3101</v>
      </c>
      <c r="F418" s="54">
        <v>10731600</v>
      </c>
      <c r="G418" s="57" t="s">
        <v>1132</v>
      </c>
      <c r="H418" s="58">
        <v>250000</v>
      </c>
      <c r="I418" s="221"/>
      <c r="J418" s="87"/>
      <c r="K418" s="81">
        <f t="shared" si="12"/>
        <v>250000</v>
      </c>
      <c r="L418" s="204" t="s">
        <v>2889</v>
      </c>
    </row>
    <row r="419" spans="1:23" ht="51" x14ac:dyDescent="0.35">
      <c r="A419" s="54">
        <v>23020114</v>
      </c>
      <c r="B419" s="435" t="s">
        <v>2891</v>
      </c>
      <c r="C419" s="54">
        <v>70451</v>
      </c>
      <c r="D419" s="75">
        <v>150000010101</v>
      </c>
      <c r="E419" s="56">
        <v>3101</v>
      </c>
      <c r="F419" s="54">
        <v>10731700</v>
      </c>
      <c r="G419" s="57" t="s">
        <v>1133</v>
      </c>
      <c r="H419" s="58">
        <v>2500000</v>
      </c>
      <c r="I419" s="221"/>
      <c r="J419" s="87"/>
      <c r="K419" s="81">
        <f t="shared" si="12"/>
        <v>2500000</v>
      </c>
      <c r="L419" s="204" t="s">
        <v>2889</v>
      </c>
    </row>
    <row r="420" spans="1:23" s="151" customFormat="1" ht="51" x14ac:dyDescent="0.35">
      <c r="A420" s="54">
        <v>23020114</v>
      </c>
      <c r="B420" s="435" t="s">
        <v>2891</v>
      </c>
      <c r="C420" s="54">
        <v>70451</v>
      </c>
      <c r="D420" s="75">
        <v>150000010101</v>
      </c>
      <c r="E420" s="56">
        <v>3101</v>
      </c>
      <c r="F420" s="54">
        <v>10730200</v>
      </c>
      <c r="G420" s="57" t="s">
        <v>1134</v>
      </c>
      <c r="H420" s="58">
        <v>2500000</v>
      </c>
      <c r="I420" s="221"/>
      <c r="J420" s="87"/>
      <c r="K420" s="81">
        <f t="shared" si="12"/>
        <v>2500000</v>
      </c>
      <c r="L420" s="204" t="s">
        <v>2889</v>
      </c>
      <c r="M420" s="42"/>
      <c r="N420" s="42"/>
      <c r="O420" s="42"/>
      <c r="P420" s="42"/>
      <c r="Q420" s="42"/>
      <c r="R420" s="42"/>
      <c r="S420" s="42"/>
      <c r="T420" s="42"/>
      <c r="U420" s="42"/>
      <c r="V420" s="42"/>
      <c r="W420" s="42"/>
    </row>
    <row r="421" spans="1:23" ht="51" x14ac:dyDescent="0.35">
      <c r="A421" s="54">
        <v>23020114</v>
      </c>
      <c r="B421" s="435" t="s">
        <v>2891</v>
      </c>
      <c r="C421" s="54">
        <v>70451</v>
      </c>
      <c r="D421" s="75">
        <v>90000010103</v>
      </c>
      <c r="E421" s="56">
        <v>3101</v>
      </c>
      <c r="F421" s="54">
        <v>10720500</v>
      </c>
      <c r="G421" s="57" t="s">
        <v>1135</v>
      </c>
      <c r="H421" s="58">
        <v>2000000</v>
      </c>
      <c r="I421" s="221"/>
      <c r="J421" s="87"/>
      <c r="K421" s="81">
        <f t="shared" si="12"/>
        <v>2000000</v>
      </c>
      <c r="L421" s="204" t="s">
        <v>2889</v>
      </c>
    </row>
    <row r="422" spans="1:23" ht="51" x14ac:dyDescent="0.35">
      <c r="A422" s="314">
        <v>23020114</v>
      </c>
      <c r="B422" s="435" t="s">
        <v>2891</v>
      </c>
      <c r="C422" s="314">
        <v>70451</v>
      </c>
      <c r="D422" s="315">
        <v>150000010102</v>
      </c>
      <c r="E422" s="316">
        <v>3101</v>
      </c>
      <c r="F422" s="314">
        <v>10720500</v>
      </c>
      <c r="G422" s="317" t="s">
        <v>1136</v>
      </c>
      <c r="H422" s="324">
        <v>30000000</v>
      </c>
      <c r="I422" s="325"/>
      <c r="J422" s="320">
        <v>-20000000</v>
      </c>
      <c r="K422" s="327">
        <f t="shared" si="12"/>
        <v>10000000</v>
      </c>
      <c r="L422" s="557" t="s">
        <v>2889</v>
      </c>
      <c r="M422" s="323"/>
      <c r="N422" s="323"/>
      <c r="O422" s="323"/>
      <c r="P422" s="323"/>
      <c r="Q422" s="323"/>
      <c r="R422" s="323"/>
      <c r="S422" s="323"/>
      <c r="T422" s="323"/>
      <c r="U422" s="323"/>
      <c r="V422" s="323"/>
      <c r="W422" s="323"/>
    </row>
    <row r="423" spans="1:23" ht="102" x14ac:dyDescent="0.35">
      <c r="A423" s="54">
        <v>23020114</v>
      </c>
      <c r="B423" s="435" t="s">
        <v>2891</v>
      </c>
      <c r="C423" s="54">
        <v>70451</v>
      </c>
      <c r="D423" s="75">
        <v>150000010101</v>
      </c>
      <c r="E423" s="56">
        <v>3101</v>
      </c>
      <c r="F423" s="54">
        <v>10712300</v>
      </c>
      <c r="G423" s="86" t="s">
        <v>2001</v>
      </c>
      <c r="H423" s="58">
        <v>2500000</v>
      </c>
      <c r="I423" s="221"/>
      <c r="J423" s="87"/>
      <c r="K423" s="81">
        <f t="shared" si="12"/>
        <v>2500000</v>
      </c>
      <c r="L423" s="204" t="s">
        <v>2889</v>
      </c>
    </row>
    <row r="424" spans="1:23" ht="51" x14ac:dyDescent="0.35">
      <c r="A424" s="54">
        <v>23020114</v>
      </c>
      <c r="B424" s="435" t="s">
        <v>2891</v>
      </c>
      <c r="C424" s="54">
        <v>70451</v>
      </c>
      <c r="D424" s="75">
        <v>90000010103</v>
      </c>
      <c r="E424" s="56">
        <v>3101</v>
      </c>
      <c r="F424" s="54">
        <v>10712300</v>
      </c>
      <c r="G424" s="57" t="s">
        <v>1137</v>
      </c>
      <c r="H424" s="58">
        <v>2500000</v>
      </c>
      <c r="I424" s="221"/>
      <c r="J424" s="87"/>
      <c r="K424" s="81">
        <f t="shared" si="12"/>
        <v>2500000</v>
      </c>
      <c r="L424" s="204" t="s">
        <v>2889</v>
      </c>
    </row>
    <row r="425" spans="1:23" ht="51" x14ac:dyDescent="0.35">
      <c r="A425" s="78">
        <v>23020114</v>
      </c>
      <c r="B425" s="435" t="s">
        <v>2891</v>
      </c>
      <c r="C425" s="78">
        <v>70451</v>
      </c>
      <c r="D425" s="79">
        <v>150000010101</v>
      </c>
      <c r="E425" s="80">
        <v>3101</v>
      </c>
      <c r="F425" s="78">
        <v>10721300</v>
      </c>
      <c r="G425" s="129" t="s">
        <v>1138</v>
      </c>
      <c r="H425" s="81">
        <v>7725000</v>
      </c>
      <c r="I425" s="228"/>
      <c r="J425" s="133"/>
      <c r="K425" s="81">
        <f t="shared" si="12"/>
        <v>7725000</v>
      </c>
      <c r="L425" s="399" t="s">
        <v>2889</v>
      </c>
    </row>
    <row r="426" spans="1:23" ht="76.5" x14ac:dyDescent="0.35">
      <c r="A426" s="54">
        <v>23020114</v>
      </c>
      <c r="B426" s="435" t="s">
        <v>2891</v>
      </c>
      <c r="C426" s="54">
        <v>70451</v>
      </c>
      <c r="D426" s="75">
        <v>150000010101</v>
      </c>
      <c r="E426" s="56">
        <v>3101</v>
      </c>
      <c r="F426" s="54">
        <v>10710900</v>
      </c>
      <c r="G426" s="57" t="s">
        <v>1139</v>
      </c>
      <c r="H426" s="58">
        <v>501637.5</v>
      </c>
      <c r="I426" s="221"/>
      <c r="J426" s="87"/>
      <c r="K426" s="58">
        <f t="shared" si="12"/>
        <v>501637.5</v>
      </c>
      <c r="L426" s="400" t="s">
        <v>2889</v>
      </c>
    </row>
    <row r="427" spans="1:23" ht="76.5" x14ac:dyDescent="0.35">
      <c r="A427" s="54">
        <v>23020114</v>
      </c>
      <c r="B427" s="435" t="s">
        <v>2891</v>
      </c>
      <c r="C427" s="54">
        <v>70451</v>
      </c>
      <c r="D427" s="75">
        <v>150000010101</v>
      </c>
      <c r="E427" s="56">
        <v>3101</v>
      </c>
      <c r="F427" s="54">
        <v>10720600</v>
      </c>
      <c r="G427" s="57" t="s">
        <v>1140</v>
      </c>
      <c r="H427" s="58">
        <v>5000000</v>
      </c>
      <c r="I427" s="221"/>
      <c r="J427" s="87"/>
      <c r="K427" s="58">
        <f t="shared" si="12"/>
        <v>5000000</v>
      </c>
      <c r="L427" s="400" t="s">
        <v>2889</v>
      </c>
    </row>
    <row r="428" spans="1:23" ht="102" x14ac:dyDescent="0.35">
      <c r="A428" s="54">
        <v>23020114</v>
      </c>
      <c r="B428" s="435" t="s">
        <v>2891</v>
      </c>
      <c r="C428" s="54">
        <v>70451</v>
      </c>
      <c r="D428" s="75">
        <v>150000010101</v>
      </c>
      <c r="E428" s="56">
        <v>3101</v>
      </c>
      <c r="F428" s="54">
        <v>10731400</v>
      </c>
      <c r="G428" s="86" t="s">
        <v>2002</v>
      </c>
      <c r="H428" s="58">
        <v>2500000</v>
      </c>
      <c r="I428" s="221"/>
      <c r="J428" s="87"/>
      <c r="K428" s="58">
        <f t="shared" si="12"/>
        <v>2500000</v>
      </c>
      <c r="L428" s="400" t="s">
        <v>2889</v>
      </c>
    </row>
    <row r="429" spans="1:23" ht="76.5" x14ac:dyDescent="0.35">
      <c r="A429" s="54">
        <v>23020114</v>
      </c>
      <c r="B429" s="435" t="s">
        <v>2891</v>
      </c>
      <c r="C429" s="54">
        <v>70451</v>
      </c>
      <c r="D429" s="75">
        <v>150000010101</v>
      </c>
      <c r="E429" s="56">
        <v>3101</v>
      </c>
      <c r="F429" s="54">
        <v>10712100</v>
      </c>
      <c r="G429" s="57" t="s">
        <v>1141</v>
      </c>
      <c r="H429" s="58">
        <v>2500000</v>
      </c>
      <c r="I429" s="221"/>
      <c r="J429" s="87"/>
      <c r="K429" s="58">
        <f t="shared" si="12"/>
        <v>2500000</v>
      </c>
      <c r="L429" s="400" t="s">
        <v>2889</v>
      </c>
    </row>
    <row r="430" spans="1:23" ht="76.5" x14ac:dyDescent="0.35">
      <c r="A430" s="54">
        <v>23020114</v>
      </c>
      <c r="B430" s="435" t="s">
        <v>2891</v>
      </c>
      <c r="C430" s="54">
        <v>70451</v>
      </c>
      <c r="D430" s="75">
        <v>150000010101</v>
      </c>
      <c r="E430" s="56">
        <v>3101</v>
      </c>
      <c r="F430" s="54">
        <v>10720500</v>
      </c>
      <c r="G430" s="57" t="s">
        <v>1142</v>
      </c>
      <c r="H430" s="58">
        <v>10725000.5</v>
      </c>
      <c r="I430" s="221"/>
      <c r="J430" s="87">
        <v>-5000000</v>
      </c>
      <c r="K430" s="58">
        <f t="shared" si="12"/>
        <v>5725000.5</v>
      </c>
      <c r="L430" s="400" t="s">
        <v>2889</v>
      </c>
    </row>
    <row r="431" spans="1:23" ht="76.5" x14ac:dyDescent="0.35">
      <c r="A431" s="314">
        <v>23020114</v>
      </c>
      <c r="B431" s="435" t="s">
        <v>2891</v>
      </c>
      <c r="C431" s="314">
        <v>70451</v>
      </c>
      <c r="D431" s="315">
        <v>150000010101</v>
      </c>
      <c r="E431" s="316">
        <v>3101</v>
      </c>
      <c r="F431" s="314">
        <v>10720500</v>
      </c>
      <c r="G431" s="317" t="s">
        <v>1143</v>
      </c>
      <c r="H431" s="324">
        <v>25000000</v>
      </c>
      <c r="I431" s="325"/>
      <c r="J431" s="320">
        <v>-15000000</v>
      </c>
      <c r="K431" s="324">
        <f t="shared" si="12"/>
        <v>10000000</v>
      </c>
      <c r="L431" s="403" t="s">
        <v>2889</v>
      </c>
      <c r="M431" s="323"/>
      <c r="N431" s="323"/>
      <c r="O431" s="323"/>
      <c r="P431" s="323"/>
      <c r="Q431" s="323"/>
      <c r="R431" s="323"/>
      <c r="S431" s="323"/>
      <c r="T431" s="323"/>
      <c r="U431" s="323"/>
      <c r="V431" s="323"/>
      <c r="W431" s="323"/>
    </row>
    <row r="432" spans="1:23" ht="76.5" x14ac:dyDescent="0.35">
      <c r="A432" s="54">
        <v>23020114</v>
      </c>
      <c r="B432" s="435" t="s">
        <v>2891</v>
      </c>
      <c r="C432" s="54">
        <v>70451</v>
      </c>
      <c r="D432" s="75">
        <v>150000010101</v>
      </c>
      <c r="E432" s="56">
        <v>3101</v>
      </c>
      <c r="F432" s="54">
        <v>10720400</v>
      </c>
      <c r="G432" s="57" t="s">
        <v>1144</v>
      </c>
      <c r="H432" s="58">
        <v>2500000</v>
      </c>
      <c r="I432" s="221"/>
      <c r="J432" s="87"/>
      <c r="K432" s="58">
        <f t="shared" si="12"/>
        <v>2500000</v>
      </c>
      <c r="L432" s="400" t="s">
        <v>2889</v>
      </c>
    </row>
    <row r="433" spans="1:23" ht="51" x14ac:dyDescent="0.35">
      <c r="A433" s="54">
        <v>23020114</v>
      </c>
      <c r="B433" s="435" t="s">
        <v>2891</v>
      </c>
      <c r="C433" s="54">
        <v>70451</v>
      </c>
      <c r="D433" s="75">
        <v>150000010101</v>
      </c>
      <c r="E433" s="56">
        <v>3101</v>
      </c>
      <c r="F433" s="54">
        <v>10731500</v>
      </c>
      <c r="G433" s="57" t="s">
        <v>1145</v>
      </c>
      <c r="H433" s="58">
        <v>2500000</v>
      </c>
      <c r="I433" s="221"/>
      <c r="J433" s="87"/>
      <c r="K433" s="58">
        <f t="shared" si="12"/>
        <v>2500000</v>
      </c>
      <c r="L433" s="400" t="s">
        <v>2889</v>
      </c>
    </row>
    <row r="434" spans="1:23" ht="102" x14ac:dyDescent="0.35">
      <c r="A434" s="54">
        <v>23020114</v>
      </c>
      <c r="B434" s="435" t="s">
        <v>2891</v>
      </c>
      <c r="C434" s="54">
        <v>70451</v>
      </c>
      <c r="D434" s="75">
        <v>150000010101</v>
      </c>
      <c r="E434" s="56">
        <v>3101</v>
      </c>
      <c r="F434" s="54">
        <v>10712200</v>
      </c>
      <c r="G434" s="57" t="s">
        <v>1146</v>
      </c>
      <c r="H434" s="58">
        <v>916813.4</v>
      </c>
      <c r="I434" s="221"/>
      <c r="J434" s="87"/>
      <c r="K434" s="58">
        <f t="shared" si="12"/>
        <v>916813.4</v>
      </c>
      <c r="L434" s="400" t="s">
        <v>2889</v>
      </c>
    </row>
    <row r="435" spans="1:23" ht="51" x14ac:dyDescent="0.35">
      <c r="A435" s="54">
        <v>23020114</v>
      </c>
      <c r="B435" s="435" t="s">
        <v>2891</v>
      </c>
      <c r="C435" s="54">
        <v>70451</v>
      </c>
      <c r="D435" s="75">
        <v>150000010101</v>
      </c>
      <c r="E435" s="56">
        <v>3101</v>
      </c>
      <c r="F435" s="54">
        <v>10712200</v>
      </c>
      <c r="G435" s="57" t="s">
        <v>1147</v>
      </c>
      <c r="H435" s="58">
        <v>5000000</v>
      </c>
      <c r="I435" s="221"/>
      <c r="J435" s="58"/>
      <c r="K435" s="58">
        <f t="shared" si="12"/>
        <v>5000000</v>
      </c>
      <c r="L435" s="400" t="s">
        <v>2889</v>
      </c>
    </row>
    <row r="436" spans="1:23" ht="76.5" x14ac:dyDescent="0.35">
      <c r="A436" s="54">
        <v>23020114</v>
      </c>
      <c r="B436" s="435" t="s">
        <v>2891</v>
      </c>
      <c r="C436" s="54">
        <v>70451</v>
      </c>
      <c r="D436" s="75">
        <v>150000010101</v>
      </c>
      <c r="E436" s="56">
        <v>3101</v>
      </c>
      <c r="F436" s="54">
        <v>10712200</v>
      </c>
      <c r="G436" s="86" t="s">
        <v>2003</v>
      </c>
      <c r="H436" s="58">
        <v>5000000</v>
      </c>
      <c r="I436" s="221"/>
      <c r="J436" s="87"/>
      <c r="K436" s="58">
        <f t="shared" si="12"/>
        <v>5000000</v>
      </c>
      <c r="L436" s="400" t="s">
        <v>2889</v>
      </c>
    </row>
    <row r="437" spans="1:23" ht="51" x14ac:dyDescent="0.35">
      <c r="A437" s="314">
        <v>23020114</v>
      </c>
      <c r="B437" s="435" t="s">
        <v>2891</v>
      </c>
      <c r="C437" s="314">
        <v>70451</v>
      </c>
      <c r="D437" s="315">
        <v>150000010101</v>
      </c>
      <c r="E437" s="316">
        <v>3101</v>
      </c>
      <c r="F437" s="314">
        <v>10711000</v>
      </c>
      <c r="G437" s="317" t="s">
        <v>1148</v>
      </c>
      <c r="H437" s="324">
        <v>50000000</v>
      </c>
      <c r="I437" s="325"/>
      <c r="J437" s="320">
        <v>-40000000</v>
      </c>
      <c r="K437" s="324">
        <f t="shared" si="12"/>
        <v>10000000</v>
      </c>
      <c r="L437" s="403" t="s">
        <v>2889</v>
      </c>
      <c r="M437" s="323"/>
      <c r="N437" s="323"/>
      <c r="O437" s="323"/>
      <c r="P437" s="323"/>
      <c r="Q437" s="323"/>
      <c r="R437" s="323"/>
      <c r="S437" s="323"/>
      <c r="T437" s="323"/>
      <c r="U437" s="323"/>
      <c r="V437" s="323"/>
      <c r="W437" s="323"/>
    </row>
    <row r="438" spans="1:23" ht="51" x14ac:dyDescent="0.35">
      <c r="A438" s="54">
        <v>23020114</v>
      </c>
      <c r="B438" s="435" t="s">
        <v>2891</v>
      </c>
      <c r="C438" s="54">
        <v>70451</v>
      </c>
      <c r="D438" s="75">
        <v>150000010101</v>
      </c>
      <c r="E438" s="56">
        <v>3101</v>
      </c>
      <c r="F438" s="54">
        <v>10710900</v>
      </c>
      <c r="G438" s="76" t="s">
        <v>1149</v>
      </c>
      <c r="H438" s="77">
        <v>5000000</v>
      </c>
      <c r="I438" s="230"/>
      <c r="J438" s="134"/>
      <c r="K438" s="77">
        <f t="shared" si="12"/>
        <v>5000000</v>
      </c>
      <c r="L438" s="400" t="s">
        <v>2889</v>
      </c>
    </row>
    <row r="439" spans="1:23" ht="51" x14ac:dyDescent="0.35">
      <c r="A439" s="78">
        <v>23020114</v>
      </c>
      <c r="B439" s="435" t="s">
        <v>2891</v>
      </c>
      <c r="C439" s="78">
        <v>70451</v>
      </c>
      <c r="D439" s="79">
        <v>150000010101</v>
      </c>
      <c r="E439" s="80">
        <v>3101</v>
      </c>
      <c r="F439" s="78">
        <v>10712200</v>
      </c>
      <c r="G439" s="129" t="s">
        <v>1150</v>
      </c>
      <c r="H439" s="81">
        <v>5000000</v>
      </c>
      <c r="I439" s="228"/>
      <c r="J439" s="133"/>
      <c r="K439" s="81">
        <f t="shared" si="12"/>
        <v>5000000</v>
      </c>
      <c r="L439" s="210" t="s">
        <v>2889</v>
      </c>
    </row>
    <row r="440" spans="1:23" ht="76.5" x14ac:dyDescent="0.35">
      <c r="A440" s="54">
        <v>23020114</v>
      </c>
      <c r="B440" s="435" t="s">
        <v>2891</v>
      </c>
      <c r="C440" s="54">
        <v>70451</v>
      </c>
      <c r="D440" s="75">
        <v>150000010101</v>
      </c>
      <c r="E440" s="56">
        <v>3101</v>
      </c>
      <c r="F440" s="54">
        <v>10711200</v>
      </c>
      <c r="G440" s="57" t="s">
        <v>1151</v>
      </c>
      <c r="H440" s="58">
        <v>2500000</v>
      </c>
      <c r="I440" s="221"/>
      <c r="J440" s="87"/>
      <c r="K440" s="58">
        <f t="shared" si="12"/>
        <v>2500000</v>
      </c>
      <c r="L440" s="204" t="s">
        <v>2889</v>
      </c>
    </row>
    <row r="441" spans="1:23" ht="76.5" x14ac:dyDescent="0.35">
      <c r="A441" s="54">
        <v>23020114</v>
      </c>
      <c r="B441" s="435" t="s">
        <v>2891</v>
      </c>
      <c r="C441" s="54">
        <v>70451</v>
      </c>
      <c r="D441" s="75">
        <v>150000010101</v>
      </c>
      <c r="E441" s="56">
        <v>3101</v>
      </c>
      <c r="F441" s="54">
        <v>10711200</v>
      </c>
      <c r="G441" s="57" t="s">
        <v>1152</v>
      </c>
      <c r="H441" s="58">
        <v>2500000</v>
      </c>
      <c r="I441" s="221"/>
      <c r="J441" s="87"/>
      <c r="K441" s="58">
        <f t="shared" si="12"/>
        <v>2500000</v>
      </c>
      <c r="L441" s="204" t="s">
        <v>2889</v>
      </c>
    </row>
    <row r="442" spans="1:23" ht="51" x14ac:dyDescent="0.35">
      <c r="A442" s="54">
        <v>23020114</v>
      </c>
      <c r="B442" s="435" t="s">
        <v>2891</v>
      </c>
      <c r="C442" s="54">
        <v>70451</v>
      </c>
      <c r="D442" s="75">
        <v>150000010101</v>
      </c>
      <c r="E442" s="56">
        <v>3101</v>
      </c>
      <c r="F442" s="54">
        <v>10720500</v>
      </c>
      <c r="G442" s="57" t="s">
        <v>1153</v>
      </c>
      <c r="H442" s="58">
        <v>2500000</v>
      </c>
      <c r="I442" s="221"/>
      <c r="J442" s="87"/>
      <c r="K442" s="58">
        <f t="shared" si="12"/>
        <v>2500000</v>
      </c>
      <c r="L442" s="204" t="s">
        <v>2889</v>
      </c>
    </row>
    <row r="443" spans="1:23" ht="51" x14ac:dyDescent="0.35">
      <c r="A443" s="54">
        <v>23020114</v>
      </c>
      <c r="B443" s="435" t="s">
        <v>2891</v>
      </c>
      <c r="C443" s="54">
        <v>70451</v>
      </c>
      <c r="D443" s="75">
        <v>150000010101</v>
      </c>
      <c r="E443" s="56">
        <v>3101</v>
      </c>
      <c r="F443" s="54">
        <v>10722000</v>
      </c>
      <c r="G443" s="57" t="s">
        <v>1154</v>
      </c>
      <c r="H443" s="58">
        <v>2500000</v>
      </c>
      <c r="I443" s="221"/>
      <c r="J443" s="87"/>
      <c r="K443" s="58">
        <f t="shared" si="12"/>
        <v>2500000</v>
      </c>
      <c r="L443" s="204" t="s">
        <v>2889</v>
      </c>
    </row>
    <row r="444" spans="1:23" ht="76.5" x14ac:dyDescent="0.35">
      <c r="A444" s="54">
        <v>23020114</v>
      </c>
      <c r="B444" s="435" t="s">
        <v>2891</v>
      </c>
      <c r="C444" s="54">
        <v>70451</v>
      </c>
      <c r="D444" s="75">
        <v>150000010101</v>
      </c>
      <c r="E444" s="56">
        <v>3101</v>
      </c>
      <c r="F444" s="54">
        <v>10720600</v>
      </c>
      <c r="G444" s="86" t="s">
        <v>2004</v>
      </c>
      <c r="H444" s="58">
        <v>10770000</v>
      </c>
      <c r="I444" s="221"/>
      <c r="J444" s="87">
        <v>-5000000</v>
      </c>
      <c r="K444" s="58">
        <f t="shared" si="12"/>
        <v>5770000</v>
      </c>
      <c r="L444" s="204" t="s">
        <v>2889</v>
      </c>
    </row>
    <row r="445" spans="1:23" ht="51" x14ac:dyDescent="0.35">
      <c r="A445" s="54">
        <v>23020114</v>
      </c>
      <c r="B445" s="435" t="s">
        <v>2891</v>
      </c>
      <c r="C445" s="54">
        <v>70451</v>
      </c>
      <c r="D445" s="75">
        <v>150000010101</v>
      </c>
      <c r="E445" s="56">
        <v>3101</v>
      </c>
      <c r="F445" s="54">
        <v>10720700</v>
      </c>
      <c r="G445" s="57" t="s">
        <v>1155</v>
      </c>
      <c r="H445" s="58">
        <v>3590000</v>
      </c>
      <c r="I445" s="221"/>
      <c r="J445" s="87"/>
      <c r="K445" s="58">
        <f t="shared" si="12"/>
        <v>3590000</v>
      </c>
      <c r="L445" s="204" t="s">
        <v>2889</v>
      </c>
    </row>
    <row r="446" spans="1:23" ht="51" x14ac:dyDescent="0.35">
      <c r="A446" s="54">
        <v>23020114</v>
      </c>
      <c r="B446" s="435" t="s">
        <v>2891</v>
      </c>
      <c r="C446" s="54">
        <v>70451</v>
      </c>
      <c r="D446" s="75">
        <v>150000010101</v>
      </c>
      <c r="E446" s="56">
        <v>3101</v>
      </c>
      <c r="F446" s="54">
        <v>10721300</v>
      </c>
      <c r="G446" s="86" t="s">
        <v>2005</v>
      </c>
      <c r="H446" s="58">
        <v>3590000</v>
      </c>
      <c r="I446" s="221"/>
      <c r="J446" s="87"/>
      <c r="K446" s="58">
        <f t="shared" si="12"/>
        <v>3590000</v>
      </c>
      <c r="L446" s="204" t="s">
        <v>2889</v>
      </c>
    </row>
    <row r="447" spans="1:23" ht="51" x14ac:dyDescent="0.35">
      <c r="A447" s="54">
        <v>23020114</v>
      </c>
      <c r="B447" s="435" t="s">
        <v>2891</v>
      </c>
      <c r="C447" s="54">
        <v>70451</v>
      </c>
      <c r="D447" s="75">
        <v>150000010101</v>
      </c>
      <c r="E447" s="56">
        <v>3101</v>
      </c>
      <c r="F447" s="54">
        <v>10721300</v>
      </c>
      <c r="G447" s="57" t="s">
        <v>1156</v>
      </c>
      <c r="H447" s="58">
        <v>3590000</v>
      </c>
      <c r="I447" s="221"/>
      <c r="J447" s="87"/>
      <c r="K447" s="58">
        <f t="shared" si="12"/>
        <v>3590000</v>
      </c>
      <c r="L447" s="204" t="s">
        <v>2889</v>
      </c>
    </row>
    <row r="448" spans="1:23" ht="51" x14ac:dyDescent="0.35">
      <c r="A448" s="54">
        <v>23020114</v>
      </c>
      <c r="B448" s="435" t="s">
        <v>2891</v>
      </c>
      <c r="C448" s="54">
        <v>70451</v>
      </c>
      <c r="D448" s="75">
        <v>150000010101</v>
      </c>
      <c r="E448" s="56">
        <v>3101</v>
      </c>
      <c r="F448" s="54">
        <v>10720800</v>
      </c>
      <c r="G448" s="57" t="s">
        <v>1157</v>
      </c>
      <c r="H448" s="58">
        <v>3590000</v>
      </c>
      <c r="I448" s="221"/>
      <c r="J448" s="87"/>
      <c r="K448" s="58">
        <f t="shared" si="12"/>
        <v>3590000</v>
      </c>
      <c r="L448" s="204" t="s">
        <v>2889</v>
      </c>
    </row>
    <row r="449" spans="1:12" ht="51" x14ac:dyDescent="0.35">
      <c r="A449" s="54">
        <v>23020114</v>
      </c>
      <c r="B449" s="435" t="s">
        <v>2891</v>
      </c>
      <c r="C449" s="54">
        <v>70451</v>
      </c>
      <c r="D449" s="75">
        <v>150000010101</v>
      </c>
      <c r="E449" s="56">
        <v>3101</v>
      </c>
      <c r="F449" s="54">
        <v>10731500</v>
      </c>
      <c r="G449" s="57" t="s">
        <v>1158</v>
      </c>
      <c r="H449" s="58">
        <v>3590000</v>
      </c>
      <c r="I449" s="221"/>
      <c r="J449" s="87"/>
      <c r="K449" s="58">
        <f t="shared" si="12"/>
        <v>3590000</v>
      </c>
      <c r="L449" s="204" t="s">
        <v>2889</v>
      </c>
    </row>
    <row r="450" spans="1:12" ht="51" x14ac:dyDescent="0.35">
      <c r="A450" s="54">
        <v>23020114</v>
      </c>
      <c r="B450" s="435" t="s">
        <v>2891</v>
      </c>
      <c r="C450" s="54">
        <v>70451</v>
      </c>
      <c r="D450" s="75">
        <v>150000010101</v>
      </c>
      <c r="E450" s="56">
        <v>3101</v>
      </c>
      <c r="F450" s="54">
        <v>10731900</v>
      </c>
      <c r="G450" s="57" t="s">
        <v>1159</v>
      </c>
      <c r="H450" s="58">
        <v>5000000</v>
      </c>
      <c r="I450" s="221"/>
      <c r="J450" s="87"/>
      <c r="K450" s="58">
        <f t="shared" si="12"/>
        <v>5000000</v>
      </c>
      <c r="L450" s="204" t="s">
        <v>2889</v>
      </c>
    </row>
    <row r="451" spans="1:12" ht="51" x14ac:dyDescent="0.35">
      <c r="A451" s="54">
        <v>23020114</v>
      </c>
      <c r="B451" s="435" t="s">
        <v>2891</v>
      </c>
      <c r="C451" s="54">
        <v>70451</v>
      </c>
      <c r="D451" s="75">
        <v>150000010101</v>
      </c>
      <c r="E451" s="56">
        <v>3101</v>
      </c>
      <c r="F451" s="54">
        <v>10731900</v>
      </c>
      <c r="G451" s="57" t="s">
        <v>1160</v>
      </c>
      <c r="H451" s="58">
        <v>3590000</v>
      </c>
      <c r="I451" s="221"/>
      <c r="J451" s="87"/>
      <c r="K451" s="58">
        <f t="shared" si="12"/>
        <v>3590000</v>
      </c>
      <c r="L451" s="204" t="s">
        <v>2889</v>
      </c>
    </row>
    <row r="452" spans="1:12" ht="51" x14ac:dyDescent="0.35">
      <c r="A452" s="54">
        <v>23020114</v>
      </c>
      <c r="B452" s="435" t="s">
        <v>2891</v>
      </c>
      <c r="C452" s="54">
        <v>70451</v>
      </c>
      <c r="D452" s="75">
        <v>150000010101</v>
      </c>
      <c r="E452" s="56">
        <v>3101</v>
      </c>
      <c r="F452" s="54">
        <v>10731700</v>
      </c>
      <c r="G452" s="57" t="s">
        <v>1161</v>
      </c>
      <c r="H452" s="58">
        <v>3590000</v>
      </c>
      <c r="I452" s="221"/>
      <c r="J452" s="87"/>
      <c r="K452" s="58">
        <f t="shared" si="12"/>
        <v>3590000</v>
      </c>
      <c r="L452" s="204" t="s">
        <v>2889</v>
      </c>
    </row>
    <row r="453" spans="1:12" ht="51" x14ac:dyDescent="0.35">
      <c r="A453" s="54">
        <v>23020114</v>
      </c>
      <c r="B453" s="435" t="s">
        <v>2891</v>
      </c>
      <c r="C453" s="54">
        <v>70451</v>
      </c>
      <c r="D453" s="75">
        <v>150000010101</v>
      </c>
      <c r="E453" s="56">
        <v>3101</v>
      </c>
      <c r="F453" s="54">
        <v>10731800</v>
      </c>
      <c r="G453" s="57" t="s">
        <v>1162</v>
      </c>
      <c r="H453" s="58">
        <v>3590000</v>
      </c>
      <c r="I453" s="221"/>
      <c r="J453" s="87"/>
      <c r="K453" s="58">
        <f t="shared" si="12"/>
        <v>3590000</v>
      </c>
      <c r="L453" s="204" t="s">
        <v>2889</v>
      </c>
    </row>
    <row r="454" spans="1:12" ht="51" x14ac:dyDescent="0.35">
      <c r="A454" s="54">
        <v>23020114</v>
      </c>
      <c r="B454" s="435" t="s">
        <v>2891</v>
      </c>
      <c r="C454" s="54">
        <v>70451</v>
      </c>
      <c r="D454" s="75">
        <v>150000010101</v>
      </c>
      <c r="E454" s="56">
        <v>3101</v>
      </c>
      <c r="F454" s="54">
        <v>10731900</v>
      </c>
      <c r="G454" s="57" t="s">
        <v>1163</v>
      </c>
      <c r="H454" s="58">
        <v>3590000</v>
      </c>
      <c r="I454" s="221"/>
      <c r="J454" s="58"/>
      <c r="K454" s="58">
        <f t="shared" si="12"/>
        <v>3590000</v>
      </c>
      <c r="L454" s="204" t="s">
        <v>2889</v>
      </c>
    </row>
    <row r="455" spans="1:12" ht="76.5" x14ac:dyDescent="0.35">
      <c r="A455" s="54">
        <v>23020114</v>
      </c>
      <c r="B455" s="435" t="s">
        <v>2891</v>
      </c>
      <c r="C455" s="54">
        <v>70451</v>
      </c>
      <c r="D455" s="75">
        <v>150000010101</v>
      </c>
      <c r="E455" s="56">
        <v>3101</v>
      </c>
      <c r="F455" s="54">
        <v>10731400</v>
      </c>
      <c r="G455" s="86" t="s">
        <v>2006</v>
      </c>
      <c r="H455" s="58">
        <v>3590000</v>
      </c>
      <c r="I455" s="221"/>
      <c r="J455" s="87"/>
      <c r="K455" s="58">
        <f t="shared" si="12"/>
        <v>3590000</v>
      </c>
      <c r="L455" s="204" t="s">
        <v>2889</v>
      </c>
    </row>
    <row r="456" spans="1:12" ht="76.5" x14ac:dyDescent="0.35">
      <c r="A456" s="54">
        <v>23020114</v>
      </c>
      <c r="B456" s="435" t="s">
        <v>2891</v>
      </c>
      <c r="C456" s="54">
        <v>70451</v>
      </c>
      <c r="D456" s="75">
        <v>150000010101</v>
      </c>
      <c r="E456" s="56">
        <v>3101</v>
      </c>
      <c r="F456" s="54">
        <v>10731600</v>
      </c>
      <c r="G456" s="57" t="s">
        <v>1164</v>
      </c>
      <c r="H456" s="58">
        <v>3590000</v>
      </c>
      <c r="I456" s="221"/>
      <c r="J456" s="87"/>
      <c r="K456" s="58">
        <f t="shared" si="12"/>
        <v>3590000</v>
      </c>
      <c r="L456" s="204" t="s">
        <v>2889</v>
      </c>
    </row>
    <row r="457" spans="1:12" ht="51" x14ac:dyDescent="0.35">
      <c r="A457" s="54">
        <v>23020114</v>
      </c>
      <c r="B457" s="435" t="s">
        <v>2891</v>
      </c>
      <c r="C457" s="54">
        <v>70451</v>
      </c>
      <c r="D457" s="75">
        <v>150000010101</v>
      </c>
      <c r="E457" s="56">
        <v>3101</v>
      </c>
      <c r="F457" s="54">
        <v>10731400</v>
      </c>
      <c r="G457" s="57" t="s">
        <v>1165</v>
      </c>
      <c r="H457" s="58">
        <v>3913100</v>
      </c>
      <c r="I457" s="221"/>
      <c r="J457" s="87"/>
      <c r="K457" s="58">
        <f t="shared" si="12"/>
        <v>3913100</v>
      </c>
      <c r="L457" s="204" t="s">
        <v>2889</v>
      </c>
    </row>
    <row r="458" spans="1:12" ht="51" x14ac:dyDescent="0.35">
      <c r="A458" s="54">
        <v>23020114</v>
      </c>
      <c r="B458" s="435" t="s">
        <v>2891</v>
      </c>
      <c r="C458" s="54">
        <v>70451</v>
      </c>
      <c r="D458" s="75">
        <v>150000010101</v>
      </c>
      <c r="E458" s="56">
        <v>3101</v>
      </c>
      <c r="F458" s="54">
        <v>10730310</v>
      </c>
      <c r="G458" s="57" t="s">
        <v>1166</v>
      </c>
      <c r="H458" s="58">
        <v>5000000</v>
      </c>
      <c r="I458" s="221"/>
      <c r="J458" s="87"/>
      <c r="K458" s="58">
        <f t="shared" si="12"/>
        <v>5000000</v>
      </c>
      <c r="L458" s="204" t="s">
        <v>2889</v>
      </c>
    </row>
    <row r="459" spans="1:12" ht="51" x14ac:dyDescent="0.35">
      <c r="A459" s="54">
        <v>23020114</v>
      </c>
      <c r="B459" s="435" t="s">
        <v>2891</v>
      </c>
      <c r="C459" s="54">
        <v>70451</v>
      </c>
      <c r="D459" s="75">
        <v>150000010101</v>
      </c>
      <c r="E459" s="56">
        <v>3101</v>
      </c>
      <c r="F459" s="54">
        <v>10730200</v>
      </c>
      <c r="G459" s="57" t="s">
        <v>1167</v>
      </c>
      <c r="H459" s="58">
        <v>5000000</v>
      </c>
      <c r="I459" s="221"/>
      <c r="J459" s="87"/>
      <c r="K459" s="58">
        <f t="shared" si="12"/>
        <v>5000000</v>
      </c>
      <c r="L459" s="204" t="s">
        <v>2889</v>
      </c>
    </row>
    <row r="460" spans="1:12" ht="51" x14ac:dyDescent="0.35">
      <c r="A460" s="54">
        <v>23020114</v>
      </c>
      <c r="B460" s="435" t="s">
        <v>2891</v>
      </c>
      <c r="C460" s="54">
        <v>70451</v>
      </c>
      <c r="D460" s="75">
        <v>150000010101</v>
      </c>
      <c r="E460" s="56">
        <v>3101</v>
      </c>
      <c r="F460" s="54">
        <v>10731400</v>
      </c>
      <c r="G460" s="57" t="s">
        <v>1168</v>
      </c>
      <c r="H460" s="58">
        <v>5000000</v>
      </c>
      <c r="I460" s="221"/>
      <c r="J460" s="87"/>
      <c r="K460" s="58">
        <f t="shared" si="12"/>
        <v>5000000</v>
      </c>
      <c r="L460" s="204" t="s">
        <v>2889</v>
      </c>
    </row>
    <row r="461" spans="1:12" ht="51" x14ac:dyDescent="0.35">
      <c r="A461" s="54">
        <v>23020114</v>
      </c>
      <c r="B461" s="435" t="s">
        <v>2891</v>
      </c>
      <c r="C461" s="54">
        <v>70451</v>
      </c>
      <c r="D461" s="75">
        <v>150000010101</v>
      </c>
      <c r="E461" s="56">
        <v>3101</v>
      </c>
      <c r="F461" s="54">
        <v>10730100</v>
      </c>
      <c r="G461" s="86" t="s">
        <v>2007</v>
      </c>
      <c r="H461" s="58">
        <v>3590000</v>
      </c>
      <c r="I461" s="221"/>
      <c r="J461" s="87"/>
      <c r="K461" s="58">
        <f t="shared" si="12"/>
        <v>3590000</v>
      </c>
      <c r="L461" s="204" t="s">
        <v>2889</v>
      </c>
    </row>
    <row r="462" spans="1:12" ht="51" x14ac:dyDescent="0.35">
      <c r="A462" s="54">
        <v>23020114</v>
      </c>
      <c r="B462" s="435" t="s">
        <v>2891</v>
      </c>
      <c r="C462" s="54">
        <v>70451</v>
      </c>
      <c r="D462" s="75">
        <v>150000010101</v>
      </c>
      <c r="E462" s="56">
        <v>3101</v>
      </c>
      <c r="F462" s="54">
        <v>10731500</v>
      </c>
      <c r="G462" s="57" t="s">
        <v>1169</v>
      </c>
      <c r="H462" s="58">
        <v>3590000</v>
      </c>
      <c r="I462" s="221"/>
      <c r="J462" s="87"/>
      <c r="K462" s="58">
        <f t="shared" si="12"/>
        <v>3590000</v>
      </c>
      <c r="L462" s="204" t="s">
        <v>2889</v>
      </c>
    </row>
    <row r="463" spans="1:12" ht="76.5" x14ac:dyDescent="0.35">
      <c r="A463" s="54">
        <v>23020114</v>
      </c>
      <c r="B463" s="435" t="s">
        <v>2891</v>
      </c>
      <c r="C463" s="54">
        <v>70451</v>
      </c>
      <c r="D463" s="75">
        <v>150000010101</v>
      </c>
      <c r="E463" s="56">
        <v>3101</v>
      </c>
      <c r="F463" s="54">
        <v>10720600</v>
      </c>
      <c r="G463" s="57" t="s">
        <v>1170</v>
      </c>
      <c r="H463" s="58">
        <v>1795000</v>
      </c>
      <c r="I463" s="221"/>
      <c r="J463" s="87"/>
      <c r="K463" s="58">
        <f t="shared" si="12"/>
        <v>1795000</v>
      </c>
      <c r="L463" s="204" t="s">
        <v>2889</v>
      </c>
    </row>
    <row r="464" spans="1:12" ht="51" x14ac:dyDescent="0.35">
      <c r="A464" s="54">
        <v>23020114</v>
      </c>
      <c r="B464" s="435" t="s">
        <v>2891</v>
      </c>
      <c r="C464" s="54">
        <v>70451</v>
      </c>
      <c r="D464" s="75">
        <v>150000010101</v>
      </c>
      <c r="E464" s="56">
        <v>3101</v>
      </c>
      <c r="F464" s="54">
        <v>10711100</v>
      </c>
      <c r="G464" s="57" t="s">
        <v>1171</v>
      </c>
      <c r="H464" s="58">
        <v>1795000</v>
      </c>
      <c r="I464" s="221"/>
      <c r="J464" s="87"/>
      <c r="K464" s="58">
        <f t="shared" si="12"/>
        <v>1795000</v>
      </c>
      <c r="L464" s="204" t="s">
        <v>2889</v>
      </c>
    </row>
    <row r="465" spans="1:23" ht="76.5" x14ac:dyDescent="0.35">
      <c r="A465" s="54">
        <v>23020114</v>
      </c>
      <c r="B465" s="435" t="s">
        <v>2891</v>
      </c>
      <c r="C465" s="54">
        <v>70451</v>
      </c>
      <c r="D465" s="75">
        <v>150000010101</v>
      </c>
      <c r="E465" s="56">
        <v>3101</v>
      </c>
      <c r="F465" s="54">
        <v>10711200</v>
      </c>
      <c r="G465" s="57" t="s">
        <v>1172</v>
      </c>
      <c r="H465" s="58">
        <v>3590000</v>
      </c>
      <c r="I465" s="221"/>
      <c r="J465" s="87"/>
      <c r="K465" s="58">
        <f t="shared" si="12"/>
        <v>3590000</v>
      </c>
      <c r="L465" s="204" t="s">
        <v>2889</v>
      </c>
    </row>
    <row r="466" spans="1:23" ht="76.5" x14ac:dyDescent="0.35">
      <c r="A466" s="54">
        <v>23020114</v>
      </c>
      <c r="B466" s="435" t="s">
        <v>2891</v>
      </c>
      <c r="C466" s="54">
        <v>70451</v>
      </c>
      <c r="D466" s="75">
        <v>150000010101</v>
      </c>
      <c r="E466" s="56">
        <v>3101</v>
      </c>
      <c r="F466" s="54">
        <v>10720700</v>
      </c>
      <c r="G466" s="76" t="s">
        <v>1173</v>
      </c>
      <c r="H466" s="77">
        <v>3590000</v>
      </c>
      <c r="I466" s="230"/>
      <c r="J466" s="134"/>
      <c r="K466" s="77">
        <f t="shared" si="12"/>
        <v>3590000</v>
      </c>
      <c r="L466" s="204" t="s">
        <v>2889</v>
      </c>
    </row>
    <row r="467" spans="1:23" ht="76.5" x14ac:dyDescent="0.35">
      <c r="A467" s="78">
        <v>23020114</v>
      </c>
      <c r="B467" s="435" t="s">
        <v>2891</v>
      </c>
      <c r="C467" s="78">
        <v>70451</v>
      </c>
      <c r="D467" s="79">
        <v>150000010101</v>
      </c>
      <c r="E467" s="80">
        <v>3101</v>
      </c>
      <c r="F467" s="78">
        <v>10720600</v>
      </c>
      <c r="G467" s="129" t="s">
        <v>1174</v>
      </c>
      <c r="H467" s="81">
        <v>3590000</v>
      </c>
      <c r="I467" s="228"/>
      <c r="J467" s="133"/>
      <c r="K467" s="81">
        <f t="shared" si="12"/>
        <v>3590000</v>
      </c>
      <c r="L467" s="210" t="s">
        <v>2889</v>
      </c>
    </row>
    <row r="468" spans="1:23" ht="76.5" x14ac:dyDescent="0.35">
      <c r="A468" s="54">
        <v>23020114</v>
      </c>
      <c r="B468" s="435" t="s">
        <v>2891</v>
      </c>
      <c r="C468" s="54">
        <v>70451</v>
      </c>
      <c r="D468" s="75">
        <v>90000010103</v>
      </c>
      <c r="E468" s="56">
        <v>3101</v>
      </c>
      <c r="F468" s="54">
        <v>10720600</v>
      </c>
      <c r="G468" s="57" t="s">
        <v>1175</v>
      </c>
      <c r="H468" s="58">
        <v>2154000</v>
      </c>
      <c r="I468" s="221"/>
      <c r="J468" s="87"/>
      <c r="K468" s="58">
        <f t="shared" si="12"/>
        <v>2154000</v>
      </c>
      <c r="L468" s="204" t="s">
        <v>2889</v>
      </c>
    </row>
    <row r="469" spans="1:23" ht="51" x14ac:dyDescent="0.35">
      <c r="A469" s="54">
        <v>23020114</v>
      </c>
      <c r="B469" s="435" t="s">
        <v>2891</v>
      </c>
      <c r="C469" s="54">
        <v>70451</v>
      </c>
      <c r="D469" s="75">
        <v>90000010103</v>
      </c>
      <c r="E469" s="56">
        <v>3101</v>
      </c>
      <c r="F469" s="54">
        <v>10720600</v>
      </c>
      <c r="G469" s="57" t="s">
        <v>1176</v>
      </c>
      <c r="H469" s="58">
        <v>2154000</v>
      </c>
      <c r="I469" s="221"/>
      <c r="J469" s="87"/>
      <c r="K469" s="58">
        <f t="shared" si="12"/>
        <v>2154000</v>
      </c>
      <c r="L469" s="204" t="s">
        <v>2889</v>
      </c>
    </row>
    <row r="470" spans="1:23" ht="76.5" x14ac:dyDescent="0.35">
      <c r="A470" s="54">
        <v>23020114</v>
      </c>
      <c r="B470" s="435" t="s">
        <v>2891</v>
      </c>
      <c r="C470" s="54">
        <v>70451</v>
      </c>
      <c r="D470" s="75">
        <v>150000010101</v>
      </c>
      <c r="E470" s="56">
        <v>3101</v>
      </c>
      <c r="F470" s="54">
        <v>10720700</v>
      </c>
      <c r="G470" s="57" t="s">
        <v>1177</v>
      </c>
      <c r="H470" s="58">
        <v>3769500</v>
      </c>
      <c r="I470" s="221"/>
      <c r="J470" s="87"/>
      <c r="K470" s="58">
        <f t="shared" si="12"/>
        <v>3769500</v>
      </c>
      <c r="L470" s="204" t="s">
        <v>2889</v>
      </c>
    </row>
    <row r="471" spans="1:23" ht="51" x14ac:dyDescent="0.35">
      <c r="A471" s="54">
        <v>23020114</v>
      </c>
      <c r="B471" s="435" t="s">
        <v>2891</v>
      </c>
      <c r="C471" s="54">
        <v>70451</v>
      </c>
      <c r="D471" s="75">
        <v>150000010101</v>
      </c>
      <c r="E471" s="56">
        <v>3101</v>
      </c>
      <c r="F471" s="54">
        <v>10731900</v>
      </c>
      <c r="G471" s="57" t="s">
        <v>1178</v>
      </c>
      <c r="H471" s="58">
        <v>1795000</v>
      </c>
      <c r="I471" s="221"/>
      <c r="J471" s="87"/>
      <c r="K471" s="58">
        <f t="shared" si="12"/>
        <v>1795000</v>
      </c>
      <c r="L471" s="204" t="s">
        <v>2889</v>
      </c>
    </row>
    <row r="472" spans="1:23" ht="51" x14ac:dyDescent="0.35">
      <c r="A472" s="54">
        <v>23020114</v>
      </c>
      <c r="B472" s="435" t="s">
        <v>2891</v>
      </c>
      <c r="C472" s="54">
        <v>70451</v>
      </c>
      <c r="D472" s="75">
        <v>150000010101</v>
      </c>
      <c r="E472" s="56">
        <v>3101</v>
      </c>
      <c r="F472" s="54">
        <v>10731400</v>
      </c>
      <c r="G472" s="57" t="s">
        <v>1179</v>
      </c>
      <c r="H472" s="58">
        <v>1795000</v>
      </c>
      <c r="I472" s="221"/>
      <c r="J472" s="87"/>
      <c r="K472" s="58">
        <f t="shared" si="12"/>
        <v>1795000</v>
      </c>
      <c r="L472" s="204" t="s">
        <v>2889</v>
      </c>
    </row>
    <row r="473" spans="1:23" ht="51" x14ac:dyDescent="0.35">
      <c r="A473" s="54">
        <v>23020114</v>
      </c>
      <c r="B473" s="435" t="s">
        <v>2891</v>
      </c>
      <c r="C473" s="54">
        <v>70451</v>
      </c>
      <c r="D473" s="75">
        <v>150000010101</v>
      </c>
      <c r="E473" s="56">
        <v>3101</v>
      </c>
      <c r="F473" s="54">
        <v>10731900</v>
      </c>
      <c r="G473" s="57" t="s">
        <v>1180</v>
      </c>
      <c r="H473" s="58">
        <v>3590000</v>
      </c>
      <c r="I473" s="221"/>
      <c r="J473" s="87"/>
      <c r="K473" s="58">
        <f t="shared" si="12"/>
        <v>3590000</v>
      </c>
      <c r="L473" s="204" t="s">
        <v>2889</v>
      </c>
    </row>
    <row r="474" spans="1:23" ht="51" x14ac:dyDescent="0.35">
      <c r="A474" s="54">
        <v>23020114</v>
      </c>
      <c r="B474" s="435" t="s">
        <v>2891</v>
      </c>
      <c r="C474" s="54">
        <v>70451</v>
      </c>
      <c r="D474" s="75">
        <v>150000010101</v>
      </c>
      <c r="E474" s="56">
        <v>3101</v>
      </c>
      <c r="F474" s="54">
        <v>10731600</v>
      </c>
      <c r="G474" s="57" t="s">
        <v>1181</v>
      </c>
      <c r="H474" s="58">
        <v>3590000</v>
      </c>
      <c r="I474" s="221"/>
      <c r="J474" s="87"/>
      <c r="K474" s="58">
        <f t="shared" ref="K474:K537" si="13">SUM(H474,J474)</f>
        <v>3590000</v>
      </c>
      <c r="L474" s="204" t="s">
        <v>2889</v>
      </c>
    </row>
    <row r="475" spans="1:23" ht="76.5" x14ac:dyDescent="0.35">
      <c r="A475" s="54">
        <v>23020114</v>
      </c>
      <c r="B475" s="435" t="s">
        <v>2891</v>
      </c>
      <c r="C475" s="54">
        <v>70451</v>
      </c>
      <c r="D475" s="75">
        <v>150000010101</v>
      </c>
      <c r="E475" s="56">
        <v>3101</v>
      </c>
      <c r="F475" s="54">
        <v>10730200</v>
      </c>
      <c r="G475" s="57" t="s">
        <v>1182</v>
      </c>
      <c r="H475" s="58">
        <v>10000000</v>
      </c>
      <c r="I475" s="221"/>
      <c r="J475" s="87">
        <v>-5000000</v>
      </c>
      <c r="K475" s="58">
        <f t="shared" si="13"/>
        <v>5000000</v>
      </c>
      <c r="L475" s="204" t="s">
        <v>2889</v>
      </c>
    </row>
    <row r="476" spans="1:23" ht="51" x14ac:dyDescent="0.35">
      <c r="A476" s="54">
        <v>23020114</v>
      </c>
      <c r="B476" s="435" t="s">
        <v>2891</v>
      </c>
      <c r="C476" s="54">
        <v>70451</v>
      </c>
      <c r="D476" s="75">
        <v>150000010101</v>
      </c>
      <c r="E476" s="56">
        <v>3101</v>
      </c>
      <c r="F476" s="54">
        <v>10731700</v>
      </c>
      <c r="G476" s="57" t="s">
        <v>1183</v>
      </c>
      <c r="H476" s="58">
        <v>3590000</v>
      </c>
      <c r="I476" s="221"/>
      <c r="J476" s="87"/>
      <c r="K476" s="58">
        <f t="shared" si="13"/>
        <v>3590000</v>
      </c>
      <c r="L476" s="204" t="s">
        <v>2889</v>
      </c>
    </row>
    <row r="477" spans="1:23" ht="51" x14ac:dyDescent="0.35">
      <c r="A477" s="54">
        <v>23020114</v>
      </c>
      <c r="B477" s="435" t="s">
        <v>2891</v>
      </c>
      <c r="C477" s="54">
        <v>70451</v>
      </c>
      <c r="D477" s="75">
        <v>150000010101</v>
      </c>
      <c r="E477" s="56">
        <v>3101</v>
      </c>
      <c r="F477" s="54">
        <v>10731700</v>
      </c>
      <c r="G477" s="57" t="s">
        <v>1184</v>
      </c>
      <c r="H477" s="58">
        <v>7323600</v>
      </c>
      <c r="I477" s="221"/>
      <c r="J477" s="87"/>
      <c r="K477" s="58">
        <f t="shared" si="13"/>
        <v>7323600</v>
      </c>
      <c r="L477" s="204" t="s">
        <v>2889</v>
      </c>
    </row>
    <row r="478" spans="1:23" ht="51" x14ac:dyDescent="0.35">
      <c r="A478" s="54">
        <v>23020114</v>
      </c>
      <c r="B478" s="435" t="s">
        <v>2891</v>
      </c>
      <c r="C478" s="54">
        <v>70451</v>
      </c>
      <c r="D478" s="75">
        <v>150000010101</v>
      </c>
      <c r="E478" s="56">
        <v>3101</v>
      </c>
      <c r="F478" s="54">
        <v>10731800</v>
      </c>
      <c r="G478" s="57" t="s">
        <v>1185</v>
      </c>
      <c r="H478" s="58">
        <v>3590000</v>
      </c>
      <c r="I478" s="221"/>
      <c r="J478" s="87"/>
      <c r="K478" s="58">
        <f t="shared" si="13"/>
        <v>3590000</v>
      </c>
      <c r="L478" s="204" t="s">
        <v>2889</v>
      </c>
    </row>
    <row r="479" spans="1:23" ht="76.5" x14ac:dyDescent="0.35">
      <c r="A479" s="314">
        <v>23020114</v>
      </c>
      <c r="B479" s="435" t="s">
        <v>2891</v>
      </c>
      <c r="C479" s="314">
        <v>70451</v>
      </c>
      <c r="D479" s="315">
        <v>150000010101</v>
      </c>
      <c r="E479" s="316">
        <v>3101</v>
      </c>
      <c r="F479" s="314">
        <v>10720600</v>
      </c>
      <c r="G479" s="317" t="s">
        <v>1186</v>
      </c>
      <c r="H479" s="324">
        <v>106000000</v>
      </c>
      <c r="I479" s="325"/>
      <c r="J479" s="324">
        <v>-96000000</v>
      </c>
      <c r="K479" s="324">
        <f t="shared" si="13"/>
        <v>10000000</v>
      </c>
      <c r="L479" s="557" t="s">
        <v>2889</v>
      </c>
      <c r="M479" s="323"/>
      <c r="N479" s="323"/>
      <c r="O479" s="323"/>
      <c r="P479" s="323"/>
      <c r="Q479" s="323"/>
      <c r="R479" s="323"/>
      <c r="S479" s="323"/>
      <c r="T479" s="323"/>
      <c r="U479" s="323"/>
      <c r="V479" s="323"/>
      <c r="W479" s="323"/>
    </row>
    <row r="480" spans="1:23" ht="51" x14ac:dyDescent="0.35">
      <c r="A480" s="54">
        <v>23020114</v>
      </c>
      <c r="B480" s="435" t="s">
        <v>2891</v>
      </c>
      <c r="C480" s="54">
        <v>70451</v>
      </c>
      <c r="D480" s="75">
        <v>150000010101</v>
      </c>
      <c r="E480" s="56">
        <v>3101</v>
      </c>
      <c r="F480" s="54">
        <v>10720600</v>
      </c>
      <c r="G480" s="57" t="s">
        <v>1187</v>
      </c>
      <c r="H480" s="58">
        <v>7180000</v>
      </c>
      <c r="I480" s="221"/>
      <c r="J480" s="87"/>
      <c r="K480" s="58">
        <f t="shared" si="13"/>
        <v>7180000</v>
      </c>
      <c r="L480" s="204" t="s">
        <v>2889</v>
      </c>
    </row>
    <row r="481" spans="1:13" ht="51" x14ac:dyDescent="0.35">
      <c r="A481" s="54">
        <v>23020114</v>
      </c>
      <c r="B481" s="435" t="s">
        <v>2891</v>
      </c>
      <c r="C481" s="54">
        <v>70451</v>
      </c>
      <c r="D481" s="75">
        <v>150000010101</v>
      </c>
      <c r="E481" s="56">
        <v>3101</v>
      </c>
      <c r="F481" s="54">
        <v>10711200</v>
      </c>
      <c r="G481" s="57" t="s">
        <v>1188</v>
      </c>
      <c r="H481" s="58">
        <v>5456800</v>
      </c>
      <c r="I481" s="221"/>
      <c r="J481" s="87"/>
      <c r="K481" s="58">
        <f t="shared" si="13"/>
        <v>5456800</v>
      </c>
      <c r="L481" s="204" t="s">
        <v>2889</v>
      </c>
    </row>
    <row r="482" spans="1:13" ht="51" x14ac:dyDescent="0.35">
      <c r="A482" s="54">
        <v>23020114</v>
      </c>
      <c r="B482" s="435" t="s">
        <v>2891</v>
      </c>
      <c r="C482" s="54">
        <v>70451</v>
      </c>
      <c r="D482" s="75">
        <v>150000010101</v>
      </c>
      <c r="E482" s="56">
        <v>3101</v>
      </c>
      <c r="F482" s="54">
        <v>10711100</v>
      </c>
      <c r="G482" s="57" t="s">
        <v>1189</v>
      </c>
      <c r="H482" s="58">
        <v>1795000</v>
      </c>
      <c r="I482" s="221"/>
      <c r="J482" s="87"/>
      <c r="K482" s="58">
        <f t="shared" si="13"/>
        <v>1795000</v>
      </c>
      <c r="L482" s="204" t="s">
        <v>2889</v>
      </c>
    </row>
    <row r="483" spans="1:13" ht="76.5" x14ac:dyDescent="0.35">
      <c r="A483" s="54">
        <v>23020114</v>
      </c>
      <c r="B483" s="435" t="s">
        <v>2891</v>
      </c>
      <c r="C483" s="54">
        <v>70451</v>
      </c>
      <c r="D483" s="75">
        <v>150000010101</v>
      </c>
      <c r="E483" s="56">
        <v>3101</v>
      </c>
      <c r="F483" s="54">
        <v>10711000</v>
      </c>
      <c r="G483" s="57" t="s">
        <v>1190</v>
      </c>
      <c r="H483" s="58">
        <v>17950000</v>
      </c>
      <c r="I483" s="221"/>
      <c r="J483" s="87"/>
      <c r="K483" s="58">
        <f t="shared" si="13"/>
        <v>17950000</v>
      </c>
      <c r="L483" s="204" t="s">
        <v>2889</v>
      </c>
    </row>
    <row r="484" spans="1:13" ht="51" x14ac:dyDescent="0.35">
      <c r="A484" s="54">
        <v>23020114</v>
      </c>
      <c r="B484" s="435" t="s">
        <v>2891</v>
      </c>
      <c r="C484" s="54">
        <v>70451</v>
      </c>
      <c r="D484" s="75">
        <v>150000010101</v>
      </c>
      <c r="E484" s="56">
        <v>3101</v>
      </c>
      <c r="F484" s="54">
        <v>10720600</v>
      </c>
      <c r="G484" s="57" t="s">
        <v>1191</v>
      </c>
      <c r="H484" s="58">
        <v>3590000</v>
      </c>
      <c r="I484" s="221"/>
      <c r="J484" s="87"/>
      <c r="K484" s="58">
        <f t="shared" si="13"/>
        <v>3590000</v>
      </c>
      <c r="L484" s="204" t="s">
        <v>2889</v>
      </c>
    </row>
    <row r="485" spans="1:13" ht="76.5" x14ac:dyDescent="0.35">
      <c r="A485" s="54">
        <v>23020114</v>
      </c>
      <c r="B485" s="435" t="s">
        <v>2891</v>
      </c>
      <c r="C485" s="54">
        <v>70451</v>
      </c>
      <c r="D485" s="75">
        <v>150000010101</v>
      </c>
      <c r="E485" s="56">
        <v>3101</v>
      </c>
      <c r="F485" s="54">
        <v>10712200</v>
      </c>
      <c r="G485" s="57" t="s">
        <v>1192</v>
      </c>
      <c r="H485" s="58">
        <v>3590000</v>
      </c>
      <c r="I485" s="221"/>
      <c r="J485" s="87"/>
      <c r="K485" s="58">
        <f t="shared" si="13"/>
        <v>3590000</v>
      </c>
      <c r="L485" s="204" t="s">
        <v>2889</v>
      </c>
    </row>
    <row r="486" spans="1:13" ht="76.5" x14ac:dyDescent="0.35">
      <c r="A486" s="54">
        <v>23020114</v>
      </c>
      <c r="B486" s="435" t="s">
        <v>2891</v>
      </c>
      <c r="C486" s="54">
        <v>70451</v>
      </c>
      <c r="D486" s="75">
        <v>150000010101</v>
      </c>
      <c r="E486" s="56">
        <v>3101</v>
      </c>
      <c r="F486" s="54">
        <v>10712200</v>
      </c>
      <c r="G486" s="57" t="s">
        <v>1193</v>
      </c>
      <c r="H486" s="58">
        <v>7500000</v>
      </c>
      <c r="I486" s="221"/>
      <c r="J486" s="87"/>
      <c r="K486" s="58">
        <f t="shared" si="13"/>
        <v>7500000</v>
      </c>
      <c r="L486" s="204" t="s">
        <v>2889</v>
      </c>
    </row>
    <row r="487" spans="1:13" ht="76.5" x14ac:dyDescent="0.35">
      <c r="A487" s="54">
        <v>23020114</v>
      </c>
      <c r="B487" s="435" t="s">
        <v>2891</v>
      </c>
      <c r="C487" s="54">
        <v>70451</v>
      </c>
      <c r="D487" s="75">
        <v>150000010101</v>
      </c>
      <c r="E487" s="56">
        <v>3101</v>
      </c>
      <c r="F487" s="54">
        <v>10731800</v>
      </c>
      <c r="G487" s="86" t="s">
        <v>2008</v>
      </c>
      <c r="H487" s="58">
        <v>3590000</v>
      </c>
      <c r="I487" s="221"/>
      <c r="J487" s="87"/>
      <c r="K487" s="58">
        <f t="shared" si="13"/>
        <v>3590000</v>
      </c>
      <c r="L487" s="204" t="s">
        <v>2889</v>
      </c>
    </row>
    <row r="488" spans="1:13" ht="51" x14ac:dyDescent="0.35">
      <c r="A488" s="54">
        <v>23020114</v>
      </c>
      <c r="B488" s="435" t="s">
        <v>2891</v>
      </c>
      <c r="C488" s="54">
        <v>70451</v>
      </c>
      <c r="D488" s="75">
        <v>150000010101</v>
      </c>
      <c r="E488" s="56">
        <v>3101</v>
      </c>
      <c r="F488" s="54">
        <v>10731800</v>
      </c>
      <c r="G488" s="57" t="s">
        <v>1194</v>
      </c>
      <c r="H488" s="58">
        <v>6569700</v>
      </c>
      <c r="I488" s="221"/>
      <c r="J488" s="87"/>
      <c r="K488" s="58">
        <f t="shared" si="13"/>
        <v>6569700</v>
      </c>
      <c r="L488" s="204" t="s">
        <v>2889</v>
      </c>
    </row>
    <row r="489" spans="1:13" ht="51" x14ac:dyDescent="0.35">
      <c r="A489" s="54">
        <v>23020114</v>
      </c>
      <c r="B489" s="435" t="s">
        <v>2891</v>
      </c>
      <c r="C489" s="54">
        <v>70451</v>
      </c>
      <c r="D489" s="75">
        <v>150000010101</v>
      </c>
      <c r="E489" s="56">
        <v>3101</v>
      </c>
      <c r="F489" s="54">
        <v>10720400</v>
      </c>
      <c r="G489" s="76" t="s">
        <v>1195</v>
      </c>
      <c r="H489" s="77">
        <v>3590000</v>
      </c>
      <c r="I489" s="230"/>
      <c r="J489" s="134"/>
      <c r="K489" s="77">
        <f t="shared" si="13"/>
        <v>3590000</v>
      </c>
      <c r="L489" s="204" t="s">
        <v>2889</v>
      </c>
    </row>
    <row r="490" spans="1:13" ht="76.5" x14ac:dyDescent="0.35">
      <c r="A490" s="54">
        <v>23020114</v>
      </c>
      <c r="B490" s="435" t="s">
        <v>2891</v>
      </c>
      <c r="C490" s="54">
        <v>70451</v>
      </c>
      <c r="D490" s="75">
        <v>150000010101</v>
      </c>
      <c r="E490" s="56">
        <v>3101</v>
      </c>
      <c r="F490" s="54">
        <v>10720700</v>
      </c>
      <c r="G490" s="57" t="s">
        <v>1196</v>
      </c>
      <c r="H490" s="58">
        <v>7500000</v>
      </c>
      <c r="I490" s="221"/>
      <c r="J490" s="87"/>
      <c r="K490" s="58">
        <f t="shared" si="13"/>
        <v>7500000</v>
      </c>
      <c r="L490" s="204" t="s">
        <v>2889</v>
      </c>
    </row>
    <row r="491" spans="1:13" ht="76.5" x14ac:dyDescent="0.35">
      <c r="A491" s="160">
        <v>23020114</v>
      </c>
      <c r="B491" s="435" t="s">
        <v>2891</v>
      </c>
      <c r="C491" s="160">
        <v>70451</v>
      </c>
      <c r="D491" s="161">
        <v>150000010101</v>
      </c>
      <c r="E491" s="162">
        <v>3101</v>
      </c>
      <c r="F491" s="160">
        <v>10711000</v>
      </c>
      <c r="G491" s="163" t="s">
        <v>2111</v>
      </c>
      <c r="H491" s="164"/>
      <c r="I491" s="246"/>
      <c r="J491" s="165">
        <v>250000000</v>
      </c>
      <c r="K491" s="164">
        <f t="shared" si="13"/>
        <v>250000000</v>
      </c>
      <c r="L491" s="406"/>
      <c r="M491" s="166"/>
    </row>
    <row r="492" spans="1:13" ht="51" x14ac:dyDescent="0.35">
      <c r="A492" s="54">
        <v>23020114</v>
      </c>
      <c r="B492" s="435" t="s">
        <v>2891</v>
      </c>
      <c r="C492" s="54">
        <v>70451</v>
      </c>
      <c r="D492" s="75">
        <v>150000010101</v>
      </c>
      <c r="E492" s="56">
        <v>3101</v>
      </c>
      <c r="F492" s="54">
        <v>10720700</v>
      </c>
      <c r="G492" s="57" t="s">
        <v>1197</v>
      </c>
      <c r="H492" s="58">
        <v>3590000</v>
      </c>
      <c r="I492" s="221"/>
      <c r="J492" s="58"/>
      <c r="K492" s="58">
        <f t="shared" si="13"/>
        <v>3590000</v>
      </c>
      <c r="L492" s="204" t="s">
        <v>2889</v>
      </c>
    </row>
    <row r="493" spans="1:13" ht="76.5" x14ac:dyDescent="0.35">
      <c r="A493" s="54">
        <v>23020114</v>
      </c>
      <c r="B493" s="435" t="s">
        <v>2891</v>
      </c>
      <c r="C493" s="54">
        <v>70451</v>
      </c>
      <c r="D493" s="75">
        <v>150000010101</v>
      </c>
      <c r="E493" s="56">
        <v>3101</v>
      </c>
      <c r="F493" s="54">
        <v>10711000</v>
      </c>
      <c r="G493" s="57" t="s">
        <v>1198</v>
      </c>
      <c r="H493" s="58">
        <v>12500000</v>
      </c>
      <c r="I493" s="221"/>
      <c r="J493" s="87">
        <v>-7000000</v>
      </c>
      <c r="K493" s="58">
        <f t="shared" si="13"/>
        <v>5500000</v>
      </c>
      <c r="L493" s="204" t="s">
        <v>2889</v>
      </c>
    </row>
    <row r="494" spans="1:13" ht="51" x14ac:dyDescent="0.35">
      <c r="A494" s="54">
        <v>23020114</v>
      </c>
      <c r="B494" s="435" t="s">
        <v>2891</v>
      </c>
      <c r="C494" s="54">
        <v>70451</v>
      </c>
      <c r="D494" s="75">
        <v>150000010101</v>
      </c>
      <c r="E494" s="56">
        <v>3101</v>
      </c>
      <c r="F494" s="54">
        <v>10722000</v>
      </c>
      <c r="G494" s="57" t="s">
        <v>1199</v>
      </c>
      <c r="H494" s="58">
        <v>3590000</v>
      </c>
      <c r="I494" s="221"/>
      <c r="J494" s="87"/>
      <c r="K494" s="58">
        <f t="shared" si="13"/>
        <v>3590000</v>
      </c>
      <c r="L494" s="204" t="s">
        <v>2889</v>
      </c>
    </row>
    <row r="495" spans="1:13" ht="51" x14ac:dyDescent="0.35">
      <c r="A495" s="54">
        <v>23020114</v>
      </c>
      <c r="B495" s="435" t="s">
        <v>2891</v>
      </c>
      <c r="C495" s="54">
        <v>70451</v>
      </c>
      <c r="D495" s="75">
        <v>150000010101</v>
      </c>
      <c r="E495" s="56">
        <v>3101</v>
      </c>
      <c r="F495" s="54">
        <v>10722000</v>
      </c>
      <c r="G495" s="57" t="s">
        <v>1200</v>
      </c>
      <c r="H495" s="58">
        <v>3590000</v>
      </c>
      <c r="I495" s="221"/>
      <c r="J495" s="87"/>
      <c r="K495" s="58">
        <f t="shared" si="13"/>
        <v>3590000</v>
      </c>
      <c r="L495" s="204" t="s">
        <v>2889</v>
      </c>
    </row>
    <row r="496" spans="1:13" ht="76.5" x14ac:dyDescent="0.35">
      <c r="A496" s="54">
        <v>23020114</v>
      </c>
      <c r="B496" s="435" t="s">
        <v>2891</v>
      </c>
      <c r="C496" s="54">
        <v>70451</v>
      </c>
      <c r="D496" s="75">
        <v>150000010101</v>
      </c>
      <c r="E496" s="56">
        <v>3101</v>
      </c>
      <c r="F496" s="54">
        <v>10711100</v>
      </c>
      <c r="G496" s="57" t="s">
        <v>1201</v>
      </c>
      <c r="H496" s="58">
        <v>7180000</v>
      </c>
      <c r="I496" s="221"/>
      <c r="J496" s="87"/>
      <c r="K496" s="58">
        <f t="shared" si="13"/>
        <v>7180000</v>
      </c>
      <c r="L496" s="204" t="s">
        <v>2889</v>
      </c>
    </row>
    <row r="497" spans="1:23" ht="51" x14ac:dyDescent="0.35">
      <c r="A497" s="54">
        <v>23020114</v>
      </c>
      <c r="B497" s="435" t="s">
        <v>2891</v>
      </c>
      <c r="C497" s="54">
        <v>70451</v>
      </c>
      <c r="D497" s="75">
        <v>150000010101</v>
      </c>
      <c r="E497" s="56">
        <v>3101</v>
      </c>
      <c r="F497" s="54">
        <v>10731900</v>
      </c>
      <c r="G497" s="57" t="s">
        <v>1202</v>
      </c>
      <c r="H497" s="58">
        <v>3590000</v>
      </c>
      <c r="I497" s="221"/>
      <c r="J497" s="87"/>
      <c r="K497" s="58">
        <f t="shared" si="13"/>
        <v>3590000</v>
      </c>
      <c r="L497" s="204" t="s">
        <v>2889</v>
      </c>
    </row>
    <row r="498" spans="1:23" ht="51" x14ac:dyDescent="0.35">
      <c r="A498" s="155">
        <v>23020114</v>
      </c>
      <c r="B498" s="435" t="s">
        <v>2891</v>
      </c>
      <c r="C498" s="155">
        <v>70451</v>
      </c>
      <c r="D498" s="156">
        <v>150000010101</v>
      </c>
      <c r="E498" s="157">
        <v>3101</v>
      </c>
      <c r="F498" s="155">
        <v>10731700</v>
      </c>
      <c r="G498" s="158" t="s">
        <v>2720</v>
      </c>
      <c r="H498" s="116">
        <v>7500000</v>
      </c>
      <c r="I498" s="221"/>
      <c r="J498" s="159">
        <v>150000000</v>
      </c>
      <c r="K498" s="116">
        <f t="shared" si="13"/>
        <v>157500000</v>
      </c>
      <c r="L498" s="398" t="s">
        <v>2647</v>
      </c>
    </row>
    <row r="499" spans="1:23" ht="51" x14ac:dyDescent="0.35">
      <c r="A499" s="54">
        <v>23020114</v>
      </c>
      <c r="B499" s="435" t="s">
        <v>2891</v>
      </c>
      <c r="C499" s="54">
        <v>70451</v>
      </c>
      <c r="D499" s="75">
        <v>150000010101</v>
      </c>
      <c r="E499" s="56">
        <v>3101</v>
      </c>
      <c r="F499" s="54">
        <v>10730300</v>
      </c>
      <c r="G499" s="86" t="s">
        <v>2009</v>
      </c>
      <c r="H499" s="58">
        <v>3590000</v>
      </c>
      <c r="I499" s="221"/>
      <c r="J499" s="87"/>
      <c r="K499" s="58">
        <f t="shared" si="13"/>
        <v>3590000</v>
      </c>
      <c r="L499" s="204" t="s">
        <v>2889</v>
      </c>
    </row>
    <row r="500" spans="1:23" ht="51" x14ac:dyDescent="0.35">
      <c r="A500" s="54">
        <v>23020114</v>
      </c>
      <c r="B500" s="435" t="s">
        <v>2891</v>
      </c>
      <c r="C500" s="54">
        <v>70451</v>
      </c>
      <c r="D500" s="75">
        <v>150000010101</v>
      </c>
      <c r="E500" s="56">
        <v>3101</v>
      </c>
      <c r="F500" s="54">
        <v>10711100</v>
      </c>
      <c r="G500" s="57" t="s">
        <v>1203</v>
      </c>
      <c r="H500" s="58">
        <v>5000000</v>
      </c>
      <c r="I500" s="221"/>
      <c r="J500" s="87"/>
      <c r="K500" s="58">
        <f t="shared" si="13"/>
        <v>5000000</v>
      </c>
      <c r="L500" s="204" t="s">
        <v>2889</v>
      </c>
    </row>
    <row r="501" spans="1:23" ht="76.5" x14ac:dyDescent="0.35">
      <c r="A501" s="54">
        <v>23020114</v>
      </c>
      <c r="B501" s="435" t="s">
        <v>2891</v>
      </c>
      <c r="C501" s="54">
        <v>70451</v>
      </c>
      <c r="D501" s="75">
        <v>150000010101</v>
      </c>
      <c r="E501" s="56">
        <v>3101</v>
      </c>
      <c r="F501" s="54">
        <v>10711100</v>
      </c>
      <c r="G501" s="57" t="s">
        <v>1204</v>
      </c>
      <c r="H501" s="58">
        <v>5000000</v>
      </c>
      <c r="I501" s="221"/>
      <c r="J501" s="87"/>
      <c r="K501" s="58">
        <f t="shared" si="13"/>
        <v>5000000</v>
      </c>
      <c r="L501" s="204" t="s">
        <v>2889</v>
      </c>
    </row>
    <row r="502" spans="1:23" ht="76.5" x14ac:dyDescent="0.35">
      <c r="A502" s="54">
        <v>23020114</v>
      </c>
      <c r="B502" s="435" t="s">
        <v>2891</v>
      </c>
      <c r="C502" s="54">
        <v>70451</v>
      </c>
      <c r="D502" s="75">
        <v>150000010101</v>
      </c>
      <c r="E502" s="56">
        <v>3101</v>
      </c>
      <c r="F502" s="54">
        <v>10720500</v>
      </c>
      <c r="G502" s="57" t="s">
        <v>1205</v>
      </c>
      <c r="H502" s="58">
        <v>3590000</v>
      </c>
      <c r="I502" s="221"/>
      <c r="J502" s="87"/>
      <c r="K502" s="58">
        <f t="shared" si="13"/>
        <v>3590000</v>
      </c>
      <c r="L502" s="204" t="s">
        <v>2889</v>
      </c>
    </row>
    <row r="503" spans="1:23" ht="51" x14ac:dyDescent="0.35">
      <c r="A503" s="155">
        <v>23020114</v>
      </c>
      <c r="B503" s="435" t="s">
        <v>2891</v>
      </c>
      <c r="C503" s="155">
        <v>70451</v>
      </c>
      <c r="D503" s="156">
        <v>150000010101</v>
      </c>
      <c r="E503" s="157">
        <v>3101</v>
      </c>
      <c r="F503" s="155">
        <v>10720500</v>
      </c>
      <c r="G503" s="158" t="s">
        <v>2648</v>
      </c>
      <c r="H503" s="116">
        <v>12780400</v>
      </c>
      <c r="I503" s="221"/>
      <c r="J503" s="159">
        <v>304537640</v>
      </c>
      <c r="K503" s="116">
        <f t="shared" si="13"/>
        <v>317318040</v>
      </c>
      <c r="L503" s="398" t="s">
        <v>2647</v>
      </c>
    </row>
    <row r="504" spans="1:23" ht="51" x14ac:dyDescent="0.35">
      <c r="A504" s="54">
        <v>23020114</v>
      </c>
      <c r="B504" s="435" t="s">
        <v>2891</v>
      </c>
      <c r="C504" s="54">
        <v>70451</v>
      </c>
      <c r="D504" s="75">
        <v>150000010101</v>
      </c>
      <c r="E504" s="56">
        <v>3101</v>
      </c>
      <c r="F504" s="54">
        <v>10712100</v>
      </c>
      <c r="G504" s="57" t="s">
        <v>1206</v>
      </c>
      <c r="H504" s="58">
        <v>7500000</v>
      </c>
      <c r="I504" s="221"/>
      <c r="J504" s="87"/>
      <c r="K504" s="58">
        <f t="shared" si="13"/>
        <v>7500000</v>
      </c>
      <c r="L504" s="204" t="s">
        <v>2889</v>
      </c>
    </row>
    <row r="505" spans="1:23" ht="51" x14ac:dyDescent="0.35">
      <c r="A505" s="54">
        <v>23020114</v>
      </c>
      <c r="B505" s="435" t="s">
        <v>2891</v>
      </c>
      <c r="C505" s="54">
        <v>70451</v>
      </c>
      <c r="D505" s="75">
        <v>150000010101</v>
      </c>
      <c r="E505" s="56">
        <v>3101</v>
      </c>
      <c r="F505" s="54">
        <v>10721300</v>
      </c>
      <c r="G505" s="57" t="s">
        <v>1207</v>
      </c>
      <c r="H505" s="58">
        <v>5000000</v>
      </c>
      <c r="I505" s="221"/>
      <c r="J505" s="87"/>
      <c r="K505" s="58">
        <f t="shared" si="13"/>
        <v>5000000</v>
      </c>
      <c r="L505" s="204" t="s">
        <v>2889</v>
      </c>
    </row>
    <row r="506" spans="1:23" ht="51" x14ac:dyDescent="0.35">
      <c r="A506" s="54">
        <v>23020114</v>
      </c>
      <c r="B506" s="435" t="s">
        <v>2891</v>
      </c>
      <c r="C506" s="54">
        <v>70451</v>
      </c>
      <c r="D506" s="75">
        <v>150000010101</v>
      </c>
      <c r="E506" s="56">
        <v>3101</v>
      </c>
      <c r="F506" s="54">
        <v>10721300</v>
      </c>
      <c r="G506" s="57" t="s">
        <v>1208</v>
      </c>
      <c r="H506" s="58">
        <v>7503100</v>
      </c>
      <c r="I506" s="221"/>
      <c r="J506" s="87"/>
      <c r="K506" s="58">
        <f t="shared" si="13"/>
        <v>7503100</v>
      </c>
      <c r="L506" s="204" t="s">
        <v>2889</v>
      </c>
    </row>
    <row r="507" spans="1:23" ht="51" x14ac:dyDescent="0.35">
      <c r="A507" s="54">
        <v>23020114</v>
      </c>
      <c r="B507" s="435" t="s">
        <v>2891</v>
      </c>
      <c r="C507" s="54">
        <v>70451</v>
      </c>
      <c r="D507" s="75">
        <v>150000010101</v>
      </c>
      <c r="E507" s="56">
        <v>3101</v>
      </c>
      <c r="F507" s="54">
        <v>10710900</v>
      </c>
      <c r="G507" s="57" t="s">
        <v>1209</v>
      </c>
      <c r="H507" s="58">
        <v>5000000</v>
      </c>
      <c r="I507" s="221"/>
      <c r="J507" s="87"/>
      <c r="K507" s="58">
        <f t="shared" si="13"/>
        <v>5000000</v>
      </c>
      <c r="L507" s="204" t="s">
        <v>2889</v>
      </c>
    </row>
    <row r="508" spans="1:23" ht="51" x14ac:dyDescent="0.35">
      <c r="A508" s="54">
        <v>23020114</v>
      </c>
      <c r="B508" s="435" t="s">
        <v>2891</v>
      </c>
      <c r="C508" s="54">
        <v>70451</v>
      </c>
      <c r="D508" s="75">
        <v>150000010101</v>
      </c>
      <c r="E508" s="56">
        <v>3101</v>
      </c>
      <c r="F508" s="54">
        <v>10712300</v>
      </c>
      <c r="G508" s="57" t="s">
        <v>1210</v>
      </c>
      <c r="H508" s="58">
        <v>4500000</v>
      </c>
      <c r="I508" s="221"/>
      <c r="J508" s="87"/>
      <c r="K508" s="58">
        <f t="shared" si="13"/>
        <v>4500000</v>
      </c>
      <c r="L508" s="204" t="s">
        <v>2889</v>
      </c>
    </row>
    <row r="509" spans="1:23" ht="76.5" x14ac:dyDescent="0.35">
      <c r="A509" s="54">
        <v>23020114</v>
      </c>
      <c r="B509" s="435" t="s">
        <v>2891</v>
      </c>
      <c r="C509" s="54">
        <v>70451</v>
      </c>
      <c r="D509" s="75">
        <v>150000010101</v>
      </c>
      <c r="E509" s="56">
        <v>3101</v>
      </c>
      <c r="F509" s="54">
        <v>10712300</v>
      </c>
      <c r="G509" s="86" t="s">
        <v>2010</v>
      </c>
      <c r="H509" s="58">
        <v>4500000</v>
      </c>
      <c r="I509" s="221"/>
      <c r="J509" s="87"/>
      <c r="K509" s="58">
        <f t="shared" si="13"/>
        <v>4500000</v>
      </c>
      <c r="L509" s="204" t="s">
        <v>2889</v>
      </c>
    </row>
    <row r="510" spans="1:23" ht="76.5" x14ac:dyDescent="0.35">
      <c r="A510" s="54">
        <v>23020114</v>
      </c>
      <c r="B510" s="435" t="s">
        <v>2891</v>
      </c>
      <c r="C510" s="54">
        <v>70451</v>
      </c>
      <c r="D510" s="75">
        <v>150000010101</v>
      </c>
      <c r="E510" s="56">
        <v>3101</v>
      </c>
      <c r="F510" s="54">
        <v>10720600</v>
      </c>
      <c r="G510" s="57" t="s">
        <v>1211</v>
      </c>
      <c r="H510" s="58">
        <v>4500000</v>
      </c>
      <c r="I510" s="221"/>
      <c r="J510" s="87"/>
      <c r="K510" s="58">
        <f t="shared" si="13"/>
        <v>4500000</v>
      </c>
      <c r="L510" s="204" t="s">
        <v>2889</v>
      </c>
    </row>
    <row r="511" spans="1:23" ht="76.5" x14ac:dyDescent="0.35">
      <c r="A511" s="54">
        <v>23020114</v>
      </c>
      <c r="B511" s="435" t="s">
        <v>2891</v>
      </c>
      <c r="C511" s="54">
        <v>70451</v>
      </c>
      <c r="D511" s="75">
        <v>150000010101</v>
      </c>
      <c r="E511" s="56">
        <v>3101</v>
      </c>
      <c r="F511" s="54">
        <v>10712300</v>
      </c>
      <c r="G511" s="86" t="s">
        <v>2011</v>
      </c>
      <c r="H511" s="58">
        <v>10000000</v>
      </c>
      <c r="I511" s="221"/>
      <c r="J511" s="87">
        <v>-5000000</v>
      </c>
      <c r="K511" s="58">
        <f t="shared" si="13"/>
        <v>5000000</v>
      </c>
      <c r="L511" s="204" t="s">
        <v>2889</v>
      </c>
    </row>
    <row r="512" spans="1:23" ht="102" x14ac:dyDescent="0.35">
      <c r="A512" s="332">
        <v>23020114</v>
      </c>
      <c r="B512" s="435" t="s">
        <v>2891</v>
      </c>
      <c r="C512" s="332">
        <v>70451</v>
      </c>
      <c r="D512" s="333">
        <v>150000010101</v>
      </c>
      <c r="E512" s="334">
        <v>3101</v>
      </c>
      <c r="F512" s="332">
        <v>10712300</v>
      </c>
      <c r="G512" s="335" t="s">
        <v>1212</v>
      </c>
      <c r="H512" s="327">
        <v>25000000</v>
      </c>
      <c r="I512" s="336"/>
      <c r="J512" s="326">
        <v>-15000000</v>
      </c>
      <c r="K512" s="327">
        <f t="shared" si="13"/>
        <v>10000000</v>
      </c>
      <c r="L512" s="578" t="s">
        <v>2889</v>
      </c>
      <c r="M512" s="323"/>
      <c r="N512" s="323"/>
      <c r="O512" s="323"/>
      <c r="P512" s="323"/>
      <c r="Q512" s="323"/>
      <c r="R512" s="323"/>
      <c r="S512" s="323"/>
      <c r="T512" s="323"/>
      <c r="U512" s="323"/>
      <c r="V512" s="323"/>
      <c r="W512" s="323"/>
    </row>
    <row r="513" spans="1:23" ht="76.5" x14ac:dyDescent="0.35">
      <c r="A513" s="314">
        <v>23020114</v>
      </c>
      <c r="B513" s="435" t="s">
        <v>2891</v>
      </c>
      <c r="C513" s="314">
        <v>70451</v>
      </c>
      <c r="D513" s="315">
        <v>150000010101</v>
      </c>
      <c r="E513" s="316">
        <v>3101</v>
      </c>
      <c r="F513" s="314">
        <v>10712300</v>
      </c>
      <c r="G513" s="317" t="s">
        <v>1213</v>
      </c>
      <c r="H513" s="324">
        <v>20000000</v>
      </c>
      <c r="I513" s="325"/>
      <c r="J513" s="320">
        <v>-10000000</v>
      </c>
      <c r="K513" s="327">
        <f t="shared" si="13"/>
        <v>10000000</v>
      </c>
      <c r="L513" s="557" t="s">
        <v>2889</v>
      </c>
      <c r="M513" s="323"/>
      <c r="N513" s="323"/>
      <c r="O513" s="323"/>
      <c r="P513" s="323"/>
      <c r="Q513" s="323"/>
      <c r="R513" s="323"/>
      <c r="S513" s="323"/>
      <c r="T513" s="323"/>
      <c r="U513" s="323"/>
      <c r="V513" s="323"/>
      <c r="W513" s="323"/>
    </row>
    <row r="514" spans="1:23" ht="76.5" x14ac:dyDescent="0.35">
      <c r="A514" s="54">
        <v>23020114</v>
      </c>
      <c r="B514" s="435" t="s">
        <v>2891</v>
      </c>
      <c r="C514" s="54">
        <v>70451</v>
      </c>
      <c r="D514" s="75">
        <v>150000010101</v>
      </c>
      <c r="E514" s="56">
        <v>3101</v>
      </c>
      <c r="F514" s="54">
        <v>10720500</v>
      </c>
      <c r="G514" s="86" t="s">
        <v>2012</v>
      </c>
      <c r="H514" s="58">
        <v>10770000</v>
      </c>
      <c r="I514" s="221"/>
      <c r="J514" s="87">
        <v>-5000000</v>
      </c>
      <c r="K514" s="81">
        <f t="shared" si="13"/>
        <v>5770000</v>
      </c>
      <c r="L514" s="204" t="s">
        <v>2889</v>
      </c>
    </row>
    <row r="515" spans="1:23" ht="51" x14ac:dyDescent="0.35">
      <c r="A515" s="54">
        <v>23020114</v>
      </c>
      <c r="B515" s="435" t="s">
        <v>2891</v>
      </c>
      <c r="C515" s="54">
        <v>70451</v>
      </c>
      <c r="D515" s="75">
        <v>150000010101</v>
      </c>
      <c r="E515" s="56">
        <v>3101</v>
      </c>
      <c r="F515" s="54">
        <v>10730304</v>
      </c>
      <c r="G515" s="57" t="s">
        <v>1214</v>
      </c>
      <c r="H515" s="58">
        <v>15000000</v>
      </c>
      <c r="I515" s="221"/>
      <c r="J515" s="87">
        <v>-10000000</v>
      </c>
      <c r="K515" s="81">
        <f t="shared" si="13"/>
        <v>5000000</v>
      </c>
      <c r="L515" s="204" t="s">
        <v>2889</v>
      </c>
    </row>
    <row r="516" spans="1:23" ht="76.5" x14ac:dyDescent="0.35">
      <c r="A516" s="54">
        <v>23020114</v>
      </c>
      <c r="B516" s="435" t="s">
        <v>2891</v>
      </c>
      <c r="C516" s="54">
        <v>70451</v>
      </c>
      <c r="D516" s="75">
        <v>150000010101</v>
      </c>
      <c r="E516" s="56">
        <v>3101</v>
      </c>
      <c r="F516" s="54">
        <v>10720600</v>
      </c>
      <c r="G516" s="57" t="s">
        <v>1215</v>
      </c>
      <c r="H516" s="58">
        <v>3590000</v>
      </c>
      <c r="I516" s="221"/>
      <c r="J516" s="87"/>
      <c r="K516" s="81">
        <f t="shared" si="13"/>
        <v>3590000</v>
      </c>
      <c r="L516" s="204" t="s">
        <v>2889</v>
      </c>
    </row>
    <row r="517" spans="1:23" ht="76.5" x14ac:dyDescent="0.35">
      <c r="A517" s="54">
        <v>23020114</v>
      </c>
      <c r="B517" s="435" t="s">
        <v>2891</v>
      </c>
      <c r="C517" s="54">
        <v>70451</v>
      </c>
      <c r="D517" s="75">
        <v>150000010101</v>
      </c>
      <c r="E517" s="56">
        <v>3101</v>
      </c>
      <c r="F517" s="54">
        <v>10731500</v>
      </c>
      <c r="G517" s="57" t="s">
        <v>1216</v>
      </c>
      <c r="H517" s="58">
        <v>3590000</v>
      </c>
      <c r="I517" s="221"/>
      <c r="J517" s="87"/>
      <c r="K517" s="81">
        <f t="shared" si="13"/>
        <v>3590000</v>
      </c>
      <c r="L517" s="204" t="s">
        <v>2889</v>
      </c>
    </row>
    <row r="518" spans="1:23" ht="51" x14ac:dyDescent="0.35">
      <c r="A518" s="54">
        <v>23020114</v>
      </c>
      <c r="B518" s="435" t="s">
        <v>2891</v>
      </c>
      <c r="C518" s="54">
        <v>70451</v>
      </c>
      <c r="D518" s="75">
        <v>150000010101</v>
      </c>
      <c r="E518" s="56">
        <v>3101</v>
      </c>
      <c r="F518" s="54">
        <v>10720500</v>
      </c>
      <c r="G518" s="57" t="s">
        <v>1217</v>
      </c>
      <c r="H518" s="58">
        <v>5000000</v>
      </c>
      <c r="I518" s="221"/>
      <c r="J518" s="87"/>
      <c r="K518" s="81">
        <f t="shared" si="13"/>
        <v>5000000</v>
      </c>
      <c r="L518" s="204" t="s">
        <v>2889</v>
      </c>
    </row>
    <row r="519" spans="1:23" ht="51" x14ac:dyDescent="0.35">
      <c r="A519" s="54">
        <v>23020114</v>
      </c>
      <c r="B519" s="435" t="s">
        <v>2891</v>
      </c>
      <c r="C519" s="54">
        <v>70451</v>
      </c>
      <c r="D519" s="75">
        <v>150000010101</v>
      </c>
      <c r="E519" s="56">
        <v>3101</v>
      </c>
      <c r="F519" s="54">
        <v>10712300</v>
      </c>
      <c r="G519" s="57" t="s">
        <v>1218</v>
      </c>
      <c r="H519" s="58">
        <v>3590000</v>
      </c>
      <c r="I519" s="221"/>
      <c r="J519" s="87"/>
      <c r="K519" s="81">
        <f t="shared" si="13"/>
        <v>3590000</v>
      </c>
      <c r="L519" s="204" t="s">
        <v>2889</v>
      </c>
    </row>
    <row r="520" spans="1:23" ht="51" x14ac:dyDescent="0.35">
      <c r="A520" s="155">
        <v>23020114</v>
      </c>
      <c r="B520" s="435" t="s">
        <v>2891</v>
      </c>
      <c r="C520" s="155">
        <v>70451</v>
      </c>
      <c r="D520" s="156">
        <v>150000010101</v>
      </c>
      <c r="E520" s="157">
        <v>3101</v>
      </c>
      <c r="F520" s="155">
        <v>10720400</v>
      </c>
      <c r="G520" s="158" t="s">
        <v>1219</v>
      </c>
      <c r="H520" s="116">
        <v>5000000</v>
      </c>
      <c r="I520" s="221"/>
      <c r="J520" s="159">
        <v>60000000</v>
      </c>
      <c r="K520" s="280">
        <f t="shared" si="13"/>
        <v>65000000</v>
      </c>
      <c r="L520" s="398" t="s">
        <v>2647</v>
      </c>
      <c r="M520" s="151"/>
      <c r="N520" s="151"/>
      <c r="O520" s="151"/>
      <c r="P520" s="151"/>
      <c r="Q520" s="151"/>
      <c r="R520" s="151"/>
      <c r="S520" s="151"/>
      <c r="T520" s="151"/>
      <c r="U520" s="151"/>
      <c r="V520" s="151"/>
      <c r="W520" s="151"/>
    </row>
    <row r="521" spans="1:23" ht="51" x14ac:dyDescent="0.35">
      <c r="A521" s="54">
        <v>23020114</v>
      </c>
      <c r="B521" s="435" t="s">
        <v>2891</v>
      </c>
      <c r="C521" s="54">
        <v>70451</v>
      </c>
      <c r="D521" s="75">
        <v>150000010101</v>
      </c>
      <c r="E521" s="56">
        <v>3101</v>
      </c>
      <c r="F521" s="54">
        <v>10710900</v>
      </c>
      <c r="G521" s="57" t="s">
        <v>1220</v>
      </c>
      <c r="H521" s="58">
        <v>3590000</v>
      </c>
      <c r="I521" s="221"/>
      <c r="J521" s="87"/>
      <c r="K521" s="81">
        <f t="shared" si="13"/>
        <v>3590000</v>
      </c>
      <c r="L521" s="204" t="s">
        <v>2889</v>
      </c>
    </row>
    <row r="522" spans="1:23" ht="51" x14ac:dyDescent="0.35">
      <c r="A522" s="54">
        <v>23020114</v>
      </c>
      <c r="B522" s="435" t="s">
        <v>2891</v>
      </c>
      <c r="C522" s="54">
        <v>70451</v>
      </c>
      <c r="D522" s="75">
        <v>150000010101</v>
      </c>
      <c r="E522" s="56">
        <v>3101</v>
      </c>
      <c r="F522" s="54">
        <v>10710900</v>
      </c>
      <c r="G522" s="57" t="s">
        <v>1221</v>
      </c>
      <c r="H522" s="58">
        <v>3590000</v>
      </c>
      <c r="I522" s="221"/>
      <c r="J522" s="87"/>
      <c r="K522" s="81">
        <f t="shared" si="13"/>
        <v>3590000</v>
      </c>
      <c r="L522" s="204" t="s">
        <v>2889</v>
      </c>
    </row>
    <row r="523" spans="1:23" ht="51" x14ac:dyDescent="0.35">
      <c r="A523" s="54">
        <v>23020114</v>
      </c>
      <c r="B523" s="435" t="s">
        <v>2891</v>
      </c>
      <c r="C523" s="54">
        <v>70451</v>
      </c>
      <c r="D523" s="75">
        <v>150000010101</v>
      </c>
      <c r="E523" s="56">
        <v>3101</v>
      </c>
      <c r="F523" s="54">
        <v>10710900</v>
      </c>
      <c r="G523" s="57" t="s">
        <v>1222</v>
      </c>
      <c r="H523" s="58">
        <v>5000000</v>
      </c>
      <c r="I523" s="221"/>
      <c r="J523" s="87"/>
      <c r="K523" s="81">
        <f t="shared" si="13"/>
        <v>5000000</v>
      </c>
      <c r="L523" s="204" t="s">
        <v>2889</v>
      </c>
    </row>
    <row r="524" spans="1:23" ht="76.5" x14ac:dyDescent="0.35">
      <c r="A524" s="314">
        <v>23020114</v>
      </c>
      <c r="B524" s="435" t="s">
        <v>2891</v>
      </c>
      <c r="C524" s="314">
        <v>70451</v>
      </c>
      <c r="D524" s="315">
        <v>90000010103</v>
      </c>
      <c r="E524" s="316">
        <v>3101</v>
      </c>
      <c r="F524" s="314">
        <v>10710900</v>
      </c>
      <c r="G524" s="317" t="s">
        <v>1223</v>
      </c>
      <c r="H524" s="324">
        <v>20000000</v>
      </c>
      <c r="I524" s="325"/>
      <c r="J524" s="320">
        <v>-10000000</v>
      </c>
      <c r="K524" s="327">
        <f t="shared" si="13"/>
        <v>10000000</v>
      </c>
      <c r="L524" s="557" t="s">
        <v>2889</v>
      </c>
      <c r="M524" s="323"/>
      <c r="N524" s="323"/>
      <c r="O524" s="323"/>
      <c r="P524" s="323"/>
      <c r="Q524" s="323"/>
      <c r="R524" s="323"/>
      <c r="S524" s="323"/>
      <c r="T524" s="323"/>
      <c r="U524" s="323"/>
      <c r="V524" s="323"/>
      <c r="W524" s="323"/>
    </row>
    <row r="525" spans="1:23" ht="51" x14ac:dyDescent="0.35">
      <c r="A525" s="54">
        <v>23020114</v>
      </c>
      <c r="B525" s="435" t="s">
        <v>2891</v>
      </c>
      <c r="C525" s="54">
        <v>70451</v>
      </c>
      <c r="D525" s="75">
        <v>150000010101</v>
      </c>
      <c r="E525" s="56">
        <v>3101</v>
      </c>
      <c r="F525" s="54">
        <v>10720400</v>
      </c>
      <c r="G525" s="57" t="s">
        <v>1224</v>
      </c>
      <c r="H525" s="58">
        <v>5000000</v>
      </c>
      <c r="I525" s="221"/>
      <c r="J525" s="87"/>
      <c r="K525" s="81">
        <f t="shared" si="13"/>
        <v>5000000</v>
      </c>
      <c r="L525" s="204" t="s">
        <v>2889</v>
      </c>
    </row>
    <row r="526" spans="1:23" ht="51" x14ac:dyDescent="0.35">
      <c r="A526" s="54">
        <v>23020114</v>
      </c>
      <c r="B526" s="435" t="s">
        <v>2891</v>
      </c>
      <c r="C526" s="54">
        <v>70451</v>
      </c>
      <c r="D526" s="75">
        <v>150000010101</v>
      </c>
      <c r="E526" s="56">
        <v>3101</v>
      </c>
      <c r="F526" s="54">
        <v>10722000</v>
      </c>
      <c r="G526" s="57" t="s">
        <v>1225</v>
      </c>
      <c r="H526" s="58">
        <v>15000000</v>
      </c>
      <c r="I526" s="221"/>
      <c r="J526" s="87">
        <v>-10000000</v>
      </c>
      <c r="K526" s="81">
        <f t="shared" si="13"/>
        <v>5000000</v>
      </c>
      <c r="L526" s="204" t="s">
        <v>2889</v>
      </c>
    </row>
    <row r="527" spans="1:23" ht="76.5" x14ac:dyDescent="0.35">
      <c r="A527" s="54">
        <v>23020114</v>
      </c>
      <c r="B527" s="435" t="s">
        <v>2891</v>
      </c>
      <c r="C527" s="54">
        <v>70451</v>
      </c>
      <c r="D527" s="75">
        <v>150000010101</v>
      </c>
      <c r="E527" s="56">
        <v>3101</v>
      </c>
      <c r="F527" s="54">
        <v>10722000</v>
      </c>
      <c r="G527" s="86" t="s">
        <v>2013</v>
      </c>
      <c r="H527" s="58">
        <v>5000000</v>
      </c>
      <c r="I527" s="221"/>
      <c r="J527" s="87"/>
      <c r="K527" s="81">
        <f t="shared" si="13"/>
        <v>5000000</v>
      </c>
      <c r="L527" s="204" t="s">
        <v>2889</v>
      </c>
    </row>
    <row r="528" spans="1:23" ht="51" x14ac:dyDescent="0.35">
      <c r="A528" s="54">
        <v>23020114</v>
      </c>
      <c r="B528" s="435" t="s">
        <v>2891</v>
      </c>
      <c r="C528" s="54">
        <v>70451</v>
      </c>
      <c r="D528" s="75">
        <v>150000010101</v>
      </c>
      <c r="E528" s="56">
        <v>3101</v>
      </c>
      <c r="F528" s="54">
        <v>10721300</v>
      </c>
      <c r="G528" s="57" t="s">
        <v>1226</v>
      </c>
      <c r="H528" s="58">
        <v>3590000</v>
      </c>
      <c r="I528" s="221"/>
      <c r="J528" s="87"/>
      <c r="K528" s="81">
        <f t="shared" si="13"/>
        <v>3590000</v>
      </c>
      <c r="L528" s="204" t="s">
        <v>2889</v>
      </c>
    </row>
    <row r="529" spans="1:12" ht="51" x14ac:dyDescent="0.35">
      <c r="A529" s="54">
        <v>23020114</v>
      </c>
      <c r="B529" s="435" t="s">
        <v>2891</v>
      </c>
      <c r="C529" s="54">
        <v>70451</v>
      </c>
      <c r="D529" s="75">
        <v>150000010101</v>
      </c>
      <c r="E529" s="56">
        <v>3101</v>
      </c>
      <c r="F529" s="54">
        <v>10720400</v>
      </c>
      <c r="G529" s="57" t="s">
        <v>1227</v>
      </c>
      <c r="H529" s="58">
        <v>15000000</v>
      </c>
      <c r="I529" s="221"/>
      <c r="J529" s="87">
        <v>-10000000</v>
      </c>
      <c r="K529" s="81">
        <f t="shared" si="13"/>
        <v>5000000</v>
      </c>
      <c r="L529" s="204" t="s">
        <v>2889</v>
      </c>
    </row>
    <row r="530" spans="1:12" ht="51" x14ac:dyDescent="0.35">
      <c r="A530" s="54">
        <v>23020114</v>
      </c>
      <c r="B530" s="435" t="s">
        <v>2891</v>
      </c>
      <c r="C530" s="54">
        <v>70451</v>
      </c>
      <c r="D530" s="75">
        <v>150000010101</v>
      </c>
      <c r="E530" s="56">
        <v>3101</v>
      </c>
      <c r="F530" s="54">
        <v>10720400</v>
      </c>
      <c r="G530" s="57" t="s">
        <v>1228</v>
      </c>
      <c r="H530" s="58">
        <v>3590000</v>
      </c>
      <c r="I530" s="221"/>
      <c r="J530" s="87"/>
      <c r="K530" s="81">
        <f t="shared" si="13"/>
        <v>3590000</v>
      </c>
      <c r="L530" s="204" t="s">
        <v>2889</v>
      </c>
    </row>
    <row r="531" spans="1:12" ht="76.5" x14ac:dyDescent="0.35">
      <c r="A531" s="54">
        <v>23020114</v>
      </c>
      <c r="B531" s="435" t="s">
        <v>2891</v>
      </c>
      <c r="C531" s="54">
        <v>70451</v>
      </c>
      <c r="D531" s="75">
        <v>150000010101</v>
      </c>
      <c r="E531" s="56">
        <v>3101</v>
      </c>
      <c r="F531" s="54">
        <v>10720600</v>
      </c>
      <c r="G531" s="86" t="s">
        <v>2014</v>
      </c>
      <c r="H531" s="58">
        <v>3590000</v>
      </c>
      <c r="I531" s="221"/>
      <c r="J531" s="87"/>
      <c r="K531" s="81">
        <f t="shared" si="13"/>
        <v>3590000</v>
      </c>
      <c r="L531" s="204" t="s">
        <v>2889</v>
      </c>
    </row>
    <row r="532" spans="1:12" ht="76.5" x14ac:dyDescent="0.35">
      <c r="A532" s="54">
        <v>23020114</v>
      </c>
      <c r="B532" s="435" t="s">
        <v>2891</v>
      </c>
      <c r="C532" s="54">
        <v>70451</v>
      </c>
      <c r="D532" s="75">
        <v>150000010101</v>
      </c>
      <c r="E532" s="56">
        <v>3101</v>
      </c>
      <c r="F532" s="54">
        <v>10711200</v>
      </c>
      <c r="G532" s="57" t="s">
        <v>1229</v>
      </c>
      <c r="H532" s="58">
        <v>5000000</v>
      </c>
      <c r="I532" s="221"/>
      <c r="J532" s="87"/>
      <c r="K532" s="81">
        <f t="shared" si="13"/>
        <v>5000000</v>
      </c>
      <c r="L532" s="204" t="s">
        <v>2889</v>
      </c>
    </row>
    <row r="533" spans="1:12" ht="76.5" x14ac:dyDescent="0.35">
      <c r="A533" s="54">
        <v>23020114</v>
      </c>
      <c r="B533" s="435" t="s">
        <v>2891</v>
      </c>
      <c r="C533" s="54">
        <v>70451</v>
      </c>
      <c r="D533" s="75">
        <v>150000010101</v>
      </c>
      <c r="E533" s="56">
        <v>3101</v>
      </c>
      <c r="F533" s="54">
        <v>10720700</v>
      </c>
      <c r="G533" s="57" t="s">
        <v>1230</v>
      </c>
      <c r="H533" s="58">
        <v>1795000</v>
      </c>
      <c r="I533" s="221"/>
      <c r="J533" s="87"/>
      <c r="K533" s="81">
        <f t="shared" si="13"/>
        <v>1795000</v>
      </c>
      <c r="L533" s="204" t="s">
        <v>2889</v>
      </c>
    </row>
    <row r="534" spans="1:12" ht="76.5" x14ac:dyDescent="0.35">
      <c r="A534" s="54">
        <v>23020114</v>
      </c>
      <c r="B534" s="435" t="s">
        <v>2891</v>
      </c>
      <c r="C534" s="54">
        <v>70451</v>
      </c>
      <c r="D534" s="75">
        <v>150000010101</v>
      </c>
      <c r="E534" s="56">
        <v>3101</v>
      </c>
      <c r="F534" s="54">
        <v>10721300</v>
      </c>
      <c r="G534" s="57" t="s">
        <v>1231</v>
      </c>
      <c r="H534" s="58">
        <v>1795000</v>
      </c>
      <c r="I534" s="221"/>
      <c r="J534" s="87"/>
      <c r="K534" s="81">
        <f t="shared" si="13"/>
        <v>1795000</v>
      </c>
      <c r="L534" s="204" t="s">
        <v>2889</v>
      </c>
    </row>
    <row r="535" spans="1:12" ht="51" x14ac:dyDescent="0.35">
      <c r="A535" s="54">
        <v>23020114</v>
      </c>
      <c r="B535" s="435" t="s">
        <v>2891</v>
      </c>
      <c r="C535" s="54">
        <v>70451</v>
      </c>
      <c r="D535" s="75">
        <v>150000010101</v>
      </c>
      <c r="E535" s="56">
        <v>3101</v>
      </c>
      <c r="F535" s="54">
        <v>10720700</v>
      </c>
      <c r="G535" s="57" t="s">
        <v>1232</v>
      </c>
      <c r="H535" s="58">
        <v>1795000</v>
      </c>
      <c r="I535" s="221"/>
      <c r="J535" s="87"/>
      <c r="K535" s="81">
        <f t="shared" si="13"/>
        <v>1795000</v>
      </c>
      <c r="L535" s="204" t="s">
        <v>2889</v>
      </c>
    </row>
    <row r="536" spans="1:12" ht="51" x14ac:dyDescent="0.35">
      <c r="A536" s="54">
        <v>23020114</v>
      </c>
      <c r="B536" s="435" t="s">
        <v>2891</v>
      </c>
      <c r="C536" s="54">
        <v>70451</v>
      </c>
      <c r="D536" s="75">
        <v>150000010101</v>
      </c>
      <c r="E536" s="56">
        <v>3101</v>
      </c>
      <c r="F536" s="54">
        <v>10711100</v>
      </c>
      <c r="G536" s="57" t="s">
        <v>1233</v>
      </c>
      <c r="H536" s="58">
        <v>1795000</v>
      </c>
      <c r="I536" s="221"/>
      <c r="J536" s="87"/>
      <c r="K536" s="81">
        <f t="shared" si="13"/>
        <v>1795000</v>
      </c>
      <c r="L536" s="204" t="s">
        <v>2889</v>
      </c>
    </row>
    <row r="537" spans="1:12" ht="76.5" x14ac:dyDescent="0.35">
      <c r="A537" s="54">
        <v>23020114</v>
      </c>
      <c r="B537" s="435" t="s">
        <v>2891</v>
      </c>
      <c r="C537" s="54">
        <v>70451</v>
      </c>
      <c r="D537" s="75">
        <v>150000010101</v>
      </c>
      <c r="E537" s="56">
        <v>3101</v>
      </c>
      <c r="F537" s="54">
        <v>10711100</v>
      </c>
      <c r="G537" s="57" t="s">
        <v>1234</v>
      </c>
      <c r="H537" s="58">
        <v>5000000</v>
      </c>
      <c r="I537" s="221"/>
      <c r="J537" s="87"/>
      <c r="K537" s="81">
        <f t="shared" si="13"/>
        <v>5000000</v>
      </c>
      <c r="L537" s="204" t="s">
        <v>2889</v>
      </c>
    </row>
    <row r="538" spans="1:12" ht="51" x14ac:dyDescent="0.35">
      <c r="A538" s="78">
        <v>23020114</v>
      </c>
      <c r="B538" s="435" t="s">
        <v>2891</v>
      </c>
      <c r="C538" s="78">
        <v>70451</v>
      </c>
      <c r="D538" s="79">
        <v>150000010101</v>
      </c>
      <c r="E538" s="80">
        <v>3101</v>
      </c>
      <c r="F538" s="78">
        <v>10731900</v>
      </c>
      <c r="G538" s="129" t="s">
        <v>1235</v>
      </c>
      <c r="H538" s="81">
        <v>3590000</v>
      </c>
      <c r="I538" s="228"/>
      <c r="J538" s="133"/>
      <c r="K538" s="81">
        <f t="shared" ref="K538:K601" si="14">SUM(H538,J538)</f>
        <v>3590000</v>
      </c>
      <c r="L538" s="210" t="s">
        <v>2889</v>
      </c>
    </row>
    <row r="539" spans="1:12" ht="51" x14ac:dyDescent="0.35">
      <c r="A539" s="54">
        <v>23020114</v>
      </c>
      <c r="B539" s="435" t="s">
        <v>2891</v>
      </c>
      <c r="C539" s="54">
        <v>70451</v>
      </c>
      <c r="D539" s="75">
        <v>150000010101</v>
      </c>
      <c r="E539" s="56">
        <v>3101</v>
      </c>
      <c r="F539" s="54">
        <v>10730200</v>
      </c>
      <c r="G539" s="57" t="s">
        <v>1236</v>
      </c>
      <c r="H539" s="58">
        <v>3590000</v>
      </c>
      <c r="I539" s="221"/>
      <c r="J539" s="87"/>
      <c r="K539" s="58">
        <f t="shared" si="14"/>
        <v>3590000</v>
      </c>
      <c r="L539" s="204" t="s">
        <v>2889</v>
      </c>
    </row>
    <row r="540" spans="1:12" ht="51" x14ac:dyDescent="0.35">
      <c r="A540" s="54">
        <v>23020114</v>
      </c>
      <c r="B540" s="435" t="s">
        <v>2891</v>
      </c>
      <c r="C540" s="54">
        <v>70451</v>
      </c>
      <c r="D540" s="75">
        <v>150000010101</v>
      </c>
      <c r="E540" s="56">
        <v>3101</v>
      </c>
      <c r="F540" s="54">
        <v>10730300</v>
      </c>
      <c r="G540" s="57" t="s">
        <v>1237</v>
      </c>
      <c r="H540" s="58">
        <v>5000000</v>
      </c>
      <c r="I540" s="221"/>
      <c r="J540" s="87"/>
      <c r="K540" s="58">
        <f t="shared" si="14"/>
        <v>5000000</v>
      </c>
      <c r="L540" s="204" t="s">
        <v>2889</v>
      </c>
    </row>
    <row r="541" spans="1:12" ht="76.5" x14ac:dyDescent="0.35">
      <c r="A541" s="54">
        <v>23020114</v>
      </c>
      <c r="B541" s="435" t="s">
        <v>2891</v>
      </c>
      <c r="C541" s="54">
        <v>70451</v>
      </c>
      <c r="D541" s="75">
        <v>150000010101</v>
      </c>
      <c r="E541" s="56">
        <v>3101</v>
      </c>
      <c r="F541" s="54">
        <v>10712300</v>
      </c>
      <c r="G541" s="86" t="s">
        <v>2015</v>
      </c>
      <c r="H541" s="58">
        <v>5000000</v>
      </c>
      <c r="I541" s="221"/>
      <c r="J541" s="87"/>
      <c r="K541" s="58">
        <f t="shared" si="14"/>
        <v>5000000</v>
      </c>
      <c r="L541" s="204" t="s">
        <v>2889</v>
      </c>
    </row>
    <row r="542" spans="1:12" ht="76.5" x14ac:dyDescent="0.35">
      <c r="A542" s="54">
        <v>23020114</v>
      </c>
      <c r="B542" s="435" t="s">
        <v>2891</v>
      </c>
      <c r="C542" s="54">
        <v>70451</v>
      </c>
      <c r="D542" s="75">
        <v>150000010101</v>
      </c>
      <c r="E542" s="56">
        <v>3101</v>
      </c>
      <c r="F542" s="54">
        <v>10720400</v>
      </c>
      <c r="G542" s="57" t="s">
        <v>1238</v>
      </c>
      <c r="H542" s="58">
        <v>1795000</v>
      </c>
      <c r="I542" s="221"/>
      <c r="J542" s="87"/>
      <c r="K542" s="58">
        <f t="shared" si="14"/>
        <v>1795000</v>
      </c>
      <c r="L542" s="204" t="s">
        <v>2889</v>
      </c>
    </row>
    <row r="543" spans="1:12" ht="76.5" x14ac:dyDescent="0.35">
      <c r="A543" s="54">
        <v>23020114</v>
      </c>
      <c r="B543" s="435" t="s">
        <v>2891</v>
      </c>
      <c r="C543" s="54">
        <v>70451</v>
      </c>
      <c r="D543" s="75">
        <v>150000010101</v>
      </c>
      <c r="E543" s="56">
        <v>3101</v>
      </c>
      <c r="F543" s="54">
        <v>10720500</v>
      </c>
      <c r="G543" s="57" t="s">
        <v>1239</v>
      </c>
      <c r="H543" s="58">
        <v>1795000</v>
      </c>
      <c r="I543" s="221"/>
      <c r="J543" s="87"/>
      <c r="K543" s="58">
        <f t="shared" si="14"/>
        <v>1795000</v>
      </c>
      <c r="L543" s="204" t="s">
        <v>2889</v>
      </c>
    </row>
    <row r="544" spans="1:12" ht="76.5" x14ac:dyDescent="0.35">
      <c r="A544" s="54">
        <v>23020114</v>
      </c>
      <c r="B544" s="435" t="s">
        <v>2891</v>
      </c>
      <c r="C544" s="54">
        <v>70451</v>
      </c>
      <c r="D544" s="75">
        <v>150000010101</v>
      </c>
      <c r="E544" s="56">
        <v>3101</v>
      </c>
      <c r="F544" s="54">
        <v>10711100</v>
      </c>
      <c r="G544" s="86" t="s">
        <v>2016</v>
      </c>
      <c r="H544" s="58">
        <v>3590000</v>
      </c>
      <c r="I544" s="221"/>
      <c r="J544" s="87"/>
      <c r="K544" s="58">
        <f t="shared" si="14"/>
        <v>3590000</v>
      </c>
      <c r="L544" s="204" t="s">
        <v>2889</v>
      </c>
    </row>
    <row r="545" spans="1:12" ht="51" x14ac:dyDescent="0.35">
      <c r="A545" s="54">
        <v>23020114</v>
      </c>
      <c r="B545" s="435" t="s">
        <v>2891</v>
      </c>
      <c r="C545" s="54">
        <v>70451</v>
      </c>
      <c r="D545" s="75">
        <v>150000010101</v>
      </c>
      <c r="E545" s="56">
        <v>3101</v>
      </c>
      <c r="F545" s="54">
        <v>10711100</v>
      </c>
      <c r="G545" s="57" t="s">
        <v>1240</v>
      </c>
      <c r="H545" s="58">
        <v>3590000</v>
      </c>
      <c r="I545" s="221"/>
      <c r="J545" s="87"/>
      <c r="K545" s="58">
        <f t="shared" si="14"/>
        <v>3590000</v>
      </c>
      <c r="L545" s="204" t="s">
        <v>2889</v>
      </c>
    </row>
    <row r="546" spans="1:12" ht="76.5" x14ac:dyDescent="0.35">
      <c r="A546" s="54">
        <v>23020114</v>
      </c>
      <c r="B546" s="435" t="s">
        <v>2891</v>
      </c>
      <c r="C546" s="54">
        <v>70451</v>
      </c>
      <c r="D546" s="75">
        <v>150000010101</v>
      </c>
      <c r="E546" s="56">
        <v>3101</v>
      </c>
      <c r="F546" s="54">
        <v>10731400</v>
      </c>
      <c r="G546" s="76" t="s">
        <v>1241</v>
      </c>
      <c r="H546" s="77">
        <v>3590000</v>
      </c>
      <c r="I546" s="230"/>
      <c r="J546" s="134"/>
      <c r="K546" s="77">
        <f t="shared" si="14"/>
        <v>3590000</v>
      </c>
      <c r="L546" s="204" t="s">
        <v>2889</v>
      </c>
    </row>
    <row r="547" spans="1:12" ht="51" x14ac:dyDescent="0.35">
      <c r="A547" s="78">
        <v>23020114</v>
      </c>
      <c r="B547" s="435" t="s">
        <v>2891</v>
      </c>
      <c r="C547" s="78">
        <v>70451</v>
      </c>
      <c r="D547" s="79">
        <v>150000010101</v>
      </c>
      <c r="E547" s="80">
        <v>3101</v>
      </c>
      <c r="F547" s="78">
        <v>10731700</v>
      </c>
      <c r="G547" s="129" t="s">
        <v>1242</v>
      </c>
      <c r="H547" s="81">
        <v>10000000</v>
      </c>
      <c r="I547" s="228"/>
      <c r="J547" s="133">
        <v>-5000000</v>
      </c>
      <c r="K547" s="81">
        <f t="shared" si="14"/>
        <v>5000000</v>
      </c>
      <c r="L547" s="210" t="s">
        <v>2889</v>
      </c>
    </row>
    <row r="548" spans="1:12" ht="51" x14ac:dyDescent="0.35">
      <c r="A548" s="54">
        <v>23020114</v>
      </c>
      <c r="B548" s="435" t="s">
        <v>2891</v>
      </c>
      <c r="C548" s="54">
        <v>70451</v>
      </c>
      <c r="D548" s="75">
        <v>150000010101</v>
      </c>
      <c r="E548" s="56">
        <v>3101</v>
      </c>
      <c r="F548" s="54">
        <v>10720500</v>
      </c>
      <c r="G548" s="57" t="s">
        <v>1243</v>
      </c>
      <c r="H548" s="58">
        <v>3590000</v>
      </c>
      <c r="I548" s="221"/>
      <c r="J548" s="87"/>
      <c r="K548" s="81">
        <f t="shared" si="14"/>
        <v>3590000</v>
      </c>
      <c r="L548" s="204" t="s">
        <v>2889</v>
      </c>
    </row>
    <row r="549" spans="1:12" ht="51" x14ac:dyDescent="0.35">
      <c r="A549" s="54">
        <v>23020114</v>
      </c>
      <c r="B549" s="435" t="s">
        <v>2891</v>
      </c>
      <c r="C549" s="54">
        <v>70451</v>
      </c>
      <c r="D549" s="75">
        <v>150000010101</v>
      </c>
      <c r="E549" s="56">
        <v>3101</v>
      </c>
      <c r="F549" s="54">
        <v>10721300</v>
      </c>
      <c r="G549" s="57" t="s">
        <v>1244</v>
      </c>
      <c r="H549" s="58">
        <v>3590000</v>
      </c>
      <c r="I549" s="221"/>
      <c r="J549" s="87"/>
      <c r="K549" s="81">
        <f t="shared" si="14"/>
        <v>3590000</v>
      </c>
      <c r="L549" s="204" t="s">
        <v>2889</v>
      </c>
    </row>
    <row r="550" spans="1:12" ht="51" x14ac:dyDescent="0.35">
      <c r="A550" s="54">
        <v>23020114</v>
      </c>
      <c r="B550" s="435" t="s">
        <v>2891</v>
      </c>
      <c r="C550" s="54">
        <v>70451</v>
      </c>
      <c r="D550" s="75">
        <v>150000010101</v>
      </c>
      <c r="E550" s="56">
        <v>3101</v>
      </c>
      <c r="F550" s="54">
        <v>10721300</v>
      </c>
      <c r="G550" s="57" t="s">
        <v>1245</v>
      </c>
      <c r="H550" s="58">
        <v>5600400</v>
      </c>
      <c r="I550" s="221"/>
      <c r="J550" s="87"/>
      <c r="K550" s="81">
        <f t="shared" si="14"/>
        <v>5600400</v>
      </c>
      <c r="L550" s="204" t="s">
        <v>2889</v>
      </c>
    </row>
    <row r="551" spans="1:12" ht="51" x14ac:dyDescent="0.35">
      <c r="A551" s="54">
        <v>23020114</v>
      </c>
      <c r="B551" s="435" t="s">
        <v>2891</v>
      </c>
      <c r="C551" s="54">
        <v>70451</v>
      </c>
      <c r="D551" s="75">
        <v>150000010101</v>
      </c>
      <c r="E551" s="56">
        <v>3101</v>
      </c>
      <c r="F551" s="54">
        <v>10720500</v>
      </c>
      <c r="G551" s="57" t="s">
        <v>1246</v>
      </c>
      <c r="H551" s="58">
        <v>3360240</v>
      </c>
      <c r="I551" s="221"/>
      <c r="J551" s="87"/>
      <c r="K551" s="81">
        <f t="shared" si="14"/>
        <v>3360240</v>
      </c>
      <c r="L551" s="204" t="s">
        <v>2889</v>
      </c>
    </row>
    <row r="552" spans="1:12" ht="51" x14ac:dyDescent="0.35">
      <c r="A552" s="54">
        <v>23020114</v>
      </c>
      <c r="B552" s="435" t="s">
        <v>2891</v>
      </c>
      <c r="C552" s="54">
        <v>70451</v>
      </c>
      <c r="D552" s="75">
        <v>150000010101</v>
      </c>
      <c r="E552" s="56">
        <v>3101</v>
      </c>
      <c r="F552" s="54">
        <v>10731600</v>
      </c>
      <c r="G552" s="57" t="s">
        <v>1247</v>
      </c>
      <c r="H552" s="58">
        <v>5600400</v>
      </c>
      <c r="I552" s="221"/>
      <c r="J552" s="87"/>
      <c r="K552" s="81">
        <f t="shared" si="14"/>
        <v>5600400</v>
      </c>
      <c r="L552" s="204" t="s">
        <v>2889</v>
      </c>
    </row>
    <row r="553" spans="1:12" ht="76.5" x14ac:dyDescent="0.35">
      <c r="A553" s="54">
        <v>23020114</v>
      </c>
      <c r="B553" s="435" t="s">
        <v>2891</v>
      </c>
      <c r="C553" s="54">
        <v>70451</v>
      </c>
      <c r="D553" s="75">
        <v>150000010101</v>
      </c>
      <c r="E553" s="56">
        <v>3101</v>
      </c>
      <c r="F553" s="54">
        <v>10731600</v>
      </c>
      <c r="G553" s="57" t="s">
        <v>1248</v>
      </c>
      <c r="H553" s="58">
        <v>4200300</v>
      </c>
      <c r="I553" s="221"/>
      <c r="J553" s="87"/>
      <c r="K553" s="81">
        <f t="shared" si="14"/>
        <v>4200300</v>
      </c>
      <c r="L553" s="204" t="s">
        <v>2889</v>
      </c>
    </row>
    <row r="554" spans="1:12" ht="76.5" x14ac:dyDescent="0.35">
      <c r="A554" s="54">
        <v>23020114</v>
      </c>
      <c r="B554" s="435" t="s">
        <v>2891</v>
      </c>
      <c r="C554" s="54">
        <v>70451</v>
      </c>
      <c r="D554" s="75">
        <v>150000010101</v>
      </c>
      <c r="E554" s="56">
        <v>3101</v>
      </c>
      <c r="F554" s="54">
        <v>10720500</v>
      </c>
      <c r="G554" s="57" t="s">
        <v>1249</v>
      </c>
      <c r="H554" s="58">
        <v>4480320</v>
      </c>
      <c r="I554" s="221"/>
      <c r="J554" s="87"/>
      <c r="K554" s="81">
        <f t="shared" si="14"/>
        <v>4480320</v>
      </c>
      <c r="L554" s="204" t="s">
        <v>2889</v>
      </c>
    </row>
    <row r="555" spans="1:12" ht="76.5" x14ac:dyDescent="0.35">
      <c r="A555" s="54">
        <v>23020114</v>
      </c>
      <c r="B555" s="435" t="s">
        <v>2891</v>
      </c>
      <c r="C555" s="54">
        <v>70451</v>
      </c>
      <c r="D555" s="75">
        <v>150000010101</v>
      </c>
      <c r="E555" s="56">
        <v>3101</v>
      </c>
      <c r="F555" s="54">
        <v>10720800</v>
      </c>
      <c r="G555" s="57" t="s">
        <v>1250</v>
      </c>
      <c r="H555" s="58">
        <v>3590000</v>
      </c>
      <c r="I555" s="221"/>
      <c r="J555" s="87"/>
      <c r="K555" s="81">
        <f t="shared" si="14"/>
        <v>3590000</v>
      </c>
      <c r="L555" s="204" t="s">
        <v>2889</v>
      </c>
    </row>
    <row r="556" spans="1:12" ht="76.5" x14ac:dyDescent="0.35">
      <c r="A556" s="54">
        <v>23020114</v>
      </c>
      <c r="B556" s="435" t="s">
        <v>2891</v>
      </c>
      <c r="C556" s="54">
        <v>70451</v>
      </c>
      <c r="D556" s="75">
        <v>150000010101</v>
      </c>
      <c r="E556" s="56">
        <v>3101</v>
      </c>
      <c r="F556" s="54">
        <v>10721300</v>
      </c>
      <c r="G556" s="57" t="s">
        <v>1251</v>
      </c>
      <c r="H556" s="58">
        <v>3590000</v>
      </c>
      <c r="I556" s="221"/>
      <c r="J556" s="87"/>
      <c r="K556" s="81">
        <f t="shared" si="14"/>
        <v>3590000</v>
      </c>
      <c r="L556" s="204" t="s">
        <v>2889</v>
      </c>
    </row>
    <row r="557" spans="1:12" ht="51" x14ac:dyDescent="0.35">
      <c r="A557" s="54">
        <v>23020114</v>
      </c>
      <c r="B557" s="435" t="s">
        <v>2891</v>
      </c>
      <c r="C557" s="54">
        <v>70451</v>
      </c>
      <c r="D557" s="75">
        <v>150000010101</v>
      </c>
      <c r="E557" s="56">
        <v>3101</v>
      </c>
      <c r="F557" s="54">
        <v>10720800</v>
      </c>
      <c r="G557" s="86" t="s">
        <v>2017</v>
      </c>
      <c r="H557" s="58">
        <v>8975000</v>
      </c>
      <c r="I557" s="221"/>
      <c r="J557" s="87"/>
      <c r="K557" s="81">
        <f t="shared" si="14"/>
        <v>8975000</v>
      </c>
      <c r="L557" s="204" t="s">
        <v>2889</v>
      </c>
    </row>
    <row r="558" spans="1:12" ht="76.5" x14ac:dyDescent="0.35">
      <c r="A558" s="54">
        <v>23020114</v>
      </c>
      <c r="B558" s="435" t="s">
        <v>2891</v>
      </c>
      <c r="C558" s="54">
        <v>70451</v>
      </c>
      <c r="D558" s="75">
        <v>150000010101</v>
      </c>
      <c r="E558" s="56">
        <v>3101</v>
      </c>
      <c r="F558" s="54">
        <v>10720600</v>
      </c>
      <c r="G558" s="57" t="s">
        <v>1252</v>
      </c>
      <c r="H558" s="58">
        <v>5000000</v>
      </c>
      <c r="I558" s="221"/>
      <c r="J558" s="87"/>
      <c r="K558" s="81">
        <f t="shared" si="14"/>
        <v>5000000</v>
      </c>
      <c r="L558" s="204" t="s">
        <v>2889</v>
      </c>
    </row>
    <row r="559" spans="1:12" ht="51" x14ac:dyDescent="0.35">
      <c r="A559" s="54">
        <v>23020114</v>
      </c>
      <c r="B559" s="435" t="s">
        <v>2891</v>
      </c>
      <c r="C559" s="54">
        <v>70451</v>
      </c>
      <c r="D559" s="75">
        <v>150000010101</v>
      </c>
      <c r="E559" s="56">
        <v>3101</v>
      </c>
      <c r="F559" s="54">
        <v>10730303</v>
      </c>
      <c r="G559" s="57" t="s">
        <v>1253</v>
      </c>
      <c r="H559" s="58">
        <v>1795000</v>
      </c>
      <c r="I559" s="221"/>
      <c r="J559" s="87"/>
      <c r="K559" s="81">
        <f t="shared" si="14"/>
        <v>1795000</v>
      </c>
      <c r="L559" s="204" t="s">
        <v>2889</v>
      </c>
    </row>
    <row r="560" spans="1:12" ht="51" x14ac:dyDescent="0.35">
      <c r="A560" s="54">
        <v>23020114</v>
      </c>
      <c r="B560" s="435" t="s">
        <v>2891</v>
      </c>
      <c r="C560" s="54">
        <v>70451</v>
      </c>
      <c r="D560" s="75">
        <v>150000010101</v>
      </c>
      <c r="E560" s="56">
        <v>3101</v>
      </c>
      <c r="F560" s="54">
        <v>10720400</v>
      </c>
      <c r="G560" s="57" t="s">
        <v>1254</v>
      </c>
      <c r="H560" s="58">
        <v>7180000</v>
      </c>
      <c r="I560" s="221"/>
      <c r="J560" s="87"/>
      <c r="K560" s="81">
        <f t="shared" si="14"/>
        <v>7180000</v>
      </c>
      <c r="L560" s="204" t="s">
        <v>2889</v>
      </c>
    </row>
    <row r="561" spans="1:23" ht="76.5" x14ac:dyDescent="0.35">
      <c r="A561" s="54">
        <v>23020114</v>
      </c>
      <c r="B561" s="435" t="s">
        <v>2891</v>
      </c>
      <c r="C561" s="54">
        <v>70451</v>
      </c>
      <c r="D561" s="75">
        <v>150000010101</v>
      </c>
      <c r="E561" s="56">
        <v>3101</v>
      </c>
      <c r="F561" s="54">
        <v>10720500</v>
      </c>
      <c r="G561" s="86" t="s">
        <v>2018</v>
      </c>
      <c r="H561" s="58">
        <v>12500000</v>
      </c>
      <c r="I561" s="221"/>
      <c r="J561" s="87">
        <v>-7000000</v>
      </c>
      <c r="K561" s="81">
        <f t="shared" si="14"/>
        <v>5500000</v>
      </c>
      <c r="L561" s="204" t="s">
        <v>2889</v>
      </c>
    </row>
    <row r="562" spans="1:23" ht="51" x14ac:dyDescent="0.35">
      <c r="A562" s="314">
        <v>23020114</v>
      </c>
      <c r="B562" s="435" t="s">
        <v>2891</v>
      </c>
      <c r="C562" s="314">
        <v>70451</v>
      </c>
      <c r="D562" s="315">
        <v>150000010101</v>
      </c>
      <c r="E562" s="316">
        <v>3101</v>
      </c>
      <c r="F562" s="314">
        <v>10720500</v>
      </c>
      <c r="G562" s="317" t="s">
        <v>1255</v>
      </c>
      <c r="H562" s="324">
        <v>20000000</v>
      </c>
      <c r="I562" s="325"/>
      <c r="J562" s="320">
        <v>-10000000</v>
      </c>
      <c r="K562" s="327">
        <f t="shared" si="14"/>
        <v>10000000</v>
      </c>
      <c r="L562" s="557" t="s">
        <v>2889</v>
      </c>
      <c r="M562" s="323"/>
      <c r="N562" s="323"/>
      <c r="O562" s="323"/>
      <c r="P562" s="323"/>
      <c r="Q562" s="323"/>
      <c r="R562" s="323"/>
      <c r="S562" s="323"/>
      <c r="T562" s="323"/>
      <c r="U562" s="323"/>
      <c r="V562" s="323"/>
      <c r="W562" s="323"/>
    </row>
    <row r="563" spans="1:23" ht="76.5" x14ac:dyDescent="0.35">
      <c r="A563" s="54">
        <v>23020114</v>
      </c>
      <c r="B563" s="435" t="s">
        <v>2891</v>
      </c>
      <c r="C563" s="54">
        <v>70451</v>
      </c>
      <c r="D563" s="75">
        <v>150000010101</v>
      </c>
      <c r="E563" s="56">
        <v>3101</v>
      </c>
      <c r="F563" s="54">
        <v>10731800</v>
      </c>
      <c r="G563" s="57" t="s">
        <v>1256</v>
      </c>
      <c r="H563" s="58">
        <v>5000000</v>
      </c>
      <c r="I563" s="221"/>
      <c r="J563" s="87"/>
      <c r="K563" s="81">
        <f t="shared" si="14"/>
        <v>5000000</v>
      </c>
      <c r="L563" s="204" t="s">
        <v>2889</v>
      </c>
    </row>
    <row r="564" spans="1:23" ht="51" x14ac:dyDescent="0.35">
      <c r="A564" s="54">
        <v>23020114</v>
      </c>
      <c r="B564" s="435" t="s">
        <v>2891</v>
      </c>
      <c r="C564" s="54">
        <v>70451</v>
      </c>
      <c r="D564" s="75">
        <v>150000010101</v>
      </c>
      <c r="E564" s="56">
        <v>3101</v>
      </c>
      <c r="F564" s="54">
        <v>10720500</v>
      </c>
      <c r="G564" s="57" t="s">
        <v>1257</v>
      </c>
      <c r="H564" s="58">
        <v>10000000</v>
      </c>
      <c r="I564" s="221"/>
      <c r="J564" s="87">
        <v>-5000000</v>
      </c>
      <c r="K564" s="81">
        <f t="shared" si="14"/>
        <v>5000000</v>
      </c>
      <c r="L564" s="204" t="s">
        <v>2889</v>
      </c>
    </row>
    <row r="565" spans="1:23" ht="76.5" x14ac:dyDescent="0.35">
      <c r="A565" s="54">
        <v>23020114</v>
      </c>
      <c r="B565" s="435" t="s">
        <v>2891</v>
      </c>
      <c r="C565" s="54">
        <v>70451</v>
      </c>
      <c r="D565" s="75">
        <v>150000010101</v>
      </c>
      <c r="E565" s="56">
        <v>3101</v>
      </c>
      <c r="F565" s="54">
        <v>10720500</v>
      </c>
      <c r="G565" s="86" t="s">
        <v>2019</v>
      </c>
      <c r="H565" s="58">
        <v>3590000</v>
      </c>
      <c r="I565" s="221"/>
      <c r="J565" s="87"/>
      <c r="K565" s="81">
        <f t="shared" si="14"/>
        <v>3590000</v>
      </c>
      <c r="L565" s="204" t="s">
        <v>2889</v>
      </c>
    </row>
    <row r="566" spans="1:23" ht="51" x14ac:dyDescent="0.35">
      <c r="A566" s="54">
        <v>23020114</v>
      </c>
      <c r="B566" s="435" t="s">
        <v>2891</v>
      </c>
      <c r="C566" s="54">
        <v>70451</v>
      </c>
      <c r="D566" s="75">
        <v>150000010101</v>
      </c>
      <c r="E566" s="56">
        <v>3101</v>
      </c>
      <c r="F566" s="54">
        <v>10721300</v>
      </c>
      <c r="G566" s="57" t="s">
        <v>1258</v>
      </c>
      <c r="H566" s="58">
        <v>5000000</v>
      </c>
      <c r="I566" s="221"/>
      <c r="J566" s="87"/>
      <c r="K566" s="81">
        <f t="shared" si="14"/>
        <v>5000000</v>
      </c>
      <c r="L566" s="204" t="s">
        <v>2889</v>
      </c>
    </row>
    <row r="567" spans="1:23" ht="51" x14ac:dyDescent="0.35">
      <c r="A567" s="54">
        <v>23020114</v>
      </c>
      <c r="B567" s="435" t="s">
        <v>2891</v>
      </c>
      <c r="C567" s="54">
        <v>70451</v>
      </c>
      <c r="D567" s="75">
        <v>150000010101</v>
      </c>
      <c r="E567" s="56">
        <v>3101</v>
      </c>
      <c r="F567" s="54">
        <v>10712100</v>
      </c>
      <c r="G567" s="86" t="s">
        <v>2020</v>
      </c>
      <c r="H567" s="58">
        <v>3590000</v>
      </c>
      <c r="I567" s="221"/>
      <c r="J567" s="87"/>
      <c r="K567" s="81">
        <f t="shared" si="14"/>
        <v>3590000</v>
      </c>
      <c r="L567" s="204" t="s">
        <v>2889</v>
      </c>
    </row>
    <row r="568" spans="1:23" ht="51" x14ac:dyDescent="0.35">
      <c r="A568" s="54">
        <v>23020114</v>
      </c>
      <c r="B568" s="435" t="s">
        <v>2891</v>
      </c>
      <c r="C568" s="54">
        <v>70451</v>
      </c>
      <c r="D568" s="75">
        <v>150000010101</v>
      </c>
      <c r="E568" s="56">
        <v>3101</v>
      </c>
      <c r="F568" s="54">
        <v>10721300</v>
      </c>
      <c r="G568" s="57" t="s">
        <v>1259</v>
      </c>
      <c r="H568" s="58">
        <v>3590000</v>
      </c>
      <c r="I568" s="221"/>
      <c r="J568" s="87"/>
      <c r="K568" s="81">
        <f t="shared" si="14"/>
        <v>3590000</v>
      </c>
      <c r="L568" s="204" t="s">
        <v>2889</v>
      </c>
    </row>
    <row r="569" spans="1:23" ht="76.5" x14ac:dyDescent="0.35">
      <c r="A569" s="155">
        <v>23020114</v>
      </c>
      <c r="B569" s="435" t="s">
        <v>2891</v>
      </c>
      <c r="C569" s="155">
        <v>70451</v>
      </c>
      <c r="D569" s="156">
        <v>150000010101</v>
      </c>
      <c r="E569" s="157">
        <v>3101</v>
      </c>
      <c r="F569" s="155">
        <v>10730302</v>
      </c>
      <c r="G569" s="158" t="s">
        <v>1260</v>
      </c>
      <c r="H569" s="116">
        <v>3590000</v>
      </c>
      <c r="I569" s="221"/>
      <c r="J569" s="159"/>
      <c r="K569" s="280">
        <f t="shared" si="14"/>
        <v>3590000</v>
      </c>
      <c r="L569" s="398" t="s">
        <v>2647</v>
      </c>
      <c r="M569" s="151"/>
      <c r="N569" s="151"/>
      <c r="O569" s="151"/>
      <c r="P569" s="151"/>
      <c r="Q569" s="151"/>
      <c r="R569" s="151"/>
      <c r="S569" s="151"/>
      <c r="T569" s="151"/>
      <c r="U569" s="151"/>
      <c r="V569" s="151"/>
      <c r="W569" s="151"/>
    </row>
    <row r="570" spans="1:23" ht="51" x14ac:dyDescent="0.35">
      <c r="A570" s="54">
        <v>23020114</v>
      </c>
      <c r="B570" s="435" t="s">
        <v>2891</v>
      </c>
      <c r="C570" s="54">
        <v>70451</v>
      </c>
      <c r="D570" s="75">
        <v>150000010101</v>
      </c>
      <c r="E570" s="56">
        <v>3101</v>
      </c>
      <c r="F570" s="54">
        <v>10720700</v>
      </c>
      <c r="G570" s="86" t="s">
        <v>2021</v>
      </c>
      <c r="H570" s="58">
        <v>3590000</v>
      </c>
      <c r="I570" s="221"/>
      <c r="J570" s="87"/>
      <c r="K570" s="81">
        <f t="shared" si="14"/>
        <v>3590000</v>
      </c>
      <c r="L570" s="204" t="s">
        <v>2889</v>
      </c>
    </row>
    <row r="571" spans="1:23" ht="51" x14ac:dyDescent="0.35">
      <c r="A571" s="155">
        <v>23020114</v>
      </c>
      <c r="B571" s="435" t="s">
        <v>2891</v>
      </c>
      <c r="C571" s="155">
        <v>70451</v>
      </c>
      <c r="D571" s="156">
        <v>150000010101</v>
      </c>
      <c r="E571" s="157">
        <v>3101</v>
      </c>
      <c r="F571" s="155">
        <v>10731900</v>
      </c>
      <c r="G571" s="158" t="s">
        <v>1261</v>
      </c>
      <c r="H571" s="116">
        <v>3590000</v>
      </c>
      <c r="I571" s="221"/>
      <c r="J571" s="159">
        <v>100000000</v>
      </c>
      <c r="K571" s="280">
        <f t="shared" si="14"/>
        <v>103590000</v>
      </c>
      <c r="L571" s="398" t="s">
        <v>2647</v>
      </c>
      <c r="M571" s="151"/>
      <c r="N571" s="151"/>
      <c r="O571" s="151"/>
      <c r="P571" s="151"/>
      <c r="Q571" s="151"/>
      <c r="R571" s="151"/>
      <c r="S571" s="151"/>
      <c r="T571" s="151"/>
      <c r="U571" s="151"/>
      <c r="V571" s="151"/>
      <c r="W571" s="151"/>
    </row>
    <row r="572" spans="1:23" ht="51" x14ac:dyDescent="0.35">
      <c r="A572" s="54">
        <v>23020114</v>
      </c>
      <c r="B572" s="435" t="s">
        <v>2891</v>
      </c>
      <c r="C572" s="54">
        <v>70451</v>
      </c>
      <c r="D572" s="75">
        <v>150000010101</v>
      </c>
      <c r="E572" s="56">
        <v>3101</v>
      </c>
      <c r="F572" s="54">
        <v>10722000</v>
      </c>
      <c r="G572" s="57" t="s">
        <v>1262</v>
      </c>
      <c r="H572" s="58">
        <v>7180000</v>
      </c>
      <c r="I572" s="221"/>
      <c r="J572" s="87"/>
      <c r="K572" s="81">
        <f t="shared" si="14"/>
        <v>7180000</v>
      </c>
      <c r="L572" s="204" t="s">
        <v>2889</v>
      </c>
    </row>
    <row r="573" spans="1:23" ht="76.5" x14ac:dyDescent="0.35">
      <c r="A573" s="54">
        <v>23020114</v>
      </c>
      <c r="B573" s="435" t="s">
        <v>2891</v>
      </c>
      <c r="C573" s="54">
        <v>70451</v>
      </c>
      <c r="D573" s="75">
        <v>150000010101</v>
      </c>
      <c r="E573" s="56">
        <v>3101</v>
      </c>
      <c r="F573" s="54">
        <v>10720400</v>
      </c>
      <c r="G573" s="57" t="s">
        <v>1263</v>
      </c>
      <c r="H573" s="58">
        <v>7180000</v>
      </c>
      <c r="I573" s="221"/>
      <c r="J573" s="87"/>
      <c r="K573" s="81">
        <f t="shared" si="14"/>
        <v>7180000</v>
      </c>
      <c r="L573" s="204" t="s">
        <v>2889</v>
      </c>
    </row>
    <row r="574" spans="1:23" ht="76.5" x14ac:dyDescent="0.35">
      <c r="A574" s="54">
        <v>23020114</v>
      </c>
      <c r="B574" s="435" t="s">
        <v>2891</v>
      </c>
      <c r="C574" s="54">
        <v>70451</v>
      </c>
      <c r="D574" s="75">
        <v>150000010101</v>
      </c>
      <c r="E574" s="56">
        <v>3101</v>
      </c>
      <c r="F574" s="54">
        <v>10722000</v>
      </c>
      <c r="G574" s="57" t="s">
        <v>1264</v>
      </c>
      <c r="H574" s="58">
        <v>7180000</v>
      </c>
      <c r="I574" s="221"/>
      <c r="J574" s="87"/>
      <c r="K574" s="81">
        <f t="shared" si="14"/>
        <v>7180000</v>
      </c>
      <c r="L574" s="204" t="s">
        <v>2889</v>
      </c>
    </row>
    <row r="575" spans="1:23" ht="51" x14ac:dyDescent="0.35">
      <c r="A575" s="54">
        <v>23020114</v>
      </c>
      <c r="B575" s="435" t="s">
        <v>2891</v>
      </c>
      <c r="C575" s="54">
        <v>70451</v>
      </c>
      <c r="D575" s="75">
        <v>150000010101</v>
      </c>
      <c r="E575" s="56">
        <v>3101</v>
      </c>
      <c r="F575" s="54">
        <v>10720500</v>
      </c>
      <c r="G575" s="57" t="s">
        <v>1265</v>
      </c>
      <c r="H575" s="58">
        <v>10770000</v>
      </c>
      <c r="I575" s="221"/>
      <c r="J575" s="87">
        <v>-5000000</v>
      </c>
      <c r="K575" s="81">
        <f t="shared" si="14"/>
        <v>5770000</v>
      </c>
      <c r="L575" s="204" t="s">
        <v>2889</v>
      </c>
    </row>
    <row r="576" spans="1:23" ht="51" x14ac:dyDescent="0.35">
      <c r="A576" s="54">
        <v>23020114</v>
      </c>
      <c r="B576" s="435" t="s">
        <v>2891</v>
      </c>
      <c r="C576" s="54">
        <v>70451</v>
      </c>
      <c r="D576" s="75">
        <v>150000010101</v>
      </c>
      <c r="E576" s="56">
        <v>3101</v>
      </c>
      <c r="F576" s="54">
        <v>10720500</v>
      </c>
      <c r="G576" s="57" t="s">
        <v>1266</v>
      </c>
      <c r="H576" s="58">
        <v>3590000</v>
      </c>
      <c r="I576" s="221"/>
      <c r="J576" s="87"/>
      <c r="K576" s="81">
        <f t="shared" si="14"/>
        <v>3590000</v>
      </c>
      <c r="L576" s="204" t="s">
        <v>2889</v>
      </c>
    </row>
    <row r="577" spans="1:12" ht="102" x14ac:dyDescent="0.35">
      <c r="A577" s="54">
        <v>23020114</v>
      </c>
      <c r="B577" s="435" t="s">
        <v>2891</v>
      </c>
      <c r="C577" s="54">
        <v>70451</v>
      </c>
      <c r="D577" s="75">
        <v>150000010101</v>
      </c>
      <c r="E577" s="56">
        <v>3101</v>
      </c>
      <c r="F577" s="54">
        <v>10711100</v>
      </c>
      <c r="G577" s="57" t="s">
        <v>1267</v>
      </c>
      <c r="H577" s="58">
        <v>3590000</v>
      </c>
      <c r="I577" s="221"/>
      <c r="J577" s="87"/>
      <c r="K577" s="81">
        <f t="shared" si="14"/>
        <v>3590000</v>
      </c>
      <c r="L577" s="204" t="s">
        <v>2889</v>
      </c>
    </row>
    <row r="578" spans="1:12" ht="76.5" x14ac:dyDescent="0.35">
      <c r="A578" s="54">
        <v>23020114</v>
      </c>
      <c r="B578" s="435" t="s">
        <v>2891</v>
      </c>
      <c r="C578" s="54">
        <v>70451</v>
      </c>
      <c r="D578" s="75">
        <v>150000010101</v>
      </c>
      <c r="E578" s="56">
        <v>3101</v>
      </c>
      <c r="F578" s="54">
        <v>10731500</v>
      </c>
      <c r="G578" s="86" t="s">
        <v>2022</v>
      </c>
      <c r="H578" s="58">
        <v>3590000</v>
      </c>
      <c r="I578" s="221"/>
      <c r="J578" s="87"/>
      <c r="K578" s="81">
        <f t="shared" si="14"/>
        <v>3590000</v>
      </c>
      <c r="L578" s="204" t="s">
        <v>2889</v>
      </c>
    </row>
    <row r="579" spans="1:12" ht="51" x14ac:dyDescent="0.35">
      <c r="A579" s="78">
        <v>23020114</v>
      </c>
      <c r="B579" s="435" t="s">
        <v>2891</v>
      </c>
      <c r="C579" s="78">
        <v>70451</v>
      </c>
      <c r="D579" s="79">
        <v>150000010101</v>
      </c>
      <c r="E579" s="80">
        <v>3101</v>
      </c>
      <c r="F579" s="78">
        <v>10720700</v>
      </c>
      <c r="G579" s="129" t="s">
        <v>1268</v>
      </c>
      <c r="H579" s="81">
        <v>5000000</v>
      </c>
      <c r="I579" s="228"/>
      <c r="J579" s="133"/>
      <c r="K579" s="81">
        <f t="shared" si="14"/>
        <v>5000000</v>
      </c>
      <c r="L579" s="210" t="s">
        <v>2889</v>
      </c>
    </row>
    <row r="580" spans="1:12" ht="51" x14ac:dyDescent="0.35">
      <c r="A580" s="54">
        <v>23020114</v>
      </c>
      <c r="B580" s="435" t="s">
        <v>2891</v>
      </c>
      <c r="C580" s="54">
        <v>70451</v>
      </c>
      <c r="D580" s="75">
        <v>150000010101</v>
      </c>
      <c r="E580" s="56">
        <v>3101</v>
      </c>
      <c r="F580" s="54">
        <v>10720500</v>
      </c>
      <c r="G580" s="57" t="s">
        <v>1269</v>
      </c>
      <c r="H580" s="58">
        <v>5000000</v>
      </c>
      <c r="I580" s="221"/>
      <c r="J580" s="87"/>
      <c r="K580" s="81">
        <f t="shared" si="14"/>
        <v>5000000</v>
      </c>
      <c r="L580" s="204" t="s">
        <v>2889</v>
      </c>
    </row>
    <row r="581" spans="1:12" ht="51" x14ac:dyDescent="0.35">
      <c r="A581" s="54">
        <v>23020114</v>
      </c>
      <c r="B581" s="435" t="s">
        <v>2891</v>
      </c>
      <c r="C581" s="54">
        <v>70451</v>
      </c>
      <c r="D581" s="75">
        <v>150000010101</v>
      </c>
      <c r="E581" s="56">
        <v>3101</v>
      </c>
      <c r="F581" s="54">
        <v>10720500</v>
      </c>
      <c r="G581" s="57" t="s">
        <v>1270</v>
      </c>
      <c r="H581" s="58">
        <v>3590000</v>
      </c>
      <c r="I581" s="221"/>
      <c r="J581" s="87"/>
      <c r="K581" s="81">
        <f t="shared" si="14"/>
        <v>3590000</v>
      </c>
      <c r="L581" s="204" t="s">
        <v>2889</v>
      </c>
    </row>
    <row r="582" spans="1:12" ht="51" x14ac:dyDescent="0.35">
      <c r="A582" s="54">
        <v>23020114</v>
      </c>
      <c r="B582" s="435" t="s">
        <v>2891</v>
      </c>
      <c r="C582" s="54">
        <v>70451</v>
      </c>
      <c r="D582" s="75">
        <v>150000010101</v>
      </c>
      <c r="E582" s="56">
        <v>3101</v>
      </c>
      <c r="F582" s="54">
        <v>10720500</v>
      </c>
      <c r="G582" s="57" t="s">
        <v>1271</v>
      </c>
      <c r="H582" s="58">
        <v>5000000</v>
      </c>
      <c r="I582" s="221"/>
      <c r="J582" s="87"/>
      <c r="K582" s="81">
        <f t="shared" si="14"/>
        <v>5000000</v>
      </c>
      <c r="L582" s="204" t="s">
        <v>2889</v>
      </c>
    </row>
    <row r="583" spans="1:12" ht="51" x14ac:dyDescent="0.35">
      <c r="A583" s="54">
        <v>23020114</v>
      </c>
      <c r="B583" s="435" t="s">
        <v>2891</v>
      </c>
      <c r="C583" s="54">
        <v>70451</v>
      </c>
      <c r="D583" s="75">
        <v>150000010101</v>
      </c>
      <c r="E583" s="56">
        <v>3101</v>
      </c>
      <c r="F583" s="54">
        <v>10720500</v>
      </c>
      <c r="G583" s="57" t="s">
        <v>1272</v>
      </c>
      <c r="H583" s="58">
        <v>3590000</v>
      </c>
      <c r="I583" s="221"/>
      <c r="J583" s="87"/>
      <c r="K583" s="81">
        <f t="shared" si="14"/>
        <v>3590000</v>
      </c>
      <c r="L583" s="204" t="s">
        <v>2889</v>
      </c>
    </row>
    <row r="584" spans="1:12" ht="51" x14ac:dyDescent="0.35">
      <c r="A584" s="54">
        <v>23020114</v>
      </c>
      <c r="B584" s="435" t="s">
        <v>2891</v>
      </c>
      <c r="C584" s="54">
        <v>70451</v>
      </c>
      <c r="D584" s="75">
        <v>150000010101</v>
      </c>
      <c r="E584" s="56">
        <v>3101</v>
      </c>
      <c r="F584" s="54">
        <v>10720400</v>
      </c>
      <c r="G584" s="57" t="s">
        <v>1273</v>
      </c>
      <c r="H584" s="58">
        <v>12500000</v>
      </c>
      <c r="I584" s="221"/>
      <c r="J584" s="87">
        <v>-7000000</v>
      </c>
      <c r="K584" s="81">
        <f t="shared" si="14"/>
        <v>5500000</v>
      </c>
      <c r="L584" s="204" t="s">
        <v>2889</v>
      </c>
    </row>
    <row r="585" spans="1:12" ht="51" x14ac:dyDescent="0.35">
      <c r="A585" s="54">
        <v>23020114</v>
      </c>
      <c r="B585" s="435" t="s">
        <v>2891</v>
      </c>
      <c r="C585" s="54">
        <v>70451</v>
      </c>
      <c r="D585" s="75">
        <v>150000010101</v>
      </c>
      <c r="E585" s="56">
        <v>3101</v>
      </c>
      <c r="F585" s="54">
        <v>10720400</v>
      </c>
      <c r="G585" s="57" t="s">
        <v>1274</v>
      </c>
      <c r="H585" s="58">
        <v>5000000</v>
      </c>
      <c r="I585" s="221"/>
      <c r="J585" s="87"/>
      <c r="K585" s="81">
        <f t="shared" si="14"/>
        <v>5000000</v>
      </c>
      <c r="L585" s="204" t="s">
        <v>2889</v>
      </c>
    </row>
    <row r="586" spans="1:12" ht="51" x14ac:dyDescent="0.35">
      <c r="A586" s="54">
        <v>23020114</v>
      </c>
      <c r="B586" s="435" t="s">
        <v>2891</v>
      </c>
      <c r="C586" s="54">
        <v>70451</v>
      </c>
      <c r="D586" s="75">
        <v>150000010101</v>
      </c>
      <c r="E586" s="56">
        <v>3101</v>
      </c>
      <c r="F586" s="54">
        <v>10720500</v>
      </c>
      <c r="G586" s="57" t="s">
        <v>1275</v>
      </c>
      <c r="H586" s="58">
        <v>5000000</v>
      </c>
      <c r="I586" s="221"/>
      <c r="J586" s="87"/>
      <c r="K586" s="81">
        <f t="shared" si="14"/>
        <v>5000000</v>
      </c>
      <c r="L586" s="204" t="s">
        <v>2889</v>
      </c>
    </row>
    <row r="587" spans="1:12" ht="51" x14ac:dyDescent="0.35">
      <c r="A587" s="54">
        <v>23020114</v>
      </c>
      <c r="B587" s="435" t="s">
        <v>2891</v>
      </c>
      <c r="C587" s="54">
        <v>70451</v>
      </c>
      <c r="D587" s="75">
        <v>150000010101</v>
      </c>
      <c r="E587" s="56">
        <v>3101</v>
      </c>
      <c r="F587" s="54">
        <v>10720400</v>
      </c>
      <c r="G587" s="57" t="s">
        <v>1276</v>
      </c>
      <c r="H587" s="58">
        <v>5000000</v>
      </c>
      <c r="I587" s="221"/>
      <c r="J587" s="87"/>
      <c r="K587" s="81">
        <f t="shared" si="14"/>
        <v>5000000</v>
      </c>
      <c r="L587" s="204" t="s">
        <v>2889</v>
      </c>
    </row>
    <row r="588" spans="1:12" ht="76.5" x14ac:dyDescent="0.35">
      <c r="A588" s="54">
        <v>23020114</v>
      </c>
      <c r="B588" s="435" t="s">
        <v>2891</v>
      </c>
      <c r="C588" s="54">
        <v>70451</v>
      </c>
      <c r="D588" s="75">
        <v>150000010101</v>
      </c>
      <c r="E588" s="56">
        <v>3101</v>
      </c>
      <c r="F588" s="54">
        <v>10711000</v>
      </c>
      <c r="G588" s="57" t="s">
        <v>1277</v>
      </c>
      <c r="H588" s="58">
        <v>5000000</v>
      </c>
      <c r="I588" s="221"/>
      <c r="J588" s="87"/>
      <c r="K588" s="81">
        <f t="shared" si="14"/>
        <v>5000000</v>
      </c>
      <c r="L588" s="204" t="s">
        <v>2889</v>
      </c>
    </row>
    <row r="589" spans="1:12" ht="51" x14ac:dyDescent="0.35">
      <c r="A589" s="54">
        <v>23020114</v>
      </c>
      <c r="B589" s="435" t="s">
        <v>2891</v>
      </c>
      <c r="C589" s="54">
        <v>70451</v>
      </c>
      <c r="D589" s="75">
        <v>150000010101</v>
      </c>
      <c r="E589" s="56">
        <v>3101</v>
      </c>
      <c r="F589" s="54">
        <v>10712104</v>
      </c>
      <c r="G589" s="57" t="s">
        <v>1278</v>
      </c>
      <c r="H589" s="58">
        <v>3590000</v>
      </c>
      <c r="I589" s="221"/>
      <c r="J589" s="87"/>
      <c r="K589" s="81">
        <f t="shared" si="14"/>
        <v>3590000</v>
      </c>
      <c r="L589" s="204" t="s">
        <v>2889</v>
      </c>
    </row>
    <row r="590" spans="1:12" ht="51" x14ac:dyDescent="0.35">
      <c r="A590" s="54">
        <v>23020114</v>
      </c>
      <c r="B590" s="435" t="s">
        <v>2891</v>
      </c>
      <c r="C590" s="54">
        <v>70451</v>
      </c>
      <c r="D590" s="75">
        <v>150000010101</v>
      </c>
      <c r="E590" s="56">
        <v>3101</v>
      </c>
      <c r="F590" s="54">
        <v>10712110</v>
      </c>
      <c r="G590" s="57" t="s">
        <v>1279</v>
      </c>
      <c r="H590" s="58">
        <v>2872000</v>
      </c>
      <c r="I590" s="221"/>
      <c r="J590" s="87"/>
      <c r="K590" s="81">
        <f t="shared" si="14"/>
        <v>2872000</v>
      </c>
      <c r="L590" s="204" t="s">
        <v>2889</v>
      </c>
    </row>
    <row r="591" spans="1:12" ht="76.5" x14ac:dyDescent="0.35">
      <c r="A591" s="160">
        <v>23020114</v>
      </c>
      <c r="B591" s="435" t="s">
        <v>2891</v>
      </c>
      <c r="C591" s="160">
        <v>70451</v>
      </c>
      <c r="D591" s="161">
        <v>150000010101</v>
      </c>
      <c r="E591" s="162">
        <v>3101</v>
      </c>
      <c r="F591" s="160">
        <v>10712110</v>
      </c>
      <c r="G591" s="163" t="s">
        <v>2649</v>
      </c>
      <c r="H591" s="164"/>
      <c r="I591" s="246"/>
      <c r="J591" s="165">
        <v>430735061.57999998</v>
      </c>
      <c r="K591" s="541">
        <f t="shared" si="14"/>
        <v>430735061.57999998</v>
      </c>
      <c r="L591" s="406"/>
    </row>
    <row r="592" spans="1:12" ht="76.5" x14ac:dyDescent="0.35">
      <c r="A592" s="54">
        <v>23020114</v>
      </c>
      <c r="B592" s="435" t="s">
        <v>2891</v>
      </c>
      <c r="C592" s="54">
        <v>70451</v>
      </c>
      <c r="D592" s="75">
        <v>150000010101</v>
      </c>
      <c r="E592" s="56">
        <v>3101</v>
      </c>
      <c r="F592" s="54">
        <v>10720800</v>
      </c>
      <c r="G592" s="57" t="s">
        <v>1280</v>
      </c>
      <c r="H592" s="58">
        <v>5000000</v>
      </c>
      <c r="I592" s="221"/>
      <c r="J592" s="87"/>
      <c r="K592" s="81">
        <f t="shared" si="14"/>
        <v>5000000</v>
      </c>
      <c r="L592" s="204" t="s">
        <v>2889</v>
      </c>
    </row>
    <row r="593" spans="1:23" ht="51" x14ac:dyDescent="0.35">
      <c r="A593" s="54">
        <v>23020114</v>
      </c>
      <c r="B593" s="435" t="s">
        <v>2891</v>
      </c>
      <c r="C593" s="54">
        <v>70451</v>
      </c>
      <c r="D593" s="75">
        <v>150000010101</v>
      </c>
      <c r="E593" s="56">
        <v>3101</v>
      </c>
      <c r="F593" s="54">
        <v>10721300</v>
      </c>
      <c r="G593" s="57" t="s">
        <v>1281</v>
      </c>
      <c r="H593" s="58">
        <v>3590000</v>
      </c>
      <c r="I593" s="221"/>
      <c r="J593" s="87"/>
      <c r="K593" s="81">
        <f t="shared" si="14"/>
        <v>3590000</v>
      </c>
      <c r="L593" s="204" t="s">
        <v>2889</v>
      </c>
    </row>
    <row r="594" spans="1:23" ht="102" x14ac:dyDescent="0.35">
      <c r="A594" s="54">
        <v>23020114</v>
      </c>
      <c r="B594" s="435" t="s">
        <v>2891</v>
      </c>
      <c r="C594" s="54">
        <v>70451</v>
      </c>
      <c r="D594" s="75">
        <v>90000010103</v>
      </c>
      <c r="E594" s="56">
        <v>3101</v>
      </c>
      <c r="F594" s="54">
        <v>10720800</v>
      </c>
      <c r="G594" s="76" t="s">
        <v>1282</v>
      </c>
      <c r="H594" s="77">
        <v>2800200</v>
      </c>
      <c r="I594" s="230"/>
      <c r="J594" s="134"/>
      <c r="K594" s="546">
        <f t="shared" si="14"/>
        <v>2800200</v>
      </c>
      <c r="L594" s="204" t="s">
        <v>2889</v>
      </c>
    </row>
    <row r="595" spans="1:23" ht="76.5" x14ac:dyDescent="0.35">
      <c r="A595" s="78">
        <v>23020114</v>
      </c>
      <c r="B595" s="435" t="s">
        <v>2891</v>
      </c>
      <c r="C595" s="78">
        <v>70451</v>
      </c>
      <c r="D595" s="79">
        <v>150000010101</v>
      </c>
      <c r="E595" s="80">
        <v>3101</v>
      </c>
      <c r="F595" s="78">
        <v>10730100</v>
      </c>
      <c r="G595" s="129" t="s">
        <v>1283</v>
      </c>
      <c r="H595" s="81">
        <v>3590000</v>
      </c>
      <c r="I595" s="228"/>
      <c r="J595" s="133"/>
      <c r="K595" s="81">
        <f t="shared" si="14"/>
        <v>3590000</v>
      </c>
      <c r="L595" s="210" t="s">
        <v>2889</v>
      </c>
    </row>
    <row r="596" spans="1:23" ht="76.5" x14ac:dyDescent="0.35">
      <c r="A596" s="54">
        <v>23020114</v>
      </c>
      <c r="B596" s="435" t="s">
        <v>2891</v>
      </c>
      <c r="C596" s="54">
        <v>70451</v>
      </c>
      <c r="D596" s="75">
        <v>150000010101</v>
      </c>
      <c r="E596" s="56">
        <v>3101</v>
      </c>
      <c r="F596" s="54">
        <v>10720500</v>
      </c>
      <c r="G596" s="57" t="s">
        <v>1284</v>
      </c>
      <c r="H596" s="58">
        <v>3590000</v>
      </c>
      <c r="I596" s="221"/>
      <c r="J596" s="87"/>
      <c r="K596" s="58">
        <f t="shared" si="14"/>
        <v>3590000</v>
      </c>
      <c r="L596" s="204" t="s">
        <v>2889</v>
      </c>
    </row>
    <row r="597" spans="1:23" ht="76.5" x14ac:dyDescent="0.35">
      <c r="A597" s="314">
        <v>23020114</v>
      </c>
      <c r="B597" s="435" t="s">
        <v>2891</v>
      </c>
      <c r="C597" s="314">
        <v>70451</v>
      </c>
      <c r="D597" s="315">
        <v>150000010101</v>
      </c>
      <c r="E597" s="316">
        <v>3101</v>
      </c>
      <c r="F597" s="314">
        <v>10711100</v>
      </c>
      <c r="G597" s="468" t="s">
        <v>2023</v>
      </c>
      <c r="H597" s="324">
        <v>35000000</v>
      </c>
      <c r="I597" s="325"/>
      <c r="J597" s="320">
        <v>-25000000</v>
      </c>
      <c r="K597" s="324">
        <f t="shared" si="14"/>
        <v>10000000</v>
      </c>
      <c r="L597" s="557" t="s">
        <v>2889</v>
      </c>
      <c r="M597" s="323"/>
      <c r="N597" s="323"/>
      <c r="O597" s="323"/>
      <c r="P597" s="323"/>
      <c r="Q597" s="323"/>
      <c r="R597" s="323"/>
      <c r="S597" s="323"/>
      <c r="T597" s="323"/>
      <c r="U597" s="323"/>
      <c r="V597" s="323"/>
      <c r="W597" s="323"/>
    </row>
    <row r="598" spans="1:23" ht="76.5" x14ac:dyDescent="0.35">
      <c r="A598" s="54">
        <v>23020114</v>
      </c>
      <c r="B598" s="435" t="s">
        <v>2891</v>
      </c>
      <c r="C598" s="54">
        <v>70451</v>
      </c>
      <c r="D598" s="75">
        <v>90000010103</v>
      </c>
      <c r="E598" s="56">
        <v>3101</v>
      </c>
      <c r="F598" s="54">
        <v>10731400</v>
      </c>
      <c r="G598" s="57" t="s">
        <v>1285</v>
      </c>
      <c r="H598" s="58">
        <v>5000000</v>
      </c>
      <c r="I598" s="221"/>
      <c r="J598" s="87"/>
      <c r="K598" s="58">
        <f t="shared" si="14"/>
        <v>5000000</v>
      </c>
      <c r="L598" s="204" t="s">
        <v>2889</v>
      </c>
    </row>
    <row r="599" spans="1:23" ht="51" x14ac:dyDescent="0.35">
      <c r="A599" s="54">
        <v>23020114</v>
      </c>
      <c r="B599" s="435" t="s">
        <v>2891</v>
      </c>
      <c r="C599" s="54">
        <v>70451</v>
      </c>
      <c r="D599" s="75">
        <v>150000010101</v>
      </c>
      <c r="E599" s="56">
        <v>3101</v>
      </c>
      <c r="F599" s="54">
        <v>10721300</v>
      </c>
      <c r="G599" s="57" t="s">
        <v>1286</v>
      </c>
      <c r="H599" s="58">
        <v>5000000</v>
      </c>
      <c r="I599" s="221"/>
      <c r="J599" s="87"/>
      <c r="K599" s="58">
        <f t="shared" si="14"/>
        <v>5000000</v>
      </c>
      <c r="L599" s="204" t="s">
        <v>2889</v>
      </c>
    </row>
    <row r="600" spans="1:23" ht="76.5" x14ac:dyDescent="0.35">
      <c r="A600" s="54">
        <v>23020114</v>
      </c>
      <c r="B600" s="435" t="s">
        <v>2891</v>
      </c>
      <c r="C600" s="54">
        <v>70451</v>
      </c>
      <c r="D600" s="75">
        <v>150000010101</v>
      </c>
      <c r="E600" s="56">
        <v>3101</v>
      </c>
      <c r="F600" s="54">
        <v>10731900</v>
      </c>
      <c r="G600" s="57" t="s">
        <v>1287</v>
      </c>
      <c r="H600" s="58">
        <v>1795000</v>
      </c>
      <c r="I600" s="221"/>
      <c r="J600" s="87"/>
      <c r="K600" s="58">
        <f t="shared" si="14"/>
        <v>1795000</v>
      </c>
      <c r="L600" s="204" t="s">
        <v>2889</v>
      </c>
    </row>
    <row r="601" spans="1:23" ht="51" x14ac:dyDescent="0.35">
      <c r="A601" s="54">
        <v>23020114</v>
      </c>
      <c r="B601" s="435" t="s">
        <v>2891</v>
      </c>
      <c r="C601" s="54">
        <v>70451</v>
      </c>
      <c r="D601" s="75">
        <v>150000010101</v>
      </c>
      <c r="E601" s="56">
        <v>3101</v>
      </c>
      <c r="F601" s="54">
        <v>10731400</v>
      </c>
      <c r="G601" s="57" t="s">
        <v>1288</v>
      </c>
      <c r="H601" s="58">
        <v>3590000</v>
      </c>
      <c r="I601" s="221"/>
      <c r="J601" s="87"/>
      <c r="K601" s="58">
        <f t="shared" si="14"/>
        <v>3590000</v>
      </c>
      <c r="L601" s="204" t="s">
        <v>2889</v>
      </c>
    </row>
    <row r="602" spans="1:23" ht="51" x14ac:dyDescent="0.35">
      <c r="A602" s="54">
        <v>23020114</v>
      </c>
      <c r="B602" s="435" t="s">
        <v>2891</v>
      </c>
      <c r="C602" s="54">
        <v>70451</v>
      </c>
      <c r="D602" s="75">
        <v>150000010101</v>
      </c>
      <c r="E602" s="56">
        <v>3101</v>
      </c>
      <c r="F602" s="54">
        <v>10731400</v>
      </c>
      <c r="G602" s="57" t="s">
        <v>1289</v>
      </c>
      <c r="H602" s="58">
        <v>5000000</v>
      </c>
      <c r="I602" s="221"/>
      <c r="J602" s="87"/>
      <c r="K602" s="58">
        <f t="shared" ref="K602:K665" si="15">SUM(H602,J602)</f>
        <v>5000000</v>
      </c>
      <c r="L602" s="204" t="s">
        <v>2889</v>
      </c>
    </row>
    <row r="603" spans="1:23" ht="102" x14ac:dyDescent="0.35">
      <c r="A603" s="54">
        <v>23020114</v>
      </c>
      <c r="B603" s="435" t="s">
        <v>2891</v>
      </c>
      <c r="C603" s="54">
        <v>70451</v>
      </c>
      <c r="D603" s="75">
        <v>90000010103</v>
      </c>
      <c r="E603" s="56">
        <v>3101</v>
      </c>
      <c r="F603" s="54">
        <v>10731400</v>
      </c>
      <c r="G603" s="57" t="s">
        <v>1290</v>
      </c>
      <c r="H603" s="58">
        <v>5000000</v>
      </c>
      <c r="I603" s="221"/>
      <c r="J603" s="87"/>
      <c r="K603" s="58">
        <f t="shared" si="15"/>
        <v>5000000</v>
      </c>
      <c r="L603" s="204" t="s">
        <v>2889</v>
      </c>
    </row>
    <row r="604" spans="1:23" ht="76.5" x14ac:dyDescent="0.35">
      <c r="A604" s="54">
        <v>23020114</v>
      </c>
      <c r="B604" s="435" t="s">
        <v>2891</v>
      </c>
      <c r="C604" s="54">
        <v>70451</v>
      </c>
      <c r="D604" s="75">
        <v>90000010103</v>
      </c>
      <c r="E604" s="56">
        <v>3101</v>
      </c>
      <c r="F604" s="54">
        <v>10731400</v>
      </c>
      <c r="G604" s="57" t="s">
        <v>1291</v>
      </c>
      <c r="H604" s="58">
        <v>5000000</v>
      </c>
      <c r="I604" s="221"/>
      <c r="J604" s="87"/>
      <c r="K604" s="58">
        <f t="shared" si="15"/>
        <v>5000000</v>
      </c>
      <c r="L604" s="204" t="s">
        <v>2889</v>
      </c>
    </row>
    <row r="605" spans="1:23" ht="51" x14ac:dyDescent="0.35">
      <c r="A605" s="54">
        <v>23020114</v>
      </c>
      <c r="B605" s="435" t="s">
        <v>2891</v>
      </c>
      <c r="C605" s="54">
        <v>70451</v>
      </c>
      <c r="D605" s="75">
        <v>150000010101</v>
      </c>
      <c r="E605" s="56">
        <v>3101</v>
      </c>
      <c r="F605" s="54">
        <v>10731400</v>
      </c>
      <c r="G605" s="86" t="s">
        <v>2024</v>
      </c>
      <c r="H605" s="58">
        <v>3590000</v>
      </c>
      <c r="I605" s="221"/>
      <c r="J605" s="87"/>
      <c r="K605" s="58">
        <f t="shared" si="15"/>
        <v>3590000</v>
      </c>
      <c r="L605" s="204" t="s">
        <v>2889</v>
      </c>
    </row>
    <row r="606" spans="1:23" ht="51" x14ac:dyDescent="0.35">
      <c r="A606" s="54">
        <v>23020114</v>
      </c>
      <c r="B606" s="435" t="s">
        <v>2891</v>
      </c>
      <c r="C606" s="54">
        <v>70451</v>
      </c>
      <c r="D606" s="75">
        <v>90000010103</v>
      </c>
      <c r="E606" s="56">
        <v>3101</v>
      </c>
      <c r="F606" s="54">
        <v>10722000</v>
      </c>
      <c r="G606" s="57" t="s">
        <v>1292</v>
      </c>
      <c r="H606" s="58">
        <v>1795000</v>
      </c>
      <c r="I606" s="221"/>
      <c r="J606" s="87"/>
      <c r="K606" s="58">
        <f t="shared" si="15"/>
        <v>1795000</v>
      </c>
      <c r="L606" s="204" t="s">
        <v>2889</v>
      </c>
    </row>
    <row r="607" spans="1:23" ht="51" x14ac:dyDescent="0.35">
      <c r="A607" s="54">
        <v>23020114</v>
      </c>
      <c r="B607" s="435" t="s">
        <v>2891</v>
      </c>
      <c r="C607" s="54">
        <v>70451</v>
      </c>
      <c r="D607" s="75">
        <v>90000010103</v>
      </c>
      <c r="E607" s="56">
        <v>3101</v>
      </c>
      <c r="F607" s="54">
        <v>10722000</v>
      </c>
      <c r="G607" s="57" t="s">
        <v>1293</v>
      </c>
      <c r="H607" s="58">
        <v>1795000</v>
      </c>
      <c r="I607" s="221"/>
      <c r="J607" s="87"/>
      <c r="K607" s="58">
        <f t="shared" si="15"/>
        <v>1795000</v>
      </c>
      <c r="L607" s="204" t="s">
        <v>2889</v>
      </c>
    </row>
    <row r="608" spans="1:23" ht="51" x14ac:dyDescent="0.35">
      <c r="A608" s="54">
        <v>23020114</v>
      </c>
      <c r="B608" s="435" t="s">
        <v>2891</v>
      </c>
      <c r="C608" s="54">
        <v>70451</v>
      </c>
      <c r="D608" s="75">
        <v>90000010103</v>
      </c>
      <c r="E608" s="56">
        <v>3101</v>
      </c>
      <c r="F608" s="54">
        <v>10722000</v>
      </c>
      <c r="G608" s="57" t="s">
        <v>1294</v>
      </c>
      <c r="H608" s="58">
        <v>1795000</v>
      </c>
      <c r="I608" s="221"/>
      <c r="J608" s="87"/>
      <c r="K608" s="58">
        <f t="shared" si="15"/>
        <v>1795000</v>
      </c>
      <c r="L608" s="204" t="s">
        <v>2889</v>
      </c>
    </row>
    <row r="609" spans="1:23" ht="51" x14ac:dyDescent="0.35">
      <c r="A609" s="54">
        <v>23020114</v>
      </c>
      <c r="B609" s="435" t="s">
        <v>2891</v>
      </c>
      <c r="C609" s="54">
        <v>70451</v>
      </c>
      <c r="D609" s="75">
        <v>150000010101</v>
      </c>
      <c r="E609" s="56">
        <v>3101</v>
      </c>
      <c r="F609" s="54">
        <v>10720400</v>
      </c>
      <c r="G609" s="57" t="s">
        <v>1295</v>
      </c>
      <c r="H609" s="58">
        <v>5000000</v>
      </c>
      <c r="I609" s="221"/>
      <c r="J609" s="87"/>
      <c r="K609" s="58">
        <f t="shared" si="15"/>
        <v>5000000</v>
      </c>
      <c r="L609" s="204" t="s">
        <v>2889</v>
      </c>
    </row>
    <row r="610" spans="1:23" ht="76.5" x14ac:dyDescent="0.35">
      <c r="A610" s="54">
        <v>23020114</v>
      </c>
      <c r="B610" s="435" t="s">
        <v>2891</v>
      </c>
      <c r="C610" s="54">
        <v>70451</v>
      </c>
      <c r="D610" s="75">
        <v>90000010103</v>
      </c>
      <c r="E610" s="56">
        <v>3101</v>
      </c>
      <c r="F610" s="54">
        <v>10731400</v>
      </c>
      <c r="G610" s="57" t="s">
        <v>1296</v>
      </c>
      <c r="H610" s="58">
        <v>5000000</v>
      </c>
      <c r="I610" s="221"/>
      <c r="J610" s="87"/>
      <c r="K610" s="58">
        <f t="shared" si="15"/>
        <v>5000000</v>
      </c>
      <c r="L610" s="204" t="s">
        <v>2889</v>
      </c>
    </row>
    <row r="611" spans="1:23" ht="51" x14ac:dyDescent="0.35">
      <c r="A611" s="54">
        <v>23020114</v>
      </c>
      <c r="B611" s="435" t="s">
        <v>2891</v>
      </c>
      <c r="C611" s="54">
        <v>70451</v>
      </c>
      <c r="D611" s="75">
        <v>150000010101</v>
      </c>
      <c r="E611" s="56">
        <v>3101</v>
      </c>
      <c r="F611" s="54">
        <v>10711000</v>
      </c>
      <c r="G611" s="57" t="s">
        <v>1297</v>
      </c>
      <c r="H611" s="58">
        <v>3590000</v>
      </c>
      <c r="I611" s="221"/>
      <c r="J611" s="87"/>
      <c r="K611" s="58">
        <f t="shared" si="15"/>
        <v>3590000</v>
      </c>
      <c r="L611" s="204" t="s">
        <v>2889</v>
      </c>
    </row>
    <row r="612" spans="1:23" ht="51" x14ac:dyDescent="0.35">
      <c r="A612" s="54">
        <v>23020114</v>
      </c>
      <c r="B612" s="435" t="s">
        <v>2891</v>
      </c>
      <c r="C612" s="54">
        <v>70451</v>
      </c>
      <c r="D612" s="75">
        <v>150000010101</v>
      </c>
      <c r="E612" s="56">
        <v>3101</v>
      </c>
      <c r="F612" s="54">
        <v>10711000</v>
      </c>
      <c r="G612" s="57" t="s">
        <v>1298</v>
      </c>
      <c r="H612" s="58">
        <v>12500000</v>
      </c>
      <c r="I612" s="221"/>
      <c r="J612" s="87">
        <v>-7000000</v>
      </c>
      <c r="K612" s="58">
        <f t="shared" si="15"/>
        <v>5500000</v>
      </c>
      <c r="L612" s="204" t="s">
        <v>2889</v>
      </c>
    </row>
    <row r="613" spans="1:23" ht="51" x14ac:dyDescent="0.35">
      <c r="A613" s="54">
        <v>23020114</v>
      </c>
      <c r="B613" s="435" t="s">
        <v>2891</v>
      </c>
      <c r="C613" s="54">
        <v>70451</v>
      </c>
      <c r="D613" s="75">
        <v>150000010101</v>
      </c>
      <c r="E613" s="56">
        <v>3101</v>
      </c>
      <c r="F613" s="54">
        <v>10720400</v>
      </c>
      <c r="G613" s="57" t="s">
        <v>1299</v>
      </c>
      <c r="H613" s="58">
        <v>5000000</v>
      </c>
      <c r="I613" s="221"/>
      <c r="J613" s="87"/>
      <c r="K613" s="58">
        <f t="shared" si="15"/>
        <v>5000000</v>
      </c>
      <c r="L613" s="204" t="s">
        <v>2889</v>
      </c>
    </row>
    <row r="614" spans="1:23" ht="76.5" x14ac:dyDescent="0.35">
      <c r="A614" s="54">
        <v>23020114</v>
      </c>
      <c r="B614" s="435" t="s">
        <v>2891</v>
      </c>
      <c r="C614" s="54">
        <v>70451</v>
      </c>
      <c r="D614" s="75">
        <v>150000010101</v>
      </c>
      <c r="E614" s="56">
        <v>3101</v>
      </c>
      <c r="F614" s="54">
        <v>10712200</v>
      </c>
      <c r="G614" s="57" t="s">
        <v>1300</v>
      </c>
      <c r="H614" s="58">
        <v>12500000</v>
      </c>
      <c r="I614" s="221"/>
      <c r="J614" s="87">
        <v>-7000000</v>
      </c>
      <c r="K614" s="58">
        <f t="shared" si="15"/>
        <v>5500000</v>
      </c>
      <c r="L614" s="204" t="s">
        <v>2889</v>
      </c>
      <c r="M614" s="127"/>
    </row>
    <row r="615" spans="1:23" ht="102" x14ac:dyDescent="0.35">
      <c r="A615" s="314">
        <v>23020114</v>
      </c>
      <c r="B615" s="435" t="s">
        <v>2891</v>
      </c>
      <c r="C615" s="314">
        <v>70451</v>
      </c>
      <c r="D615" s="315">
        <v>90000010103</v>
      </c>
      <c r="E615" s="316">
        <v>3101</v>
      </c>
      <c r="F615" s="314">
        <v>10712200</v>
      </c>
      <c r="G615" s="468" t="s">
        <v>2025</v>
      </c>
      <c r="H615" s="324">
        <v>20000000</v>
      </c>
      <c r="I615" s="325"/>
      <c r="J615" s="320">
        <v>-10000000</v>
      </c>
      <c r="K615" s="324">
        <f t="shared" si="15"/>
        <v>10000000</v>
      </c>
      <c r="L615" s="557" t="s">
        <v>2889</v>
      </c>
      <c r="M615" s="323"/>
      <c r="N615" s="323"/>
      <c r="O615" s="323"/>
      <c r="P615" s="323"/>
      <c r="Q615" s="323"/>
      <c r="R615" s="323"/>
      <c r="S615" s="323"/>
      <c r="T615" s="323"/>
      <c r="U615" s="323"/>
      <c r="V615" s="323"/>
      <c r="W615" s="323"/>
    </row>
    <row r="616" spans="1:23" ht="51" x14ac:dyDescent="0.35">
      <c r="A616" s="54">
        <v>23020114</v>
      </c>
      <c r="B616" s="435" t="s">
        <v>2891</v>
      </c>
      <c r="C616" s="54">
        <v>70451</v>
      </c>
      <c r="D616" s="75">
        <v>150000010101</v>
      </c>
      <c r="E616" s="56">
        <v>3101</v>
      </c>
      <c r="F616" s="54">
        <v>10712200</v>
      </c>
      <c r="G616" s="57" t="s">
        <v>1301</v>
      </c>
      <c r="H616" s="58">
        <v>3590000</v>
      </c>
      <c r="I616" s="221"/>
      <c r="J616" s="87"/>
      <c r="K616" s="58">
        <f t="shared" si="15"/>
        <v>3590000</v>
      </c>
      <c r="L616" s="204" t="s">
        <v>2889</v>
      </c>
    </row>
    <row r="617" spans="1:23" ht="76.5" x14ac:dyDescent="0.35">
      <c r="A617" s="54">
        <v>23020114</v>
      </c>
      <c r="B617" s="435" t="s">
        <v>2891</v>
      </c>
      <c r="C617" s="54">
        <v>70451</v>
      </c>
      <c r="D617" s="75">
        <v>90000010103</v>
      </c>
      <c r="E617" s="56">
        <v>3101</v>
      </c>
      <c r="F617" s="54">
        <v>10720600</v>
      </c>
      <c r="G617" s="57" t="s">
        <v>1302</v>
      </c>
      <c r="H617" s="58">
        <v>5000000</v>
      </c>
      <c r="I617" s="221"/>
      <c r="J617" s="58"/>
      <c r="K617" s="58">
        <f t="shared" si="15"/>
        <v>5000000</v>
      </c>
      <c r="L617" s="204" t="s">
        <v>2889</v>
      </c>
    </row>
    <row r="618" spans="1:23" ht="51" x14ac:dyDescent="0.35">
      <c r="A618" s="332">
        <v>23020114</v>
      </c>
      <c r="B618" s="435" t="s">
        <v>2891</v>
      </c>
      <c r="C618" s="332">
        <v>70451</v>
      </c>
      <c r="D618" s="333">
        <v>90000010103</v>
      </c>
      <c r="E618" s="334">
        <v>3101</v>
      </c>
      <c r="F618" s="332">
        <v>10721300</v>
      </c>
      <c r="G618" s="335" t="s">
        <v>1303</v>
      </c>
      <c r="H618" s="327">
        <v>22500000</v>
      </c>
      <c r="I618" s="336"/>
      <c r="J618" s="326">
        <v>-10000000</v>
      </c>
      <c r="K618" s="327">
        <f t="shared" si="15"/>
        <v>12500000</v>
      </c>
      <c r="L618" s="401" t="s">
        <v>2889</v>
      </c>
      <c r="M618" s="323"/>
      <c r="N618" s="323"/>
      <c r="O618" s="323"/>
      <c r="P618" s="323"/>
      <c r="Q618" s="323"/>
      <c r="R618" s="323"/>
      <c r="S618" s="323"/>
      <c r="T618" s="323"/>
      <c r="U618" s="323"/>
      <c r="V618" s="323"/>
      <c r="W618" s="323"/>
    </row>
    <row r="619" spans="1:23" ht="76.5" x14ac:dyDescent="0.35">
      <c r="A619" s="54">
        <v>23020114</v>
      </c>
      <c r="B619" s="435" t="s">
        <v>2891</v>
      </c>
      <c r="C619" s="54">
        <v>70451</v>
      </c>
      <c r="D619" s="75">
        <v>150000010101</v>
      </c>
      <c r="E619" s="56">
        <v>3101</v>
      </c>
      <c r="F619" s="54">
        <v>10720600</v>
      </c>
      <c r="G619" s="86" t="s">
        <v>2026</v>
      </c>
      <c r="H619" s="58">
        <v>3590000</v>
      </c>
      <c r="I619" s="221"/>
      <c r="J619" s="87"/>
      <c r="K619" s="58">
        <f t="shared" si="15"/>
        <v>3590000</v>
      </c>
      <c r="L619" s="399" t="s">
        <v>2889</v>
      </c>
    </row>
    <row r="620" spans="1:23" ht="51" x14ac:dyDescent="0.35">
      <c r="A620" s="54">
        <v>23020114</v>
      </c>
      <c r="B620" s="435" t="s">
        <v>2891</v>
      </c>
      <c r="C620" s="54">
        <v>70451</v>
      </c>
      <c r="D620" s="75">
        <v>150000010101</v>
      </c>
      <c r="E620" s="56">
        <v>3101</v>
      </c>
      <c r="F620" s="54">
        <v>10720600</v>
      </c>
      <c r="G620" s="57" t="s">
        <v>1304</v>
      </c>
      <c r="H620" s="58">
        <v>10000000</v>
      </c>
      <c r="I620" s="221"/>
      <c r="J620" s="87">
        <v>-5000000</v>
      </c>
      <c r="K620" s="58">
        <f t="shared" si="15"/>
        <v>5000000</v>
      </c>
      <c r="L620" s="399" t="s">
        <v>2889</v>
      </c>
    </row>
    <row r="621" spans="1:23" ht="51" x14ac:dyDescent="0.35">
      <c r="A621" s="54">
        <v>23020114</v>
      </c>
      <c r="B621" s="435" t="s">
        <v>2891</v>
      </c>
      <c r="C621" s="54">
        <v>70451</v>
      </c>
      <c r="D621" s="75">
        <v>150000010101</v>
      </c>
      <c r="E621" s="56">
        <v>3101</v>
      </c>
      <c r="F621" s="54">
        <v>10720400</v>
      </c>
      <c r="G621" s="86" t="s">
        <v>2027</v>
      </c>
      <c r="H621" s="58">
        <v>5000000</v>
      </c>
      <c r="I621" s="221"/>
      <c r="J621" s="87"/>
      <c r="K621" s="58">
        <f t="shared" si="15"/>
        <v>5000000</v>
      </c>
      <c r="L621" s="399" t="s">
        <v>2889</v>
      </c>
    </row>
    <row r="622" spans="1:23" ht="51" x14ac:dyDescent="0.35">
      <c r="A622" s="54">
        <v>23020114</v>
      </c>
      <c r="B622" s="435" t="s">
        <v>2891</v>
      </c>
      <c r="C622" s="54">
        <v>70451</v>
      </c>
      <c r="D622" s="75">
        <v>150000010101</v>
      </c>
      <c r="E622" s="56">
        <v>3101</v>
      </c>
      <c r="F622" s="54">
        <v>10720500</v>
      </c>
      <c r="G622" s="57" t="s">
        <v>1305</v>
      </c>
      <c r="H622" s="58">
        <v>7500000</v>
      </c>
      <c r="I622" s="221"/>
      <c r="J622" s="87"/>
      <c r="K622" s="58">
        <f t="shared" si="15"/>
        <v>7500000</v>
      </c>
      <c r="L622" s="399" t="s">
        <v>2889</v>
      </c>
    </row>
    <row r="623" spans="1:23" ht="51" x14ac:dyDescent="0.35">
      <c r="A623" s="54">
        <v>23020114</v>
      </c>
      <c r="B623" s="435" t="s">
        <v>2891</v>
      </c>
      <c r="C623" s="54">
        <v>70451</v>
      </c>
      <c r="D623" s="75">
        <v>150000010101</v>
      </c>
      <c r="E623" s="56">
        <v>3101</v>
      </c>
      <c r="F623" s="54">
        <v>10720600</v>
      </c>
      <c r="G623" s="57" t="s">
        <v>1306</v>
      </c>
      <c r="H623" s="58">
        <v>10000000</v>
      </c>
      <c r="I623" s="221"/>
      <c r="J623" s="87">
        <v>-5000000</v>
      </c>
      <c r="K623" s="58">
        <f t="shared" si="15"/>
        <v>5000000</v>
      </c>
      <c r="L623" s="399" t="s">
        <v>2889</v>
      </c>
    </row>
    <row r="624" spans="1:23" ht="76.5" x14ac:dyDescent="0.35">
      <c r="A624" s="54">
        <v>23020114</v>
      </c>
      <c r="B624" s="435" t="s">
        <v>2891</v>
      </c>
      <c r="C624" s="54">
        <v>70451</v>
      </c>
      <c r="D624" s="75">
        <v>150000010101</v>
      </c>
      <c r="E624" s="56">
        <v>3101</v>
      </c>
      <c r="F624" s="54">
        <v>10721300</v>
      </c>
      <c r="G624" s="86" t="s">
        <v>2028</v>
      </c>
      <c r="H624" s="58">
        <v>5000000</v>
      </c>
      <c r="I624" s="221"/>
      <c r="J624" s="87"/>
      <c r="K624" s="58">
        <f t="shared" si="15"/>
        <v>5000000</v>
      </c>
      <c r="L624" s="399" t="s">
        <v>2889</v>
      </c>
    </row>
    <row r="625" spans="1:13" ht="51" x14ac:dyDescent="0.35">
      <c r="A625" s="54">
        <v>23020114</v>
      </c>
      <c r="B625" s="435" t="s">
        <v>2891</v>
      </c>
      <c r="C625" s="54">
        <v>70451</v>
      </c>
      <c r="D625" s="75">
        <v>150000010101</v>
      </c>
      <c r="E625" s="56">
        <v>3101</v>
      </c>
      <c r="F625" s="54">
        <v>10731900</v>
      </c>
      <c r="G625" s="57" t="s">
        <v>1307</v>
      </c>
      <c r="H625" s="58">
        <v>5000000</v>
      </c>
      <c r="I625" s="221"/>
      <c r="J625" s="87"/>
      <c r="K625" s="58">
        <f t="shared" si="15"/>
        <v>5000000</v>
      </c>
      <c r="L625" s="399" t="s">
        <v>2889</v>
      </c>
    </row>
    <row r="626" spans="1:13" ht="51" x14ac:dyDescent="0.35">
      <c r="A626" s="54">
        <v>23020114</v>
      </c>
      <c r="B626" s="435" t="s">
        <v>2891</v>
      </c>
      <c r="C626" s="54">
        <v>70451</v>
      </c>
      <c r="D626" s="75">
        <v>150000010101</v>
      </c>
      <c r="E626" s="56">
        <v>3101</v>
      </c>
      <c r="F626" s="54">
        <v>10721300</v>
      </c>
      <c r="G626" s="57" t="s">
        <v>1308</v>
      </c>
      <c r="H626" s="58">
        <v>5000000</v>
      </c>
      <c r="I626" s="221"/>
      <c r="J626" s="87"/>
      <c r="K626" s="58">
        <f t="shared" si="15"/>
        <v>5000000</v>
      </c>
      <c r="L626" s="399" t="s">
        <v>2889</v>
      </c>
    </row>
    <row r="627" spans="1:13" x14ac:dyDescent="0.35">
      <c r="A627" s="54">
        <v>23020114</v>
      </c>
      <c r="B627" s="435" t="s">
        <v>2891</v>
      </c>
      <c r="C627" s="54">
        <v>70451</v>
      </c>
      <c r="D627" s="75">
        <v>150000010101</v>
      </c>
      <c r="E627" s="56">
        <v>3101</v>
      </c>
      <c r="F627" s="54">
        <v>10711100</v>
      </c>
      <c r="G627" s="57" t="s">
        <v>1309</v>
      </c>
      <c r="H627" s="58">
        <v>3590000</v>
      </c>
      <c r="I627" s="221"/>
      <c r="J627" s="87"/>
      <c r="K627" s="58">
        <f t="shared" si="15"/>
        <v>3590000</v>
      </c>
      <c r="L627" s="399" t="s">
        <v>2889</v>
      </c>
    </row>
    <row r="628" spans="1:13" ht="51" x14ac:dyDescent="0.35">
      <c r="A628" s="54">
        <v>23020114</v>
      </c>
      <c r="B628" s="435" t="s">
        <v>2891</v>
      </c>
      <c r="C628" s="54">
        <v>70451</v>
      </c>
      <c r="D628" s="75">
        <v>150000010101</v>
      </c>
      <c r="E628" s="56">
        <v>3101</v>
      </c>
      <c r="F628" s="54">
        <v>10711100</v>
      </c>
      <c r="G628" s="57" t="s">
        <v>1310</v>
      </c>
      <c r="H628" s="58">
        <v>17950000</v>
      </c>
      <c r="I628" s="221"/>
      <c r="J628" s="87">
        <v>-10000000</v>
      </c>
      <c r="K628" s="58">
        <f t="shared" si="15"/>
        <v>7950000</v>
      </c>
      <c r="L628" s="399" t="s">
        <v>2889</v>
      </c>
    </row>
    <row r="629" spans="1:13" ht="51" x14ac:dyDescent="0.35">
      <c r="A629" s="54">
        <v>23020114</v>
      </c>
      <c r="B629" s="435" t="s">
        <v>2891</v>
      </c>
      <c r="C629" s="54">
        <v>70451</v>
      </c>
      <c r="D629" s="75">
        <v>150000010101</v>
      </c>
      <c r="E629" s="56">
        <v>3101</v>
      </c>
      <c r="F629" s="54">
        <v>10712300</v>
      </c>
      <c r="G629" s="57" t="s">
        <v>1311</v>
      </c>
      <c r="H629" s="154">
        <v>0</v>
      </c>
      <c r="I629" s="229"/>
      <c r="J629" s="87"/>
      <c r="K629" s="154">
        <f t="shared" si="15"/>
        <v>0</v>
      </c>
      <c r="L629" s="399" t="s">
        <v>2889</v>
      </c>
    </row>
    <row r="630" spans="1:13" ht="51" x14ac:dyDescent="0.35">
      <c r="A630" s="54">
        <v>23020114</v>
      </c>
      <c r="B630" s="435" t="s">
        <v>2891</v>
      </c>
      <c r="C630" s="54">
        <v>70451</v>
      </c>
      <c r="D630" s="75">
        <v>150000010101</v>
      </c>
      <c r="E630" s="56">
        <v>3101</v>
      </c>
      <c r="F630" s="54">
        <v>10712300</v>
      </c>
      <c r="G630" s="57" t="s">
        <v>1312</v>
      </c>
      <c r="H630" s="58">
        <v>7500000</v>
      </c>
      <c r="I630" s="221"/>
      <c r="J630" s="87"/>
      <c r="K630" s="58">
        <f t="shared" si="15"/>
        <v>7500000</v>
      </c>
      <c r="L630" s="399" t="s">
        <v>2889</v>
      </c>
    </row>
    <row r="631" spans="1:13" ht="51" x14ac:dyDescent="0.35">
      <c r="A631" s="54">
        <v>23020114</v>
      </c>
      <c r="B631" s="435" t="s">
        <v>2891</v>
      </c>
      <c r="C631" s="54">
        <v>70451</v>
      </c>
      <c r="D631" s="75">
        <v>150000010101</v>
      </c>
      <c r="E631" s="56">
        <v>3101</v>
      </c>
      <c r="F631" s="54">
        <v>10712300</v>
      </c>
      <c r="G631" s="57" t="s">
        <v>1313</v>
      </c>
      <c r="H631" s="58">
        <v>7500000</v>
      </c>
      <c r="I631" s="221"/>
      <c r="J631" s="87"/>
      <c r="K631" s="58">
        <f t="shared" si="15"/>
        <v>7500000</v>
      </c>
      <c r="L631" s="399" t="s">
        <v>2889</v>
      </c>
    </row>
    <row r="632" spans="1:13" ht="102" x14ac:dyDescent="0.35">
      <c r="A632" s="54">
        <v>23020114</v>
      </c>
      <c r="B632" s="435" t="s">
        <v>2891</v>
      </c>
      <c r="C632" s="54">
        <v>70451</v>
      </c>
      <c r="D632" s="75">
        <v>150000010101</v>
      </c>
      <c r="E632" s="56">
        <v>3101</v>
      </c>
      <c r="F632" s="54">
        <v>10712300</v>
      </c>
      <c r="G632" s="57" t="s">
        <v>1314</v>
      </c>
      <c r="H632" s="58">
        <v>3590000</v>
      </c>
      <c r="I632" s="221"/>
      <c r="J632" s="87"/>
      <c r="K632" s="58">
        <f t="shared" si="15"/>
        <v>3590000</v>
      </c>
      <c r="L632" s="399" t="s">
        <v>2889</v>
      </c>
      <c r="M632" s="127"/>
    </row>
    <row r="633" spans="1:13" ht="102" x14ac:dyDescent="0.35">
      <c r="A633" s="54">
        <v>23020114</v>
      </c>
      <c r="B633" s="435" t="s">
        <v>2891</v>
      </c>
      <c r="C633" s="54">
        <v>70451</v>
      </c>
      <c r="D633" s="75">
        <v>150000010101</v>
      </c>
      <c r="E633" s="56">
        <v>3101</v>
      </c>
      <c r="F633" s="54">
        <v>10712300</v>
      </c>
      <c r="G633" s="86" t="s">
        <v>2029</v>
      </c>
      <c r="H633" s="58">
        <v>3590000</v>
      </c>
      <c r="I633" s="221"/>
      <c r="J633" s="87"/>
      <c r="K633" s="58">
        <f t="shared" si="15"/>
        <v>3590000</v>
      </c>
      <c r="L633" s="399" t="s">
        <v>2889</v>
      </c>
    </row>
    <row r="634" spans="1:13" ht="51" x14ac:dyDescent="0.35">
      <c r="A634" s="54">
        <v>23020114</v>
      </c>
      <c r="B634" s="435" t="s">
        <v>2891</v>
      </c>
      <c r="C634" s="54">
        <v>70451</v>
      </c>
      <c r="D634" s="75">
        <v>150000010101</v>
      </c>
      <c r="E634" s="56">
        <v>3101</v>
      </c>
      <c r="F634" s="54">
        <v>10712300</v>
      </c>
      <c r="G634" s="57" t="s">
        <v>1315</v>
      </c>
      <c r="H634" s="58">
        <v>3590000</v>
      </c>
      <c r="I634" s="221"/>
      <c r="J634" s="87"/>
      <c r="K634" s="58">
        <f t="shared" si="15"/>
        <v>3590000</v>
      </c>
      <c r="L634" s="399" t="s">
        <v>2889</v>
      </c>
    </row>
    <row r="635" spans="1:13" ht="51" x14ac:dyDescent="0.35">
      <c r="A635" s="54">
        <v>23020114</v>
      </c>
      <c r="B635" s="435" t="s">
        <v>2891</v>
      </c>
      <c r="C635" s="54">
        <v>70451</v>
      </c>
      <c r="D635" s="75">
        <v>150000010101</v>
      </c>
      <c r="E635" s="56">
        <v>3101</v>
      </c>
      <c r="F635" s="54">
        <v>10712300</v>
      </c>
      <c r="G635" s="57" t="s">
        <v>1316</v>
      </c>
      <c r="H635" s="58">
        <v>7500000</v>
      </c>
      <c r="I635" s="221"/>
      <c r="J635" s="87"/>
      <c r="K635" s="58">
        <f t="shared" si="15"/>
        <v>7500000</v>
      </c>
      <c r="L635" s="399" t="s">
        <v>2889</v>
      </c>
    </row>
    <row r="636" spans="1:13" ht="76.5" x14ac:dyDescent="0.35">
      <c r="A636" s="54">
        <v>23020114</v>
      </c>
      <c r="B636" s="435" t="s">
        <v>2891</v>
      </c>
      <c r="C636" s="54">
        <v>70451</v>
      </c>
      <c r="D636" s="75">
        <v>150000010101</v>
      </c>
      <c r="E636" s="56">
        <v>3101</v>
      </c>
      <c r="F636" s="54">
        <v>10720700</v>
      </c>
      <c r="G636" s="57" t="s">
        <v>1317</v>
      </c>
      <c r="H636" s="58">
        <v>3590000</v>
      </c>
      <c r="I636" s="221"/>
      <c r="J636" s="87"/>
      <c r="K636" s="58">
        <f t="shared" si="15"/>
        <v>3590000</v>
      </c>
      <c r="L636" s="399" t="s">
        <v>2889</v>
      </c>
    </row>
    <row r="637" spans="1:13" ht="51" x14ac:dyDescent="0.35">
      <c r="A637" s="54">
        <v>23020114</v>
      </c>
      <c r="B637" s="435" t="s">
        <v>2891</v>
      </c>
      <c r="C637" s="54">
        <v>70451</v>
      </c>
      <c r="D637" s="75">
        <v>150000010101</v>
      </c>
      <c r="E637" s="56">
        <v>3101</v>
      </c>
      <c r="F637" s="54">
        <v>10712300</v>
      </c>
      <c r="G637" s="57" t="s">
        <v>1318</v>
      </c>
      <c r="H637" s="58">
        <v>5000000</v>
      </c>
      <c r="I637" s="221"/>
      <c r="J637" s="87"/>
      <c r="K637" s="58">
        <f t="shared" si="15"/>
        <v>5000000</v>
      </c>
      <c r="L637" s="399" t="s">
        <v>2889</v>
      </c>
    </row>
    <row r="638" spans="1:13" ht="51" x14ac:dyDescent="0.35">
      <c r="A638" s="54">
        <v>23020114</v>
      </c>
      <c r="B638" s="435" t="s">
        <v>2891</v>
      </c>
      <c r="C638" s="54">
        <v>70451</v>
      </c>
      <c r="D638" s="75">
        <v>150000010101</v>
      </c>
      <c r="E638" s="56">
        <v>3101</v>
      </c>
      <c r="F638" s="54">
        <v>10712300</v>
      </c>
      <c r="G638" s="57" t="s">
        <v>1319</v>
      </c>
      <c r="H638" s="58">
        <v>5000000</v>
      </c>
      <c r="I638" s="221"/>
      <c r="J638" s="87"/>
      <c r="K638" s="58">
        <f t="shared" si="15"/>
        <v>5000000</v>
      </c>
      <c r="L638" s="399" t="s">
        <v>2889</v>
      </c>
    </row>
    <row r="639" spans="1:13" ht="51" x14ac:dyDescent="0.35">
      <c r="A639" s="54">
        <v>23020114</v>
      </c>
      <c r="B639" s="435" t="s">
        <v>2891</v>
      </c>
      <c r="C639" s="54">
        <v>70451</v>
      </c>
      <c r="D639" s="75">
        <v>150000010101</v>
      </c>
      <c r="E639" s="56">
        <v>3101</v>
      </c>
      <c r="F639" s="54">
        <v>10730300</v>
      </c>
      <c r="G639" s="57" t="s">
        <v>1320</v>
      </c>
      <c r="H639" s="58">
        <v>2000000</v>
      </c>
      <c r="I639" s="221"/>
      <c r="J639" s="87"/>
      <c r="K639" s="58">
        <f t="shared" si="15"/>
        <v>2000000</v>
      </c>
      <c r="L639" s="399" t="s">
        <v>2889</v>
      </c>
    </row>
    <row r="640" spans="1:13" ht="51" x14ac:dyDescent="0.35">
      <c r="A640" s="54">
        <v>23020114</v>
      </c>
      <c r="B640" s="435" t="s">
        <v>2891</v>
      </c>
      <c r="C640" s="54">
        <v>70451</v>
      </c>
      <c r="D640" s="75">
        <v>150000010101</v>
      </c>
      <c r="E640" s="56">
        <v>3101</v>
      </c>
      <c r="F640" s="54">
        <v>10731600</v>
      </c>
      <c r="G640" s="57" t="s">
        <v>1321</v>
      </c>
      <c r="H640" s="58">
        <v>2000000</v>
      </c>
      <c r="I640" s="221"/>
      <c r="J640" s="87"/>
      <c r="K640" s="58">
        <f t="shared" si="15"/>
        <v>2000000</v>
      </c>
      <c r="L640" s="399" t="s">
        <v>2889</v>
      </c>
    </row>
    <row r="641" spans="1:23" ht="51" x14ac:dyDescent="0.35">
      <c r="A641" s="54">
        <v>23020114</v>
      </c>
      <c r="B641" s="435" t="s">
        <v>2891</v>
      </c>
      <c r="C641" s="54">
        <v>70451</v>
      </c>
      <c r="D641" s="75">
        <v>150000010101</v>
      </c>
      <c r="E641" s="56">
        <v>3101</v>
      </c>
      <c r="F641" s="54">
        <v>10731600</v>
      </c>
      <c r="G641" s="57" t="s">
        <v>1322</v>
      </c>
      <c r="H641" s="58">
        <v>2000000</v>
      </c>
      <c r="I641" s="221"/>
      <c r="J641" s="87"/>
      <c r="K641" s="58">
        <f t="shared" si="15"/>
        <v>2000000</v>
      </c>
      <c r="L641" s="399" t="s">
        <v>2889</v>
      </c>
    </row>
    <row r="642" spans="1:23" ht="51" x14ac:dyDescent="0.35">
      <c r="A642" s="54">
        <v>23020114</v>
      </c>
      <c r="B642" s="435" t="s">
        <v>2891</v>
      </c>
      <c r="C642" s="54">
        <v>70451</v>
      </c>
      <c r="D642" s="75">
        <v>150000010101</v>
      </c>
      <c r="E642" s="56">
        <v>3101</v>
      </c>
      <c r="F642" s="54">
        <v>10731600</v>
      </c>
      <c r="G642" s="57" t="s">
        <v>1323</v>
      </c>
      <c r="H642" s="58">
        <v>2000000</v>
      </c>
      <c r="I642" s="221"/>
      <c r="J642" s="87"/>
      <c r="K642" s="58">
        <f t="shared" si="15"/>
        <v>2000000</v>
      </c>
      <c r="L642" s="399" t="s">
        <v>2889</v>
      </c>
    </row>
    <row r="643" spans="1:23" ht="51" x14ac:dyDescent="0.35">
      <c r="A643" s="54">
        <v>23020114</v>
      </c>
      <c r="B643" s="435" t="s">
        <v>2891</v>
      </c>
      <c r="C643" s="54">
        <v>70451</v>
      </c>
      <c r="D643" s="75">
        <v>150000010101</v>
      </c>
      <c r="E643" s="56">
        <v>3101</v>
      </c>
      <c r="F643" s="54">
        <v>10731700</v>
      </c>
      <c r="G643" s="57" t="s">
        <v>1324</v>
      </c>
      <c r="H643" s="58">
        <v>2000000</v>
      </c>
      <c r="I643" s="221"/>
      <c r="J643" s="87"/>
      <c r="K643" s="58">
        <f t="shared" si="15"/>
        <v>2000000</v>
      </c>
      <c r="L643" s="399" t="s">
        <v>2889</v>
      </c>
    </row>
    <row r="644" spans="1:23" ht="51" x14ac:dyDescent="0.35">
      <c r="A644" s="54">
        <v>23020114</v>
      </c>
      <c r="B644" s="435" t="s">
        <v>2891</v>
      </c>
      <c r="C644" s="54">
        <v>70451</v>
      </c>
      <c r="D644" s="75">
        <v>150000010101</v>
      </c>
      <c r="E644" s="56">
        <v>3101</v>
      </c>
      <c r="F644" s="54">
        <v>10720800</v>
      </c>
      <c r="G644" s="57" t="s">
        <v>1325</v>
      </c>
      <c r="H644" s="58">
        <v>2000000</v>
      </c>
      <c r="I644" s="221"/>
      <c r="J644" s="87"/>
      <c r="K644" s="58">
        <f t="shared" si="15"/>
        <v>2000000</v>
      </c>
      <c r="L644" s="399" t="s">
        <v>2889</v>
      </c>
    </row>
    <row r="645" spans="1:23" ht="51" x14ac:dyDescent="0.35">
      <c r="A645" s="314">
        <v>23020114</v>
      </c>
      <c r="B645" s="435" t="s">
        <v>2891</v>
      </c>
      <c r="C645" s="314">
        <v>70451</v>
      </c>
      <c r="D645" s="315">
        <v>150000010101</v>
      </c>
      <c r="E645" s="316">
        <v>3101</v>
      </c>
      <c r="F645" s="314">
        <v>10720700</v>
      </c>
      <c r="G645" s="317" t="s">
        <v>1326</v>
      </c>
      <c r="H645" s="324">
        <v>25000000</v>
      </c>
      <c r="I645" s="325"/>
      <c r="J645" s="320">
        <v>-15000000</v>
      </c>
      <c r="K645" s="324">
        <f t="shared" si="15"/>
        <v>10000000</v>
      </c>
      <c r="L645" s="401" t="s">
        <v>2889</v>
      </c>
      <c r="M645" s="323"/>
      <c r="N645" s="323"/>
      <c r="O645" s="323"/>
      <c r="P645" s="323"/>
      <c r="Q645" s="323"/>
      <c r="R645" s="323"/>
      <c r="S645" s="323"/>
      <c r="T645" s="323"/>
      <c r="U645" s="323"/>
      <c r="V645" s="323"/>
      <c r="W645" s="323"/>
    </row>
    <row r="646" spans="1:23" ht="76.5" x14ac:dyDescent="0.35">
      <c r="A646" s="54">
        <v>23020114</v>
      </c>
      <c r="B646" s="435" t="s">
        <v>2891</v>
      </c>
      <c r="C646" s="54">
        <v>70451</v>
      </c>
      <c r="D646" s="75">
        <v>90000010103</v>
      </c>
      <c r="E646" s="56">
        <v>3101</v>
      </c>
      <c r="F646" s="54">
        <v>10720400</v>
      </c>
      <c r="G646" s="57" t="s">
        <v>1327</v>
      </c>
      <c r="H646" s="58">
        <v>2500000</v>
      </c>
      <c r="I646" s="221"/>
      <c r="J646" s="87"/>
      <c r="K646" s="58">
        <f t="shared" si="15"/>
        <v>2500000</v>
      </c>
      <c r="L646" s="399" t="s">
        <v>2889</v>
      </c>
    </row>
    <row r="647" spans="1:23" ht="76.5" x14ac:dyDescent="0.35">
      <c r="A647" s="54">
        <v>23020114</v>
      </c>
      <c r="B647" s="435" t="s">
        <v>2891</v>
      </c>
      <c r="C647" s="54">
        <v>70451</v>
      </c>
      <c r="D647" s="75">
        <v>150000010101</v>
      </c>
      <c r="E647" s="56">
        <v>3101</v>
      </c>
      <c r="F647" s="54">
        <v>10721300</v>
      </c>
      <c r="G647" s="57" t="s">
        <v>1328</v>
      </c>
      <c r="H647" s="58">
        <v>2500000</v>
      </c>
      <c r="I647" s="221"/>
      <c r="J647" s="87"/>
      <c r="K647" s="58">
        <f t="shared" si="15"/>
        <v>2500000</v>
      </c>
      <c r="L647" s="399" t="s">
        <v>2889</v>
      </c>
    </row>
    <row r="648" spans="1:23" ht="51" x14ac:dyDescent="0.35">
      <c r="A648" s="54">
        <v>23020114</v>
      </c>
      <c r="B648" s="435" t="s">
        <v>2891</v>
      </c>
      <c r="C648" s="54">
        <v>70451</v>
      </c>
      <c r="D648" s="75">
        <v>150000010101</v>
      </c>
      <c r="E648" s="56">
        <v>3101</v>
      </c>
      <c r="F648" s="54">
        <v>10730200</v>
      </c>
      <c r="G648" s="57" t="s">
        <v>1329</v>
      </c>
      <c r="H648" s="58">
        <v>2500000</v>
      </c>
      <c r="I648" s="221"/>
      <c r="J648" s="87"/>
      <c r="K648" s="58">
        <f t="shared" si="15"/>
        <v>2500000</v>
      </c>
      <c r="L648" s="399" t="s">
        <v>2889</v>
      </c>
    </row>
    <row r="649" spans="1:23" ht="51" x14ac:dyDescent="0.35">
      <c r="A649" s="54">
        <v>23020114</v>
      </c>
      <c r="B649" s="435" t="s">
        <v>2891</v>
      </c>
      <c r="C649" s="54">
        <v>70451</v>
      </c>
      <c r="D649" s="75">
        <v>150000010101</v>
      </c>
      <c r="E649" s="56">
        <v>3101</v>
      </c>
      <c r="F649" s="54">
        <v>10712300</v>
      </c>
      <c r="G649" s="57" t="s">
        <v>1330</v>
      </c>
      <c r="H649" s="58">
        <v>2500000</v>
      </c>
      <c r="I649" s="221"/>
      <c r="J649" s="87"/>
      <c r="K649" s="58">
        <f t="shared" si="15"/>
        <v>2500000</v>
      </c>
      <c r="L649" s="399" t="s">
        <v>2889</v>
      </c>
      <c r="M649" s="127"/>
    </row>
    <row r="650" spans="1:23" ht="76.5" x14ac:dyDescent="0.35">
      <c r="A650" s="54">
        <v>23020114</v>
      </c>
      <c r="B650" s="435" t="s">
        <v>2891</v>
      </c>
      <c r="C650" s="54">
        <v>70451</v>
      </c>
      <c r="D650" s="75">
        <v>150000010101</v>
      </c>
      <c r="E650" s="56">
        <v>3101</v>
      </c>
      <c r="F650" s="54">
        <v>10720400</v>
      </c>
      <c r="G650" s="86" t="s">
        <v>2030</v>
      </c>
      <c r="H650" s="58">
        <v>2500000</v>
      </c>
      <c r="I650" s="221"/>
      <c r="J650" s="87"/>
      <c r="K650" s="58">
        <f t="shared" si="15"/>
        <v>2500000</v>
      </c>
      <c r="L650" s="399" t="s">
        <v>2889</v>
      </c>
    </row>
    <row r="651" spans="1:23" ht="51" x14ac:dyDescent="0.35">
      <c r="A651" s="54">
        <v>23020114</v>
      </c>
      <c r="B651" s="435" t="s">
        <v>2891</v>
      </c>
      <c r="C651" s="54">
        <v>70451</v>
      </c>
      <c r="D651" s="75">
        <v>150000010101</v>
      </c>
      <c r="E651" s="56">
        <v>3101</v>
      </c>
      <c r="F651" s="54">
        <v>10712300</v>
      </c>
      <c r="G651" s="57" t="s">
        <v>1330</v>
      </c>
      <c r="H651" s="58">
        <v>2500000</v>
      </c>
      <c r="I651" s="221"/>
      <c r="J651" s="87"/>
      <c r="K651" s="58">
        <f t="shared" si="15"/>
        <v>2500000</v>
      </c>
      <c r="L651" s="399" t="s">
        <v>2889</v>
      </c>
    </row>
    <row r="652" spans="1:23" ht="51" x14ac:dyDescent="0.35">
      <c r="A652" s="54">
        <v>23020114</v>
      </c>
      <c r="B652" s="435" t="s">
        <v>2891</v>
      </c>
      <c r="C652" s="54">
        <v>70451</v>
      </c>
      <c r="D652" s="75">
        <v>150000010101</v>
      </c>
      <c r="E652" s="56">
        <v>3101</v>
      </c>
      <c r="F652" s="54">
        <v>10720600</v>
      </c>
      <c r="G652" s="57" t="s">
        <v>1331</v>
      </c>
      <c r="H652" s="58">
        <v>2500000</v>
      </c>
      <c r="I652" s="221"/>
      <c r="J652" s="87"/>
      <c r="K652" s="58">
        <f t="shared" si="15"/>
        <v>2500000</v>
      </c>
      <c r="L652" s="399" t="s">
        <v>2889</v>
      </c>
    </row>
    <row r="653" spans="1:23" ht="51" x14ac:dyDescent="0.35">
      <c r="A653" s="54">
        <v>23020114</v>
      </c>
      <c r="B653" s="435" t="s">
        <v>2891</v>
      </c>
      <c r="C653" s="54">
        <v>70451</v>
      </c>
      <c r="D653" s="75">
        <v>150000010101</v>
      </c>
      <c r="E653" s="56">
        <v>3101</v>
      </c>
      <c r="F653" s="54">
        <v>10731600</v>
      </c>
      <c r="G653" s="57" t="s">
        <v>1332</v>
      </c>
      <c r="H653" s="58">
        <v>2500000</v>
      </c>
      <c r="I653" s="221"/>
      <c r="J653" s="87"/>
      <c r="K653" s="58">
        <f t="shared" si="15"/>
        <v>2500000</v>
      </c>
      <c r="L653" s="399" t="s">
        <v>2889</v>
      </c>
    </row>
    <row r="654" spans="1:23" ht="51" x14ac:dyDescent="0.35">
      <c r="A654" s="54">
        <v>23020114</v>
      </c>
      <c r="B654" s="435" t="s">
        <v>2891</v>
      </c>
      <c r="C654" s="54">
        <v>70451</v>
      </c>
      <c r="D654" s="75">
        <v>150000010101</v>
      </c>
      <c r="E654" s="56">
        <v>3101</v>
      </c>
      <c r="F654" s="54">
        <v>10731600</v>
      </c>
      <c r="G654" s="57" t="s">
        <v>1333</v>
      </c>
      <c r="H654" s="58">
        <v>2500000</v>
      </c>
      <c r="I654" s="221"/>
      <c r="J654" s="87"/>
      <c r="K654" s="58">
        <f t="shared" si="15"/>
        <v>2500000</v>
      </c>
      <c r="L654" s="399" t="s">
        <v>2889</v>
      </c>
    </row>
    <row r="655" spans="1:23" ht="51" x14ac:dyDescent="0.35">
      <c r="A655" s="78">
        <v>23020114</v>
      </c>
      <c r="B655" s="435" t="s">
        <v>2891</v>
      </c>
      <c r="C655" s="78">
        <v>70451</v>
      </c>
      <c r="D655" s="79">
        <v>150000010101</v>
      </c>
      <c r="E655" s="80">
        <v>3101</v>
      </c>
      <c r="F655" s="78">
        <v>10711000</v>
      </c>
      <c r="G655" s="91" t="s">
        <v>2031</v>
      </c>
      <c r="H655" s="81">
        <v>2500000</v>
      </c>
      <c r="I655" s="228"/>
      <c r="J655" s="133"/>
      <c r="K655" s="81">
        <f t="shared" si="15"/>
        <v>2500000</v>
      </c>
      <c r="L655" s="399" t="s">
        <v>2889</v>
      </c>
    </row>
    <row r="656" spans="1:23" ht="51" x14ac:dyDescent="0.35">
      <c r="A656" s="54">
        <v>23020114</v>
      </c>
      <c r="B656" s="435" t="s">
        <v>2891</v>
      </c>
      <c r="C656" s="54">
        <v>70451</v>
      </c>
      <c r="D656" s="75">
        <v>150000010101</v>
      </c>
      <c r="E656" s="56">
        <v>3101</v>
      </c>
      <c r="F656" s="54">
        <v>10720600</v>
      </c>
      <c r="G656" s="57" t="s">
        <v>1334</v>
      </c>
      <c r="H656" s="58">
        <v>2500000</v>
      </c>
      <c r="I656" s="221"/>
      <c r="J656" s="87"/>
      <c r="K656" s="58">
        <f t="shared" si="15"/>
        <v>2500000</v>
      </c>
      <c r="L656" s="399" t="s">
        <v>2889</v>
      </c>
    </row>
    <row r="657" spans="1:13" ht="51" x14ac:dyDescent="0.35">
      <c r="A657" s="54">
        <v>23020114</v>
      </c>
      <c r="B657" s="435" t="s">
        <v>2891</v>
      </c>
      <c r="C657" s="54">
        <v>70451</v>
      </c>
      <c r="D657" s="75">
        <v>150000010101</v>
      </c>
      <c r="E657" s="56">
        <v>3101</v>
      </c>
      <c r="F657" s="54">
        <v>10720600</v>
      </c>
      <c r="G657" s="57" t="s">
        <v>1335</v>
      </c>
      <c r="H657" s="58">
        <v>2500000</v>
      </c>
      <c r="I657" s="221"/>
      <c r="J657" s="87"/>
      <c r="K657" s="58">
        <f t="shared" si="15"/>
        <v>2500000</v>
      </c>
      <c r="L657" s="399" t="s">
        <v>2889</v>
      </c>
    </row>
    <row r="658" spans="1:13" ht="51" x14ac:dyDescent="0.35">
      <c r="A658" s="54">
        <v>23020114</v>
      </c>
      <c r="B658" s="435" t="s">
        <v>2891</v>
      </c>
      <c r="C658" s="54">
        <v>70451</v>
      </c>
      <c r="D658" s="75">
        <v>150000010101</v>
      </c>
      <c r="E658" s="56">
        <v>3101</v>
      </c>
      <c r="F658" s="54">
        <v>10720600</v>
      </c>
      <c r="G658" s="57" t="s">
        <v>1336</v>
      </c>
      <c r="H658" s="58">
        <v>2500000</v>
      </c>
      <c r="I658" s="221"/>
      <c r="J658" s="87"/>
      <c r="K658" s="58">
        <f t="shared" si="15"/>
        <v>2500000</v>
      </c>
      <c r="L658" s="399" t="s">
        <v>2889</v>
      </c>
    </row>
    <row r="659" spans="1:13" ht="51" x14ac:dyDescent="0.35">
      <c r="A659" s="54">
        <v>23020114</v>
      </c>
      <c r="B659" s="435" t="s">
        <v>2891</v>
      </c>
      <c r="C659" s="54">
        <v>70451</v>
      </c>
      <c r="D659" s="75">
        <v>150000010101</v>
      </c>
      <c r="E659" s="56">
        <v>3101</v>
      </c>
      <c r="F659" s="54">
        <v>10720600</v>
      </c>
      <c r="G659" s="57" t="s">
        <v>1337</v>
      </c>
      <c r="H659" s="58">
        <v>2500000</v>
      </c>
      <c r="I659" s="221"/>
      <c r="J659" s="87"/>
      <c r="K659" s="58">
        <f t="shared" si="15"/>
        <v>2500000</v>
      </c>
      <c r="L659" s="399" t="s">
        <v>2889</v>
      </c>
    </row>
    <row r="660" spans="1:13" ht="51" x14ac:dyDescent="0.35">
      <c r="A660" s="54">
        <v>23020114</v>
      </c>
      <c r="B660" s="435" t="s">
        <v>2891</v>
      </c>
      <c r="C660" s="54">
        <v>70451</v>
      </c>
      <c r="D660" s="75">
        <v>150000010101</v>
      </c>
      <c r="E660" s="56">
        <v>3101</v>
      </c>
      <c r="F660" s="54">
        <v>10720600</v>
      </c>
      <c r="G660" s="57" t="s">
        <v>1338</v>
      </c>
      <c r="H660" s="58">
        <v>2500000</v>
      </c>
      <c r="I660" s="221"/>
      <c r="J660" s="87"/>
      <c r="K660" s="58">
        <f t="shared" si="15"/>
        <v>2500000</v>
      </c>
      <c r="L660" s="399" t="s">
        <v>2889</v>
      </c>
    </row>
    <row r="661" spans="1:13" ht="51" x14ac:dyDescent="0.35">
      <c r="A661" s="54">
        <v>23020114</v>
      </c>
      <c r="B661" s="435" t="s">
        <v>2891</v>
      </c>
      <c r="C661" s="54">
        <v>70451</v>
      </c>
      <c r="D661" s="75">
        <v>150000010101</v>
      </c>
      <c r="E661" s="56">
        <v>3101</v>
      </c>
      <c r="F661" s="54">
        <v>10731800</v>
      </c>
      <c r="G661" s="57" t="s">
        <v>1339</v>
      </c>
      <c r="H661" s="58">
        <v>2500000</v>
      </c>
      <c r="I661" s="221"/>
      <c r="J661" s="87"/>
      <c r="K661" s="58">
        <f t="shared" si="15"/>
        <v>2500000</v>
      </c>
      <c r="L661" s="399" t="s">
        <v>2889</v>
      </c>
    </row>
    <row r="662" spans="1:13" ht="51" x14ac:dyDescent="0.35">
      <c r="A662" s="54">
        <v>23020114</v>
      </c>
      <c r="B662" s="435" t="s">
        <v>2891</v>
      </c>
      <c r="C662" s="54">
        <v>70451</v>
      </c>
      <c r="D662" s="75">
        <v>150000010101</v>
      </c>
      <c r="E662" s="56">
        <v>3101</v>
      </c>
      <c r="F662" s="54">
        <v>10720800</v>
      </c>
      <c r="G662" s="57" t="s">
        <v>1340</v>
      </c>
      <c r="H662" s="58">
        <v>2500000</v>
      </c>
      <c r="I662" s="221"/>
      <c r="J662" s="87"/>
      <c r="K662" s="58">
        <f t="shared" si="15"/>
        <v>2500000</v>
      </c>
      <c r="L662" s="399" t="s">
        <v>2889</v>
      </c>
    </row>
    <row r="663" spans="1:13" ht="51" x14ac:dyDescent="0.35">
      <c r="A663" s="54">
        <v>23020114</v>
      </c>
      <c r="B663" s="435" t="s">
        <v>2891</v>
      </c>
      <c r="C663" s="54">
        <v>70451</v>
      </c>
      <c r="D663" s="75">
        <v>150000010101</v>
      </c>
      <c r="E663" s="56">
        <v>3101</v>
      </c>
      <c r="F663" s="54">
        <v>10720700</v>
      </c>
      <c r="G663" s="57" t="s">
        <v>1341</v>
      </c>
      <c r="H663" s="58">
        <v>2500000</v>
      </c>
      <c r="I663" s="221"/>
      <c r="J663" s="87"/>
      <c r="K663" s="58">
        <f t="shared" si="15"/>
        <v>2500000</v>
      </c>
      <c r="L663" s="399" t="s">
        <v>2889</v>
      </c>
    </row>
    <row r="664" spans="1:13" ht="51" x14ac:dyDescent="0.35">
      <c r="A664" s="54">
        <v>23020114</v>
      </c>
      <c r="B664" s="435" t="s">
        <v>2891</v>
      </c>
      <c r="C664" s="54">
        <v>70451</v>
      </c>
      <c r="D664" s="75">
        <v>150000010101</v>
      </c>
      <c r="E664" s="56">
        <v>3101</v>
      </c>
      <c r="F664" s="54">
        <v>10721300</v>
      </c>
      <c r="G664" s="76" t="s">
        <v>1342</v>
      </c>
      <c r="H664" s="77">
        <v>2500000</v>
      </c>
      <c r="I664" s="230"/>
      <c r="J664" s="134"/>
      <c r="K664" s="77">
        <f t="shared" si="15"/>
        <v>2500000</v>
      </c>
      <c r="L664" s="399" t="s">
        <v>2889</v>
      </c>
    </row>
    <row r="665" spans="1:13" ht="51" x14ac:dyDescent="0.35">
      <c r="A665" s="78">
        <v>23020114</v>
      </c>
      <c r="B665" s="437" t="s">
        <v>2891</v>
      </c>
      <c r="C665" s="78">
        <v>70451</v>
      </c>
      <c r="D665" s="79">
        <v>150000010101</v>
      </c>
      <c r="E665" s="80">
        <v>3101</v>
      </c>
      <c r="F665" s="78">
        <v>10711000</v>
      </c>
      <c r="G665" s="129" t="s">
        <v>1343</v>
      </c>
      <c r="H665" s="81">
        <v>2500000</v>
      </c>
      <c r="I665" s="228"/>
      <c r="J665" s="133"/>
      <c r="K665" s="81">
        <f t="shared" si="15"/>
        <v>2500000</v>
      </c>
      <c r="L665" s="210" t="s">
        <v>2889</v>
      </c>
    </row>
    <row r="666" spans="1:13" ht="51" x14ac:dyDescent="0.35">
      <c r="A666" s="54">
        <v>23020114</v>
      </c>
      <c r="B666" s="436" t="s">
        <v>2891</v>
      </c>
      <c r="C666" s="54">
        <v>70451</v>
      </c>
      <c r="D666" s="75">
        <v>150000010101</v>
      </c>
      <c r="E666" s="56">
        <v>3101</v>
      </c>
      <c r="F666" s="54">
        <v>10720600</v>
      </c>
      <c r="G666" s="57" t="s">
        <v>1344</v>
      </c>
      <c r="H666" s="58">
        <v>2500000</v>
      </c>
      <c r="I666" s="221"/>
      <c r="J666" s="87"/>
      <c r="K666" s="58">
        <f t="shared" ref="K666:K729" si="16">SUM(H666,J666)</f>
        <v>2500000</v>
      </c>
      <c r="L666" s="204" t="s">
        <v>2889</v>
      </c>
    </row>
    <row r="667" spans="1:13" ht="51" x14ac:dyDescent="0.35">
      <c r="A667" s="54">
        <v>23020114</v>
      </c>
      <c r="B667" s="436" t="s">
        <v>2891</v>
      </c>
      <c r="C667" s="54">
        <v>70451</v>
      </c>
      <c r="D667" s="75">
        <v>150000010101</v>
      </c>
      <c r="E667" s="56">
        <v>3101</v>
      </c>
      <c r="F667" s="54">
        <v>10720500</v>
      </c>
      <c r="G667" s="57" t="s">
        <v>1345</v>
      </c>
      <c r="H667" s="58">
        <v>2500000</v>
      </c>
      <c r="I667" s="221"/>
      <c r="J667" s="87"/>
      <c r="K667" s="58">
        <f t="shared" si="16"/>
        <v>2500000</v>
      </c>
      <c r="L667" s="204" t="s">
        <v>2889</v>
      </c>
      <c r="M667" s="127"/>
    </row>
    <row r="668" spans="1:13" ht="51" x14ac:dyDescent="0.35">
      <c r="A668" s="54">
        <v>23020114</v>
      </c>
      <c r="B668" s="436" t="s">
        <v>2891</v>
      </c>
      <c r="C668" s="54">
        <v>70451</v>
      </c>
      <c r="D668" s="75">
        <v>150000010101</v>
      </c>
      <c r="E668" s="56">
        <v>3101</v>
      </c>
      <c r="F668" s="54">
        <v>10731600</v>
      </c>
      <c r="G668" s="86" t="s">
        <v>2032</v>
      </c>
      <c r="H668" s="58">
        <v>2500000</v>
      </c>
      <c r="I668" s="221"/>
      <c r="J668" s="87"/>
      <c r="K668" s="58">
        <f t="shared" si="16"/>
        <v>2500000</v>
      </c>
      <c r="L668" s="204" t="s">
        <v>2889</v>
      </c>
    </row>
    <row r="669" spans="1:13" ht="51" x14ac:dyDescent="0.35">
      <c r="A669" s="54">
        <v>23020114</v>
      </c>
      <c r="B669" s="436" t="s">
        <v>2891</v>
      </c>
      <c r="C669" s="54">
        <v>70451</v>
      </c>
      <c r="D669" s="75">
        <v>150000010101</v>
      </c>
      <c r="E669" s="56">
        <v>3101</v>
      </c>
      <c r="F669" s="54">
        <v>10720600</v>
      </c>
      <c r="G669" s="57" t="s">
        <v>1346</v>
      </c>
      <c r="H669" s="58">
        <v>2500000</v>
      </c>
      <c r="I669" s="221"/>
      <c r="J669" s="87"/>
      <c r="K669" s="58">
        <f t="shared" si="16"/>
        <v>2500000</v>
      </c>
      <c r="L669" s="204" t="s">
        <v>2889</v>
      </c>
    </row>
    <row r="670" spans="1:13" ht="51" x14ac:dyDescent="0.35">
      <c r="A670" s="54">
        <v>23020114</v>
      </c>
      <c r="B670" s="436" t="s">
        <v>2891</v>
      </c>
      <c r="C670" s="54">
        <v>70451</v>
      </c>
      <c r="D670" s="75">
        <v>150000010101</v>
      </c>
      <c r="E670" s="56">
        <v>3101</v>
      </c>
      <c r="F670" s="54">
        <v>10720600</v>
      </c>
      <c r="G670" s="57" t="s">
        <v>1347</v>
      </c>
      <c r="H670" s="58">
        <v>500000</v>
      </c>
      <c r="I670" s="221"/>
      <c r="J670" s="87"/>
      <c r="K670" s="58">
        <f t="shared" si="16"/>
        <v>500000</v>
      </c>
      <c r="L670" s="204" t="s">
        <v>2889</v>
      </c>
    </row>
    <row r="671" spans="1:13" ht="51" x14ac:dyDescent="0.35">
      <c r="A671" s="54">
        <v>23020114</v>
      </c>
      <c r="B671" s="436" t="s">
        <v>2891</v>
      </c>
      <c r="C671" s="54">
        <v>70451</v>
      </c>
      <c r="D671" s="75">
        <v>150000010101</v>
      </c>
      <c r="E671" s="56">
        <v>3101</v>
      </c>
      <c r="F671" s="54">
        <v>10720600</v>
      </c>
      <c r="G671" s="57" t="s">
        <v>1348</v>
      </c>
      <c r="H671" s="58">
        <v>500000</v>
      </c>
      <c r="I671" s="221"/>
      <c r="J671" s="87"/>
      <c r="K671" s="58">
        <f t="shared" si="16"/>
        <v>500000</v>
      </c>
      <c r="L671" s="204" t="s">
        <v>2889</v>
      </c>
    </row>
    <row r="672" spans="1:13" ht="76.5" x14ac:dyDescent="0.35">
      <c r="A672" s="54">
        <v>23020114</v>
      </c>
      <c r="B672" s="436" t="s">
        <v>2891</v>
      </c>
      <c r="C672" s="54">
        <v>70451</v>
      </c>
      <c r="D672" s="75">
        <v>150000010101</v>
      </c>
      <c r="E672" s="56">
        <v>3101</v>
      </c>
      <c r="F672" s="54">
        <v>10721300</v>
      </c>
      <c r="G672" s="86" t="s">
        <v>2033</v>
      </c>
      <c r="H672" s="58">
        <v>500000</v>
      </c>
      <c r="I672" s="221"/>
      <c r="J672" s="87"/>
      <c r="K672" s="58">
        <f t="shared" si="16"/>
        <v>500000</v>
      </c>
      <c r="L672" s="204" t="s">
        <v>2889</v>
      </c>
    </row>
    <row r="673" spans="1:13" ht="51" x14ac:dyDescent="0.35">
      <c r="A673" s="54">
        <v>23020114</v>
      </c>
      <c r="B673" s="436" t="s">
        <v>2891</v>
      </c>
      <c r="C673" s="54">
        <v>70451</v>
      </c>
      <c r="D673" s="75">
        <v>150000010101</v>
      </c>
      <c r="E673" s="56">
        <v>3101</v>
      </c>
      <c r="F673" s="54">
        <v>10711200</v>
      </c>
      <c r="G673" s="57" t="s">
        <v>1349</v>
      </c>
      <c r="H673" s="58">
        <v>500000</v>
      </c>
      <c r="I673" s="221"/>
      <c r="J673" s="87"/>
      <c r="K673" s="58">
        <f t="shared" si="16"/>
        <v>500000</v>
      </c>
      <c r="L673" s="204" t="s">
        <v>2889</v>
      </c>
    </row>
    <row r="674" spans="1:13" ht="51" x14ac:dyDescent="0.35">
      <c r="A674" s="54">
        <v>23020114</v>
      </c>
      <c r="B674" s="436" t="s">
        <v>2891</v>
      </c>
      <c r="C674" s="54">
        <v>70451</v>
      </c>
      <c r="D674" s="75">
        <v>150000010101</v>
      </c>
      <c r="E674" s="56">
        <v>3101</v>
      </c>
      <c r="F674" s="54">
        <v>10711200</v>
      </c>
      <c r="G674" s="57" t="s">
        <v>1350</v>
      </c>
      <c r="H674" s="58">
        <v>500000</v>
      </c>
      <c r="I674" s="221"/>
      <c r="J674" s="87"/>
      <c r="K674" s="58">
        <f t="shared" si="16"/>
        <v>500000</v>
      </c>
      <c r="L674" s="204" t="s">
        <v>2889</v>
      </c>
    </row>
    <row r="675" spans="1:13" ht="51" x14ac:dyDescent="0.35">
      <c r="A675" s="54">
        <v>23020114</v>
      </c>
      <c r="B675" s="436" t="s">
        <v>2891</v>
      </c>
      <c r="C675" s="54">
        <v>70451</v>
      </c>
      <c r="D675" s="75">
        <v>150000010101</v>
      </c>
      <c r="E675" s="56">
        <v>3101</v>
      </c>
      <c r="F675" s="54">
        <v>10711200</v>
      </c>
      <c r="G675" s="57" t="s">
        <v>1351</v>
      </c>
      <c r="H675" s="58">
        <v>500000</v>
      </c>
      <c r="I675" s="221"/>
      <c r="J675" s="87"/>
      <c r="K675" s="58">
        <f t="shared" si="16"/>
        <v>500000</v>
      </c>
      <c r="L675" s="204" t="s">
        <v>2889</v>
      </c>
    </row>
    <row r="676" spans="1:13" ht="51" x14ac:dyDescent="0.35">
      <c r="A676" s="54">
        <v>23020114</v>
      </c>
      <c r="B676" s="436" t="s">
        <v>2891</v>
      </c>
      <c r="C676" s="54">
        <v>70451</v>
      </c>
      <c r="D676" s="75">
        <v>150000010101</v>
      </c>
      <c r="E676" s="56">
        <v>3101</v>
      </c>
      <c r="F676" s="54">
        <v>10711200</v>
      </c>
      <c r="G676" s="57" t="s">
        <v>1352</v>
      </c>
      <c r="H676" s="58">
        <v>500000</v>
      </c>
      <c r="I676" s="221"/>
      <c r="J676" s="87"/>
      <c r="K676" s="58">
        <f t="shared" si="16"/>
        <v>500000</v>
      </c>
      <c r="L676" s="204" t="s">
        <v>2889</v>
      </c>
    </row>
    <row r="677" spans="1:13" ht="76.5" x14ac:dyDescent="0.35">
      <c r="A677" s="54">
        <v>23020114</v>
      </c>
      <c r="B677" s="436" t="s">
        <v>2891</v>
      </c>
      <c r="C677" s="54">
        <v>70451</v>
      </c>
      <c r="D677" s="75">
        <v>150000010101</v>
      </c>
      <c r="E677" s="56">
        <v>3101</v>
      </c>
      <c r="F677" s="54">
        <v>10710900</v>
      </c>
      <c r="G677" s="86" t="s">
        <v>2034</v>
      </c>
      <c r="H677" s="58">
        <v>500000</v>
      </c>
      <c r="I677" s="221"/>
      <c r="J677" s="87"/>
      <c r="K677" s="58">
        <f t="shared" si="16"/>
        <v>500000</v>
      </c>
      <c r="L677" s="204" t="s">
        <v>2889</v>
      </c>
    </row>
    <row r="678" spans="1:13" ht="51" x14ac:dyDescent="0.35">
      <c r="A678" s="54">
        <v>23020114</v>
      </c>
      <c r="B678" s="436" t="s">
        <v>2891</v>
      </c>
      <c r="C678" s="54">
        <v>70451</v>
      </c>
      <c r="D678" s="75">
        <v>150000010101</v>
      </c>
      <c r="E678" s="56">
        <v>3101</v>
      </c>
      <c r="F678" s="54">
        <v>10710900</v>
      </c>
      <c r="G678" s="57" t="s">
        <v>1353</v>
      </c>
      <c r="H678" s="58">
        <v>500000</v>
      </c>
      <c r="I678" s="221"/>
      <c r="J678" s="87"/>
      <c r="K678" s="58">
        <f t="shared" si="16"/>
        <v>500000</v>
      </c>
      <c r="L678" s="204" t="s">
        <v>2889</v>
      </c>
    </row>
    <row r="679" spans="1:13" ht="51" x14ac:dyDescent="0.35">
      <c r="A679" s="54">
        <v>23020114</v>
      </c>
      <c r="B679" s="436" t="s">
        <v>2891</v>
      </c>
      <c r="C679" s="54">
        <v>70451</v>
      </c>
      <c r="D679" s="75">
        <v>150000010101</v>
      </c>
      <c r="E679" s="56">
        <v>3101</v>
      </c>
      <c r="F679" s="54">
        <v>10710900</v>
      </c>
      <c r="G679" s="57" t="s">
        <v>1354</v>
      </c>
      <c r="H679" s="58">
        <v>500000</v>
      </c>
      <c r="I679" s="221"/>
      <c r="J679" s="87"/>
      <c r="K679" s="58">
        <f t="shared" si="16"/>
        <v>500000</v>
      </c>
      <c r="L679" s="204" t="s">
        <v>2889</v>
      </c>
    </row>
    <row r="680" spans="1:13" ht="51" x14ac:dyDescent="0.35">
      <c r="A680" s="54">
        <v>23020114</v>
      </c>
      <c r="B680" s="436" t="s">
        <v>2891</v>
      </c>
      <c r="C680" s="54">
        <v>70451</v>
      </c>
      <c r="D680" s="75">
        <v>150000010101</v>
      </c>
      <c r="E680" s="56">
        <v>3101</v>
      </c>
      <c r="F680" s="54">
        <v>10710900</v>
      </c>
      <c r="G680" s="57" t="s">
        <v>1355</v>
      </c>
      <c r="H680" s="58">
        <v>500000</v>
      </c>
      <c r="I680" s="221"/>
      <c r="J680" s="87"/>
      <c r="K680" s="58">
        <f t="shared" si="16"/>
        <v>500000</v>
      </c>
      <c r="L680" s="204" t="s">
        <v>2889</v>
      </c>
    </row>
    <row r="681" spans="1:13" ht="76.5" x14ac:dyDescent="0.35">
      <c r="A681" s="54">
        <v>23020114</v>
      </c>
      <c r="B681" s="436" t="s">
        <v>2891</v>
      </c>
      <c r="C681" s="54">
        <v>70451</v>
      </c>
      <c r="D681" s="75">
        <v>150000010101</v>
      </c>
      <c r="E681" s="56">
        <v>3101</v>
      </c>
      <c r="F681" s="54">
        <v>10710900</v>
      </c>
      <c r="G681" s="57" t="s">
        <v>1356</v>
      </c>
      <c r="H681" s="58">
        <v>500000</v>
      </c>
      <c r="I681" s="221"/>
      <c r="J681" s="87"/>
      <c r="K681" s="58">
        <f t="shared" si="16"/>
        <v>500000</v>
      </c>
      <c r="L681" s="204" t="s">
        <v>2889</v>
      </c>
    </row>
    <row r="682" spans="1:13" ht="51" x14ac:dyDescent="0.35">
      <c r="A682" s="54">
        <v>23020114</v>
      </c>
      <c r="B682" s="436" t="s">
        <v>2891</v>
      </c>
      <c r="C682" s="54">
        <v>70451</v>
      </c>
      <c r="D682" s="75">
        <v>150000010101</v>
      </c>
      <c r="E682" s="56">
        <v>3101</v>
      </c>
      <c r="F682" s="54">
        <v>10710900</v>
      </c>
      <c r="G682" s="57" t="s">
        <v>1357</v>
      </c>
      <c r="H682" s="58">
        <v>500000</v>
      </c>
      <c r="I682" s="221"/>
      <c r="J682" s="87"/>
      <c r="K682" s="58">
        <f t="shared" si="16"/>
        <v>500000</v>
      </c>
      <c r="L682" s="204" t="s">
        <v>2889</v>
      </c>
    </row>
    <row r="683" spans="1:13" ht="51" x14ac:dyDescent="0.35">
      <c r="A683" s="54">
        <v>23020114</v>
      </c>
      <c r="B683" s="436" t="s">
        <v>2891</v>
      </c>
      <c r="C683" s="54">
        <v>70451</v>
      </c>
      <c r="D683" s="75">
        <v>150000010101</v>
      </c>
      <c r="E683" s="56">
        <v>3101</v>
      </c>
      <c r="F683" s="54">
        <v>10731800</v>
      </c>
      <c r="G683" s="57" t="s">
        <v>1358</v>
      </c>
      <c r="H683" s="58">
        <v>500000</v>
      </c>
      <c r="I683" s="221"/>
      <c r="J683" s="87"/>
      <c r="K683" s="58">
        <f t="shared" si="16"/>
        <v>500000</v>
      </c>
      <c r="L683" s="204" t="s">
        <v>2889</v>
      </c>
    </row>
    <row r="684" spans="1:13" ht="51" x14ac:dyDescent="0.35">
      <c r="A684" s="54">
        <v>23020114</v>
      </c>
      <c r="B684" s="436" t="s">
        <v>2891</v>
      </c>
      <c r="C684" s="54">
        <v>70451</v>
      </c>
      <c r="D684" s="75">
        <v>150000010101</v>
      </c>
      <c r="E684" s="56">
        <v>3101</v>
      </c>
      <c r="F684" s="54">
        <v>10731800</v>
      </c>
      <c r="G684" s="57" t="s">
        <v>1359</v>
      </c>
      <c r="H684" s="58">
        <v>500000</v>
      </c>
      <c r="I684" s="221"/>
      <c r="J684" s="87"/>
      <c r="K684" s="58">
        <f t="shared" si="16"/>
        <v>500000</v>
      </c>
      <c r="L684" s="204" t="s">
        <v>2889</v>
      </c>
      <c r="M684" s="127"/>
    </row>
    <row r="685" spans="1:13" ht="51" x14ac:dyDescent="0.35">
      <c r="A685" s="54">
        <v>23020114</v>
      </c>
      <c r="B685" s="436" t="s">
        <v>2891</v>
      </c>
      <c r="C685" s="54">
        <v>70451</v>
      </c>
      <c r="D685" s="75">
        <v>90000010103</v>
      </c>
      <c r="E685" s="56">
        <v>3101</v>
      </c>
      <c r="F685" s="54">
        <v>10730302</v>
      </c>
      <c r="G685" s="57" t="s">
        <v>1360</v>
      </c>
      <c r="H685" s="58">
        <v>500000</v>
      </c>
      <c r="I685" s="221"/>
      <c r="J685" s="87"/>
      <c r="K685" s="58">
        <f t="shared" si="16"/>
        <v>500000</v>
      </c>
      <c r="L685" s="204" t="s">
        <v>2889</v>
      </c>
    </row>
    <row r="686" spans="1:13" ht="76.5" x14ac:dyDescent="0.35">
      <c r="A686" s="54">
        <v>23020114</v>
      </c>
      <c r="B686" s="436" t="s">
        <v>2891</v>
      </c>
      <c r="C686" s="54">
        <v>70451</v>
      </c>
      <c r="D686" s="75">
        <v>150000010101</v>
      </c>
      <c r="E686" s="56">
        <v>3101</v>
      </c>
      <c r="F686" s="54">
        <v>10730300</v>
      </c>
      <c r="G686" s="57" t="s">
        <v>1361</v>
      </c>
      <c r="H686" s="58">
        <v>500000</v>
      </c>
      <c r="I686" s="221"/>
      <c r="J686" s="87"/>
      <c r="K686" s="58">
        <f t="shared" si="16"/>
        <v>500000</v>
      </c>
      <c r="L686" s="204" t="s">
        <v>2889</v>
      </c>
    </row>
    <row r="687" spans="1:13" ht="76.5" x14ac:dyDescent="0.35">
      <c r="A687" s="54">
        <v>23020114</v>
      </c>
      <c r="B687" s="436" t="s">
        <v>2891</v>
      </c>
      <c r="C687" s="54">
        <v>70451</v>
      </c>
      <c r="D687" s="75">
        <v>150000010101</v>
      </c>
      <c r="E687" s="56">
        <v>3101</v>
      </c>
      <c r="F687" s="54">
        <v>10730300</v>
      </c>
      <c r="G687" s="57" t="s">
        <v>1362</v>
      </c>
      <c r="H687" s="58">
        <v>500000</v>
      </c>
      <c r="I687" s="221"/>
      <c r="J687" s="87"/>
      <c r="K687" s="58">
        <f t="shared" si="16"/>
        <v>500000</v>
      </c>
      <c r="L687" s="204" t="s">
        <v>2889</v>
      </c>
    </row>
    <row r="688" spans="1:13" x14ac:dyDescent="0.35">
      <c r="A688" s="54">
        <v>23020114</v>
      </c>
      <c r="B688" s="436" t="s">
        <v>2891</v>
      </c>
      <c r="C688" s="54">
        <v>70451</v>
      </c>
      <c r="D688" s="75">
        <v>150000010101</v>
      </c>
      <c r="E688" s="56">
        <v>3101</v>
      </c>
      <c r="F688" s="54">
        <v>10710900</v>
      </c>
      <c r="G688" s="57" t="s">
        <v>1363</v>
      </c>
      <c r="H688" s="58">
        <v>500000</v>
      </c>
      <c r="I688" s="221"/>
      <c r="J688" s="87"/>
      <c r="K688" s="58">
        <f t="shared" si="16"/>
        <v>500000</v>
      </c>
      <c r="L688" s="204" t="s">
        <v>2889</v>
      </c>
    </row>
    <row r="689" spans="1:23" ht="51" x14ac:dyDescent="0.35">
      <c r="A689" s="54">
        <v>23020114</v>
      </c>
      <c r="B689" s="436" t="s">
        <v>2891</v>
      </c>
      <c r="C689" s="54">
        <v>70451</v>
      </c>
      <c r="D689" s="75">
        <v>150000010101</v>
      </c>
      <c r="E689" s="56">
        <v>3101</v>
      </c>
      <c r="F689" s="54">
        <v>10730300</v>
      </c>
      <c r="G689" s="57" t="s">
        <v>1364</v>
      </c>
      <c r="H689" s="58">
        <v>500000</v>
      </c>
      <c r="I689" s="221"/>
      <c r="J689" s="87"/>
      <c r="K689" s="58">
        <f t="shared" si="16"/>
        <v>500000</v>
      </c>
      <c r="L689" s="204" t="s">
        <v>2889</v>
      </c>
    </row>
    <row r="690" spans="1:23" ht="51" x14ac:dyDescent="0.35">
      <c r="A690" s="54">
        <v>23020114</v>
      </c>
      <c r="B690" s="436" t="s">
        <v>2891</v>
      </c>
      <c r="C690" s="54">
        <v>70451</v>
      </c>
      <c r="D690" s="75">
        <v>150000010101</v>
      </c>
      <c r="E690" s="56">
        <v>3101</v>
      </c>
      <c r="F690" s="54">
        <v>10730300</v>
      </c>
      <c r="G690" s="57" t="s">
        <v>1365</v>
      </c>
      <c r="H690" s="58">
        <v>500000</v>
      </c>
      <c r="I690" s="221"/>
      <c r="J690" s="87"/>
      <c r="K690" s="58">
        <f t="shared" si="16"/>
        <v>500000</v>
      </c>
      <c r="L690" s="204" t="s">
        <v>2889</v>
      </c>
    </row>
    <row r="691" spans="1:23" ht="51" x14ac:dyDescent="0.35">
      <c r="A691" s="54">
        <v>23020114</v>
      </c>
      <c r="B691" s="436" t="s">
        <v>2891</v>
      </c>
      <c r="C691" s="54">
        <v>70451</v>
      </c>
      <c r="D691" s="75">
        <v>90000010103</v>
      </c>
      <c r="E691" s="56">
        <v>3101</v>
      </c>
      <c r="F691" s="54">
        <v>10730300</v>
      </c>
      <c r="G691" s="57" t="s">
        <v>1366</v>
      </c>
      <c r="H691" s="58">
        <v>500000</v>
      </c>
      <c r="I691" s="221"/>
      <c r="J691" s="87"/>
      <c r="K691" s="58">
        <f t="shared" si="16"/>
        <v>500000</v>
      </c>
      <c r="L691" s="204" t="s">
        <v>2889</v>
      </c>
    </row>
    <row r="692" spans="1:23" ht="51" x14ac:dyDescent="0.35">
      <c r="A692" s="54">
        <v>23020114</v>
      </c>
      <c r="B692" s="436" t="s">
        <v>2891</v>
      </c>
      <c r="C692" s="54">
        <v>70451</v>
      </c>
      <c r="D692" s="75">
        <v>150000010101</v>
      </c>
      <c r="E692" s="56">
        <v>3101</v>
      </c>
      <c r="F692" s="54">
        <v>10730300</v>
      </c>
      <c r="G692" s="57" t="s">
        <v>1367</v>
      </c>
      <c r="H692" s="58">
        <v>500000</v>
      </c>
      <c r="I692" s="221"/>
      <c r="J692" s="87"/>
      <c r="K692" s="58">
        <f t="shared" si="16"/>
        <v>500000</v>
      </c>
      <c r="L692" s="204" t="s">
        <v>2889</v>
      </c>
    </row>
    <row r="693" spans="1:23" ht="51" x14ac:dyDescent="0.35">
      <c r="A693" s="54">
        <v>23020114</v>
      </c>
      <c r="B693" s="436" t="s">
        <v>2891</v>
      </c>
      <c r="C693" s="54">
        <v>70451</v>
      </c>
      <c r="D693" s="75">
        <v>150000010101</v>
      </c>
      <c r="E693" s="56">
        <v>3101</v>
      </c>
      <c r="F693" s="54">
        <v>10730300</v>
      </c>
      <c r="G693" s="57" t="s">
        <v>1368</v>
      </c>
      <c r="H693" s="58">
        <v>500000</v>
      </c>
      <c r="I693" s="221"/>
      <c r="J693" s="87"/>
      <c r="K693" s="58">
        <f t="shared" si="16"/>
        <v>500000</v>
      </c>
      <c r="L693" s="204" t="s">
        <v>2889</v>
      </c>
    </row>
    <row r="694" spans="1:23" ht="51" x14ac:dyDescent="0.35">
      <c r="A694" s="54">
        <v>23020114</v>
      </c>
      <c r="B694" s="436" t="s">
        <v>2891</v>
      </c>
      <c r="C694" s="54">
        <v>70451</v>
      </c>
      <c r="D694" s="75">
        <v>150000010101</v>
      </c>
      <c r="E694" s="56">
        <v>3101</v>
      </c>
      <c r="F694" s="54">
        <v>10730300</v>
      </c>
      <c r="G694" s="57" t="s">
        <v>1369</v>
      </c>
      <c r="H694" s="58">
        <v>500000</v>
      </c>
      <c r="I694" s="221"/>
      <c r="J694" s="87"/>
      <c r="K694" s="58">
        <f t="shared" si="16"/>
        <v>500000</v>
      </c>
      <c r="L694" s="204" t="s">
        <v>2889</v>
      </c>
    </row>
    <row r="695" spans="1:23" ht="51" x14ac:dyDescent="0.35">
      <c r="A695" s="54">
        <v>23020114</v>
      </c>
      <c r="B695" s="436" t="s">
        <v>2891</v>
      </c>
      <c r="C695" s="54">
        <v>70451</v>
      </c>
      <c r="D695" s="75">
        <v>90000010103</v>
      </c>
      <c r="E695" s="56">
        <v>3101</v>
      </c>
      <c r="F695" s="54">
        <v>10730300</v>
      </c>
      <c r="G695" s="57" t="s">
        <v>1370</v>
      </c>
      <c r="H695" s="58">
        <v>500000</v>
      </c>
      <c r="I695" s="221"/>
      <c r="J695" s="87"/>
      <c r="K695" s="58">
        <f t="shared" si="16"/>
        <v>500000</v>
      </c>
      <c r="L695" s="204" t="s">
        <v>2889</v>
      </c>
    </row>
    <row r="696" spans="1:23" ht="51" x14ac:dyDescent="0.35">
      <c r="A696" s="54">
        <v>23020114</v>
      </c>
      <c r="B696" s="436" t="s">
        <v>2891</v>
      </c>
      <c r="C696" s="54">
        <v>70451</v>
      </c>
      <c r="D696" s="75">
        <v>150000010101</v>
      </c>
      <c r="E696" s="56">
        <v>3101</v>
      </c>
      <c r="F696" s="54">
        <v>10730300</v>
      </c>
      <c r="G696" s="57" t="s">
        <v>1371</v>
      </c>
      <c r="H696" s="58">
        <v>500000</v>
      </c>
      <c r="I696" s="221"/>
      <c r="J696" s="87"/>
      <c r="K696" s="58">
        <f t="shared" si="16"/>
        <v>500000</v>
      </c>
      <c r="L696" s="204" t="s">
        <v>2889</v>
      </c>
    </row>
    <row r="697" spans="1:23" ht="51" x14ac:dyDescent="0.35">
      <c r="A697" s="54">
        <v>23020114</v>
      </c>
      <c r="B697" s="436" t="s">
        <v>2891</v>
      </c>
      <c r="C697" s="54">
        <v>70451</v>
      </c>
      <c r="D697" s="75">
        <v>150000010101</v>
      </c>
      <c r="E697" s="56">
        <v>3101</v>
      </c>
      <c r="F697" s="54">
        <v>10730300</v>
      </c>
      <c r="G697" s="57" t="s">
        <v>1372</v>
      </c>
      <c r="H697" s="58">
        <v>500000</v>
      </c>
      <c r="I697" s="221"/>
      <c r="J697" s="87"/>
      <c r="K697" s="58">
        <f t="shared" si="16"/>
        <v>500000</v>
      </c>
      <c r="L697" s="204" t="s">
        <v>2889</v>
      </c>
    </row>
    <row r="698" spans="1:23" ht="51" x14ac:dyDescent="0.35">
      <c r="A698" s="54">
        <v>23020114</v>
      </c>
      <c r="B698" s="436" t="s">
        <v>2891</v>
      </c>
      <c r="C698" s="54">
        <v>70451</v>
      </c>
      <c r="D698" s="75">
        <v>150000010101</v>
      </c>
      <c r="E698" s="56">
        <v>3101</v>
      </c>
      <c r="F698" s="54">
        <v>10730300</v>
      </c>
      <c r="G698" s="57" t="s">
        <v>1373</v>
      </c>
      <c r="H698" s="58">
        <v>500000</v>
      </c>
      <c r="I698" s="221"/>
      <c r="J698" s="87"/>
      <c r="K698" s="58">
        <f t="shared" si="16"/>
        <v>500000</v>
      </c>
      <c r="L698" s="204" t="s">
        <v>2889</v>
      </c>
    </row>
    <row r="699" spans="1:23" ht="51" x14ac:dyDescent="0.35">
      <c r="A699" s="54">
        <v>23020114</v>
      </c>
      <c r="B699" s="436" t="s">
        <v>2891</v>
      </c>
      <c r="C699" s="54">
        <v>70451</v>
      </c>
      <c r="D699" s="75">
        <v>150000010101</v>
      </c>
      <c r="E699" s="56">
        <v>3101</v>
      </c>
      <c r="F699" s="54">
        <v>10720400</v>
      </c>
      <c r="G699" s="57" t="s">
        <v>1374</v>
      </c>
      <c r="H699" s="58">
        <v>500000</v>
      </c>
      <c r="I699" s="221"/>
      <c r="J699" s="87"/>
      <c r="K699" s="58">
        <f t="shared" si="16"/>
        <v>500000</v>
      </c>
      <c r="L699" s="204" t="s">
        <v>2889</v>
      </c>
    </row>
    <row r="700" spans="1:23" ht="51" x14ac:dyDescent="0.35">
      <c r="A700" s="54">
        <v>23020114</v>
      </c>
      <c r="B700" s="436" t="s">
        <v>2891</v>
      </c>
      <c r="C700" s="54">
        <v>70451</v>
      </c>
      <c r="D700" s="75">
        <v>150000010101</v>
      </c>
      <c r="E700" s="56">
        <v>3101</v>
      </c>
      <c r="F700" s="54">
        <v>10720400</v>
      </c>
      <c r="G700" s="57" t="s">
        <v>1375</v>
      </c>
      <c r="H700" s="58">
        <v>500000</v>
      </c>
      <c r="I700" s="221"/>
      <c r="J700" s="87"/>
      <c r="K700" s="58">
        <f t="shared" si="16"/>
        <v>500000</v>
      </c>
      <c r="L700" s="204" t="s">
        <v>2889</v>
      </c>
    </row>
    <row r="701" spans="1:23" ht="51" x14ac:dyDescent="0.35">
      <c r="A701" s="160">
        <v>23020114</v>
      </c>
      <c r="B701" s="436" t="s">
        <v>2891</v>
      </c>
      <c r="C701" s="160">
        <v>70451</v>
      </c>
      <c r="D701" s="161">
        <v>150000010101</v>
      </c>
      <c r="E701" s="162">
        <v>3101</v>
      </c>
      <c r="F701" s="160">
        <v>10720500</v>
      </c>
      <c r="G701" s="163" t="s">
        <v>1376</v>
      </c>
      <c r="H701" s="164"/>
      <c r="I701" s="246"/>
      <c r="J701" s="165">
        <v>804537640</v>
      </c>
      <c r="K701" s="165">
        <f t="shared" si="16"/>
        <v>804537640</v>
      </c>
      <c r="L701" s="568"/>
      <c r="M701" s="166"/>
      <c r="N701" s="166"/>
      <c r="O701" s="166"/>
      <c r="P701" s="166"/>
      <c r="Q701" s="166"/>
      <c r="R701" s="166"/>
      <c r="S701" s="166"/>
      <c r="T701" s="166"/>
      <c r="U701" s="166"/>
      <c r="V701" s="166"/>
      <c r="W701" s="166"/>
    </row>
    <row r="702" spans="1:23" ht="51" x14ac:dyDescent="0.35">
      <c r="A702" s="54">
        <v>23020114</v>
      </c>
      <c r="B702" s="436" t="s">
        <v>2891</v>
      </c>
      <c r="C702" s="54">
        <v>70451</v>
      </c>
      <c r="D702" s="75">
        <v>150000010101</v>
      </c>
      <c r="E702" s="56">
        <v>3101</v>
      </c>
      <c r="F702" s="54">
        <v>10720500</v>
      </c>
      <c r="G702" s="57" t="s">
        <v>1377</v>
      </c>
      <c r="H702" s="58">
        <v>500000</v>
      </c>
      <c r="I702" s="221"/>
      <c r="J702" s="87"/>
      <c r="K702" s="58">
        <f t="shared" si="16"/>
        <v>500000</v>
      </c>
      <c r="L702" s="204" t="s">
        <v>2889</v>
      </c>
    </row>
    <row r="703" spans="1:23" ht="51" x14ac:dyDescent="0.35">
      <c r="A703" s="54">
        <v>23020114</v>
      </c>
      <c r="B703" s="436" t="s">
        <v>2891</v>
      </c>
      <c r="C703" s="54">
        <v>70451</v>
      </c>
      <c r="D703" s="75">
        <v>150000010101</v>
      </c>
      <c r="E703" s="56">
        <v>3101</v>
      </c>
      <c r="F703" s="54">
        <v>10720500</v>
      </c>
      <c r="G703" s="57" t="s">
        <v>1378</v>
      </c>
      <c r="H703" s="58">
        <v>500000</v>
      </c>
      <c r="I703" s="221"/>
      <c r="J703" s="87"/>
      <c r="K703" s="58">
        <f t="shared" si="16"/>
        <v>500000</v>
      </c>
      <c r="L703" s="204" t="s">
        <v>2889</v>
      </c>
    </row>
    <row r="704" spans="1:23" ht="76.5" x14ac:dyDescent="0.35">
      <c r="A704" s="54">
        <v>23020114</v>
      </c>
      <c r="B704" s="436" t="s">
        <v>2891</v>
      </c>
      <c r="C704" s="54">
        <v>70451</v>
      </c>
      <c r="D704" s="75">
        <v>90000010103</v>
      </c>
      <c r="E704" s="56">
        <v>3101</v>
      </c>
      <c r="F704" s="54">
        <v>10721300</v>
      </c>
      <c r="G704" s="57" t="s">
        <v>1379</v>
      </c>
      <c r="H704" s="58">
        <v>500000</v>
      </c>
      <c r="I704" s="221"/>
      <c r="J704" s="87"/>
      <c r="K704" s="58">
        <f t="shared" si="16"/>
        <v>500000</v>
      </c>
      <c r="L704" s="204" t="s">
        <v>2889</v>
      </c>
    </row>
    <row r="705" spans="1:13" ht="76.5" x14ac:dyDescent="0.35">
      <c r="A705" s="54">
        <v>23020114</v>
      </c>
      <c r="B705" s="436" t="s">
        <v>2891</v>
      </c>
      <c r="C705" s="54">
        <v>70451</v>
      </c>
      <c r="D705" s="75">
        <v>150000010101</v>
      </c>
      <c r="E705" s="56">
        <v>3101</v>
      </c>
      <c r="F705" s="54">
        <v>10720400</v>
      </c>
      <c r="G705" s="57" t="s">
        <v>1380</v>
      </c>
      <c r="H705" s="58">
        <v>500000</v>
      </c>
      <c r="I705" s="221"/>
      <c r="J705" s="87"/>
      <c r="K705" s="58">
        <f t="shared" si="16"/>
        <v>500000</v>
      </c>
      <c r="L705" s="204" t="s">
        <v>2889</v>
      </c>
    </row>
    <row r="706" spans="1:13" ht="76.5" x14ac:dyDescent="0.35">
      <c r="A706" s="54">
        <v>23020114</v>
      </c>
      <c r="B706" s="436" t="s">
        <v>2891</v>
      </c>
      <c r="C706" s="54">
        <v>70451</v>
      </c>
      <c r="D706" s="75">
        <v>150000010101</v>
      </c>
      <c r="E706" s="56">
        <v>3101</v>
      </c>
      <c r="F706" s="54">
        <v>10711100</v>
      </c>
      <c r="G706" s="86" t="s">
        <v>2035</v>
      </c>
      <c r="H706" s="58">
        <v>500000</v>
      </c>
      <c r="I706" s="221"/>
      <c r="J706" s="87"/>
      <c r="K706" s="58">
        <f t="shared" si="16"/>
        <v>500000</v>
      </c>
      <c r="L706" s="204" t="s">
        <v>2889</v>
      </c>
    </row>
    <row r="707" spans="1:13" ht="51" x14ac:dyDescent="0.35">
      <c r="A707" s="54">
        <v>23020114</v>
      </c>
      <c r="B707" s="436" t="s">
        <v>2891</v>
      </c>
      <c r="C707" s="54">
        <v>70451</v>
      </c>
      <c r="D707" s="75">
        <v>150000010101</v>
      </c>
      <c r="E707" s="56">
        <v>3101</v>
      </c>
      <c r="F707" s="54">
        <v>10720700</v>
      </c>
      <c r="G707" s="57" t="s">
        <v>1381</v>
      </c>
      <c r="H707" s="58">
        <v>500000</v>
      </c>
      <c r="I707" s="221"/>
      <c r="J707" s="87"/>
      <c r="K707" s="58">
        <f t="shared" si="16"/>
        <v>500000</v>
      </c>
      <c r="L707" s="204" t="s">
        <v>2889</v>
      </c>
    </row>
    <row r="708" spans="1:13" ht="51" x14ac:dyDescent="0.35">
      <c r="A708" s="54">
        <v>23020114</v>
      </c>
      <c r="B708" s="436" t="s">
        <v>2891</v>
      </c>
      <c r="C708" s="54">
        <v>70451</v>
      </c>
      <c r="D708" s="75">
        <v>150000010101</v>
      </c>
      <c r="E708" s="56">
        <v>3101</v>
      </c>
      <c r="F708" s="54">
        <v>10720500</v>
      </c>
      <c r="G708" s="86" t="s">
        <v>2036</v>
      </c>
      <c r="H708" s="58">
        <v>500000</v>
      </c>
      <c r="I708" s="221"/>
      <c r="J708" s="87"/>
      <c r="K708" s="58">
        <f t="shared" si="16"/>
        <v>500000</v>
      </c>
      <c r="L708" s="204" t="s">
        <v>2889</v>
      </c>
    </row>
    <row r="709" spans="1:13" ht="51" x14ac:dyDescent="0.35">
      <c r="A709" s="54">
        <v>23020114</v>
      </c>
      <c r="B709" s="436" t="s">
        <v>2891</v>
      </c>
      <c r="C709" s="54">
        <v>70451</v>
      </c>
      <c r="D709" s="75">
        <v>150000010101</v>
      </c>
      <c r="E709" s="56">
        <v>3101</v>
      </c>
      <c r="F709" s="54">
        <v>10712300</v>
      </c>
      <c r="G709" s="57" t="s">
        <v>1382</v>
      </c>
      <c r="H709" s="58">
        <v>500000</v>
      </c>
      <c r="I709" s="221"/>
      <c r="J709" s="87"/>
      <c r="K709" s="58">
        <f t="shared" si="16"/>
        <v>500000</v>
      </c>
      <c r="L709" s="204" t="s">
        <v>2889</v>
      </c>
    </row>
    <row r="710" spans="1:13" ht="51" x14ac:dyDescent="0.35">
      <c r="A710" s="54">
        <v>23020114</v>
      </c>
      <c r="B710" s="436" t="s">
        <v>2891</v>
      </c>
      <c r="C710" s="54">
        <v>70451</v>
      </c>
      <c r="D710" s="75">
        <v>150000010101</v>
      </c>
      <c r="E710" s="56">
        <v>3101</v>
      </c>
      <c r="F710" s="54">
        <v>10721300</v>
      </c>
      <c r="G710" s="57" t="s">
        <v>1383</v>
      </c>
      <c r="H710" s="58">
        <v>500000</v>
      </c>
      <c r="I710" s="221"/>
      <c r="J710" s="87"/>
      <c r="K710" s="58">
        <f t="shared" si="16"/>
        <v>500000</v>
      </c>
      <c r="L710" s="204" t="s">
        <v>2889</v>
      </c>
    </row>
    <row r="711" spans="1:13" ht="102" x14ac:dyDescent="0.35">
      <c r="A711" s="54">
        <v>23020114</v>
      </c>
      <c r="B711" s="436" t="s">
        <v>2891</v>
      </c>
      <c r="C711" s="54">
        <v>70451</v>
      </c>
      <c r="D711" s="75">
        <v>150000010101</v>
      </c>
      <c r="E711" s="56">
        <v>3101</v>
      </c>
      <c r="F711" s="54">
        <v>10712300</v>
      </c>
      <c r="G711" s="86" t="s">
        <v>2037</v>
      </c>
      <c r="H711" s="58">
        <v>500000</v>
      </c>
      <c r="I711" s="221"/>
      <c r="J711" s="87"/>
      <c r="K711" s="58">
        <f t="shared" si="16"/>
        <v>500000</v>
      </c>
      <c r="L711" s="204" t="s">
        <v>2889</v>
      </c>
    </row>
    <row r="712" spans="1:13" ht="76.5" x14ac:dyDescent="0.35">
      <c r="A712" s="54">
        <v>23020114</v>
      </c>
      <c r="B712" s="436" t="s">
        <v>2891</v>
      </c>
      <c r="C712" s="54">
        <v>70451</v>
      </c>
      <c r="D712" s="75">
        <v>150000010101</v>
      </c>
      <c r="E712" s="56">
        <v>3101</v>
      </c>
      <c r="F712" s="54">
        <v>10731600</v>
      </c>
      <c r="G712" s="76" t="s">
        <v>1384</v>
      </c>
      <c r="H712" s="77">
        <v>500000</v>
      </c>
      <c r="I712" s="230"/>
      <c r="J712" s="134"/>
      <c r="K712" s="77">
        <f t="shared" si="16"/>
        <v>500000</v>
      </c>
      <c r="L712" s="204" t="s">
        <v>2889</v>
      </c>
    </row>
    <row r="713" spans="1:13" ht="76.5" x14ac:dyDescent="0.35">
      <c r="A713" s="78">
        <v>23020114</v>
      </c>
      <c r="B713" s="436" t="s">
        <v>2891</v>
      </c>
      <c r="C713" s="78">
        <v>70451</v>
      </c>
      <c r="D713" s="79">
        <v>90000010103</v>
      </c>
      <c r="E713" s="80">
        <v>3101</v>
      </c>
      <c r="F713" s="78">
        <v>10711000</v>
      </c>
      <c r="G713" s="129" t="s">
        <v>1385</v>
      </c>
      <c r="H713" s="81">
        <v>500000</v>
      </c>
      <c r="I713" s="228"/>
      <c r="J713" s="133"/>
      <c r="K713" s="81">
        <f t="shared" si="16"/>
        <v>500000</v>
      </c>
      <c r="L713" s="210" t="s">
        <v>2889</v>
      </c>
    </row>
    <row r="714" spans="1:13" ht="51" x14ac:dyDescent="0.35">
      <c r="A714" s="54">
        <v>23020114</v>
      </c>
      <c r="B714" s="436" t="s">
        <v>2891</v>
      </c>
      <c r="C714" s="54">
        <v>70451</v>
      </c>
      <c r="D714" s="75">
        <v>90000010103</v>
      </c>
      <c r="E714" s="56">
        <v>3101</v>
      </c>
      <c r="F714" s="54">
        <v>10711000</v>
      </c>
      <c r="G714" s="57" t="s">
        <v>1386</v>
      </c>
      <c r="H714" s="58">
        <v>500000</v>
      </c>
      <c r="I714" s="221"/>
      <c r="J714" s="87"/>
      <c r="K714" s="58">
        <f t="shared" si="16"/>
        <v>500000</v>
      </c>
      <c r="L714" s="204" t="s">
        <v>2889</v>
      </c>
    </row>
    <row r="715" spans="1:13" ht="76.5" x14ac:dyDescent="0.35">
      <c r="A715" s="54">
        <v>23020114</v>
      </c>
      <c r="B715" s="436" t="s">
        <v>2891</v>
      </c>
      <c r="C715" s="54">
        <v>70451</v>
      </c>
      <c r="D715" s="75">
        <v>90000010103</v>
      </c>
      <c r="E715" s="56">
        <v>3101</v>
      </c>
      <c r="F715" s="54">
        <v>10720600</v>
      </c>
      <c r="G715" s="86" t="s">
        <v>2038</v>
      </c>
      <c r="H715" s="58">
        <v>500000</v>
      </c>
      <c r="I715" s="221"/>
      <c r="J715" s="87"/>
      <c r="K715" s="58">
        <f t="shared" si="16"/>
        <v>500000</v>
      </c>
      <c r="L715" s="204" t="s">
        <v>2889</v>
      </c>
    </row>
    <row r="716" spans="1:13" ht="51" x14ac:dyDescent="0.35">
      <c r="A716" s="54">
        <v>23020114</v>
      </c>
      <c r="B716" s="436" t="s">
        <v>2891</v>
      </c>
      <c r="C716" s="54">
        <v>70451</v>
      </c>
      <c r="D716" s="75">
        <v>90000010103</v>
      </c>
      <c r="E716" s="56">
        <v>3101</v>
      </c>
      <c r="F716" s="54">
        <v>10731400</v>
      </c>
      <c r="G716" s="57" t="s">
        <v>1387</v>
      </c>
      <c r="H716" s="58">
        <v>500000</v>
      </c>
      <c r="I716" s="221"/>
      <c r="J716" s="87"/>
      <c r="K716" s="58">
        <f t="shared" si="16"/>
        <v>500000</v>
      </c>
      <c r="L716" s="204" t="s">
        <v>2889</v>
      </c>
      <c r="M716" s="127"/>
    </row>
    <row r="717" spans="1:13" ht="51" x14ac:dyDescent="0.35">
      <c r="A717" s="54">
        <v>23020114</v>
      </c>
      <c r="B717" s="436" t="s">
        <v>2891</v>
      </c>
      <c r="C717" s="54">
        <v>70451</v>
      </c>
      <c r="D717" s="75">
        <v>90000010103</v>
      </c>
      <c r="E717" s="56">
        <v>3101</v>
      </c>
      <c r="F717" s="54">
        <v>10711000</v>
      </c>
      <c r="G717" s="57" t="s">
        <v>1388</v>
      </c>
      <c r="H717" s="58">
        <v>500000</v>
      </c>
      <c r="I717" s="221"/>
      <c r="J717" s="87"/>
      <c r="K717" s="58">
        <f t="shared" si="16"/>
        <v>500000</v>
      </c>
      <c r="L717" s="204" t="s">
        <v>2889</v>
      </c>
    </row>
    <row r="718" spans="1:13" ht="51" x14ac:dyDescent="0.35">
      <c r="A718" s="54">
        <v>23020114</v>
      </c>
      <c r="B718" s="436" t="s">
        <v>2891</v>
      </c>
      <c r="C718" s="54">
        <v>70451</v>
      </c>
      <c r="D718" s="75">
        <v>90000010103</v>
      </c>
      <c r="E718" s="56">
        <v>3101</v>
      </c>
      <c r="F718" s="54">
        <v>10711000</v>
      </c>
      <c r="G718" s="57" t="s">
        <v>1389</v>
      </c>
      <c r="H718" s="58">
        <v>500000</v>
      </c>
      <c r="I718" s="221"/>
      <c r="J718" s="87"/>
      <c r="K718" s="58">
        <f t="shared" si="16"/>
        <v>500000</v>
      </c>
      <c r="L718" s="204" t="s">
        <v>2889</v>
      </c>
    </row>
    <row r="719" spans="1:13" ht="51" x14ac:dyDescent="0.35">
      <c r="A719" s="54">
        <v>23020114</v>
      </c>
      <c r="B719" s="436" t="s">
        <v>2891</v>
      </c>
      <c r="C719" s="54">
        <v>70451</v>
      </c>
      <c r="D719" s="75">
        <v>90000010103</v>
      </c>
      <c r="E719" s="56">
        <v>3101</v>
      </c>
      <c r="F719" s="54">
        <v>10720600</v>
      </c>
      <c r="G719" s="57" t="s">
        <v>1390</v>
      </c>
      <c r="H719" s="58">
        <v>500000</v>
      </c>
      <c r="I719" s="221"/>
      <c r="J719" s="87"/>
      <c r="K719" s="58">
        <f t="shared" si="16"/>
        <v>500000</v>
      </c>
      <c r="L719" s="204" t="s">
        <v>2889</v>
      </c>
    </row>
    <row r="720" spans="1:13" ht="51" x14ac:dyDescent="0.35">
      <c r="A720" s="54">
        <v>23020114</v>
      </c>
      <c r="B720" s="436" t="s">
        <v>2891</v>
      </c>
      <c r="C720" s="54">
        <v>70451</v>
      </c>
      <c r="D720" s="75">
        <v>150000010101</v>
      </c>
      <c r="E720" s="56">
        <v>3101</v>
      </c>
      <c r="F720" s="54">
        <v>10712200</v>
      </c>
      <c r="G720" s="57" t="s">
        <v>1391</v>
      </c>
      <c r="H720" s="58">
        <v>500000</v>
      </c>
      <c r="I720" s="221"/>
      <c r="J720" s="87"/>
      <c r="K720" s="58">
        <f t="shared" si="16"/>
        <v>500000</v>
      </c>
      <c r="L720" s="204" t="s">
        <v>2889</v>
      </c>
    </row>
    <row r="721" spans="1:13" ht="51" x14ac:dyDescent="0.35">
      <c r="A721" s="54">
        <v>23020114</v>
      </c>
      <c r="B721" s="436" t="s">
        <v>2891</v>
      </c>
      <c r="C721" s="54">
        <v>70451</v>
      </c>
      <c r="D721" s="75">
        <v>150000010101</v>
      </c>
      <c r="E721" s="56">
        <v>3101</v>
      </c>
      <c r="F721" s="54">
        <v>10731800</v>
      </c>
      <c r="G721" s="57" t="s">
        <v>1392</v>
      </c>
      <c r="H721" s="58">
        <v>500000</v>
      </c>
      <c r="I721" s="221"/>
      <c r="J721" s="87"/>
      <c r="K721" s="58">
        <f t="shared" si="16"/>
        <v>500000</v>
      </c>
      <c r="L721" s="204" t="s">
        <v>2889</v>
      </c>
    </row>
    <row r="722" spans="1:13" ht="51" x14ac:dyDescent="0.35">
      <c r="A722" s="54">
        <v>23020114</v>
      </c>
      <c r="B722" s="436" t="s">
        <v>2891</v>
      </c>
      <c r="C722" s="54">
        <v>70451</v>
      </c>
      <c r="D722" s="75">
        <v>150000010101</v>
      </c>
      <c r="E722" s="56">
        <v>3101</v>
      </c>
      <c r="F722" s="54">
        <v>10731800</v>
      </c>
      <c r="G722" s="57" t="s">
        <v>1393</v>
      </c>
      <c r="H722" s="58">
        <v>500000</v>
      </c>
      <c r="I722" s="221"/>
      <c r="J722" s="87"/>
      <c r="K722" s="58">
        <f t="shared" si="16"/>
        <v>500000</v>
      </c>
      <c r="L722" s="204" t="s">
        <v>2889</v>
      </c>
    </row>
    <row r="723" spans="1:13" ht="51" x14ac:dyDescent="0.35">
      <c r="A723" s="54">
        <v>23020114</v>
      </c>
      <c r="B723" s="436" t="s">
        <v>2891</v>
      </c>
      <c r="C723" s="54">
        <v>70451</v>
      </c>
      <c r="D723" s="75">
        <v>150000010101</v>
      </c>
      <c r="E723" s="56">
        <v>3101</v>
      </c>
      <c r="F723" s="54">
        <v>10731800</v>
      </c>
      <c r="G723" s="57" t="s">
        <v>1394</v>
      </c>
      <c r="H723" s="58">
        <v>500000</v>
      </c>
      <c r="I723" s="221"/>
      <c r="J723" s="87"/>
      <c r="K723" s="58">
        <f t="shared" si="16"/>
        <v>500000</v>
      </c>
      <c r="L723" s="204" t="s">
        <v>2889</v>
      </c>
    </row>
    <row r="724" spans="1:13" ht="51" x14ac:dyDescent="0.35">
      <c r="A724" s="54">
        <v>23020114</v>
      </c>
      <c r="B724" s="436" t="s">
        <v>2891</v>
      </c>
      <c r="C724" s="54">
        <v>70451</v>
      </c>
      <c r="D724" s="75">
        <v>150000010101</v>
      </c>
      <c r="E724" s="56">
        <v>3101</v>
      </c>
      <c r="F724" s="54">
        <v>10731800</v>
      </c>
      <c r="G724" s="57" t="s">
        <v>1395</v>
      </c>
      <c r="H724" s="58">
        <v>500000</v>
      </c>
      <c r="I724" s="221"/>
      <c r="J724" s="87"/>
      <c r="K724" s="58">
        <f t="shared" si="16"/>
        <v>500000</v>
      </c>
      <c r="L724" s="204" t="s">
        <v>2889</v>
      </c>
    </row>
    <row r="725" spans="1:13" ht="51" x14ac:dyDescent="0.35">
      <c r="A725" s="54">
        <v>23020114</v>
      </c>
      <c r="B725" s="436" t="s">
        <v>2891</v>
      </c>
      <c r="C725" s="54">
        <v>70451</v>
      </c>
      <c r="D725" s="75">
        <v>150000010101</v>
      </c>
      <c r="E725" s="56">
        <v>3101</v>
      </c>
      <c r="F725" s="54">
        <v>10731800</v>
      </c>
      <c r="G725" s="57" t="s">
        <v>1396</v>
      </c>
      <c r="H725" s="58">
        <v>500000</v>
      </c>
      <c r="I725" s="221"/>
      <c r="J725" s="87"/>
      <c r="K725" s="58">
        <f t="shared" si="16"/>
        <v>500000</v>
      </c>
      <c r="L725" s="204" t="s">
        <v>2889</v>
      </c>
    </row>
    <row r="726" spans="1:13" ht="51" x14ac:dyDescent="0.35">
      <c r="A726" s="54">
        <v>23020114</v>
      </c>
      <c r="B726" s="436" t="s">
        <v>2891</v>
      </c>
      <c r="C726" s="54">
        <v>70451</v>
      </c>
      <c r="D726" s="75">
        <v>150000010101</v>
      </c>
      <c r="E726" s="56">
        <v>3101</v>
      </c>
      <c r="F726" s="54">
        <v>10731800</v>
      </c>
      <c r="G726" s="57" t="s">
        <v>1397</v>
      </c>
      <c r="H726" s="58">
        <v>500000</v>
      </c>
      <c r="I726" s="221"/>
      <c r="J726" s="87"/>
      <c r="K726" s="58">
        <f t="shared" si="16"/>
        <v>500000</v>
      </c>
      <c r="L726" s="204" t="s">
        <v>2889</v>
      </c>
    </row>
    <row r="727" spans="1:13" ht="51" x14ac:dyDescent="0.35">
      <c r="A727" s="54">
        <v>23020114</v>
      </c>
      <c r="B727" s="436" t="s">
        <v>2891</v>
      </c>
      <c r="C727" s="54">
        <v>70451</v>
      </c>
      <c r="D727" s="75">
        <v>150000010101</v>
      </c>
      <c r="E727" s="56">
        <v>3101</v>
      </c>
      <c r="F727" s="54">
        <v>10720800</v>
      </c>
      <c r="G727" s="57" t="s">
        <v>1398</v>
      </c>
      <c r="H727" s="58">
        <v>500000</v>
      </c>
      <c r="I727" s="221"/>
      <c r="J727" s="87"/>
      <c r="K727" s="58">
        <f t="shared" si="16"/>
        <v>500000</v>
      </c>
      <c r="L727" s="204" t="s">
        <v>2889</v>
      </c>
    </row>
    <row r="728" spans="1:13" ht="51" x14ac:dyDescent="0.35">
      <c r="A728" s="54">
        <v>23020114</v>
      </c>
      <c r="B728" s="436" t="s">
        <v>2891</v>
      </c>
      <c r="C728" s="54">
        <v>70451</v>
      </c>
      <c r="D728" s="75">
        <v>150000010101</v>
      </c>
      <c r="E728" s="56">
        <v>3101</v>
      </c>
      <c r="F728" s="54">
        <v>10720800</v>
      </c>
      <c r="G728" s="57" t="s">
        <v>1399</v>
      </c>
      <c r="H728" s="58">
        <v>500000</v>
      </c>
      <c r="I728" s="221"/>
      <c r="J728" s="87"/>
      <c r="K728" s="58">
        <f t="shared" si="16"/>
        <v>500000</v>
      </c>
      <c r="L728" s="204" t="s">
        <v>2889</v>
      </c>
    </row>
    <row r="729" spans="1:13" ht="51" x14ac:dyDescent="0.35">
      <c r="A729" s="54">
        <v>23020114</v>
      </c>
      <c r="B729" s="436" t="s">
        <v>2891</v>
      </c>
      <c r="C729" s="54">
        <v>70451</v>
      </c>
      <c r="D729" s="75">
        <v>150000010101</v>
      </c>
      <c r="E729" s="56">
        <v>3101</v>
      </c>
      <c r="F729" s="54">
        <v>10721300</v>
      </c>
      <c r="G729" s="57" t="s">
        <v>1400</v>
      </c>
      <c r="H729" s="58">
        <v>500000</v>
      </c>
      <c r="I729" s="221"/>
      <c r="J729" s="87"/>
      <c r="K729" s="58">
        <f t="shared" si="16"/>
        <v>500000</v>
      </c>
      <c r="L729" s="204" t="s">
        <v>2889</v>
      </c>
    </row>
    <row r="730" spans="1:13" ht="76.5" x14ac:dyDescent="0.35">
      <c r="A730" s="54">
        <v>23020114</v>
      </c>
      <c r="B730" s="436" t="s">
        <v>2891</v>
      </c>
      <c r="C730" s="54">
        <v>70451</v>
      </c>
      <c r="D730" s="75">
        <v>150000010101</v>
      </c>
      <c r="E730" s="56">
        <v>3101</v>
      </c>
      <c r="F730" s="54">
        <v>10720800</v>
      </c>
      <c r="G730" s="57" t="s">
        <v>1401</v>
      </c>
      <c r="H730" s="58">
        <v>500000</v>
      </c>
      <c r="I730" s="221"/>
      <c r="J730" s="87"/>
      <c r="K730" s="58">
        <f t="shared" ref="K730:K793" si="17">SUM(H730,J730)</f>
        <v>500000</v>
      </c>
      <c r="L730" s="204" t="s">
        <v>2889</v>
      </c>
    </row>
    <row r="731" spans="1:13" ht="76.5" x14ac:dyDescent="0.35">
      <c r="A731" s="54">
        <v>23020114</v>
      </c>
      <c r="B731" s="436" t="s">
        <v>2891</v>
      </c>
      <c r="C731" s="54">
        <v>70451</v>
      </c>
      <c r="D731" s="75">
        <v>150000010101</v>
      </c>
      <c r="E731" s="56">
        <v>3101</v>
      </c>
      <c r="F731" s="54">
        <v>10720700</v>
      </c>
      <c r="G731" s="57" t="s">
        <v>1402</v>
      </c>
      <c r="H731" s="58">
        <v>500000</v>
      </c>
      <c r="I731" s="221"/>
      <c r="J731" s="87"/>
      <c r="K731" s="58">
        <f t="shared" si="17"/>
        <v>500000</v>
      </c>
      <c r="L731" s="204" t="s">
        <v>2889</v>
      </c>
    </row>
    <row r="732" spans="1:13" ht="76.5" x14ac:dyDescent="0.35">
      <c r="A732" s="54">
        <v>23020114</v>
      </c>
      <c r="B732" s="436" t="s">
        <v>2891</v>
      </c>
      <c r="C732" s="54">
        <v>70451</v>
      </c>
      <c r="D732" s="75">
        <v>150000010101</v>
      </c>
      <c r="E732" s="56">
        <v>3101</v>
      </c>
      <c r="F732" s="54">
        <v>10711100</v>
      </c>
      <c r="G732" s="57" t="s">
        <v>1403</v>
      </c>
      <c r="H732" s="58">
        <v>500000</v>
      </c>
      <c r="I732" s="221"/>
      <c r="J732" s="87"/>
      <c r="K732" s="58">
        <f t="shared" si="17"/>
        <v>500000</v>
      </c>
      <c r="L732" s="204" t="s">
        <v>2889</v>
      </c>
    </row>
    <row r="733" spans="1:13" ht="102" x14ac:dyDescent="0.35">
      <c r="A733" s="78">
        <v>23020114</v>
      </c>
      <c r="B733" s="436" t="s">
        <v>2891</v>
      </c>
      <c r="C733" s="78">
        <v>70451</v>
      </c>
      <c r="D733" s="79">
        <v>150000010101</v>
      </c>
      <c r="E733" s="80">
        <v>3101</v>
      </c>
      <c r="F733" s="78">
        <v>10711100</v>
      </c>
      <c r="G733" s="91" t="s">
        <v>2039</v>
      </c>
      <c r="H733" s="81">
        <v>500000</v>
      </c>
      <c r="I733" s="228"/>
      <c r="J733" s="133"/>
      <c r="K733" s="81">
        <f t="shared" si="17"/>
        <v>500000</v>
      </c>
      <c r="L733" s="210" t="s">
        <v>2889</v>
      </c>
      <c r="M733" s="127"/>
    </row>
    <row r="734" spans="1:13" ht="51" x14ac:dyDescent="0.35">
      <c r="A734" s="54">
        <v>23020114</v>
      </c>
      <c r="B734" s="436" t="s">
        <v>2891</v>
      </c>
      <c r="C734" s="54">
        <v>70451</v>
      </c>
      <c r="D734" s="75">
        <v>150000010101</v>
      </c>
      <c r="E734" s="56">
        <v>3101</v>
      </c>
      <c r="F734" s="54">
        <v>10711000</v>
      </c>
      <c r="G734" s="57" t="s">
        <v>1404</v>
      </c>
      <c r="H734" s="58">
        <v>500000</v>
      </c>
      <c r="I734" s="221"/>
      <c r="J734" s="87"/>
      <c r="K734" s="58">
        <f t="shared" si="17"/>
        <v>500000</v>
      </c>
      <c r="L734" s="204" t="s">
        <v>2889</v>
      </c>
    </row>
    <row r="735" spans="1:13" ht="76.5" x14ac:dyDescent="0.35">
      <c r="A735" s="54">
        <v>23020114</v>
      </c>
      <c r="B735" s="436" t="s">
        <v>2891</v>
      </c>
      <c r="C735" s="54">
        <v>70451</v>
      </c>
      <c r="D735" s="75">
        <v>150000010101</v>
      </c>
      <c r="E735" s="56">
        <v>3101</v>
      </c>
      <c r="F735" s="54">
        <v>10731700</v>
      </c>
      <c r="G735" s="57" t="s">
        <v>1405</v>
      </c>
      <c r="H735" s="58">
        <v>500000</v>
      </c>
      <c r="I735" s="221"/>
      <c r="J735" s="87"/>
      <c r="K735" s="58">
        <f t="shared" si="17"/>
        <v>500000</v>
      </c>
      <c r="L735" s="204" t="s">
        <v>2889</v>
      </c>
    </row>
    <row r="736" spans="1:13" ht="76.5" x14ac:dyDescent="0.35">
      <c r="A736" s="54">
        <v>23020114</v>
      </c>
      <c r="B736" s="436" t="s">
        <v>2891</v>
      </c>
      <c r="C736" s="54">
        <v>70451</v>
      </c>
      <c r="D736" s="75">
        <v>150000010101</v>
      </c>
      <c r="E736" s="56">
        <v>3101</v>
      </c>
      <c r="F736" s="54">
        <v>10722000</v>
      </c>
      <c r="G736" s="57" t="s">
        <v>1406</v>
      </c>
      <c r="H736" s="58">
        <v>500000</v>
      </c>
      <c r="I736" s="221"/>
      <c r="J736" s="87"/>
      <c r="K736" s="58">
        <f t="shared" si="17"/>
        <v>500000</v>
      </c>
      <c r="L736" s="204" t="s">
        <v>2889</v>
      </c>
    </row>
    <row r="737" spans="1:12" ht="76.5" x14ac:dyDescent="0.35">
      <c r="A737" s="54">
        <v>23020114</v>
      </c>
      <c r="B737" s="436" t="s">
        <v>2891</v>
      </c>
      <c r="C737" s="54">
        <v>70451</v>
      </c>
      <c r="D737" s="75">
        <v>150000010101</v>
      </c>
      <c r="E737" s="56">
        <v>3101</v>
      </c>
      <c r="F737" s="54">
        <v>10722000</v>
      </c>
      <c r="G737" s="57" t="s">
        <v>1407</v>
      </c>
      <c r="H737" s="58">
        <v>500000</v>
      </c>
      <c r="I737" s="221"/>
      <c r="J737" s="87"/>
      <c r="K737" s="58">
        <f t="shared" si="17"/>
        <v>500000</v>
      </c>
      <c r="L737" s="204" t="s">
        <v>2889</v>
      </c>
    </row>
    <row r="738" spans="1:12" ht="51" x14ac:dyDescent="0.35">
      <c r="A738" s="54">
        <v>23020114</v>
      </c>
      <c r="B738" s="436" t="s">
        <v>2891</v>
      </c>
      <c r="C738" s="54">
        <v>70451</v>
      </c>
      <c r="D738" s="75">
        <v>150000010101</v>
      </c>
      <c r="E738" s="56">
        <v>3101</v>
      </c>
      <c r="F738" s="54">
        <v>10710900</v>
      </c>
      <c r="G738" s="57" t="s">
        <v>1408</v>
      </c>
      <c r="H738" s="58">
        <v>500000</v>
      </c>
      <c r="I738" s="221"/>
      <c r="J738" s="87"/>
      <c r="K738" s="58">
        <f t="shared" si="17"/>
        <v>500000</v>
      </c>
      <c r="L738" s="204" t="s">
        <v>2889</v>
      </c>
    </row>
    <row r="739" spans="1:12" ht="51" x14ac:dyDescent="0.35">
      <c r="A739" s="54">
        <v>23020114</v>
      </c>
      <c r="B739" s="436" t="s">
        <v>2891</v>
      </c>
      <c r="C739" s="54">
        <v>70451</v>
      </c>
      <c r="D739" s="75">
        <v>150000010101</v>
      </c>
      <c r="E739" s="56">
        <v>3101</v>
      </c>
      <c r="F739" s="54">
        <v>10720500</v>
      </c>
      <c r="G739" s="57" t="s">
        <v>1409</v>
      </c>
      <c r="H739" s="58">
        <v>500000</v>
      </c>
      <c r="I739" s="221"/>
      <c r="J739" s="87"/>
      <c r="K739" s="58">
        <f t="shared" si="17"/>
        <v>500000</v>
      </c>
      <c r="L739" s="204" t="s">
        <v>2889</v>
      </c>
    </row>
    <row r="740" spans="1:12" ht="51" x14ac:dyDescent="0.35">
      <c r="A740" s="54">
        <v>23020114</v>
      </c>
      <c r="B740" s="436" t="s">
        <v>2891</v>
      </c>
      <c r="C740" s="54">
        <v>70451</v>
      </c>
      <c r="D740" s="75">
        <v>150000010101</v>
      </c>
      <c r="E740" s="56">
        <v>3101</v>
      </c>
      <c r="F740" s="54">
        <v>10720500</v>
      </c>
      <c r="G740" s="57" t="s">
        <v>1410</v>
      </c>
      <c r="H740" s="58">
        <v>500000</v>
      </c>
      <c r="I740" s="221"/>
      <c r="J740" s="87"/>
      <c r="K740" s="58">
        <f t="shared" si="17"/>
        <v>500000</v>
      </c>
      <c r="L740" s="204" t="s">
        <v>2889</v>
      </c>
    </row>
    <row r="741" spans="1:12" ht="76.5" x14ac:dyDescent="0.35">
      <c r="A741" s="54">
        <v>23020114</v>
      </c>
      <c r="B741" s="436" t="s">
        <v>2891</v>
      </c>
      <c r="C741" s="54">
        <v>70451</v>
      </c>
      <c r="D741" s="75">
        <v>150000010101</v>
      </c>
      <c r="E741" s="56">
        <v>3101</v>
      </c>
      <c r="F741" s="54">
        <v>10711000</v>
      </c>
      <c r="G741" s="57" t="s">
        <v>1411</v>
      </c>
      <c r="H741" s="58">
        <v>500000</v>
      </c>
      <c r="I741" s="221"/>
      <c r="J741" s="87"/>
      <c r="K741" s="58">
        <f t="shared" si="17"/>
        <v>500000</v>
      </c>
      <c r="L741" s="204" t="s">
        <v>2889</v>
      </c>
    </row>
    <row r="742" spans="1:12" ht="76.5" x14ac:dyDescent="0.35">
      <c r="A742" s="54">
        <v>23020114</v>
      </c>
      <c r="B742" s="436" t="s">
        <v>2891</v>
      </c>
      <c r="C742" s="54">
        <v>70451</v>
      </c>
      <c r="D742" s="75">
        <v>150000010101</v>
      </c>
      <c r="E742" s="56">
        <v>3101</v>
      </c>
      <c r="F742" s="54">
        <v>10711000</v>
      </c>
      <c r="G742" s="57" t="s">
        <v>1412</v>
      </c>
      <c r="H742" s="58">
        <v>500000</v>
      </c>
      <c r="I742" s="221"/>
      <c r="J742" s="87"/>
      <c r="K742" s="58">
        <f t="shared" si="17"/>
        <v>500000</v>
      </c>
      <c r="L742" s="204" t="s">
        <v>2889</v>
      </c>
    </row>
    <row r="743" spans="1:12" ht="76.5" x14ac:dyDescent="0.35">
      <c r="A743" s="54">
        <v>23020114</v>
      </c>
      <c r="B743" s="436" t="s">
        <v>2891</v>
      </c>
      <c r="C743" s="54">
        <v>70451</v>
      </c>
      <c r="D743" s="75">
        <v>150000010101</v>
      </c>
      <c r="E743" s="56">
        <v>3101</v>
      </c>
      <c r="F743" s="54">
        <v>10711000</v>
      </c>
      <c r="G743" s="57" t="s">
        <v>1413</v>
      </c>
      <c r="H743" s="58">
        <v>500000</v>
      </c>
      <c r="I743" s="221"/>
      <c r="J743" s="87"/>
      <c r="K743" s="58">
        <f t="shared" si="17"/>
        <v>500000</v>
      </c>
      <c r="L743" s="204" t="s">
        <v>2889</v>
      </c>
    </row>
    <row r="744" spans="1:12" ht="76.5" x14ac:dyDescent="0.35">
      <c r="A744" s="54">
        <v>23020114</v>
      </c>
      <c r="B744" s="436" t="s">
        <v>2891</v>
      </c>
      <c r="C744" s="54">
        <v>70451</v>
      </c>
      <c r="D744" s="75">
        <v>150000010101</v>
      </c>
      <c r="E744" s="56">
        <v>3101</v>
      </c>
      <c r="F744" s="54">
        <v>10711000</v>
      </c>
      <c r="G744" s="57" t="s">
        <v>1414</v>
      </c>
      <c r="H744" s="58">
        <v>500000</v>
      </c>
      <c r="I744" s="221"/>
      <c r="J744" s="87"/>
      <c r="K744" s="58">
        <f t="shared" si="17"/>
        <v>500000</v>
      </c>
      <c r="L744" s="204" t="s">
        <v>2889</v>
      </c>
    </row>
    <row r="745" spans="1:12" ht="76.5" x14ac:dyDescent="0.35">
      <c r="A745" s="54">
        <v>23020114</v>
      </c>
      <c r="B745" s="436" t="s">
        <v>2891</v>
      </c>
      <c r="C745" s="54">
        <v>70451</v>
      </c>
      <c r="D745" s="75">
        <v>150000010101</v>
      </c>
      <c r="E745" s="56">
        <v>3101</v>
      </c>
      <c r="F745" s="54">
        <v>10711000</v>
      </c>
      <c r="G745" s="57" t="s">
        <v>1415</v>
      </c>
      <c r="H745" s="58">
        <v>500000</v>
      </c>
      <c r="I745" s="221"/>
      <c r="J745" s="87"/>
      <c r="K745" s="58">
        <f t="shared" si="17"/>
        <v>500000</v>
      </c>
      <c r="L745" s="204" t="s">
        <v>2889</v>
      </c>
    </row>
    <row r="746" spans="1:12" ht="51" x14ac:dyDescent="0.35">
      <c r="A746" s="54">
        <v>23020114</v>
      </c>
      <c r="B746" s="436" t="s">
        <v>2891</v>
      </c>
      <c r="C746" s="54">
        <v>70451</v>
      </c>
      <c r="D746" s="75">
        <v>150000010101</v>
      </c>
      <c r="E746" s="56">
        <v>3101</v>
      </c>
      <c r="F746" s="54">
        <v>10711000</v>
      </c>
      <c r="G746" s="57" t="s">
        <v>1416</v>
      </c>
      <c r="H746" s="58">
        <v>500000</v>
      </c>
      <c r="I746" s="221"/>
      <c r="J746" s="87"/>
      <c r="K746" s="58">
        <f t="shared" si="17"/>
        <v>500000</v>
      </c>
      <c r="L746" s="204" t="s">
        <v>2889</v>
      </c>
    </row>
    <row r="747" spans="1:12" ht="51" x14ac:dyDescent="0.35">
      <c r="A747" s="54">
        <v>23020114</v>
      </c>
      <c r="B747" s="436" t="s">
        <v>2891</v>
      </c>
      <c r="C747" s="54">
        <v>70451</v>
      </c>
      <c r="D747" s="75">
        <v>90000010103</v>
      </c>
      <c r="E747" s="56">
        <v>3101</v>
      </c>
      <c r="F747" s="54">
        <v>10711000</v>
      </c>
      <c r="G747" s="57" t="s">
        <v>1417</v>
      </c>
      <c r="H747" s="58">
        <v>500000</v>
      </c>
      <c r="I747" s="221"/>
      <c r="J747" s="87"/>
      <c r="K747" s="58">
        <f t="shared" si="17"/>
        <v>500000</v>
      </c>
      <c r="L747" s="204" t="s">
        <v>2889</v>
      </c>
    </row>
    <row r="748" spans="1:12" ht="76.5" x14ac:dyDescent="0.35">
      <c r="A748" s="54">
        <v>23020114</v>
      </c>
      <c r="B748" s="436" t="s">
        <v>2891</v>
      </c>
      <c r="C748" s="54">
        <v>70451</v>
      </c>
      <c r="D748" s="75">
        <v>150000010101</v>
      </c>
      <c r="E748" s="56">
        <v>3101</v>
      </c>
      <c r="F748" s="54">
        <v>10711000</v>
      </c>
      <c r="G748" s="57" t="s">
        <v>1418</v>
      </c>
      <c r="H748" s="58">
        <v>500000</v>
      </c>
      <c r="I748" s="221"/>
      <c r="J748" s="87"/>
      <c r="K748" s="58">
        <f t="shared" si="17"/>
        <v>500000</v>
      </c>
      <c r="L748" s="204" t="s">
        <v>2889</v>
      </c>
    </row>
    <row r="749" spans="1:12" ht="51" x14ac:dyDescent="0.35">
      <c r="A749" s="78">
        <v>23020114</v>
      </c>
      <c r="B749" s="436" t="s">
        <v>2891</v>
      </c>
      <c r="C749" s="78">
        <v>70451</v>
      </c>
      <c r="D749" s="79">
        <v>150000010101</v>
      </c>
      <c r="E749" s="80">
        <v>3101</v>
      </c>
      <c r="F749" s="78">
        <v>10711000</v>
      </c>
      <c r="G749" s="129" t="s">
        <v>1419</v>
      </c>
      <c r="H749" s="81">
        <v>500000</v>
      </c>
      <c r="I749" s="228"/>
      <c r="J749" s="133"/>
      <c r="K749" s="81">
        <f t="shared" si="17"/>
        <v>500000</v>
      </c>
      <c r="L749" s="210" t="s">
        <v>2889</v>
      </c>
    </row>
    <row r="750" spans="1:12" ht="51" x14ac:dyDescent="0.35">
      <c r="A750" s="54">
        <v>23020114</v>
      </c>
      <c r="B750" s="436" t="s">
        <v>2891</v>
      </c>
      <c r="C750" s="54">
        <v>70451</v>
      </c>
      <c r="D750" s="75">
        <v>150000010101</v>
      </c>
      <c r="E750" s="56">
        <v>3101</v>
      </c>
      <c r="F750" s="54">
        <v>10711200</v>
      </c>
      <c r="G750" s="57" t="s">
        <v>1420</v>
      </c>
      <c r="H750" s="58">
        <v>500000</v>
      </c>
      <c r="I750" s="221"/>
      <c r="J750" s="87"/>
      <c r="K750" s="81">
        <f t="shared" si="17"/>
        <v>500000</v>
      </c>
      <c r="L750" s="204" t="s">
        <v>2889</v>
      </c>
    </row>
    <row r="751" spans="1:12" ht="51" x14ac:dyDescent="0.35">
      <c r="A751" s="54">
        <v>23020114</v>
      </c>
      <c r="B751" s="436" t="s">
        <v>2891</v>
      </c>
      <c r="C751" s="54">
        <v>70451</v>
      </c>
      <c r="D751" s="75">
        <v>150000010101</v>
      </c>
      <c r="E751" s="56">
        <v>3101</v>
      </c>
      <c r="F751" s="54">
        <v>10720600</v>
      </c>
      <c r="G751" s="57" t="s">
        <v>1421</v>
      </c>
      <c r="H751" s="58">
        <v>5000000</v>
      </c>
      <c r="I751" s="221"/>
      <c r="J751" s="87"/>
      <c r="K751" s="81">
        <f t="shared" si="17"/>
        <v>5000000</v>
      </c>
      <c r="L751" s="204" t="s">
        <v>2889</v>
      </c>
    </row>
    <row r="752" spans="1:12" ht="51" x14ac:dyDescent="0.35">
      <c r="A752" s="54">
        <v>23020114</v>
      </c>
      <c r="B752" s="436" t="s">
        <v>2891</v>
      </c>
      <c r="C752" s="54">
        <v>70451</v>
      </c>
      <c r="D752" s="75">
        <v>150000010101</v>
      </c>
      <c r="E752" s="56">
        <v>3101</v>
      </c>
      <c r="F752" s="54">
        <v>10720600</v>
      </c>
      <c r="G752" s="57" t="s">
        <v>1422</v>
      </c>
      <c r="H752" s="58">
        <v>500000</v>
      </c>
      <c r="I752" s="221"/>
      <c r="J752" s="87"/>
      <c r="K752" s="81">
        <f t="shared" si="17"/>
        <v>500000</v>
      </c>
      <c r="L752" s="204" t="s">
        <v>2889</v>
      </c>
    </row>
    <row r="753" spans="1:13" ht="76.5" x14ac:dyDescent="0.35">
      <c r="A753" s="54">
        <v>23020114</v>
      </c>
      <c r="B753" s="436" t="s">
        <v>2891</v>
      </c>
      <c r="C753" s="54">
        <v>70451</v>
      </c>
      <c r="D753" s="75">
        <v>90000010103</v>
      </c>
      <c r="E753" s="56">
        <v>3101</v>
      </c>
      <c r="F753" s="54">
        <v>10720400</v>
      </c>
      <c r="G753" s="57" t="s">
        <v>1423</v>
      </c>
      <c r="H753" s="58">
        <v>500000</v>
      </c>
      <c r="I753" s="221"/>
      <c r="J753" s="87"/>
      <c r="K753" s="81">
        <f t="shared" si="17"/>
        <v>500000</v>
      </c>
      <c r="L753" s="204" t="s">
        <v>2889</v>
      </c>
    </row>
    <row r="754" spans="1:13" ht="76.5" x14ac:dyDescent="0.35">
      <c r="A754" s="54">
        <v>23020114</v>
      </c>
      <c r="B754" s="436" t="s">
        <v>2891</v>
      </c>
      <c r="C754" s="54">
        <v>70451</v>
      </c>
      <c r="D754" s="75">
        <v>150000010101</v>
      </c>
      <c r="E754" s="56">
        <v>3101</v>
      </c>
      <c r="F754" s="54">
        <v>10720500</v>
      </c>
      <c r="G754" s="57" t="s">
        <v>1424</v>
      </c>
      <c r="H754" s="58">
        <v>500000</v>
      </c>
      <c r="I754" s="221"/>
      <c r="J754" s="87"/>
      <c r="K754" s="81">
        <f t="shared" si="17"/>
        <v>500000</v>
      </c>
      <c r="L754" s="204" t="s">
        <v>2889</v>
      </c>
    </row>
    <row r="755" spans="1:13" ht="76.5" x14ac:dyDescent="0.35">
      <c r="A755" s="54">
        <v>23020114</v>
      </c>
      <c r="B755" s="436" t="s">
        <v>2891</v>
      </c>
      <c r="C755" s="54">
        <v>70451</v>
      </c>
      <c r="D755" s="75">
        <v>150000010101</v>
      </c>
      <c r="E755" s="56">
        <v>3101</v>
      </c>
      <c r="F755" s="54">
        <v>10711000</v>
      </c>
      <c r="G755" s="57" t="s">
        <v>1425</v>
      </c>
      <c r="H755" s="58">
        <v>500000</v>
      </c>
      <c r="I755" s="221"/>
      <c r="J755" s="87"/>
      <c r="K755" s="81">
        <f t="shared" si="17"/>
        <v>500000</v>
      </c>
      <c r="L755" s="204" t="s">
        <v>2889</v>
      </c>
    </row>
    <row r="756" spans="1:13" ht="51" x14ac:dyDescent="0.35">
      <c r="A756" s="23">
        <v>23020114</v>
      </c>
      <c r="B756" s="436" t="s">
        <v>2891</v>
      </c>
      <c r="C756" s="23">
        <v>70451</v>
      </c>
      <c r="D756" s="46">
        <v>150000010101</v>
      </c>
      <c r="E756" s="25">
        <v>3101</v>
      </c>
      <c r="F756" s="23">
        <v>10712300</v>
      </c>
      <c r="G756" s="26" t="s">
        <v>1426</v>
      </c>
      <c r="H756" s="39">
        <v>0</v>
      </c>
      <c r="I756" s="220"/>
      <c r="J756" s="41"/>
      <c r="K756" s="53">
        <f t="shared" si="17"/>
        <v>0</v>
      </c>
      <c r="L756" s="199"/>
    </row>
    <row r="757" spans="1:13" ht="51" x14ac:dyDescent="0.35">
      <c r="A757" s="54">
        <v>23020114</v>
      </c>
      <c r="B757" s="436" t="s">
        <v>2891</v>
      </c>
      <c r="C757" s="54">
        <v>70451</v>
      </c>
      <c r="D757" s="75">
        <v>150000010101</v>
      </c>
      <c r="E757" s="56">
        <v>3101</v>
      </c>
      <c r="F757" s="54">
        <v>10712300</v>
      </c>
      <c r="G757" s="76" t="s">
        <v>1427</v>
      </c>
      <c r="H757" s="77">
        <v>500000</v>
      </c>
      <c r="I757" s="230"/>
      <c r="J757" s="134"/>
      <c r="K757" s="81">
        <f t="shared" si="17"/>
        <v>500000</v>
      </c>
      <c r="L757" s="204" t="s">
        <v>2889</v>
      </c>
    </row>
    <row r="758" spans="1:13" ht="51" x14ac:dyDescent="0.35">
      <c r="A758" s="78">
        <v>23020114</v>
      </c>
      <c r="B758" s="436" t="s">
        <v>2891</v>
      </c>
      <c r="C758" s="78">
        <v>70451</v>
      </c>
      <c r="D758" s="79">
        <v>150000010101</v>
      </c>
      <c r="E758" s="80">
        <v>3101</v>
      </c>
      <c r="F758" s="78">
        <v>10720500</v>
      </c>
      <c r="G758" s="129" t="s">
        <v>1428</v>
      </c>
      <c r="H758" s="81">
        <v>500000</v>
      </c>
      <c r="I758" s="228"/>
      <c r="J758" s="133"/>
      <c r="K758" s="81">
        <f t="shared" si="17"/>
        <v>500000</v>
      </c>
      <c r="L758" s="210" t="s">
        <v>2889</v>
      </c>
    </row>
    <row r="759" spans="1:13" ht="76.5" x14ac:dyDescent="0.35">
      <c r="A759" s="54">
        <v>23020114</v>
      </c>
      <c r="B759" s="436" t="s">
        <v>2891</v>
      </c>
      <c r="C759" s="54">
        <v>70451</v>
      </c>
      <c r="D759" s="75">
        <v>150000010101</v>
      </c>
      <c r="E759" s="56">
        <v>3101</v>
      </c>
      <c r="F759" s="54">
        <v>10720500</v>
      </c>
      <c r="G759" s="57" t="s">
        <v>1429</v>
      </c>
      <c r="H759" s="58">
        <v>500000</v>
      </c>
      <c r="I759" s="221"/>
      <c r="J759" s="87"/>
      <c r="K759" s="58">
        <f t="shared" si="17"/>
        <v>500000</v>
      </c>
      <c r="L759" s="204" t="s">
        <v>2889</v>
      </c>
    </row>
    <row r="760" spans="1:13" ht="51" x14ac:dyDescent="0.35">
      <c r="A760" s="54">
        <v>23020114</v>
      </c>
      <c r="B760" s="436" t="s">
        <v>2891</v>
      </c>
      <c r="C760" s="54">
        <v>70451</v>
      </c>
      <c r="D760" s="75">
        <v>150000010101</v>
      </c>
      <c r="E760" s="56">
        <v>3101</v>
      </c>
      <c r="F760" s="54">
        <v>10720500</v>
      </c>
      <c r="G760" s="57" t="s">
        <v>1430</v>
      </c>
      <c r="H760" s="58">
        <v>500000</v>
      </c>
      <c r="I760" s="221"/>
      <c r="J760" s="87"/>
      <c r="K760" s="58">
        <f t="shared" si="17"/>
        <v>500000</v>
      </c>
      <c r="L760" s="204" t="s">
        <v>2889</v>
      </c>
    </row>
    <row r="761" spans="1:13" ht="76.5" x14ac:dyDescent="0.35">
      <c r="A761" s="54">
        <v>23020114</v>
      </c>
      <c r="B761" s="436" t="s">
        <v>2891</v>
      </c>
      <c r="C761" s="54">
        <v>70451</v>
      </c>
      <c r="D761" s="75">
        <v>150000010101</v>
      </c>
      <c r="E761" s="56">
        <v>3101</v>
      </c>
      <c r="F761" s="54">
        <v>10720500</v>
      </c>
      <c r="G761" s="57" t="s">
        <v>1431</v>
      </c>
      <c r="H761" s="58">
        <v>500000</v>
      </c>
      <c r="I761" s="221"/>
      <c r="J761" s="87"/>
      <c r="K761" s="58">
        <f t="shared" si="17"/>
        <v>500000</v>
      </c>
      <c r="L761" s="204" t="s">
        <v>2889</v>
      </c>
    </row>
    <row r="762" spans="1:13" ht="51" x14ac:dyDescent="0.35">
      <c r="A762" s="54">
        <v>23020114</v>
      </c>
      <c r="B762" s="436" t="s">
        <v>2891</v>
      </c>
      <c r="C762" s="54">
        <v>70451</v>
      </c>
      <c r="D762" s="75">
        <v>150000010101</v>
      </c>
      <c r="E762" s="56">
        <v>3101</v>
      </c>
      <c r="F762" s="54">
        <v>10720500</v>
      </c>
      <c r="G762" s="57" t="s">
        <v>1432</v>
      </c>
      <c r="H762" s="58">
        <v>500000</v>
      </c>
      <c r="I762" s="221"/>
      <c r="J762" s="87"/>
      <c r="K762" s="58">
        <f t="shared" si="17"/>
        <v>500000</v>
      </c>
      <c r="L762" s="204" t="s">
        <v>2889</v>
      </c>
    </row>
    <row r="763" spans="1:13" ht="51" x14ac:dyDescent="0.35">
      <c r="A763" s="54">
        <v>23020114</v>
      </c>
      <c r="B763" s="436" t="s">
        <v>2891</v>
      </c>
      <c r="C763" s="54">
        <v>70451</v>
      </c>
      <c r="D763" s="75">
        <v>150000010101</v>
      </c>
      <c r="E763" s="56">
        <v>3101</v>
      </c>
      <c r="F763" s="54">
        <v>10720500</v>
      </c>
      <c r="G763" s="57" t="s">
        <v>1433</v>
      </c>
      <c r="H763" s="58">
        <v>500000</v>
      </c>
      <c r="I763" s="221"/>
      <c r="J763" s="87"/>
      <c r="K763" s="58">
        <f t="shared" si="17"/>
        <v>500000</v>
      </c>
      <c r="L763" s="204" t="s">
        <v>2889</v>
      </c>
    </row>
    <row r="764" spans="1:13" ht="51" x14ac:dyDescent="0.35">
      <c r="A764" s="54">
        <v>23020114</v>
      </c>
      <c r="B764" s="436" t="s">
        <v>2891</v>
      </c>
      <c r="C764" s="54">
        <v>70451</v>
      </c>
      <c r="D764" s="75">
        <v>150000010101</v>
      </c>
      <c r="E764" s="56">
        <v>3101</v>
      </c>
      <c r="F764" s="54">
        <v>10720500</v>
      </c>
      <c r="G764" s="57" t="s">
        <v>1434</v>
      </c>
      <c r="H764" s="58">
        <v>500000</v>
      </c>
      <c r="I764" s="221"/>
      <c r="J764" s="87"/>
      <c r="K764" s="58">
        <f t="shared" si="17"/>
        <v>500000</v>
      </c>
      <c r="L764" s="204" t="s">
        <v>2889</v>
      </c>
    </row>
    <row r="765" spans="1:13" ht="51" x14ac:dyDescent="0.35">
      <c r="A765" s="54">
        <v>23020114</v>
      </c>
      <c r="B765" s="436" t="s">
        <v>2891</v>
      </c>
      <c r="C765" s="54">
        <v>70451</v>
      </c>
      <c r="D765" s="75">
        <v>150000010101</v>
      </c>
      <c r="E765" s="56">
        <v>3101</v>
      </c>
      <c r="F765" s="54">
        <v>10720500</v>
      </c>
      <c r="G765" s="57" t="s">
        <v>1435</v>
      </c>
      <c r="H765" s="58">
        <v>500000</v>
      </c>
      <c r="I765" s="221"/>
      <c r="J765" s="87"/>
      <c r="K765" s="58">
        <f t="shared" si="17"/>
        <v>500000</v>
      </c>
      <c r="L765" s="204" t="s">
        <v>2889</v>
      </c>
      <c r="M765" s="127"/>
    </row>
    <row r="766" spans="1:13" ht="102" x14ac:dyDescent="0.35">
      <c r="A766" s="54">
        <v>23020114</v>
      </c>
      <c r="B766" s="436" t="s">
        <v>2891</v>
      </c>
      <c r="C766" s="54">
        <v>70451</v>
      </c>
      <c r="D766" s="75">
        <v>150000010101</v>
      </c>
      <c r="E766" s="56">
        <v>3101</v>
      </c>
      <c r="F766" s="54">
        <v>10711000</v>
      </c>
      <c r="G766" s="86" t="s">
        <v>2040</v>
      </c>
      <c r="H766" s="58">
        <v>500000</v>
      </c>
      <c r="I766" s="221"/>
      <c r="J766" s="87"/>
      <c r="K766" s="58">
        <f t="shared" si="17"/>
        <v>500000</v>
      </c>
      <c r="L766" s="204" t="s">
        <v>2889</v>
      </c>
    </row>
    <row r="767" spans="1:13" ht="51" x14ac:dyDescent="0.35">
      <c r="A767" s="54">
        <v>23020114</v>
      </c>
      <c r="B767" s="436" t="s">
        <v>2891</v>
      </c>
      <c r="C767" s="54">
        <v>70451</v>
      </c>
      <c r="D767" s="75">
        <v>150000010101</v>
      </c>
      <c r="E767" s="56">
        <v>3101</v>
      </c>
      <c r="F767" s="54">
        <v>10720400</v>
      </c>
      <c r="G767" s="57" t="s">
        <v>1436</v>
      </c>
      <c r="H767" s="58">
        <v>500000</v>
      </c>
      <c r="I767" s="221"/>
      <c r="J767" s="87"/>
      <c r="K767" s="58">
        <f t="shared" si="17"/>
        <v>500000</v>
      </c>
      <c r="L767" s="204" t="s">
        <v>2889</v>
      </c>
    </row>
    <row r="768" spans="1:13" ht="76.5" x14ac:dyDescent="0.35">
      <c r="A768" s="54">
        <v>23020114</v>
      </c>
      <c r="B768" s="436" t="s">
        <v>2891</v>
      </c>
      <c r="C768" s="54">
        <v>70451</v>
      </c>
      <c r="D768" s="75">
        <v>150000010101</v>
      </c>
      <c r="E768" s="56">
        <v>3101</v>
      </c>
      <c r="F768" s="54">
        <v>10731900</v>
      </c>
      <c r="G768" s="57" t="s">
        <v>1437</v>
      </c>
      <c r="H768" s="58">
        <v>500000</v>
      </c>
      <c r="I768" s="221"/>
      <c r="J768" s="87"/>
      <c r="K768" s="58">
        <f t="shared" si="17"/>
        <v>500000</v>
      </c>
      <c r="L768" s="204" t="s">
        <v>2889</v>
      </c>
    </row>
    <row r="769" spans="1:23" ht="76.5" x14ac:dyDescent="0.35">
      <c r="A769" s="54">
        <v>23020114</v>
      </c>
      <c r="B769" s="436" t="s">
        <v>2891</v>
      </c>
      <c r="C769" s="54">
        <v>70451</v>
      </c>
      <c r="D769" s="75">
        <v>150000010101</v>
      </c>
      <c r="E769" s="56">
        <v>3101</v>
      </c>
      <c r="F769" s="54">
        <v>10720400</v>
      </c>
      <c r="G769" s="57" t="s">
        <v>1438</v>
      </c>
      <c r="H769" s="58">
        <v>500000</v>
      </c>
      <c r="I769" s="221"/>
      <c r="J769" s="87"/>
      <c r="K769" s="58">
        <f t="shared" si="17"/>
        <v>500000</v>
      </c>
      <c r="L769" s="204" t="s">
        <v>2889</v>
      </c>
    </row>
    <row r="770" spans="1:23" ht="76.5" x14ac:dyDescent="0.35">
      <c r="A770" s="54">
        <v>23020114</v>
      </c>
      <c r="B770" s="436" t="s">
        <v>2891</v>
      </c>
      <c r="C770" s="54">
        <v>70451</v>
      </c>
      <c r="D770" s="75">
        <v>150000010101</v>
      </c>
      <c r="E770" s="56">
        <v>3101</v>
      </c>
      <c r="F770" s="54">
        <v>10731900</v>
      </c>
      <c r="G770" s="57" t="s">
        <v>1439</v>
      </c>
      <c r="H770" s="58">
        <v>500000</v>
      </c>
      <c r="I770" s="221"/>
      <c r="J770" s="87"/>
      <c r="K770" s="58">
        <f t="shared" si="17"/>
        <v>500000</v>
      </c>
      <c r="L770" s="204" t="s">
        <v>2889</v>
      </c>
    </row>
    <row r="771" spans="1:23" ht="76.5" x14ac:dyDescent="0.35">
      <c r="A771" s="54">
        <v>23020114</v>
      </c>
      <c r="B771" s="436" t="s">
        <v>2891</v>
      </c>
      <c r="C771" s="54">
        <v>70451</v>
      </c>
      <c r="D771" s="75">
        <v>150000010101</v>
      </c>
      <c r="E771" s="56">
        <v>3101</v>
      </c>
      <c r="F771" s="54">
        <v>10731900</v>
      </c>
      <c r="G771" s="57" t="s">
        <v>1440</v>
      </c>
      <c r="H771" s="58">
        <v>500000</v>
      </c>
      <c r="I771" s="221"/>
      <c r="J771" s="87"/>
      <c r="K771" s="58">
        <f t="shared" si="17"/>
        <v>500000</v>
      </c>
      <c r="L771" s="204" t="s">
        <v>2889</v>
      </c>
    </row>
    <row r="772" spans="1:23" ht="76.5" x14ac:dyDescent="0.35">
      <c r="A772" s="54">
        <v>23020114</v>
      </c>
      <c r="B772" s="436" t="s">
        <v>2891</v>
      </c>
      <c r="C772" s="54">
        <v>70451</v>
      </c>
      <c r="D772" s="75">
        <v>150000010101</v>
      </c>
      <c r="E772" s="56">
        <v>3101</v>
      </c>
      <c r="F772" s="54">
        <v>10711000</v>
      </c>
      <c r="G772" s="57" t="s">
        <v>1441</v>
      </c>
      <c r="H772" s="58">
        <v>500000</v>
      </c>
      <c r="I772" s="221"/>
      <c r="J772" s="87"/>
      <c r="K772" s="58">
        <f t="shared" si="17"/>
        <v>500000</v>
      </c>
      <c r="L772" s="204" t="s">
        <v>2889</v>
      </c>
    </row>
    <row r="773" spans="1:23" ht="51" x14ac:dyDescent="0.35">
      <c r="A773" s="54">
        <v>23020114</v>
      </c>
      <c r="B773" s="436" t="s">
        <v>2891</v>
      </c>
      <c r="C773" s="54">
        <v>70451</v>
      </c>
      <c r="D773" s="75">
        <v>150000010101</v>
      </c>
      <c r="E773" s="56">
        <v>3101</v>
      </c>
      <c r="F773" s="54">
        <v>10722000</v>
      </c>
      <c r="G773" s="57" t="s">
        <v>1442</v>
      </c>
      <c r="H773" s="58">
        <v>500000</v>
      </c>
      <c r="I773" s="221"/>
      <c r="J773" s="87"/>
      <c r="K773" s="58">
        <f t="shared" si="17"/>
        <v>500000</v>
      </c>
      <c r="L773" s="204" t="s">
        <v>2889</v>
      </c>
    </row>
    <row r="774" spans="1:23" ht="76.5" x14ac:dyDescent="0.35">
      <c r="A774" s="54">
        <v>23020114</v>
      </c>
      <c r="B774" s="436" t="s">
        <v>2891</v>
      </c>
      <c r="C774" s="54">
        <v>70451</v>
      </c>
      <c r="D774" s="75">
        <v>150000010101</v>
      </c>
      <c r="E774" s="56">
        <v>3101</v>
      </c>
      <c r="F774" s="54">
        <v>10722000</v>
      </c>
      <c r="G774" s="57" t="s">
        <v>1443</v>
      </c>
      <c r="H774" s="58">
        <v>500000</v>
      </c>
      <c r="I774" s="221"/>
      <c r="J774" s="87"/>
      <c r="K774" s="58">
        <f t="shared" si="17"/>
        <v>500000</v>
      </c>
      <c r="L774" s="204" t="s">
        <v>2889</v>
      </c>
    </row>
    <row r="775" spans="1:23" ht="51" x14ac:dyDescent="0.35">
      <c r="A775" s="54">
        <v>23020114</v>
      </c>
      <c r="B775" s="436" t="s">
        <v>2891</v>
      </c>
      <c r="C775" s="54">
        <v>70451</v>
      </c>
      <c r="D775" s="75">
        <v>150000010101</v>
      </c>
      <c r="E775" s="56">
        <v>3101</v>
      </c>
      <c r="F775" s="54">
        <v>10720500</v>
      </c>
      <c r="G775" s="57" t="s">
        <v>1444</v>
      </c>
      <c r="H775" s="58">
        <v>500000</v>
      </c>
      <c r="I775" s="221"/>
      <c r="J775" s="87"/>
      <c r="K775" s="58">
        <f t="shared" si="17"/>
        <v>500000</v>
      </c>
      <c r="L775" s="204" t="s">
        <v>2889</v>
      </c>
    </row>
    <row r="776" spans="1:23" ht="76.5" x14ac:dyDescent="0.35">
      <c r="A776" s="155">
        <v>23020114</v>
      </c>
      <c r="B776" s="436" t="s">
        <v>2891</v>
      </c>
      <c r="C776" s="155">
        <v>70451</v>
      </c>
      <c r="D776" s="156">
        <v>150000010101</v>
      </c>
      <c r="E776" s="157">
        <v>3101</v>
      </c>
      <c r="F776" s="155">
        <v>10720500</v>
      </c>
      <c r="G776" s="158" t="s">
        <v>1445</v>
      </c>
      <c r="H776" s="116">
        <v>149794326.22999999</v>
      </c>
      <c r="I776" s="221">
        <v>231041352.72999999</v>
      </c>
      <c r="J776" s="116">
        <v>250000000</v>
      </c>
      <c r="K776" s="116">
        <f t="shared" si="17"/>
        <v>399794326.23000002</v>
      </c>
      <c r="L776" s="398" t="s">
        <v>2647</v>
      </c>
      <c r="M776" s="151"/>
      <c r="N776" s="151"/>
      <c r="O776" s="151"/>
      <c r="P776" s="151"/>
      <c r="Q776" s="151"/>
      <c r="R776" s="151"/>
      <c r="S776" s="151"/>
      <c r="T776" s="151"/>
      <c r="U776" s="151"/>
      <c r="V776" s="151"/>
      <c r="W776" s="151"/>
    </row>
    <row r="777" spans="1:23" ht="51" x14ac:dyDescent="0.35">
      <c r="A777" s="54">
        <v>23020114</v>
      </c>
      <c r="B777" s="436" t="s">
        <v>2891</v>
      </c>
      <c r="C777" s="54">
        <v>70451</v>
      </c>
      <c r="D777" s="75">
        <v>150000010101</v>
      </c>
      <c r="E777" s="56">
        <v>3101</v>
      </c>
      <c r="F777" s="54">
        <v>10720500</v>
      </c>
      <c r="G777" s="57" t="s">
        <v>1446</v>
      </c>
      <c r="H777" s="58">
        <v>500000</v>
      </c>
      <c r="I777" s="221"/>
      <c r="J777" s="87"/>
      <c r="K777" s="58">
        <f t="shared" si="17"/>
        <v>500000</v>
      </c>
      <c r="L777" s="204" t="s">
        <v>2889</v>
      </c>
    </row>
    <row r="778" spans="1:23" ht="76.5" x14ac:dyDescent="0.35">
      <c r="A778" s="54">
        <v>23020114</v>
      </c>
      <c r="B778" s="436" t="s">
        <v>2891</v>
      </c>
      <c r="C778" s="54">
        <v>70451</v>
      </c>
      <c r="D778" s="75">
        <v>150000010101</v>
      </c>
      <c r="E778" s="56">
        <v>3101</v>
      </c>
      <c r="F778" s="54">
        <v>10731500</v>
      </c>
      <c r="G778" s="86" t="s">
        <v>2041</v>
      </c>
      <c r="H778" s="58">
        <v>500000</v>
      </c>
      <c r="I778" s="221"/>
      <c r="J778" s="87"/>
      <c r="K778" s="58">
        <f t="shared" si="17"/>
        <v>500000</v>
      </c>
      <c r="L778" s="204" t="s">
        <v>2889</v>
      </c>
    </row>
    <row r="779" spans="1:23" ht="51" x14ac:dyDescent="0.35">
      <c r="A779" s="54">
        <v>23020114</v>
      </c>
      <c r="B779" s="436" t="s">
        <v>2891</v>
      </c>
      <c r="C779" s="54">
        <v>70451</v>
      </c>
      <c r="D779" s="75">
        <v>150000010101</v>
      </c>
      <c r="E779" s="56">
        <v>3101</v>
      </c>
      <c r="F779" s="54">
        <v>10731500</v>
      </c>
      <c r="G779" s="57" t="s">
        <v>1447</v>
      </c>
      <c r="H779" s="58">
        <v>500000</v>
      </c>
      <c r="I779" s="221"/>
      <c r="J779" s="87"/>
      <c r="K779" s="58">
        <f t="shared" si="17"/>
        <v>500000</v>
      </c>
      <c r="L779" s="204" t="s">
        <v>2889</v>
      </c>
      <c r="M779" s="127"/>
    </row>
    <row r="780" spans="1:23" ht="51" x14ac:dyDescent="0.35">
      <c r="A780" s="54">
        <v>23020114</v>
      </c>
      <c r="B780" s="436" t="s">
        <v>2891</v>
      </c>
      <c r="C780" s="54">
        <v>70451</v>
      </c>
      <c r="D780" s="75">
        <v>150000010101</v>
      </c>
      <c r="E780" s="56">
        <v>3101</v>
      </c>
      <c r="F780" s="54">
        <v>10731500</v>
      </c>
      <c r="G780" s="57" t="s">
        <v>1448</v>
      </c>
      <c r="H780" s="58">
        <v>500000</v>
      </c>
      <c r="I780" s="221"/>
      <c r="J780" s="87"/>
      <c r="K780" s="58">
        <f t="shared" si="17"/>
        <v>500000</v>
      </c>
      <c r="L780" s="204" t="s">
        <v>2889</v>
      </c>
    </row>
    <row r="781" spans="1:23" ht="76.5" x14ac:dyDescent="0.35">
      <c r="A781" s="54">
        <v>23020114</v>
      </c>
      <c r="B781" s="436" t="s">
        <v>2891</v>
      </c>
      <c r="C781" s="54">
        <v>70451</v>
      </c>
      <c r="D781" s="75">
        <v>150000010101</v>
      </c>
      <c r="E781" s="56">
        <v>3101</v>
      </c>
      <c r="F781" s="54">
        <v>10711000</v>
      </c>
      <c r="G781" s="57" t="s">
        <v>1449</v>
      </c>
      <c r="H781" s="58">
        <v>500000</v>
      </c>
      <c r="I781" s="221"/>
      <c r="J781" s="87"/>
      <c r="K781" s="58">
        <f t="shared" si="17"/>
        <v>500000</v>
      </c>
      <c r="L781" s="204" t="s">
        <v>2889</v>
      </c>
    </row>
    <row r="782" spans="1:23" ht="51" x14ac:dyDescent="0.35">
      <c r="A782" s="54">
        <v>23020114</v>
      </c>
      <c r="B782" s="436" t="s">
        <v>2891</v>
      </c>
      <c r="C782" s="54">
        <v>70451</v>
      </c>
      <c r="D782" s="75">
        <v>150000010101</v>
      </c>
      <c r="E782" s="56">
        <v>3101</v>
      </c>
      <c r="F782" s="54">
        <v>10720500</v>
      </c>
      <c r="G782" s="57" t="s">
        <v>1450</v>
      </c>
      <c r="H782" s="58">
        <v>500000</v>
      </c>
      <c r="I782" s="221"/>
      <c r="J782" s="87"/>
      <c r="K782" s="58">
        <f t="shared" si="17"/>
        <v>500000</v>
      </c>
      <c r="L782" s="204" t="s">
        <v>2889</v>
      </c>
    </row>
    <row r="783" spans="1:23" ht="51" x14ac:dyDescent="0.35">
      <c r="A783" s="54">
        <v>23020114</v>
      </c>
      <c r="B783" s="436" t="s">
        <v>2891</v>
      </c>
      <c r="C783" s="54">
        <v>70451</v>
      </c>
      <c r="D783" s="75">
        <v>150000010101</v>
      </c>
      <c r="E783" s="56">
        <v>3101</v>
      </c>
      <c r="F783" s="54">
        <v>10720500</v>
      </c>
      <c r="G783" s="57" t="s">
        <v>1451</v>
      </c>
      <c r="H783" s="58">
        <v>500000</v>
      </c>
      <c r="I783" s="221"/>
      <c r="J783" s="58"/>
      <c r="K783" s="58">
        <f t="shared" si="17"/>
        <v>500000</v>
      </c>
      <c r="L783" s="204" t="s">
        <v>2889</v>
      </c>
    </row>
    <row r="784" spans="1:23" ht="51" x14ac:dyDescent="0.35">
      <c r="A784" s="54">
        <v>23020114</v>
      </c>
      <c r="B784" s="436" t="s">
        <v>2891</v>
      </c>
      <c r="C784" s="54">
        <v>70451</v>
      </c>
      <c r="D784" s="75">
        <v>150000010101</v>
      </c>
      <c r="E784" s="56">
        <v>3101</v>
      </c>
      <c r="F784" s="54">
        <v>10720500</v>
      </c>
      <c r="G784" s="57" t="s">
        <v>1452</v>
      </c>
      <c r="H784" s="58">
        <v>500000</v>
      </c>
      <c r="I784" s="221"/>
      <c r="J784" s="87"/>
      <c r="K784" s="58">
        <f t="shared" si="17"/>
        <v>500000</v>
      </c>
      <c r="L784" s="204" t="s">
        <v>2889</v>
      </c>
    </row>
    <row r="785" spans="1:13" ht="51" x14ac:dyDescent="0.35">
      <c r="A785" s="54">
        <v>23020114</v>
      </c>
      <c r="B785" s="436" t="s">
        <v>2891</v>
      </c>
      <c r="C785" s="54">
        <v>70451</v>
      </c>
      <c r="D785" s="75">
        <v>150000010101</v>
      </c>
      <c r="E785" s="56">
        <v>3101</v>
      </c>
      <c r="F785" s="54">
        <v>10711200</v>
      </c>
      <c r="G785" s="57" t="s">
        <v>1453</v>
      </c>
      <c r="H785" s="58">
        <v>500000</v>
      </c>
      <c r="I785" s="221"/>
      <c r="J785" s="87"/>
      <c r="K785" s="58">
        <f t="shared" si="17"/>
        <v>500000</v>
      </c>
      <c r="L785" s="204" t="s">
        <v>2889</v>
      </c>
    </row>
    <row r="786" spans="1:13" ht="51" x14ac:dyDescent="0.35">
      <c r="A786" s="54">
        <v>23020114</v>
      </c>
      <c r="B786" s="436" t="s">
        <v>2891</v>
      </c>
      <c r="C786" s="54">
        <v>70451</v>
      </c>
      <c r="D786" s="75">
        <v>150000010101</v>
      </c>
      <c r="E786" s="56">
        <v>3101</v>
      </c>
      <c r="F786" s="54">
        <v>10710900</v>
      </c>
      <c r="G786" s="57" t="s">
        <v>1454</v>
      </c>
      <c r="H786" s="58">
        <v>500000</v>
      </c>
      <c r="I786" s="221"/>
      <c r="J786" s="87"/>
      <c r="K786" s="58">
        <f t="shared" si="17"/>
        <v>500000</v>
      </c>
      <c r="L786" s="204" t="s">
        <v>2889</v>
      </c>
    </row>
    <row r="787" spans="1:13" ht="51" x14ac:dyDescent="0.35">
      <c r="A787" s="54">
        <v>23020114</v>
      </c>
      <c r="B787" s="436" t="s">
        <v>2891</v>
      </c>
      <c r="C787" s="54">
        <v>70451</v>
      </c>
      <c r="D787" s="75">
        <v>150000010101</v>
      </c>
      <c r="E787" s="56">
        <v>3101</v>
      </c>
      <c r="F787" s="54">
        <v>10710900</v>
      </c>
      <c r="G787" s="57" t="s">
        <v>1455</v>
      </c>
      <c r="H787" s="58">
        <v>500000</v>
      </c>
      <c r="I787" s="221"/>
      <c r="J787" s="87"/>
      <c r="K787" s="58">
        <f t="shared" si="17"/>
        <v>500000</v>
      </c>
      <c r="L787" s="204" t="s">
        <v>2889</v>
      </c>
    </row>
    <row r="788" spans="1:13" ht="51" x14ac:dyDescent="0.35">
      <c r="A788" s="78">
        <v>23020114</v>
      </c>
      <c r="B788" s="436" t="s">
        <v>2891</v>
      </c>
      <c r="C788" s="78">
        <v>70451</v>
      </c>
      <c r="D788" s="79">
        <v>150000010101</v>
      </c>
      <c r="E788" s="80">
        <v>3101</v>
      </c>
      <c r="F788" s="78">
        <v>10730304</v>
      </c>
      <c r="G788" s="129" t="s">
        <v>1456</v>
      </c>
      <c r="H788" s="81">
        <v>10000000</v>
      </c>
      <c r="I788" s="228"/>
      <c r="J788" s="133">
        <v>-5000000</v>
      </c>
      <c r="K788" s="81">
        <f t="shared" si="17"/>
        <v>5000000</v>
      </c>
      <c r="L788" s="210" t="s">
        <v>2889</v>
      </c>
    </row>
    <row r="789" spans="1:13" ht="51" x14ac:dyDescent="0.35">
      <c r="A789" s="54">
        <v>23020114</v>
      </c>
      <c r="B789" s="436" t="s">
        <v>2891</v>
      </c>
      <c r="C789" s="54">
        <v>70451</v>
      </c>
      <c r="D789" s="75">
        <v>150000010101</v>
      </c>
      <c r="E789" s="56">
        <v>3101</v>
      </c>
      <c r="F789" s="54">
        <v>10730100</v>
      </c>
      <c r="G789" s="57" t="s">
        <v>1457</v>
      </c>
      <c r="H789" s="58">
        <v>500000</v>
      </c>
      <c r="I789" s="221"/>
      <c r="J789" s="87"/>
      <c r="K789" s="58">
        <f t="shared" si="17"/>
        <v>500000</v>
      </c>
      <c r="L789" s="204" t="s">
        <v>2889</v>
      </c>
    </row>
    <row r="790" spans="1:13" ht="102" x14ac:dyDescent="0.35">
      <c r="A790" s="54">
        <v>23020114</v>
      </c>
      <c r="B790" s="436" t="s">
        <v>2891</v>
      </c>
      <c r="C790" s="54">
        <v>70451</v>
      </c>
      <c r="D790" s="75">
        <v>150000010101</v>
      </c>
      <c r="E790" s="56">
        <v>3101</v>
      </c>
      <c r="F790" s="54">
        <v>10730100</v>
      </c>
      <c r="G790" s="86" t="s">
        <v>2042</v>
      </c>
      <c r="H790" s="58">
        <v>5000000</v>
      </c>
      <c r="I790" s="221"/>
      <c r="J790" s="87"/>
      <c r="K790" s="58">
        <f t="shared" si="17"/>
        <v>5000000</v>
      </c>
      <c r="L790" s="204" t="s">
        <v>2889</v>
      </c>
    </row>
    <row r="791" spans="1:13" ht="76.5" x14ac:dyDescent="0.35">
      <c r="A791" s="54">
        <v>23020114</v>
      </c>
      <c r="B791" s="436" t="s">
        <v>2891</v>
      </c>
      <c r="C791" s="54">
        <v>70451</v>
      </c>
      <c r="D791" s="75">
        <v>150000010101</v>
      </c>
      <c r="E791" s="56">
        <v>3101</v>
      </c>
      <c r="F791" s="54">
        <v>10711200</v>
      </c>
      <c r="G791" s="57" t="s">
        <v>1458</v>
      </c>
      <c r="H791" s="58">
        <v>500000</v>
      </c>
      <c r="I791" s="221"/>
      <c r="J791" s="87"/>
      <c r="K791" s="58">
        <f t="shared" si="17"/>
        <v>500000</v>
      </c>
      <c r="L791" s="204" t="s">
        <v>2889</v>
      </c>
    </row>
    <row r="792" spans="1:13" ht="76.5" x14ac:dyDescent="0.35">
      <c r="A792" s="54">
        <v>23020114</v>
      </c>
      <c r="B792" s="436" t="s">
        <v>2891</v>
      </c>
      <c r="C792" s="54">
        <v>70451</v>
      </c>
      <c r="D792" s="75">
        <v>150000010101</v>
      </c>
      <c r="E792" s="56">
        <v>3101</v>
      </c>
      <c r="F792" s="54">
        <v>10730100</v>
      </c>
      <c r="G792" s="57" t="s">
        <v>1459</v>
      </c>
      <c r="H792" s="58">
        <v>500000</v>
      </c>
      <c r="I792" s="221"/>
      <c r="J792" s="87"/>
      <c r="K792" s="58">
        <f t="shared" si="17"/>
        <v>500000</v>
      </c>
      <c r="L792" s="204" t="s">
        <v>2889</v>
      </c>
    </row>
    <row r="793" spans="1:13" ht="76.5" x14ac:dyDescent="0.35">
      <c r="A793" s="54">
        <v>23020114</v>
      </c>
      <c r="B793" s="436" t="s">
        <v>2891</v>
      </c>
      <c r="C793" s="54">
        <v>70451</v>
      </c>
      <c r="D793" s="75">
        <v>150000010101</v>
      </c>
      <c r="E793" s="56">
        <v>3101</v>
      </c>
      <c r="F793" s="54">
        <v>10711000</v>
      </c>
      <c r="G793" s="57" t="s">
        <v>1460</v>
      </c>
      <c r="H793" s="58">
        <v>500000</v>
      </c>
      <c r="I793" s="221"/>
      <c r="J793" s="87"/>
      <c r="K793" s="58">
        <f t="shared" si="17"/>
        <v>500000</v>
      </c>
      <c r="L793" s="204" t="s">
        <v>2889</v>
      </c>
    </row>
    <row r="794" spans="1:13" ht="51" x14ac:dyDescent="0.35">
      <c r="A794" s="54">
        <v>23020114</v>
      </c>
      <c r="B794" s="436" t="s">
        <v>2891</v>
      </c>
      <c r="C794" s="54">
        <v>70451</v>
      </c>
      <c r="D794" s="75">
        <v>150000010101</v>
      </c>
      <c r="E794" s="56">
        <v>3101</v>
      </c>
      <c r="F794" s="54">
        <v>10720700</v>
      </c>
      <c r="G794" s="57" t="s">
        <v>1461</v>
      </c>
      <c r="H794" s="58">
        <v>5000000</v>
      </c>
      <c r="I794" s="221"/>
      <c r="J794" s="87"/>
      <c r="K794" s="58">
        <f t="shared" ref="K794:K857" si="18">SUM(H794,J794)</f>
        <v>5000000</v>
      </c>
      <c r="L794" s="204" t="s">
        <v>2889</v>
      </c>
    </row>
    <row r="795" spans="1:13" ht="76.5" x14ac:dyDescent="0.35">
      <c r="A795" s="54">
        <v>23020114</v>
      </c>
      <c r="B795" s="436" t="s">
        <v>2891</v>
      </c>
      <c r="C795" s="54">
        <v>70451</v>
      </c>
      <c r="D795" s="75">
        <v>150000010101</v>
      </c>
      <c r="E795" s="56">
        <v>3101</v>
      </c>
      <c r="F795" s="54">
        <v>10730200</v>
      </c>
      <c r="G795" s="57" t="s">
        <v>1462</v>
      </c>
      <c r="H795" s="58">
        <v>5000000</v>
      </c>
      <c r="I795" s="221"/>
      <c r="J795" s="87"/>
      <c r="K795" s="58">
        <f t="shared" si="18"/>
        <v>5000000</v>
      </c>
      <c r="L795" s="204" t="s">
        <v>2889</v>
      </c>
      <c r="M795" s="127"/>
    </row>
    <row r="796" spans="1:13" ht="76.5" x14ac:dyDescent="0.35">
      <c r="A796" s="54">
        <v>23020114</v>
      </c>
      <c r="B796" s="436" t="s">
        <v>2891</v>
      </c>
      <c r="C796" s="54">
        <v>70451</v>
      </c>
      <c r="D796" s="75">
        <v>150000010101</v>
      </c>
      <c r="E796" s="56">
        <v>3101</v>
      </c>
      <c r="F796" s="54">
        <v>10711000</v>
      </c>
      <c r="G796" s="86" t="s">
        <v>2043</v>
      </c>
      <c r="H796" s="58">
        <v>5000000</v>
      </c>
      <c r="I796" s="221"/>
      <c r="J796" s="87"/>
      <c r="K796" s="58">
        <f t="shared" si="18"/>
        <v>5000000</v>
      </c>
      <c r="L796" s="204" t="s">
        <v>2889</v>
      </c>
    </row>
    <row r="797" spans="1:13" ht="76.5" x14ac:dyDescent="0.35">
      <c r="A797" s="54">
        <v>23020114</v>
      </c>
      <c r="B797" s="436" t="s">
        <v>2891</v>
      </c>
      <c r="C797" s="54">
        <v>70451</v>
      </c>
      <c r="D797" s="75">
        <v>150000010101</v>
      </c>
      <c r="E797" s="56">
        <v>3101</v>
      </c>
      <c r="F797" s="54">
        <v>10712300</v>
      </c>
      <c r="G797" s="57" t="s">
        <v>1463</v>
      </c>
      <c r="H797" s="58">
        <v>1000000</v>
      </c>
      <c r="I797" s="221"/>
      <c r="J797" s="87"/>
      <c r="K797" s="58">
        <f t="shared" si="18"/>
        <v>1000000</v>
      </c>
      <c r="L797" s="204" t="s">
        <v>2889</v>
      </c>
    </row>
    <row r="798" spans="1:13" ht="51" x14ac:dyDescent="0.35">
      <c r="A798" s="54">
        <v>23020114</v>
      </c>
      <c r="B798" s="436" t="s">
        <v>2891</v>
      </c>
      <c r="C798" s="54">
        <v>70451</v>
      </c>
      <c r="D798" s="75">
        <v>150000010101</v>
      </c>
      <c r="E798" s="56">
        <v>3101</v>
      </c>
      <c r="F798" s="54">
        <v>10712300</v>
      </c>
      <c r="G798" s="57" t="s">
        <v>1464</v>
      </c>
      <c r="H798" s="58">
        <v>1000000</v>
      </c>
      <c r="I798" s="221"/>
      <c r="J798" s="87"/>
      <c r="K798" s="58">
        <f t="shared" si="18"/>
        <v>1000000</v>
      </c>
      <c r="L798" s="204" t="s">
        <v>2889</v>
      </c>
    </row>
    <row r="799" spans="1:13" ht="51" x14ac:dyDescent="0.35">
      <c r="A799" s="54">
        <v>23020114</v>
      </c>
      <c r="B799" s="436" t="s">
        <v>2891</v>
      </c>
      <c r="C799" s="54">
        <v>70451</v>
      </c>
      <c r="D799" s="75">
        <v>150000010101</v>
      </c>
      <c r="E799" s="56">
        <v>3101</v>
      </c>
      <c r="F799" s="54">
        <v>10712300</v>
      </c>
      <c r="G799" s="57" t="s">
        <v>1465</v>
      </c>
      <c r="H799" s="58">
        <v>1000000</v>
      </c>
      <c r="I799" s="221"/>
      <c r="J799" s="87"/>
      <c r="K799" s="58">
        <f t="shared" si="18"/>
        <v>1000000</v>
      </c>
      <c r="L799" s="204" t="s">
        <v>2889</v>
      </c>
    </row>
    <row r="800" spans="1:13" ht="102" x14ac:dyDescent="0.35">
      <c r="A800" s="54">
        <v>23020114</v>
      </c>
      <c r="B800" s="436" t="s">
        <v>2891</v>
      </c>
      <c r="C800" s="54">
        <v>70451</v>
      </c>
      <c r="D800" s="75">
        <v>150000010101</v>
      </c>
      <c r="E800" s="56">
        <v>3101</v>
      </c>
      <c r="F800" s="54">
        <v>10711000</v>
      </c>
      <c r="G800" s="57" t="s">
        <v>2110</v>
      </c>
      <c r="H800" s="58">
        <v>5000000</v>
      </c>
      <c r="I800" s="221"/>
      <c r="J800" s="87"/>
      <c r="K800" s="58">
        <f t="shared" si="18"/>
        <v>5000000</v>
      </c>
      <c r="L800" s="204" t="s">
        <v>2889</v>
      </c>
    </row>
    <row r="801" spans="1:23" ht="51" x14ac:dyDescent="0.35">
      <c r="A801" s="54">
        <v>23020114</v>
      </c>
      <c r="B801" s="436" t="s">
        <v>2891</v>
      </c>
      <c r="C801" s="54">
        <v>70451</v>
      </c>
      <c r="D801" s="75">
        <v>150000010101</v>
      </c>
      <c r="E801" s="56">
        <v>3101</v>
      </c>
      <c r="F801" s="54">
        <v>10720600</v>
      </c>
      <c r="G801" s="57" t="s">
        <v>1466</v>
      </c>
      <c r="H801" s="58">
        <v>5000000</v>
      </c>
      <c r="I801" s="221"/>
      <c r="J801" s="87"/>
      <c r="K801" s="58">
        <f t="shared" si="18"/>
        <v>5000000</v>
      </c>
      <c r="L801" s="204" t="s">
        <v>2889</v>
      </c>
    </row>
    <row r="802" spans="1:23" ht="102" x14ac:dyDescent="0.35">
      <c r="A802" s="54">
        <v>23020114</v>
      </c>
      <c r="B802" s="436" t="s">
        <v>2891</v>
      </c>
      <c r="C802" s="54">
        <v>70451</v>
      </c>
      <c r="D802" s="75">
        <v>90000010103</v>
      </c>
      <c r="E802" s="56">
        <v>3101</v>
      </c>
      <c r="F802" s="54">
        <v>10712200</v>
      </c>
      <c r="G802" s="76" t="s">
        <v>1467</v>
      </c>
      <c r="H802" s="77">
        <v>1000000</v>
      </c>
      <c r="I802" s="230"/>
      <c r="J802" s="134"/>
      <c r="K802" s="77">
        <f t="shared" si="18"/>
        <v>1000000</v>
      </c>
      <c r="L802" s="204" t="s">
        <v>2889</v>
      </c>
    </row>
    <row r="803" spans="1:23" ht="51" x14ac:dyDescent="0.35">
      <c r="A803" s="78">
        <v>23020114</v>
      </c>
      <c r="B803" s="436" t="s">
        <v>2891</v>
      </c>
      <c r="C803" s="78">
        <v>70451</v>
      </c>
      <c r="D803" s="79">
        <v>150000010101</v>
      </c>
      <c r="E803" s="80">
        <v>3101</v>
      </c>
      <c r="F803" s="78">
        <v>10731700</v>
      </c>
      <c r="G803" s="129" t="s">
        <v>1468</v>
      </c>
      <c r="H803" s="81">
        <v>5000000</v>
      </c>
      <c r="I803" s="228"/>
      <c r="J803" s="133"/>
      <c r="K803" s="81">
        <f t="shared" si="18"/>
        <v>5000000</v>
      </c>
      <c r="L803" s="210" t="s">
        <v>2889</v>
      </c>
    </row>
    <row r="804" spans="1:23" ht="51" x14ac:dyDescent="0.35">
      <c r="A804" s="54">
        <v>23020114</v>
      </c>
      <c r="B804" s="436" t="s">
        <v>2891</v>
      </c>
      <c r="C804" s="54">
        <v>70451</v>
      </c>
      <c r="D804" s="75">
        <v>150000010101</v>
      </c>
      <c r="E804" s="56">
        <v>3101</v>
      </c>
      <c r="F804" s="54">
        <v>10720700</v>
      </c>
      <c r="G804" s="57" t="s">
        <v>1469</v>
      </c>
      <c r="H804" s="58">
        <v>500000</v>
      </c>
      <c r="I804" s="221"/>
      <c r="J804" s="87"/>
      <c r="K804" s="58">
        <f t="shared" si="18"/>
        <v>500000</v>
      </c>
      <c r="L804" s="204" t="s">
        <v>2889</v>
      </c>
    </row>
    <row r="805" spans="1:23" ht="51" x14ac:dyDescent="0.35">
      <c r="A805" s="54">
        <v>23020114</v>
      </c>
      <c r="B805" s="436" t="s">
        <v>2891</v>
      </c>
      <c r="C805" s="54">
        <v>70451</v>
      </c>
      <c r="D805" s="75">
        <v>150000010101</v>
      </c>
      <c r="E805" s="56">
        <v>3101</v>
      </c>
      <c r="F805" s="54">
        <v>10731700</v>
      </c>
      <c r="G805" s="57" t="s">
        <v>1470</v>
      </c>
      <c r="H805" s="58">
        <v>500000</v>
      </c>
      <c r="I805" s="221"/>
      <c r="J805" s="87"/>
      <c r="K805" s="58">
        <f t="shared" si="18"/>
        <v>500000</v>
      </c>
      <c r="L805" s="204" t="s">
        <v>2889</v>
      </c>
    </row>
    <row r="806" spans="1:23" ht="76.5" x14ac:dyDescent="0.35">
      <c r="A806" s="54">
        <v>23020114</v>
      </c>
      <c r="B806" s="436" t="s">
        <v>2891</v>
      </c>
      <c r="C806" s="54">
        <v>70451</v>
      </c>
      <c r="D806" s="75">
        <v>150000010101</v>
      </c>
      <c r="E806" s="56">
        <v>3101</v>
      </c>
      <c r="F806" s="54">
        <v>10730200</v>
      </c>
      <c r="G806" s="57" t="s">
        <v>1471</v>
      </c>
      <c r="H806" s="58">
        <v>7500000</v>
      </c>
      <c r="I806" s="221"/>
      <c r="J806" s="87"/>
      <c r="K806" s="58">
        <f t="shared" si="18"/>
        <v>7500000</v>
      </c>
      <c r="L806" s="204" t="s">
        <v>2889</v>
      </c>
    </row>
    <row r="807" spans="1:23" ht="76.5" x14ac:dyDescent="0.35">
      <c r="A807" s="54">
        <v>23020114</v>
      </c>
      <c r="B807" s="436" t="s">
        <v>2891</v>
      </c>
      <c r="C807" s="54">
        <v>70451</v>
      </c>
      <c r="D807" s="75">
        <v>150000010101</v>
      </c>
      <c r="E807" s="56">
        <v>3101</v>
      </c>
      <c r="F807" s="54">
        <v>10730200</v>
      </c>
      <c r="G807" s="57" t="s">
        <v>1472</v>
      </c>
      <c r="H807" s="58">
        <v>7500000</v>
      </c>
      <c r="I807" s="221"/>
      <c r="J807" s="87"/>
      <c r="K807" s="58">
        <f t="shared" si="18"/>
        <v>7500000</v>
      </c>
      <c r="L807" s="204" t="s">
        <v>2889</v>
      </c>
    </row>
    <row r="808" spans="1:23" ht="51" x14ac:dyDescent="0.35">
      <c r="A808" s="54">
        <v>23020114</v>
      </c>
      <c r="B808" s="436" t="s">
        <v>2891</v>
      </c>
      <c r="C808" s="54">
        <v>70451</v>
      </c>
      <c r="D808" s="75">
        <v>150000010101</v>
      </c>
      <c r="E808" s="56">
        <v>3101</v>
      </c>
      <c r="F808" s="54">
        <v>10720600</v>
      </c>
      <c r="G808" s="57" t="s">
        <v>1473</v>
      </c>
      <c r="H808" s="58">
        <v>500000</v>
      </c>
      <c r="I808" s="221"/>
      <c r="J808" s="87"/>
      <c r="K808" s="58">
        <f t="shared" si="18"/>
        <v>500000</v>
      </c>
      <c r="L808" s="204" t="s">
        <v>2889</v>
      </c>
    </row>
    <row r="809" spans="1:23" ht="76.5" x14ac:dyDescent="0.35">
      <c r="A809" s="54">
        <v>23020114</v>
      </c>
      <c r="B809" s="436" t="s">
        <v>2891</v>
      </c>
      <c r="C809" s="54">
        <v>70451</v>
      </c>
      <c r="D809" s="75">
        <v>150000010101</v>
      </c>
      <c r="E809" s="56">
        <v>3101</v>
      </c>
      <c r="F809" s="54">
        <v>10720500</v>
      </c>
      <c r="G809" s="86" t="s">
        <v>2044</v>
      </c>
      <c r="H809" s="58">
        <v>500000</v>
      </c>
      <c r="I809" s="221"/>
      <c r="J809" s="87"/>
      <c r="K809" s="58">
        <f t="shared" si="18"/>
        <v>500000</v>
      </c>
      <c r="L809" s="204" t="s">
        <v>2889</v>
      </c>
    </row>
    <row r="810" spans="1:23" ht="76.5" x14ac:dyDescent="0.35">
      <c r="A810" s="54">
        <v>23020114</v>
      </c>
      <c r="B810" s="436" t="s">
        <v>2891</v>
      </c>
      <c r="C810" s="54">
        <v>70451</v>
      </c>
      <c r="D810" s="75">
        <v>150000010101</v>
      </c>
      <c r="E810" s="56">
        <v>3101</v>
      </c>
      <c r="F810" s="54">
        <v>10710900</v>
      </c>
      <c r="G810" s="57" t="s">
        <v>1474</v>
      </c>
      <c r="H810" s="58">
        <v>500000</v>
      </c>
      <c r="I810" s="221"/>
      <c r="J810" s="87"/>
      <c r="K810" s="58">
        <f t="shared" si="18"/>
        <v>500000</v>
      </c>
      <c r="L810" s="204" t="s">
        <v>2889</v>
      </c>
      <c r="M810" s="127"/>
    </row>
    <row r="811" spans="1:23" ht="51" x14ac:dyDescent="0.35">
      <c r="A811" s="54">
        <v>23020114</v>
      </c>
      <c r="B811" s="436" t="s">
        <v>2891</v>
      </c>
      <c r="C811" s="54">
        <v>70451</v>
      </c>
      <c r="D811" s="75">
        <v>150000010101</v>
      </c>
      <c r="E811" s="56">
        <v>3101</v>
      </c>
      <c r="F811" s="54">
        <v>10731700</v>
      </c>
      <c r="G811" s="57" t="s">
        <v>1475</v>
      </c>
      <c r="H811" s="58">
        <v>500000</v>
      </c>
      <c r="I811" s="221"/>
      <c r="J811" s="87"/>
      <c r="K811" s="58">
        <f t="shared" si="18"/>
        <v>500000</v>
      </c>
      <c r="L811" s="204" t="s">
        <v>2889</v>
      </c>
    </row>
    <row r="812" spans="1:23" ht="51" x14ac:dyDescent="0.35">
      <c r="A812" s="54">
        <v>23020114</v>
      </c>
      <c r="B812" s="436" t="s">
        <v>2891</v>
      </c>
      <c r="C812" s="54">
        <v>70451</v>
      </c>
      <c r="D812" s="75">
        <v>150000010101</v>
      </c>
      <c r="E812" s="56">
        <v>3101</v>
      </c>
      <c r="F812" s="54">
        <v>10731700</v>
      </c>
      <c r="G812" s="57" t="s">
        <v>1476</v>
      </c>
      <c r="H812" s="58">
        <v>500000</v>
      </c>
      <c r="I812" s="221"/>
      <c r="J812" s="87"/>
      <c r="K812" s="58">
        <f t="shared" si="18"/>
        <v>500000</v>
      </c>
      <c r="L812" s="204" t="s">
        <v>2889</v>
      </c>
    </row>
    <row r="813" spans="1:23" ht="51" x14ac:dyDescent="0.35">
      <c r="A813" s="54">
        <v>23020114</v>
      </c>
      <c r="B813" s="436" t="s">
        <v>2891</v>
      </c>
      <c r="C813" s="54">
        <v>70451</v>
      </c>
      <c r="D813" s="75">
        <v>150000010101</v>
      </c>
      <c r="E813" s="56">
        <v>3101</v>
      </c>
      <c r="F813" s="54">
        <v>10720500</v>
      </c>
      <c r="G813" s="57" t="s">
        <v>1477</v>
      </c>
      <c r="H813" s="58">
        <v>500000</v>
      </c>
      <c r="I813" s="221"/>
      <c r="J813" s="87"/>
      <c r="K813" s="58">
        <f t="shared" si="18"/>
        <v>500000</v>
      </c>
      <c r="L813" s="204" t="s">
        <v>2889</v>
      </c>
    </row>
    <row r="814" spans="1:23" ht="51" x14ac:dyDescent="0.35">
      <c r="A814" s="54">
        <v>23020114</v>
      </c>
      <c r="B814" s="436" t="s">
        <v>2891</v>
      </c>
      <c r="C814" s="54">
        <v>70451</v>
      </c>
      <c r="D814" s="75">
        <v>150000010101</v>
      </c>
      <c r="E814" s="56">
        <v>3101</v>
      </c>
      <c r="F814" s="54">
        <v>10730100</v>
      </c>
      <c r="G814" s="57" t="s">
        <v>1478</v>
      </c>
      <c r="H814" s="58">
        <v>500000</v>
      </c>
      <c r="I814" s="221"/>
      <c r="J814" s="87"/>
      <c r="K814" s="58">
        <f t="shared" si="18"/>
        <v>500000</v>
      </c>
      <c r="L814" s="204" t="s">
        <v>2889</v>
      </c>
    </row>
    <row r="815" spans="1:23" ht="76.5" x14ac:dyDescent="0.35">
      <c r="A815" s="155">
        <v>23020114</v>
      </c>
      <c r="B815" s="436" t="s">
        <v>2891</v>
      </c>
      <c r="C815" s="155">
        <v>70451</v>
      </c>
      <c r="D815" s="156">
        <v>90000010103</v>
      </c>
      <c r="E815" s="157">
        <v>3101</v>
      </c>
      <c r="F815" s="155">
        <v>10721300</v>
      </c>
      <c r="G815" s="158" t="s">
        <v>1479</v>
      </c>
      <c r="H815" s="116">
        <v>500000</v>
      </c>
      <c r="I815" s="221"/>
      <c r="J815" s="159"/>
      <c r="K815" s="116">
        <f t="shared" si="18"/>
        <v>500000</v>
      </c>
      <c r="L815" s="398" t="s">
        <v>2647</v>
      </c>
      <c r="M815" s="151"/>
      <c r="N815" s="151"/>
      <c r="O815" s="151"/>
      <c r="P815" s="151"/>
      <c r="Q815" s="151"/>
      <c r="R815" s="151"/>
      <c r="S815" s="151"/>
      <c r="T815" s="151"/>
      <c r="U815" s="151"/>
      <c r="V815" s="151"/>
      <c r="W815" s="151"/>
    </row>
    <row r="816" spans="1:23" ht="51" x14ac:dyDescent="0.35">
      <c r="A816" s="54">
        <v>23020114</v>
      </c>
      <c r="B816" s="436" t="s">
        <v>2891</v>
      </c>
      <c r="C816" s="54">
        <v>70451</v>
      </c>
      <c r="D816" s="75">
        <v>150000010101</v>
      </c>
      <c r="E816" s="56">
        <v>3101</v>
      </c>
      <c r="F816" s="54">
        <v>10721300</v>
      </c>
      <c r="G816" s="57" t="s">
        <v>1480</v>
      </c>
      <c r="H816" s="58">
        <v>500000</v>
      </c>
      <c r="I816" s="221"/>
      <c r="J816" s="87"/>
      <c r="K816" s="58">
        <f t="shared" si="18"/>
        <v>500000</v>
      </c>
      <c r="L816" s="204" t="s">
        <v>2889</v>
      </c>
    </row>
    <row r="817" spans="1:13" ht="76.5" x14ac:dyDescent="0.35">
      <c r="A817" s="54">
        <v>23020114</v>
      </c>
      <c r="B817" s="436" t="s">
        <v>2891</v>
      </c>
      <c r="C817" s="54">
        <v>70451</v>
      </c>
      <c r="D817" s="75">
        <v>150000010101</v>
      </c>
      <c r="E817" s="56">
        <v>3101</v>
      </c>
      <c r="F817" s="54">
        <v>10720700</v>
      </c>
      <c r="G817" s="57" t="s">
        <v>1481</v>
      </c>
      <c r="H817" s="58">
        <v>500000</v>
      </c>
      <c r="I817" s="221"/>
      <c r="J817" s="87"/>
      <c r="K817" s="58">
        <f t="shared" si="18"/>
        <v>500000</v>
      </c>
      <c r="L817" s="204" t="s">
        <v>2889</v>
      </c>
    </row>
    <row r="818" spans="1:13" ht="76.5" x14ac:dyDescent="0.35">
      <c r="A818" s="54">
        <v>23020114</v>
      </c>
      <c r="B818" s="436" t="s">
        <v>2891</v>
      </c>
      <c r="C818" s="54">
        <v>70451</v>
      </c>
      <c r="D818" s="75">
        <v>150000010101</v>
      </c>
      <c r="E818" s="56">
        <v>3101</v>
      </c>
      <c r="F818" s="54">
        <v>10720700</v>
      </c>
      <c r="G818" s="57" t="s">
        <v>1482</v>
      </c>
      <c r="H818" s="58">
        <v>500000</v>
      </c>
      <c r="I818" s="221"/>
      <c r="J818" s="87"/>
      <c r="K818" s="58">
        <f t="shared" si="18"/>
        <v>500000</v>
      </c>
      <c r="L818" s="204" t="s">
        <v>2889</v>
      </c>
    </row>
    <row r="819" spans="1:13" ht="51" x14ac:dyDescent="0.35">
      <c r="A819" s="54">
        <v>23020114</v>
      </c>
      <c r="B819" s="436" t="s">
        <v>2891</v>
      </c>
      <c r="C819" s="54">
        <v>70451</v>
      </c>
      <c r="D819" s="75">
        <v>90000010103</v>
      </c>
      <c r="E819" s="56">
        <v>3101</v>
      </c>
      <c r="F819" s="54">
        <v>10721300</v>
      </c>
      <c r="G819" s="57" t="s">
        <v>1483</v>
      </c>
      <c r="H819" s="58">
        <v>500000</v>
      </c>
      <c r="I819" s="221"/>
      <c r="J819" s="87"/>
      <c r="K819" s="58">
        <f t="shared" si="18"/>
        <v>500000</v>
      </c>
      <c r="L819" s="204" t="s">
        <v>2889</v>
      </c>
    </row>
    <row r="820" spans="1:13" ht="76.5" x14ac:dyDescent="0.35">
      <c r="A820" s="78">
        <v>23020114</v>
      </c>
      <c r="B820" s="436" t="s">
        <v>2891</v>
      </c>
      <c r="C820" s="78">
        <v>70451</v>
      </c>
      <c r="D820" s="79">
        <v>90000010103</v>
      </c>
      <c r="E820" s="80">
        <v>3101</v>
      </c>
      <c r="F820" s="78">
        <v>10721300</v>
      </c>
      <c r="G820" s="129" t="s">
        <v>1484</v>
      </c>
      <c r="H820" s="81">
        <v>500000</v>
      </c>
      <c r="I820" s="228"/>
      <c r="J820" s="133"/>
      <c r="K820" s="81">
        <f t="shared" si="18"/>
        <v>500000</v>
      </c>
      <c r="L820" s="210" t="s">
        <v>2889</v>
      </c>
    </row>
    <row r="821" spans="1:13" ht="76.5" x14ac:dyDescent="0.35">
      <c r="A821" s="54">
        <v>23020114</v>
      </c>
      <c r="B821" s="436" t="s">
        <v>2891</v>
      </c>
      <c r="C821" s="54">
        <v>70451</v>
      </c>
      <c r="D821" s="75">
        <v>150000010101</v>
      </c>
      <c r="E821" s="56">
        <v>3101</v>
      </c>
      <c r="F821" s="54">
        <v>10720400</v>
      </c>
      <c r="G821" s="57" t="s">
        <v>1485</v>
      </c>
      <c r="H821" s="58">
        <v>500000</v>
      </c>
      <c r="I821" s="221"/>
      <c r="J821" s="87"/>
      <c r="K821" s="58">
        <f t="shared" si="18"/>
        <v>500000</v>
      </c>
      <c r="L821" s="204" t="s">
        <v>2889</v>
      </c>
    </row>
    <row r="822" spans="1:13" ht="51" x14ac:dyDescent="0.35">
      <c r="A822" s="54">
        <v>23020114</v>
      </c>
      <c r="B822" s="436" t="s">
        <v>2891</v>
      </c>
      <c r="C822" s="54">
        <v>70451</v>
      </c>
      <c r="D822" s="75">
        <v>150000010101</v>
      </c>
      <c r="E822" s="56">
        <v>3101</v>
      </c>
      <c r="F822" s="54">
        <v>10731700</v>
      </c>
      <c r="G822" s="86" t="s">
        <v>2045</v>
      </c>
      <c r="H822" s="58">
        <v>500000</v>
      </c>
      <c r="I822" s="221"/>
      <c r="J822" s="87"/>
      <c r="K822" s="58">
        <f t="shared" si="18"/>
        <v>500000</v>
      </c>
      <c r="L822" s="204" t="s">
        <v>2889</v>
      </c>
    </row>
    <row r="823" spans="1:13" ht="76.5" x14ac:dyDescent="0.35">
      <c r="A823" s="54">
        <v>23020114</v>
      </c>
      <c r="B823" s="436" t="s">
        <v>2891</v>
      </c>
      <c r="C823" s="54">
        <v>70451</v>
      </c>
      <c r="D823" s="75">
        <v>90000010103</v>
      </c>
      <c r="E823" s="56">
        <v>3101</v>
      </c>
      <c r="F823" s="54">
        <v>10712200</v>
      </c>
      <c r="G823" s="86" t="s">
        <v>2046</v>
      </c>
      <c r="H823" s="58">
        <v>500000</v>
      </c>
      <c r="I823" s="221"/>
      <c r="J823" s="87"/>
      <c r="K823" s="58">
        <f t="shared" si="18"/>
        <v>500000</v>
      </c>
      <c r="L823" s="204" t="s">
        <v>2889</v>
      </c>
    </row>
    <row r="824" spans="1:13" ht="76.5" x14ac:dyDescent="0.35">
      <c r="A824" s="54">
        <v>23020114</v>
      </c>
      <c r="B824" s="436" t="s">
        <v>2891</v>
      </c>
      <c r="C824" s="54">
        <v>70451</v>
      </c>
      <c r="D824" s="75">
        <v>150000010101</v>
      </c>
      <c r="E824" s="56">
        <v>3101</v>
      </c>
      <c r="F824" s="54">
        <v>10711100</v>
      </c>
      <c r="G824" s="57" t="s">
        <v>1486</v>
      </c>
      <c r="H824" s="58">
        <v>500000</v>
      </c>
      <c r="I824" s="221"/>
      <c r="J824" s="87"/>
      <c r="K824" s="58">
        <f t="shared" si="18"/>
        <v>500000</v>
      </c>
      <c r="L824" s="204" t="s">
        <v>2889</v>
      </c>
      <c r="M824" s="127"/>
    </row>
    <row r="825" spans="1:13" ht="76.5" x14ac:dyDescent="0.35">
      <c r="A825" s="54">
        <v>23020114</v>
      </c>
      <c r="B825" s="436" t="s">
        <v>2891</v>
      </c>
      <c r="C825" s="54">
        <v>70451</v>
      </c>
      <c r="D825" s="75">
        <v>150000010101</v>
      </c>
      <c r="E825" s="56">
        <v>3101</v>
      </c>
      <c r="F825" s="54">
        <v>10711100</v>
      </c>
      <c r="G825" s="57" t="s">
        <v>1487</v>
      </c>
      <c r="H825" s="58">
        <v>500000</v>
      </c>
      <c r="I825" s="221"/>
      <c r="J825" s="87"/>
      <c r="K825" s="58">
        <f t="shared" si="18"/>
        <v>500000</v>
      </c>
      <c r="L825" s="204" t="s">
        <v>2889</v>
      </c>
    </row>
    <row r="826" spans="1:13" ht="76.5" x14ac:dyDescent="0.35">
      <c r="A826" s="54">
        <v>23020114</v>
      </c>
      <c r="B826" s="436" t="s">
        <v>2891</v>
      </c>
      <c r="C826" s="54">
        <v>70451</v>
      </c>
      <c r="D826" s="75">
        <v>150000010101</v>
      </c>
      <c r="E826" s="56">
        <v>3101</v>
      </c>
      <c r="F826" s="54">
        <v>10711100</v>
      </c>
      <c r="G826" s="57" t="s">
        <v>1488</v>
      </c>
      <c r="H826" s="58">
        <v>500000</v>
      </c>
      <c r="I826" s="221"/>
      <c r="J826" s="87"/>
      <c r="K826" s="58">
        <f t="shared" si="18"/>
        <v>500000</v>
      </c>
      <c r="L826" s="204" t="s">
        <v>2889</v>
      </c>
    </row>
    <row r="827" spans="1:13" ht="76.5" x14ac:dyDescent="0.35">
      <c r="A827" s="54">
        <v>23020114</v>
      </c>
      <c r="B827" s="436" t="s">
        <v>2891</v>
      </c>
      <c r="C827" s="54">
        <v>70451</v>
      </c>
      <c r="D827" s="75">
        <v>150000010101</v>
      </c>
      <c r="E827" s="56">
        <v>3101</v>
      </c>
      <c r="F827" s="54">
        <v>10720500</v>
      </c>
      <c r="G827" s="86" t="s">
        <v>2047</v>
      </c>
      <c r="H827" s="58">
        <v>500000</v>
      </c>
      <c r="I827" s="221"/>
      <c r="J827" s="87"/>
      <c r="K827" s="58">
        <f t="shared" si="18"/>
        <v>500000</v>
      </c>
      <c r="L827" s="204" t="s">
        <v>2889</v>
      </c>
    </row>
    <row r="828" spans="1:13" ht="76.5" x14ac:dyDescent="0.35">
      <c r="A828" s="54">
        <v>23020114</v>
      </c>
      <c r="B828" s="436" t="s">
        <v>2891</v>
      </c>
      <c r="C828" s="54">
        <v>70451</v>
      </c>
      <c r="D828" s="75">
        <v>150000010101</v>
      </c>
      <c r="E828" s="56">
        <v>3101</v>
      </c>
      <c r="F828" s="54">
        <v>10720500</v>
      </c>
      <c r="G828" s="86" t="s">
        <v>2048</v>
      </c>
      <c r="H828" s="58">
        <v>500000</v>
      </c>
      <c r="I828" s="221"/>
      <c r="J828" s="87"/>
      <c r="K828" s="58">
        <f t="shared" si="18"/>
        <v>500000</v>
      </c>
      <c r="L828" s="204" t="s">
        <v>2889</v>
      </c>
    </row>
    <row r="829" spans="1:13" ht="76.5" x14ac:dyDescent="0.35">
      <c r="A829" s="54">
        <v>23020114</v>
      </c>
      <c r="B829" s="436" t="s">
        <v>2891</v>
      </c>
      <c r="C829" s="54">
        <v>70451</v>
      </c>
      <c r="D829" s="75">
        <v>150000010101</v>
      </c>
      <c r="E829" s="56">
        <v>3101</v>
      </c>
      <c r="F829" s="54">
        <v>10712200</v>
      </c>
      <c r="G829" s="57" t="s">
        <v>1489</v>
      </c>
      <c r="H829" s="58">
        <v>500000</v>
      </c>
      <c r="I829" s="221"/>
      <c r="J829" s="87"/>
      <c r="K829" s="58">
        <f t="shared" si="18"/>
        <v>500000</v>
      </c>
      <c r="L829" s="204" t="s">
        <v>2889</v>
      </c>
    </row>
    <row r="830" spans="1:13" ht="76.5" x14ac:dyDescent="0.35">
      <c r="A830" s="54">
        <v>23020114</v>
      </c>
      <c r="B830" s="436" t="s">
        <v>2891</v>
      </c>
      <c r="C830" s="54">
        <v>70451</v>
      </c>
      <c r="D830" s="75">
        <v>150000010101</v>
      </c>
      <c r="E830" s="56">
        <v>3101</v>
      </c>
      <c r="F830" s="54">
        <v>10712200</v>
      </c>
      <c r="G830" s="57" t="s">
        <v>1490</v>
      </c>
      <c r="H830" s="58">
        <v>500000</v>
      </c>
      <c r="I830" s="221"/>
      <c r="J830" s="87"/>
      <c r="K830" s="58">
        <f t="shared" si="18"/>
        <v>500000</v>
      </c>
      <c r="L830" s="204" t="s">
        <v>2889</v>
      </c>
    </row>
    <row r="831" spans="1:13" ht="76.5" x14ac:dyDescent="0.35">
      <c r="A831" s="54">
        <v>23020114</v>
      </c>
      <c r="B831" s="436" t="s">
        <v>2891</v>
      </c>
      <c r="C831" s="54">
        <v>70451</v>
      </c>
      <c r="D831" s="75">
        <v>150000010101</v>
      </c>
      <c r="E831" s="56">
        <v>3101</v>
      </c>
      <c r="F831" s="54">
        <v>10711100</v>
      </c>
      <c r="G831" s="57" t="s">
        <v>1491</v>
      </c>
      <c r="H831" s="58">
        <v>500000</v>
      </c>
      <c r="I831" s="221"/>
      <c r="J831" s="87"/>
      <c r="K831" s="58">
        <f t="shared" si="18"/>
        <v>500000</v>
      </c>
      <c r="L831" s="204" t="s">
        <v>2889</v>
      </c>
    </row>
    <row r="832" spans="1:13" ht="76.5" x14ac:dyDescent="0.35">
      <c r="A832" s="54">
        <v>23020114</v>
      </c>
      <c r="B832" s="436" t="s">
        <v>2891</v>
      </c>
      <c r="C832" s="54">
        <v>70451</v>
      </c>
      <c r="D832" s="75">
        <v>150000010101</v>
      </c>
      <c r="E832" s="56">
        <v>3101</v>
      </c>
      <c r="F832" s="54">
        <v>10720500</v>
      </c>
      <c r="G832" s="57" t="s">
        <v>1492</v>
      </c>
      <c r="H832" s="58">
        <v>500000</v>
      </c>
      <c r="I832" s="221"/>
      <c r="J832" s="87"/>
      <c r="K832" s="58">
        <f t="shared" si="18"/>
        <v>500000</v>
      </c>
      <c r="L832" s="204" t="s">
        <v>2889</v>
      </c>
    </row>
    <row r="833" spans="1:23" ht="51" x14ac:dyDescent="0.35">
      <c r="A833" s="54">
        <v>23020114</v>
      </c>
      <c r="B833" s="436" t="s">
        <v>2891</v>
      </c>
      <c r="C833" s="54">
        <v>70451</v>
      </c>
      <c r="D833" s="75">
        <v>150000010101</v>
      </c>
      <c r="E833" s="56">
        <v>3101</v>
      </c>
      <c r="F833" s="54">
        <v>10712300</v>
      </c>
      <c r="G833" s="57" t="s">
        <v>1493</v>
      </c>
      <c r="H833" s="58">
        <v>500000</v>
      </c>
      <c r="I833" s="221"/>
      <c r="J833" s="87"/>
      <c r="K833" s="58">
        <f t="shared" si="18"/>
        <v>500000</v>
      </c>
      <c r="L833" s="204" t="s">
        <v>2889</v>
      </c>
    </row>
    <row r="834" spans="1:23" ht="76.5" x14ac:dyDescent="0.35">
      <c r="A834" s="54">
        <v>23020114</v>
      </c>
      <c r="B834" s="436" t="s">
        <v>2891</v>
      </c>
      <c r="C834" s="54">
        <v>70451</v>
      </c>
      <c r="D834" s="75">
        <v>90000010103</v>
      </c>
      <c r="E834" s="56">
        <v>3101</v>
      </c>
      <c r="F834" s="54">
        <v>10711200</v>
      </c>
      <c r="G834" s="57" t="s">
        <v>1494</v>
      </c>
      <c r="H834" s="58">
        <v>500000</v>
      </c>
      <c r="I834" s="221"/>
      <c r="J834" s="87"/>
      <c r="K834" s="58">
        <f t="shared" si="18"/>
        <v>500000</v>
      </c>
      <c r="L834" s="204" t="s">
        <v>2889</v>
      </c>
    </row>
    <row r="835" spans="1:23" ht="76.5" x14ac:dyDescent="0.35">
      <c r="A835" s="54">
        <v>23020114</v>
      </c>
      <c r="B835" s="436" t="s">
        <v>2891</v>
      </c>
      <c r="C835" s="54">
        <v>70451</v>
      </c>
      <c r="D835" s="75">
        <v>150000010101</v>
      </c>
      <c r="E835" s="56">
        <v>3101</v>
      </c>
      <c r="F835" s="54">
        <v>10712300</v>
      </c>
      <c r="G835" s="57" t="s">
        <v>1495</v>
      </c>
      <c r="H835" s="58">
        <v>500000</v>
      </c>
      <c r="I835" s="221"/>
      <c r="J835" s="87"/>
      <c r="K835" s="58">
        <f t="shared" si="18"/>
        <v>500000</v>
      </c>
      <c r="L835" s="204" t="s">
        <v>2889</v>
      </c>
    </row>
    <row r="836" spans="1:23" ht="51" x14ac:dyDescent="0.35">
      <c r="A836" s="155">
        <v>23020114</v>
      </c>
      <c r="B836" s="436" t="s">
        <v>2891</v>
      </c>
      <c r="C836" s="155">
        <v>70451</v>
      </c>
      <c r="D836" s="156">
        <v>150000010101</v>
      </c>
      <c r="E836" s="157">
        <v>3101</v>
      </c>
      <c r="F836" s="155">
        <v>10712300</v>
      </c>
      <c r="G836" s="158" t="s">
        <v>2721</v>
      </c>
      <c r="H836" s="116">
        <v>500000</v>
      </c>
      <c r="I836" s="221"/>
      <c r="J836" s="159"/>
      <c r="K836" s="116">
        <f t="shared" si="18"/>
        <v>500000</v>
      </c>
      <c r="L836" s="398" t="s">
        <v>2647</v>
      </c>
      <c r="M836" s="151"/>
      <c r="N836" s="151"/>
      <c r="O836" s="151"/>
      <c r="P836" s="151"/>
      <c r="Q836" s="151"/>
      <c r="R836" s="151"/>
      <c r="S836" s="151"/>
      <c r="T836" s="151"/>
      <c r="U836" s="151"/>
      <c r="V836" s="151"/>
      <c r="W836" s="151"/>
    </row>
    <row r="837" spans="1:23" ht="76.5" x14ac:dyDescent="0.35">
      <c r="A837" s="78">
        <v>23020114</v>
      </c>
      <c r="B837" s="436" t="s">
        <v>2891</v>
      </c>
      <c r="C837" s="78">
        <v>70451</v>
      </c>
      <c r="D837" s="79">
        <v>150000010101</v>
      </c>
      <c r="E837" s="80">
        <v>3101</v>
      </c>
      <c r="F837" s="78">
        <v>10712300</v>
      </c>
      <c r="G837" s="91" t="s">
        <v>2049</v>
      </c>
      <c r="H837" s="81">
        <v>500000</v>
      </c>
      <c r="I837" s="228"/>
      <c r="J837" s="133"/>
      <c r="K837" s="81">
        <f t="shared" si="18"/>
        <v>500000</v>
      </c>
      <c r="L837" s="210" t="s">
        <v>2889</v>
      </c>
      <c r="M837" s="127"/>
    </row>
    <row r="838" spans="1:23" ht="76.5" x14ac:dyDescent="0.35">
      <c r="A838" s="54">
        <v>23020114</v>
      </c>
      <c r="B838" s="436" t="s">
        <v>2891</v>
      </c>
      <c r="C838" s="54">
        <v>70451</v>
      </c>
      <c r="D838" s="75">
        <v>90000010103</v>
      </c>
      <c r="E838" s="56">
        <v>3101</v>
      </c>
      <c r="F838" s="54">
        <v>10712300</v>
      </c>
      <c r="G838" s="86" t="s">
        <v>2050</v>
      </c>
      <c r="H838" s="58">
        <v>500000</v>
      </c>
      <c r="I838" s="221"/>
      <c r="J838" s="87"/>
      <c r="K838" s="58">
        <f t="shared" si="18"/>
        <v>500000</v>
      </c>
      <c r="L838" s="204" t="s">
        <v>2889</v>
      </c>
    </row>
    <row r="839" spans="1:23" ht="76.5" x14ac:dyDescent="0.35">
      <c r="A839" s="54">
        <v>23020114</v>
      </c>
      <c r="B839" s="436" t="s">
        <v>2891</v>
      </c>
      <c r="C839" s="54">
        <v>70451</v>
      </c>
      <c r="D839" s="75">
        <v>90000010103</v>
      </c>
      <c r="E839" s="56">
        <v>3101</v>
      </c>
      <c r="F839" s="54">
        <v>10712300</v>
      </c>
      <c r="G839" s="57" t="s">
        <v>1496</v>
      </c>
      <c r="H839" s="58">
        <v>500000</v>
      </c>
      <c r="I839" s="221"/>
      <c r="J839" s="87"/>
      <c r="K839" s="58">
        <f t="shared" si="18"/>
        <v>500000</v>
      </c>
      <c r="L839" s="204" t="s">
        <v>2889</v>
      </c>
    </row>
    <row r="840" spans="1:23" ht="76.5" x14ac:dyDescent="0.35">
      <c r="A840" s="54">
        <v>23020114</v>
      </c>
      <c r="B840" s="436" t="s">
        <v>2891</v>
      </c>
      <c r="C840" s="54">
        <v>70451</v>
      </c>
      <c r="D840" s="75">
        <v>90000010103</v>
      </c>
      <c r="E840" s="56">
        <v>3101</v>
      </c>
      <c r="F840" s="54">
        <v>10720400</v>
      </c>
      <c r="G840" s="57" t="s">
        <v>1497</v>
      </c>
      <c r="H840" s="58">
        <v>500000</v>
      </c>
      <c r="I840" s="221"/>
      <c r="J840" s="87"/>
      <c r="K840" s="58">
        <f t="shared" si="18"/>
        <v>500000</v>
      </c>
      <c r="L840" s="204" t="s">
        <v>2889</v>
      </c>
    </row>
    <row r="841" spans="1:23" ht="76.5" x14ac:dyDescent="0.35">
      <c r="A841" s="54">
        <v>23020114</v>
      </c>
      <c r="B841" s="436" t="s">
        <v>2891</v>
      </c>
      <c r="C841" s="54">
        <v>70451</v>
      </c>
      <c r="D841" s="75">
        <v>90000010103</v>
      </c>
      <c r="E841" s="56">
        <v>3101</v>
      </c>
      <c r="F841" s="54">
        <v>10720700</v>
      </c>
      <c r="G841" s="57" t="s">
        <v>1498</v>
      </c>
      <c r="H841" s="58">
        <v>500000</v>
      </c>
      <c r="I841" s="221"/>
      <c r="J841" s="87"/>
      <c r="K841" s="58">
        <f t="shared" si="18"/>
        <v>500000</v>
      </c>
      <c r="L841" s="204" t="s">
        <v>2889</v>
      </c>
    </row>
    <row r="842" spans="1:23" ht="102" x14ac:dyDescent="0.35">
      <c r="A842" s="54">
        <v>23020114</v>
      </c>
      <c r="B842" s="436" t="s">
        <v>2891</v>
      </c>
      <c r="C842" s="54">
        <v>70451</v>
      </c>
      <c r="D842" s="75">
        <v>90000010103</v>
      </c>
      <c r="E842" s="56">
        <v>3101</v>
      </c>
      <c r="F842" s="54">
        <v>10721300</v>
      </c>
      <c r="G842" s="86" t="s">
        <v>2051</v>
      </c>
      <c r="H842" s="58">
        <v>500000</v>
      </c>
      <c r="I842" s="221"/>
      <c r="J842" s="87"/>
      <c r="K842" s="58">
        <f t="shared" si="18"/>
        <v>500000</v>
      </c>
      <c r="L842" s="204" t="s">
        <v>2889</v>
      </c>
    </row>
    <row r="843" spans="1:23" ht="76.5" x14ac:dyDescent="0.35">
      <c r="A843" s="54">
        <v>23020114</v>
      </c>
      <c r="B843" s="436" t="s">
        <v>2891</v>
      </c>
      <c r="C843" s="54">
        <v>70451</v>
      </c>
      <c r="D843" s="75">
        <v>90000010103</v>
      </c>
      <c r="E843" s="56">
        <v>3101</v>
      </c>
      <c r="F843" s="54">
        <v>10730100</v>
      </c>
      <c r="G843" s="57" t="s">
        <v>1499</v>
      </c>
      <c r="H843" s="58">
        <v>500000</v>
      </c>
      <c r="I843" s="221"/>
      <c r="J843" s="87"/>
      <c r="K843" s="58">
        <f t="shared" si="18"/>
        <v>500000</v>
      </c>
      <c r="L843" s="204" t="s">
        <v>2889</v>
      </c>
    </row>
    <row r="844" spans="1:23" ht="76.5" x14ac:dyDescent="0.35">
      <c r="A844" s="54">
        <v>23020114</v>
      </c>
      <c r="B844" s="436" t="s">
        <v>2891</v>
      </c>
      <c r="C844" s="54">
        <v>70451</v>
      </c>
      <c r="D844" s="75">
        <v>150000010101</v>
      </c>
      <c r="E844" s="56">
        <v>3101</v>
      </c>
      <c r="F844" s="54">
        <v>10730307</v>
      </c>
      <c r="G844" s="57" t="s">
        <v>1500</v>
      </c>
      <c r="H844" s="58">
        <v>500000</v>
      </c>
      <c r="I844" s="221"/>
      <c r="J844" s="87"/>
      <c r="K844" s="58">
        <f t="shared" si="18"/>
        <v>500000</v>
      </c>
      <c r="L844" s="204" t="s">
        <v>2889</v>
      </c>
    </row>
    <row r="845" spans="1:23" ht="76.5" x14ac:dyDescent="0.35">
      <c r="A845" s="54">
        <v>23020114</v>
      </c>
      <c r="B845" s="436" t="s">
        <v>2891</v>
      </c>
      <c r="C845" s="54">
        <v>70451</v>
      </c>
      <c r="D845" s="75">
        <v>150000010101</v>
      </c>
      <c r="E845" s="56">
        <v>3101</v>
      </c>
      <c r="F845" s="54">
        <v>10731700</v>
      </c>
      <c r="G845" s="57" t="s">
        <v>1501</v>
      </c>
      <c r="H845" s="58">
        <v>500000</v>
      </c>
      <c r="I845" s="221"/>
      <c r="J845" s="87"/>
      <c r="K845" s="58">
        <f t="shared" si="18"/>
        <v>500000</v>
      </c>
      <c r="L845" s="204" t="s">
        <v>2889</v>
      </c>
    </row>
    <row r="846" spans="1:23" ht="76.5" x14ac:dyDescent="0.35">
      <c r="A846" s="78">
        <v>23020114</v>
      </c>
      <c r="B846" s="436" t="s">
        <v>2891</v>
      </c>
      <c r="C846" s="78">
        <v>70451</v>
      </c>
      <c r="D846" s="79">
        <v>150000010101</v>
      </c>
      <c r="E846" s="80">
        <v>3101</v>
      </c>
      <c r="F846" s="78">
        <v>10730200</v>
      </c>
      <c r="G846" s="129" t="s">
        <v>1502</v>
      </c>
      <c r="H846" s="81">
        <v>500000</v>
      </c>
      <c r="I846" s="228"/>
      <c r="J846" s="133"/>
      <c r="K846" s="81">
        <f t="shared" si="18"/>
        <v>500000</v>
      </c>
      <c r="L846" s="210" t="s">
        <v>2889</v>
      </c>
    </row>
    <row r="847" spans="1:23" ht="76.5" x14ac:dyDescent="0.35">
      <c r="A847" s="54">
        <v>23020114</v>
      </c>
      <c r="B847" s="436" t="s">
        <v>2891</v>
      </c>
      <c r="C847" s="54">
        <v>70451</v>
      </c>
      <c r="D847" s="75">
        <v>150000010101</v>
      </c>
      <c r="E847" s="56">
        <v>3101</v>
      </c>
      <c r="F847" s="54">
        <v>10712300</v>
      </c>
      <c r="G847" s="57" t="s">
        <v>1503</v>
      </c>
      <c r="H847" s="58">
        <v>500000</v>
      </c>
      <c r="I847" s="221"/>
      <c r="J847" s="87"/>
      <c r="K847" s="58">
        <f t="shared" si="18"/>
        <v>500000</v>
      </c>
      <c r="L847" s="204" t="s">
        <v>2889</v>
      </c>
    </row>
    <row r="848" spans="1:23" ht="76.5" x14ac:dyDescent="0.35">
      <c r="A848" s="54">
        <v>23020114</v>
      </c>
      <c r="B848" s="436" t="s">
        <v>2891</v>
      </c>
      <c r="C848" s="54">
        <v>70451</v>
      </c>
      <c r="D848" s="75">
        <v>150000010101</v>
      </c>
      <c r="E848" s="56">
        <v>3101</v>
      </c>
      <c r="F848" s="54">
        <v>10711000</v>
      </c>
      <c r="G848" s="57" t="s">
        <v>1504</v>
      </c>
      <c r="H848" s="58">
        <v>500000</v>
      </c>
      <c r="I848" s="221"/>
      <c r="J848" s="87"/>
      <c r="K848" s="58">
        <f t="shared" si="18"/>
        <v>500000</v>
      </c>
      <c r="L848" s="204" t="s">
        <v>2889</v>
      </c>
      <c r="M848" s="127"/>
    </row>
    <row r="849" spans="1:13" ht="102" x14ac:dyDescent="0.35">
      <c r="A849" s="54">
        <v>23020114</v>
      </c>
      <c r="B849" s="436" t="s">
        <v>2891</v>
      </c>
      <c r="C849" s="54">
        <v>70451</v>
      </c>
      <c r="D849" s="75">
        <v>150000010101</v>
      </c>
      <c r="E849" s="56">
        <v>3101</v>
      </c>
      <c r="F849" s="54">
        <v>10731600</v>
      </c>
      <c r="G849" s="86" t="s">
        <v>2052</v>
      </c>
      <c r="H849" s="58">
        <v>500000</v>
      </c>
      <c r="I849" s="221"/>
      <c r="J849" s="87"/>
      <c r="K849" s="58">
        <f t="shared" si="18"/>
        <v>500000</v>
      </c>
      <c r="L849" s="204" t="s">
        <v>2889</v>
      </c>
    </row>
    <row r="850" spans="1:13" ht="76.5" x14ac:dyDescent="0.35">
      <c r="A850" s="54">
        <v>23020114</v>
      </c>
      <c r="B850" s="436" t="s">
        <v>2891</v>
      </c>
      <c r="C850" s="54">
        <v>70451</v>
      </c>
      <c r="D850" s="75">
        <v>150000010101</v>
      </c>
      <c r="E850" s="56">
        <v>3101</v>
      </c>
      <c r="F850" s="54">
        <v>10720400</v>
      </c>
      <c r="G850" s="57" t="s">
        <v>1505</v>
      </c>
      <c r="H850" s="58">
        <v>500000</v>
      </c>
      <c r="I850" s="221"/>
      <c r="J850" s="87"/>
      <c r="K850" s="58">
        <f t="shared" si="18"/>
        <v>500000</v>
      </c>
      <c r="L850" s="204" t="s">
        <v>2889</v>
      </c>
    </row>
    <row r="851" spans="1:13" ht="76.5" x14ac:dyDescent="0.35">
      <c r="A851" s="54">
        <v>23020114</v>
      </c>
      <c r="B851" s="436" t="s">
        <v>2891</v>
      </c>
      <c r="C851" s="54">
        <v>70451</v>
      </c>
      <c r="D851" s="75">
        <v>150000010101</v>
      </c>
      <c r="E851" s="56">
        <v>3101</v>
      </c>
      <c r="F851" s="54">
        <v>10720400</v>
      </c>
      <c r="G851" s="57" t="s">
        <v>1506</v>
      </c>
      <c r="H851" s="58">
        <v>500000</v>
      </c>
      <c r="I851" s="221"/>
      <c r="J851" s="87"/>
      <c r="K851" s="58">
        <f t="shared" si="18"/>
        <v>500000</v>
      </c>
      <c r="L851" s="204" t="s">
        <v>2889</v>
      </c>
    </row>
    <row r="852" spans="1:13" ht="51" x14ac:dyDescent="0.35">
      <c r="A852" s="54">
        <v>23020114</v>
      </c>
      <c r="B852" s="436" t="s">
        <v>2891</v>
      </c>
      <c r="C852" s="54">
        <v>70451</v>
      </c>
      <c r="D852" s="75">
        <v>150000010101</v>
      </c>
      <c r="E852" s="56">
        <v>3101</v>
      </c>
      <c r="F852" s="54">
        <v>10720400</v>
      </c>
      <c r="G852" s="57" t="s">
        <v>1507</v>
      </c>
      <c r="H852" s="58">
        <v>500000</v>
      </c>
      <c r="I852" s="221"/>
      <c r="J852" s="87"/>
      <c r="K852" s="58">
        <f t="shared" si="18"/>
        <v>500000</v>
      </c>
      <c r="L852" s="204" t="s">
        <v>2889</v>
      </c>
    </row>
    <row r="853" spans="1:13" ht="76.5" x14ac:dyDescent="0.35">
      <c r="A853" s="54">
        <v>23020114</v>
      </c>
      <c r="B853" s="436" t="s">
        <v>2891</v>
      </c>
      <c r="C853" s="54">
        <v>70451</v>
      </c>
      <c r="D853" s="75">
        <v>150000010101</v>
      </c>
      <c r="E853" s="56">
        <v>3101</v>
      </c>
      <c r="F853" s="54">
        <v>10720400</v>
      </c>
      <c r="G853" s="86" t="s">
        <v>2053</v>
      </c>
      <c r="H853" s="58">
        <v>500000</v>
      </c>
      <c r="I853" s="221"/>
      <c r="J853" s="87"/>
      <c r="K853" s="58">
        <f t="shared" si="18"/>
        <v>500000</v>
      </c>
      <c r="L853" s="204" t="s">
        <v>2889</v>
      </c>
    </row>
    <row r="854" spans="1:13" ht="76.5" x14ac:dyDescent="0.35">
      <c r="A854" s="54">
        <v>23020114</v>
      </c>
      <c r="B854" s="436" t="s">
        <v>2891</v>
      </c>
      <c r="C854" s="54">
        <v>70451</v>
      </c>
      <c r="D854" s="75">
        <v>150000010101</v>
      </c>
      <c r="E854" s="56">
        <v>3101</v>
      </c>
      <c r="F854" s="54">
        <v>10720400</v>
      </c>
      <c r="G854" s="76" t="s">
        <v>1508</v>
      </c>
      <c r="H854" s="77">
        <v>500000</v>
      </c>
      <c r="I854" s="230"/>
      <c r="J854" s="134"/>
      <c r="K854" s="77">
        <f t="shared" si="18"/>
        <v>500000</v>
      </c>
      <c r="L854" s="204" t="s">
        <v>2889</v>
      </c>
    </row>
    <row r="855" spans="1:13" ht="76.5" x14ac:dyDescent="0.35">
      <c r="A855" s="78">
        <v>23020114</v>
      </c>
      <c r="B855" s="436" t="s">
        <v>2891</v>
      </c>
      <c r="C855" s="78">
        <v>70451</v>
      </c>
      <c r="D855" s="79">
        <v>150000010101</v>
      </c>
      <c r="E855" s="80">
        <v>3101</v>
      </c>
      <c r="F855" s="78">
        <v>10712200</v>
      </c>
      <c r="G855" s="129" t="s">
        <v>1509</v>
      </c>
      <c r="H855" s="81">
        <v>500000</v>
      </c>
      <c r="I855" s="228"/>
      <c r="J855" s="133"/>
      <c r="K855" s="81">
        <f t="shared" si="18"/>
        <v>500000</v>
      </c>
      <c r="L855" s="210" t="s">
        <v>2889</v>
      </c>
    </row>
    <row r="856" spans="1:13" ht="51" x14ac:dyDescent="0.35">
      <c r="A856" s="54">
        <v>23020114</v>
      </c>
      <c r="B856" s="436" t="s">
        <v>2891</v>
      </c>
      <c r="C856" s="54">
        <v>70451</v>
      </c>
      <c r="D856" s="75">
        <v>150000010101</v>
      </c>
      <c r="E856" s="56">
        <v>3101</v>
      </c>
      <c r="F856" s="54">
        <v>10711000</v>
      </c>
      <c r="G856" s="57" t="s">
        <v>1510</v>
      </c>
      <c r="H856" s="58">
        <v>500000</v>
      </c>
      <c r="I856" s="221"/>
      <c r="J856" s="87"/>
      <c r="K856" s="81">
        <f t="shared" si="18"/>
        <v>500000</v>
      </c>
      <c r="L856" s="204" t="s">
        <v>2889</v>
      </c>
    </row>
    <row r="857" spans="1:13" ht="51" x14ac:dyDescent="0.35">
      <c r="A857" s="54">
        <v>23020114</v>
      </c>
      <c r="B857" s="436" t="s">
        <v>2891</v>
      </c>
      <c r="C857" s="54">
        <v>70451</v>
      </c>
      <c r="D857" s="75">
        <v>90000010103</v>
      </c>
      <c r="E857" s="56">
        <v>3101</v>
      </c>
      <c r="F857" s="54">
        <v>10731400</v>
      </c>
      <c r="G857" s="57" t="s">
        <v>1511</v>
      </c>
      <c r="H857" s="58">
        <v>500000</v>
      </c>
      <c r="I857" s="221"/>
      <c r="J857" s="87"/>
      <c r="K857" s="81">
        <f t="shared" si="18"/>
        <v>500000</v>
      </c>
      <c r="L857" s="204" t="s">
        <v>2889</v>
      </c>
    </row>
    <row r="858" spans="1:13" ht="51" x14ac:dyDescent="0.35">
      <c r="A858" s="54">
        <v>23020114</v>
      </c>
      <c r="B858" s="436" t="s">
        <v>2891</v>
      </c>
      <c r="C858" s="54">
        <v>70451</v>
      </c>
      <c r="D858" s="75">
        <v>150000010101</v>
      </c>
      <c r="E858" s="56">
        <v>3101</v>
      </c>
      <c r="F858" s="54">
        <v>10730100</v>
      </c>
      <c r="G858" s="57" t="s">
        <v>1512</v>
      </c>
      <c r="H858" s="58">
        <v>500000</v>
      </c>
      <c r="I858" s="221"/>
      <c r="J858" s="87"/>
      <c r="K858" s="81">
        <f t="shared" ref="K858:K921" si="19">SUM(H858,J858)</f>
        <v>500000</v>
      </c>
      <c r="L858" s="204" t="s">
        <v>2889</v>
      </c>
    </row>
    <row r="859" spans="1:13" ht="51" x14ac:dyDescent="0.35">
      <c r="A859" s="54">
        <v>23020114</v>
      </c>
      <c r="B859" s="436" t="s">
        <v>2891</v>
      </c>
      <c r="C859" s="54">
        <v>70451</v>
      </c>
      <c r="D859" s="75">
        <v>150000010101</v>
      </c>
      <c r="E859" s="56">
        <v>3101</v>
      </c>
      <c r="F859" s="54">
        <v>10731600</v>
      </c>
      <c r="G859" s="57" t="s">
        <v>1513</v>
      </c>
      <c r="H859" s="58">
        <v>500000</v>
      </c>
      <c r="I859" s="221"/>
      <c r="J859" s="87"/>
      <c r="K859" s="81">
        <f t="shared" si="19"/>
        <v>500000</v>
      </c>
      <c r="L859" s="204" t="s">
        <v>2889</v>
      </c>
    </row>
    <row r="860" spans="1:13" ht="51" x14ac:dyDescent="0.35">
      <c r="A860" s="54">
        <v>23020114</v>
      </c>
      <c r="B860" s="436" t="s">
        <v>2891</v>
      </c>
      <c r="C860" s="54">
        <v>70451</v>
      </c>
      <c r="D860" s="75">
        <v>150000010101</v>
      </c>
      <c r="E860" s="56">
        <v>3101</v>
      </c>
      <c r="F860" s="54">
        <v>10710900</v>
      </c>
      <c r="G860" s="57" t="s">
        <v>1514</v>
      </c>
      <c r="H860" s="58">
        <v>500000</v>
      </c>
      <c r="I860" s="221"/>
      <c r="J860" s="87"/>
      <c r="K860" s="81">
        <f t="shared" si="19"/>
        <v>500000</v>
      </c>
      <c r="L860" s="204" t="s">
        <v>2889</v>
      </c>
    </row>
    <row r="861" spans="1:13" ht="76.5" x14ac:dyDescent="0.35">
      <c r="A861" s="54">
        <v>23020114</v>
      </c>
      <c r="B861" s="436" t="s">
        <v>2891</v>
      </c>
      <c r="C861" s="54">
        <v>70451</v>
      </c>
      <c r="D861" s="75">
        <v>90000010103</v>
      </c>
      <c r="E861" s="56">
        <v>3101</v>
      </c>
      <c r="F861" s="54">
        <v>10721300</v>
      </c>
      <c r="G861" s="57" t="s">
        <v>1515</v>
      </c>
      <c r="H861" s="58">
        <v>500000</v>
      </c>
      <c r="I861" s="221"/>
      <c r="J861" s="87"/>
      <c r="K861" s="81">
        <f t="shared" si="19"/>
        <v>500000</v>
      </c>
      <c r="L861" s="204" t="s">
        <v>2889</v>
      </c>
      <c r="M861" s="127"/>
    </row>
    <row r="862" spans="1:13" ht="76.5" x14ac:dyDescent="0.35">
      <c r="A862" s="54">
        <v>23020114</v>
      </c>
      <c r="B862" s="436" t="s">
        <v>2891</v>
      </c>
      <c r="C862" s="54">
        <v>70451</v>
      </c>
      <c r="D862" s="75">
        <v>150000010102</v>
      </c>
      <c r="E862" s="56">
        <v>3101</v>
      </c>
      <c r="F862" s="54">
        <v>10721300</v>
      </c>
      <c r="G862" s="86" t="s">
        <v>2054</v>
      </c>
      <c r="H862" s="58">
        <v>500000</v>
      </c>
      <c r="I862" s="221"/>
      <c r="J862" s="87"/>
      <c r="K862" s="81">
        <f t="shared" si="19"/>
        <v>500000</v>
      </c>
      <c r="L862" s="204" t="s">
        <v>2889</v>
      </c>
    </row>
    <row r="863" spans="1:13" ht="51" x14ac:dyDescent="0.35">
      <c r="A863" s="54">
        <v>23020114</v>
      </c>
      <c r="B863" s="436" t="s">
        <v>2891</v>
      </c>
      <c r="C863" s="54">
        <v>70451</v>
      </c>
      <c r="D863" s="75">
        <v>150000010101</v>
      </c>
      <c r="E863" s="56">
        <v>3101</v>
      </c>
      <c r="F863" s="54">
        <v>10731600</v>
      </c>
      <c r="G863" s="57" t="s">
        <v>1516</v>
      </c>
      <c r="H863" s="58">
        <v>500000</v>
      </c>
      <c r="I863" s="221"/>
      <c r="J863" s="87"/>
      <c r="K863" s="81">
        <f t="shared" si="19"/>
        <v>500000</v>
      </c>
      <c r="L863" s="204" t="s">
        <v>2889</v>
      </c>
    </row>
    <row r="864" spans="1:13" ht="102" x14ac:dyDescent="0.35">
      <c r="A864" s="54">
        <v>23020114</v>
      </c>
      <c r="B864" s="436" t="s">
        <v>2891</v>
      </c>
      <c r="C864" s="54">
        <v>70451</v>
      </c>
      <c r="D864" s="75">
        <v>150000010101</v>
      </c>
      <c r="E864" s="56">
        <v>3101</v>
      </c>
      <c r="F864" s="54">
        <v>10721300</v>
      </c>
      <c r="G864" s="57" t="s">
        <v>1517</v>
      </c>
      <c r="H864" s="58">
        <v>500000</v>
      </c>
      <c r="I864" s="221"/>
      <c r="J864" s="87"/>
      <c r="K864" s="81">
        <f t="shared" si="19"/>
        <v>500000</v>
      </c>
      <c r="L864" s="204" t="s">
        <v>2889</v>
      </c>
    </row>
    <row r="865" spans="1:13" ht="76.5" x14ac:dyDescent="0.35">
      <c r="A865" s="54">
        <v>23020114</v>
      </c>
      <c r="B865" s="436" t="s">
        <v>2891</v>
      </c>
      <c r="C865" s="54">
        <v>70451</v>
      </c>
      <c r="D865" s="75">
        <v>150000010101</v>
      </c>
      <c r="E865" s="56">
        <v>3101</v>
      </c>
      <c r="F865" s="54">
        <v>10720700</v>
      </c>
      <c r="G865" s="57" t="s">
        <v>1518</v>
      </c>
      <c r="H865" s="58">
        <v>500000</v>
      </c>
      <c r="I865" s="221"/>
      <c r="J865" s="87"/>
      <c r="K865" s="81">
        <f t="shared" si="19"/>
        <v>500000</v>
      </c>
      <c r="L865" s="204" t="s">
        <v>2889</v>
      </c>
    </row>
    <row r="866" spans="1:13" ht="76.5" x14ac:dyDescent="0.35">
      <c r="A866" s="54">
        <v>23020114</v>
      </c>
      <c r="B866" s="436" t="s">
        <v>2891</v>
      </c>
      <c r="C866" s="54">
        <v>70451</v>
      </c>
      <c r="D866" s="75">
        <v>150000010101</v>
      </c>
      <c r="E866" s="56">
        <v>3101</v>
      </c>
      <c r="F866" s="54">
        <v>10720700</v>
      </c>
      <c r="G866" s="57" t="s">
        <v>1519</v>
      </c>
      <c r="H866" s="58">
        <v>500000</v>
      </c>
      <c r="I866" s="221"/>
      <c r="J866" s="87"/>
      <c r="K866" s="81">
        <f t="shared" si="19"/>
        <v>500000</v>
      </c>
      <c r="L866" s="204" t="s">
        <v>2889</v>
      </c>
    </row>
    <row r="867" spans="1:13" ht="51" x14ac:dyDescent="0.35">
      <c r="A867" s="54">
        <v>23020114</v>
      </c>
      <c r="B867" s="436" t="s">
        <v>2891</v>
      </c>
      <c r="C867" s="54">
        <v>70451</v>
      </c>
      <c r="D867" s="75">
        <v>150000010101</v>
      </c>
      <c r="E867" s="56">
        <v>3101</v>
      </c>
      <c r="F867" s="54">
        <v>10720700</v>
      </c>
      <c r="G867" s="57" t="s">
        <v>1520</v>
      </c>
      <c r="H867" s="58">
        <v>500000</v>
      </c>
      <c r="I867" s="221"/>
      <c r="J867" s="87"/>
      <c r="K867" s="81">
        <f t="shared" si="19"/>
        <v>500000</v>
      </c>
      <c r="L867" s="204" t="s">
        <v>2889</v>
      </c>
    </row>
    <row r="868" spans="1:13" ht="51" x14ac:dyDescent="0.35">
      <c r="A868" s="54">
        <v>23020114</v>
      </c>
      <c r="B868" s="436" t="s">
        <v>2891</v>
      </c>
      <c r="C868" s="54">
        <v>70451</v>
      </c>
      <c r="D868" s="75">
        <v>150000010101</v>
      </c>
      <c r="E868" s="56">
        <v>3101</v>
      </c>
      <c r="F868" s="54">
        <v>10720700</v>
      </c>
      <c r="G868" s="57" t="s">
        <v>1521</v>
      </c>
      <c r="H868" s="58">
        <v>500000</v>
      </c>
      <c r="I868" s="221"/>
      <c r="J868" s="87"/>
      <c r="K868" s="81">
        <f t="shared" si="19"/>
        <v>500000</v>
      </c>
      <c r="L868" s="204" t="s">
        <v>2889</v>
      </c>
    </row>
    <row r="869" spans="1:13" ht="51" x14ac:dyDescent="0.35">
      <c r="A869" s="54">
        <v>23020114</v>
      </c>
      <c r="B869" s="436" t="s">
        <v>2891</v>
      </c>
      <c r="C869" s="54">
        <v>70451</v>
      </c>
      <c r="D869" s="75">
        <v>150000010101</v>
      </c>
      <c r="E869" s="56">
        <v>3101</v>
      </c>
      <c r="F869" s="54">
        <v>10720700</v>
      </c>
      <c r="G869" s="57" t="s">
        <v>1522</v>
      </c>
      <c r="H869" s="58">
        <v>500000</v>
      </c>
      <c r="I869" s="221"/>
      <c r="J869" s="87"/>
      <c r="K869" s="81">
        <f t="shared" si="19"/>
        <v>500000</v>
      </c>
      <c r="L869" s="204" t="s">
        <v>2889</v>
      </c>
    </row>
    <row r="870" spans="1:13" ht="51" x14ac:dyDescent="0.35">
      <c r="A870" s="54">
        <v>23020114</v>
      </c>
      <c r="B870" s="436" t="s">
        <v>2891</v>
      </c>
      <c r="C870" s="54">
        <v>70451</v>
      </c>
      <c r="D870" s="75">
        <v>150000010101</v>
      </c>
      <c r="E870" s="56">
        <v>3101</v>
      </c>
      <c r="F870" s="54">
        <v>10720700</v>
      </c>
      <c r="G870" s="57" t="s">
        <v>1523</v>
      </c>
      <c r="H870" s="58">
        <v>500000</v>
      </c>
      <c r="I870" s="221"/>
      <c r="J870" s="87"/>
      <c r="K870" s="81">
        <f t="shared" si="19"/>
        <v>500000</v>
      </c>
      <c r="L870" s="204" t="s">
        <v>2889</v>
      </c>
    </row>
    <row r="871" spans="1:13" ht="51" x14ac:dyDescent="0.35">
      <c r="A871" s="54">
        <v>23020114</v>
      </c>
      <c r="B871" s="436" t="s">
        <v>2891</v>
      </c>
      <c r="C871" s="54">
        <v>70451</v>
      </c>
      <c r="D871" s="75">
        <v>150000010101</v>
      </c>
      <c r="E871" s="56">
        <v>3101</v>
      </c>
      <c r="F871" s="54">
        <v>10720700</v>
      </c>
      <c r="G871" s="57" t="s">
        <v>1524</v>
      </c>
      <c r="H871" s="58">
        <v>500000</v>
      </c>
      <c r="I871" s="221"/>
      <c r="J871" s="87"/>
      <c r="K871" s="81">
        <f t="shared" si="19"/>
        <v>500000</v>
      </c>
      <c r="L871" s="204" t="s">
        <v>2889</v>
      </c>
    </row>
    <row r="872" spans="1:13" ht="51" x14ac:dyDescent="0.35">
      <c r="A872" s="54">
        <v>23020114</v>
      </c>
      <c r="B872" s="436" t="s">
        <v>2891</v>
      </c>
      <c r="C872" s="54">
        <v>70451</v>
      </c>
      <c r="D872" s="75">
        <v>150000010101</v>
      </c>
      <c r="E872" s="56">
        <v>3101</v>
      </c>
      <c r="F872" s="54">
        <v>10720700</v>
      </c>
      <c r="G872" s="57" t="s">
        <v>1525</v>
      </c>
      <c r="H872" s="58">
        <v>500000</v>
      </c>
      <c r="I872" s="221"/>
      <c r="J872" s="87"/>
      <c r="K872" s="81">
        <f t="shared" si="19"/>
        <v>500000</v>
      </c>
      <c r="L872" s="204" t="s">
        <v>2889</v>
      </c>
    </row>
    <row r="873" spans="1:13" ht="51" x14ac:dyDescent="0.35">
      <c r="A873" s="54">
        <v>23020114</v>
      </c>
      <c r="B873" s="436" t="s">
        <v>2891</v>
      </c>
      <c r="C873" s="54">
        <v>70451</v>
      </c>
      <c r="D873" s="75">
        <v>150000010101</v>
      </c>
      <c r="E873" s="56">
        <v>3101</v>
      </c>
      <c r="F873" s="54">
        <v>10720700</v>
      </c>
      <c r="G873" s="57" t="s">
        <v>1526</v>
      </c>
      <c r="H873" s="58">
        <v>500000</v>
      </c>
      <c r="I873" s="221"/>
      <c r="J873" s="87"/>
      <c r="K873" s="81">
        <f t="shared" si="19"/>
        <v>500000</v>
      </c>
      <c r="L873" s="204" t="s">
        <v>2889</v>
      </c>
    </row>
    <row r="874" spans="1:13" ht="102" x14ac:dyDescent="0.35">
      <c r="A874" s="54">
        <v>23020114</v>
      </c>
      <c r="B874" s="436" t="s">
        <v>2891</v>
      </c>
      <c r="C874" s="54">
        <v>70451</v>
      </c>
      <c r="D874" s="75">
        <v>150000010101</v>
      </c>
      <c r="E874" s="56">
        <v>3101</v>
      </c>
      <c r="F874" s="54">
        <v>10721300</v>
      </c>
      <c r="G874" s="57" t="s">
        <v>1527</v>
      </c>
      <c r="H874" s="58">
        <v>5000000</v>
      </c>
      <c r="I874" s="221"/>
      <c r="J874" s="87"/>
      <c r="K874" s="81">
        <f t="shared" si="19"/>
        <v>5000000</v>
      </c>
      <c r="L874" s="204" t="s">
        <v>2889</v>
      </c>
      <c r="M874" s="127"/>
    </row>
    <row r="875" spans="1:13" ht="76.5" x14ac:dyDescent="0.35">
      <c r="A875" s="23">
        <v>23020114</v>
      </c>
      <c r="B875" s="436" t="s">
        <v>2891</v>
      </c>
      <c r="C875" s="23">
        <v>70451</v>
      </c>
      <c r="D875" s="46">
        <v>150000010101</v>
      </c>
      <c r="E875" s="25">
        <v>3101</v>
      </c>
      <c r="F875" s="23">
        <v>10730102</v>
      </c>
      <c r="G875" s="47" t="s">
        <v>2055</v>
      </c>
      <c r="H875" s="41">
        <v>500000</v>
      </c>
      <c r="I875" s="220"/>
      <c r="J875" s="41"/>
      <c r="K875" s="38">
        <f t="shared" si="19"/>
        <v>500000</v>
      </c>
      <c r="L875" s="199"/>
    </row>
    <row r="876" spans="1:13" ht="76.5" x14ac:dyDescent="0.35">
      <c r="A876" s="23">
        <v>23020114</v>
      </c>
      <c r="B876" s="436" t="s">
        <v>2891</v>
      </c>
      <c r="C876" s="23">
        <v>70451</v>
      </c>
      <c r="D876" s="46">
        <v>150000010101</v>
      </c>
      <c r="E876" s="25">
        <v>3101</v>
      </c>
      <c r="F876" s="23">
        <v>10720700</v>
      </c>
      <c r="G876" s="26" t="s">
        <v>1528</v>
      </c>
      <c r="H876" s="41">
        <v>1000000</v>
      </c>
      <c r="I876" s="220"/>
      <c r="J876" s="41"/>
      <c r="K876" s="38">
        <f t="shared" si="19"/>
        <v>1000000</v>
      </c>
      <c r="L876" s="199"/>
    </row>
    <row r="877" spans="1:13" ht="76.5" x14ac:dyDescent="0.35">
      <c r="A877" s="23">
        <v>23020114</v>
      </c>
      <c r="B877" s="436" t="s">
        <v>2891</v>
      </c>
      <c r="C877" s="23">
        <v>70451</v>
      </c>
      <c r="D877" s="46">
        <v>150000010101</v>
      </c>
      <c r="E877" s="25">
        <v>3101</v>
      </c>
      <c r="F877" s="23">
        <v>10712200</v>
      </c>
      <c r="G877" s="26" t="s">
        <v>1529</v>
      </c>
      <c r="H877" s="41">
        <v>1000000</v>
      </c>
      <c r="I877" s="220"/>
      <c r="J877" s="41"/>
      <c r="K877" s="38">
        <f t="shared" si="19"/>
        <v>1000000</v>
      </c>
      <c r="L877" s="199"/>
    </row>
    <row r="878" spans="1:13" ht="51" x14ac:dyDescent="0.35">
      <c r="A878" s="23">
        <v>23020114</v>
      </c>
      <c r="B878" s="436" t="s">
        <v>2891</v>
      </c>
      <c r="C878" s="23">
        <v>70451</v>
      </c>
      <c r="D878" s="46">
        <v>150000010101</v>
      </c>
      <c r="E878" s="25">
        <v>3101</v>
      </c>
      <c r="F878" s="23">
        <v>10731400</v>
      </c>
      <c r="G878" s="26" t="s">
        <v>1530</v>
      </c>
      <c r="H878" s="41">
        <v>2000000</v>
      </c>
      <c r="I878" s="220"/>
      <c r="J878" s="41"/>
      <c r="K878" s="38">
        <f t="shared" si="19"/>
        <v>2000000</v>
      </c>
      <c r="L878" s="199"/>
    </row>
    <row r="879" spans="1:13" ht="51" x14ac:dyDescent="0.35">
      <c r="A879" s="23">
        <v>23020114</v>
      </c>
      <c r="B879" s="436" t="s">
        <v>2891</v>
      </c>
      <c r="C879" s="23">
        <v>70451</v>
      </c>
      <c r="D879" s="46">
        <v>150000010101</v>
      </c>
      <c r="E879" s="25">
        <v>3101</v>
      </c>
      <c r="F879" s="23">
        <v>10731400</v>
      </c>
      <c r="G879" s="26" t="s">
        <v>1531</v>
      </c>
      <c r="H879" s="41">
        <v>1500000</v>
      </c>
      <c r="I879" s="220"/>
      <c r="J879" s="41"/>
      <c r="K879" s="38">
        <f t="shared" si="19"/>
        <v>1500000</v>
      </c>
      <c r="L879" s="199"/>
    </row>
    <row r="880" spans="1:13" ht="51" x14ac:dyDescent="0.35">
      <c r="A880" s="23">
        <v>23020114</v>
      </c>
      <c r="B880" s="436" t="s">
        <v>2891</v>
      </c>
      <c r="C880" s="23">
        <v>70451</v>
      </c>
      <c r="D880" s="46">
        <v>150000010101</v>
      </c>
      <c r="E880" s="25">
        <v>3101</v>
      </c>
      <c r="F880" s="23">
        <v>10731400</v>
      </c>
      <c r="G880" s="26" t="s">
        <v>1532</v>
      </c>
      <c r="H880" s="41">
        <v>500000</v>
      </c>
      <c r="I880" s="220"/>
      <c r="J880" s="41"/>
      <c r="K880" s="38">
        <f t="shared" si="19"/>
        <v>500000</v>
      </c>
      <c r="L880" s="199"/>
    </row>
    <row r="881" spans="1:12" ht="76.5" x14ac:dyDescent="0.35">
      <c r="A881" s="34">
        <v>23020114</v>
      </c>
      <c r="B881" s="436" t="s">
        <v>2891</v>
      </c>
      <c r="C881" s="34">
        <v>70451</v>
      </c>
      <c r="D881" s="49">
        <v>150000010101</v>
      </c>
      <c r="E881" s="36">
        <v>3101</v>
      </c>
      <c r="F881" s="34">
        <v>10711000</v>
      </c>
      <c r="G881" s="37" t="s">
        <v>1533</v>
      </c>
      <c r="H881" s="44">
        <v>1000000</v>
      </c>
      <c r="I881" s="219"/>
      <c r="J881" s="44"/>
      <c r="K881" s="38">
        <f t="shared" si="19"/>
        <v>1000000</v>
      </c>
      <c r="L881" s="198"/>
    </row>
    <row r="882" spans="1:12" ht="76.5" x14ac:dyDescent="0.35">
      <c r="A882" s="23">
        <v>23020114</v>
      </c>
      <c r="B882" s="436" t="s">
        <v>2891</v>
      </c>
      <c r="C882" s="23">
        <v>70451</v>
      </c>
      <c r="D882" s="46">
        <v>150000010101</v>
      </c>
      <c r="E882" s="25">
        <v>3101</v>
      </c>
      <c r="F882" s="23">
        <v>10711000</v>
      </c>
      <c r="G882" s="26" t="s">
        <v>1534</v>
      </c>
      <c r="H882" s="41">
        <v>1000000</v>
      </c>
      <c r="I882" s="220"/>
      <c r="J882" s="41"/>
      <c r="K882" s="38">
        <f t="shared" si="19"/>
        <v>1000000</v>
      </c>
      <c r="L882" s="199"/>
    </row>
    <row r="883" spans="1:12" ht="76.5" x14ac:dyDescent="0.35">
      <c r="A883" s="23">
        <v>23020114</v>
      </c>
      <c r="B883" s="436" t="s">
        <v>2891</v>
      </c>
      <c r="C883" s="23">
        <v>70451</v>
      </c>
      <c r="D883" s="46">
        <v>150000010101</v>
      </c>
      <c r="E883" s="25">
        <v>3101</v>
      </c>
      <c r="F883" s="23">
        <v>10711000</v>
      </c>
      <c r="G883" s="26" t="s">
        <v>1535</v>
      </c>
      <c r="H883" s="41">
        <v>1000000</v>
      </c>
      <c r="I883" s="220"/>
      <c r="J883" s="41"/>
      <c r="K883" s="38">
        <f t="shared" si="19"/>
        <v>1000000</v>
      </c>
      <c r="L883" s="199"/>
    </row>
    <row r="884" spans="1:12" ht="51" x14ac:dyDescent="0.35">
      <c r="A884" s="23">
        <v>23020114</v>
      </c>
      <c r="B884" s="436" t="s">
        <v>2891</v>
      </c>
      <c r="C884" s="23">
        <v>70451</v>
      </c>
      <c r="D884" s="46">
        <v>150000010101</v>
      </c>
      <c r="E884" s="25">
        <v>3101</v>
      </c>
      <c r="F884" s="23">
        <v>10711000</v>
      </c>
      <c r="G884" s="26" t="s">
        <v>1536</v>
      </c>
      <c r="H884" s="41">
        <v>1000000</v>
      </c>
      <c r="I884" s="220"/>
      <c r="J884" s="41"/>
      <c r="K884" s="38">
        <f t="shared" si="19"/>
        <v>1000000</v>
      </c>
      <c r="L884" s="199"/>
    </row>
    <row r="885" spans="1:12" ht="51" x14ac:dyDescent="0.35">
      <c r="A885" s="23">
        <v>23020114</v>
      </c>
      <c r="B885" s="436" t="s">
        <v>2891</v>
      </c>
      <c r="C885" s="23">
        <v>70451</v>
      </c>
      <c r="D885" s="46">
        <v>150000010101</v>
      </c>
      <c r="E885" s="25">
        <v>3101</v>
      </c>
      <c r="F885" s="23">
        <v>10711000</v>
      </c>
      <c r="G885" s="26" t="s">
        <v>1537</v>
      </c>
      <c r="H885" s="41">
        <v>1000000</v>
      </c>
      <c r="I885" s="220"/>
      <c r="J885" s="41"/>
      <c r="K885" s="38">
        <f t="shared" si="19"/>
        <v>1000000</v>
      </c>
      <c r="L885" s="199"/>
    </row>
    <row r="886" spans="1:12" ht="76.5" x14ac:dyDescent="0.35">
      <c r="A886" s="23">
        <v>23020114</v>
      </c>
      <c r="B886" s="436" t="s">
        <v>2891</v>
      </c>
      <c r="C886" s="23">
        <v>70451</v>
      </c>
      <c r="D886" s="46">
        <v>150000010101</v>
      </c>
      <c r="E886" s="25">
        <v>3101</v>
      </c>
      <c r="F886" s="23">
        <v>10712200</v>
      </c>
      <c r="G886" s="26" t="s">
        <v>1538</v>
      </c>
      <c r="H886" s="41">
        <v>7000000</v>
      </c>
      <c r="I886" s="220"/>
      <c r="J886" s="41"/>
      <c r="K886" s="38">
        <f t="shared" si="19"/>
        <v>7000000</v>
      </c>
      <c r="L886" s="199"/>
    </row>
    <row r="887" spans="1:12" ht="76.5" x14ac:dyDescent="0.35">
      <c r="A887" s="23">
        <v>23020114</v>
      </c>
      <c r="B887" s="436" t="s">
        <v>2891</v>
      </c>
      <c r="C887" s="23">
        <v>70451</v>
      </c>
      <c r="D887" s="46">
        <v>150000010101</v>
      </c>
      <c r="E887" s="25">
        <v>3101</v>
      </c>
      <c r="F887" s="23">
        <v>10712200</v>
      </c>
      <c r="G887" s="47" t="s">
        <v>2056</v>
      </c>
      <c r="H887" s="41">
        <v>5000000</v>
      </c>
      <c r="I887" s="220"/>
      <c r="J887" s="41"/>
      <c r="K887" s="38">
        <f t="shared" si="19"/>
        <v>5000000</v>
      </c>
      <c r="L887" s="199"/>
    </row>
    <row r="888" spans="1:12" ht="76.5" x14ac:dyDescent="0.35">
      <c r="A888" s="23">
        <v>23020114</v>
      </c>
      <c r="B888" s="436" t="s">
        <v>2891</v>
      </c>
      <c r="C888" s="23">
        <v>70451</v>
      </c>
      <c r="D888" s="46">
        <v>150000010101</v>
      </c>
      <c r="E888" s="25">
        <v>3101</v>
      </c>
      <c r="F888" s="23">
        <v>10712300</v>
      </c>
      <c r="G888" s="26" t="s">
        <v>1539</v>
      </c>
      <c r="H888" s="41">
        <v>500000</v>
      </c>
      <c r="I888" s="220"/>
      <c r="J888" s="41"/>
      <c r="K888" s="38">
        <f t="shared" si="19"/>
        <v>500000</v>
      </c>
      <c r="L888" s="199"/>
    </row>
    <row r="889" spans="1:12" ht="76.5" x14ac:dyDescent="0.35">
      <c r="A889" s="23">
        <v>23020114</v>
      </c>
      <c r="B889" s="436" t="s">
        <v>2891</v>
      </c>
      <c r="C889" s="23">
        <v>70451</v>
      </c>
      <c r="D889" s="46">
        <v>150000010101</v>
      </c>
      <c r="E889" s="25">
        <v>3101</v>
      </c>
      <c r="F889" s="23">
        <v>10712300</v>
      </c>
      <c r="G889" s="26" t="s">
        <v>1540</v>
      </c>
      <c r="H889" s="41">
        <v>500000</v>
      </c>
      <c r="I889" s="220"/>
      <c r="J889" s="41"/>
      <c r="K889" s="38">
        <f t="shared" si="19"/>
        <v>500000</v>
      </c>
      <c r="L889" s="199"/>
    </row>
    <row r="890" spans="1:12" ht="51" x14ac:dyDescent="0.35">
      <c r="A890" s="6">
        <v>23020114</v>
      </c>
      <c r="B890" s="436" t="s">
        <v>2891</v>
      </c>
      <c r="C890" s="6">
        <v>70451</v>
      </c>
      <c r="D890" s="110">
        <v>150000010101</v>
      </c>
      <c r="E890" s="8">
        <v>3101</v>
      </c>
      <c r="F890" s="6">
        <v>10720600</v>
      </c>
      <c r="G890" s="12" t="s">
        <v>1541</v>
      </c>
      <c r="H890" s="474">
        <v>5000000</v>
      </c>
      <c r="I890" s="494"/>
      <c r="J890" s="474"/>
      <c r="K890" s="65">
        <f t="shared" si="19"/>
        <v>5000000</v>
      </c>
      <c r="L890" s="199"/>
    </row>
    <row r="891" spans="1:12" ht="76.5" x14ac:dyDescent="0.35">
      <c r="A891" s="23">
        <v>23020114</v>
      </c>
      <c r="B891" s="436" t="s">
        <v>2891</v>
      </c>
      <c r="C891" s="23">
        <v>70451</v>
      </c>
      <c r="D891" s="46">
        <v>150000010101</v>
      </c>
      <c r="E891" s="25">
        <v>3101</v>
      </c>
      <c r="F891" s="23">
        <v>10720600</v>
      </c>
      <c r="G891" s="47" t="s">
        <v>2057</v>
      </c>
      <c r="H891" s="41">
        <v>1000000</v>
      </c>
      <c r="I891" s="220"/>
      <c r="J891" s="41"/>
      <c r="K891" s="64">
        <f t="shared" si="19"/>
        <v>1000000</v>
      </c>
      <c r="L891" s="570"/>
    </row>
    <row r="892" spans="1:12" ht="76.5" x14ac:dyDescent="0.35">
      <c r="A892" s="23">
        <v>23020114</v>
      </c>
      <c r="B892" s="436" t="s">
        <v>2891</v>
      </c>
      <c r="C892" s="23">
        <v>70451</v>
      </c>
      <c r="D892" s="46">
        <v>150000010101</v>
      </c>
      <c r="E892" s="25">
        <v>3101</v>
      </c>
      <c r="F892" s="23">
        <v>10720700</v>
      </c>
      <c r="G892" s="28" t="s">
        <v>1542</v>
      </c>
      <c r="H892" s="40">
        <v>1500000</v>
      </c>
      <c r="I892" s="243"/>
      <c r="J892" s="40"/>
      <c r="K892" s="38">
        <f t="shared" si="19"/>
        <v>1500000</v>
      </c>
      <c r="L892" s="199"/>
    </row>
    <row r="893" spans="1:12" ht="76.5" x14ac:dyDescent="0.35">
      <c r="A893" s="17">
        <v>23020114</v>
      </c>
      <c r="B893" s="436" t="s">
        <v>2891</v>
      </c>
      <c r="C893" s="17">
        <v>70451</v>
      </c>
      <c r="D893" s="450">
        <v>150000010101</v>
      </c>
      <c r="E893" s="18">
        <v>3101</v>
      </c>
      <c r="F893" s="17">
        <v>10720500</v>
      </c>
      <c r="G893" s="19" t="s">
        <v>1543</v>
      </c>
      <c r="H893" s="486">
        <v>1000000</v>
      </c>
      <c r="I893" s="510"/>
      <c r="J893" s="486"/>
      <c r="K893" s="272">
        <f t="shared" si="19"/>
        <v>1000000</v>
      </c>
      <c r="L893" s="198"/>
    </row>
    <row r="894" spans="1:12" ht="51" x14ac:dyDescent="0.35">
      <c r="A894" s="6">
        <v>23020114</v>
      </c>
      <c r="B894" s="436" t="s">
        <v>2891</v>
      </c>
      <c r="C894" s="6">
        <v>70451</v>
      </c>
      <c r="D894" s="110">
        <v>150000010101</v>
      </c>
      <c r="E894" s="8">
        <v>3101</v>
      </c>
      <c r="F894" s="6">
        <v>10711000</v>
      </c>
      <c r="G894" s="9" t="s">
        <v>1544</v>
      </c>
      <c r="H894" s="216">
        <v>500000</v>
      </c>
      <c r="I894" s="492"/>
      <c r="J894" s="216"/>
      <c r="K894" s="64">
        <f t="shared" si="19"/>
        <v>500000</v>
      </c>
      <c r="L894" s="199"/>
    </row>
    <row r="895" spans="1:12" ht="51" x14ac:dyDescent="0.35">
      <c r="A895" s="6">
        <v>23020114</v>
      </c>
      <c r="B895" s="436" t="s">
        <v>2891</v>
      </c>
      <c r="C895" s="6">
        <v>70451</v>
      </c>
      <c r="D895" s="110">
        <v>150000010101</v>
      </c>
      <c r="E895" s="8">
        <v>3101</v>
      </c>
      <c r="F895" s="6">
        <v>10720700</v>
      </c>
      <c r="G895" s="9" t="s">
        <v>1545</v>
      </c>
      <c r="H895" s="216">
        <v>5000000</v>
      </c>
      <c r="I895" s="492"/>
      <c r="J895" s="216"/>
      <c r="K895" s="64">
        <f t="shared" si="19"/>
        <v>5000000</v>
      </c>
      <c r="L895" s="199"/>
    </row>
    <row r="896" spans="1:12" ht="76.5" x14ac:dyDescent="0.35">
      <c r="A896" s="6">
        <v>23020114</v>
      </c>
      <c r="B896" s="436" t="s">
        <v>2891</v>
      </c>
      <c r="C896" s="6">
        <v>70451</v>
      </c>
      <c r="D896" s="110">
        <v>150000010101</v>
      </c>
      <c r="E896" s="8">
        <v>3101</v>
      </c>
      <c r="F896" s="6">
        <v>10721300</v>
      </c>
      <c r="G896" s="9" t="s">
        <v>1546</v>
      </c>
      <c r="H896" s="216">
        <v>1000000</v>
      </c>
      <c r="I896" s="492"/>
      <c r="J896" s="216"/>
      <c r="K896" s="64">
        <f t="shared" si="19"/>
        <v>1000000</v>
      </c>
      <c r="L896" s="199"/>
    </row>
    <row r="897" spans="1:12" ht="76.5" x14ac:dyDescent="0.35">
      <c r="A897" s="6">
        <v>23020114</v>
      </c>
      <c r="B897" s="436" t="s">
        <v>2891</v>
      </c>
      <c r="C897" s="6">
        <v>70451</v>
      </c>
      <c r="D897" s="110">
        <v>150000010101</v>
      </c>
      <c r="E897" s="8">
        <v>3101</v>
      </c>
      <c r="F897" s="6">
        <v>10722000</v>
      </c>
      <c r="G897" s="9" t="s">
        <v>1547</v>
      </c>
      <c r="H897" s="216">
        <v>1000000</v>
      </c>
      <c r="I897" s="492"/>
      <c r="J897" s="216"/>
      <c r="K897" s="64">
        <f t="shared" si="19"/>
        <v>1000000</v>
      </c>
      <c r="L897" s="199"/>
    </row>
    <row r="898" spans="1:12" ht="76.5" x14ac:dyDescent="0.35">
      <c r="A898" s="6">
        <v>23020114</v>
      </c>
      <c r="B898" s="436" t="s">
        <v>2891</v>
      </c>
      <c r="C898" s="6">
        <v>70451</v>
      </c>
      <c r="D898" s="110">
        <v>150000010101</v>
      </c>
      <c r="E898" s="8">
        <v>3101</v>
      </c>
      <c r="F898" s="6">
        <v>10710900</v>
      </c>
      <c r="G898" s="9" t="s">
        <v>1548</v>
      </c>
      <c r="H898" s="216">
        <v>5000000</v>
      </c>
      <c r="I898" s="492"/>
      <c r="J898" s="216"/>
      <c r="K898" s="64">
        <f t="shared" si="19"/>
        <v>5000000</v>
      </c>
      <c r="L898" s="199"/>
    </row>
    <row r="899" spans="1:12" ht="76.5" x14ac:dyDescent="0.35">
      <c r="A899" s="6">
        <v>23020114</v>
      </c>
      <c r="B899" s="436" t="s">
        <v>2891</v>
      </c>
      <c r="C899" s="6">
        <v>70451</v>
      </c>
      <c r="D899" s="110">
        <v>150000010101</v>
      </c>
      <c r="E899" s="8">
        <v>3101</v>
      </c>
      <c r="F899" s="6">
        <v>10710900</v>
      </c>
      <c r="G899" s="111" t="s">
        <v>2058</v>
      </c>
      <c r="H899" s="216">
        <v>1000000</v>
      </c>
      <c r="I899" s="492"/>
      <c r="J899" s="216"/>
      <c r="K899" s="64">
        <f t="shared" si="19"/>
        <v>1000000</v>
      </c>
      <c r="L899" s="199"/>
    </row>
    <row r="900" spans="1:12" ht="51" x14ac:dyDescent="0.35">
      <c r="A900" s="6">
        <v>23020114</v>
      </c>
      <c r="B900" s="436" t="s">
        <v>2891</v>
      </c>
      <c r="C900" s="6">
        <v>70451</v>
      </c>
      <c r="D900" s="110">
        <v>150000010101</v>
      </c>
      <c r="E900" s="8">
        <v>3101</v>
      </c>
      <c r="F900" s="6">
        <v>10710900</v>
      </c>
      <c r="G900" s="9" t="s">
        <v>1549</v>
      </c>
      <c r="H900" s="216">
        <v>2000000</v>
      </c>
      <c r="I900" s="492"/>
      <c r="J900" s="216"/>
      <c r="K900" s="64">
        <f t="shared" si="19"/>
        <v>2000000</v>
      </c>
      <c r="L900" s="199"/>
    </row>
    <row r="901" spans="1:12" ht="51" x14ac:dyDescent="0.35">
      <c r="A901" s="6">
        <v>23020114</v>
      </c>
      <c r="B901" s="436" t="s">
        <v>2891</v>
      </c>
      <c r="C901" s="6">
        <v>70451</v>
      </c>
      <c r="D901" s="110">
        <v>150000010101</v>
      </c>
      <c r="E901" s="8">
        <v>3101</v>
      </c>
      <c r="F901" s="6">
        <v>10710900</v>
      </c>
      <c r="G901" s="9" t="s">
        <v>1550</v>
      </c>
      <c r="H901" s="216">
        <v>500000</v>
      </c>
      <c r="I901" s="492"/>
      <c r="J901" s="216"/>
      <c r="K901" s="64">
        <f t="shared" si="19"/>
        <v>500000</v>
      </c>
      <c r="L901" s="199"/>
    </row>
    <row r="902" spans="1:12" ht="76.5" x14ac:dyDescent="0.35">
      <c r="A902" s="6">
        <v>23020114</v>
      </c>
      <c r="B902" s="436" t="s">
        <v>2891</v>
      </c>
      <c r="C902" s="6">
        <v>70451</v>
      </c>
      <c r="D902" s="110">
        <v>150000010101</v>
      </c>
      <c r="E902" s="8">
        <v>3101</v>
      </c>
      <c r="F902" s="6">
        <v>10712300</v>
      </c>
      <c r="G902" s="9" t="s">
        <v>1551</v>
      </c>
      <c r="H902" s="216">
        <v>1000000</v>
      </c>
      <c r="I902" s="492"/>
      <c r="J902" s="216"/>
      <c r="K902" s="64">
        <f t="shared" si="19"/>
        <v>1000000</v>
      </c>
      <c r="L902" s="199"/>
    </row>
    <row r="903" spans="1:12" ht="76.5" x14ac:dyDescent="0.35">
      <c r="A903" s="6">
        <v>23020114</v>
      </c>
      <c r="B903" s="436" t="s">
        <v>2891</v>
      </c>
      <c r="C903" s="6">
        <v>70451</v>
      </c>
      <c r="D903" s="110">
        <v>150000010101</v>
      </c>
      <c r="E903" s="8">
        <v>3101</v>
      </c>
      <c r="F903" s="6">
        <v>10712300</v>
      </c>
      <c r="G903" s="9" t="s">
        <v>1552</v>
      </c>
      <c r="H903" s="216">
        <v>6000000</v>
      </c>
      <c r="I903" s="492"/>
      <c r="J903" s="216"/>
      <c r="K903" s="64">
        <f t="shared" si="19"/>
        <v>6000000</v>
      </c>
      <c r="L903" s="199"/>
    </row>
    <row r="904" spans="1:12" ht="51" x14ac:dyDescent="0.35">
      <c r="A904" s="6">
        <v>23020114</v>
      </c>
      <c r="B904" s="436" t="s">
        <v>2891</v>
      </c>
      <c r="C904" s="6">
        <v>70451</v>
      </c>
      <c r="D904" s="110">
        <v>150000010101</v>
      </c>
      <c r="E904" s="8">
        <v>3101</v>
      </c>
      <c r="F904" s="6">
        <v>10730102</v>
      </c>
      <c r="G904" s="9" t="s">
        <v>1553</v>
      </c>
      <c r="H904" s="216">
        <v>1000000</v>
      </c>
      <c r="I904" s="492"/>
      <c r="J904" s="216"/>
      <c r="K904" s="64">
        <f t="shared" si="19"/>
        <v>1000000</v>
      </c>
      <c r="L904" s="199"/>
    </row>
    <row r="905" spans="1:12" ht="51" x14ac:dyDescent="0.35">
      <c r="A905" s="6">
        <v>23020114</v>
      </c>
      <c r="B905" s="436" t="s">
        <v>2891</v>
      </c>
      <c r="C905" s="6">
        <v>70451</v>
      </c>
      <c r="D905" s="110">
        <v>150000010101</v>
      </c>
      <c r="E905" s="8">
        <v>3101</v>
      </c>
      <c r="F905" s="6">
        <v>10730102</v>
      </c>
      <c r="G905" s="9" t="s">
        <v>1554</v>
      </c>
      <c r="H905" s="216">
        <v>1000000</v>
      </c>
      <c r="I905" s="492"/>
      <c r="J905" s="216"/>
      <c r="K905" s="64">
        <f t="shared" si="19"/>
        <v>1000000</v>
      </c>
      <c r="L905" s="199"/>
    </row>
    <row r="906" spans="1:12" ht="76.5" x14ac:dyDescent="0.35">
      <c r="A906" s="6">
        <v>23020114</v>
      </c>
      <c r="B906" s="436" t="s">
        <v>2891</v>
      </c>
      <c r="C906" s="6">
        <v>70451</v>
      </c>
      <c r="D906" s="110">
        <v>150000010101</v>
      </c>
      <c r="E906" s="8">
        <v>3101</v>
      </c>
      <c r="F906" s="6">
        <v>10720500</v>
      </c>
      <c r="G906" s="9" t="s">
        <v>1555</v>
      </c>
      <c r="H906" s="216">
        <v>5000000</v>
      </c>
      <c r="I906" s="492"/>
      <c r="J906" s="216"/>
      <c r="K906" s="64">
        <f t="shared" si="19"/>
        <v>5000000</v>
      </c>
      <c r="L906" s="199"/>
    </row>
    <row r="907" spans="1:12" ht="76.5" x14ac:dyDescent="0.35">
      <c r="A907" s="6">
        <v>23020114</v>
      </c>
      <c r="B907" s="436" t="s">
        <v>2891</v>
      </c>
      <c r="C907" s="6">
        <v>70451</v>
      </c>
      <c r="D907" s="110">
        <v>150000010101</v>
      </c>
      <c r="E907" s="8">
        <v>3101</v>
      </c>
      <c r="F907" s="6">
        <v>10720500</v>
      </c>
      <c r="G907" s="9" t="s">
        <v>1556</v>
      </c>
      <c r="H907" s="216">
        <v>7000000</v>
      </c>
      <c r="I907" s="492"/>
      <c r="J907" s="216"/>
      <c r="K907" s="64">
        <f t="shared" si="19"/>
        <v>7000000</v>
      </c>
      <c r="L907" s="199"/>
    </row>
    <row r="908" spans="1:12" ht="51" x14ac:dyDescent="0.35">
      <c r="A908" s="6">
        <v>23020114</v>
      </c>
      <c r="B908" s="436" t="s">
        <v>2891</v>
      </c>
      <c r="C908" s="6">
        <v>70451</v>
      </c>
      <c r="D908" s="110">
        <v>150000010101</v>
      </c>
      <c r="E908" s="8">
        <v>3101</v>
      </c>
      <c r="F908" s="6">
        <v>10722000</v>
      </c>
      <c r="G908" s="9" t="s">
        <v>1557</v>
      </c>
      <c r="H908" s="216">
        <v>20000000</v>
      </c>
      <c r="I908" s="492">
        <v>5000000</v>
      </c>
      <c r="J908" s="216"/>
      <c r="K908" s="64">
        <f t="shared" si="19"/>
        <v>20000000</v>
      </c>
      <c r="L908" s="199"/>
    </row>
    <row r="909" spans="1:12" ht="76.5" x14ac:dyDescent="0.35">
      <c r="A909" s="6">
        <v>23020114</v>
      </c>
      <c r="B909" s="436" t="s">
        <v>2891</v>
      </c>
      <c r="C909" s="6">
        <v>70451</v>
      </c>
      <c r="D909" s="110">
        <v>150000010101</v>
      </c>
      <c r="E909" s="8">
        <v>3101</v>
      </c>
      <c r="F909" s="6">
        <v>10731500</v>
      </c>
      <c r="G909" s="9" t="s">
        <v>1558</v>
      </c>
      <c r="H909" s="216">
        <v>10000000</v>
      </c>
      <c r="I909" s="492"/>
      <c r="J909" s="216">
        <v>-5000000</v>
      </c>
      <c r="K909" s="64">
        <f t="shared" si="19"/>
        <v>5000000</v>
      </c>
      <c r="L909" s="199"/>
    </row>
    <row r="910" spans="1:12" ht="76.5" x14ac:dyDescent="0.35">
      <c r="A910" s="6">
        <v>23020114</v>
      </c>
      <c r="B910" s="436" t="s">
        <v>2891</v>
      </c>
      <c r="C910" s="6">
        <v>70451</v>
      </c>
      <c r="D910" s="110">
        <v>150000010101</v>
      </c>
      <c r="E910" s="8">
        <v>3101</v>
      </c>
      <c r="F910" s="6">
        <v>10720500</v>
      </c>
      <c r="G910" s="9" t="s">
        <v>1559</v>
      </c>
      <c r="H910" s="216">
        <v>15000000</v>
      </c>
      <c r="I910" s="492"/>
      <c r="J910" s="216">
        <v>-10000000</v>
      </c>
      <c r="K910" s="64">
        <f t="shared" si="19"/>
        <v>5000000</v>
      </c>
      <c r="L910" s="199"/>
    </row>
    <row r="911" spans="1:12" ht="76.5" x14ac:dyDescent="0.35">
      <c r="A911" s="6">
        <v>23020114</v>
      </c>
      <c r="B911" s="436" t="s">
        <v>2891</v>
      </c>
      <c r="C911" s="6">
        <v>70451</v>
      </c>
      <c r="D911" s="110">
        <v>150000010101</v>
      </c>
      <c r="E911" s="8">
        <v>3101</v>
      </c>
      <c r="F911" s="6">
        <v>10722000</v>
      </c>
      <c r="G911" s="9" t="s">
        <v>1560</v>
      </c>
      <c r="H911" s="216">
        <v>4000000</v>
      </c>
      <c r="I911" s="492"/>
      <c r="J911" s="216"/>
      <c r="K911" s="64">
        <f t="shared" si="19"/>
        <v>4000000</v>
      </c>
      <c r="L911" s="199"/>
    </row>
    <row r="912" spans="1:12" ht="76.5" x14ac:dyDescent="0.35">
      <c r="A912" s="6">
        <v>23020114</v>
      </c>
      <c r="B912" s="436" t="s">
        <v>2891</v>
      </c>
      <c r="C912" s="6">
        <v>70451</v>
      </c>
      <c r="D912" s="110">
        <v>150000010101</v>
      </c>
      <c r="E912" s="8">
        <v>3101</v>
      </c>
      <c r="F912" s="6">
        <v>10720500</v>
      </c>
      <c r="G912" s="9" t="s">
        <v>1561</v>
      </c>
      <c r="H912" s="216">
        <v>5000000</v>
      </c>
      <c r="I912" s="492"/>
      <c r="J912" s="216"/>
      <c r="K912" s="64">
        <f t="shared" si="19"/>
        <v>5000000</v>
      </c>
      <c r="L912" s="199"/>
    </row>
    <row r="913" spans="1:23" ht="76.5" x14ac:dyDescent="0.35">
      <c r="A913" s="6">
        <v>23020114</v>
      </c>
      <c r="B913" s="436" t="s">
        <v>2891</v>
      </c>
      <c r="C913" s="6">
        <v>70451</v>
      </c>
      <c r="D913" s="110">
        <v>150000010101</v>
      </c>
      <c r="E913" s="8">
        <v>3101</v>
      </c>
      <c r="F913" s="6">
        <v>10720500</v>
      </c>
      <c r="G913" s="111" t="s">
        <v>2059</v>
      </c>
      <c r="H913" s="216">
        <v>10000000</v>
      </c>
      <c r="I913" s="492"/>
      <c r="J913" s="216">
        <v>-5000000</v>
      </c>
      <c r="K913" s="64">
        <f t="shared" si="19"/>
        <v>5000000</v>
      </c>
      <c r="L913" s="199"/>
    </row>
    <row r="914" spans="1:23" ht="76.5" x14ac:dyDescent="0.35">
      <c r="A914" s="6">
        <v>23020114</v>
      </c>
      <c r="B914" s="436" t="s">
        <v>2891</v>
      </c>
      <c r="C914" s="6">
        <v>70451</v>
      </c>
      <c r="D914" s="110">
        <v>150000010101</v>
      </c>
      <c r="E914" s="8">
        <v>3101</v>
      </c>
      <c r="F914" s="6">
        <v>10731600</v>
      </c>
      <c r="G914" s="9" t="s">
        <v>1562</v>
      </c>
      <c r="H914" s="216">
        <v>10000000</v>
      </c>
      <c r="I914" s="492"/>
      <c r="J914" s="216">
        <v>-5000000</v>
      </c>
      <c r="K914" s="64">
        <f t="shared" si="19"/>
        <v>5000000</v>
      </c>
      <c r="L914" s="199"/>
    </row>
    <row r="915" spans="1:23" ht="76.5" x14ac:dyDescent="0.35">
      <c r="A915" s="6">
        <v>23020114</v>
      </c>
      <c r="B915" s="436" t="s">
        <v>2891</v>
      </c>
      <c r="C915" s="6">
        <v>70451</v>
      </c>
      <c r="D915" s="110">
        <v>150000010101</v>
      </c>
      <c r="E915" s="8">
        <v>3101</v>
      </c>
      <c r="F915" s="6">
        <v>10731600</v>
      </c>
      <c r="G915" s="9" t="s">
        <v>1563</v>
      </c>
      <c r="H915" s="216">
        <v>10000000</v>
      </c>
      <c r="I915" s="492"/>
      <c r="J915" s="216">
        <v>-5000000</v>
      </c>
      <c r="K915" s="64">
        <f t="shared" si="19"/>
        <v>5000000</v>
      </c>
      <c r="L915" s="199"/>
    </row>
    <row r="916" spans="1:23" ht="76.5" x14ac:dyDescent="0.35">
      <c r="A916" s="441">
        <v>23020114</v>
      </c>
      <c r="B916" s="436" t="s">
        <v>2891</v>
      </c>
      <c r="C916" s="441">
        <v>70451</v>
      </c>
      <c r="D916" s="448">
        <v>150000010101</v>
      </c>
      <c r="E916" s="454">
        <v>3101</v>
      </c>
      <c r="F916" s="441">
        <v>10720600</v>
      </c>
      <c r="G916" s="463" t="s">
        <v>1564</v>
      </c>
      <c r="H916" s="479">
        <v>25000000</v>
      </c>
      <c r="I916" s="501"/>
      <c r="J916" s="479">
        <v>-15000000</v>
      </c>
      <c r="K916" s="545">
        <f t="shared" si="19"/>
        <v>10000000</v>
      </c>
      <c r="L916" s="322"/>
      <c r="M916" s="323"/>
      <c r="N916" s="323"/>
      <c r="O916" s="323"/>
      <c r="P916" s="323"/>
      <c r="Q916" s="323"/>
      <c r="R916" s="323"/>
      <c r="S916" s="323"/>
      <c r="T916" s="323"/>
      <c r="U916" s="323"/>
      <c r="V916" s="323"/>
      <c r="W916" s="323"/>
    </row>
    <row r="917" spans="1:23" ht="51" x14ac:dyDescent="0.35">
      <c r="A917" s="6">
        <v>23020114</v>
      </c>
      <c r="B917" s="436" t="s">
        <v>2893</v>
      </c>
      <c r="C917" s="6">
        <v>70443</v>
      </c>
      <c r="D917" s="110">
        <v>50000030105</v>
      </c>
      <c r="E917" s="8">
        <v>3101</v>
      </c>
      <c r="F917" s="6">
        <v>10731700</v>
      </c>
      <c r="G917" s="9" t="s">
        <v>564</v>
      </c>
      <c r="H917" s="64">
        <v>12000000</v>
      </c>
      <c r="I917" s="261"/>
      <c r="J917" s="216">
        <v>-4000000</v>
      </c>
      <c r="K917" s="64">
        <f t="shared" si="19"/>
        <v>8000000</v>
      </c>
      <c r="L917" s="199"/>
    </row>
    <row r="918" spans="1:23" ht="51" x14ac:dyDescent="0.35">
      <c r="A918" s="6">
        <v>23020114</v>
      </c>
      <c r="B918" s="436" t="s">
        <v>2893</v>
      </c>
      <c r="C918" s="6">
        <v>70451</v>
      </c>
      <c r="D918" s="110">
        <v>150000010101</v>
      </c>
      <c r="E918" s="8">
        <v>3101</v>
      </c>
      <c r="F918" s="6">
        <v>10721300</v>
      </c>
      <c r="G918" s="9" t="s">
        <v>599</v>
      </c>
      <c r="H918" s="96">
        <v>14447983.199999999</v>
      </c>
      <c r="I918" s="258"/>
      <c r="J918" s="96"/>
      <c r="K918" s="96">
        <f t="shared" si="19"/>
        <v>14447983.199999999</v>
      </c>
      <c r="L918" s="200"/>
    </row>
    <row r="919" spans="1:23" ht="51" x14ac:dyDescent="0.35">
      <c r="A919" s="6">
        <v>23020113</v>
      </c>
      <c r="B919" s="436" t="s">
        <v>2891</v>
      </c>
      <c r="C919" s="6">
        <v>70443</v>
      </c>
      <c r="D919" s="110">
        <v>130000010106</v>
      </c>
      <c r="E919" s="8">
        <v>3101</v>
      </c>
      <c r="F919" s="6">
        <v>10721300</v>
      </c>
      <c r="G919" s="111" t="s">
        <v>2691</v>
      </c>
      <c r="H919" s="64">
        <v>10600000</v>
      </c>
      <c r="I919" s="261"/>
      <c r="J919" s="216"/>
      <c r="K919" s="64">
        <f t="shared" si="19"/>
        <v>10600000</v>
      </c>
      <c r="L919" s="199"/>
    </row>
    <row r="920" spans="1:23" ht="76.5" x14ac:dyDescent="0.35">
      <c r="A920" s="168">
        <v>23020113</v>
      </c>
      <c r="B920" s="436" t="s">
        <v>2891</v>
      </c>
      <c r="C920" s="168">
        <v>70443</v>
      </c>
      <c r="D920" s="169">
        <v>130000010106</v>
      </c>
      <c r="E920" s="170">
        <v>3101</v>
      </c>
      <c r="F920" s="168">
        <v>10721300</v>
      </c>
      <c r="G920" s="179" t="s">
        <v>2692</v>
      </c>
      <c r="H920" s="172">
        <v>200000000</v>
      </c>
      <c r="I920" s="247"/>
      <c r="J920" s="173">
        <v>-100000000</v>
      </c>
      <c r="K920" s="172">
        <f t="shared" si="19"/>
        <v>100000000</v>
      </c>
      <c r="L920" s="204" t="s">
        <v>2551</v>
      </c>
    </row>
    <row r="921" spans="1:23" ht="51" x14ac:dyDescent="0.35">
      <c r="A921" s="168">
        <v>23020113</v>
      </c>
      <c r="B921" s="436" t="s">
        <v>2891</v>
      </c>
      <c r="C921" s="168">
        <v>70443</v>
      </c>
      <c r="D921" s="169">
        <v>130000010106</v>
      </c>
      <c r="E921" s="170">
        <v>3101</v>
      </c>
      <c r="F921" s="168">
        <v>10721300</v>
      </c>
      <c r="G921" s="179" t="s">
        <v>2693</v>
      </c>
      <c r="H921" s="172">
        <v>2120000</v>
      </c>
      <c r="I921" s="247"/>
      <c r="J921" s="173"/>
      <c r="K921" s="172">
        <f t="shared" si="19"/>
        <v>2120000</v>
      </c>
      <c r="L921" s="204" t="s">
        <v>2551</v>
      </c>
    </row>
    <row r="922" spans="1:23" ht="51" x14ac:dyDescent="0.35">
      <c r="A922" s="168">
        <v>23020113</v>
      </c>
      <c r="B922" s="436" t="s">
        <v>2891</v>
      </c>
      <c r="C922" s="168">
        <v>70443</v>
      </c>
      <c r="D922" s="169">
        <v>130000010106</v>
      </c>
      <c r="E922" s="170">
        <v>3101</v>
      </c>
      <c r="F922" s="168">
        <v>10721300</v>
      </c>
      <c r="G922" s="179" t="s">
        <v>2694</v>
      </c>
      <c r="H922" s="172">
        <v>2120000</v>
      </c>
      <c r="I922" s="247"/>
      <c r="J922" s="173"/>
      <c r="K922" s="172">
        <f t="shared" ref="K922:K985" si="20">SUM(H922,J922)</f>
        <v>2120000</v>
      </c>
      <c r="L922" s="204" t="s">
        <v>2551</v>
      </c>
    </row>
    <row r="923" spans="1:23" ht="51" x14ac:dyDescent="0.35">
      <c r="A923" s="168">
        <v>23020113</v>
      </c>
      <c r="B923" s="436" t="s">
        <v>2891</v>
      </c>
      <c r="C923" s="168">
        <v>70443</v>
      </c>
      <c r="D923" s="169">
        <v>130000010106</v>
      </c>
      <c r="E923" s="170">
        <v>3101</v>
      </c>
      <c r="F923" s="168">
        <v>10721300</v>
      </c>
      <c r="G923" s="179" t="s">
        <v>2695</v>
      </c>
      <c r="H923" s="172">
        <v>4240000</v>
      </c>
      <c r="I923" s="247"/>
      <c r="J923" s="173"/>
      <c r="K923" s="172">
        <f t="shared" si="20"/>
        <v>4240000</v>
      </c>
      <c r="L923" s="204" t="s">
        <v>2551</v>
      </c>
    </row>
    <row r="924" spans="1:23" ht="51" x14ac:dyDescent="0.35">
      <c r="A924" s="6">
        <v>23020113</v>
      </c>
      <c r="B924" s="436" t="s">
        <v>2891</v>
      </c>
      <c r="C924" s="6">
        <v>70443</v>
      </c>
      <c r="D924" s="110">
        <v>130000010106</v>
      </c>
      <c r="E924" s="8">
        <v>3101</v>
      </c>
      <c r="F924" s="6">
        <v>10721300</v>
      </c>
      <c r="G924" s="111" t="s">
        <v>2696</v>
      </c>
      <c r="H924" s="64">
        <v>1000000000</v>
      </c>
      <c r="I924" s="261"/>
      <c r="J924" s="216">
        <v>-700000000</v>
      </c>
      <c r="K924" s="64">
        <f t="shared" si="20"/>
        <v>300000000</v>
      </c>
      <c r="L924" s="199"/>
    </row>
    <row r="925" spans="1:23" ht="51" x14ac:dyDescent="0.35">
      <c r="A925" s="168">
        <v>23020113</v>
      </c>
      <c r="B925" s="436" t="s">
        <v>2891</v>
      </c>
      <c r="C925" s="168">
        <v>70443</v>
      </c>
      <c r="D925" s="169">
        <v>130000010106</v>
      </c>
      <c r="E925" s="170">
        <v>3101</v>
      </c>
      <c r="F925" s="168">
        <v>10721300</v>
      </c>
      <c r="G925" s="179" t="s">
        <v>2697</v>
      </c>
      <c r="H925" s="172">
        <v>33920000</v>
      </c>
      <c r="I925" s="247"/>
      <c r="J925" s="173"/>
      <c r="K925" s="172">
        <f t="shared" si="20"/>
        <v>33920000</v>
      </c>
      <c r="L925" s="204" t="s">
        <v>2551</v>
      </c>
    </row>
    <row r="926" spans="1:23" ht="102" x14ac:dyDescent="0.35">
      <c r="A926" s="168">
        <v>23020113</v>
      </c>
      <c r="B926" s="436" t="s">
        <v>2891</v>
      </c>
      <c r="C926" s="168">
        <v>70443</v>
      </c>
      <c r="D926" s="169">
        <v>130000010106</v>
      </c>
      <c r="E926" s="170">
        <v>3101</v>
      </c>
      <c r="F926" s="168">
        <v>10721300</v>
      </c>
      <c r="G926" s="179" t="s">
        <v>2698</v>
      </c>
      <c r="H926" s="172">
        <v>50000000</v>
      </c>
      <c r="I926" s="247"/>
      <c r="J926" s="173">
        <v>-30000000</v>
      </c>
      <c r="K926" s="172">
        <f t="shared" si="20"/>
        <v>20000000</v>
      </c>
      <c r="L926" s="204" t="s">
        <v>2551</v>
      </c>
    </row>
    <row r="927" spans="1:23" ht="76.5" x14ac:dyDescent="0.35">
      <c r="A927" s="6">
        <v>23020113</v>
      </c>
      <c r="B927" s="436" t="s">
        <v>2891</v>
      </c>
      <c r="C927" s="6">
        <v>70443</v>
      </c>
      <c r="D927" s="110">
        <v>130000010106</v>
      </c>
      <c r="E927" s="8">
        <v>3101</v>
      </c>
      <c r="F927" s="6">
        <v>10721300</v>
      </c>
      <c r="G927" s="111" t="s">
        <v>2699</v>
      </c>
      <c r="H927" s="216">
        <v>150000000</v>
      </c>
      <c r="I927" s="492"/>
      <c r="J927" s="216">
        <v>-176643537</v>
      </c>
      <c r="K927" s="64">
        <f t="shared" si="20"/>
        <v>-26643537</v>
      </c>
      <c r="L927" s="199"/>
    </row>
    <row r="928" spans="1:23" ht="51" x14ac:dyDescent="0.35">
      <c r="A928" s="6">
        <v>23020113</v>
      </c>
      <c r="B928" s="436" t="s">
        <v>2891</v>
      </c>
      <c r="C928" s="6">
        <v>70443</v>
      </c>
      <c r="D928" s="110">
        <v>130000010106</v>
      </c>
      <c r="E928" s="8">
        <v>3101</v>
      </c>
      <c r="F928" s="6">
        <v>10721300</v>
      </c>
      <c r="G928" s="111" t="s">
        <v>2700</v>
      </c>
      <c r="H928" s="216">
        <v>150000000</v>
      </c>
      <c r="I928" s="492"/>
      <c r="J928" s="216">
        <v>-100000000</v>
      </c>
      <c r="K928" s="64">
        <f t="shared" si="20"/>
        <v>50000000</v>
      </c>
      <c r="L928" s="199"/>
    </row>
    <row r="929" spans="1:12" ht="51" x14ac:dyDescent="0.35">
      <c r="A929" s="6">
        <v>23020113</v>
      </c>
      <c r="B929" s="436" t="s">
        <v>2891</v>
      </c>
      <c r="C929" s="6">
        <v>70421</v>
      </c>
      <c r="D929" s="110">
        <v>10000030106</v>
      </c>
      <c r="E929" s="8">
        <v>3101</v>
      </c>
      <c r="F929" s="6">
        <v>10731400</v>
      </c>
      <c r="G929" s="9" t="s">
        <v>2804</v>
      </c>
      <c r="H929" s="216">
        <v>5000000</v>
      </c>
      <c r="I929" s="216"/>
      <c r="J929" s="216"/>
      <c r="K929" s="64">
        <f t="shared" si="20"/>
        <v>5000000</v>
      </c>
      <c r="L929" s="199"/>
    </row>
    <row r="930" spans="1:12" ht="51" x14ac:dyDescent="0.35">
      <c r="A930" s="6">
        <v>23020113</v>
      </c>
      <c r="B930" s="436" t="s">
        <v>2891</v>
      </c>
      <c r="C930" s="6">
        <v>70421</v>
      </c>
      <c r="D930" s="110">
        <v>10000030106</v>
      </c>
      <c r="E930" s="8">
        <v>3101</v>
      </c>
      <c r="F930" s="6">
        <v>10720400</v>
      </c>
      <c r="G930" s="9" t="s">
        <v>2805</v>
      </c>
      <c r="H930" s="216">
        <v>5000000</v>
      </c>
      <c r="I930" s="216"/>
      <c r="J930" s="216"/>
      <c r="K930" s="64">
        <f t="shared" si="20"/>
        <v>5000000</v>
      </c>
      <c r="L930" s="199"/>
    </row>
    <row r="931" spans="1:12" ht="51" x14ac:dyDescent="0.35">
      <c r="A931" s="168">
        <v>23020113</v>
      </c>
      <c r="B931" s="436" t="s">
        <v>2891</v>
      </c>
      <c r="C931" s="168">
        <v>70421</v>
      </c>
      <c r="D931" s="169">
        <v>10000020104</v>
      </c>
      <c r="E931" s="170">
        <v>3101</v>
      </c>
      <c r="F931" s="168">
        <v>10721300</v>
      </c>
      <c r="G931" s="179" t="s">
        <v>2820</v>
      </c>
      <c r="H931" s="172">
        <v>48676000</v>
      </c>
      <c r="I931" s="172"/>
      <c r="J931" s="173"/>
      <c r="K931" s="172">
        <f t="shared" si="20"/>
        <v>48676000</v>
      </c>
      <c r="L931" s="204" t="s">
        <v>2888</v>
      </c>
    </row>
    <row r="932" spans="1:12" ht="51" x14ac:dyDescent="0.35">
      <c r="A932" s="168">
        <v>23020113</v>
      </c>
      <c r="B932" s="436" t="s">
        <v>2891</v>
      </c>
      <c r="C932" s="168">
        <v>70421</v>
      </c>
      <c r="D932" s="169">
        <v>10000020104</v>
      </c>
      <c r="E932" s="170">
        <v>3101</v>
      </c>
      <c r="F932" s="168">
        <v>10721300</v>
      </c>
      <c r="G932" s="179" t="s">
        <v>2821</v>
      </c>
      <c r="H932" s="172">
        <v>200000000</v>
      </c>
      <c r="I932" s="172"/>
      <c r="J932" s="173"/>
      <c r="K932" s="172">
        <f t="shared" si="20"/>
        <v>200000000</v>
      </c>
      <c r="L932" s="204" t="s">
        <v>2888</v>
      </c>
    </row>
    <row r="933" spans="1:12" ht="51" x14ac:dyDescent="0.35">
      <c r="A933" s="6">
        <v>23020113</v>
      </c>
      <c r="B933" s="436" t="s">
        <v>2891</v>
      </c>
      <c r="C933" s="6">
        <v>70421</v>
      </c>
      <c r="D933" s="110">
        <v>10000020104</v>
      </c>
      <c r="E933" s="8">
        <v>3101</v>
      </c>
      <c r="F933" s="6">
        <v>10721300</v>
      </c>
      <c r="G933" s="111" t="s">
        <v>2822</v>
      </c>
      <c r="H933" s="216">
        <v>100000000</v>
      </c>
      <c r="I933" s="216"/>
      <c r="J933" s="216"/>
      <c r="K933" s="64">
        <f t="shared" si="20"/>
        <v>100000000</v>
      </c>
      <c r="L933" s="199"/>
    </row>
    <row r="934" spans="1:12" ht="51" x14ac:dyDescent="0.35">
      <c r="A934" s="168">
        <v>23020113</v>
      </c>
      <c r="B934" s="436" t="s">
        <v>2891</v>
      </c>
      <c r="C934" s="168">
        <v>70421</v>
      </c>
      <c r="D934" s="169">
        <v>10000010104</v>
      </c>
      <c r="E934" s="170">
        <v>3101</v>
      </c>
      <c r="F934" s="168">
        <v>10721300</v>
      </c>
      <c r="G934" s="179" t="s">
        <v>2823</v>
      </c>
      <c r="H934" s="172">
        <v>8600000</v>
      </c>
      <c r="I934" s="172"/>
      <c r="J934" s="173"/>
      <c r="K934" s="172">
        <f t="shared" si="20"/>
        <v>8600000</v>
      </c>
      <c r="L934" s="204" t="s">
        <v>2888</v>
      </c>
    </row>
    <row r="935" spans="1:12" ht="51" x14ac:dyDescent="0.35">
      <c r="A935" s="168">
        <v>23020113</v>
      </c>
      <c r="B935" s="436" t="s">
        <v>2891</v>
      </c>
      <c r="C935" s="168">
        <v>70421</v>
      </c>
      <c r="D935" s="169">
        <v>10000010104</v>
      </c>
      <c r="E935" s="170">
        <v>3101</v>
      </c>
      <c r="F935" s="168">
        <v>10721300</v>
      </c>
      <c r="G935" s="179" t="s">
        <v>2824</v>
      </c>
      <c r="H935" s="172">
        <v>8600000</v>
      </c>
      <c r="I935" s="172"/>
      <c r="J935" s="173"/>
      <c r="K935" s="172">
        <f t="shared" si="20"/>
        <v>8600000</v>
      </c>
      <c r="L935" s="204" t="s">
        <v>2888</v>
      </c>
    </row>
    <row r="936" spans="1:12" ht="76.5" x14ac:dyDescent="0.35">
      <c r="A936" s="6">
        <v>23020113</v>
      </c>
      <c r="B936" s="436" t="s">
        <v>2891</v>
      </c>
      <c r="C936" s="6">
        <v>70421</v>
      </c>
      <c r="D936" s="451">
        <v>1000030105</v>
      </c>
      <c r="E936" s="8">
        <v>3101</v>
      </c>
      <c r="F936" s="6">
        <v>10720517</v>
      </c>
      <c r="G936" s="9" t="s">
        <v>2148</v>
      </c>
      <c r="H936" s="216">
        <v>2026500</v>
      </c>
      <c r="I936" s="492"/>
      <c r="J936" s="216"/>
      <c r="K936" s="64">
        <f t="shared" si="20"/>
        <v>2026500</v>
      </c>
      <c r="L936" s="199"/>
    </row>
    <row r="937" spans="1:12" ht="51" x14ac:dyDescent="0.35">
      <c r="A937" s="168">
        <v>23020112</v>
      </c>
      <c r="B937" s="436" t="s">
        <v>2891</v>
      </c>
      <c r="C937" s="168">
        <v>70443</v>
      </c>
      <c r="D937" s="169">
        <v>130000010106</v>
      </c>
      <c r="E937" s="170">
        <v>3101</v>
      </c>
      <c r="F937" s="168">
        <v>10721300</v>
      </c>
      <c r="G937" s="459" t="s">
        <v>2689</v>
      </c>
      <c r="H937" s="475">
        <v>8480000</v>
      </c>
      <c r="I937" s="497"/>
      <c r="J937" s="518"/>
      <c r="K937" s="475">
        <f t="shared" si="20"/>
        <v>8480000</v>
      </c>
      <c r="L937" s="204" t="s">
        <v>2551</v>
      </c>
    </row>
    <row r="938" spans="1:12" ht="51" x14ac:dyDescent="0.35">
      <c r="A938" s="442">
        <v>23020112</v>
      </c>
      <c r="B938" s="436" t="s">
        <v>2891</v>
      </c>
      <c r="C938" s="442">
        <v>70443</v>
      </c>
      <c r="D938" s="449">
        <v>130000010106</v>
      </c>
      <c r="E938" s="455">
        <v>3101</v>
      </c>
      <c r="F938" s="442">
        <v>10720517</v>
      </c>
      <c r="G938" s="471" t="s">
        <v>2690</v>
      </c>
      <c r="H938" s="488">
        <v>10600000</v>
      </c>
      <c r="I938" s="514"/>
      <c r="J938" s="532"/>
      <c r="K938" s="480">
        <f t="shared" si="20"/>
        <v>10600000</v>
      </c>
      <c r="L938" s="210" t="s">
        <v>2551</v>
      </c>
    </row>
    <row r="939" spans="1:12" ht="51" x14ac:dyDescent="0.35">
      <c r="A939" s="6">
        <v>23020112</v>
      </c>
      <c r="B939" s="436" t="s">
        <v>2891</v>
      </c>
      <c r="C939" s="6">
        <v>70810</v>
      </c>
      <c r="D939" s="110">
        <v>80000020105</v>
      </c>
      <c r="E939" s="8">
        <v>3101</v>
      </c>
      <c r="F939" s="6">
        <v>10720517</v>
      </c>
      <c r="G939" s="9" t="s">
        <v>2165</v>
      </c>
      <c r="H939" s="64">
        <v>2400000</v>
      </c>
      <c r="I939" s="261">
        <v>64100</v>
      </c>
      <c r="J939" s="216"/>
      <c r="K939" s="64">
        <f t="shared" si="20"/>
        <v>2400000</v>
      </c>
      <c r="L939" s="199"/>
    </row>
    <row r="940" spans="1:12" ht="51" x14ac:dyDescent="0.35">
      <c r="A940" s="6">
        <v>23020111</v>
      </c>
      <c r="B940" s="436" t="s">
        <v>2891</v>
      </c>
      <c r="C940" s="6">
        <v>70460</v>
      </c>
      <c r="D940" s="110">
        <v>110000010102</v>
      </c>
      <c r="E940" s="8">
        <v>3101</v>
      </c>
      <c r="F940" s="6">
        <v>10720517</v>
      </c>
      <c r="G940" s="9" t="s">
        <v>2128</v>
      </c>
      <c r="H940" s="64">
        <v>4800000</v>
      </c>
      <c r="I940" s="261"/>
      <c r="J940" s="216"/>
      <c r="K940" s="64">
        <f t="shared" si="20"/>
        <v>4800000</v>
      </c>
      <c r="L940" s="199"/>
    </row>
    <row r="941" spans="1:12" ht="51" x14ac:dyDescent="0.35">
      <c r="A941" s="6">
        <v>23020107</v>
      </c>
      <c r="B941" s="436" t="s">
        <v>2893</v>
      </c>
      <c r="C941" s="6">
        <v>70941</v>
      </c>
      <c r="D941" s="110">
        <v>50000010105</v>
      </c>
      <c r="E941" s="8">
        <v>3101</v>
      </c>
      <c r="F941" s="6">
        <v>10721300</v>
      </c>
      <c r="G941" s="111" t="s">
        <v>2479</v>
      </c>
      <c r="H941" s="64">
        <v>12040000</v>
      </c>
      <c r="I941" s="261"/>
      <c r="J941" s="216">
        <v>20000000</v>
      </c>
      <c r="K941" s="64">
        <f t="shared" si="20"/>
        <v>32040000</v>
      </c>
      <c r="L941" s="199"/>
    </row>
    <row r="942" spans="1:12" ht="51" x14ac:dyDescent="0.35">
      <c r="A942" s="6">
        <v>23020107</v>
      </c>
      <c r="B942" s="436" t="s">
        <v>2893</v>
      </c>
      <c r="C942" s="6">
        <v>70941</v>
      </c>
      <c r="D942" s="110">
        <v>50000010104</v>
      </c>
      <c r="E942" s="8">
        <v>3101</v>
      </c>
      <c r="F942" s="6">
        <v>10721300</v>
      </c>
      <c r="G942" s="111" t="s">
        <v>2480</v>
      </c>
      <c r="H942" s="64">
        <v>412800</v>
      </c>
      <c r="I942" s="261"/>
      <c r="J942" s="216">
        <v>20000000</v>
      </c>
      <c r="K942" s="64">
        <f t="shared" si="20"/>
        <v>20412800</v>
      </c>
      <c r="L942" s="199"/>
    </row>
    <row r="943" spans="1:12" ht="51" x14ac:dyDescent="0.35">
      <c r="A943" s="6">
        <v>23020107</v>
      </c>
      <c r="B943" s="436" t="s">
        <v>2893</v>
      </c>
      <c r="C943" s="6">
        <v>70941</v>
      </c>
      <c r="D943" s="110">
        <v>50000010104</v>
      </c>
      <c r="E943" s="8">
        <v>3101</v>
      </c>
      <c r="F943" s="6">
        <v>10721300</v>
      </c>
      <c r="G943" s="111" t="s">
        <v>2481</v>
      </c>
      <c r="H943" s="64">
        <v>963200</v>
      </c>
      <c r="I943" s="261"/>
      <c r="J943" s="216">
        <v>20000000</v>
      </c>
      <c r="K943" s="64">
        <f t="shared" si="20"/>
        <v>20963200</v>
      </c>
      <c r="L943" s="199"/>
    </row>
    <row r="944" spans="1:12" ht="51" x14ac:dyDescent="0.35">
      <c r="A944" s="6">
        <v>23020107</v>
      </c>
      <c r="B944" s="436" t="s">
        <v>2893</v>
      </c>
      <c r="C944" s="6">
        <v>70941</v>
      </c>
      <c r="D944" s="110">
        <v>50000010104</v>
      </c>
      <c r="E944" s="8">
        <v>3101</v>
      </c>
      <c r="F944" s="6">
        <v>10721300</v>
      </c>
      <c r="G944" s="111" t="s">
        <v>2482</v>
      </c>
      <c r="H944" s="64">
        <v>172000</v>
      </c>
      <c r="I944" s="261"/>
      <c r="J944" s="216">
        <v>20000000</v>
      </c>
      <c r="K944" s="64">
        <f t="shared" si="20"/>
        <v>20172000</v>
      </c>
      <c r="L944" s="199"/>
    </row>
    <row r="945" spans="1:12" ht="51" x14ac:dyDescent="0.35">
      <c r="A945" s="6">
        <v>23020107</v>
      </c>
      <c r="B945" s="436" t="s">
        <v>2893</v>
      </c>
      <c r="C945" s="6">
        <v>70941</v>
      </c>
      <c r="D945" s="110">
        <v>50000010104</v>
      </c>
      <c r="E945" s="8">
        <v>3101</v>
      </c>
      <c r="F945" s="6">
        <v>10721300</v>
      </c>
      <c r="G945" s="111" t="s">
        <v>2483</v>
      </c>
      <c r="H945" s="489">
        <v>2752000</v>
      </c>
      <c r="I945" s="515"/>
      <c r="J945" s="535">
        <v>20000000</v>
      </c>
      <c r="K945" s="64">
        <f t="shared" si="20"/>
        <v>22752000</v>
      </c>
      <c r="L945" s="199"/>
    </row>
    <row r="946" spans="1:12" ht="51" x14ac:dyDescent="0.35">
      <c r="A946" s="6">
        <v>23020107</v>
      </c>
      <c r="B946" s="436" t="s">
        <v>2893</v>
      </c>
      <c r="C946" s="6">
        <v>70941</v>
      </c>
      <c r="D946" s="110">
        <v>50000010104</v>
      </c>
      <c r="E946" s="8">
        <v>3101</v>
      </c>
      <c r="F946" s="6">
        <v>10721300</v>
      </c>
      <c r="G946" s="111" t="s">
        <v>2484</v>
      </c>
      <c r="H946" s="489">
        <v>2752000</v>
      </c>
      <c r="I946" s="515"/>
      <c r="J946" s="535">
        <v>20000000</v>
      </c>
      <c r="K946" s="64">
        <f t="shared" si="20"/>
        <v>22752000</v>
      </c>
      <c r="L946" s="199"/>
    </row>
    <row r="947" spans="1:12" ht="51" x14ac:dyDescent="0.35">
      <c r="A947" s="34">
        <v>23020107</v>
      </c>
      <c r="B947" s="436" t="s">
        <v>2893</v>
      </c>
      <c r="C947" s="34">
        <v>70941</v>
      </c>
      <c r="D947" s="49">
        <v>50000010104</v>
      </c>
      <c r="E947" s="36">
        <v>3101</v>
      </c>
      <c r="F947" s="34">
        <v>10721300</v>
      </c>
      <c r="G947" s="50" t="s">
        <v>2485</v>
      </c>
      <c r="H947" s="38">
        <v>1720000</v>
      </c>
      <c r="I947" s="218"/>
      <c r="J947" s="44">
        <v>20000000</v>
      </c>
      <c r="K947" s="38">
        <f t="shared" si="20"/>
        <v>21720000</v>
      </c>
      <c r="L947" s="198"/>
    </row>
    <row r="948" spans="1:12" ht="76.5" x14ac:dyDescent="0.35">
      <c r="A948" s="23">
        <v>23020107</v>
      </c>
      <c r="B948" s="436" t="s">
        <v>2893</v>
      </c>
      <c r="C948" s="23">
        <v>70941</v>
      </c>
      <c r="D948" s="46">
        <v>50000010104</v>
      </c>
      <c r="E948" s="25">
        <v>3101</v>
      </c>
      <c r="F948" s="23">
        <v>10721300</v>
      </c>
      <c r="G948" s="47" t="s">
        <v>2486</v>
      </c>
      <c r="H948" s="27">
        <v>2752000</v>
      </c>
      <c r="I948" s="215"/>
      <c r="J948" s="41">
        <v>20000000</v>
      </c>
      <c r="K948" s="38">
        <f t="shared" si="20"/>
        <v>22752000</v>
      </c>
      <c r="L948" s="199"/>
    </row>
    <row r="949" spans="1:12" ht="51" x14ac:dyDescent="0.35">
      <c r="A949" s="23">
        <v>23020107</v>
      </c>
      <c r="B949" s="436" t="s">
        <v>2893</v>
      </c>
      <c r="C949" s="23">
        <v>70941</v>
      </c>
      <c r="D949" s="46">
        <v>50000010104</v>
      </c>
      <c r="E949" s="25">
        <v>3101</v>
      </c>
      <c r="F949" s="23">
        <v>10721300</v>
      </c>
      <c r="G949" s="47" t="s">
        <v>2488</v>
      </c>
      <c r="H949" s="27">
        <v>1720000</v>
      </c>
      <c r="I949" s="215"/>
      <c r="J949" s="41">
        <v>20000000</v>
      </c>
      <c r="K949" s="38">
        <f t="shared" si="20"/>
        <v>21720000</v>
      </c>
      <c r="L949" s="199"/>
    </row>
    <row r="950" spans="1:12" ht="51" x14ac:dyDescent="0.35">
      <c r="A950" s="23">
        <v>23020107</v>
      </c>
      <c r="B950" s="436" t="s">
        <v>2893</v>
      </c>
      <c r="C950" s="23">
        <v>70941</v>
      </c>
      <c r="D950" s="46">
        <v>50000010104</v>
      </c>
      <c r="E950" s="25">
        <v>3101</v>
      </c>
      <c r="F950" s="23">
        <v>10721300</v>
      </c>
      <c r="G950" s="47" t="s">
        <v>2489</v>
      </c>
      <c r="H950" s="27">
        <v>2064000</v>
      </c>
      <c r="I950" s="215"/>
      <c r="J950" s="41">
        <v>20000000</v>
      </c>
      <c r="K950" s="38">
        <f t="shared" si="20"/>
        <v>22064000</v>
      </c>
      <c r="L950" s="199"/>
    </row>
    <row r="951" spans="1:12" ht="51" x14ac:dyDescent="0.35">
      <c r="A951" s="23">
        <v>23020107</v>
      </c>
      <c r="B951" s="436" t="s">
        <v>2893</v>
      </c>
      <c r="C951" s="23">
        <v>70941</v>
      </c>
      <c r="D951" s="46">
        <v>50000010104</v>
      </c>
      <c r="E951" s="25">
        <v>3101</v>
      </c>
      <c r="F951" s="23">
        <v>10721300</v>
      </c>
      <c r="G951" s="47" t="s">
        <v>2490</v>
      </c>
      <c r="H951" s="27">
        <v>1720000</v>
      </c>
      <c r="I951" s="215"/>
      <c r="J951" s="41">
        <v>20000000</v>
      </c>
      <c r="K951" s="38">
        <f t="shared" si="20"/>
        <v>21720000</v>
      </c>
      <c r="L951" s="199"/>
    </row>
    <row r="952" spans="1:12" ht="51" x14ac:dyDescent="0.35">
      <c r="A952" s="23">
        <v>23020107</v>
      </c>
      <c r="B952" s="436" t="s">
        <v>2893</v>
      </c>
      <c r="C952" s="23">
        <v>70941</v>
      </c>
      <c r="D952" s="46">
        <v>50000010104</v>
      </c>
      <c r="E952" s="25">
        <v>3101</v>
      </c>
      <c r="F952" s="23">
        <v>10721300</v>
      </c>
      <c r="G952" s="47" t="s">
        <v>2491</v>
      </c>
      <c r="H952" s="27">
        <v>8600000</v>
      </c>
      <c r="I952" s="215"/>
      <c r="J952" s="41">
        <v>20000000</v>
      </c>
      <c r="K952" s="38">
        <f t="shared" si="20"/>
        <v>28600000</v>
      </c>
      <c r="L952" s="199"/>
    </row>
    <row r="953" spans="1:12" ht="51" x14ac:dyDescent="0.35">
      <c r="A953" s="54">
        <v>23020107</v>
      </c>
      <c r="B953" s="436" t="s">
        <v>2893</v>
      </c>
      <c r="C953" s="54">
        <v>70740</v>
      </c>
      <c r="D953" s="75">
        <v>50000010104</v>
      </c>
      <c r="E953" s="54">
        <v>13101</v>
      </c>
      <c r="F953" s="54">
        <v>10721300</v>
      </c>
      <c r="G953" s="86" t="s">
        <v>872</v>
      </c>
      <c r="H953" s="117">
        <v>23268076</v>
      </c>
      <c r="I953" s="263"/>
      <c r="J953" s="117"/>
      <c r="K953" s="130">
        <f t="shared" si="20"/>
        <v>23268076</v>
      </c>
      <c r="L953" s="204" t="s">
        <v>2555</v>
      </c>
    </row>
    <row r="954" spans="1:12" ht="76.5" x14ac:dyDescent="0.35">
      <c r="A954" s="54">
        <v>23020107</v>
      </c>
      <c r="B954" s="436" t="s">
        <v>2893</v>
      </c>
      <c r="C954" s="54">
        <v>70740</v>
      </c>
      <c r="D954" s="75">
        <v>50000010104</v>
      </c>
      <c r="E954" s="54">
        <v>13101</v>
      </c>
      <c r="F954" s="54">
        <v>10721300</v>
      </c>
      <c r="G954" s="86" t="s">
        <v>908</v>
      </c>
      <c r="H954" s="117">
        <v>30000000</v>
      </c>
      <c r="I954" s="263"/>
      <c r="J954" s="118">
        <v>-20000000</v>
      </c>
      <c r="K954" s="130">
        <f t="shared" si="20"/>
        <v>10000000</v>
      </c>
      <c r="L954" s="204" t="s">
        <v>2555</v>
      </c>
    </row>
    <row r="955" spans="1:12" ht="51" x14ac:dyDescent="0.35">
      <c r="A955" s="54">
        <v>23020107</v>
      </c>
      <c r="B955" s="436" t="s">
        <v>2893</v>
      </c>
      <c r="C955" s="54">
        <v>70740</v>
      </c>
      <c r="D955" s="75">
        <v>50000010104</v>
      </c>
      <c r="E955" s="54">
        <v>13101</v>
      </c>
      <c r="F955" s="54">
        <v>10721300</v>
      </c>
      <c r="G955" s="86" t="s">
        <v>910</v>
      </c>
      <c r="H955" s="117">
        <v>13500000</v>
      </c>
      <c r="I955" s="263"/>
      <c r="J955" s="118"/>
      <c r="K955" s="130">
        <f t="shared" si="20"/>
        <v>13500000</v>
      </c>
      <c r="L955" s="204" t="s">
        <v>2555</v>
      </c>
    </row>
    <row r="956" spans="1:12" ht="51" x14ac:dyDescent="0.35">
      <c r="A956" s="54">
        <v>23020107</v>
      </c>
      <c r="B956" s="436" t="s">
        <v>2893</v>
      </c>
      <c r="C956" s="54">
        <v>70740</v>
      </c>
      <c r="D956" s="75">
        <v>50000010104</v>
      </c>
      <c r="E956" s="54">
        <v>13101</v>
      </c>
      <c r="F956" s="54">
        <v>10721300</v>
      </c>
      <c r="G956" s="86" t="s">
        <v>911</v>
      </c>
      <c r="H956" s="117">
        <v>10000000</v>
      </c>
      <c r="I956" s="263"/>
      <c r="J956" s="118"/>
      <c r="K956" s="130">
        <f t="shared" si="20"/>
        <v>10000000</v>
      </c>
      <c r="L956" s="204" t="s">
        <v>2555</v>
      </c>
    </row>
    <row r="957" spans="1:12" ht="51" x14ac:dyDescent="0.35">
      <c r="A957" s="23">
        <v>23020106</v>
      </c>
      <c r="B957" s="436" t="s">
        <v>2893</v>
      </c>
      <c r="C957" s="23">
        <v>70941</v>
      </c>
      <c r="D957" s="46">
        <v>40000010101</v>
      </c>
      <c r="E957" s="25">
        <v>3101</v>
      </c>
      <c r="F957" s="23">
        <v>10721300</v>
      </c>
      <c r="G957" s="47" t="s">
        <v>2478</v>
      </c>
      <c r="H957" s="27">
        <v>275200</v>
      </c>
      <c r="I957" s="215"/>
      <c r="J957" s="41">
        <v>20000000</v>
      </c>
      <c r="K957" s="38">
        <f t="shared" si="20"/>
        <v>20275200</v>
      </c>
      <c r="L957" s="199"/>
    </row>
    <row r="958" spans="1:12" x14ac:dyDescent="0.35">
      <c r="A958" s="23">
        <v>23020106</v>
      </c>
      <c r="B958" s="436" t="s">
        <v>2893</v>
      </c>
      <c r="C958" s="23">
        <v>70740</v>
      </c>
      <c r="D958" s="46">
        <v>40000030102</v>
      </c>
      <c r="E958" s="25">
        <v>3101</v>
      </c>
      <c r="F958" s="23">
        <v>10721300</v>
      </c>
      <c r="G958" s="26" t="s">
        <v>418</v>
      </c>
      <c r="H958" s="101">
        <v>4500000</v>
      </c>
      <c r="I958" s="255">
        <v>7892000</v>
      </c>
      <c r="J958" s="102">
        <v>41422600</v>
      </c>
      <c r="K958" s="99">
        <f t="shared" si="20"/>
        <v>45922600</v>
      </c>
      <c r="L958" s="200"/>
    </row>
    <row r="959" spans="1:12" ht="127.5" x14ac:dyDescent="0.35">
      <c r="A959" s="54">
        <v>23020106</v>
      </c>
      <c r="B959" s="436" t="s">
        <v>2893</v>
      </c>
      <c r="C959" s="54">
        <v>70713</v>
      </c>
      <c r="D959" s="75">
        <v>40000010102</v>
      </c>
      <c r="E959" s="56">
        <v>3101</v>
      </c>
      <c r="F959" s="54">
        <v>10721300</v>
      </c>
      <c r="G959" s="86" t="s">
        <v>846</v>
      </c>
      <c r="H959" s="117">
        <v>204748320</v>
      </c>
      <c r="I959" s="263">
        <v>109339307</v>
      </c>
      <c r="J959" s="121"/>
      <c r="K959" s="130">
        <f t="shared" si="20"/>
        <v>204748320</v>
      </c>
      <c r="L959" s="204" t="s">
        <v>2555</v>
      </c>
    </row>
    <row r="960" spans="1:12" ht="102" x14ac:dyDescent="0.35">
      <c r="A960" s="54">
        <v>23020106</v>
      </c>
      <c r="B960" s="436" t="s">
        <v>2893</v>
      </c>
      <c r="C960" s="54">
        <v>70713</v>
      </c>
      <c r="D960" s="75">
        <v>40000010102</v>
      </c>
      <c r="E960" s="56">
        <v>3101</v>
      </c>
      <c r="F960" s="54">
        <v>10721300</v>
      </c>
      <c r="G960" s="86" t="s">
        <v>847</v>
      </c>
      <c r="H960" s="117">
        <v>8284500</v>
      </c>
      <c r="I960" s="263">
        <v>230494191</v>
      </c>
      <c r="J960" s="117">
        <v>400000000</v>
      </c>
      <c r="K960" s="130">
        <f t="shared" si="20"/>
        <v>408284500</v>
      </c>
      <c r="L960" s="204" t="s">
        <v>2555</v>
      </c>
    </row>
    <row r="961" spans="1:12" ht="51" x14ac:dyDescent="0.35">
      <c r="A961" s="54">
        <v>23020106</v>
      </c>
      <c r="B961" s="436" t="s">
        <v>2893</v>
      </c>
      <c r="C961" s="54">
        <v>70740</v>
      </c>
      <c r="D961" s="75">
        <v>40000010101</v>
      </c>
      <c r="E961" s="56">
        <v>3101</v>
      </c>
      <c r="F961" s="54">
        <v>10721300</v>
      </c>
      <c r="G961" s="86" t="s">
        <v>871</v>
      </c>
      <c r="H961" s="117">
        <v>35000000</v>
      </c>
      <c r="I961" s="263"/>
      <c r="J961" s="118"/>
      <c r="K961" s="130">
        <f t="shared" si="20"/>
        <v>35000000</v>
      </c>
      <c r="L961" s="204" t="s">
        <v>2555</v>
      </c>
    </row>
    <row r="962" spans="1:12" ht="51" x14ac:dyDescent="0.35">
      <c r="A962" s="54">
        <v>23020106</v>
      </c>
      <c r="B962" s="436" t="s">
        <v>2893</v>
      </c>
      <c r="C962" s="54">
        <v>70740</v>
      </c>
      <c r="D962" s="75">
        <v>40000010101</v>
      </c>
      <c r="E962" s="56">
        <v>3101</v>
      </c>
      <c r="F962" s="54">
        <v>10720700</v>
      </c>
      <c r="G962" s="86" t="s">
        <v>873</v>
      </c>
      <c r="H962" s="117">
        <v>7500000</v>
      </c>
      <c r="I962" s="263"/>
      <c r="J962" s="118"/>
      <c r="K962" s="130">
        <f t="shared" si="20"/>
        <v>7500000</v>
      </c>
      <c r="L962" s="204" t="s">
        <v>2555</v>
      </c>
    </row>
    <row r="963" spans="1:12" ht="51" x14ac:dyDescent="0.35">
      <c r="A963" s="54">
        <v>23020106</v>
      </c>
      <c r="B963" s="436" t="s">
        <v>2893</v>
      </c>
      <c r="C963" s="54">
        <v>70740</v>
      </c>
      <c r="D963" s="75">
        <v>40000010101</v>
      </c>
      <c r="E963" s="56">
        <v>3101</v>
      </c>
      <c r="F963" s="54">
        <v>10720503</v>
      </c>
      <c r="G963" s="86" t="s">
        <v>874</v>
      </c>
      <c r="H963" s="117">
        <v>50000000</v>
      </c>
      <c r="I963" s="263"/>
      <c r="J963" s="122"/>
      <c r="K963" s="130">
        <f t="shared" si="20"/>
        <v>50000000</v>
      </c>
      <c r="L963" s="204" t="s">
        <v>2555</v>
      </c>
    </row>
    <row r="964" spans="1:12" ht="51" x14ac:dyDescent="0.35">
      <c r="A964" s="54">
        <v>23020106</v>
      </c>
      <c r="B964" s="436" t="s">
        <v>2893</v>
      </c>
      <c r="C964" s="54">
        <v>70740</v>
      </c>
      <c r="D964" s="75">
        <v>40000010101</v>
      </c>
      <c r="E964" s="56">
        <v>3101</v>
      </c>
      <c r="F964" s="54">
        <v>10731908</v>
      </c>
      <c r="G964" s="86" t="s">
        <v>875</v>
      </c>
      <c r="H964" s="117">
        <v>50000000</v>
      </c>
      <c r="I964" s="263"/>
      <c r="J964" s="122"/>
      <c r="K964" s="130">
        <f t="shared" si="20"/>
        <v>50000000</v>
      </c>
      <c r="L964" s="204" t="s">
        <v>2555</v>
      </c>
    </row>
    <row r="965" spans="1:12" ht="51" x14ac:dyDescent="0.35">
      <c r="A965" s="54">
        <v>23020106</v>
      </c>
      <c r="B965" s="436" t="s">
        <v>2893</v>
      </c>
      <c r="C965" s="54">
        <v>70740</v>
      </c>
      <c r="D965" s="75">
        <v>40000010101</v>
      </c>
      <c r="E965" s="56">
        <v>3101</v>
      </c>
      <c r="F965" s="54">
        <v>10710904</v>
      </c>
      <c r="G965" s="86" t="s">
        <v>876</v>
      </c>
      <c r="H965" s="117">
        <v>50000000</v>
      </c>
      <c r="I965" s="263"/>
      <c r="J965" s="122"/>
      <c r="K965" s="130">
        <f t="shared" si="20"/>
        <v>50000000</v>
      </c>
      <c r="L965" s="204" t="s">
        <v>2555</v>
      </c>
    </row>
    <row r="966" spans="1:12" ht="51" x14ac:dyDescent="0.35">
      <c r="A966" s="54">
        <v>23020106</v>
      </c>
      <c r="B966" s="436" t="s">
        <v>2893</v>
      </c>
      <c r="C966" s="54">
        <v>70740</v>
      </c>
      <c r="D966" s="75">
        <v>40000010101</v>
      </c>
      <c r="E966" s="56">
        <v>3101</v>
      </c>
      <c r="F966" s="54">
        <v>10710904</v>
      </c>
      <c r="G966" s="86" t="s">
        <v>877</v>
      </c>
      <c r="H966" s="117">
        <v>5000000</v>
      </c>
      <c r="I966" s="263"/>
      <c r="J966" s="118"/>
      <c r="K966" s="130">
        <f t="shared" si="20"/>
        <v>5000000</v>
      </c>
      <c r="L966" s="204" t="s">
        <v>2555</v>
      </c>
    </row>
    <row r="967" spans="1:12" ht="51" x14ac:dyDescent="0.35">
      <c r="A967" s="54">
        <v>23020106</v>
      </c>
      <c r="B967" s="436" t="s">
        <v>2893</v>
      </c>
      <c r="C967" s="54">
        <v>70740</v>
      </c>
      <c r="D967" s="75">
        <v>40000010101</v>
      </c>
      <c r="E967" s="56">
        <v>3101</v>
      </c>
      <c r="F967" s="54">
        <v>10720602</v>
      </c>
      <c r="G967" s="86" t="s">
        <v>878</v>
      </c>
      <c r="H967" s="117">
        <v>30000000</v>
      </c>
      <c r="I967" s="263"/>
      <c r="J967" s="122"/>
      <c r="K967" s="130">
        <f t="shared" si="20"/>
        <v>30000000</v>
      </c>
      <c r="L967" s="204" t="s">
        <v>2555</v>
      </c>
    </row>
    <row r="968" spans="1:12" ht="51" x14ac:dyDescent="0.35">
      <c r="A968" s="54">
        <v>23020106</v>
      </c>
      <c r="B968" s="436" t="s">
        <v>2893</v>
      </c>
      <c r="C968" s="54">
        <v>70740</v>
      </c>
      <c r="D968" s="75">
        <v>40000020105</v>
      </c>
      <c r="E968" s="56">
        <v>3101</v>
      </c>
      <c r="F968" s="54">
        <v>10710904</v>
      </c>
      <c r="G968" s="86" t="s">
        <v>879</v>
      </c>
      <c r="H968" s="117">
        <v>1000000</v>
      </c>
      <c r="I968" s="263"/>
      <c r="J968" s="118"/>
      <c r="K968" s="130">
        <f t="shared" si="20"/>
        <v>1000000</v>
      </c>
      <c r="L968" s="204" t="s">
        <v>2555</v>
      </c>
    </row>
    <row r="969" spans="1:12" ht="51" x14ac:dyDescent="0.35">
      <c r="A969" s="54">
        <v>23020106</v>
      </c>
      <c r="B969" s="436" t="s">
        <v>2893</v>
      </c>
      <c r="C969" s="54">
        <v>70740</v>
      </c>
      <c r="D969" s="75">
        <v>40000010106</v>
      </c>
      <c r="E969" s="56">
        <v>3101</v>
      </c>
      <c r="F969" s="54">
        <v>10721300</v>
      </c>
      <c r="G969" s="86" t="s">
        <v>880</v>
      </c>
      <c r="H969" s="117">
        <v>5000000</v>
      </c>
      <c r="I969" s="263"/>
      <c r="J969" s="118"/>
      <c r="K969" s="130">
        <f t="shared" si="20"/>
        <v>5000000</v>
      </c>
      <c r="L969" s="204" t="s">
        <v>2555</v>
      </c>
    </row>
    <row r="970" spans="1:12" ht="51" x14ac:dyDescent="0.35">
      <c r="A970" s="54">
        <v>23020106</v>
      </c>
      <c r="B970" s="436" t="s">
        <v>2893</v>
      </c>
      <c r="C970" s="54">
        <v>70740</v>
      </c>
      <c r="D970" s="75">
        <v>40000010106</v>
      </c>
      <c r="E970" s="56">
        <v>3101</v>
      </c>
      <c r="F970" s="54">
        <v>10721300</v>
      </c>
      <c r="G970" s="86" t="s">
        <v>881</v>
      </c>
      <c r="H970" s="117">
        <v>50000000</v>
      </c>
      <c r="I970" s="263"/>
      <c r="J970" s="122">
        <v>-25000000</v>
      </c>
      <c r="K970" s="130">
        <f t="shared" si="20"/>
        <v>25000000</v>
      </c>
      <c r="L970" s="204" t="s">
        <v>2555</v>
      </c>
    </row>
    <row r="971" spans="1:12" ht="51" x14ac:dyDescent="0.35">
      <c r="A971" s="54">
        <v>23020106</v>
      </c>
      <c r="B971" s="436" t="s">
        <v>2893</v>
      </c>
      <c r="C971" s="54">
        <v>70740</v>
      </c>
      <c r="D971" s="75">
        <v>40000010106</v>
      </c>
      <c r="E971" s="56">
        <v>3101</v>
      </c>
      <c r="F971" s="54">
        <v>10731808</v>
      </c>
      <c r="G971" s="86" t="s">
        <v>882</v>
      </c>
      <c r="H971" s="117">
        <v>41000000</v>
      </c>
      <c r="I971" s="263"/>
      <c r="J971" s="122">
        <v>-20000000</v>
      </c>
      <c r="K971" s="130">
        <f t="shared" si="20"/>
        <v>21000000</v>
      </c>
      <c r="L971" s="204" t="s">
        <v>2555</v>
      </c>
    </row>
    <row r="972" spans="1:12" ht="51" x14ac:dyDescent="0.35">
      <c r="A972" s="54">
        <v>23020106</v>
      </c>
      <c r="B972" s="436" t="s">
        <v>2893</v>
      </c>
      <c r="C972" s="54">
        <v>70740</v>
      </c>
      <c r="D972" s="75">
        <v>40000010106</v>
      </c>
      <c r="E972" s="56">
        <v>3101</v>
      </c>
      <c r="F972" s="54">
        <v>10720602</v>
      </c>
      <c r="G972" s="86" t="s">
        <v>883</v>
      </c>
      <c r="H972" s="117">
        <v>2000000</v>
      </c>
      <c r="I972" s="263"/>
      <c r="J972" s="118"/>
      <c r="K972" s="130">
        <f t="shared" si="20"/>
        <v>2000000</v>
      </c>
      <c r="L972" s="204" t="s">
        <v>2555</v>
      </c>
    </row>
    <row r="973" spans="1:12" ht="51" x14ac:dyDescent="0.35">
      <c r="A973" s="54">
        <v>23020106</v>
      </c>
      <c r="B973" s="436" t="s">
        <v>2893</v>
      </c>
      <c r="C973" s="54">
        <v>70740</v>
      </c>
      <c r="D973" s="75">
        <v>40000010101</v>
      </c>
      <c r="E973" s="56">
        <v>3101</v>
      </c>
      <c r="F973" s="54">
        <v>10720801</v>
      </c>
      <c r="G973" s="86" t="s">
        <v>884</v>
      </c>
      <c r="H973" s="117">
        <v>35000000</v>
      </c>
      <c r="I973" s="263"/>
      <c r="J973" s="122">
        <v>-20000000</v>
      </c>
      <c r="K973" s="130">
        <f t="shared" si="20"/>
        <v>15000000</v>
      </c>
      <c r="L973" s="204" t="s">
        <v>2555</v>
      </c>
    </row>
    <row r="974" spans="1:12" ht="102" x14ac:dyDescent="0.35">
      <c r="A974" s="54">
        <v>23020106</v>
      </c>
      <c r="B974" s="436" t="s">
        <v>2893</v>
      </c>
      <c r="C974" s="54">
        <v>70740</v>
      </c>
      <c r="D974" s="75">
        <v>40000010101</v>
      </c>
      <c r="E974" s="56">
        <v>3101</v>
      </c>
      <c r="F974" s="54">
        <v>10720801</v>
      </c>
      <c r="G974" s="86" t="s">
        <v>885</v>
      </c>
      <c r="H974" s="117">
        <v>30000000</v>
      </c>
      <c r="I974" s="263"/>
      <c r="J974" s="122">
        <v>-20000000</v>
      </c>
      <c r="K974" s="130">
        <f t="shared" si="20"/>
        <v>10000000</v>
      </c>
      <c r="L974" s="204" t="s">
        <v>2555</v>
      </c>
    </row>
    <row r="975" spans="1:12" ht="102" x14ac:dyDescent="0.35">
      <c r="A975" s="23">
        <v>23020106</v>
      </c>
      <c r="B975" s="436" t="s">
        <v>2893</v>
      </c>
      <c r="C975" s="23">
        <v>70740</v>
      </c>
      <c r="D975" s="46">
        <v>40000010101</v>
      </c>
      <c r="E975" s="25">
        <v>3101</v>
      </c>
      <c r="F975" s="23">
        <v>10711101</v>
      </c>
      <c r="G975" s="47" t="s">
        <v>886</v>
      </c>
      <c r="H975" s="106">
        <v>30000000</v>
      </c>
      <c r="I975" s="260"/>
      <c r="J975" s="115">
        <v>-20000000</v>
      </c>
      <c r="K975" s="99">
        <f t="shared" si="20"/>
        <v>10000000</v>
      </c>
      <c r="L975" s="199"/>
    </row>
    <row r="976" spans="1:12" ht="102" x14ac:dyDescent="0.35">
      <c r="A976" s="23">
        <v>23020106</v>
      </c>
      <c r="B976" s="436" t="s">
        <v>2893</v>
      </c>
      <c r="C976" s="23">
        <v>70740</v>
      </c>
      <c r="D976" s="46">
        <v>40000010101</v>
      </c>
      <c r="E976" s="25">
        <v>3101</v>
      </c>
      <c r="F976" s="23">
        <v>10711201</v>
      </c>
      <c r="G976" s="47" t="s">
        <v>887</v>
      </c>
      <c r="H976" s="106">
        <v>30000000</v>
      </c>
      <c r="I976" s="260"/>
      <c r="J976" s="115">
        <v>-20000000</v>
      </c>
      <c r="K976" s="99">
        <f t="shared" si="20"/>
        <v>10000000</v>
      </c>
      <c r="L976" s="199"/>
    </row>
    <row r="977" spans="1:12" ht="102" x14ac:dyDescent="0.35">
      <c r="A977" s="23">
        <v>23020106</v>
      </c>
      <c r="B977" s="436" t="s">
        <v>2893</v>
      </c>
      <c r="C977" s="23">
        <v>70740</v>
      </c>
      <c r="D977" s="46">
        <v>40000010101</v>
      </c>
      <c r="E977" s="25">
        <v>3101</v>
      </c>
      <c r="F977" s="23">
        <v>10722009</v>
      </c>
      <c r="G977" s="47" t="s">
        <v>888</v>
      </c>
      <c r="H977" s="106">
        <v>30000000</v>
      </c>
      <c r="I977" s="260"/>
      <c r="J977" s="115">
        <v>-20000000</v>
      </c>
      <c r="K977" s="99">
        <f t="shared" si="20"/>
        <v>10000000</v>
      </c>
      <c r="L977" s="199"/>
    </row>
    <row r="978" spans="1:12" ht="102" x14ac:dyDescent="0.35">
      <c r="A978" s="23">
        <v>23020106</v>
      </c>
      <c r="B978" s="436" t="s">
        <v>2893</v>
      </c>
      <c r="C978" s="23">
        <v>70740</v>
      </c>
      <c r="D978" s="46">
        <v>40000010101</v>
      </c>
      <c r="E978" s="25">
        <v>3101</v>
      </c>
      <c r="F978" s="23">
        <v>10730203</v>
      </c>
      <c r="G978" s="47" t="s">
        <v>889</v>
      </c>
      <c r="H978" s="106">
        <v>30000000</v>
      </c>
      <c r="I978" s="260"/>
      <c r="J978" s="115">
        <v>-20000000</v>
      </c>
      <c r="K978" s="99">
        <f t="shared" si="20"/>
        <v>10000000</v>
      </c>
      <c r="L978" s="199"/>
    </row>
    <row r="979" spans="1:12" ht="102" x14ac:dyDescent="0.35">
      <c r="A979" s="23">
        <v>23020106</v>
      </c>
      <c r="B979" s="436" t="s">
        <v>2893</v>
      </c>
      <c r="C979" s="23">
        <v>70740</v>
      </c>
      <c r="D979" s="46">
        <v>40000010101</v>
      </c>
      <c r="E979" s="25">
        <v>3101</v>
      </c>
      <c r="F979" s="23">
        <v>10731510</v>
      </c>
      <c r="G979" s="47" t="s">
        <v>890</v>
      </c>
      <c r="H979" s="106">
        <v>30000000</v>
      </c>
      <c r="I979" s="260"/>
      <c r="J979" s="115">
        <v>-20000000</v>
      </c>
      <c r="K979" s="99">
        <f t="shared" si="20"/>
        <v>10000000</v>
      </c>
      <c r="L979" s="199"/>
    </row>
    <row r="980" spans="1:12" ht="102" x14ac:dyDescent="0.35">
      <c r="A980" s="23">
        <v>23020106</v>
      </c>
      <c r="B980" s="436" t="s">
        <v>2893</v>
      </c>
      <c r="C980" s="23">
        <v>70740</v>
      </c>
      <c r="D980" s="46">
        <v>40000010101</v>
      </c>
      <c r="E980" s="25">
        <v>3101</v>
      </c>
      <c r="F980" s="23">
        <v>10710904</v>
      </c>
      <c r="G980" s="47" t="s">
        <v>891</v>
      </c>
      <c r="H980" s="106">
        <v>30000000</v>
      </c>
      <c r="I980" s="260"/>
      <c r="J980" s="115">
        <v>-20000000</v>
      </c>
      <c r="K980" s="99">
        <f t="shared" si="20"/>
        <v>10000000</v>
      </c>
      <c r="L980" s="199"/>
    </row>
    <row r="981" spans="1:12" ht="102" x14ac:dyDescent="0.35">
      <c r="A981" s="23">
        <v>23020106</v>
      </c>
      <c r="B981" s="436" t="s">
        <v>2893</v>
      </c>
      <c r="C981" s="23">
        <v>70740</v>
      </c>
      <c r="D981" s="46">
        <v>40000010101</v>
      </c>
      <c r="E981" s="25">
        <v>3101</v>
      </c>
      <c r="F981" s="23">
        <v>10712103</v>
      </c>
      <c r="G981" s="47" t="s">
        <v>892</v>
      </c>
      <c r="H981" s="106">
        <v>30000000</v>
      </c>
      <c r="I981" s="260"/>
      <c r="J981" s="115">
        <v>-20000000</v>
      </c>
      <c r="K981" s="99">
        <f t="shared" si="20"/>
        <v>10000000</v>
      </c>
      <c r="L981" s="199"/>
    </row>
    <row r="982" spans="1:12" ht="102" x14ac:dyDescent="0.35">
      <c r="A982" s="23">
        <v>23020106</v>
      </c>
      <c r="B982" s="436" t="s">
        <v>2893</v>
      </c>
      <c r="C982" s="23">
        <v>70740</v>
      </c>
      <c r="D982" s="46">
        <v>40000010101</v>
      </c>
      <c r="E982" s="25">
        <v>3101</v>
      </c>
      <c r="F982" s="23">
        <v>10711001</v>
      </c>
      <c r="G982" s="47" t="s">
        <v>893</v>
      </c>
      <c r="H982" s="106">
        <v>30000000</v>
      </c>
      <c r="I982" s="260"/>
      <c r="J982" s="115">
        <v>-20000000</v>
      </c>
      <c r="K982" s="99">
        <f t="shared" si="20"/>
        <v>10000000</v>
      </c>
      <c r="L982" s="199"/>
    </row>
    <row r="983" spans="1:12" ht="102" x14ac:dyDescent="0.35">
      <c r="A983" s="34">
        <v>23020106</v>
      </c>
      <c r="B983" s="436" t="s">
        <v>2893</v>
      </c>
      <c r="C983" s="34">
        <v>70740</v>
      </c>
      <c r="D983" s="49">
        <v>40000010101</v>
      </c>
      <c r="E983" s="36">
        <v>3101</v>
      </c>
      <c r="F983" s="34">
        <v>10712203</v>
      </c>
      <c r="G983" s="50" t="s">
        <v>894</v>
      </c>
      <c r="H983" s="114">
        <v>30000000</v>
      </c>
      <c r="I983" s="264"/>
      <c r="J983" s="132">
        <v>-20000000</v>
      </c>
      <c r="K983" s="99">
        <f t="shared" si="20"/>
        <v>10000000</v>
      </c>
      <c r="L983" s="198"/>
    </row>
    <row r="984" spans="1:12" ht="102" x14ac:dyDescent="0.35">
      <c r="A984" s="23">
        <v>23020106</v>
      </c>
      <c r="B984" s="436" t="s">
        <v>2893</v>
      </c>
      <c r="C984" s="23">
        <v>70740</v>
      </c>
      <c r="D984" s="46">
        <v>40000010101</v>
      </c>
      <c r="E984" s="25">
        <v>3101</v>
      </c>
      <c r="F984" s="23">
        <v>10720408</v>
      </c>
      <c r="G984" s="47" t="s">
        <v>895</v>
      </c>
      <c r="H984" s="106">
        <v>30000000</v>
      </c>
      <c r="I984" s="260"/>
      <c r="J984" s="115">
        <v>-20000000</v>
      </c>
      <c r="K984" s="99">
        <f t="shared" si="20"/>
        <v>10000000</v>
      </c>
      <c r="L984" s="199"/>
    </row>
    <row r="985" spans="1:12" ht="102" x14ac:dyDescent="0.35">
      <c r="A985" s="23">
        <v>23020106</v>
      </c>
      <c r="B985" s="436" t="s">
        <v>2893</v>
      </c>
      <c r="C985" s="23">
        <v>70740</v>
      </c>
      <c r="D985" s="46">
        <v>40000010101</v>
      </c>
      <c r="E985" s="25">
        <v>3101</v>
      </c>
      <c r="F985" s="23">
        <v>10720702</v>
      </c>
      <c r="G985" s="47" t="s">
        <v>896</v>
      </c>
      <c r="H985" s="106">
        <v>30000000</v>
      </c>
      <c r="I985" s="260"/>
      <c r="J985" s="115">
        <v>-20000000</v>
      </c>
      <c r="K985" s="99">
        <f t="shared" si="20"/>
        <v>10000000</v>
      </c>
      <c r="L985" s="199"/>
    </row>
    <row r="986" spans="1:12" ht="102" x14ac:dyDescent="0.35">
      <c r="A986" s="23">
        <v>23020106</v>
      </c>
      <c r="B986" s="436" t="s">
        <v>2893</v>
      </c>
      <c r="C986" s="23">
        <v>70740</v>
      </c>
      <c r="D986" s="46">
        <v>40000010101</v>
      </c>
      <c r="E986" s="25">
        <v>3101</v>
      </c>
      <c r="F986" s="23">
        <v>10730104</v>
      </c>
      <c r="G986" s="47" t="s">
        <v>897</v>
      </c>
      <c r="H986" s="106">
        <v>30000000</v>
      </c>
      <c r="I986" s="260"/>
      <c r="J986" s="115">
        <v>-20000000</v>
      </c>
      <c r="K986" s="99">
        <f t="shared" ref="K986:K1049" si="21">SUM(H986,J986)</f>
        <v>10000000</v>
      </c>
      <c r="L986" s="199"/>
    </row>
    <row r="987" spans="1:12" ht="102" x14ac:dyDescent="0.35">
      <c r="A987" s="23">
        <v>23020106</v>
      </c>
      <c r="B987" s="436" t="s">
        <v>2893</v>
      </c>
      <c r="C987" s="23">
        <v>70740</v>
      </c>
      <c r="D987" s="46">
        <v>40000010101</v>
      </c>
      <c r="E987" s="25">
        <v>3101</v>
      </c>
      <c r="F987" s="23">
        <v>10731406</v>
      </c>
      <c r="G987" s="47" t="s">
        <v>898</v>
      </c>
      <c r="H987" s="106">
        <v>30000000</v>
      </c>
      <c r="I987" s="260"/>
      <c r="J987" s="115">
        <v>-20000000</v>
      </c>
      <c r="K987" s="99">
        <f t="shared" si="21"/>
        <v>10000000</v>
      </c>
      <c r="L987" s="199"/>
    </row>
    <row r="988" spans="1:12" ht="102" x14ac:dyDescent="0.35">
      <c r="A988" s="23">
        <v>23020106</v>
      </c>
      <c r="B988" s="436" t="s">
        <v>2893</v>
      </c>
      <c r="C988" s="23">
        <v>70740</v>
      </c>
      <c r="D988" s="46">
        <v>40000010106</v>
      </c>
      <c r="E988" s="25">
        <v>3101</v>
      </c>
      <c r="F988" s="23">
        <v>10720500</v>
      </c>
      <c r="G988" s="47" t="s">
        <v>899</v>
      </c>
      <c r="H988" s="101">
        <v>50000000</v>
      </c>
      <c r="I988" s="255"/>
      <c r="J988" s="115">
        <v>-25000000</v>
      </c>
      <c r="K988" s="99">
        <f t="shared" si="21"/>
        <v>25000000</v>
      </c>
      <c r="L988" s="199"/>
    </row>
    <row r="989" spans="1:12" ht="102" x14ac:dyDescent="0.35">
      <c r="A989" s="23">
        <v>23020106</v>
      </c>
      <c r="B989" s="436" t="s">
        <v>2893</v>
      </c>
      <c r="C989" s="23">
        <v>70740</v>
      </c>
      <c r="D989" s="46">
        <v>40000010106</v>
      </c>
      <c r="E989" s="25">
        <v>3101</v>
      </c>
      <c r="F989" s="23">
        <v>10720501</v>
      </c>
      <c r="G989" s="47" t="s">
        <v>900</v>
      </c>
      <c r="H989" s="106">
        <v>50000000</v>
      </c>
      <c r="I989" s="260"/>
      <c r="J989" s="115">
        <v>-25000000</v>
      </c>
      <c r="K989" s="99">
        <f t="shared" si="21"/>
        <v>25000000</v>
      </c>
      <c r="L989" s="199"/>
    </row>
    <row r="990" spans="1:12" ht="102" x14ac:dyDescent="0.35">
      <c r="A990" s="23">
        <v>23020106</v>
      </c>
      <c r="B990" s="436" t="s">
        <v>2893</v>
      </c>
      <c r="C990" s="23">
        <v>70740</v>
      </c>
      <c r="D990" s="46">
        <v>40000010106</v>
      </c>
      <c r="E990" s="25">
        <v>3101</v>
      </c>
      <c r="F990" s="23">
        <v>10710904</v>
      </c>
      <c r="G990" s="47" t="s">
        <v>901</v>
      </c>
      <c r="H990" s="106">
        <v>50000000</v>
      </c>
      <c r="I990" s="260"/>
      <c r="J990" s="115">
        <v>-25000000</v>
      </c>
      <c r="K990" s="99">
        <f t="shared" si="21"/>
        <v>25000000</v>
      </c>
      <c r="L990" s="199"/>
    </row>
    <row r="991" spans="1:12" ht="51" x14ac:dyDescent="0.35">
      <c r="A991" s="54">
        <v>23020106</v>
      </c>
      <c r="B991" s="436" t="s">
        <v>2893</v>
      </c>
      <c r="C991" s="54">
        <v>70740</v>
      </c>
      <c r="D991" s="75">
        <v>40000010106</v>
      </c>
      <c r="E991" s="56">
        <v>3101</v>
      </c>
      <c r="F991" s="54">
        <v>10720600</v>
      </c>
      <c r="G991" s="86" t="s">
        <v>902</v>
      </c>
      <c r="H991" s="117">
        <v>5000000</v>
      </c>
      <c r="I991" s="263"/>
      <c r="J991" s="118"/>
      <c r="K991" s="130">
        <f t="shared" si="21"/>
        <v>5000000</v>
      </c>
      <c r="L991" s="204" t="s">
        <v>2555</v>
      </c>
    </row>
    <row r="992" spans="1:12" ht="102" x14ac:dyDescent="0.35">
      <c r="A992" s="54">
        <v>23020106</v>
      </c>
      <c r="B992" s="436" t="s">
        <v>2893</v>
      </c>
      <c r="C992" s="54">
        <v>70740</v>
      </c>
      <c r="D992" s="75">
        <v>40000010101</v>
      </c>
      <c r="E992" s="56">
        <v>3101</v>
      </c>
      <c r="F992" s="54">
        <v>10720500</v>
      </c>
      <c r="G992" s="73" t="s">
        <v>903</v>
      </c>
      <c r="H992" s="126">
        <v>50000000</v>
      </c>
      <c r="I992" s="265"/>
      <c r="J992" s="140">
        <v>-20000000</v>
      </c>
      <c r="K992" s="130">
        <f t="shared" si="21"/>
        <v>30000000</v>
      </c>
      <c r="L992" s="204" t="s">
        <v>2555</v>
      </c>
    </row>
    <row r="993" spans="1:12" ht="102" x14ac:dyDescent="0.35">
      <c r="A993" s="34">
        <v>23020106</v>
      </c>
      <c r="B993" s="436" t="s">
        <v>2893</v>
      </c>
      <c r="C993" s="34">
        <v>70740</v>
      </c>
      <c r="D993" s="49">
        <v>40000010101</v>
      </c>
      <c r="E993" s="36">
        <v>3101</v>
      </c>
      <c r="F993" s="34">
        <v>10720501</v>
      </c>
      <c r="G993" s="50" t="s">
        <v>904</v>
      </c>
      <c r="H993" s="114">
        <v>50000000</v>
      </c>
      <c r="I993" s="264"/>
      <c r="J993" s="132">
        <v>-25000000</v>
      </c>
      <c r="K993" s="99">
        <f t="shared" si="21"/>
        <v>25000000</v>
      </c>
      <c r="L993" s="198"/>
    </row>
    <row r="994" spans="1:12" ht="102" x14ac:dyDescent="0.35">
      <c r="A994" s="23">
        <v>23020106</v>
      </c>
      <c r="B994" s="436" t="s">
        <v>2893</v>
      </c>
      <c r="C994" s="23">
        <v>70740</v>
      </c>
      <c r="D994" s="46">
        <v>40000010101</v>
      </c>
      <c r="E994" s="25">
        <v>3101</v>
      </c>
      <c r="F994" s="23">
        <v>10710904</v>
      </c>
      <c r="G994" s="47" t="s">
        <v>905</v>
      </c>
      <c r="H994" s="106">
        <v>50000000</v>
      </c>
      <c r="I994" s="260"/>
      <c r="J994" s="115">
        <v>-25000000</v>
      </c>
      <c r="K994" s="101">
        <f t="shared" si="21"/>
        <v>25000000</v>
      </c>
      <c r="L994" s="199"/>
    </row>
    <row r="995" spans="1:12" ht="76.5" x14ac:dyDescent="0.35">
      <c r="A995" s="54">
        <v>23020106</v>
      </c>
      <c r="B995" s="436" t="s">
        <v>2893</v>
      </c>
      <c r="C995" s="54">
        <v>70740</v>
      </c>
      <c r="D995" s="75">
        <v>40000010106</v>
      </c>
      <c r="E995" s="56">
        <v>3101</v>
      </c>
      <c r="F995" s="54">
        <v>10721300</v>
      </c>
      <c r="G995" s="86" t="s">
        <v>906</v>
      </c>
      <c r="H995" s="117">
        <v>100000000</v>
      </c>
      <c r="I995" s="263">
        <v>109602875.56</v>
      </c>
      <c r="J995" s="122">
        <v>300000000</v>
      </c>
      <c r="K995" s="117">
        <f t="shared" si="21"/>
        <v>400000000</v>
      </c>
      <c r="L995" s="204" t="s">
        <v>2555</v>
      </c>
    </row>
    <row r="996" spans="1:12" ht="51" x14ac:dyDescent="0.35">
      <c r="A996" s="54">
        <v>23020106</v>
      </c>
      <c r="B996" s="436" t="s">
        <v>2893</v>
      </c>
      <c r="C996" s="54">
        <v>70740</v>
      </c>
      <c r="D996" s="75">
        <v>40000010106</v>
      </c>
      <c r="E996" s="56">
        <v>3101</v>
      </c>
      <c r="F996" s="54">
        <v>10720408</v>
      </c>
      <c r="G996" s="86" t="s">
        <v>907</v>
      </c>
      <c r="H996" s="117">
        <v>10000000</v>
      </c>
      <c r="I996" s="263"/>
      <c r="J996" s="118"/>
      <c r="K996" s="117">
        <f t="shared" si="21"/>
        <v>10000000</v>
      </c>
      <c r="L996" s="204" t="s">
        <v>2555</v>
      </c>
    </row>
    <row r="997" spans="1:12" ht="76.5" x14ac:dyDescent="0.35">
      <c r="A997" s="54">
        <v>23020106</v>
      </c>
      <c r="B997" s="436" t="s">
        <v>2893</v>
      </c>
      <c r="C997" s="54">
        <v>70740</v>
      </c>
      <c r="D997" s="75">
        <v>40000010102</v>
      </c>
      <c r="E997" s="56">
        <v>3101</v>
      </c>
      <c r="F997" s="54">
        <v>10721300</v>
      </c>
      <c r="G997" s="86" t="s">
        <v>912</v>
      </c>
      <c r="H997" s="117">
        <v>10000000</v>
      </c>
      <c r="I997" s="263"/>
      <c r="J997" s="118"/>
      <c r="K997" s="117">
        <f t="shared" si="21"/>
        <v>10000000</v>
      </c>
      <c r="L997" s="204" t="s">
        <v>2555</v>
      </c>
    </row>
    <row r="998" spans="1:12" ht="51" x14ac:dyDescent="0.35">
      <c r="A998" s="54">
        <v>23020106</v>
      </c>
      <c r="B998" s="436" t="s">
        <v>2893</v>
      </c>
      <c r="C998" s="54">
        <v>70740</v>
      </c>
      <c r="D998" s="75">
        <v>40000010106</v>
      </c>
      <c r="E998" s="56">
        <v>3101</v>
      </c>
      <c r="F998" s="54">
        <v>10721300</v>
      </c>
      <c r="G998" s="86" t="s">
        <v>913</v>
      </c>
      <c r="H998" s="117">
        <v>10000000</v>
      </c>
      <c r="I998" s="263"/>
      <c r="J998" s="118"/>
      <c r="K998" s="117">
        <f t="shared" si="21"/>
        <v>10000000</v>
      </c>
      <c r="L998" s="204" t="s">
        <v>2555</v>
      </c>
    </row>
    <row r="999" spans="1:12" ht="51" x14ac:dyDescent="0.35">
      <c r="A999" s="23">
        <v>23020106</v>
      </c>
      <c r="B999" s="436" t="s">
        <v>2893</v>
      </c>
      <c r="C999" s="23">
        <v>70740</v>
      </c>
      <c r="D999" s="46">
        <v>40000010106</v>
      </c>
      <c r="E999" s="25">
        <v>3101</v>
      </c>
      <c r="F999" s="23">
        <v>10721300</v>
      </c>
      <c r="G999" s="47" t="s">
        <v>931</v>
      </c>
      <c r="H999" s="101"/>
      <c r="I999" s="255"/>
      <c r="J999" s="106"/>
      <c r="K999" s="106">
        <f t="shared" si="21"/>
        <v>0</v>
      </c>
      <c r="L999" s="199"/>
    </row>
    <row r="1000" spans="1:12" ht="51" x14ac:dyDescent="0.35">
      <c r="A1000" s="54">
        <v>23020106</v>
      </c>
      <c r="B1000" s="436" t="s">
        <v>2893</v>
      </c>
      <c r="C1000" s="54">
        <v>70740</v>
      </c>
      <c r="D1000" s="75">
        <v>40000010106</v>
      </c>
      <c r="E1000" s="56">
        <v>3101</v>
      </c>
      <c r="F1000" s="54">
        <v>10721300</v>
      </c>
      <c r="G1000" s="86" t="s">
        <v>935</v>
      </c>
      <c r="H1000" s="117">
        <v>50000000</v>
      </c>
      <c r="I1000" s="263"/>
      <c r="J1000" s="122">
        <v>-25000000</v>
      </c>
      <c r="K1000" s="117">
        <f t="shared" si="21"/>
        <v>25000000</v>
      </c>
      <c r="L1000" s="204" t="s">
        <v>2555</v>
      </c>
    </row>
    <row r="1001" spans="1:12" ht="51" x14ac:dyDescent="0.35">
      <c r="A1001" s="54">
        <v>23020106</v>
      </c>
      <c r="B1001" s="436" t="s">
        <v>2893</v>
      </c>
      <c r="C1001" s="54">
        <v>70443</v>
      </c>
      <c r="D1001" s="75">
        <v>30000020106</v>
      </c>
      <c r="E1001" s="56">
        <v>3101</v>
      </c>
      <c r="F1001" s="54">
        <v>10721300</v>
      </c>
      <c r="G1001" s="57" t="s">
        <v>948</v>
      </c>
      <c r="H1001" s="117">
        <v>10000000</v>
      </c>
      <c r="I1001" s="263"/>
      <c r="J1001" s="118"/>
      <c r="K1001" s="117">
        <f t="shared" si="21"/>
        <v>10000000</v>
      </c>
      <c r="L1001" s="204" t="s">
        <v>2555</v>
      </c>
    </row>
    <row r="1002" spans="1:12" x14ac:dyDescent="0.35">
      <c r="A1002" s="23">
        <v>23020106</v>
      </c>
      <c r="B1002" s="436" t="s">
        <v>2893</v>
      </c>
      <c r="C1002" s="23">
        <v>70443</v>
      </c>
      <c r="D1002" s="46">
        <v>30000020106</v>
      </c>
      <c r="E1002" s="25">
        <v>3101</v>
      </c>
      <c r="F1002" s="23">
        <v>10721300</v>
      </c>
      <c r="G1002" s="26" t="s">
        <v>949</v>
      </c>
      <c r="H1002" s="106">
        <v>10000000</v>
      </c>
      <c r="I1002" s="260"/>
      <c r="J1002" s="106"/>
      <c r="K1002" s="101">
        <f t="shared" si="21"/>
        <v>10000000</v>
      </c>
      <c r="L1002" s="199"/>
    </row>
    <row r="1003" spans="1:12" x14ac:dyDescent="0.35">
      <c r="A1003" s="54">
        <v>23020106</v>
      </c>
      <c r="B1003" s="436" t="s">
        <v>2893</v>
      </c>
      <c r="C1003" s="54">
        <v>70740</v>
      </c>
      <c r="D1003" s="75">
        <v>40000030102</v>
      </c>
      <c r="E1003" s="56">
        <v>3101</v>
      </c>
      <c r="F1003" s="54">
        <v>10721300</v>
      </c>
      <c r="G1003" s="57" t="s">
        <v>968</v>
      </c>
      <c r="H1003" s="58">
        <v>508200</v>
      </c>
      <c r="I1003" s="221"/>
      <c r="J1003" s="58">
        <v>20190407</v>
      </c>
      <c r="K1003" s="58">
        <f t="shared" si="21"/>
        <v>20698607</v>
      </c>
      <c r="L1003" s="204" t="s">
        <v>2557</v>
      </c>
    </row>
    <row r="1004" spans="1:12" ht="51" x14ac:dyDescent="0.35">
      <c r="A1004" s="23">
        <v>23020105</v>
      </c>
      <c r="B1004" s="436" t="s">
        <v>2890</v>
      </c>
      <c r="C1004" s="23">
        <v>70630</v>
      </c>
      <c r="D1004" s="46">
        <v>100000010102</v>
      </c>
      <c r="E1004" s="25">
        <v>3101</v>
      </c>
      <c r="F1004" s="23">
        <v>10721300</v>
      </c>
      <c r="G1004" s="47" t="s">
        <v>218</v>
      </c>
      <c r="H1004" s="27">
        <v>13280958.6</v>
      </c>
      <c r="I1004" s="215">
        <v>820000</v>
      </c>
      <c r="J1004" s="27">
        <v>-5000000</v>
      </c>
      <c r="K1004" s="27">
        <f t="shared" si="21"/>
        <v>8280958.5999999996</v>
      </c>
      <c r="L1004" s="199"/>
    </row>
    <row r="1005" spans="1:12" ht="51" x14ac:dyDescent="0.35">
      <c r="A1005" s="23">
        <v>23020105</v>
      </c>
      <c r="B1005" s="436" t="s">
        <v>2890</v>
      </c>
      <c r="C1005" s="23">
        <v>70630</v>
      </c>
      <c r="D1005" s="46">
        <v>100000010102</v>
      </c>
      <c r="E1005" s="25">
        <v>3101</v>
      </c>
      <c r="F1005" s="23">
        <v>10721300</v>
      </c>
      <c r="G1005" s="47" t="s">
        <v>2580</v>
      </c>
      <c r="H1005" s="27">
        <v>1200000</v>
      </c>
      <c r="I1005" s="215"/>
      <c r="J1005" s="41"/>
      <c r="K1005" s="41">
        <f t="shared" si="21"/>
        <v>1200000</v>
      </c>
      <c r="L1005" s="199"/>
    </row>
    <row r="1006" spans="1:12" ht="51" x14ac:dyDescent="0.35">
      <c r="A1006" s="54">
        <v>23020105</v>
      </c>
      <c r="B1006" s="436" t="s">
        <v>2891</v>
      </c>
      <c r="C1006" s="54">
        <v>70630</v>
      </c>
      <c r="D1006" s="75">
        <v>100000010102</v>
      </c>
      <c r="E1006" s="56">
        <v>3101</v>
      </c>
      <c r="F1006" s="54">
        <v>10730200</v>
      </c>
      <c r="G1006" s="86" t="s">
        <v>2810</v>
      </c>
      <c r="H1006" s="87">
        <v>10000000</v>
      </c>
      <c r="I1006" s="87"/>
      <c r="J1006" s="58">
        <v>-8000000</v>
      </c>
      <c r="K1006" s="58">
        <f t="shared" si="21"/>
        <v>2000000</v>
      </c>
      <c r="L1006" s="204" t="s">
        <v>2888</v>
      </c>
    </row>
    <row r="1007" spans="1:12" ht="51" x14ac:dyDescent="0.35">
      <c r="A1007" s="54">
        <v>23020105</v>
      </c>
      <c r="B1007" s="436" t="s">
        <v>2891</v>
      </c>
      <c r="C1007" s="54">
        <v>70630</v>
      </c>
      <c r="D1007" s="75">
        <v>100000010102</v>
      </c>
      <c r="E1007" s="56">
        <v>3101</v>
      </c>
      <c r="F1007" s="54">
        <v>10720700</v>
      </c>
      <c r="G1007" s="86" t="s">
        <v>2811</v>
      </c>
      <c r="H1007" s="87">
        <v>10000000</v>
      </c>
      <c r="I1007" s="87"/>
      <c r="J1007" s="58">
        <v>-8000000</v>
      </c>
      <c r="K1007" s="58">
        <f t="shared" si="21"/>
        <v>2000000</v>
      </c>
      <c r="L1007" s="204" t="s">
        <v>2888</v>
      </c>
    </row>
    <row r="1008" spans="1:12" ht="51" x14ac:dyDescent="0.35">
      <c r="A1008" s="54">
        <v>23020105</v>
      </c>
      <c r="B1008" s="436" t="s">
        <v>2891</v>
      </c>
      <c r="C1008" s="54">
        <v>70630</v>
      </c>
      <c r="D1008" s="75">
        <v>100000010102</v>
      </c>
      <c r="E1008" s="56">
        <v>3101</v>
      </c>
      <c r="F1008" s="54">
        <v>10711100</v>
      </c>
      <c r="G1008" s="86" t="s">
        <v>2812</v>
      </c>
      <c r="H1008" s="87">
        <v>10000000</v>
      </c>
      <c r="I1008" s="87"/>
      <c r="J1008" s="58">
        <v>-8000000</v>
      </c>
      <c r="K1008" s="58">
        <f t="shared" si="21"/>
        <v>2000000</v>
      </c>
      <c r="L1008" s="204" t="s">
        <v>2888</v>
      </c>
    </row>
    <row r="1009" spans="1:13" ht="51" x14ac:dyDescent="0.35">
      <c r="A1009" s="54">
        <v>23020105</v>
      </c>
      <c r="B1009" s="436" t="s">
        <v>2891</v>
      </c>
      <c r="C1009" s="54">
        <v>70630</v>
      </c>
      <c r="D1009" s="75">
        <v>100000010102</v>
      </c>
      <c r="E1009" s="56">
        <v>3101</v>
      </c>
      <c r="F1009" s="54">
        <v>10720600</v>
      </c>
      <c r="G1009" s="86" t="s">
        <v>2813</v>
      </c>
      <c r="H1009" s="87">
        <v>10000000</v>
      </c>
      <c r="I1009" s="87"/>
      <c r="J1009" s="58">
        <v>-8000000</v>
      </c>
      <c r="K1009" s="58">
        <f t="shared" si="21"/>
        <v>2000000</v>
      </c>
      <c r="L1009" s="204" t="s">
        <v>2888</v>
      </c>
    </row>
    <row r="1010" spans="1:13" ht="51" x14ac:dyDescent="0.35">
      <c r="A1010" s="23">
        <v>23020105</v>
      </c>
      <c r="B1010" s="436" t="s">
        <v>2891</v>
      </c>
      <c r="C1010" s="23">
        <v>70630</v>
      </c>
      <c r="D1010" s="46">
        <v>100000010102</v>
      </c>
      <c r="E1010" s="25">
        <v>3101</v>
      </c>
      <c r="F1010" s="23">
        <v>10720600</v>
      </c>
      <c r="G1010" s="47" t="s">
        <v>2814</v>
      </c>
      <c r="H1010" s="41">
        <v>10000000</v>
      </c>
      <c r="I1010" s="41"/>
      <c r="J1010" s="41">
        <v>-8000000</v>
      </c>
      <c r="K1010" s="27">
        <f t="shared" si="21"/>
        <v>2000000</v>
      </c>
      <c r="L1010" s="199"/>
    </row>
    <row r="1011" spans="1:13" ht="51" x14ac:dyDescent="0.35">
      <c r="A1011" s="23">
        <v>23020105</v>
      </c>
      <c r="B1011" s="436" t="s">
        <v>2891</v>
      </c>
      <c r="C1011" s="23">
        <v>70630</v>
      </c>
      <c r="D1011" s="46">
        <v>100000010102</v>
      </c>
      <c r="E1011" s="25">
        <v>3101</v>
      </c>
      <c r="F1011" s="23">
        <v>10720600</v>
      </c>
      <c r="G1011" s="47" t="s">
        <v>2815</v>
      </c>
      <c r="H1011" s="41">
        <v>10000000</v>
      </c>
      <c r="I1011" s="41"/>
      <c r="J1011" s="41">
        <v>-8000000</v>
      </c>
      <c r="K1011" s="27">
        <f t="shared" si="21"/>
        <v>2000000</v>
      </c>
      <c r="L1011" s="199"/>
    </row>
    <row r="1012" spans="1:13" ht="51" x14ac:dyDescent="0.35">
      <c r="A1012" s="23">
        <v>23020105</v>
      </c>
      <c r="B1012" s="436" t="s">
        <v>2891</v>
      </c>
      <c r="C1012" s="23">
        <v>70630</v>
      </c>
      <c r="D1012" s="46">
        <v>100000010102</v>
      </c>
      <c r="E1012" s="25">
        <v>3101</v>
      </c>
      <c r="F1012" s="23">
        <v>10711200</v>
      </c>
      <c r="G1012" s="47" t="s">
        <v>2816</v>
      </c>
      <c r="H1012" s="41">
        <v>10000000</v>
      </c>
      <c r="I1012" s="41"/>
      <c r="J1012" s="41">
        <v>-8000000</v>
      </c>
      <c r="K1012" s="27">
        <f t="shared" si="21"/>
        <v>2000000</v>
      </c>
      <c r="L1012" s="199"/>
    </row>
    <row r="1013" spans="1:13" ht="51" x14ac:dyDescent="0.35">
      <c r="A1013" s="23">
        <v>23020105</v>
      </c>
      <c r="B1013" s="436" t="s">
        <v>2891</v>
      </c>
      <c r="C1013" s="23">
        <v>70630</v>
      </c>
      <c r="D1013" s="46">
        <v>100000010102</v>
      </c>
      <c r="E1013" s="25">
        <v>3101</v>
      </c>
      <c r="F1013" s="23">
        <v>10720600</v>
      </c>
      <c r="G1013" s="47" t="s">
        <v>2817</v>
      </c>
      <c r="H1013" s="41">
        <v>10000000</v>
      </c>
      <c r="I1013" s="41"/>
      <c r="J1013" s="41">
        <v>-8000000</v>
      </c>
      <c r="K1013" s="27">
        <f t="shared" si="21"/>
        <v>2000000</v>
      </c>
      <c r="L1013" s="199"/>
    </row>
    <row r="1014" spans="1:13" ht="51" x14ac:dyDescent="0.35">
      <c r="A1014" s="23">
        <v>23020105</v>
      </c>
      <c r="B1014" s="436" t="s">
        <v>2891</v>
      </c>
      <c r="C1014" s="23">
        <v>70630</v>
      </c>
      <c r="D1014" s="46">
        <v>100000010102</v>
      </c>
      <c r="E1014" s="25">
        <v>3101</v>
      </c>
      <c r="F1014" s="23">
        <v>10720517</v>
      </c>
      <c r="G1014" s="26" t="s">
        <v>2145</v>
      </c>
      <c r="H1014" s="27">
        <v>800000</v>
      </c>
      <c r="I1014" s="215">
        <v>70400</v>
      </c>
      <c r="J1014" s="41"/>
      <c r="K1014" s="27">
        <f t="shared" si="21"/>
        <v>800000</v>
      </c>
      <c r="L1014" s="199"/>
    </row>
    <row r="1015" spans="1:13" ht="51" x14ac:dyDescent="0.35">
      <c r="A1015" s="23">
        <v>23020105</v>
      </c>
      <c r="B1015" s="436" t="s">
        <v>2891</v>
      </c>
      <c r="C1015" s="23">
        <v>70630</v>
      </c>
      <c r="D1015" s="46">
        <v>100000010104</v>
      </c>
      <c r="E1015" s="25">
        <v>3101</v>
      </c>
      <c r="F1015" s="23">
        <v>10720517</v>
      </c>
      <c r="G1015" s="26" t="s">
        <v>2166</v>
      </c>
      <c r="H1015" s="41">
        <v>110000</v>
      </c>
      <c r="I1015" s="220">
        <v>7900</v>
      </c>
      <c r="J1015" s="41"/>
      <c r="K1015" s="27">
        <f t="shared" si="21"/>
        <v>110000</v>
      </c>
      <c r="L1015" s="199"/>
    </row>
    <row r="1016" spans="1:13" ht="76.5" x14ac:dyDescent="0.35">
      <c r="A1016" s="23">
        <v>23020105</v>
      </c>
      <c r="B1016" s="436" t="s">
        <v>2891</v>
      </c>
      <c r="C1016" s="23">
        <v>70630</v>
      </c>
      <c r="D1016" s="46">
        <v>100000010104</v>
      </c>
      <c r="E1016" s="25">
        <v>3101</v>
      </c>
      <c r="F1016" s="23">
        <v>10720517</v>
      </c>
      <c r="G1016" s="26" t="s">
        <v>2146</v>
      </c>
      <c r="H1016" s="41">
        <v>4905000</v>
      </c>
      <c r="I1016" s="220"/>
      <c r="J1016" s="41"/>
      <c r="K1016" s="27">
        <f t="shared" si="21"/>
        <v>4905000</v>
      </c>
      <c r="L1016" s="199"/>
    </row>
    <row r="1017" spans="1:13" ht="76.5" x14ac:dyDescent="0.35">
      <c r="A1017" s="23">
        <v>23020105</v>
      </c>
      <c r="B1017" s="436" t="s">
        <v>2891</v>
      </c>
      <c r="C1017" s="23">
        <v>70630</v>
      </c>
      <c r="D1017" s="46">
        <v>100000010102</v>
      </c>
      <c r="E1017" s="25">
        <v>3101</v>
      </c>
      <c r="F1017" s="23">
        <v>10721300</v>
      </c>
      <c r="G1017" s="47" t="s">
        <v>2797</v>
      </c>
      <c r="H1017" s="41">
        <v>20000000</v>
      </c>
      <c r="I1017" s="342"/>
      <c r="J1017" s="41">
        <v>-10000000</v>
      </c>
      <c r="K1017" s="27">
        <f t="shared" si="21"/>
        <v>10000000</v>
      </c>
      <c r="L1017" s="199"/>
    </row>
    <row r="1018" spans="1:13" ht="51" x14ac:dyDescent="0.35">
      <c r="A1018" s="54">
        <v>23020105</v>
      </c>
      <c r="B1018" s="436" t="s">
        <v>2891</v>
      </c>
      <c r="C1018" s="54">
        <v>70630</v>
      </c>
      <c r="D1018" s="75">
        <v>100000010104</v>
      </c>
      <c r="E1018" s="54">
        <v>3101</v>
      </c>
      <c r="F1018" s="54">
        <v>10731500</v>
      </c>
      <c r="G1018" s="86" t="s">
        <v>2738</v>
      </c>
      <c r="H1018" s="58">
        <v>20000000</v>
      </c>
      <c r="I1018" s="308"/>
      <c r="J1018" s="87">
        <v>-10000000</v>
      </c>
      <c r="K1018" s="58">
        <f t="shared" si="21"/>
        <v>10000000</v>
      </c>
      <c r="L1018" s="204" t="s">
        <v>2553</v>
      </c>
      <c r="M1018" s="343"/>
    </row>
    <row r="1019" spans="1:13" ht="51" x14ac:dyDescent="0.35">
      <c r="A1019" s="78">
        <v>23020105</v>
      </c>
      <c r="B1019" s="436" t="s">
        <v>2891</v>
      </c>
      <c r="C1019" s="78">
        <v>70630</v>
      </c>
      <c r="D1019" s="79">
        <v>100000010104</v>
      </c>
      <c r="E1019" s="78">
        <v>3101</v>
      </c>
      <c r="F1019" s="78">
        <v>10712300</v>
      </c>
      <c r="G1019" s="91" t="s">
        <v>2739</v>
      </c>
      <c r="H1019" s="81">
        <v>25000000</v>
      </c>
      <c r="I1019" s="307">
        <v>2345295.5499999998</v>
      </c>
      <c r="J1019" s="133"/>
      <c r="K1019" s="81">
        <f t="shared" si="21"/>
        <v>25000000</v>
      </c>
      <c r="L1019" s="210" t="s">
        <v>2553</v>
      </c>
      <c r="M1019" s="343"/>
    </row>
    <row r="1020" spans="1:13" ht="51" x14ac:dyDescent="0.35">
      <c r="A1020" s="54">
        <v>23020105</v>
      </c>
      <c r="B1020" s="436" t="s">
        <v>2891</v>
      </c>
      <c r="C1020" s="54">
        <v>70630</v>
      </c>
      <c r="D1020" s="75">
        <v>100000010104</v>
      </c>
      <c r="E1020" s="54">
        <v>3101</v>
      </c>
      <c r="F1020" s="54">
        <v>10731900</v>
      </c>
      <c r="G1020" s="86" t="s">
        <v>2740</v>
      </c>
      <c r="H1020" s="58">
        <v>20000000</v>
      </c>
      <c r="I1020" s="308"/>
      <c r="J1020" s="87">
        <v>-10000000</v>
      </c>
      <c r="K1020" s="58">
        <f t="shared" si="21"/>
        <v>10000000</v>
      </c>
      <c r="L1020" s="204" t="s">
        <v>2553</v>
      </c>
      <c r="M1020" s="343"/>
    </row>
    <row r="1021" spans="1:13" ht="51" x14ac:dyDescent="0.35">
      <c r="A1021" s="54">
        <v>23020105</v>
      </c>
      <c r="B1021" s="436" t="s">
        <v>2891</v>
      </c>
      <c r="C1021" s="54">
        <v>70630</v>
      </c>
      <c r="D1021" s="75">
        <v>100000010104</v>
      </c>
      <c r="E1021" s="54">
        <v>3101</v>
      </c>
      <c r="F1021" s="54">
        <v>10730203</v>
      </c>
      <c r="G1021" s="86" t="s">
        <v>2741</v>
      </c>
      <c r="H1021" s="58">
        <v>10000000</v>
      </c>
      <c r="I1021" s="308"/>
      <c r="J1021" s="87">
        <v>-5000000</v>
      </c>
      <c r="K1021" s="58">
        <f t="shared" si="21"/>
        <v>5000000</v>
      </c>
      <c r="L1021" s="204" t="s">
        <v>2553</v>
      </c>
      <c r="M1021" s="343"/>
    </row>
    <row r="1022" spans="1:13" ht="51" x14ac:dyDescent="0.35">
      <c r="A1022" s="54">
        <v>23020105</v>
      </c>
      <c r="B1022" s="436" t="s">
        <v>2891</v>
      </c>
      <c r="C1022" s="54">
        <v>70630</v>
      </c>
      <c r="D1022" s="75">
        <v>100000010104</v>
      </c>
      <c r="E1022" s="54">
        <v>3101</v>
      </c>
      <c r="F1022" s="54">
        <v>10710901</v>
      </c>
      <c r="G1022" s="86" t="s">
        <v>2742</v>
      </c>
      <c r="H1022" s="58">
        <v>25000000</v>
      </c>
      <c r="I1022" s="308"/>
      <c r="J1022" s="87">
        <v>-15000000</v>
      </c>
      <c r="K1022" s="58">
        <f t="shared" si="21"/>
        <v>10000000</v>
      </c>
      <c r="L1022" s="204" t="s">
        <v>2553</v>
      </c>
      <c r="M1022" s="343"/>
    </row>
    <row r="1023" spans="1:13" ht="51" x14ac:dyDescent="0.35">
      <c r="A1023" s="54">
        <v>23020105</v>
      </c>
      <c r="B1023" s="436" t="s">
        <v>2891</v>
      </c>
      <c r="C1023" s="54">
        <v>70630</v>
      </c>
      <c r="D1023" s="75">
        <v>100000010104</v>
      </c>
      <c r="E1023" s="54">
        <v>3101</v>
      </c>
      <c r="F1023" s="54">
        <v>10720502</v>
      </c>
      <c r="G1023" s="86" t="s">
        <v>2743</v>
      </c>
      <c r="H1023" s="58">
        <v>9770833.7369999997</v>
      </c>
      <c r="I1023" s="308"/>
      <c r="J1023" s="58"/>
      <c r="K1023" s="58">
        <f t="shared" si="21"/>
        <v>9770833.7369999997</v>
      </c>
      <c r="L1023" s="204" t="s">
        <v>2553</v>
      </c>
      <c r="M1023" s="343"/>
    </row>
    <row r="1024" spans="1:13" ht="51" x14ac:dyDescent="0.35">
      <c r="A1024" s="54">
        <v>23020105</v>
      </c>
      <c r="B1024" s="436" t="s">
        <v>2891</v>
      </c>
      <c r="C1024" s="54">
        <v>70630</v>
      </c>
      <c r="D1024" s="75">
        <v>100000010104</v>
      </c>
      <c r="E1024" s="54">
        <v>3101</v>
      </c>
      <c r="F1024" s="54">
        <v>10731400</v>
      </c>
      <c r="G1024" s="86" t="s">
        <v>2744</v>
      </c>
      <c r="H1024" s="58">
        <v>5000000</v>
      </c>
      <c r="I1024" s="308"/>
      <c r="J1024" s="87"/>
      <c r="K1024" s="58">
        <f t="shared" si="21"/>
        <v>5000000</v>
      </c>
      <c r="L1024" s="204" t="s">
        <v>2553</v>
      </c>
      <c r="M1024" s="343"/>
    </row>
    <row r="1025" spans="1:13" ht="51" x14ac:dyDescent="0.35">
      <c r="A1025" s="54">
        <v>23020105</v>
      </c>
      <c r="B1025" s="436" t="s">
        <v>2891</v>
      </c>
      <c r="C1025" s="54">
        <v>70630</v>
      </c>
      <c r="D1025" s="75">
        <v>100000010104</v>
      </c>
      <c r="E1025" s="54">
        <v>3101</v>
      </c>
      <c r="F1025" s="54">
        <v>10711100</v>
      </c>
      <c r="G1025" s="86" t="s">
        <v>2745</v>
      </c>
      <c r="H1025" s="58">
        <v>5000000</v>
      </c>
      <c r="I1025" s="308"/>
      <c r="J1025" s="87"/>
      <c r="K1025" s="58">
        <f t="shared" si="21"/>
        <v>5000000</v>
      </c>
      <c r="L1025" s="204" t="s">
        <v>2553</v>
      </c>
      <c r="M1025" s="343"/>
    </row>
    <row r="1026" spans="1:13" ht="51" x14ac:dyDescent="0.35">
      <c r="A1026" s="155">
        <v>23020105</v>
      </c>
      <c r="B1026" s="436" t="s">
        <v>2891</v>
      </c>
      <c r="C1026" s="155">
        <v>70630</v>
      </c>
      <c r="D1026" s="156">
        <v>100000010104</v>
      </c>
      <c r="E1026" s="155">
        <v>3101</v>
      </c>
      <c r="F1026" s="155">
        <v>10711100</v>
      </c>
      <c r="G1026" s="158" t="s">
        <v>2765</v>
      </c>
      <c r="H1026" s="116"/>
      <c r="I1026" s="308"/>
      <c r="J1026" s="159">
        <v>250000000</v>
      </c>
      <c r="K1026" s="116">
        <f t="shared" si="21"/>
        <v>250000000</v>
      </c>
      <c r="L1026" s="398"/>
      <c r="M1026" s="344"/>
    </row>
    <row r="1027" spans="1:13" ht="51" x14ac:dyDescent="0.35">
      <c r="A1027" s="54">
        <v>23020105</v>
      </c>
      <c r="B1027" s="436" t="s">
        <v>2891</v>
      </c>
      <c r="C1027" s="54">
        <v>70630</v>
      </c>
      <c r="D1027" s="75">
        <v>100000010104</v>
      </c>
      <c r="E1027" s="54">
        <v>3101</v>
      </c>
      <c r="F1027" s="54">
        <v>10731600</v>
      </c>
      <c r="G1027" s="73" t="s">
        <v>2746</v>
      </c>
      <c r="H1027" s="77">
        <v>5000000</v>
      </c>
      <c r="I1027" s="310"/>
      <c r="J1027" s="134"/>
      <c r="K1027" s="77">
        <f t="shared" si="21"/>
        <v>5000000</v>
      </c>
      <c r="L1027" s="204" t="s">
        <v>2553</v>
      </c>
      <c r="M1027" s="343"/>
    </row>
    <row r="1028" spans="1:13" ht="51" x14ac:dyDescent="0.35">
      <c r="A1028" s="78">
        <v>23020105</v>
      </c>
      <c r="B1028" s="436" t="s">
        <v>2891</v>
      </c>
      <c r="C1028" s="78">
        <v>70630</v>
      </c>
      <c r="D1028" s="79">
        <v>100000010104</v>
      </c>
      <c r="E1028" s="78">
        <v>3101</v>
      </c>
      <c r="F1028" s="78">
        <v>10731900</v>
      </c>
      <c r="G1028" s="91" t="s">
        <v>2747</v>
      </c>
      <c r="H1028" s="81">
        <v>5000000</v>
      </c>
      <c r="I1028" s="307"/>
      <c r="J1028" s="133"/>
      <c r="K1028" s="81">
        <f t="shared" si="21"/>
        <v>5000000</v>
      </c>
      <c r="L1028" s="210" t="s">
        <v>2553</v>
      </c>
      <c r="M1028" s="343"/>
    </row>
    <row r="1029" spans="1:13" ht="51" x14ac:dyDescent="0.35">
      <c r="A1029" s="54">
        <v>23020105</v>
      </c>
      <c r="B1029" s="436" t="s">
        <v>2891</v>
      </c>
      <c r="C1029" s="54">
        <v>70630</v>
      </c>
      <c r="D1029" s="75">
        <v>100000010104</v>
      </c>
      <c r="E1029" s="54">
        <v>3101</v>
      </c>
      <c r="F1029" s="54">
        <v>10710900</v>
      </c>
      <c r="G1029" s="86" t="s">
        <v>2748</v>
      </c>
      <c r="H1029" s="58">
        <v>25000000</v>
      </c>
      <c r="I1029" s="308"/>
      <c r="J1029" s="87">
        <v>-15000000</v>
      </c>
      <c r="K1029" s="58">
        <f t="shared" si="21"/>
        <v>10000000</v>
      </c>
      <c r="L1029" s="204" t="s">
        <v>2553</v>
      </c>
      <c r="M1029" s="343"/>
    </row>
    <row r="1030" spans="1:13" ht="51" x14ac:dyDescent="0.35">
      <c r="A1030" s="23">
        <v>23020105</v>
      </c>
      <c r="B1030" s="436" t="s">
        <v>2891</v>
      </c>
      <c r="C1030" s="23">
        <v>70630</v>
      </c>
      <c r="D1030" s="46">
        <v>100000010104</v>
      </c>
      <c r="E1030" s="23">
        <v>3101</v>
      </c>
      <c r="F1030" s="23">
        <v>10710900</v>
      </c>
      <c r="G1030" s="47" t="s">
        <v>2749</v>
      </c>
      <c r="H1030" s="27">
        <v>965000000</v>
      </c>
      <c r="I1030" s="282"/>
      <c r="J1030" s="27">
        <v>-600000000</v>
      </c>
      <c r="K1030" s="27">
        <f t="shared" si="21"/>
        <v>365000000</v>
      </c>
      <c r="L1030" s="199"/>
      <c r="M1030" s="343"/>
    </row>
    <row r="1031" spans="1:13" ht="51" x14ac:dyDescent="0.35">
      <c r="A1031" s="54">
        <v>23020105</v>
      </c>
      <c r="B1031" s="436" t="s">
        <v>2891</v>
      </c>
      <c r="C1031" s="54">
        <v>70630</v>
      </c>
      <c r="D1031" s="75">
        <v>100000010104</v>
      </c>
      <c r="E1031" s="54">
        <v>3101</v>
      </c>
      <c r="F1031" s="54">
        <v>10731900</v>
      </c>
      <c r="G1031" s="86" t="s">
        <v>2750</v>
      </c>
      <c r="H1031" s="58">
        <v>3000000</v>
      </c>
      <c r="I1031" s="308"/>
      <c r="J1031" s="87"/>
      <c r="K1031" s="58">
        <f t="shared" si="21"/>
        <v>3000000</v>
      </c>
      <c r="L1031" s="204" t="s">
        <v>2553</v>
      </c>
      <c r="M1031" s="343"/>
    </row>
    <row r="1032" spans="1:13" ht="51" x14ac:dyDescent="0.35">
      <c r="A1032" s="23">
        <v>23020105</v>
      </c>
      <c r="B1032" s="436" t="s">
        <v>2891</v>
      </c>
      <c r="C1032" s="23">
        <v>70630</v>
      </c>
      <c r="D1032" s="46">
        <v>100000010104</v>
      </c>
      <c r="E1032" s="23">
        <v>3101</v>
      </c>
      <c r="F1032" s="23">
        <v>10721300</v>
      </c>
      <c r="G1032" s="47" t="s">
        <v>2751</v>
      </c>
      <c r="H1032" s="27">
        <v>230000000</v>
      </c>
      <c r="I1032" s="282"/>
      <c r="J1032" s="27">
        <v>-100000000</v>
      </c>
      <c r="K1032" s="27">
        <f t="shared" si="21"/>
        <v>130000000</v>
      </c>
      <c r="L1032" s="199"/>
      <c r="M1032" s="343"/>
    </row>
    <row r="1033" spans="1:13" ht="51" x14ac:dyDescent="0.35">
      <c r="A1033" s="23">
        <v>23020105</v>
      </c>
      <c r="B1033" s="436" t="s">
        <v>2891</v>
      </c>
      <c r="C1033" s="23">
        <v>70630</v>
      </c>
      <c r="D1033" s="46">
        <v>100000010104</v>
      </c>
      <c r="E1033" s="23">
        <v>3101</v>
      </c>
      <c r="F1033" s="23">
        <v>10720600</v>
      </c>
      <c r="G1033" s="47" t="s">
        <v>2752</v>
      </c>
      <c r="H1033" s="27"/>
      <c r="I1033" s="282"/>
      <c r="J1033" s="41"/>
      <c r="K1033" s="41">
        <f t="shared" si="21"/>
        <v>0</v>
      </c>
      <c r="L1033" s="199"/>
      <c r="M1033" s="343"/>
    </row>
    <row r="1034" spans="1:13" ht="51" x14ac:dyDescent="0.35">
      <c r="A1034" s="54">
        <v>23020105</v>
      </c>
      <c r="B1034" s="436" t="s">
        <v>2891</v>
      </c>
      <c r="C1034" s="54">
        <v>70630</v>
      </c>
      <c r="D1034" s="75">
        <v>100000010101</v>
      </c>
      <c r="E1034" s="54">
        <v>3101</v>
      </c>
      <c r="F1034" s="54">
        <v>10730300</v>
      </c>
      <c r="G1034" s="86" t="s">
        <v>2753</v>
      </c>
      <c r="H1034" s="58"/>
      <c r="I1034" s="308"/>
      <c r="J1034" s="87"/>
      <c r="K1034" s="87">
        <f t="shared" si="21"/>
        <v>0</v>
      </c>
      <c r="L1034" s="204" t="s">
        <v>2553</v>
      </c>
      <c r="M1034" s="343"/>
    </row>
    <row r="1035" spans="1:13" ht="51" x14ac:dyDescent="0.35">
      <c r="A1035" s="54">
        <v>23020105</v>
      </c>
      <c r="B1035" s="436" t="s">
        <v>2891</v>
      </c>
      <c r="C1035" s="54">
        <v>70630</v>
      </c>
      <c r="D1035" s="75">
        <v>100000010101</v>
      </c>
      <c r="E1035" s="54">
        <v>3101</v>
      </c>
      <c r="F1035" s="54">
        <v>10720500</v>
      </c>
      <c r="G1035" s="86" t="s">
        <v>2754</v>
      </c>
      <c r="H1035" s="58">
        <v>30000000</v>
      </c>
      <c r="I1035" s="308"/>
      <c r="J1035" s="87"/>
      <c r="K1035" s="58">
        <f t="shared" si="21"/>
        <v>30000000</v>
      </c>
      <c r="L1035" s="204" t="s">
        <v>2553</v>
      </c>
      <c r="M1035" s="343"/>
    </row>
    <row r="1036" spans="1:13" ht="51" x14ac:dyDescent="0.35">
      <c r="A1036" s="23">
        <v>23020105</v>
      </c>
      <c r="B1036" s="436" t="s">
        <v>2891</v>
      </c>
      <c r="C1036" s="23">
        <v>70630</v>
      </c>
      <c r="D1036" s="46">
        <v>100000010101</v>
      </c>
      <c r="E1036" s="23">
        <v>3101</v>
      </c>
      <c r="F1036" s="23">
        <v>10721300</v>
      </c>
      <c r="G1036" s="47" t="s">
        <v>2755</v>
      </c>
      <c r="H1036" s="27"/>
      <c r="I1036" s="282"/>
      <c r="J1036" s="41"/>
      <c r="K1036" s="41">
        <f t="shared" si="21"/>
        <v>0</v>
      </c>
      <c r="L1036" s="199"/>
      <c r="M1036" s="343"/>
    </row>
    <row r="1037" spans="1:13" ht="51" x14ac:dyDescent="0.35">
      <c r="A1037" s="54">
        <v>23020105</v>
      </c>
      <c r="B1037" s="436" t="s">
        <v>2891</v>
      </c>
      <c r="C1037" s="54">
        <v>70630</v>
      </c>
      <c r="D1037" s="75">
        <v>100000010102</v>
      </c>
      <c r="E1037" s="54">
        <v>3101</v>
      </c>
      <c r="F1037" s="54">
        <v>10730200</v>
      </c>
      <c r="G1037" s="86" t="s">
        <v>2756</v>
      </c>
      <c r="H1037" s="58">
        <v>5000000</v>
      </c>
      <c r="I1037" s="308"/>
      <c r="J1037" s="87"/>
      <c r="K1037" s="58">
        <f t="shared" si="21"/>
        <v>5000000</v>
      </c>
      <c r="L1037" s="204" t="s">
        <v>2553</v>
      </c>
      <c r="M1037" s="343"/>
    </row>
    <row r="1038" spans="1:13" ht="51" x14ac:dyDescent="0.35">
      <c r="A1038" s="54">
        <v>23020105</v>
      </c>
      <c r="B1038" s="436" t="s">
        <v>2891</v>
      </c>
      <c r="C1038" s="54">
        <v>70630</v>
      </c>
      <c r="D1038" s="75">
        <v>100000010102</v>
      </c>
      <c r="E1038" s="54">
        <v>3101</v>
      </c>
      <c r="F1038" s="54">
        <v>10712200</v>
      </c>
      <c r="G1038" s="86" t="s">
        <v>2757</v>
      </c>
      <c r="H1038" s="58">
        <v>5000000</v>
      </c>
      <c r="I1038" s="308"/>
      <c r="J1038" s="87"/>
      <c r="K1038" s="58">
        <f t="shared" si="21"/>
        <v>5000000</v>
      </c>
      <c r="L1038" s="204" t="s">
        <v>2553</v>
      </c>
      <c r="M1038" s="343"/>
    </row>
    <row r="1039" spans="1:13" ht="76.5" x14ac:dyDescent="0.35">
      <c r="A1039" s="54">
        <v>23020105</v>
      </c>
      <c r="B1039" s="436" t="s">
        <v>2891</v>
      </c>
      <c r="C1039" s="54">
        <v>70630</v>
      </c>
      <c r="D1039" s="75">
        <v>100000010102</v>
      </c>
      <c r="E1039" s="54">
        <v>3101</v>
      </c>
      <c r="F1039" s="54">
        <v>10721300</v>
      </c>
      <c r="G1039" s="86" t="s">
        <v>2758</v>
      </c>
      <c r="H1039" s="58"/>
      <c r="I1039" s="308"/>
      <c r="J1039" s="87"/>
      <c r="K1039" s="87">
        <f t="shared" si="21"/>
        <v>0</v>
      </c>
      <c r="L1039" s="204" t="s">
        <v>2553</v>
      </c>
      <c r="M1039" s="343"/>
    </row>
    <row r="1040" spans="1:13" ht="51" x14ac:dyDescent="0.35">
      <c r="A1040" s="23">
        <v>23020105</v>
      </c>
      <c r="B1040" s="436" t="s">
        <v>2891</v>
      </c>
      <c r="C1040" s="23">
        <v>70630</v>
      </c>
      <c r="D1040" s="46">
        <v>100000010104</v>
      </c>
      <c r="E1040" s="23">
        <v>3101</v>
      </c>
      <c r="F1040" s="23">
        <v>10712300</v>
      </c>
      <c r="G1040" s="47" t="s">
        <v>2759</v>
      </c>
      <c r="H1040" s="27"/>
      <c r="I1040" s="282"/>
      <c r="J1040" s="41"/>
      <c r="K1040" s="41">
        <f t="shared" si="21"/>
        <v>0</v>
      </c>
      <c r="L1040" s="199"/>
      <c r="M1040" s="343"/>
    </row>
    <row r="1041" spans="1:12" ht="51" x14ac:dyDescent="0.35">
      <c r="A1041" s="23">
        <v>23020105</v>
      </c>
      <c r="B1041" s="436" t="s">
        <v>2891</v>
      </c>
      <c r="C1041" s="23">
        <v>70630</v>
      </c>
      <c r="D1041" s="46">
        <v>10000010104</v>
      </c>
      <c r="E1041" s="25">
        <v>3101</v>
      </c>
      <c r="F1041" s="23">
        <v>10721300</v>
      </c>
      <c r="G1041" s="47" t="s">
        <v>300</v>
      </c>
      <c r="H1041" s="67">
        <v>29517684</v>
      </c>
      <c r="I1041" s="224"/>
      <c r="J1041" s="67">
        <v>20482316</v>
      </c>
      <c r="K1041" s="67">
        <f t="shared" si="21"/>
        <v>50000000</v>
      </c>
      <c r="L1041" s="199"/>
    </row>
    <row r="1042" spans="1:12" ht="51" x14ac:dyDescent="0.35">
      <c r="A1042" s="23">
        <v>23020105</v>
      </c>
      <c r="B1042" s="436" t="s">
        <v>2891</v>
      </c>
      <c r="C1042" s="23">
        <v>70630</v>
      </c>
      <c r="D1042" s="46">
        <v>10000010104</v>
      </c>
      <c r="E1042" s="25">
        <v>3101</v>
      </c>
      <c r="F1042" s="23">
        <v>10721300</v>
      </c>
      <c r="G1042" s="47" t="s">
        <v>301</v>
      </c>
      <c r="H1042" s="67">
        <v>267745401</v>
      </c>
      <c r="I1042" s="224"/>
      <c r="J1042" s="84">
        <v>-70871067</v>
      </c>
      <c r="K1042" s="67">
        <f t="shared" si="21"/>
        <v>196874334</v>
      </c>
      <c r="L1042" s="199"/>
    </row>
    <row r="1043" spans="1:12" ht="51" x14ac:dyDescent="0.35">
      <c r="A1043" s="23">
        <v>23020105</v>
      </c>
      <c r="B1043" s="436" t="s">
        <v>2891</v>
      </c>
      <c r="C1043" s="23">
        <v>70630</v>
      </c>
      <c r="D1043" s="46">
        <v>10000010104</v>
      </c>
      <c r="E1043" s="25">
        <v>3101</v>
      </c>
      <c r="F1043" s="23">
        <v>10721300</v>
      </c>
      <c r="G1043" s="47" t="s">
        <v>302</v>
      </c>
      <c r="H1043" s="67" t="s">
        <v>20</v>
      </c>
      <c r="I1043" s="224">
        <v>13117213</v>
      </c>
      <c r="J1043" s="68">
        <v>10000000</v>
      </c>
      <c r="K1043" s="83">
        <f t="shared" si="21"/>
        <v>10000000</v>
      </c>
      <c r="L1043" s="199"/>
    </row>
    <row r="1044" spans="1:12" ht="51" x14ac:dyDescent="0.35">
      <c r="A1044" s="54">
        <v>23020105</v>
      </c>
      <c r="B1044" s="436" t="s">
        <v>2891</v>
      </c>
      <c r="C1044" s="54">
        <v>70630</v>
      </c>
      <c r="D1044" s="75">
        <v>100000010102</v>
      </c>
      <c r="E1044" s="56">
        <v>3101</v>
      </c>
      <c r="F1044" s="54">
        <v>10721300</v>
      </c>
      <c r="G1044" s="57" t="s">
        <v>1971</v>
      </c>
      <c r="H1044" s="58">
        <v>2500000</v>
      </c>
      <c r="I1044" s="221"/>
      <c r="J1044" s="87"/>
      <c r="K1044" s="58">
        <f t="shared" si="21"/>
        <v>2500000</v>
      </c>
      <c r="L1044" s="204" t="s">
        <v>2889</v>
      </c>
    </row>
    <row r="1045" spans="1:12" ht="51" x14ac:dyDescent="0.35">
      <c r="A1045" s="54">
        <v>23020105</v>
      </c>
      <c r="B1045" s="436" t="s">
        <v>2891</v>
      </c>
      <c r="C1045" s="54">
        <v>70630</v>
      </c>
      <c r="D1045" s="75">
        <v>100000010102</v>
      </c>
      <c r="E1045" s="56">
        <v>3101</v>
      </c>
      <c r="F1045" s="54">
        <v>10711000</v>
      </c>
      <c r="G1045" s="57" t="s">
        <v>1972</v>
      </c>
      <c r="H1045" s="58">
        <v>250000</v>
      </c>
      <c r="I1045" s="221"/>
      <c r="J1045" s="87"/>
      <c r="K1045" s="58">
        <f t="shared" si="21"/>
        <v>250000</v>
      </c>
      <c r="L1045" s="204" t="s">
        <v>2889</v>
      </c>
    </row>
    <row r="1046" spans="1:12" ht="76.5" x14ac:dyDescent="0.35">
      <c r="A1046" s="54">
        <v>23020105</v>
      </c>
      <c r="B1046" s="436" t="s">
        <v>2891</v>
      </c>
      <c r="C1046" s="54">
        <v>70630</v>
      </c>
      <c r="D1046" s="75">
        <v>100000010102</v>
      </c>
      <c r="E1046" s="56">
        <v>3101</v>
      </c>
      <c r="F1046" s="54">
        <v>10722000</v>
      </c>
      <c r="G1046" s="57" t="s">
        <v>1973</v>
      </c>
      <c r="H1046" s="58">
        <v>4125812</v>
      </c>
      <c r="I1046" s="221"/>
      <c r="J1046" s="87"/>
      <c r="K1046" s="58">
        <f t="shared" si="21"/>
        <v>4125812</v>
      </c>
      <c r="L1046" s="204" t="s">
        <v>2889</v>
      </c>
    </row>
    <row r="1047" spans="1:12" ht="51" x14ac:dyDescent="0.35">
      <c r="A1047" s="54">
        <v>23020105</v>
      </c>
      <c r="B1047" s="436" t="s">
        <v>2891</v>
      </c>
      <c r="C1047" s="54">
        <v>70443</v>
      </c>
      <c r="D1047" s="75">
        <v>100000010101</v>
      </c>
      <c r="E1047" s="56">
        <v>3101</v>
      </c>
      <c r="F1047" s="54">
        <v>10720800</v>
      </c>
      <c r="G1047" s="57" t="s">
        <v>1974</v>
      </c>
      <c r="H1047" s="58">
        <v>500000</v>
      </c>
      <c r="I1047" s="221"/>
      <c r="J1047" s="87"/>
      <c r="K1047" s="58">
        <f t="shared" si="21"/>
        <v>500000</v>
      </c>
      <c r="L1047" s="204" t="s">
        <v>2889</v>
      </c>
    </row>
    <row r="1048" spans="1:12" ht="51" x14ac:dyDescent="0.35">
      <c r="A1048" s="23">
        <v>23020105</v>
      </c>
      <c r="B1048" s="436" t="s">
        <v>2892</v>
      </c>
      <c r="C1048" s="23">
        <v>70630</v>
      </c>
      <c r="D1048" s="46">
        <v>100000010102</v>
      </c>
      <c r="E1048" s="25">
        <v>3101</v>
      </c>
      <c r="F1048" s="23">
        <v>10721300</v>
      </c>
      <c r="G1048" s="26" t="s">
        <v>432</v>
      </c>
      <c r="H1048" s="27">
        <v>1600000</v>
      </c>
      <c r="I1048" s="215"/>
      <c r="J1048" s="41"/>
      <c r="K1048" s="27">
        <f t="shared" si="21"/>
        <v>1600000</v>
      </c>
      <c r="L1048" s="199"/>
    </row>
    <row r="1049" spans="1:12" ht="51" x14ac:dyDescent="0.35">
      <c r="A1049" s="23">
        <v>23020105</v>
      </c>
      <c r="B1049" s="436" t="s">
        <v>2892</v>
      </c>
      <c r="C1049" s="23">
        <v>70133</v>
      </c>
      <c r="D1049" s="46">
        <v>100000010102</v>
      </c>
      <c r="E1049" s="25">
        <v>3101</v>
      </c>
      <c r="F1049" s="23">
        <v>10721306</v>
      </c>
      <c r="G1049" s="26" t="s">
        <v>453</v>
      </c>
      <c r="H1049" s="27">
        <v>2240009</v>
      </c>
      <c r="I1049" s="215"/>
      <c r="J1049" s="41">
        <v>2240009</v>
      </c>
      <c r="K1049" s="93">
        <f t="shared" si="21"/>
        <v>4480018</v>
      </c>
      <c r="L1049" s="199"/>
    </row>
    <row r="1050" spans="1:12" ht="51" x14ac:dyDescent="0.35">
      <c r="A1050" s="23">
        <v>23020105</v>
      </c>
      <c r="B1050" s="436" t="s">
        <v>2893</v>
      </c>
      <c r="C1050" s="23">
        <v>70630</v>
      </c>
      <c r="D1050" s="46">
        <v>100000010104</v>
      </c>
      <c r="E1050" s="25">
        <v>3101</v>
      </c>
      <c r="F1050" s="23">
        <v>10721300</v>
      </c>
      <c r="G1050" s="47" t="s">
        <v>598</v>
      </c>
      <c r="H1050" s="101">
        <v>4000000</v>
      </c>
      <c r="I1050" s="255"/>
      <c r="J1050" s="106"/>
      <c r="K1050" s="101">
        <f t="shared" ref="K1050:K1082" si="22">SUM(H1050,J1050)</f>
        <v>4000000</v>
      </c>
      <c r="L1050" s="200"/>
    </row>
    <row r="1051" spans="1:12" ht="51" x14ac:dyDescent="0.35">
      <c r="A1051" s="23">
        <v>23020105</v>
      </c>
      <c r="B1051" s="436" t="s">
        <v>2893</v>
      </c>
      <c r="C1051" s="23">
        <v>70630</v>
      </c>
      <c r="D1051" s="46">
        <v>100000010102</v>
      </c>
      <c r="E1051" s="25">
        <v>3101</v>
      </c>
      <c r="F1051" s="23">
        <v>10721300</v>
      </c>
      <c r="G1051" s="47" t="s">
        <v>622</v>
      </c>
      <c r="H1051" s="101">
        <v>2550975</v>
      </c>
      <c r="I1051" s="255"/>
      <c r="J1051" s="101"/>
      <c r="K1051" s="101">
        <f t="shared" si="22"/>
        <v>2550975</v>
      </c>
      <c r="L1051" s="200"/>
    </row>
    <row r="1052" spans="1:12" ht="51" x14ac:dyDescent="0.35">
      <c r="A1052" s="23">
        <v>23020105</v>
      </c>
      <c r="B1052" s="436" t="s">
        <v>2893</v>
      </c>
      <c r="C1052" s="23">
        <v>70630</v>
      </c>
      <c r="D1052" s="46">
        <v>100000010102</v>
      </c>
      <c r="E1052" s="25">
        <v>3101</v>
      </c>
      <c r="F1052" s="23">
        <v>10730100</v>
      </c>
      <c r="G1052" s="47" t="s">
        <v>626</v>
      </c>
      <c r="H1052" s="27">
        <v>11520000</v>
      </c>
      <c r="I1052" s="215"/>
      <c r="J1052" s="41">
        <v>-5000000</v>
      </c>
      <c r="K1052" s="27">
        <f t="shared" si="22"/>
        <v>6520000</v>
      </c>
      <c r="L1052" s="199"/>
    </row>
    <row r="1053" spans="1:12" ht="51" x14ac:dyDescent="0.35">
      <c r="A1053" s="23">
        <v>23020105</v>
      </c>
      <c r="B1053" s="436" t="s">
        <v>2893</v>
      </c>
      <c r="C1053" s="23">
        <v>70630</v>
      </c>
      <c r="D1053" s="46">
        <v>100000010102</v>
      </c>
      <c r="E1053" s="25">
        <v>3101</v>
      </c>
      <c r="F1053" s="23">
        <v>10730200</v>
      </c>
      <c r="G1053" s="47" t="s">
        <v>627</v>
      </c>
      <c r="H1053" s="27">
        <v>9600000</v>
      </c>
      <c r="I1053" s="215"/>
      <c r="J1053" s="41">
        <v>-5000000</v>
      </c>
      <c r="K1053" s="27">
        <f t="shared" si="22"/>
        <v>4600000</v>
      </c>
      <c r="L1053" s="199"/>
    </row>
    <row r="1054" spans="1:12" ht="51" x14ac:dyDescent="0.35">
      <c r="A1054" s="23">
        <v>23020105</v>
      </c>
      <c r="B1054" s="436" t="s">
        <v>2893</v>
      </c>
      <c r="C1054" s="23">
        <v>70630</v>
      </c>
      <c r="D1054" s="46">
        <v>100000010102</v>
      </c>
      <c r="E1054" s="25">
        <v>3101</v>
      </c>
      <c r="F1054" s="23">
        <v>10730300</v>
      </c>
      <c r="G1054" s="47" t="s">
        <v>628</v>
      </c>
      <c r="H1054" s="27">
        <v>9600000</v>
      </c>
      <c r="I1054" s="215"/>
      <c r="J1054" s="41">
        <v>-5000000</v>
      </c>
      <c r="K1054" s="27">
        <f t="shared" si="22"/>
        <v>4600000</v>
      </c>
      <c r="L1054" s="199"/>
    </row>
    <row r="1055" spans="1:12" ht="51" x14ac:dyDescent="0.35">
      <c r="A1055" s="23">
        <v>23020105</v>
      </c>
      <c r="B1055" s="436" t="s">
        <v>2893</v>
      </c>
      <c r="C1055" s="23">
        <v>70630</v>
      </c>
      <c r="D1055" s="46">
        <v>100000010102</v>
      </c>
      <c r="E1055" s="25">
        <v>3101</v>
      </c>
      <c r="F1055" s="23">
        <v>10720400</v>
      </c>
      <c r="G1055" s="47" t="s">
        <v>629</v>
      </c>
      <c r="H1055" s="27">
        <v>9600000</v>
      </c>
      <c r="I1055" s="215"/>
      <c r="J1055" s="41">
        <v>-5000000</v>
      </c>
      <c r="K1055" s="27">
        <f t="shared" si="22"/>
        <v>4600000</v>
      </c>
      <c r="L1055" s="199"/>
    </row>
    <row r="1056" spans="1:12" ht="51" x14ac:dyDescent="0.35">
      <c r="A1056" s="23">
        <v>23020105</v>
      </c>
      <c r="B1056" s="436" t="s">
        <v>2893</v>
      </c>
      <c r="C1056" s="23">
        <v>70630</v>
      </c>
      <c r="D1056" s="46">
        <v>100000010102</v>
      </c>
      <c r="E1056" s="25">
        <v>3101</v>
      </c>
      <c r="F1056" s="23">
        <v>10720500</v>
      </c>
      <c r="G1056" s="47" t="s">
        <v>630</v>
      </c>
      <c r="H1056" s="27">
        <v>11520000</v>
      </c>
      <c r="I1056" s="215"/>
      <c r="J1056" s="41">
        <v>-5000000</v>
      </c>
      <c r="K1056" s="27">
        <f t="shared" si="22"/>
        <v>6520000</v>
      </c>
      <c r="L1056" s="199"/>
    </row>
    <row r="1057" spans="1:12" ht="51" x14ac:dyDescent="0.35">
      <c r="A1057" s="23">
        <v>23020105</v>
      </c>
      <c r="B1057" s="436" t="s">
        <v>2893</v>
      </c>
      <c r="C1057" s="23">
        <v>70630</v>
      </c>
      <c r="D1057" s="46">
        <v>100000010102</v>
      </c>
      <c r="E1057" s="25">
        <v>3101</v>
      </c>
      <c r="F1057" s="23">
        <v>10720600</v>
      </c>
      <c r="G1057" s="47" t="s">
        <v>631</v>
      </c>
      <c r="H1057" s="27">
        <v>11520000</v>
      </c>
      <c r="I1057" s="215"/>
      <c r="J1057" s="41">
        <v>-5000000</v>
      </c>
      <c r="K1057" s="27">
        <f t="shared" si="22"/>
        <v>6520000</v>
      </c>
      <c r="L1057" s="199"/>
    </row>
    <row r="1058" spans="1:12" ht="51" x14ac:dyDescent="0.35">
      <c r="A1058" s="23">
        <v>23020105</v>
      </c>
      <c r="B1058" s="436" t="s">
        <v>2893</v>
      </c>
      <c r="C1058" s="23">
        <v>70630</v>
      </c>
      <c r="D1058" s="46">
        <v>100000010102</v>
      </c>
      <c r="E1058" s="25">
        <v>3101</v>
      </c>
      <c r="F1058" s="23">
        <v>10720700</v>
      </c>
      <c r="G1058" s="47" t="s">
        <v>632</v>
      </c>
      <c r="H1058" s="27">
        <v>9600000</v>
      </c>
      <c r="I1058" s="215"/>
      <c r="J1058" s="41">
        <v>-5000000</v>
      </c>
      <c r="K1058" s="27">
        <f t="shared" si="22"/>
        <v>4600000</v>
      </c>
      <c r="L1058" s="199"/>
    </row>
    <row r="1059" spans="1:12" ht="51" x14ac:dyDescent="0.35">
      <c r="A1059" s="23">
        <v>23020105</v>
      </c>
      <c r="B1059" s="436" t="s">
        <v>2893</v>
      </c>
      <c r="C1059" s="23">
        <v>70630</v>
      </c>
      <c r="D1059" s="46">
        <v>100000010102</v>
      </c>
      <c r="E1059" s="25">
        <v>3101</v>
      </c>
      <c r="F1059" s="23">
        <v>10720800</v>
      </c>
      <c r="G1059" s="47" t="s">
        <v>633</v>
      </c>
      <c r="H1059" s="27">
        <v>9600000</v>
      </c>
      <c r="I1059" s="215"/>
      <c r="J1059" s="41">
        <v>-5000000</v>
      </c>
      <c r="K1059" s="27">
        <f t="shared" si="22"/>
        <v>4600000</v>
      </c>
      <c r="L1059" s="199"/>
    </row>
    <row r="1060" spans="1:12" ht="51" x14ac:dyDescent="0.35">
      <c r="A1060" s="23">
        <v>23020105</v>
      </c>
      <c r="B1060" s="436" t="s">
        <v>2893</v>
      </c>
      <c r="C1060" s="23">
        <v>70630</v>
      </c>
      <c r="D1060" s="46">
        <v>100000010102</v>
      </c>
      <c r="E1060" s="25">
        <v>3101</v>
      </c>
      <c r="F1060" s="23">
        <v>10710900</v>
      </c>
      <c r="G1060" s="47" t="s">
        <v>634</v>
      </c>
      <c r="H1060" s="27">
        <v>11520000</v>
      </c>
      <c r="I1060" s="215"/>
      <c r="J1060" s="41">
        <v>-5000000</v>
      </c>
      <c r="K1060" s="27">
        <f t="shared" si="22"/>
        <v>6520000</v>
      </c>
      <c r="L1060" s="199"/>
    </row>
    <row r="1061" spans="1:12" ht="51" x14ac:dyDescent="0.35">
      <c r="A1061" s="34">
        <v>23020105</v>
      </c>
      <c r="B1061" s="436" t="s">
        <v>2893</v>
      </c>
      <c r="C1061" s="34">
        <v>70630</v>
      </c>
      <c r="D1061" s="49">
        <v>100000010102</v>
      </c>
      <c r="E1061" s="36">
        <v>3101</v>
      </c>
      <c r="F1061" s="34">
        <v>10711000</v>
      </c>
      <c r="G1061" s="50" t="s">
        <v>635</v>
      </c>
      <c r="H1061" s="38">
        <v>9600000</v>
      </c>
      <c r="I1061" s="218"/>
      <c r="J1061" s="44">
        <v>-5000000</v>
      </c>
      <c r="K1061" s="38">
        <f t="shared" si="22"/>
        <v>4600000</v>
      </c>
      <c r="L1061" s="198"/>
    </row>
    <row r="1062" spans="1:12" ht="51" x14ac:dyDescent="0.35">
      <c r="A1062" s="23">
        <v>23020105</v>
      </c>
      <c r="B1062" s="436" t="s">
        <v>2893</v>
      </c>
      <c r="C1062" s="23">
        <v>70630</v>
      </c>
      <c r="D1062" s="46">
        <v>100000010102</v>
      </c>
      <c r="E1062" s="25">
        <v>3101</v>
      </c>
      <c r="F1062" s="23">
        <v>10711100</v>
      </c>
      <c r="G1062" s="47" t="s">
        <v>636</v>
      </c>
      <c r="H1062" s="27">
        <v>13440000</v>
      </c>
      <c r="I1062" s="215"/>
      <c r="J1062" s="41">
        <v>-5000000</v>
      </c>
      <c r="K1062" s="27">
        <f t="shared" si="22"/>
        <v>8440000</v>
      </c>
      <c r="L1062" s="199"/>
    </row>
    <row r="1063" spans="1:12" ht="51" x14ac:dyDescent="0.35">
      <c r="A1063" s="23">
        <v>23020105</v>
      </c>
      <c r="B1063" s="436" t="s">
        <v>2893</v>
      </c>
      <c r="C1063" s="23">
        <v>70630</v>
      </c>
      <c r="D1063" s="46">
        <v>100000010102</v>
      </c>
      <c r="E1063" s="25">
        <v>3101</v>
      </c>
      <c r="F1063" s="23">
        <v>10711200</v>
      </c>
      <c r="G1063" s="47" t="s">
        <v>637</v>
      </c>
      <c r="H1063" s="27">
        <v>9600000</v>
      </c>
      <c r="I1063" s="215"/>
      <c r="J1063" s="41">
        <v>-5000000</v>
      </c>
      <c r="K1063" s="27">
        <f t="shared" si="22"/>
        <v>4600000</v>
      </c>
      <c r="L1063" s="199"/>
    </row>
    <row r="1064" spans="1:12" ht="51" x14ac:dyDescent="0.35">
      <c r="A1064" s="23">
        <v>23020105</v>
      </c>
      <c r="B1064" s="436" t="s">
        <v>2893</v>
      </c>
      <c r="C1064" s="23">
        <v>70630</v>
      </c>
      <c r="D1064" s="46">
        <v>100000010102</v>
      </c>
      <c r="E1064" s="25">
        <v>3101</v>
      </c>
      <c r="F1064" s="23">
        <v>10721300</v>
      </c>
      <c r="G1064" s="47" t="s">
        <v>638</v>
      </c>
      <c r="H1064" s="27">
        <v>11520000</v>
      </c>
      <c r="I1064" s="215"/>
      <c r="J1064" s="41">
        <v>-5000000</v>
      </c>
      <c r="K1064" s="27">
        <f t="shared" si="22"/>
        <v>6520000</v>
      </c>
      <c r="L1064" s="199"/>
    </row>
    <row r="1065" spans="1:12" ht="51" x14ac:dyDescent="0.35">
      <c r="A1065" s="23">
        <v>23020105</v>
      </c>
      <c r="B1065" s="436" t="s">
        <v>2893</v>
      </c>
      <c r="C1065" s="23">
        <v>70630</v>
      </c>
      <c r="D1065" s="46">
        <v>100000010102</v>
      </c>
      <c r="E1065" s="25">
        <v>3101</v>
      </c>
      <c r="F1065" s="23">
        <v>10731400</v>
      </c>
      <c r="G1065" s="47" t="s">
        <v>639</v>
      </c>
      <c r="H1065" s="27">
        <v>9600000</v>
      </c>
      <c r="I1065" s="215"/>
      <c r="J1065" s="41">
        <v>-5000000</v>
      </c>
      <c r="K1065" s="27">
        <f t="shared" si="22"/>
        <v>4600000</v>
      </c>
      <c r="L1065" s="199"/>
    </row>
    <row r="1066" spans="1:12" ht="51" x14ac:dyDescent="0.35">
      <c r="A1066" s="23">
        <v>23020105</v>
      </c>
      <c r="B1066" s="436" t="s">
        <v>2893</v>
      </c>
      <c r="C1066" s="23">
        <v>70630</v>
      </c>
      <c r="D1066" s="46">
        <v>100000010102</v>
      </c>
      <c r="E1066" s="25">
        <v>3101</v>
      </c>
      <c r="F1066" s="23">
        <v>10731500</v>
      </c>
      <c r="G1066" s="47" t="s">
        <v>640</v>
      </c>
      <c r="H1066" s="27">
        <v>11520000</v>
      </c>
      <c r="I1066" s="215"/>
      <c r="J1066" s="41">
        <v>-5000000</v>
      </c>
      <c r="K1066" s="27">
        <f t="shared" si="22"/>
        <v>6520000</v>
      </c>
      <c r="L1066" s="199"/>
    </row>
    <row r="1067" spans="1:12" ht="51" x14ac:dyDescent="0.35">
      <c r="A1067" s="23">
        <v>23020105</v>
      </c>
      <c r="B1067" s="436" t="s">
        <v>2893</v>
      </c>
      <c r="C1067" s="23">
        <v>70630</v>
      </c>
      <c r="D1067" s="46">
        <v>100000010102</v>
      </c>
      <c r="E1067" s="25">
        <v>3101</v>
      </c>
      <c r="F1067" s="23">
        <v>10731700</v>
      </c>
      <c r="G1067" s="47" t="s">
        <v>641</v>
      </c>
      <c r="H1067" s="27">
        <v>9600000</v>
      </c>
      <c r="I1067" s="215"/>
      <c r="J1067" s="41">
        <v>-5000000</v>
      </c>
      <c r="K1067" s="27">
        <f t="shared" si="22"/>
        <v>4600000</v>
      </c>
      <c r="L1067" s="199"/>
    </row>
    <row r="1068" spans="1:12" ht="51" x14ac:dyDescent="0.35">
      <c r="A1068" s="23">
        <v>23020105</v>
      </c>
      <c r="B1068" s="436" t="s">
        <v>2893</v>
      </c>
      <c r="C1068" s="23">
        <v>70630</v>
      </c>
      <c r="D1068" s="46">
        <v>100000010102</v>
      </c>
      <c r="E1068" s="25">
        <v>3101</v>
      </c>
      <c r="F1068" s="23">
        <v>10731600</v>
      </c>
      <c r="G1068" s="47" t="s">
        <v>642</v>
      </c>
      <c r="H1068" s="27">
        <v>11520000</v>
      </c>
      <c r="I1068" s="215"/>
      <c r="J1068" s="41">
        <v>-5000000</v>
      </c>
      <c r="K1068" s="27">
        <f t="shared" si="22"/>
        <v>6520000</v>
      </c>
      <c r="L1068" s="199"/>
    </row>
    <row r="1069" spans="1:12" ht="51" x14ac:dyDescent="0.35">
      <c r="A1069" s="23">
        <v>23020105</v>
      </c>
      <c r="B1069" s="436" t="s">
        <v>2893</v>
      </c>
      <c r="C1069" s="23">
        <v>70630</v>
      </c>
      <c r="D1069" s="46">
        <v>100000010102</v>
      </c>
      <c r="E1069" s="25">
        <v>3101</v>
      </c>
      <c r="F1069" s="23">
        <v>10731800</v>
      </c>
      <c r="G1069" s="47" t="s">
        <v>643</v>
      </c>
      <c r="H1069" s="27">
        <v>9600000</v>
      </c>
      <c r="I1069" s="215"/>
      <c r="J1069" s="41">
        <v>-5000000</v>
      </c>
      <c r="K1069" s="27">
        <f t="shared" si="22"/>
        <v>4600000</v>
      </c>
      <c r="L1069" s="199"/>
    </row>
    <row r="1070" spans="1:12" ht="51" x14ac:dyDescent="0.35">
      <c r="A1070" s="23">
        <v>23020105</v>
      </c>
      <c r="B1070" s="436" t="s">
        <v>2893</v>
      </c>
      <c r="C1070" s="23">
        <v>70630</v>
      </c>
      <c r="D1070" s="46">
        <v>100000010102</v>
      </c>
      <c r="E1070" s="25">
        <v>3101</v>
      </c>
      <c r="F1070" s="23">
        <v>10731900</v>
      </c>
      <c r="G1070" s="47" t="s">
        <v>644</v>
      </c>
      <c r="H1070" s="27">
        <v>11520000</v>
      </c>
      <c r="I1070" s="215"/>
      <c r="J1070" s="41">
        <v>-5000000</v>
      </c>
      <c r="K1070" s="27">
        <f t="shared" si="22"/>
        <v>6520000</v>
      </c>
      <c r="L1070" s="199"/>
    </row>
    <row r="1071" spans="1:12" ht="51" x14ac:dyDescent="0.35">
      <c r="A1071" s="23">
        <v>23020105</v>
      </c>
      <c r="B1071" s="436" t="s">
        <v>2893</v>
      </c>
      <c r="C1071" s="23">
        <v>70630</v>
      </c>
      <c r="D1071" s="46">
        <v>100000010102</v>
      </c>
      <c r="E1071" s="25">
        <v>3101</v>
      </c>
      <c r="F1071" s="23">
        <v>10722000</v>
      </c>
      <c r="G1071" s="47" t="s">
        <v>645</v>
      </c>
      <c r="H1071" s="27">
        <v>9600000</v>
      </c>
      <c r="I1071" s="215"/>
      <c r="J1071" s="41">
        <v>-5000000</v>
      </c>
      <c r="K1071" s="27">
        <f t="shared" si="22"/>
        <v>4600000</v>
      </c>
      <c r="L1071" s="199"/>
    </row>
    <row r="1072" spans="1:12" ht="51" x14ac:dyDescent="0.35">
      <c r="A1072" s="23">
        <v>23020105</v>
      </c>
      <c r="B1072" s="436" t="s">
        <v>2893</v>
      </c>
      <c r="C1072" s="23">
        <v>70630</v>
      </c>
      <c r="D1072" s="46">
        <v>100000010102</v>
      </c>
      <c r="E1072" s="25">
        <v>3101</v>
      </c>
      <c r="F1072" s="23">
        <v>10712100</v>
      </c>
      <c r="G1072" s="47" t="s">
        <v>646</v>
      </c>
      <c r="H1072" s="27">
        <v>9600000</v>
      </c>
      <c r="I1072" s="215"/>
      <c r="J1072" s="41">
        <v>-5000000</v>
      </c>
      <c r="K1072" s="27">
        <f t="shared" si="22"/>
        <v>4600000</v>
      </c>
      <c r="L1072" s="199"/>
    </row>
    <row r="1073" spans="1:12" ht="51" x14ac:dyDescent="0.35">
      <c r="A1073" s="23">
        <v>23020105</v>
      </c>
      <c r="B1073" s="436" t="s">
        <v>2893</v>
      </c>
      <c r="C1073" s="23">
        <v>70630</v>
      </c>
      <c r="D1073" s="46">
        <v>100000010102</v>
      </c>
      <c r="E1073" s="25">
        <v>3101</v>
      </c>
      <c r="F1073" s="23">
        <v>10712200</v>
      </c>
      <c r="G1073" s="47" t="s">
        <v>647</v>
      </c>
      <c r="H1073" s="27">
        <v>9600000</v>
      </c>
      <c r="I1073" s="215"/>
      <c r="J1073" s="41">
        <v>-5000000</v>
      </c>
      <c r="K1073" s="27">
        <f t="shared" si="22"/>
        <v>4600000</v>
      </c>
      <c r="L1073" s="199"/>
    </row>
    <row r="1074" spans="1:12" ht="51" x14ac:dyDescent="0.35">
      <c r="A1074" s="23">
        <v>23020105</v>
      </c>
      <c r="B1074" s="436" t="s">
        <v>2893</v>
      </c>
      <c r="C1074" s="23">
        <v>70630</v>
      </c>
      <c r="D1074" s="46">
        <v>100000010102</v>
      </c>
      <c r="E1074" s="25">
        <v>3101</v>
      </c>
      <c r="F1074" s="23">
        <v>10712300</v>
      </c>
      <c r="G1074" s="48" t="s">
        <v>648</v>
      </c>
      <c r="H1074" s="29">
        <v>9600000</v>
      </c>
      <c r="I1074" s="217"/>
      <c r="J1074" s="40">
        <v>-5000000</v>
      </c>
      <c r="K1074" s="29">
        <f t="shared" si="22"/>
        <v>4600000</v>
      </c>
      <c r="L1074" s="199"/>
    </row>
    <row r="1075" spans="1:12" ht="51" x14ac:dyDescent="0.35">
      <c r="A1075" s="78">
        <v>23020105</v>
      </c>
      <c r="B1075" s="436" t="s">
        <v>2893</v>
      </c>
      <c r="C1075" s="78">
        <v>70630</v>
      </c>
      <c r="D1075" s="79">
        <v>100000010104</v>
      </c>
      <c r="E1075" s="80">
        <v>3101</v>
      </c>
      <c r="F1075" s="78">
        <v>10721300</v>
      </c>
      <c r="G1075" s="91" t="s">
        <v>867</v>
      </c>
      <c r="H1075" s="130">
        <v>5000000</v>
      </c>
      <c r="I1075" s="262"/>
      <c r="J1075" s="131"/>
      <c r="K1075" s="130">
        <f t="shared" si="22"/>
        <v>5000000</v>
      </c>
      <c r="L1075" s="210" t="s">
        <v>2555</v>
      </c>
    </row>
    <row r="1076" spans="1:12" ht="51" x14ac:dyDescent="0.35">
      <c r="A1076" s="54">
        <v>23020105</v>
      </c>
      <c r="B1076" s="436" t="s">
        <v>2893</v>
      </c>
      <c r="C1076" s="54">
        <v>70630</v>
      </c>
      <c r="D1076" s="75">
        <v>100000010104</v>
      </c>
      <c r="E1076" s="56">
        <v>3101</v>
      </c>
      <c r="F1076" s="54">
        <v>10721300</v>
      </c>
      <c r="G1076" s="86" t="s">
        <v>868</v>
      </c>
      <c r="H1076" s="117">
        <v>10000000</v>
      </c>
      <c r="I1076" s="263"/>
      <c r="J1076" s="118"/>
      <c r="K1076" s="130">
        <f t="shared" si="22"/>
        <v>10000000</v>
      </c>
      <c r="L1076" s="204" t="s">
        <v>2555</v>
      </c>
    </row>
    <row r="1077" spans="1:12" ht="76.5" x14ac:dyDescent="0.35">
      <c r="A1077" s="54">
        <v>23020105</v>
      </c>
      <c r="B1077" s="436" t="s">
        <v>2893</v>
      </c>
      <c r="C1077" s="54">
        <v>70630</v>
      </c>
      <c r="D1077" s="75">
        <v>100000010102</v>
      </c>
      <c r="E1077" s="56">
        <v>3101</v>
      </c>
      <c r="F1077" s="54">
        <v>10721300</v>
      </c>
      <c r="G1077" s="86" t="s">
        <v>869</v>
      </c>
      <c r="H1077" s="117">
        <v>3000000</v>
      </c>
      <c r="I1077" s="263"/>
      <c r="J1077" s="118"/>
      <c r="K1077" s="130">
        <f t="shared" si="22"/>
        <v>3000000</v>
      </c>
      <c r="L1077" s="204" t="s">
        <v>2555</v>
      </c>
    </row>
    <row r="1078" spans="1:12" ht="76.5" x14ac:dyDescent="0.35">
      <c r="A1078" s="54">
        <v>23020105</v>
      </c>
      <c r="B1078" s="436" t="s">
        <v>2893</v>
      </c>
      <c r="C1078" s="54">
        <v>70630</v>
      </c>
      <c r="D1078" s="75">
        <v>100000010102</v>
      </c>
      <c r="E1078" s="56">
        <v>3101</v>
      </c>
      <c r="F1078" s="54">
        <v>10721300</v>
      </c>
      <c r="G1078" s="86" t="s">
        <v>870</v>
      </c>
      <c r="H1078" s="117">
        <v>46625083</v>
      </c>
      <c r="I1078" s="263"/>
      <c r="J1078" s="122"/>
      <c r="K1078" s="130">
        <f t="shared" si="22"/>
        <v>46625083</v>
      </c>
      <c r="L1078" s="204" t="s">
        <v>2555</v>
      </c>
    </row>
    <row r="1079" spans="1:12" x14ac:dyDescent="0.35">
      <c r="A1079" s="54">
        <v>23020105</v>
      </c>
      <c r="B1079" s="436" t="s">
        <v>2893</v>
      </c>
      <c r="C1079" s="54">
        <v>70630</v>
      </c>
      <c r="D1079" s="75">
        <v>100000010104</v>
      </c>
      <c r="E1079" s="56">
        <v>3101</v>
      </c>
      <c r="F1079" s="54">
        <v>10721300</v>
      </c>
      <c r="G1079" s="57" t="s">
        <v>966</v>
      </c>
      <c r="H1079" s="58">
        <v>5300000</v>
      </c>
      <c r="I1079" s="221"/>
      <c r="J1079" s="87"/>
      <c r="K1079" s="81">
        <f t="shared" si="22"/>
        <v>5300000</v>
      </c>
      <c r="L1079" s="204" t="s">
        <v>2557</v>
      </c>
    </row>
    <row r="1080" spans="1:12" x14ac:dyDescent="0.35">
      <c r="A1080" s="54">
        <v>23020105</v>
      </c>
      <c r="B1080" s="436" t="s">
        <v>2893</v>
      </c>
      <c r="C1080" s="54">
        <v>70630</v>
      </c>
      <c r="D1080" s="75">
        <v>100000010102</v>
      </c>
      <c r="E1080" s="56">
        <v>3101</v>
      </c>
      <c r="F1080" s="54">
        <v>10721300</v>
      </c>
      <c r="G1080" s="57" t="s">
        <v>967</v>
      </c>
      <c r="H1080" s="58">
        <v>16165000</v>
      </c>
      <c r="I1080" s="221"/>
      <c r="J1080" s="87">
        <v>-9669400</v>
      </c>
      <c r="K1080" s="81">
        <f t="shared" si="22"/>
        <v>6495600</v>
      </c>
      <c r="L1080" s="204" t="s">
        <v>2557</v>
      </c>
    </row>
    <row r="1081" spans="1:12" ht="51" x14ac:dyDescent="0.35">
      <c r="A1081" s="54">
        <v>23020105</v>
      </c>
      <c r="B1081" s="436" t="s">
        <v>2893</v>
      </c>
      <c r="C1081" s="54">
        <v>70630</v>
      </c>
      <c r="D1081" s="75">
        <v>100000010102</v>
      </c>
      <c r="E1081" s="56">
        <v>3101</v>
      </c>
      <c r="F1081" s="54">
        <v>10720500</v>
      </c>
      <c r="G1081" s="57" t="s">
        <v>981</v>
      </c>
      <c r="H1081" s="117">
        <v>2000000</v>
      </c>
      <c r="I1081" s="263"/>
      <c r="J1081" s="118"/>
      <c r="K1081" s="130">
        <f t="shared" si="22"/>
        <v>2000000</v>
      </c>
      <c r="L1081" s="204" t="s">
        <v>2559</v>
      </c>
    </row>
    <row r="1082" spans="1:12" ht="51" x14ac:dyDescent="0.35">
      <c r="A1082" s="54">
        <v>23020105</v>
      </c>
      <c r="B1082" s="436" t="s">
        <v>2893</v>
      </c>
      <c r="C1082" s="54">
        <v>70630</v>
      </c>
      <c r="D1082" s="75">
        <v>100000010102</v>
      </c>
      <c r="E1082" s="56">
        <v>3101</v>
      </c>
      <c r="F1082" s="54">
        <v>10721300</v>
      </c>
      <c r="G1082" s="57" t="s">
        <v>982</v>
      </c>
      <c r="H1082" s="117">
        <v>2000000</v>
      </c>
      <c r="I1082" s="263"/>
      <c r="J1082" s="118"/>
      <c r="K1082" s="130">
        <f t="shared" si="22"/>
        <v>2000000</v>
      </c>
      <c r="L1082" s="204" t="s">
        <v>2559</v>
      </c>
    </row>
    <row r="1083" spans="1:12" ht="51" x14ac:dyDescent="0.35">
      <c r="A1083" s="23">
        <v>23020104</v>
      </c>
      <c r="B1083" s="436" t="s">
        <v>2892</v>
      </c>
      <c r="C1083" s="23">
        <v>70443</v>
      </c>
      <c r="D1083" s="46">
        <v>130000010106</v>
      </c>
      <c r="E1083" s="25">
        <v>3101</v>
      </c>
      <c r="F1083" s="23">
        <v>10710900</v>
      </c>
      <c r="G1083" s="47" t="s">
        <v>2656</v>
      </c>
      <c r="H1083" s="27">
        <v>70000000</v>
      </c>
      <c r="I1083" s="215"/>
      <c r="J1083" s="41">
        <v>-60000000</v>
      </c>
      <c r="K1083" s="38">
        <f>H1083+J1083</f>
        <v>10000000</v>
      </c>
      <c r="L1083" s="199"/>
    </row>
    <row r="1084" spans="1:12" ht="51" x14ac:dyDescent="0.35">
      <c r="A1084" s="23">
        <v>23020104</v>
      </c>
      <c r="B1084" s="436" t="s">
        <v>2893</v>
      </c>
      <c r="C1084" s="23">
        <v>70443</v>
      </c>
      <c r="D1084" s="46">
        <v>50000030105</v>
      </c>
      <c r="E1084" s="25">
        <v>3101</v>
      </c>
      <c r="F1084" s="23">
        <v>10731700</v>
      </c>
      <c r="G1084" s="26" t="s">
        <v>563</v>
      </c>
      <c r="H1084" s="27">
        <v>20000000</v>
      </c>
      <c r="I1084" s="215"/>
      <c r="J1084" s="41">
        <v>-5000000</v>
      </c>
      <c r="K1084" s="38">
        <f t="shared" ref="K1084:K1147" si="23">SUM(H1084,J1084)</f>
        <v>15000000</v>
      </c>
      <c r="L1084" s="199"/>
    </row>
    <row r="1085" spans="1:12" ht="51" x14ac:dyDescent="0.35">
      <c r="A1085" s="23">
        <v>23020103</v>
      </c>
      <c r="B1085" s="436" t="s">
        <v>2891</v>
      </c>
      <c r="C1085" s="23">
        <v>70435</v>
      </c>
      <c r="D1085" s="46">
        <v>140000010104</v>
      </c>
      <c r="E1085" s="25">
        <v>3101</v>
      </c>
      <c r="F1085" s="23">
        <v>10720800</v>
      </c>
      <c r="G1085" s="26" t="s">
        <v>2809</v>
      </c>
      <c r="H1085" s="41">
        <v>2478000</v>
      </c>
      <c r="I1085" s="41"/>
      <c r="J1085" s="27"/>
      <c r="K1085" s="38">
        <f t="shared" si="23"/>
        <v>2478000</v>
      </c>
      <c r="L1085" s="199"/>
    </row>
    <row r="1086" spans="1:12" ht="51" x14ac:dyDescent="0.35">
      <c r="A1086" s="23">
        <v>23020103</v>
      </c>
      <c r="B1086" s="436" t="s">
        <v>2891</v>
      </c>
      <c r="C1086" s="23">
        <v>70435</v>
      </c>
      <c r="D1086" s="46">
        <v>140000010102</v>
      </c>
      <c r="E1086" s="25">
        <v>3101</v>
      </c>
      <c r="F1086" s="23">
        <v>10720517</v>
      </c>
      <c r="G1086" s="26" t="s">
        <v>2127</v>
      </c>
      <c r="H1086" s="27">
        <v>2800000</v>
      </c>
      <c r="I1086" s="215">
        <v>73000</v>
      </c>
      <c r="J1086" s="41"/>
      <c r="K1086" s="38">
        <f t="shared" si="23"/>
        <v>2800000</v>
      </c>
      <c r="L1086" s="199"/>
    </row>
    <row r="1087" spans="1:12" ht="51" x14ac:dyDescent="0.35">
      <c r="A1087" s="54">
        <v>23020103</v>
      </c>
      <c r="B1087" s="436" t="s">
        <v>2891</v>
      </c>
      <c r="C1087" s="54">
        <v>70435</v>
      </c>
      <c r="D1087" s="75">
        <v>140000010104</v>
      </c>
      <c r="E1087" s="56">
        <v>3101</v>
      </c>
      <c r="F1087" s="54">
        <v>10711100</v>
      </c>
      <c r="G1087" s="57" t="s">
        <v>1569</v>
      </c>
      <c r="H1087" s="58">
        <v>500000</v>
      </c>
      <c r="I1087" s="221"/>
      <c r="J1087" s="58"/>
      <c r="K1087" s="81">
        <f t="shared" si="23"/>
        <v>500000</v>
      </c>
      <c r="L1087" s="204" t="s">
        <v>2889</v>
      </c>
    </row>
    <row r="1088" spans="1:12" ht="51" x14ac:dyDescent="0.35">
      <c r="A1088" s="54">
        <v>23020103</v>
      </c>
      <c r="B1088" s="436" t="s">
        <v>2891</v>
      </c>
      <c r="C1088" s="54">
        <v>70435</v>
      </c>
      <c r="D1088" s="75">
        <v>140000010104</v>
      </c>
      <c r="E1088" s="56">
        <v>3101</v>
      </c>
      <c r="F1088" s="54">
        <v>10711100</v>
      </c>
      <c r="G1088" s="57" t="s">
        <v>1570</v>
      </c>
      <c r="H1088" s="58">
        <v>273000</v>
      </c>
      <c r="I1088" s="221"/>
      <c r="J1088" s="87"/>
      <c r="K1088" s="81">
        <f t="shared" si="23"/>
        <v>273000</v>
      </c>
      <c r="L1088" s="204" t="s">
        <v>2889</v>
      </c>
    </row>
    <row r="1089" spans="1:23" ht="51" x14ac:dyDescent="0.35">
      <c r="A1089" s="160">
        <v>23020103</v>
      </c>
      <c r="B1089" s="436" t="s">
        <v>2891</v>
      </c>
      <c r="C1089" s="160">
        <v>70435</v>
      </c>
      <c r="D1089" s="161">
        <v>140000010104</v>
      </c>
      <c r="E1089" s="162">
        <v>3101</v>
      </c>
      <c r="F1089" s="160">
        <v>10721300</v>
      </c>
      <c r="G1089" s="163" t="s">
        <v>2650</v>
      </c>
      <c r="H1089" s="164"/>
      <c r="I1089" s="246"/>
      <c r="J1089" s="165">
        <v>475860794</v>
      </c>
      <c r="K1089" s="541">
        <f t="shared" si="23"/>
        <v>475860794</v>
      </c>
      <c r="L1089" s="406"/>
    </row>
    <row r="1090" spans="1:23" ht="51" x14ac:dyDescent="0.35">
      <c r="A1090" s="54">
        <v>23020103</v>
      </c>
      <c r="B1090" s="436" t="s">
        <v>2891</v>
      </c>
      <c r="C1090" s="54">
        <v>70435</v>
      </c>
      <c r="D1090" s="75">
        <v>140000010104</v>
      </c>
      <c r="E1090" s="56">
        <v>3101</v>
      </c>
      <c r="F1090" s="54">
        <v>10720400</v>
      </c>
      <c r="G1090" s="57" t="s">
        <v>1571</v>
      </c>
      <c r="H1090" s="58">
        <v>7500000</v>
      </c>
      <c r="I1090" s="221"/>
      <c r="J1090" s="87"/>
      <c r="K1090" s="81">
        <f t="shared" si="23"/>
        <v>7500000</v>
      </c>
      <c r="L1090" s="204" t="s">
        <v>2889</v>
      </c>
    </row>
    <row r="1091" spans="1:23" ht="76.5" x14ac:dyDescent="0.35">
      <c r="A1091" s="54">
        <v>23020103</v>
      </c>
      <c r="B1091" s="436" t="s">
        <v>2891</v>
      </c>
      <c r="C1091" s="54">
        <v>70435</v>
      </c>
      <c r="D1091" s="75">
        <v>140000010104</v>
      </c>
      <c r="E1091" s="56">
        <v>3101</v>
      </c>
      <c r="F1091" s="54">
        <v>10710900</v>
      </c>
      <c r="G1091" s="57" t="s">
        <v>1572</v>
      </c>
      <c r="H1091" s="58">
        <v>2500000</v>
      </c>
      <c r="I1091" s="221"/>
      <c r="J1091" s="87"/>
      <c r="K1091" s="81">
        <f t="shared" si="23"/>
        <v>2500000</v>
      </c>
      <c r="L1091" s="204" t="s">
        <v>2889</v>
      </c>
    </row>
    <row r="1092" spans="1:23" ht="76.5" x14ac:dyDescent="0.35">
      <c r="A1092" s="54">
        <v>23020103</v>
      </c>
      <c r="B1092" s="436" t="s">
        <v>2891</v>
      </c>
      <c r="C1092" s="54">
        <v>70435</v>
      </c>
      <c r="D1092" s="75">
        <v>140000010104</v>
      </c>
      <c r="E1092" s="56">
        <v>3101</v>
      </c>
      <c r="F1092" s="54">
        <v>10712103</v>
      </c>
      <c r="G1092" s="57" t="s">
        <v>1573</v>
      </c>
      <c r="H1092" s="58">
        <v>2500000</v>
      </c>
      <c r="I1092" s="221"/>
      <c r="J1092" s="87"/>
      <c r="K1092" s="81">
        <f t="shared" si="23"/>
        <v>2500000</v>
      </c>
      <c r="L1092" s="204" t="s">
        <v>2889</v>
      </c>
      <c r="M1092" s="166"/>
    </row>
    <row r="1093" spans="1:23" ht="51" x14ac:dyDescent="0.35">
      <c r="A1093" s="54">
        <v>23020103</v>
      </c>
      <c r="B1093" s="436" t="s">
        <v>2891</v>
      </c>
      <c r="C1093" s="54">
        <v>70435</v>
      </c>
      <c r="D1093" s="75">
        <v>140000010104</v>
      </c>
      <c r="E1093" s="56">
        <v>3101</v>
      </c>
      <c r="F1093" s="54">
        <v>10731500</v>
      </c>
      <c r="G1093" s="57" t="s">
        <v>1574</v>
      </c>
      <c r="H1093" s="58">
        <v>2500000</v>
      </c>
      <c r="I1093" s="221"/>
      <c r="J1093" s="87"/>
      <c r="K1093" s="81">
        <f t="shared" si="23"/>
        <v>2500000</v>
      </c>
      <c r="L1093" s="204" t="s">
        <v>2889</v>
      </c>
      <c r="M1093" s="166"/>
    </row>
    <row r="1094" spans="1:23" ht="51" x14ac:dyDescent="0.35">
      <c r="A1094" s="160">
        <v>23020103</v>
      </c>
      <c r="B1094" s="436" t="s">
        <v>2891</v>
      </c>
      <c r="C1094" s="160">
        <v>70435</v>
      </c>
      <c r="D1094" s="161">
        <v>140000010104</v>
      </c>
      <c r="E1094" s="162">
        <v>3101</v>
      </c>
      <c r="F1094" s="160">
        <v>10712300</v>
      </c>
      <c r="G1094" s="163" t="s">
        <v>2107</v>
      </c>
      <c r="H1094" s="164"/>
      <c r="I1094" s="246"/>
      <c r="J1094" s="165">
        <v>24132560.870000001</v>
      </c>
      <c r="K1094" s="541">
        <f t="shared" si="23"/>
        <v>24132560.870000001</v>
      </c>
      <c r="L1094" s="406"/>
    </row>
    <row r="1095" spans="1:23" ht="51" x14ac:dyDescent="0.35">
      <c r="A1095" s="160">
        <v>23020103</v>
      </c>
      <c r="B1095" s="436" t="s">
        <v>2891</v>
      </c>
      <c r="C1095" s="160">
        <v>70435</v>
      </c>
      <c r="D1095" s="161">
        <v>140000010104</v>
      </c>
      <c r="E1095" s="162">
        <v>3101</v>
      </c>
      <c r="F1095" s="160">
        <v>10711100</v>
      </c>
      <c r="G1095" s="163" t="s">
        <v>2106</v>
      </c>
      <c r="H1095" s="164"/>
      <c r="I1095" s="246"/>
      <c r="J1095" s="165">
        <v>127154524.23999999</v>
      </c>
      <c r="K1095" s="541">
        <f t="shared" si="23"/>
        <v>127154524.23999999</v>
      </c>
      <c r="L1095" s="406"/>
    </row>
    <row r="1096" spans="1:23" ht="51" x14ac:dyDescent="0.35">
      <c r="A1096" s="54">
        <v>23020103</v>
      </c>
      <c r="B1096" s="436" t="s">
        <v>2891</v>
      </c>
      <c r="C1096" s="54">
        <v>70435</v>
      </c>
      <c r="D1096" s="75">
        <v>140000010104</v>
      </c>
      <c r="E1096" s="56">
        <v>3101</v>
      </c>
      <c r="F1096" s="54">
        <v>10720500</v>
      </c>
      <c r="G1096" s="57" t="s">
        <v>1575</v>
      </c>
      <c r="H1096" s="58">
        <v>2500000</v>
      </c>
      <c r="I1096" s="221"/>
      <c r="J1096" s="87"/>
      <c r="K1096" s="81">
        <f t="shared" si="23"/>
        <v>2500000</v>
      </c>
      <c r="L1096" s="204" t="s">
        <v>2889</v>
      </c>
    </row>
    <row r="1097" spans="1:23" ht="51" x14ac:dyDescent="0.35">
      <c r="A1097" s="54">
        <v>23020103</v>
      </c>
      <c r="B1097" s="436" t="s">
        <v>2891</v>
      </c>
      <c r="C1097" s="54">
        <v>70435</v>
      </c>
      <c r="D1097" s="75">
        <v>140000010104</v>
      </c>
      <c r="E1097" s="56">
        <v>3101</v>
      </c>
      <c r="F1097" s="54">
        <v>10711200</v>
      </c>
      <c r="G1097" s="57" t="s">
        <v>1576</v>
      </c>
      <c r="H1097" s="58">
        <v>5000000</v>
      </c>
      <c r="I1097" s="221"/>
      <c r="J1097" s="87"/>
      <c r="K1097" s="81">
        <f t="shared" si="23"/>
        <v>5000000</v>
      </c>
      <c r="L1097" s="204" t="s">
        <v>2889</v>
      </c>
    </row>
    <row r="1098" spans="1:23" ht="51" x14ac:dyDescent="0.35">
      <c r="A1098" s="54">
        <v>23020103</v>
      </c>
      <c r="B1098" s="436" t="s">
        <v>2891</v>
      </c>
      <c r="C1098" s="54">
        <v>70435</v>
      </c>
      <c r="D1098" s="75">
        <v>140000010104</v>
      </c>
      <c r="E1098" s="56">
        <v>3101</v>
      </c>
      <c r="F1098" s="54">
        <v>10720600</v>
      </c>
      <c r="G1098" s="57" t="s">
        <v>1577</v>
      </c>
      <c r="H1098" s="58">
        <v>2500000</v>
      </c>
      <c r="I1098" s="221"/>
      <c r="J1098" s="87"/>
      <c r="K1098" s="81">
        <f t="shared" si="23"/>
        <v>2500000</v>
      </c>
      <c r="L1098" s="204" t="s">
        <v>2889</v>
      </c>
      <c r="M1098" s="151"/>
    </row>
    <row r="1099" spans="1:23" ht="51" x14ac:dyDescent="0.35">
      <c r="A1099" s="54">
        <v>23020103</v>
      </c>
      <c r="B1099" s="436" t="s">
        <v>2891</v>
      </c>
      <c r="C1099" s="54">
        <v>70435</v>
      </c>
      <c r="D1099" s="75">
        <v>140000010104</v>
      </c>
      <c r="E1099" s="56">
        <v>3101</v>
      </c>
      <c r="F1099" s="54">
        <v>10720600</v>
      </c>
      <c r="G1099" s="57" t="s">
        <v>1578</v>
      </c>
      <c r="H1099" s="58">
        <v>2500000</v>
      </c>
      <c r="I1099" s="221"/>
      <c r="J1099" s="87"/>
      <c r="K1099" s="81">
        <f t="shared" si="23"/>
        <v>2500000</v>
      </c>
      <c r="L1099" s="204" t="s">
        <v>2889</v>
      </c>
      <c r="M1099" s="127"/>
    </row>
    <row r="1100" spans="1:23" ht="51" x14ac:dyDescent="0.35">
      <c r="A1100" s="155">
        <v>23020103</v>
      </c>
      <c r="B1100" s="436" t="s">
        <v>2891</v>
      </c>
      <c r="C1100" s="155">
        <v>70435</v>
      </c>
      <c r="D1100" s="156">
        <v>140000010104</v>
      </c>
      <c r="E1100" s="157">
        <v>3101</v>
      </c>
      <c r="F1100" s="155">
        <v>10720600</v>
      </c>
      <c r="G1100" s="158" t="s">
        <v>2651</v>
      </c>
      <c r="H1100" s="116">
        <v>2500000</v>
      </c>
      <c r="I1100" s="221"/>
      <c r="J1100" s="159">
        <v>62925789.740000002</v>
      </c>
      <c r="K1100" s="280">
        <f t="shared" si="23"/>
        <v>65425789.740000002</v>
      </c>
      <c r="L1100" s="398" t="s">
        <v>2646</v>
      </c>
    </row>
    <row r="1101" spans="1:23" ht="51" x14ac:dyDescent="0.35">
      <c r="A1101" s="314">
        <v>23020103</v>
      </c>
      <c r="B1101" s="436" t="s">
        <v>2891</v>
      </c>
      <c r="C1101" s="314">
        <v>70435</v>
      </c>
      <c r="D1101" s="315">
        <v>140000010104</v>
      </c>
      <c r="E1101" s="316">
        <v>3101</v>
      </c>
      <c r="F1101" s="314">
        <v>10711000</v>
      </c>
      <c r="G1101" s="317" t="s">
        <v>1579</v>
      </c>
      <c r="H1101" s="324">
        <v>39000000</v>
      </c>
      <c r="I1101" s="325"/>
      <c r="J1101" s="320">
        <v>-29000000</v>
      </c>
      <c r="K1101" s="327">
        <f t="shared" si="23"/>
        <v>10000000</v>
      </c>
      <c r="L1101" s="557" t="s">
        <v>2889</v>
      </c>
      <c r="M1101" s="323"/>
      <c r="N1101" s="323"/>
      <c r="O1101" s="323"/>
      <c r="P1101" s="323"/>
      <c r="Q1101" s="323"/>
      <c r="R1101" s="323"/>
      <c r="S1101" s="323"/>
      <c r="T1101" s="323"/>
      <c r="U1101" s="323"/>
      <c r="V1101" s="323"/>
      <c r="W1101" s="323"/>
    </row>
    <row r="1102" spans="1:23" ht="51" x14ac:dyDescent="0.35">
      <c r="A1102" s="54">
        <v>23020103</v>
      </c>
      <c r="B1102" s="436" t="s">
        <v>2891</v>
      </c>
      <c r="C1102" s="54">
        <v>70435</v>
      </c>
      <c r="D1102" s="75">
        <v>140000010104</v>
      </c>
      <c r="E1102" s="56">
        <v>3101</v>
      </c>
      <c r="F1102" s="54">
        <v>10731600</v>
      </c>
      <c r="G1102" s="57" t="s">
        <v>1580</v>
      </c>
      <c r="H1102" s="58">
        <v>2500000</v>
      </c>
      <c r="I1102" s="221"/>
      <c r="J1102" s="87"/>
      <c r="K1102" s="81">
        <f t="shared" si="23"/>
        <v>2500000</v>
      </c>
      <c r="L1102" s="204" t="s">
        <v>2889</v>
      </c>
    </row>
    <row r="1103" spans="1:23" ht="51" x14ac:dyDescent="0.35">
      <c r="A1103" s="54">
        <v>23020103</v>
      </c>
      <c r="B1103" s="436" t="s">
        <v>2891</v>
      </c>
      <c r="C1103" s="54">
        <v>70435</v>
      </c>
      <c r="D1103" s="75">
        <v>140000010104</v>
      </c>
      <c r="E1103" s="56">
        <v>3101</v>
      </c>
      <c r="F1103" s="54">
        <v>10720400</v>
      </c>
      <c r="G1103" s="57" t="s">
        <v>1581</v>
      </c>
      <c r="H1103" s="58">
        <v>2500000</v>
      </c>
      <c r="I1103" s="221"/>
      <c r="J1103" s="87"/>
      <c r="K1103" s="81">
        <f t="shared" si="23"/>
        <v>2500000</v>
      </c>
      <c r="L1103" s="204" t="s">
        <v>2889</v>
      </c>
    </row>
    <row r="1104" spans="1:23" ht="51" x14ac:dyDescent="0.35">
      <c r="A1104" s="54">
        <v>23020103</v>
      </c>
      <c r="B1104" s="436" t="s">
        <v>2891</v>
      </c>
      <c r="C1104" s="54">
        <v>70435</v>
      </c>
      <c r="D1104" s="75">
        <v>140000010104</v>
      </c>
      <c r="E1104" s="56">
        <v>3101</v>
      </c>
      <c r="F1104" s="54">
        <v>10712100</v>
      </c>
      <c r="G1104" s="57" t="s">
        <v>1582</v>
      </c>
      <c r="H1104" s="58">
        <v>600000</v>
      </c>
      <c r="I1104" s="221"/>
      <c r="J1104" s="87"/>
      <c r="K1104" s="81">
        <f t="shared" si="23"/>
        <v>600000</v>
      </c>
      <c r="L1104" s="204" t="s">
        <v>2889</v>
      </c>
    </row>
    <row r="1105" spans="1:13" ht="51" x14ac:dyDescent="0.35">
      <c r="A1105" s="54">
        <v>23020103</v>
      </c>
      <c r="B1105" s="436" t="s">
        <v>2891</v>
      </c>
      <c r="C1105" s="54">
        <v>70435</v>
      </c>
      <c r="D1105" s="75">
        <v>140000010104</v>
      </c>
      <c r="E1105" s="56">
        <v>3101</v>
      </c>
      <c r="F1105" s="54">
        <v>10721300</v>
      </c>
      <c r="G1105" s="57" t="s">
        <v>1583</v>
      </c>
      <c r="H1105" s="58">
        <v>209902</v>
      </c>
      <c r="I1105" s="221"/>
      <c r="J1105" s="87"/>
      <c r="K1105" s="81">
        <f t="shared" si="23"/>
        <v>209902</v>
      </c>
      <c r="L1105" s="204" t="s">
        <v>2889</v>
      </c>
    </row>
    <row r="1106" spans="1:13" ht="51" x14ac:dyDescent="0.35">
      <c r="A1106" s="54">
        <v>23020103</v>
      </c>
      <c r="B1106" s="436" t="s">
        <v>2891</v>
      </c>
      <c r="C1106" s="54">
        <v>70435</v>
      </c>
      <c r="D1106" s="75">
        <v>140000010104</v>
      </c>
      <c r="E1106" s="56">
        <v>3101</v>
      </c>
      <c r="F1106" s="54">
        <v>10721300</v>
      </c>
      <c r="G1106" s="57" t="s">
        <v>1584</v>
      </c>
      <c r="H1106" s="58">
        <v>5000000</v>
      </c>
      <c r="I1106" s="221"/>
      <c r="J1106" s="87"/>
      <c r="K1106" s="81">
        <f t="shared" si="23"/>
        <v>5000000</v>
      </c>
      <c r="L1106" s="204" t="s">
        <v>2889</v>
      </c>
    </row>
    <row r="1107" spans="1:13" ht="51" x14ac:dyDescent="0.35">
      <c r="A1107" s="54">
        <v>23020103</v>
      </c>
      <c r="B1107" s="436" t="s">
        <v>2891</v>
      </c>
      <c r="C1107" s="54">
        <v>70435</v>
      </c>
      <c r="D1107" s="75">
        <v>140000010104</v>
      </c>
      <c r="E1107" s="56">
        <v>3101</v>
      </c>
      <c r="F1107" s="54">
        <v>10721300</v>
      </c>
      <c r="G1107" s="57" t="s">
        <v>1585</v>
      </c>
      <c r="H1107" s="58">
        <v>1000000</v>
      </c>
      <c r="I1107" s="221"/>
      <c r="J1107" s="87"/>
      <c r="K1107" s="81">
        <f t="shared" si="23"/>
        <v>1000000</v>
      </c>
      <c r="L1107" s="204" t="s">
        <v>2889</v>
      </c>
    </row>
    <row r="1108" spans="1:13" ht="51" x14ac:dyDescent="0.35">
      <c r="A1108" s="54">
        <v>23020103</v>
      </c>
      <c r="B1108" s="436" t="s">
        <v>2891</v>
      </c>
      <c r="C1108" s="54">
        <v>70435</v>
      </c>
      <c r="D1108" s="75">
        <v>140000010104</v>
      </c>
      <c r="E1108" s="56">
        <v>3101</v>
      </c>
      <c r="F1108" s="54">
        <v>10721300</v>
      </c>
      <c r="G1108" s="57" t="s">
        <v>1586</v>
      </c>
      <c r="H1108" s="58">
        <v>3433141</v>
      </c>
      <c r="I1108" s="221"/>
      <c r="J1108" s="87"/>
      <c r="K1108" s="81">
        <f t="shared" si="23"/>
        <v>3433141</v>
      </c>
      <c r="L1108" s="204" t="s">
        <v>2889</v>
      </c>
    </row>
    <row r="1109" spans="1:13" ht="51" x14ac:dyDescent="0.35">
      <c r="A1109" s="54">
        <v>23020103</v>
      </c>
      <c r="B1109" s="436" t="s">
        <v>2891</v>
      </c>
      <c r="C1109" s="54">
        <v>70435</v>
      </c>
      <c r="D1109" s="75">
        <v>140000010104</v>
      </c>
      <c r="E1109" s="56">
        <v>3101</v>
      </c>
      <c r="F1109" s="54">
        <v>10720500</v>
      </c>
      <c r="G1109" s="57" t="s">
        <v>1587</v>
      </c>
      <c r="H1109" s="58">
        <v>1950000</v>
      </c>
      <c r="I1109" s="221"/>
      <c r="J1109" s="87"/>
      <c r="K1109" s="81">
        <f t="shared" si="23"/>
        <v>1950000</v>
      </c>
      <c r="L1109" s="204" t="s">
        <v>2889</v>
      </c>
    </row>
    <row r="1110" spans="1:13" ht="51" x14ac:dyDescent="0.35">
      <c r="A1110" s="54">
        <v>23020103</v>
      </c>
      <c r="B1110" s="436" t="s">
        <v>2891</v>
      </c>
      <c r="C1110" s="54">
        <v>70435</v>
      </c>
      <c r="D1110" s="75">
        <v>140000010104</v>
      </c>
      <c r="E1110" s="56">
        <v>3101</v>
      </c>
      <c r="F1110" s="54">
        <v>10720500</v>
      </c>
      <c r="G1110" s="76" t="s">
        <v>1588</v>
      </c>
      <c r="H1110" s="77">
        <v>1687640</v>
      </c>
      <c r="I1110" s="230"/>
      <c r="J1110" s="134"/>
      <c r="K1110" s="81">
        <f t="shared" si="23"/>
        <v>1687640</v>
      </c>
      <c r="L1110" s="204" t="s">
        <v>2889</v>
      </c>
    </row>
    <row r="1111" spans="1:13" ht="76.5" x14ac:dyDescent="0.35">
      <c r="A1111" s="78">
        <v>23020103</v>
      </c>
      <c r="B1111" s="436" t="s">
        <v>2891</v>
      </c>
      <c r="C1111" s="78">
        <v>70435</v>
      </c>
      <c r="D1111" s="79">
        <v>140000010104</v>
      </c>
      <c r="E1111" s="80">
        <v>3101</v>
      </c>
      <c r="F1111" s="78">
        <v>10720500</v>
      </c>
      <c r="G1111" s="129" t="s">
        <v>1589</v>
      </c>
      <c r="H1111" s="81">
        <v>267450.2</v>
      </c>
      <c r="I1111" s="228"/>
      <c r="J1111" s="133"/>
      <c r="K1111" s="81">
        <f t="shared" si="23"/>
        <v>267450.2</v>
      </c>
      <c r="L1111" s="210" t="s">
        <v>2889</v>
      </c>
    </row>
    <row r="1112" spans="1:13" ht="51" x14ac:dyDescent="0.35">
      <c r="A1112" s="54">
        <v>23020103</v>
      </c>
      <c r="B1112" s="436" t="s">
        <v>2891</v>
      </c>
      <c r="C1112" s="54">
        <v>70435</v>
      </c>
      <c r="D1112" s="75">
        <v>140000010104</v>
      </c>
      <c r="E1112" s="56">
        <v>3101</v>
      </c>
      <c r="F1112" s="54">
        <v>10730200</v>
      </c>
      <c r="G1112" s="57" t="s">
        <v>1590</v>
      </c>
      <c r="H1112" s="58">
        <v>6630000</v>
      </c>
      <c r="I1112" s="221"/>
      <c r="J1112" s="87"/>
      <c r="K1112" s="81">
        <f t="shared" si="23"/>
        <v>6630000</v>
      </c>
      <c r="L1112" s="204" t="s">
        <v>2889</v>
      </c>
    </row>
    <row r="1113" spans="1:13" ht="51" x14ac:dyDescent="0.35">
      <c r="A1113" s="54">
        <v>23020103</v>
      </c>
      <c r="B1113" s="436" t="s">
        <v>2891</v>
      </c>
      <c r="C1113" s="54">
        <v>70435</v>
      </c>
      <c r="D1113" s="75">
        <v>140000010104</v>
      </c>
      <c r="E1113" s="56">
        <v>3101</v>
      </c>
      <c r="F1113" s="54">
        <v>10712200</v>
      </c>
      <c r="G1113" s="57" t="s">
        <v>1591</v>
      </c>
      <c r="H1113" s="58">
        <v>5000000</v>
      </c>
      <c r="I1113" s="221"/>
      <c r="J1113" s="87"/>
      <c r="K1113" s="81">
        <f t="shared" si="23"/>
        <v>5000000</v>
      </c>
      <c r="L1113" s="204" t="s">
        <v>2889</v>
      </c>
    </row>
    <row r="1114" spans="1:13" ht="51" x14ac:dyDescent="0.35">
      <c r="A1114" s="54">
        <v>23020103</v>
      </c>
      <c r="B1114" s="436" t="s">
        <v>2891</v>
      </c>
      <c r="C1114" s="54">
        <v>70435</v>
      </c>
      <c r="D1114" s="75">
        <v>140000010104</v>
      </c>
      <c r="E1114" s="56">
        <v>3101</v>
      </c>
      <c r="F1114" s="54">
        <v>10711000</v>
      </c>
      <c r="G1114" s="57" t="s">
        <v>1592</v>
      </c>
      <c r="H1114" s="58">
        <v>48080</v>
      </c>
      <c r="I1114" s="221"/>
      <c r="J1114" s="87"/>
      <c r="K1114" s="81">
        <f t="shared" si="23"/>
        <v>48080</v>
      </c>
      <c r="L1114" s="204" t="s">
        <v>2889</v>
      </c>
    </row>
    <row r="1115" spans="1:13" ht="51" x14ac:dyDescent="0.35">
      <c r="A1115" s="54">
        <v>23020103</v>
      </c>
      <c r="B1115" s="436" t="s">
        <v>2891</v>
      </c>
      <c r="C1115" s="54">
        <v>70435</v>
      </c>
      <c r="D1115" s="75">
        <v>140000010104</v>
      </c>
      <c r="E1115" s="56">
        <v>3101</v>
      </c>
      <c r="F1115" s="54">
        <v>10720400</v>
      </c>
      <c r="G1115" s="57" t="s">
        <v>1593</v>
      </c>
      <c r="H1115" s="58">
        <v>240006</v>
      </c>
      <c r="I1115" s="221"/>
      <c r="J1115" s="87"/>
      <c r="K1115" s="81">
        <f t="shared" si="23"/>
        <v>240006</v>
      </c>
      <c r="L1115" s="204" t="s">
        <v>2889</v>
      </c>
    </row>
    <row r="1116" spans="1:13" ht="51" x14ac:dyDescent="0.35">
      <c r="A1116" s="54">
        <v>23020103</v>
      </c>
      <c r="B1116" s="436" t="s">
        <v>2891</v>
      </c>
      <c r="C1116" s="54">
        <v>70435</v>
      </c>
      <c r="D1116" s="75">
        <v>140000010104</v>
      </c>
      <c r="E1116" s="56">
        <v>3101</v>
      </c>
      <c r="F1116" s="54">
        <v>10731600</v>
      </c>
      <c r="G1116" s="57" t="s">
        <v>1594</v>
      </c>
      <c r="H1116" s="58">
        <v>5000000</v>
      </c>
      <c r="I1116" s="221"/>
      <c r="J1116" s="87"/>
      <c r="K1116" s="81">
        <f t="shared" si="23"/>
        <v>5000000</v>
      </c>
      <c r="L1116" s="204" t="s">
        <v>2889</v>
      </c>
      <c r="M1116" s="127"/>
    </row>
    <row r="1117" spans="1:13" ht="76.5" x14ac:dyDescent="0.35">
      <c r="A1117" s="54">
        <v>23020103</v>
      </c>
      <c r="B1117" s="436" t="s">
        <v>2891</v>
      </c>
      <c r="C1117" s="54">
        <v>70435</v>
      </c>
      <c r="D1117" s="75">
        <v>140000010104</v>
      </c>
      <c r="E1117" s="56">
        <v>3101</v>
      </c>
      <c r="F1117" s="54">
        <v>10711000</v>
      </c>
      <c r="G1117" s="57" t="s">
        <v>1595</v>
      </c>
      <c r="H1117" s="58">
        <v>1326000</v>
      </c>
      <c r="I1117" s="221"/>
      <c r="J1117" s="87"/>
      <c r="K1117" s="81">
        <f t="shared" si="23"/>
        <v>1326000</v>
      </c>
      <c r="L1117" s="204" t="s">
        <v>2889</v>
      </c>
    </row>
    <row r="1118" spans="1:13" ht="76.5" x14ac:dyDescent="0.35">
      <c r="A1118" s="54">
        <v>23020103</v>
      </c>
      <c r="B1118" s="436" t="s">
        <v>2891</v>
      </c>
      <c r="C1118" s="54">
        <v>70435</v>
      </c>
      <c r="D1118" s="75">
        <v>140000010104</v>
      </c>
      <c r="E1118" s="56">
        <v>3101</v>
      </c>
      <c r="F1118" s="54">
        <v>10720700</v>
      </c>
      <c r="G1118" s="86" t="s">
        <v>2060</v>
      </c>
      <c r="H1118" s="58">
        <v>199344.5</v>
      </c>
      <c r="I1118" s="221"/>
      <c r="J1118" s="87"/>
      <c r="K1118" s="81">
        <f t="shared" si="23"/>
        <v>199344.5</v>
      </c>
      <c r="L1118" s="204" t="s">
        <v>2889</v>
      </c>
    </row>
    <row r="1119" spans="1:13" ht="51" x14ac:dyDescent="0.35">
      <c r="A1119" s="54">
        <v>23020103</v>
      </c>
      <c r="B1119" s="436" t="s">
        <v>2891</v>
      </c>
      <c r="C1119" s="54">
        <v>70435</v>
      </c>
      <c r="D1119" s="75">
        <v>140000010104</v>
      </c>
      <c r="E1119" s="56">
        <v>3101</v>
      </c>
      <c r="F1119" s="54">
        <v>10712100</v>
      </c>
      <c r="G1119" s="57" t="s">
        <v>1596</v>
      </c>
      <c r="H1119" s="58">
        <v>7500000</v>
      </c>
      <c r="I1119" s="221"/>
      <c r="J1119" s="87"/>
      <c r="K1119" s="81">
        <f t="shared" si="23"/>
        <v>7500000</v>
      </c>
      <c r="L1119" s="204" t="s">
        <v>2889</v>
      </c>
    </row>
    <row r="1120" spans="1:13" ht="51" x14ac:dyDescent="0.35">
      <c r="A1120" s="54">
        <v>23020103</v>
      </c>
      <c r="B1120" s="436" t="s">
        <v>2891</v>
      </c>
      <c r="C1120" s="54">
        <v>70435</v>
      </c>
      <c r="D1120" s="75">
        <v>140000010104</v>
      </c>
      <c r="E1120" s="56">
        <v>3101</v>
      </c>
      <c r="F1120" s="54">
        <v>10710900</v>
      </c>
      <c r="G1120" s="57" t="s">
        <v>1597</v>
      </c>
      <c r="H1120" s="58">
        <v>69424</v>
      </c>
      <c r="I1120" s="221"/>
      <c r="J1120" s="87"/>
      <c r="K1120" s="81">
        <f t="shared" si="23"/>
        <v>69424</v>
      </c>
      <c r="L1120" s="204" t="s">
        <v>2889</v>
      </c>
    </row>
    <row r="1121" spans="1:13" ht="51" x14ac:dyDescent="0.35">
      <c r="A1121" s="54">
        <v>23020103</v>
      </c>
      <c r="B1121" s="436" t="s">
        <v>2891</v>
      </c>
      <c r="C1121" s="54">
        <v>70435</v>
      </c>
      <c r="D1121" s="75">
        <v>140000010104</v>
      </c>
      <c r="E1121" s="56">
        <v>3101</v>
      </c>
      <c r="F1121" s="54">
        <v>10712200</v>
      </c>
      <c r="G1121" s="57" t="s">
        <v>1598</v>
      </c>
      <c r="H1121" s="58">
        <v>2769000</v>
      </c>
      <c r="I1121" s="221"/>
      <c r="J1121" s="87"/>
      <c r="K1121" s="81">
        <f t="shared" si="23"/>
        <v>2769000</v>
      </c>
      <c r="L1121" s="204" t="s">
        <v>2889</v>
      </c>
    </row>
    <row r="1122" spans="1:13" ht="51" x14ac:dyDescent="0.35">
      <c r="A1122" s="54">
        <v>23020103</v>
      </c>
      <c r="B1122" s="436" t="s">
        <v>2891</v>
      </c>
      <c r="C1122" s="54">
        <v>70435</v>
      </c>
      <c r="D1122" s="75">
        <v>140000010104</v>
      </c>
      <c r="E1122" s="56">
        <v>3101</v>
      </c>
      <c r="F1122" s="54">
        <v>10712200</v>
      </c>
      <c r="G1122" s="57" t="s">
        <v>1599</v>
      </c>
      <c r="H1122" s="58">
        <v>1170000</v>
      </c>
      <c r="I1122" s="221"/>
      <c r="J1122" s="87"/>
      <c r="K1122" s="81">
        <f t="shared" si="23"/>
        <v>1170000</v>
      </c>
      <c r="L1122" s="204" t="s">
        <v>2889</v>
      </c>
    </row>
    <row r="1123" spans="1:13" ht="51" x14ac:dyDescent="0.35">
      <c r="A1123" s="54">
        <v>23020103</v>
      </c>
      <c r="B1123" s="436" t="s">
        <v>2891</v>
      </c>
      <c r="C1123" s="54">
        <v>70435</v>
      </c>
      <c r="D1123" s="75">
        <v>140000010104</v>
      </c>
      <c r="E1123" s="56">
        <v>3101</v>
      </c>
      <c r="F1123" s="54">
        <v>10720500</v>
      </c>
      <c r="G1123" s="57" t="s">
        <v>1600</v>
      </c>
      <c r="H1123" s="58">
        <v>1677000</v>
      </c>
      <c r="I1123" s="221"/>
      <c r="J1123" s="87"/>
      <c r="K1123" s="81">
        <f t="shared" si="23"/>
        <v>1677000</v>
      </c>
      <c r="L1123" s="204" t="s">
        <v>2889</v>
      </c>
    </row>
    <row r="1124" spans="1:13" ht="51" x14ac:dyDescent="0.35">
      <c r="A1124" s="155">
        <v>23020103</v>
      </c>
      <c r="B1124" s="436" t="s">
        <v>2891</v>
      </c>
      <c r="C1124" s="155">
        <v>70435</v>
      </c>
      <c r="D1124" s="156">
        <v>140000010104</v>
      </c>
      <c r="E1124" s="157">
        <v>3101</v>
      </c>
      <c r="F1124" s="155">
        <v>10721300</v>
      </c>
      <c r="G1124" s="158" t="s">
        <v>1601</v>
      </c>
      <c r="H1124" s="116">
        <v>83362.5</v>
      </c>
      <c r="I1124" s="221"/>
      <c r="J1124" s="116">
        <v>8848313.0800000001</v>
      </c>
      <c r="K1124" s="280">
        <f t="shared" si="23"/>
        <v>8931675.5800000001</v>
      </c>
      <c r="L1124" s="398" t="s">
        <v>2646</v>
      </c>
    </row>
    <row r="1125" spans="1:13" ht="51" x14ac:dyDescent="0.35">
      <c r="A1125" s="54">
        <v>23020103</v>
      </c>
      <c r="B1125" s="436" t="s">
        <v>2891</v>
      </c>
      <c r="C1125" s="54">
        <v>70435</v>
      </c>
      <c r="D1125" s="75">
        <v>140000010104</v>
      </c>
      <c r="E1125" s="56">
        <v>3101</v>
      </c>
      <c r="F1125" s="54">
        <v>10720600</v>
      </c>
      <c r="G1125" s="57" t="s">
        <v>1602</v>
      </c>
      <c r="H1125" s="58">
        <v>162981</v>
      </c>
      <c r="I1125" s="221"/>
      <c r="J1125" s="87"/>
      <c r="K1125" s="81">
        <f t="shared" si="23"/>
        <v>162981</v>
      </c>
      <c r="L1125" s="204" t="s">
        <v>2889</v>
      </c>
    </row>
    <row r="1126" spans="1:13" ht="51" x14ac:dyDescent="0.35">
      <c r="A1126" s="54">
        <v>23020103</v>
      </c>
      <c r="B1126" s="436" t="s">
        <v>2891</v>
      </c>
      <c r="C1126" s="54">
        <v>70435</v>
      </c>
      <c r="D1126" s="75">
        <v>140000010104</v>
      </c>
      <c r="E1126" s="56">
        <v>3101</v>
      </c>
      <c r="F1126" s="54">
        <v>10712100</v>
      </c>
      <c r="G1126" s="57" t="s">
        <v>1603</v>
      </c>
      <c r="H1126" s="58">
        <v>1872000</v>
      </c>
      <c r="I1126" s="221"/>
      <c r="J1126" s="87"/>
      <c r="K1126" s="81">
        <f t="shared" si="23"/>
        <v>1872000</v>
      </c>
      <c r="L1126" s="204" t="s">
        <v>2889</v>
      </c>
    </row>
    <row r="1127" spans="1:13" ht="51" x14ac:dyDescent="0.35">
      <c r="A1127" s="54">
        <v>23020103</v>
      </c>
      <c r="B1127" s="436" t="s">
        <v>2891</v>
      </c>
      <c r="C1127" s="54">
        <v>70435</v>
      </c>
      <c r="D1127" s="75">
        <v>140000010104</v>
      </c>
      <c r="E1127" s="56">
        <v>3101</v>
      </c>
      <c r="F1127" s="54">
        <v>10731900</v>
      </c>
      <c r="G1127" s="57" t="s">
        <v>1604</v>
      </c>
      <c r="H1127" s="58">
        <v>2847000</v>
      </c>
      <c r="I1127" s="221"/>
      <c r="J1127" s="87"/>
      <c r="K1127" s="81">
        <f t="shared" si="23"/>
        <v>2847000</v>
      </c>
      <c r="L1127" s="204" t="s">
        <v>2889</v>
      </c>
    </row>
    <row r="1128" spans="1:13" ht="51" x14ac:dyDescent="0.35">
      <c r="A1128" s="54">
        <v>23020103</v>
      </c>
      <c r="B1128" s="436" t="s">
        <v>2891</v>
      </c>
      <c r="C1128" s="54">
        <v>70435</v>
      </c>
      <c r="D1128" s="75">
        <v>140000010104</v>
      </c>
      <c r="E1128" s="56">
        <v>3101</v>
      </c>
      <c r="F1128" s="54">
        <v>10720600</v>
      </c>
      <c r="G1128" s="57" t="s">
        <v>1605</v>
      </c>
      <c r="H1128" s="58">
        <v>1800000</v>
      </c>
      <c r="I1128" s="221"/>
      <c r="J1128" s="87"/>
      <c r="K1128" s="81">
        <f t="shared" si="23"/>
        <v>1800000</v>
      </c>
      <c r="L1128" s="204" t="s">
        <v>2889</v>
      </c>
    </row>
    <row r="1129" spans="1:13" ht="51" x14ac:dyDescent="0.35">
      <c r="A1129" s="54">
        <v>23020103</v>
      </c>
      <c r="B1129" s="436" t="s">
        <v>2891</v>
      </c>
      <c r="C1129" s="54">
        <v>70435</v>
      </c>
      <c r="D1129" s="75">
        <v>140000010104</v>
      </c>
      <c r="E1129" s="56">
        <v>3101</v>
      </c>
      <c r="F1129" s="54">
        <v>10711200</v>
      </c>
      <c r="G1129" s="86" t="s">
        <v>2061</v>
      </c>
      <c r="H1129" s="58">
        <v>585000</v>
      </c>
      <c r="I1129" s="221"/>
      <c r="J1129" s="58"/>
      <c r="K1129" s="81">
        <f t="shared" si="23"/>
        <v>585000</v>
      </c>
      <c r="L1129" s="204" t="s">
        <v>2889</v>
      </c>
    </row>
    <row r="1130" spans="1:13" ht="51" x14ac:dyDescent="0.35">
      <c r="A1130" s="54">
        <v>23020103</v>
      </c>
      <c r="B1130" s="436" t="s">
        <v>2891</v>
      </c>
      <c r="C1130" s="54">
        <v>70435</v>
      </c>
      <c r="D1130" s="75">
        <v>140000010104</v>
      </c>
      <c r="E1130" s="56">
        <v>3101</v>
      </c>
      <c r="F1130" s="54">
        <v>10712100</v>
      </c>
      <c r="G1130" s="57" t="s">
        <v>1606</v>
      </c>
      <c r="H1130" s="58">
        <v>29936.5</v>
      </c>
      <c r="I1130" s="221"/>
      <c r="J1130" s="58"/>
      <c r="K1130" s="81">
        <f t="shared" si="23"/>
        <v>29936.5</v>
      </c>
      <c r="L1130" s="204" t="s">
        <v>2889</v>
      </c>
    </row>
    <row r="1131" spans="1:13" ht="51" x14ac:dyDescent="0.35">
      <c r="A1131" s="78">
        <v>23020103</v>
      </c>
      <c r="B1131" s="436" t="s">
        <v>2891</v>
      </c>
      <c r="C1131" s="78">
        <v>70435</v>
      </c>
      <c r="D1131" s="79">
        <v>140000010104</v>
      </c>
      <c r="E1131" s="80">
        <v>3101</v>
      </c>
      <c r="F1131" s="78">
        <v>10711000</v>
      </c>
      <c r="G1131" s="129" t="s">
        <v>1607</v>
      </c>
      <c r="H1131" s="81">
        <v>3500000</v>
      </c>
      <c r="I1131" s="228"/>
      <c r="J1131" s="81"/>
      <c r="K1131" s="81">
        <f t="shared" si="23"/>
        <v>3500000</v>
      </c>
      <c r="L1131" s="210" t="s">
        <v>2889</v>
      </c>
    </row>
    <row r="1132" spans="1:13" ht="51" x14ac:dyDescent="0.35">
      <c r="A1132" s="54">
        <v>23020103</v>
      </c>
      <c r="B1132" s="436" t="s">
        <v>2891</v>
      </c>
      <c r="C1132" s="54">
        <v>70435</v>
      </c>
      <c r="D1132" s="75">
        <v>140000010104</v>
      </c>
      <c r="E1132" s="56">
        <v>3101</v>
      </c>
      <c r="F1132" s="54">
        <v>10720500</v>
      </c>
      <c r="G1132" s="57" t="s">
        <v>1608</v>
      </c>
      <c r="H1132" s="58">
        <v>1950000</v>
      </c>
      <c r="I1132" s="221"/>
      <c r="J1132" s="87"/>
      <c r="K1132" s="81">
        <f t="shared" si="23"/>
        <v>1950000</v>
      </c>
      <c r="L1132" s="204" t="s">
        <v>2889</v>
      </c>
    </row>
    <row r="1133" spans="1:13" ht="51" x14ac:dyDescent="0.35">
      <c r="A1133" s="155">
        <v>23020103</v>
      </c>
      <c r="B1133" s="436" t="s">
        <v>2891</v>
      </c>
      <c r="C1133" s="155">
        <v>70435</v>
      </c>
      <c r="D1133" s="156">
        <v>140000010104</v>
      </c>
      <c r="E1133" s="157">
        <v>3101</v>
      </c>
      <c r="F1133" s="155">
        <v>10730300</v>
      </c>
      <c r="G1133" s="158" t="s">
        <v>1609</v>
      </c>
      <c r="H1133" s="116">
        <v>3600000</v>
      </c>
      <c r="I1133" s="221"/>
      <c r="J1133" s="159">
        <v>50000000</v>
      </c>
      <c r="K1133" s="280">
        <f t="shared" si="23"/>
        <v>53600000</v>
      </c>
      <c r="L1133" s="398" t="s">
        <v>2647</v>
      </c>
    </row>
    <row r="1134" spans="1:13" ht="51" x14ac:dyDescent="0.35">
      <c r="A1134" s="54">
        <v>23020103</v>
      </c>
      <c r="B1134" s="436" t="s">
        <v>2891</v>
      </c>
      <c r="C1134" s="54">
        <v>70435</v>
      </c>
      <c r="D1134" s="75">
        <v>140000010104</v>
      </c>
      <c r="E1134" s="56">
        <v>3101</v>
      </c>
      <c r="F1134" s="54">
        <v>10731900</v>
      </c>
      <c r="G1134" s="57" t="s">
        <v>1610</v>
      </c>
      <c r="H1134" s="58">
        <v>2145000</v>
      </c>
      <c r="I1134" s="221"/>
      <c r="J1134" s="87"/>
      <c r="K1134" s="81">
        <f t="shared" si="23"/>
        <v>2145000</v>
      </c>
      <c r="L1134" s="204" t="s">
        <v>2889</v>
      </c>
    </row>
    <row r="1135" spans="1:13" ht="76.5" x14ac:dyDescent="0.35">
      <c r="A1135" s="54">
        <v>23020103</v>
      </c>
      <c r="B1135" s="436" t="s">
        <v>2891</v>
      </c>
      <c r="C1135" s="54">
        <v>70435</v>
      </c>
      <c r="D1135" s="75">
        <v>140000010104</v>
      </c>
      <c r="E1135" s="56">
        <v>3101</v>
      </c>
      <c r="F1135" s="54">
        <v>10731500</v>
      </c>
      <c r="G1135" s="86" t="s">
        <v>2062</v>
      </c>
      <c r="H1135" s="58">
        <v>1000000</v>
      </c>
      <c r="I1135" s="221"/>
      <c r="J1135" s="87"/>
      <c r="K1135" s="81">
        <f t="shared" si="23"/>
        <v>1000000</v>
      </c>
      <c r="L1135" s="204" t="s">
        <v>2889</v>
      </c>
      <c r="M1135" s="127"/>
    </row>
    <row r="1136" spans="1:13" ht="51" x14ac:dyDescent="0.35">
      <c r="A1136" s="54">
        <v>23020103</v>
      </c>
      <c r="B1136" s="436" t="s">
        <v>2891</v>
      </c>
      <c r="C1136" s="54">
        <v>70435</v>
      </c>
      <c r="D1136" s="75">
        <v>140000010104</v>
      </c>
      <c r="E1136" s="56">
        <v>3101</v>
      </c>
      <c r="F1136" s="54">
        <v>10731800</v>
      </c>
      <c r="G1136" s="57" t="s">
        <v>1611</v>
      </c>
      <c r="H1136" s="58">
        <v>1521000</v>
      </c>
      <c r="I1136" s="221"/>
      <c r="J1136" s="58"/>
      <c r="K1136" s="81">
        <f t="shared" si="23"/>
        <v>1521000</v>
      </c>
      <c r="L1136" s="204" t="s">
        <v>2889</v>
      </c>
    </row>
    <row r="1137" spans="1:23" ht="51" x14ac:dyDescent="0.35">
      <c r="A1137" s="54">
        <v>23020103</v>
      </c>
      <c r="B1137" s="436" t="s">
        <v>2891</v>
      </c>
      <c r="C1137" s="54">
        <v>70435</v>
      </c>
      <c r="D1137" s="75">
        <v>140000010104</v>
      </c>
      <c r="E1137" s="56">
        <v>3101</v>
      </c>
      <c r="F1137" s="54">
        <v>10712200</v>
      </c>
      <c r="G1137" s="57" t="s">
        <v>1612</v>
      </c>
      <c r="H1137" s="58">
        <v>5265000</v>
      </c>
      <c r="I1137" s="221"/>
      <c r="J1137" s="87"/>
      <c r="K1137" s="81">
        <f t="shared" si="23"/>
        <v>5265000</v>
      </c>
      <c r="L1137" s="204" t="s">
        <v>2889</v>
      </c>
    </row>
    <row r="1138" spans="1:23" ht="51" x14ac:dyDescent="0.35">
      <c r="A1138" s="54">
        <v>23020103</v>
      </c>
      <c r="B1138" s="436" t="s">
        <v>2891</v>
      </c>
      <c r="C1138" s="54">
        <v>70435</v>
      </c>
      <c r="D1138" s="75">
        <v>140000010104</v>
      </c>
      <c r="E1138" s="56">
        <v>3101</v>
      </c>
      <c r="F1138" s="54">
        <v>10721300</v>
      </c>
      <c r="G1138" s="57" t="s">
        <v>1613</v>
      </c>
      <c r="H1138" s="58">
        <v>2886000</v>
      </c>
      <c r="I1138" s="221"/>
      <c r="J1138" s="58"/>
      <c r="K1138" s="81">
        <f t="shared" si="23"/>
        <v>2886000</v>
      </c>
      <c r="L1138" s="204" t="s">
        <v>2889</v>
      </c>
    </row>
    <row r="1139" spans="1:23" ht="51" x14ac:dyDescent="0.35">
      <c r="A1139" s="23">
        <v>23020103</v>
      </c>
      <c r="B1139" s="436" t="s">
        <v>2891</v>
      </c>
      <c r="C1139" s="23">
        <v>70435</v>
      </c>
      <c r="D1139" s="46">
        <v>140000010104</v>
      </c>
      <c r="E1139" s="25">
        <v>3101</v>
      </c>
      <c r="F1139" s="23">
        <v>10721300</v>
      </c>
      <c r="G1139" s="26" t="s">
        <v>1614</v>
      </c>
      <c r="H1139" s="39">
        <v>0</v>
      </c>
      <c r="I1139" s="220"/>
      <c r="J1139" s="41"/>
      <c r="K1139" s="53">
        <f t="shared" si="23"/>
        <v>0</v>
      </c>
      <c r="L1139" s="199"/>
    </row>
    <row r="1140" spans="1:23" ht="51" x14ac:dyDescent="0.35">
      <c r="A1140" s="54">
        <v>23020103</v>
      </c>
      <c r="B1140" s="436" t="s">
        <v>2891</v>
      </c>
      <c r="C1140" s="54">
        <v>70435</v>
      </c>
      <c r="D1140" s="75">
        <v>140000010104</v>
      </c>
      <c r="E1140" s="56">
        <v>3101</v>
      </c>
      <c r="F1140" s="54">
        <v>10721300</v>
      </c>
      <c r="G1140" s="57" t="s">
        <v>1615</v>
      </c>
      <c r="H1140" s="58">
        <v>7000000</v>
      </c>
      <c r="I1140" s="221"/>
      <c r="J1140" s="87"/>
      <c r="K1140" s="81">
        <f t="shared" si="23"/>
        <v>7000000</v>
      </c>
      <c r="L1140" s="204" t="s">
        <v>2889</v>
      </c>
    </row>
    <row r="1141" spans="1:23" ht="76.5" x14ac:dyDescent="0.35">
      <c r="A1141" s="54">
        <v>23020103</v>
      </c>
      <c r="B1141" s="436" t="s">
        <v>2891</v>
      </c>
      <c r="C1141" s="54">
        <v>70435</v>
      </c>
      <c r="D1141" s="75">
        <v>140000010104</v>
      </c>
      <c r="E1141" s="56">
        <v>3101</v>
      </c>
      <c r="F1141" s="54">
        <v>10720400</v>
      </c>
      <c r="G1141" s="57" t="s">
        <v>1616</v>
      </c>
      <c r="H1141" s="58">
        <v>15942914.5</v>
      </c>
      <c r="I1141" s="221"/>
      <c r="J1141" s="58">
        <v>-10000000</v>
      </c>
      <c r="K1141" s="81">
        <f t="shared" si="23"/>
        <v>5942914.5</v>
      </c>
      <c r="L1141" s="204" t="s">
        <v>2889</v>
      </c>
    </row>
    <row r="1142" spans="1:23" ht="51" x14ac:dyDescent="0.35">
      <c r="A1142" s="54">
        <v>23020103</v>
      </c>
      <c r="B1142" s="436" t="s">
        <v>2891</v>
      </c>
      <c r="C1142" s="54">
        <v>70435</v>
      </c>
      <c r="D1142" s="75">
        <v>140000010104</v>
      </c>
      <c r="E1142" s="56">
        <v>3101</v>
      </c>
      <c r="F1142" s="54">
        <v>10720700</v>
      </c>
      <c r="G1142" s="76" t="s">
        <v>1617</v>
      </c>
      <c r="H1142" s="77">
        <v>1287000</v>
      </c>
      <c r="I1142" s="230">
        <v>14886088.300000001</v>
      </c>
      <c r="J1142" s="134"/>
      <c r="K1142" s="81">
        <f t="shared" si="23"/>
        <v>1287000</v>
      </c>
      <c r="L1142" s="204" t="s">
        <v>2889</v>
      </c>
    </row>
    <row r="1143" spans="1:23" ht="51" x14ac:dyDescent="0.35">
      <c r="A1143" s="78">
        <v>23020103</v>
      </c>
      <c r="B1143" s="436" t="s">
        <v>2891</v>
      </c>
      <c r="C1143" s="78">
        <v>70435</v>
      </c>
      <c r="D1143" s="79">
        <v>140000010104</v>
      </c>
      <c r="E1143" s="80">
        <v>3101</v>
      </c>
      <c r="F1143" s="78">
        <v>10710900</v>
      </c>
      <c r="G1143" s="129" t="s">
        <v>1618</v>
      </c>
      <c r="H1143" s="81">
        <v>4500000</v>
      </c>
      <c r="I1143" s="228"/>
      <c r="J1143" s="133"/>
      <c r="K1143" s="81">
        <f t="shared" si="23"/>
        <v>4500000</v>
      </c>
      <c r="L1143" s="210" t="s">
        <v>2889</v>
      </c>
    </row>
    <row r="1144" spans="1:23" ht="51" x14ac:dyDescent="0.35">
      <c r="A1144" s="54">
        <v>23020103</v>
      </c>
      <c r="B1144" s="436" t="s">
        <v>2891</v>
      </c>
      <c r="C1144" s="54">
        <v>70435</v>
      </c>
      <c r="D1144" s="75">
        <v>140000010104</v>
      </c>
      <c r="E1144" s="56">
        <v>3101</v>
      </c>
      <c r="F1144" s="54">
        <v>10710900</v>
      </c>
      <c r="G1144" s="57" t="s">
        <v>1619</v>
      </c>
      <c r="H1144" s="58">
        <v>250000</v>
      </c>
      <c r="I1144" s="221"/>
      <c r="J1144" s="87"/>
      <c r="K1144" s="81">
        <f t="shared" si="23"/>
        <v>250000</v>
      </c>
      <c r="L1144" s="204" t="s">
        <v>2889</v>
      </c>
    </row>
    <row r="1145" spans="1:23" ht="51" x14ac:dyDescent="0.35">
      <c r="A1145" s="54">
        <v>23020103</v>
      </c>
      <c r="B1145" s="436" t="s">
        <v>2891</v>
      </c>
      <c r="C1145" s="54">
        <v>70435</v>
      </c>
      <c r="D1145" s="75">
        <v>140000010104</v>
      </c>
      <c r="E1145" s="56">
        <v>3101</v>
      </c>
      <c r="F1145" s="54">
        <v>10710900</v>
      </c>
      <c r="G1145" s="57" t="s">
        <v>1620</v>
      </c>
      <c r="H1145" s="58">
        <v>2500000</v>
      </c>
      <c r="I1145" s="221"/>
      <c r="J1145" s="87"/>
      <c r="K1145" s="81">
        <f t="shared" si="23"/>
        <v>2500000</v>
      </c>
      <c r="L1145" s="204" t="s">
        <v>2889</v>
      </c>
    </row>
    <row r="1146" spans="1:23" ht="51" x14ac:dyDescent="0.35">
      <c r="A1146" s="54">
        <v>23020103</v>
      </c>
      <c r="B1146" s="436" t="s">
        <v>2891</v>
      </c>
      <c r="C1146" s="54">
        <v>70435</v>
      </c>
      <c r="D1146" s="75">
        <v>140000010104</v>
      </c>
      <c r="E1146" s="56">
        <v>3101</v>
      </c>
      <c r="F1146" s="54">
        <v>10711200</v>
      </c>
      <c r="G1146" s="57" t="s">
        <v>1621</v>
      </c>
      <c r="H1146" s="58">
        <v>1319000</v>
      </c>
      <c r="I1146" s="221"/>
      <c r="J1146" s="87"/>
      <c r="K1146" s="81">
        <f t="shared" si="23"/>
        <v>1319000</v>
      </c>
      <c r="L1146" s="204" t="s">
        <v>2889</v>
      </c>
    </row>
    <row r="1147" spans="1:23" ht="51" x14ac:dyDescent="0.35">
      <c r="A1147" s="54">
        <v>23020103</v>
      </c>
      <c r="B1147" s="436" t="s">
        <v>2891</v>
      </c>
      <c r="C1147" s="54">
        <v>70435</v>
      </c>
      <c r="D1147" s="75">
        <v>140000010104</v>
      </c>
      <c r="E1147" s="56">
        <v>3101</v>
      </c>
      <c r="F1147" s="54">
        <v>10711200</v>
      </c>
      <c r="G1147" s="57" t="s">
        <v>1622</v>
      </c>
      <c r="H1147" s="58">
        <v>2216000</v>
      </c>
      <c r="I1147" s="221"/>
      <c r="J1147" s="58"/>
      <c r="K1147" s="81">
        <f t="shared" si="23"/>
        <v>2216000</v>
      </c>
      <c r="L1147" s="204" t="s">
        <v>2889</v>
      </c>
    </row>
    <row r="1148" spans="1:23" ht="51" x14ac:dyDescent="0.35">
      <c r="A1148" s="54">
        <v>23020103</v>
      </c>
      <c r="B1148" s="436" t="s">
        <v>2891</v>
      </c>
      <c r="C1148" s="54">
        <v>70435</v>
      </c>
      <c r="D1148" s="75">
        <v>140000010104</v>
      </c>
      <c r="E1148" s="56">
        <v>3101</v>
      </c>
      <c r="F1148" s="54">
        <v>10712100</v>
      </c>
      <c r="G1148" s="57" t="s">
        <v>1623</v>
      </c>
      <c r="H1148" s="58">
        <v>5500000</v>
      </c>
      <c r="I1148" s="221"/>
      <c r="J1148" s="87"/>
      <c r="K1148" s="81">
        <f t="shared" ref="K1148:K1211" si="24">SUM(H1148,J1148)</f>
        <v>5500000</v>
      </c>
      <c r="L1148" s="204" t="s">
        <v>2889</v>
      </c>
    </row>
    <row r="1149" spans="1:23" ht="51" x14ac:dyDescent="0.35">
      <c r="A1149" s="54">
        <v>23020103</v>
      </c>
      <c r="B1149" s="436" t="s">
        <v>2891</v>
      </c>
      <c r="C1149" s="54">
        <v>70435</v>
      </c>
      <c r="D1149" s="75">
        <v>140000010104</v>
      </c>
      <c r="E1149" s="56">
        <v>3101</v>
      </c>
      <c r="F1149" s="54">
        <v>10731500</v>
      </c>
      <c r="G1149" s="57" t="s">
        <v>1624</v>
      </c>
      <c r="H1149" s="58">
        <v>1014000</v>
      </c>
      <c r="I1149" s="221"/>
      <c r="J1149" s="87"/>
      <c r="K1149" s="81">
        <f t="shared" si="24"/>
        <v>1014000</v>
      </c>
      <c r="L1149" s="204" t="s">
        <v>2889</v>
      </c>
    </row>
    <row r="1150" spans="1:23" ht="51" x14ac:dyDescent="0.35">
      <c r="A1150" s="155">
        <v>23020103</v>
      </c>
      <c r="B1150" s="436" t="s">
        <v>2891</v>
      </c>
      <c r="C1150" s="155">
        <v>70435</v>
      </c>
      <c r="D1150" s="156">
        <v>140000010104</v>
      </c>
      <c r="E1150" s="157">
        <v>3101</v>
      </c>
      <c r="F1150" s="155">
        <v>10731700</v>
      </c>
      <c r="G1150" s="158" t="s">
        <v>1625</v>
      </c>
      <c r="H1150" s="116">
        <v>2500000</v>
      </c>
      <c r="I1150" s="221"/>
      <c r="J1150" s="159"/>
      <c r="K1150" s="280">
        <f t="shared" si="24"/>
        <v>2500000</v>
      </c>
      <c r="L1150" s="398" t="s">
        <v>2647</v>
      </c>
      <c r="M1150" s="151"/>
      <c r="N1150" s="151"/>
      <c r="O1150" s="151"/>
      <c r="P1150" s="151"/>
      <c r="Q1150" s="151"/>
      <c r="R1150" s="151"/>
      <c r="S1150" s="151"/>
      <c r="T1150" s="151"/>
      <c r="U1150" s="151"/>
      <c r="V1150" s="151"/>
      <c r="W1150" s="151"/>
    </row>
    <row r="1151" spans="1:23" ht="51" x14ac:dyDescent="0.35">
      <c r="A1151" s="54">
        <v>23020103</v>
      </c>
      <c r="B1151" s="436" t="s">
        <v>2891</v>
      </c>
      <c r="C1151" s="54">
        <v>70435</v>
      </c>
      <c r="D1151" s="75">
        <v>140000010104</v>
      </c>
      <c r="E1151" s="56">
        <v>3101</v>
      </c>
      <c r="F1151" s="54">
        <v>10731400</v>
      </c>
      <c r="G1151" s="57" t="s">
        <v>1626</v>
      </c>
      <c r="H1151" s="58">
        <v>3510000</v>
      </c>
      <c r="I1151" s="221"/>
      <c r="J1151" s="87"/>
      <c r="K1151" s="81">
        <f t="shared" si="24"/>
        <v>3510000</v>
      </c>
      <c r="L1151" s="204" t="s">
        <v>2889</v>
      </c>
    </row>
    <row r="1152" spans="1:23" ht="51" x14ac:dyDescent="0.35">
      <c r="A1152" s="54">
        <v>23020103</v>
      </c>
      <c r="B1152" s="436" t="s">
        <v>2891</v>
      </c>
      <c r="C1152" s="54">
        <v>70435</v>
      </c>
      <c r="D1152" s="75">
        <v>140000010104</v>
      </c>
      <c r="E1152" s="56">
        <v>3101</v>
      </c>
      <c r="F1152" s="54">
        <v>10712300</v>
      </c>
      <c r="G1152" s="57" t="s">
        <v>1627</v>
      </c>
      <c r="H1152" s="58">
        <v>8112000</v>
      </c>
      <c r="I1152" s="221"/>
      <c r="J1152" s="58"/>
      <c r="K1152" s="81">
        <f t="shared" si="24"/>
        <v>8112000</v>
      </c>
      <c r="L1152" s="204" t="s">
        <v>2889</v>
      </c>
    </row>
    <row r="1153" spans="1:23" ht="51" x14ac:dyDescent="0.35">
      <c r="A1153" s="54">
        <v>23020103</v>
      </c>
      <c r="B1153" s="436" t="s">
        <v>2891</v>
      </c>
      <c r="C1153" s="54">
        <v>70435</v>
      </c>
      <c r="D1153" s="75">
        <v>140000010104</v>
      </c>
      <c r="E1153" s="56">
        <v>3101</v>
      </c>
      <c r="F1153" s="54">
        <v>10720400</v>
      </c>
      <c r="G1153" s="57" t="s">
        <v>1628</v>
      </c>
      <c r="H1153" s="58">
        <v>1000000</v>
      </c>
      <c r="I1153" s="221"/>
      <c r="J1153" s="87"/>
      <c r="K1153" s="81">
        <f t="shared" si="24"/>
        <v>1000000</v>
      </c>
      <c r="L1153" s="204" t="s">
        <v>2889</v>
      </c>
    </row>
    <row r="1154" spans="1:23" ht="51" x14ac:dyDescent="0.35">
      <c r="A1154" s="54">
        <v>23020103</v>
      </c>
      <c r="B1154" s="436" t="s">
        <v>2891</v>
      </c>
      <c r="C1154" s="54">
        <v>70435</v>
      </c>
      <c r="D1154" s="75">
        <v>140000010104</v>
      </c>
      <c r="E1154" s="56">
        <v>3101</v>
      </c>
      <c r="F1154" s="54">
        <v>10720400</v>
      </c>
      <c r="G1154" s="57" t="s">
        <v>1629</v>
      </c>
      <c r="H1154" s="58">
        <v>7500000</v>
      </c>
      <c r="I1154" s="221"/>
      <c r="J1154" s="87"/>
      <c r="K1154" s="81">
        <f t="shared" si="24"/>
        <v>7500000</v>
      </c>
      <c r="L1154" s="204" t="s">
        <v>2889</v>
      </c>
    </row>
    <row r="1155" spans="1:23" ht="51" x14ac:dyDescent="0.35">
      <c r="A1155" s="54">
        <v>23020103</v>
      </c>
      <c r="B1155" s="436" t="s">
        <v>2891</v>
      </c>
      <c r="C1155" s="54">
        <v>70435</v>
      </c>
      <c r="D1155" s="75">
        <v>140000010104</v>
      </c>
      <c r="E1155" s="56">
        <v>3101</v>
      </c>
      <c r="F1155" s="54">
        <v>10720800</v>
      </c>
      <c r="G1155" s="57" t="s">
        <v>1630</v>
      </c>
      <c r="H1155" s="58">
        <v>6903000</v>
      </c>
      <c r="I1155" s="221"/>
      <c r="J1155" s="87"/>
      <c r="K1155" s="81">
        <f t="shared" si="24"/>
        <v>6903000</v>
      </c>
      <c r="L1155" s="204" t="s">
        <v>2889</v>
      </c>
      <c r="M1155" s="127"/>
    </row>
    <row r="1156" spans="1:23" ht="51" x14ac:dyDescent="0.35">
      <c r="A1156" s="54">
        <v>23020103</v>
      </c>
      <c r="B1156" s="436" t="s">
        <v>2891</v>
      </c>
      <c r="C1156" s="54">
        <v>70435</v>
      </c>
      <c r="D1156" s="75">
        <v>140000010104</v>
      </c>
      <c r="E1156" s="56">
        <v>3101</v>
      </c>
      <c r="F1156" s="54">
        <v>10731500</v>
      </c>
      <c r="G1156" s="57" t="s">
        <v>1631</v>
      </c>
      <c r="H1156" s="58">
        <v>5000000</v>
      </c>
      <c r="I1156" s="221"/>
      <c r="J1156" s="87"/>
      <c r="K1156" s="81">
        <f t="shared" si="24"/>
        <v>5000000</v>
      </c>
      <c r="L1156" s="204" t="s">
        <v>2889</v>
      </c>
    </row>
    <row r="1157" spans="1:23" ht="51" x14ac:dyDescent="0.35">
      <c r="A1157" s="155">
        <v>23020103</v>
      </c>
      <c r="B1157" s="436" t="s">
        <v>2891</v>
      </c>
      <c r="C1157" s="155">
        <v>70435</v>
      </c>
      <c r="D1157" s="156">
        <v>140000010104</v>
      </c>
      <c r="E1157" s="157">
        <v>3101</v>
      </c>
      <c r="F1157" s="155">
        <v>10712200</v>
      </c>
      <c r="G1157" s="158" t="s">
        <v>1632</v>
      </c>
      <c r="H1157" s="116">
        <v>7000000</v>
      </c>
      <c r="I1157" s="221"/>
      <c r="J1157" s="159">
        <v>20000000</v>
      </c>
      <c r="K1157" s="280">
        <f t="shared" si="24"/>
        <v>27000000</v>
      </c>
      <c r="L1157" s="398" t="s">
        <v>2647</v>
      </c>
      <c r="M1157" s="151"/>
      <c r="N1157" s="151"/>
      <c r="O1157" s="151"/>
      <c r="P1157" s="151"/>
      <c r="Q1157" s="151"/>
      <c r="R1157" s="151"/>
      <c r="S1157" s="151"/>
      <c r="T1157" s="151"/>
      <c r="U1157" s="151"/>
      <c r="V1157" s="151"/>
      <c r="W1157" s="151"/>
    </row>
    <row r="1158" spans="1:23" ht="51" x14ac:dyDescent="0.35">
      <c r="A1158" s="54">
        <v>23020103</v>
      </c>
      <c r="B1158" s="436" t="s">
        <v>2891</v>
      </c>
      <c r="C1158" s="54">
        <v>70435</v>
      </c>
      <c r="D1158" s="75">
        <v>140000010104</v>
      </c>
      <c r="E1158" s="56">
        <v>3101</v>
      </c>
      <c r="F1158" s="54">
        <v>10712200</v>
      </c>
      <c r="G1158" s="57" t="s">
        <v>1633</v>
      </c>
      <c r="H1158" s="58">
        <v>6084000</v>
      </c>
      <c r="I1158" s="221"/>
      <c r="J1158" s="87"/>
      <c r="K1158" s="81">
        <f t="shared" si="24"/>
        <v>6084000</v>
      </c>
      <c r="L1158" s="204" t="s">
        <v>2889</v>
      </c>
    </row>
    <row r="1159" spans="1:23" ht="51" x14ac:dyDescent="0.35">
      <c r="A1159" s="54">
        <v>23020103</v>
      </c>
      <c r="B1159" s="436" t="s">
        <v>2891</v>
      </c>
      <c r="C1159" s="54">
        <v>70435</v>
      </c>
      <c r="D1159" s="75">
        <v>140000010104</v>
      </c>
      <c r="E1159" s="56">
        <v>3101</v>
      </c>
      <c r="F1159" s="54">
        <v>10712300</v>
      </c>
      <c r="G1159" s="57" t="s">
        <v>1634</v>
      </c>
      <c r="H1159" s="58">
        <v>203140</v>
      </c>
      <c r="I1159" s="221"/>
      <c r="J1159" s="58"/>
      <c r="K1159" s="81">
        <f t="shared" si="24"/>
        <v>203140</v>
      </c>
      <c r="L1159" s="204" t="s">
        <v>2889</v>
      </c>
    </row>
    <row r="1160" spans="1:23" ht="76.5" x14ac:dyDescent="0.35">
      <c r="A1160" s="54">
        <v>23020103</v>
      </c>
      <c r="B1160" s="436" t="s">
        <v>2891</v>
      </c>
      <c r="C1160" s="54">
        <v>70435</v>
      </c>
      <c r="D1160" s="75">
        <v>140000010104</v>
      </c>
      <c r="E1160" s="56">
        <v>3101</v>
      </c>
      <c r="F1160" s="54">
        <v>10710900</v>
      </c>
      <c r="G1160" s="57" t="s">
        <v>1635</v>
      </c>
      <c r="H1160" s="58">
        <v>13050000</v>
      </c>
      <c r="I1160" s="221"/>
      <c r="J1160" s="87">
        <v>-8000000</v>
      </c>
      <c r="K1160" s="81">
        <f t="shared" si="24"/>
        <v>5050000</v>
      </c>
      <c r="L1160" s="204" t="s">
        <v>2889</v>
      </c>
    </row>
    <row r="1161" spans="1:23" ht="51" x14ac:dyDescent="0.35">
      <c r="A1161" s="54">
        <v>23020103</v>
      </c>
      <c r="B1161" s="436" t="s">
        <v>2891</v>
      </c>
      <c r="C1161" s="54">
        <v>70435</v>
      </c>
      <c r="D1161" s="75">
        <v>140000010104</v>
      </c>
      <c r="E1161" s="56">
        <v>3101</v>
      </c>
      <c r="F1161" s="54">
        <v>10720700</v>
      </c>
      <c r="G1161" s="57" t="s">
        <v>1636</v>
      </c>
      <c r="H1161" s="58">
        <v>4095000</v>
      </c>
      <c r="I1161" s="221"/>
      <c r="J1161" s="87"/>
      <c r="K1161" s="81">
        <f t="shared" si="24"/>
        <v>4095000</v>
      </c>
      <c r="L1161" s="204" t="s">
        <v>2889</v>
      </c>
    </row>
    <row r="1162" spans="1:23" ht="51" x14ac:dyDescent="0.35">
      <c r="A1162" s="54">
        <v>23020103</v>
      </c>
      <c r="B1162" s="436" t="s">
        <v>2891</v>
      </c>
      <c r="C1162" s="54">
        <v>70435</v>
      </c>
      <c r="D1162" s="75">
        <v>140000010104</v>
      </c>
      <c r="E1162" s="56">
        <v>3101</v>
      </c>
      <c r="F1162" s="54">
        <v>10712200</v>
      </c>
      <c r="G1162" s="57" t="s">
        <v>1637</v>
      </c>
      <c r="H1162" s="58">
        <v>2900000</v>
      </c>
      <c r="I1162" s="221"/>
      <c r="J1162" s="87"/>
      <c r="K1162" s="81">
        <f t="shared" si="24"/>
        <v>2900000</v>
      </c>
      <c r="L1162" s="204" t="s">
        <v>2889</v>
      </c>
    </row>
    <row r="1163" spans="1:23" ht="51" x14ac:dyDescent="0.35">
      <c r="A1163" s="23">
        <v>23020103</v>
      </c>
      <c r="B1163" s="436" t="s">
        <v>2891</v>
      </c>
      <c r="C1163" s="23">
        <v>70435</v>
      </c>
      <c r="D1163" s="46">
        <v>140000010104</v>
      </c>
      <c r="E1163" s="25">
        <v>3101</v>
      </c>
      <c r="F1163" s="23">
        <v>10712200</v>
      </c>
      <c r="G1163" s="26" t="s">
        <v>1638</v>
      </c>
      <c r="H1163" s="39">
        <v>0</v>
      </c>
      <c r="I1163" s="220"/>
      <c r="J1163" s="41"/>
      <c r="K1163" s="53">
        <f t="shared" si="24"/>
        <v>0</v>
      </c>
      <c r="L1163" s="199"/>
    </row>
    <row r="1164" spans="1:23" ht="76.5" x14ac:dyDescent="0.35">
      <c r="A1164" s="54">
        <v>23020103</v>
      </c>
      <c r="B1164" s="436" t="s">
        <v>2891</v>
      </c>
      <c r="C1164" s="54">
        <v>70435</v>
      </c>
      <c r="D1164" s="75">
        <v>140000010104</v>
      </c>
      <c r="E1164" s="56">
        <v>3101</v>
      </c>
      <c r="F1164" s="54">
        <v>10711000</v>
      </c>
      <c r="G1164" s="57" t="s">
        <v>1639</v>
      </c>
      <c r="H1164" s="58">
        <v>4500000</v>
      </c>
      <c r="I1164" s="221"/>
      <c r="J1164" s="58"/>
      <c r="K1164" s="81">
        <f t="shared" si="24"/>
        <v>4500000</v>
      </c>
      <c r="L1164" s="204" t="s">
        <v>2889</v>
      </c>
    </row>
    <row r="1165" spans="1:23" ht="51" x14ac:dyDescent="0.35">
      <c r="A1165" s="54">
        <v>23020103</v>
      </c>
      <c r="B1165" s="436" t="s">
        <v>2891</v>
      </c>
      <c r="C1165" s="54">
        <v>70435</v>
      </c>
      <c r="D1165" s="75">
        <v>140000010104</v>
      </c>
      <c r="E1165" s="56">
        <v>3101</v>
      </c>
      <c r="F1165" s="54">
        <v>10711200</v>
      </c>
      <c r="G1165" s="57" t="s">
        <v>1640</v>
      </c>
      <c r="H1165" s="58">
        <v>2500000</v>
      </c>
      <c r="I1165" s="221"/>
      <c r="J1165" s="87"/>
      <c r="K1165" s="81">
        <f t="shared" si="24"/>
        <v>2500000</v>
      </c>
      <c r="L1165" s="204" t="s">
        <v>2889</v>
      </c>
    </row>
    <row r="1166" spans="1:23" ht="76.5" x14ac:dyDescent="0.35">
      <c r="A1166" s="54">
        <v>23020103</v>
      </c>
      <c r="B1166" s="436" t="s">
        <v>2891</v>
      </c>
      <c r="C1166" s="54">
        <v>70435</v>
      </c>
      <c r="D1166" s="75">
        <v>140000010104</v>
      </c>
      <c r="E1166" s="56">
        <v>3101</v>
      </c>
      <c r="F1166" s="54">
        <v>10720500</v>
      </c>
      <c r="G1166" s="57" t="s">
        <v>1641</v>
      </c>
      <c r="H1166" s="58">
        <v>2500000</v>
      </c>
      <c r="I1166" s="221"/>
      <c r="J1166" s="58"/>
      <c r="K1166" s="81">
        <f t="shared" si="24"/>
        <v>2500000</v>
      </c>
      <c r="L1166" s="204" t="s">
        <v>2889</v>
      </c>
    </row>
    <row r="1167" spans="1:23" ht="51" x14ac:dyDescent="0.35">
      <c r="A1167" s="54">
        <v>23020103</v>
      </c>
      <c r="B1167" s="436" t="s">
        <v>2891</v>
      </c>
      <c r="C1167" s="54">
        <v>70435</v>
      </c>
      <c r="D1167" s="75">
        <v>140000010104</v>
      </c>
      <c r="E1167" s="56">
        <v>3101</v>
      </c>
      <c r="F1167" s="54">
        <v>10731900</v>
      </c>
      <c r="G1167" s="57" t="s">
        <v>1642</v>
      </c>
      <c r="H1167" s="58">
        <v>2500000</v>
      </c>
      <c r="I1167" s="221"/>
      <c r="J1167" s="87"/>
      <c r="K1167" s="81">
        <f t="shared" si="24"/>
        <v>2500000</v>
      </c>
      <c r="L1167" s="204" t="s">
        <v>2889</v>
      </c>
    </row>
    <row r="1168" spans="1:23" ht="51" x14ac:dyDescent="0.35">
      <c r="A1168" s="54">
        <v>23020103</v>
      </c>
      <c r="B1168" s="436" t="s">
        <v>2891</v>
      </c>
      <c r="C1168" s="54">
        <v>70435</v>
      </c>
      <c r="D1168" s="75">
        <v>140000010104</v>
      </c>
      <c r="E1168" s="56">
        <v>3101</v>
      </c>
      <c r="F1168" s="54">
        <v>10731900</v>
      </c>
      <c r="G1168" s="57" t="s">
        <v>1643</v>
      </c>
      <c r="H1168" s="58">
        <v>2500000</v>
      </c>
      <c r="I1168" s="221"/>
      <c r="J1168" s="87"/>
      <c r="K1168" s="81">
        <f t="shared" si="24"/>
        <v>2500000</v>
      </c>
      <c r="L1168" s="204" t="s">
        <v>2889</v>
      </c>
    </row>
    <row r="1169" spans="1:23" ht="51" x14ac:dyDescent="0.35">
      <c r="A1169" s="54">
        <v>23020103</v>
      </c>
      <c r="B1169" s="436" t="s">
        <v>2891</v>
      </c>
      <c r="C1169" s="54">
        <v>70435</v>
      </c>
      <c r="D1169" s="75">
        <v>140000010104</v>
      </c>
      <c r="E1169" s="56">
        <v>3101</v>
      </c>
      <c r="F1169" s="54">
        <v>10731400</v>
      </c>
      <c r="G1169" s="57" t="s">
        <v>1644</v>
      </c>
      <c r="H1169" s="58">
        <v>2500000</v>
      </c>
      <c r="I1169" s="221"/>
      <c r="J1169" s="87"/>
      <c r="K1169" s="81">
        <f t="shared" si="24"/>
        <v>2500000</v>
      </c>
      <c r="L1169" s="204" t="s">
        <v>2889</v>
      </c>
    </row>
    <row r="1170" spans="1:23" ht="51" x14ac:dyDescent="0.35">
      <c r="A1170" s="54">
        <v>23020103</v>
      </c>
      <c r="B1170" s="436" t="s">
        <v>2891</v>
      </c>
      <c r="C1170" s="54">
        <v>70435</v>
      </c>
      <c r="D1170" s="75">
        <v>140000010104</v>
      </c>
      <c r="E1170" s="56">
        <v>3101</v>
      </c>
      <c r="F1170" s="54">
        <v>10712300</v>
      </c>
      <c r="G1170" s="76" t="s">
        <v>1645</v>
      </c>
      <c r="H1170" s="77">
        <v>2500000</v>
      </c>
      <c r="I1170" s="230"/>
      <c r="J1170" s="134"/>
      <c r="K1170" s="81">
        <f t="shared" si="24"/>
        <v>2500000</v>
      </c>
      <c r="L1170" s="204" t="s">
        <v>2889</v>
      </c>
    </row>
    <row r="1171" spans="1:23" ht="51" x14ac:dyDescent="0.35">
      <c r="A1171" s="78">
        <v>23020103</v>
      </c>
      <c r="B1171" s="436" t="s">
        <v>2891</v>
      </c>
      <c r="C1171" s="78">
        <v>70435</v>
      </c>
      <c r="D1171" s="79">
        <v>140000010104</v>
      </c>
      <c r="E1171" s="80">
        <v>3101</v>
      </c>
      <c r="F1171" s="78">
        <v>10720400</v>
      </c>
      <c r="G1171" s="129" t="s">
        <v>1646</v>
      </c>
      <c r="H1171" s="81">
        <v>2500000</v>
      </c>
      <c r="I1171" s="228"/>
      <c r="J1171" s="133"/>
      <c r="K1171" s="81">
        <f t="shared" si="24"/>
        <v>2500000</v>
      </c>
      <c r="L1171" s="210" t="s">
        <v>2889</v>
      </c>
    </row>
    <row r="1172" spans="1:23" ht="51" x14ac:dyDescent="0.35">
      <c r="A1172" s="54">
        <v>23020103</v>
      </c>
      <c r="B1172" s="436" t="s">
        <v>2891</v>
      </c>
      <c r="C1172" s="54">
        <v>70435</v>
      </c>
      <c r="D1172" s="75">
        <v>140000010104</v>
      </c>
      <c r="E1172" s="56">
        <v>3101</v>
      </c>
      <c r="F1172" s="54">
        <v>10720400</v>
      </c>
      <c r="G1172" s="57" t="s">
        <v>1647</v>
      </c>
      <c r="H1172" s="58">
        <v>2500000</v>
      </c>
      <c r="I1172" s="221"/>
      <c r="J1172" s="87"/>
      <c r="K1172" s="58">
        <f t="shared" si="24"/>
        <v>2500000</v>
      </c>
      <c r="L1172" s="204" t="s">
        <v>2889</v>
      </c>
    </row>
    <row r="1173" spans="1:23" ht="51" x14ac:dyDescent="0.35">
      <c r="A1173" s="54">
        <v>23020103</v>
      </c>
      <c r="B1173" s="436" t="s">
        <v>2891</v>
      </c>
      <c r="C1173" s="54">
        <v>70435</v>
      </c>
      <c r="D1173" s="75">
        <v>140000010104</v>
      </c>
      <c r="E1173" s="56">
        <v>3101</v>
      </c>
      <c r="F1173" s="54">
        <v>10720400</v>
      </c>
      <c r="G1173" s="57" t="s">
        <v>1648</v>
      </c>
      <c r="H1173" s="58">
        <v>2500000</v>
      </c>
      <c r="I1173" s="221"/>
      <c r="J1173" s="87"/>
      <c r="K1173" s="58">
        <f t="shared" si="24"/>
        <v>2500000</v>
      </c>
      <c r="L1173" s="204" t="s">
        <v>2889</v>
      </c>
    </row>
    <row r="1174" spans="1:23" ht="51" x14ac:dyDescent="0.35">
      <c r="A1174" s="54">
        <v>23020103</v>
      </c>
      <c r="B1174" s="436" t="s">
        <v>2891</v>
      </c>
      <c r="C1174" s="54">
        <v>70435</v>
      </c>
      <c r="D1174" s="75">
        <v>140000010104</v>
      </c>
      <c r="E1174" s="56">
        <v>3101</v>
      </c>
      <c r="F1174" s="54">
        <v>10720500</v>
      </c>
      <c r="G1174" s="57" t="s">
        <v>1649</v>
      </c>
      <c r="H1174" s="58">
        <v>2500000</v>
      </c>
      <c r="I1174" s="221"/>
      <c r="J1174" s="87"/>
      <c r="K1174" s="58">
        <f t="shared" si="24"/>
        <v>2500000</v>
      </c>
      <c r="L1174" s="204" t="s">
        <v>2889</v>
      </c>
    </row>
    <row r="1175" spans="1:23" ht="51" x14ac:dyDescent="0.35">
      <c r="A1175" s="54">
        <v>23020103</v>
      </c>
      <c r="B1175" s="436" t="s">
        <v>2891</v>
      </c>
      <c r="C1175" s="54">
        <v>70435</v>
      </c>
      <c r="D1175" s="75">
        <v>140000010104</v>
      </c>
      <c r="E1175" s="56">
        <v>3101</v>
      </c>
      <c r="F1175" s="54">
        <v>10712200</v>
      </c>
      <c r="G1175" s="57" t="s">
        <v>1650</v>
      </c>
      <c r="H1175" s="58">
        <v>2500000</v>
      </c>
      <c r="I1175" s="221"/>
      <c r="J1175" s="87"/>
      <c r="K1175" s="58">
        <f t="shared" si="24"/>
        <v>2500000</v>
      </c>
      <c r="L1175" s="204" t="s">
        <v>2889</v>
      </c>
    </row>
    <row r="1176" spans="1:23" ht="51" x14ac:dyDescent="0.35">
      <c r="A1176" s="155">
        <v>23020103</v>
      </c>
      <c r="B1176" s="436" t="s">
        <v>2891</v>
      </c>
      <c r="C1176" s="155">
        <v>70435</v>
      </c>
      <c r="D1176" s="156">
        <v>140000010104</v>
      </c>
      <c r="E1176" s="157">
        <v>3101</v>
      </c>
      <c r="F1176" s="155">
        <v>10722000</v>
      </c>
      <c r="G1176" s="158" t="s">
        <v>1651</v>
      </c>
      <c r="H1176" s="116">
        <v>2500000</v>
      </c>
      <c r="I1176" s="221"/>
      <c r="J1176" s="116">
        <v>20000000</v>
      </c>
      <c r="K1176" s="116">
        <f t="shared" si="24"/>
        <v>22500000</v>
      </c>
      <c r="L1176" s="398" t="s">
        <v>2647</v>
      </c>
      <c r="M1176" s="166"/>
      <c r="N1176" s="151"/>
      <c r="O1176" s="151"/>
      <c r="P1176" s="151"/>
      <c r="Q1176" s="151"/>
      <c r="R1176" s="151"/>
      <c r="S1176" s="151"/>
      <c r="T1176" s="151"/>
      <c r="U1176" s="151"/>
      <c r="V1176" s="151"/>
      <c r="W1176" s="151"/>
    </row>
    <row r="1177" spans="1:23" ht="51" x14ac:dyDescent="0.35">
      <c r="A1177" s="54">
        <v>23020103</v>
      </c>
      <c r="B1177" s="436" t="s">
        <v>2891</v>
      </c>
      <c r="C1177" s="54">
        <v>70435</v>
      </c>
      <c r="D1177" s="75">
        <v>140000010104</v>
      </c>
      <c r="E1177" s="56">
        <v>3101</v>
      </c>
      <c r="F1177" s="54">
        <v>10721300</v>
      </c>
      <c r="G1177" s="57" t="s">
        <v>1652</v>
      </c>
      <c r="H1177" s="58">
        <v>5850000</v>
      </c>
      <c r="I1177" s="221"/>
      <c r="J1177" s="87"/>
      <c r="K1177" s="58">
        <f t="shared" si="24"/>
        <v>5850000</v>
      </c>
      <c r="L1177" s="204" t="s">
        <v>2889</v>
      </c>
    </row>
    <row r="1178" spans="1:23" ht="51" x14ac:dyDescent="0.35">
      <c r="A1178" s="54">
        <v>23020103</v>
      </c>
      <c r="B1178" s="436" t="s">
        <v>2891</v>
      </c>
      <c r="C1178" s="54">
        <v>70435</v>
      </c>
      <c r="D1178" s="75">
        <v>140000010104</v>
      </c>
      <c r="E1178" s="56">
        <v>3101</v>
      </c>
      <c r="F1178" s="54">
        <v>10720700</v>
      </c>
      <c r="G1178" s="57" t="s">
        <v>1653</v>
      </c>
      <c r="H1178" s="58">
        <v>7800000</v>
      </c>
      <c r="I1178" s="221"/>
      <c r="J1178" s="87"/>
      <c r="K1178" s="58">
        <f t="shared" si="24"/>
        <v>7800000</v>
      </c>
      <c r="L1178" s="204" t="s">
        <v>2889</v>
      </c>
    </row>
    <row r="1179" spans="1:23" ht="76.5" x14ac:dyDescent="0.35">
      <c r="A1179" s="54">
        <v>23020103</v>
      </c>
      <c r="B1179" s="436" t="s">
        <v>2891</v>
      </c>
      <c r="C1179" s="54">
        <v>70435</v>
      </c>
      <c r="D1179" s="75">
        <v>140000010104</v>
      </c>
      <c r="E1179" s="56">
        <v>3101</v>
      </c>
      <c r="F1179" s="54">
        <v>10720800</v>
      </c>
      <c r="G1179" s="57" t="s">
        <v>1654</v>
      </c>
      <c r="H1179" s="58">
        <v>7800000</v>
      </c>
      <c r="I1179" s="221"/>
      <c r="J1179" s="87"/>
      <c r="K1179" s="58">
        <f t="shared" si="24"/>
        <v>7800000</v>
      </c>
      <c r="L1179" s="204" t="s">
        <v>2889</v>
      </c>
    </row>
    <row r="1180" spans="1:23" ht="51" x14ac:dyDescent="0.35">
      <c r="A1180" s="54">
        <v>23020103</v>
      </c>
      <c r="B1180" s="436" t="s">
        <v>2891</v>
      </c>
      <c r="C1180" s="54">
        <v>70435</v>
      </c>
      <c r="D1180" s="75">
        <v>140000010104</v>
      </c>
      <c r="E1180" s="56">
        <v>3101</v>
      </c>
      <c r="F1180" s="54">
        <v>10711200</v>
      </c>
      <c r="G1180" s="57" t="s">
        <v>1655</v>
      </c>
      <c r="H1180" s="58">
        <v>13884000</v>
      </c>
      <c r="I1180" s="221"/>
      <c r="J1180" s="87">
        <v>-8000000</v>
      </c>
      <c r="K1180" s="58">
        <f t="shared" si="24"/>
        <v>5884000</v>
      </c>
      <c r="L1180" s="204" t="s">
        <v>2889</v>
      </c>
    </row>
    <row r="1181" spans="1:23" ht="76.5" x14ac:dyDescent="0.35">
      <c r="A1181" s="23">
        <v>23020103</v>
      </c>
      <c r="B1181" s="436" t="s">
        <v>2891</v>
      </c>
      <c r="C1181" s="23">
        <v>70435</v>
      </c>
      <c r="D1181" s="46">
        <v>140000010104</v>
      </c>
      <c r="E1181" s="25">
        <v>3101</v>
      </c>
      <c r="F1181" s="23">
        <v>10731800</v>
      </c>
      <c r="G1181" s="26" t="s">
        <v>1656</v>
      </c>
      <c r="H1181" s="39">
        <v>0</v>
      </c>
      <c r="I1181" s="220"/>
      <c r="J1181" s="41"/>
      <c r="K1181" s="39">
        <f t="shared" si="24"/>
        <v>0</v>
      </c>
      <c r="L1181" s="199"/>
    </row>
    <row r="1182" spans="1:23" ht="51" x14ac:dyDescent="0.35">
      <c r="A1182" s="54">
        <v>23020103</v>
      </c>
      <c r="B1182" s="436" t="s">
        <v>2891</v>
      </c>
      <c r="C1182" s="54">
        <v>70435</v>
      </c>
      <c r="D1182" s="75">
        <v>140000010104</v>
      </c>
      <c r="E1182" s="56">
        <v>3101</v>
      </c>
      <c r="F1182" s="54">
        <v>10712100</v>
      </c>
      <c r="G1182" s="57" t="s">
        <v>1657</v>
      </c>
      <c r="H1182" s="58">
        <v>9750000</v>
      </c>
      <c r="I1182" s="221"/>
      <c r="J1182" s="58"/>
      <c r="K1182" s="58">
        <f t="shared" si="24"/>
        <v>9750000</v>
      </c>
      <c r="L1182" s="204" t="s">
        <v>2889</v>
      </c>
    </row>
    <row r="1183" spans="1:23" ht="51" x14ac:dyDescent="0.35">
      <c r="A1183" s="54">
        <v>23020103</v>
      </c>
      <c r="B1183" s="436" t="s">
        <v>2891</v>
      </c>
      <c r="C1183" s="54">
        <v>70435</v>
      </c>
      <c r="D1183" s="75">
        <v>140000010104</v>
      </c>
      <c r="E1183" s="56">
        <v>3101</v>
      </c>
      <c r="F1183" s="54">
        <v>10722000</v>
      </c>
      <c r="G1183" s="57" t="s">
        <v>1658</v>
      </c>
      <c r="H1183" s="58">
        <v>1170000</v>
      </c>
      <c r="I1183" s="221"/>
      <c r="J1183" s="87"/>
      <c r="K1183" s="58">
        <f t="shared" si="24"/>
        <v>1170000</v>
      </c>
      <c r="L1183" s="204" t="s">
        <v>2889</v>
      </c>
    </row>
    <row r="1184" spans="1:23" ht="51" x14ac:dyDescent="0.35">
      <c r="A1184" s="54">
        <v>23020103</v>
      </c>
      <c r="B1184" s="436" t="s">
        <v>2891</v>
      </c>
      <c r="C1184" s="54">
        <v>70435</v>
      </c>
      <c r="D1184" s="75">
        <v>140000010104</v>
      </c>
      <c r="E1184" s="56">
        <v>3101</v>
      </c>
      <c r="F1184" s="54">
        <v>10722000</v>
      </c>
      <c r="G1184" s="57" t="s">
        <v>1659</v>
      </c>
      <c r="H1184" s="58">
        <v>5000000</v>
      </c>
      <c r="I1184" s="221"/>
      <c r="J1184" s="87"/>
      <c r="K1184" s="58">
        <f t="shared" si="24"/>
        <v>5000000</v>
      </c>
      <c r="L1184" s="204" t="s">
        <v>2889</v>
      </c>
    </row>
    <row r="1185" spans="1:23" ht="51" x14ac:dyDescent="0.35">
      <c r="A1185" s="54">
        <v>23020103</v>
      </c>
      <c r="B1185" s="436" t="s">
        <v>2891</v>
      </c>
      <c r="C1185" s="54">
        <v>70435</v>
      </c>
      <c r="D1185" s="75">
        <v>140000010104</v>
      </c>
      <c r="E1185" s="56">
        <v>3101</v>
      </c>
      <c r="F1185" s="54">
        <v>10731900</v>
      </c>
      <c r="G1185" s="57" t="s">
        <v>1660</v>
      </c>
      <c r="H1185" s="58">
        <v>5000000</v>
      </c>
      <c r="I1185" s="221"/>
      <c r="J1185" s="87"/>
      <c r="K1185" s="58">
        <f t="shared" si="24"/>
        <v>5000000</v>
      </c>
      <c r="L1185" s="204" t="s">
        <v>2889</v>
      </c>
    </row>
    <row r="1186" spans="1:23" ht="51" x14ac:dyDescent="0.35">
      <c r="A1186" s="155">
        <v>23020103</v>
      </c>
      <c r="B1186" s="436" t="s">
        <v>2891</v>
      </c>
      <c r="C1186" s="155">
        <v>70435</v>
      </c>
      <c r="D1186" s="156">
        <v>140000010104</v>
      </c>
      <c r="E1186" s="157">
        <v>3101</v>
      </c>
      <c r="F1186" s="155">
        <v>10721300</v>
      </c>
      <c r="G1186" s="158" t="s">
        <v>1661</v>
      </c>
      <c r="H1186" s="116">
        <v>4500000</v>
      </c>
      <c r="I1186" s="221"/>
      <c r="J1186" s="116"/>
      <c r="K1186" s="116">
        <f t="shared" si="24"/>
        <v>4500000</v>
      </c>
      <c r="L1186" s="398" t="s">
        <v>2647</v>
      </c>
      <c r="M1186" s="151"/>
      <c r="N1186" s="151"/>
      <c r="O1186" s="151"/>
      <c r="P1186" s="151"/>
      <c r="Q1186" s="151"/>
      <c r="R1186" s="151"/>
      <c r="S1186" s="151"/>
      <c r="T1186" s="151"/>
      <c r="U1186" s="151"/>
      <c r="V1186" s="151"/>
      <c r="W1186" s="151"/>
    </row>
    <row r="1187" spans="1:23" ht="51" x14ac:dyDescent="0.35">
      <c r="A1187" s="155">
        <v>23020103</v>
      </c>
      <c r="B1187" s="436" t="s">
        <v>2891</v>
      </c>
      <c r="C1187" s="155">
        <v>70435</v>
      </c>
      <c r="D1187" s="156">
        <v>140000010104</v>
      </c>
      <c r="E1187" s="157">
        <v>3101</v>
      </c>
      <c r="F1187" s="155">
        <v>10722000</v>
      </c>
      <c r="G1187" s="158" t="s">
        <v>1662</v>
      </c>
      <c r="H1187" s="116">
        <v>10000000</v>
      </c>
      <c r="I1187" s="221"/>
      <c r="J1187" s="116">
        <v>20000000</v>
      </c>
      <c r="K1187" s="116">
        <f t="shared" si="24"/>
        <v>30000000</v>
      </c>
      <c r="L1187" s="398" t="s">
        <v>2647</v>
      </c>
      <c r="M1187" s="151"/>
      <c r="N1187" s="151"/>
      <c r="O1187" s="151"/>
      <c r="P1187" s="151"/>
      <c r="Q1187" s="151"/>
      <c r="R1187" s="151"/>
      <c r="S1187" s="151"/>
      <c r="T1187" s="151"/>
      <c r="U1187" s="151"/>
      <c r="V1187" s="151"/>
      <c r="W1187" s="151"/>
    </row>
    <row r="1188" spans="1:23" ht="51" x14ac:dyDescent="0.35">
      <c r="A1188" s="54">
        <v>23020103</v>
      </c>
      <c r="B1188" s="436" t="s">
        <v>2891</v>
      </c>
      <c r="C1188" s="54">
        <v>70435</v>
      </c>
      <c r="D1188" s="75">
        <v>140000010104</v>
      </c>
      <c r="E1188" s="56">
        <v>3101</v>
      </c>
      <c r="F1188" s="54">
        <v>10721300</v>
      </c>
      <c r="G1188" s="57" t="s">
        <v>1663</v>
      </c>
      <c r="H1188" s="58">
        <v>2329625</v>
      </c>
      <c r="I1188" s="221">
        <v>12000000</v>
      </c>
      <c r="J1188" s="87"/>
      <c r="K1188" s="58">
        <f t="shared" si="24"/>
        <v>2329625</v>
      </c>
      <c r="L1188" s="204" t="s">
        <v>2889</v>
      </c>
    </row>
    <row r="1189" spans="1:23" ht="51" x14ac:dyDescent="0.35">
      <c r="A1189" s="54">
        <v>23020103</v>
      </c>
      <c r="B1189" s="436" t="s">
        <v>2891</v>
      </c>
      <c r="C1189" s="54">
        <v>70435</v>
      </c>
      <c r="D1189" s="75">
        <v>140000010104</v>
      </c>
      <c r="E1189" s="56">
        <v>3101</v>
      </c>
      <c r="F1189" s="54">
        <v>10711200</v>
      </c>
      <c r="G1189" s="57" t="s">
        <v>1664</v>
      </c>
      <c r="H1189" s="58">
        <v>9750000</v>
      </c>
      <c r="I1189" s="221"/>
      <c r="J1189" s="87"/>
      <c r="K1189" s="58">
        <f t="shared" si="24"/>
        <v>9750000</v>
      </c>
      <c r="L1189" s="204" t="s">
        <v>2889</v>
      </c>
    </row>
    <row r="1190" spans="1:23" ht="51" x14ac:dyDescent="0.35">
      <c r="A1190" s="54">
        <v>23020103</v>
      </c>
      <c r="B1190" s="436" t="s">
        <v>2891</v>
      </c>
      <c r="C1190" s="54">
        <v>70435</v>
      </c>
      <c r="D1190" s="75">
        <v>140000010104</v>
      </c>
      <c r="E1190" s="56">
        <v>3101</v>
      </c>
      <c r="F1190" s="54">
        <v>10721300</v>
      </c>
      <c r="G1190" s="57" t="s">
        <v>1665</v>
      </c>
      <c r="H1190" s="58">
        <v>8034000</v>
      </c>
      <c r="I1190" s="221"/>
      <c r="J1190" s="87"/>
      <c r="K1190" s="58">
        <f t="shared" si="24"/>
        <v>8034000</v>
      </c>
      <c r="L1190" s="204" t="s">
        <v>2889</v>
      </c>
      <c r="M1190" s="151"/>
    </row>
    <row r="1191" spans="1:23" ht="76.5" x14ac:dyDescent="0.35">
      <c r="A1191" s="54">
        <v>23020103</v>
      </c>
      <c r="B1191" s="436" t="s">
        <v>2891</v>
      </c>
      <c r="C1191" s="54">
        <v>70435</v>
      </c>
      <c r="D1191" s="75">
        <v>140000010104</v>
      </c>
      <c r="E1191" s="56">
        <v>3101</v>
      </c>
      <c r="F1191" s="54">
        <v>10720400</v>
      </c>
      <c r="G1191" s="57" t="s">
        <v>1666</v>
      </c>
      <c r="H1191" s="58">
        <v>2500000</v>
      </c>
      <c r="I1191" s="221"/>
      <c r="J1191" s="58"/>
      <c r="K1191" s="58">
        <f t="shared" si="24"/>
        <v>2500000</v>
      </c>
      <c r="L1191" s="204" t="s">
        <v>2889</v>
      </c>
    </row>
    <row r="1192" spans="1:23" ht="51" x14ac:dyDescent="0.35">
      <c r="A1192" s="155">
        <v>23020103</v>
      </c>
      <c r="B1192" s="436" t="s">
        <v>2891</v>
      </c>
      <c r="C1192" s="155">
        <v>70435</v>
      </c>
      <c r="D1192" s="156">
        <v>140000010104</v>
      </c>
      <c r="E1192" s="157">
        <v>3101</v>
      </c>
      <c r="F1192" s="155">
        <v>10711100</v>
      </c>
      <c r="G1192" s="158" t="s">
        <v>1667</v>
      </c>
      <c r="H1192" s="116">
        <v>5000000</v>
      </c>
      <c r="I1192" s="221"/>
      <c r="J1192" s="159">
        <v>62302518.200000003</v>
      </c>
      <c r="K1192" s="116">
        <f t="shared" si="24"/>
        <v>67302518.200000003</v>
      </c>
      <c r="L1192" s="398" t="s">
        <v>2646</v>
      </c>
      <c r="M1192" s="127"/>
    </row>
    <row r="1193" spans="1:23" ht="76.5" x14ac:dyDescent="0.35">
      <c r="A1193" s="54">
        <v>23020103</v>
      </c>
      <c r="B1193" s="436" t="s">
        <v>2891</v>
      </c>
      <c r="C1193" s="54">
        <v>70435</v>
      </c>
      <c r="D1193" s="75">
        <v>140000010104</v>
      </c>
      <c r="E1193" s="56">
        <v>3101</v>
      </c>
      <c r="F1193" s="54">
        <v>10712200</v>
      </c>
      <c r="G1193" s="57" t="s">
        <v>1668</v>
      </c>
      <c r="H1193" s="58">
        <v>5000000</v>
      </c>
      <c r="I1193" s="221"/>
      <c r="J1193" s="87"/>
      <c r="K1193" s="58">
        <f t="shared" si="24"/>
        <v>5000000</v>
      </c>
      <c r="L1193" s="204" t="s">
        <v>2889</v>
      </c>
    </row>
    <row r="1194" spans="1:23" ht="127.5" x14ac:dyDescent="0.35">
      <c r="A1194" s="54">
        <v>23020103</v>
      </c>
      <c r="B1194" s="436" t="s">
        <v>2891</v>
      </c>
      <c r="C1194" s="54">
        <v>70435</v>
      </c>
      <c r="D1194" s="75">
        <v>140000010104</v>
      </c>
      <c r="E1194" s="56">
        <v>3101</v>
      </c>
      <c r="F1194" s="54">
        <v>10721300</v>
      </c>
      <c r="G1194" s="86" t="s">
        <v>2063</v>
      </c>
      <c r="H1194" s="58">
        <v>5000000</v>
      </c>
      <c r="I1194" s="221"/>
      <c r="J1194" s="87"/>
      <c r="K1194" s="58">
        <f t="shared" si="24"/>
        <v>5000000</v>
      </c>
      <c r="L1194" s="204" t="s">
        <v>2889</v>
      </c>
    </row>
    <row r="1195" spans="1:23" ht="76.5" x14ac:dyDescent="0.35">
      <c r="A1195" s="155">
        <v>23020103</v>
      </c>
      <c r="B1195" s="436" t="s">
        <v>2891</v>
      </c>
      <c r="C1195" s="155">
        <v>70435</v>
      </c>
      <c r="D1195" s="156">
        <v>140000010104</v>
      </c>
      <c r="E1195" s="157">
        <v>3101</v>
      </c>
      <c r="F1195" s="155">
        <v>10730300</v>
      </c>
      <c r="G1195" s="158" t="s">
        <v>1669</v>
      </c>
      <c r="H1195" s="116">
        <v>5000000</v>
      </c>
      <c r="I1195" s="221"/>
      <c r="J1195" s="159">
        <v>50000000</v>
      </c>
      <c r="K1195" s="116">
        <f t="shared" si="24"/>
        <v>55000000</v>
      </c>
      <c r="L1195" s="398" t="s">
        <v>2647</v>
      </c>
      <c r="M1195" s="151"/>
      <c r="N1195" s="151"/>
      <c r="O1195" s="151"/>
      <c r="P1195" s="151"/>
      <c r="Q1195" s="151"/>
      <c r="R1195" s="151"/>
      <c r="S1195" s="151"/>
      <c r="T1195" s="151"/>
      <c r="U1195" s="151"/>
      <c r="V1195" s="151"/>
      <c r="W1195" s="151"/>
    </row>
    <row r="1196" spans="1:23" ht="51" x14ac:dyDescent="0.35">
      <c r="A1196" s="54">
        <v>23020103</v>
      </c>
      <c r="B1196" s="436" t="s">
        <v>2891</v>
      </c>
      <c r="C1196" s="54">
        <v>70435</v>
      </c>
      <c r="D1196" s="75">
        <v>140000010104</v>
      </c>
      <c r="E1196" s="56">
        <v>3101</v>
      </c>
      <c r="F1196" s="54">
        <v>10720500</v>
      </c>
      <c r="G1196" s="57" t="s">
        <v>1670</v>
      </c>
      <c r="H1196" s="58">
        <v>4434362</v>
      </c>
      <c r="I1196" s="221"/>
      <c r="J1196" s="87"/>
      <c r="K1196" s="58">
        <f t="shared" si="24"/>
        <v>4434362</v>
      </c>
      <c r="L1196" s="204" t="s">
        <v>2889</v>
      </c>
    </row>
    <row r="1197" spans="1:23" ht="51" x14ac:dyDescent="0.35">
      <c r="A1197" s="54">
        <v>23020103</v>
      </c>
      <c r="B1197" s="436" t="s">
        <v>2891</v>
      </c>
      <c r="C1197" s="54">
        <v>70435</v>
      </c>
      <c r="D1197" s="75">
        <v>140000010104</v>
      </c>
      <c r="E1197" s="56">
        <v>3101</v>
      </c>
      <c r="F1197" s="54">
        <v>10731800</v>
      </c>
      <c r="G1197" s="76" t="s">
        <v>1671</v>
      </c>
      <c r="H1197" s="77">
        <v>5000000</v>
      </c>
      <c r="I1197" s="230"/>
      <c r="J1197" s="134"/>
      <c r="K1197" s="77">
        <f t="shared" si="24"/>
        <v>5000000</v>
      </c>
      <c r="L1197" s="204" t="s">
        <v>2889</v>
      </c>
    </row>
    <row r="1198" spans="1:23" ht="76.5" x14ac:dyDescent="0.35">
      <c r="A1198" s="78">
        <v>23020103</v>
      </c>
      <c r="B1198" s="436" t="s">
        <v>2891</v>
      </c>
      <c r="C1198" s="78">
        <v>70435</v>
      </c>
      <c r="D1198" s="79">
        <v>140000010104</v>
      </c>
      <c r="E1198" s="80">
        <v>3101</v>
      </c>
      <c r="F1198" s="78">
        <v>10711100</v>
      </c>
      <c r="G1198" s="129" t="s">
        <v>1672</v>
      </c>
      <c r="H1198" s="81">
        <v>288822.5</v>
      </c>
      <c r="I1198" s="228"/>
      <c r="J1198" s="133"/>
      <c r="K1198" s="81">
        <f t="shared" si="24"/>
        <v>288822.5</v>
      </c>
      <c r="L1198" s="210" t="s">
        <v>2889</v>
      </c>
    </row>
    <row r="1199" spans="1:23" ht="51" x14ac:dyDescent="0.35">
      <c r="A1199" s="54">
        <v>23020103</v>
      </c>
      <c r="B1199" s="436" t="s">
        <v>2891</v>
      </c>
      <c r="C1199" s="54">
        <v>70435</v>
      </c>
      <c r="D1199" s="75">
        <v>140000010104</v>
      </c>
      <c r="E1199" s="56">
        <v>3101</v>
      </c>
      <c r="F1199" s="54">
        <v>10711100</v>
      </c>
      <c r="G1199" s="86" t="s">
        <v>2064</v>
      </c>
      <c r="H1199" s="58">
        <v>5000000</v>
      </c>
      <c r="I1199" s="221"/>
      <c r="J1199" s="87"/>
      <c r="K1199" s="58">
        <f t="shared" si="24"/>
        <v>5000000</v>
      </c>
      <c r="L1199" s="204" t="s">
        <v>2889</v>
      </c>
    </row>
    <row r="1200" spans="1:23" ht="76.5" x14ac:dyDescent="0.35">
      <c r="A1200" s="54">
        <v>23020103</v>
      </c>
      <c r="B1200" s="436" t="s">
        <v>2891</v>
      </c>
      <c r="C1200" s="54">
        <v>70435</v>
      </c>
      <c r="D1200" s="75">
        <v>140000010104</v>
      </c>
      <c r="E1200" s="56">
        <v>3101</v>
      </c>
      <c r="F1200" s="54">
        <v>10710900</v>
      </c>
      <c r="G1200" s="57" t="s">
        <v>1673</v>
      </c>
      <c r="H1200" s="58">
        <v>4290000</v>
      </c>
      <c r="I1200" s="221"/>
      <c r="J1200" s="87"/>
      <c r="K1200" s="58">
        <f t="shared" si="24"/>
        <v>4290000</v>
      </c>
      <c r="L1200" s="204" t="s">
        <v>2889</v>
      </c>
    </row>
    <row r="1201" spans="1:12" ht="51" x14ac:dyDescent="0.35">
      <c r="A1201" s="54">
        <v>23020103</v>
      </c>
      <c r="B1201" s="436" t="s">
        <v>2891</v>
      </c>
      <c r="C1201" s="54">
        <v>70435</v>
      </c>
      <c r="D1201" s="75">
        <v>140000010104</v>
      </c>
      <c r="E1201" s="56">
        <v>3101</v>
      </c>
      <c r="F1201" s="54">
        <v>10711200</v>
      </c>
      <c r="G1201" s="57" t="s">
        <v>1674</v>
      </c>
      <c r="H1201" s="58">
        <v>4290000</v>
      </c>
      <c r="I1201" s="221"/>
      <c r="J1201" s="87"/>
      <c r="K1201" s="58">
        <f t="shared" si="24"/>
        <v>4290000</v>
      </c>
      <c r="L1201" s="204" t="s">
        <v>2889</v>
      </c>
    </row>
    <row r="1202" spans="1:12" ht="102" x14ac:dyDescent="0.35">
      <c r="A1202" s="155">
        <v>23020103</v>
      </c>
      <c r="B1202" s="436" t="s">
        <v>2891</v>
      </c>
      <c r="C1202" s="155">
        <v>70435</v>
      </c>
      <c r="D1202" s="156">
        <v>140000010104</v>
      </c>
      <c r="E1202" s="157">
        <v>3101</v>
      </c>
      <c r="F1202" s="155">
        <v>10722000</v>
      </c>
      <c r="G1202" s="158" t="s">
        <v>1675</v>
      </c>
      <c r="H1202" s="116">
        <v>1000000</v>
      </c>
      <c r="I1202" s="221"/>
      <c r="J1202" s="159">
        <v>7251789.2000000002</v>
      </c>
      <c r="K1202" s="116">
        <f t="shared" si="24"/>
        <v>8251789.2000000002</v>
      </c>
      <c r="L1202" s="398" t="s">
        <v>2646</v>
      </c>
    </row>
    <row r="1203" spans="1:12" ht="51" x14ac:dyDescent="0.35">
      <c r="A1203" s="54">
        <v>23020103</v>
      </c>
      <c r="B1203" s="436" t="s">
        <v>2891</v>
      </c>
      <c r="C1203" s="54">
        <v>70435</v>
      </c>
      <c r="D1203" s="75">
        <v>140000010104</v>
      </c>
      <c r="E1203" s="56">
        <v>3101</v>
      </c>
      <c r="F1203" s="54">
        <v>10710900</v>
      </c>
      <c r="G1203" s="57" t="s">
        <v>1676</v>
      </c>
      <c r="H1203" s="58">
        <v>1716000</v>
      </c>
      <c r="I1203" s="221"/>
      <c r="J1203" s="58"/>
      <c r="K1203" s="58">
        <f t="shared" si="24"/>
        <v>1716000</v>
      </c>
      <c r="L1203" s="204" t="s">
        <v>2889</v>
      </c>
    </row>
    <row r="1204" spans="1:12" ht="51" x14ac:dyDescent="0.35">
      <c r="A1204" s="54">
        <v>23020103</v>
      </c>
      <c r="B1204" s="436" t="s">
        <v>2891</v>
      </c>
      <c r="C1204" s="54">
        <v>70435</v>
      </c>
      <c r="D1204" s="75">
        <v>140000010104</v>
      </c>
      <c r="E1204" s="56">
        <v>3101</v>
      </c>
      <c r="F1204" s="54">
        <v>10712100</v>
      </c>
      <c r="G1204" s="57" t="s">
        <v>1677</v>
      </c>
      <c r="H1204" s="58">
        <v>5000000</v>
      </c>
      <c r="I1204" s="221"/>
      <c r="J1204" s="87">
        <v>-2500000</v>
      </c>
      <c r="K1204" s="58">
        <f t="shared" si="24"/>
        <v>2500000</v>
      </c>
      <c r="L1204" s="204" t="s">
        <v>2889</v>
      </c>
    </row>
    <row r="1205" spans="1:12" ht="51" x14ac:dyDescent="0.35">
      <c r="A1205" s="54">
        <v>23020103</v>
      </c>
      <c r="B1205" s="436" t="s">
        <v>2891</v>
      </c>
      <c r="C1205" s="54">
        <v>70435</v>
      </c>
      <c r="D1205" s="75">
        <v>140000010104</v>
      </c>
      <c r="E1205" s="56">
        <v>3101</v>
      </c>
      <c r="F1205" s="54">
        <v>10712100</v>
      </c>
      <c r="G1205" s="57" t="s">
        <v>1678</v>
      </c>
      <c r="H1205" s="58">
        <v>7148329.4000000004</v>
      </c>
      <c r="I1205" s="221"/>
      <c r="J1205" s="87"/>
      <c r="K1205" s="58">
        <f t="shared" si="24"/>
        <v>7148329.4000000004</v>
      </c>
      <c r="L1205" s="204" t="s">
        <v>2889</v>
      </c>
    </row>
    <row r="1206" spans="1:12" ht="51" x14ac:dyDescent="0.35">
      <c r="A1206" s="54">
        <v>23020103</v>
      </c>
      <c r="B1206" s="436" t="s">
        <v>2891</v>
      </c>
      <c r="C1206" s="54">
        <v>70435</v>
      </c>
      <c r="D1206" s="75">
        <v>140000010104</v>
      </c>
      <c r="E1206" s="56">
        <v>3101</v>
      </c>
      <c r="F1206" s="54">
        <v>10711100</v>
      </c>
      <c r="G1206" s="57" t="s">
        <v>1679</v>
      </c>
      <c r="H1206" s="58">
        <v>10000000</v>
      </c>
      <c r="I1206" s="221"/>
      <c r="J1206" s="87">
        <v>-5000000</v>
      </c>
      <c r="K1206" s="58">
        <f t="shared" si="24"/>
        <v>5000000</v>
      </c>
      <c r="L1206" s="204" t="s">
        <v>2889</v>
      </c>
    </row>
    <row r="1207" spans="1:12" ht="51" x14ac:dyDescent="0.35">
      <c r="A1207" s="54">
        <v>23020103</v>
      </c>
      <c r="B1207" s="436" t="s">
        <v>2891</v>
      </c>
      <c r="C1207" s="54">
        <v>70435</v>
      </c>
      <c r="D1207" s="75">
        <v>140000010104</v>
      </c>
      <c r="E1207" s="56">
        <v>3101</v>
      </c>
      <c r="F1207" s="54">
        <v>10720500</v>
      </c>
      <c r="G1207" s="57" t="s">
        <v>1680</v>
      </c>
      <c r="H1207" s="58">
        <v>15239000</v>
      </c>
      <c r="I1207" s="221"/>
      <c r="J1207" s="58">
        <v>-10000000</v>
      </c>
      <c r="K1207" s="58">
        <f t="shared" si="24"/>
        <v>5239000</v>
      </c>
      <c r="L1207" s="204" t="s">
        <v>2889</v>
      </c>
    </row>
    <row r="1208" spans="1:12" ht="51" x14ac:dyDescent="0.35">
      <c r="A1208" s="54">
        <v>23020103</v>
      </c>
      <c r="B1208" s="436" t="s">
        <v>2891</v>
      </c>
      <c r="C1208" s="54">
        <v>70435</v>
      </c>
      <c r="D1208" s="75">
        <v>140000010104</v>
      </c>
      <c r="E1208" s="56">
        <v>3101</v>
      </c>
      <c r="F1208" s="54">
        <v>10720500</v>
      </c>
      <c r="G1208" s="57" t="s">
        <v>1681</v>
      </c>
      <c r="H1208" s="58">
        <v>7150000</v>
      </c>
      <c r="I1208" s="221"/>
      <c r="J1208" s="87"/>
      <c r="K1208" s="58">
        <f t="shared" si="24"/>
        <v>7150000</v>
      </c>
      <c r="L1208" s="204" t="s">
        <v>2889</v>
      </c>
    </row>
    <row r="1209" spans="1:12" ht="51" x14ac:dyDescent="0.35">
      <c r="A1209" s="54">
        <v>23020103</v>
      </c>
      <c r="B1209" s="436" t="s">
        <v>2891</v>
      </c>
      <c r="C1209" s="54">
        <v>70435</v>
      </c>
      <c r="D1209" s="75">
        <v>140000010104</v>
      </c>
      <c r="E1209" s="56">
        <v>3101</v>
      </c>
      <c r="F1209" s="54">
        <v>10722000</v>
      </c>
      <c r="G1209" s="57" t="s">
        <v>1682</v>
      </c>
      <c r="H1209" s="58">
        <v>8000000</v>
      </c>
      <c r="I1209" s="221"/>
      <c r="J1209" s="58">
        <v>-5000000</v>
      </c>
      <c r="K1209" s="58">
        <f t="shared" si="24"/>
        <v>3000000</v>
      </c>
      <c r="L1209" s="204" t="s">
        <v>2889</v>
      </c>
    </row>
    <row r="1210" spans="1:12" ht="76.5" x14ac:dyDescent="0.35">
      <c r="A1210" s="54">
        <v>23020103</v>
      </c>
      <c r="B1210" s="436" t="s">
        <v>2891</v>
      </c>
      <c r="C1210" s="54">
        <v>70435</v>
      </c>
      <c r="D1210" s="75">
        <v>140000010104</v>
      </c>
      <c r="E1210" s="56">
        <v>3101</v>
      </c>
      <c r="F1210" s="54">
        <v>10720800</v>
      </c>
      <c r="G1210" s="57" t="s">
        <v>1683</v>
      </c>
      <c r="H1210" s="58">
        <v>7334143.4400000004</v>
      </c>
      <c r="I1210" s="221"/>
      <c r="J1210" s="58">
        <v>-2500000</v>
      </c>
      <c r="K1210" s="58">
        <f t="shared" si="24"/>
        <v>4834143.4400000004</v>
      </c>
      <c r="L1210" s="204" t="s">
        <v>2889</v>
      </c>
    </row>
    <row r="1211" spans="1:12" ht="51" x14ac:dyDescent="0.35">
      <c r="A1211" s="54">
        <v>23020103</v>
      </c>
      <c r="B1211" s="436" t="s">
        <v>2891</v>
      </c>
      <c r="C1211" s="54">
        <v>70435</v>
      </c>
      <c r="D1211" s="75">
        <v>140000010104</v>
      </c>
      <c r="E1211" s="56">
        <v>3101</v>
      </c>
      <c r="F1211" s="54">
        <v>10720600</v>
      </c>
      <c r="G1211" s="57" t="s">
        <v>1684</v>
      </c>
      <c r="H1211" s="58">
        <v>5000000</v>
      </c>
      <c r="I1211" s="221"/>
      <c r="J1211" s="87">
        <v>-2500000</v>
      </c>
      <c r="K1211" s="58">
        <f t="shared" si="24"/>
        <v>2500000</v>
      </c>
      <c r="L1211" s="204" t="s">
        <v>2889</v>
      </c>
    </row>
    <row r="1212" spans="1:12" ht="51" x14ac:dyDescent="0.35">
      <c r="A1212" s="54">
        <v>23020103</v>
      </c>
      <c r="B1212" s="436" t="s">
        <v>2891</v>
      </c>
      <c r="C1212" s="54">
        <v>70435</v>
      </c>
      <c r="D1212" s="75">
        <v>140000010104</v>
      </c>
      <c r="E1212" s="56">
        <v>3101</v>
      </c>
      <c r="F1212" s="54">
        <v>10731600</v>
      </c>
      <c r="G1212" s="57" t="s">
        <v>1685</v>
      </c>
      <c r="H1212" s="58">
        <v>1500000</v>
      </c>
      <c r="I1212" s="221"/>
      <c r="J1212" s="87"/>
      <c r="K1212" s="58">
        <f t="shared" ref="K1212:K1275" si="25">SUM(H1212,J1212)</f>
        <v>1500000</v>
      </c>
      <c r="L1212" s="204" t="s">
        <v>2889</v>
      </c>
    </row>
    <row r="1213" spans="1:12" ht="51" x14ac:dyDescent="0.35">
      <c r="A1213" s="54">
        <v>23020103</v>
      </c>
      <c r="B1213" s="436" t="s">
        <v>2891</v>
      </c>
      <c r="C1213" s="54">
        <v>70435</v>
      </c>
      <c r="D1213" s="75">
        <v>140000010104</v>
      </c>
      <c r="E1213" s="56">
        <v>3101</v>
      </c>
      <c r="F1213" s="54">
        <v>10730300</v>
      </c>
      <c r="G1213" s="57" t="s">
        <v>1686</v>
      </c>
      <c r="H1213" s="58">
        <v>48500000</v>
      </c>
      <c r="I1213" s="221"/>
      <c r="J1213" s="87">
        <v>-40000000</v>
      </c>
      <c r="K1213" s="58">
        <f t="shared" si="25"/>
        <v>8500000</v>
      </c>
      <c r="L1213" s="204" t="s">
        <v>2889</v>
      </c>
    </row>
    <row r="1214" spans="1:12" ht="76.5" x14ac:dyDescent="0.35">
      <c r="A1214" s="155">
        <v>23020103</v>
      </c>
      <c r="B1214" s="436" t="s">
        <v>2891</v>
      </c>
      <c r="C1214" s="155">
        <v>70435</v>
      </c>
      <c r="D1214" s="156">
        <v>140000010104</v>
      </c>
      <c r="E1214" s="157">
        <v>3101</v>
      </c>
      <c r="F1214" s="155">
        <v>10730200</v>
      </c>
      <c r="G1214" s="158" t="s">
        <v>1687</v>
      </c>
      <c r="H1214" s="116">
        <v>1000000</v>
      </c>
      <c r="I1214" s="221"/>
      <c r="J1214" s="159">
        <v>3699839.2</v>
      </c>
      <c r="K1214" s="116">
        <f t="shared" si="25"/>
        <v>4699839.2</v>
      </c>
      <c r="L1214" s="398" t="s">
        <v>2646</v>
      </c>
    </row>
    <row r="1215" spans="1:12" ht="51" x14ac:dyDescent="0.35">
      <c r="A1215" s="54">
        <v>23020103</v>
      </c>
      <c r="B1215" s="436" t="s">
        <v>2891</v>
      </c>
      <c r="C1215" s="54">
        <v>70435</v>
      </c>
      <c r="D1215" s="75">
        <v>140000010104</v>
      </c>
      <c r="E1215" s="56">
        <v>3101</v>
      </c>
      <c r="F1215" s="54">
        <v>10731600</v>
      </c>
      <c r="G1215" s="86" t="s">
        <v>2065</v>
      </c>
      <c r="H1215" s="58">
        <v>2000000</v>
      </c>
      <c r="I1215" s="221"/>
      <c r="J1215" s="87"/>
      <c r="K1215" s="58">
        <f t="shared" si="25"/>
        <v>2000000</v>
      </c>
      <c r="L1215" s="204" t="s">
        <v>2889</v>
      </c>
    </row>
    <row r="1216" spans="1:12" ht="76.5" x14ac:dyDescent="0.35">
      <c r="A1216" s="54">
        <v>23020103</v>
      </c>
      <c r="B1216" s="436" t="s">
        <v>2891</v>
      </c>
      <c r="C1216" s="54">
        <v>70435</v>
      </c>
      <c r="D1216" s="75">
        <v>140000010104</v>
      </c>
      <c r="E1216" s="56">
        <v>3101</v>
      </c>
      <c r="F1216" s="54">
        <v>10720500</v>
      </c>
      <c r="G1216" s="57" t="s">
        <v>1688</v>
      </c>
      <c r="H1216" s="58">
        <v>5000000</v>
      </c>
      <c r="I1216" s="221"/>
      <c r="J1216" s="87">
        <v>-2500000</v>
      </c>
      <c r="K1216" s="58">
        <f t="shared" si="25"/>
        <v>2500000</v>
      </c>
      <c r="L1216" s="204" t="s">
        <v>2889</v>
      </c>
    </row>
    <row r="1217" spans="1:23" ht="76.5" x14ac:dyDescent="0.35">
      <c r="A1217" s="78">
        <v>23020103</v>
      </c>
      <c r="B1217" s="436" t="s">
        <v>2891</v>
      </c>
      <c r="C1217" s="78">
        <v>70435</v>
      </c>
      <c r="D1217" s="79">
        <v>140000010104</v>
      </c>
      <c r="E1217" s="80">
        <v>3101</v>
      </c>
      <c r="F1217" s="78">
        <v>10712200</v>
      </c>
      <c r="G1217" s="129" t="s">
        <v>1689</v>
      </c>
      <c r="H1217" s="81">
        <v>4108623.4</v>
      </c>
      <c r="I1217" s="228"/>
      <c r="J1217" s="133"/>
      <c r="K1217" s="81">
        <f t="shared" si="25"/>
        <v>4108623.4</v>
      </c>
      <c r="L1217" s="210" t="s">
        <v>2889</v>
      </c>
    </row>
    <row r="1218" spans="1:23" ht="76.5" x14ac:dyDescent="0.35">
      <c r="A1218" s="54">
        <v>23020103</v>
      </c>
      <c r="B1218" s="436" t="s">
        <v>2891</v>
      </c>
      <c r="C1218" s="54">
        <v>70435</v>
      </c>
      <c r="D1218" s="75">
        <v>140000010104</v>
      </c>
      <c r="E1218" s="56">
        <v>3101</v>
      </c>
      <c r="F1218" s="54">
        <v>10720700</v>
      </c>
      <c r="G1218" s="57" t="s">
        <v>1690</v>
      </c>
      <c r="H1218" s="58">
        <v>4000000</v>
      </c>
      <c r="I1218" s="221"/>
      <c r="J1218" s="58"/>
      <c r="K1218" s="58">
        <f t="shared" si="25"/>
        <v>4000000</v>
      </c>
      <c r="L1218" s="204" t="s">
        <v>2889</v>
      </c>
    </row>
    <row r="1219" spans="1:23" ht="76.5" x14ac:dyDescent="0.35">
      <c r="A1219" s="54">
        <v>23020103</v>
      </c>
      <c r="B1219" s="436" t="s">
        <v>2891</v>
      </c>
      <c r="C1219" s="54">
        <v>70435</v>
      </c>
      <c r="D1219" s="75">
        <v>140000010104</v>
      </c>
      <c r="E1219" s="56">
        <v>3101</v>
      </c>
      <c r="F1219" s="54">
        <v>10711000</v>
      </c>
      <c r="G1219" s="57" t="s">
        <v>1691</v>
      </c>
      <c r="H1219" s="58">
        <v>4000000</v>
      </c>
      <c r="I1219" s="221"/>
      <c r="J1219" s="87"/>
      <c r="K1219" s="58">
        <f t="shared" si="25"/>
        <v>4000000</v>
      </c>
      <c r="L1219" s="204" t="s">
        <v>2889</v>
      </c>
    </row>
    <row r="1220" spans="1:23" ht="51" x14ac:dyDescent="0.35">
      <c r="A1220" s="54">
        <v>23020103</v>
      </c>
      <c r="B1220" s="436" t="s">
        <v>2891</v>
      </c>
      <c r="C1220" s="54">
        <v>70435</v>
      </c>
      <c r="D1220" s="75">
        <v>140000010104</v>
      </c>
      <c r="E1220" s="56">
        <v>3101</v>
      </c>
      <c r="F1220" s="54">
        <v>10720800</v>
      </c>
      <c r="G1220" s="57" t="s">
        <v>1692</v>
      </c>
      <c r="H1220" s="58">
        <v>11859294.300000001</v>
      </c>
      <c r="I1220" s="221"/>
      <c r="J1220" s="87">
        <v>-5000000</v>
      </c>
      <c r="K1220" s="58">
        <f t="shared" si="25"/>
        <v>6859294.3000000007</v>
      </c>
      <c r="L1220" s="204" t="s">
        <v>2889</v>
      </c>
    </row>
    <row r="1221" spans="1:23" ht="51" x14ac:dyDescent="0.35">
      <c r="A1221" s="54">
        <v>23020103</v>
      </c>
      <c r="B1221" s="436" t="s">
        <v>2891</v>
      </c>
      <c r="C1221" s="54">
        <v>70435</v>
      </c>
      <c r="D1221" s="75">
        <v>140000010104</v>
      </c>
      <c r="E1221" s="56">
        <v>3101</v>
      </c>
      <c r="F1221" s="54">
        <v>10721300</v>
      </c>
      <c r="G1221" s="57" t="s">
        <v>1693</v>
      </c>
      <c r="H1221" s="58">
        <v>2500000</v>
      </c>
      <c r="I1221" s="221"/>
      <c r="J1221" s="87"/>
      <c r="K1221" s="58">
        <f t="shared" si="25"/>
        <v>2500000</v>
      </c>
      <c r="L1221" s="204" t="s">
        <v>2889</v>
      </c>
    </row>
    <row r="1222" spans="1:23" ht="51" x14ac:dyDescent="0.35">
      <c r="A1222" s="54">
        <v>23020103</v>
      </c>
      <c r="B1222" s="436" t="s">
        <v>2891</v>
      </c>
      <c r="C1222" s="54">
        <v>70435</v>
      </c>
      <c r="D1222" s="75">
        <v>140000010104</v>
      </c>
      <c r="E1222" s="56">
        <v>3101</v>
      </c>
      <c r="F1222" s="54">
        <v>10720600</v>
      </c>
      <c r="G1222" s="57" t="s">
        <v>1694</v>
      </c>
      <c r="H1222" s="58">
        <v>5000000</v>
      </c>
      <c r="I1222" s="221"/>
      <c r="J1222" s="87">
        <v>-2500000</v>
      </c>
      <c r="K1222" s="58">
        <f t="shared" si="25"/>
        <v>2500000</v>
      </c>
      <c r="L1222" s="204" t="s">
        <v>2889</v>
      </c>
    </row>
    <row r="1223" spans="1:23" ht="51" x14ac:dyDescent="0.35">
      <c r="A1223" s="54">
        <v>23020103</v>
      </c>
      <c r="B1223" s="436" t="s">
        <v>2891</v>
      </c>
      <c r="C1223" s="54">
        <v>70435</v>
      </c>
      <c r="D1223" s="75">
        <v>140000010104</v>
      </c>
      <c r="E1223" s="56">
        <v>3101</v>
      </c>
      <c r="F1223" s="54">
        <v>10711100</v>
      </c>
      <c r="G1223" s="57" t="s">
        <v>1695</v>
      </c>
      <c r="H1223" s="58">
        <v>5000000</v>
      </c>
      <c r="I1223" s="221"/>
      <c r="J1223" s="87">
        <v>-2500000</v>
      </c>
      <c r="K1223" s="58">
        <f t="shared" si="25"/>
        <v>2500000</v>
      </c>
      <c r="L1223" s="204" t="s">
        <v>2889</v>
      </c>
    </row>
    <row r="1224" spans="1:23" ht="51" x14ac:dyDescent="0.35">
      <c r="A1224" s="314">
        <v>23020103</v>
      </c>
      <c r="B1224" s="436" t="s">
        <v>2891</v>
      </c>
      <c r="C1224" s="314">
        <v>70435</v>
      </c>
      <c r="D1224" s="315">
        <v>140000010104</v>
      </c>
      <c r="E1224" s="316">
        <v>3101</v>
      </c>
      <c r="F1224" s="314">
        <v>10720500</v>
      </c>
      <c r="G1224" s="317" t="s">
        <v>1696</v>
      </c>
      <c r="H1224" s="324">
        <v>20000000</v>
      </c>
      <c r="I1224" s="325"/>
      <c r="J1224" s="324">
        <v>-10000000</v>
      </c>
      <c r="K1224" s="324">
        <f t="shared" si="25"/>
        <v>10000000</v>
      </c>
      <c r="L1224" s="557" t="s">
        <v>2889</v>
      </c>
      <c r="M1224" s="323"/>
      <c r="N1224" s="323"/>
      <c r="O1224" s="323"/>
      <c r="P1224" s="323"/>
      <c r="Q1224" s="323"/>
      <c r="R1224" s="323"/>
      <c r="S1224" s="323"/>
      <c r="T1224" s="323"/>
      <c r="U1224" s="323"/>
      <c r="V1224" s="323"/>
      <c r="W1224" s="323"/>
    </row>
    <row r="1225" spans="1:23" ht="51" x14ac:dyDescent="0.35">
      <c r="A1225" s="54">
        <v>23020103</v>
      </c>
      <c r="B1225" s="436" t="s">
        <v>2891</v>
      </c>
      <c r="C1225" s="54">
        <v>70435</v>
      </c>
      <c r="D1225" s="75">
        <v>140000010104</v>
      </c>
      <c r="E1225" s="56">
        <v>3101</v>
      </c>
      <c r="F1225" s="54">
        <v>10721300</v>
      </c>
      <c r="G1225" s="57" t="s">
        <v>1697</v>
      </c>
      <c r="H1225" s="58">
        <v>5000000</v>
      </c>
      <c r="I1225" s="221"/>
      <c r="J1225" s="87">
        <v>-2500000</v>
      </c>
      <c r="K1225" s="58">
        <f t="shared" si="25"/>
        <v>2500000</v>
      </c>
      <c r="L1225" s="204" t="s">
        <v>2889</v>
      </c>
    </row>
    <row r="1226" spans="1:23" ht="51" x14ac:dyDescent="0.35">
      <c r="A1226" s="54">
        <v>23020103</v>
      </c>
      <c r="B1226" s="436" t="s">
        <v>2891</v>
      </c>
      <c r="C1226" s="54">
        <v>70435</v>
      </c>
      <c r="D1226" s="75">
        <v>140000010104</v>
      </c>
      <c r="E1226" s="56">
        <v>3101</v>
      </c>
      <c r="F1226" s="54">
        <v>10731600</v>
      </c>
      <c r="G1226" s="57" t="s">
        <v>1698</v>
      </c>
      <c r="H1226" s="58">
        <v>6924125.4000000004</v>
      </c>
      <c r="I1226" s="221"/>
      <c r="J1226" s="250"/>
      <c r="K1226" s="58">
        <f t="shared" si="25"/>
        <v>6924125.4000000004</v>
      </c>
      <c r="L1226" s="204" t="s">
        <v>2889</v>
      </c>
    </row>
    <row r="1227" spans="1:23" ht="51" x14ac:dyDescent="0.35">
      <c r="A1227" s="54">
        <v>23020103</v>
      </c>
      <c r="B1227" s="436" t="s">
        <v>2891</v>
      </c>
      <c r="C1227" s="54">
        <v>70435</v>
      </c>
      <c r="D1227" s="75">
        <v>140000010104</v>
      </c>
      <c r="E1227" s="56">
        <v>3101</v>
      </c>
      <c r="F1227" s="54">
        <v>10731600</v>
      </c>
      <c r="G1227" s="57" t="s">
        <v>1699</v>
      </c>
      <c r="H1227" s="58">
        <v>305999.5</v>
      </c>
      <c r="I1227" s="221"/>
      <c r="J1227" s="87"/>
      <c r="K1227" s="58">
        <f t="shared" si="25"/>
        <v>305999.5</v>
      </c>
      <c r="L1227" s="204" t="s">
        <v>2889</v>
      </c>
    </row>
    <row r="1228" spans="1:23" ht="51" x14ac:dyDescent="0.35">
      <c r="A1228" s="54">
        <v>23020103</v>
      </c>
      <c r="B1228" s="436" t="s">
        <v>2891</v>
      </c>
      <c r="C1228" s="54">
        <v>70435</v>
      </c>
      <c r="D1228" s="75">
        <v>140000010104</v>
      </c>
      <c r="E1228" s="56">
        <v>3101</v>
      </c>
      <c r="F1228" s="54">
        <v>10712300</v>
      </c>
      <c r="G1228" s="57" t="s">
        <v>1700</v>
      </c>
      <c r="H1228" s="58">
        <v>5000000</v>
      </c>
      <c r="I1228" s="221"/>
      <c r="J1228" s="87">
        <v>-2500000</v>
      </c>
      <c r="K1228" s="58">
        <f t="shared" si="25"/>
        <v>2500000</v>
      </c>
      <c r="L1228" s="204" t="s">
        <v>2889</v>
      </c>
    </row>
    <row r="1229" spans="1:23" ht="51" x14ac:dyDescent="0.35">
      <c r="A1229" s="54">
        <v>23020103</v>
      </c>
      <c r="B1229" s="436" t="s">
        <v>2891</v>
      </c>
      <c r="C1229" s="54">
        <v>70435</v>
      </c>
      <c r="D1229" s="75">
        <v>140000010104</v>
      </c>
      <c r="E1229" s="56">
        <v>3101</v>
      </c>
      <c r="F1229" s="54">
        <v>10711000</v>
      </c>
      <c r="G1229" s="57" t="s">
        <v>1701</v>
      </c>
      <c r="H1229" s="58">
        <v>10000000</v>
      </c>
      <c r="I1229" s="221"/>
      <c r="J1229" s="87">
        <v>-5000000</v>
      </c>
      <c r="K1229" s="58">
        <f t="shared" si="25"/>
        <v>5000000</v>
      </c>
      <c r="L1229" s="204" t="s">
        <v>2889</v>
      </c>
    </row>
    <row r="1230" spans="1:23" ht="51" x14ac:dyDescent="0.35">
      <c r="A1230" s="54">
        <v>23020103</v>
      </c>
      <c r="B1230" s="436" t="s">
        <v>2891</v>
      </c>
      <c r="C1230" s="54">
        <v>70435</v>
      </c>
      <c r="D1230" s="75">
        <v>140000010104</v>
      </c>
      <c r="E1230" s="56">
        <v>3101</v>
      </c>
      <c r="F1230" s="54">
        <v>10710900</v>
      </c>
      <c r="G1230" s="57" t="s">
        <v>1702</v>
      </c>
      <c r="H1230" s="58">
        <v>1950000</v>
      </c>
      <c r="I1230" s="221"/>
      <c r="J1230" s="87"/>
      <c r="K1230" s="58">
        <f t="shared" si="25"/>
        <v>1950000</v>
      </c>
      <c r="L1230" s="204" t="s">
        <v>2889</v>
      </c>
      <c r="M1230" s="166"/>
    </row>
    <row r="1231" spans="1:23" ht="76.5" x14ac:dyDescent="0.35">
      <c r="A1231" s="78">
        <v>23020103</v>
      </c>
      <c r="B1231" s="436" t="s">
        <v>2891</v>
      </c>
      <c r="C1231" s="78">
        <v>70435</v>
      </c>
      <c r="D1231" s="79">
        <v>140000010104</v>
      </c>
      <c r="E1231" s="80">
        <v>3101</v>
      </c>
      <c r="F1231" s="78">
        <v>10710900</v>
      </c>
      <c r="G1231" s="129" t="s">
        <v>1703</v>
      </c>
      <c r="H1231" s="81">
        <v>3590000</v>
      </c>
      <c r="I1231" s="228"/>
      <c r="J1231" s="133"/>
      <c r="K1231" s="81">
        <f t="shared" si="25"/>
        <v>3590000</v>
      </c>
      <c r="L1231" s="210" t="s">
        <v>2889</v>
      </c>
      <c r="M1231" s="166"/>
    </row>
    <row r="1232" spans="1:23" ht="76.5" x14ac:dyDescent="0.35">
      <c r="A1232" s="160">
        <v>23020103</v>
      </c>
      <c r="B1232" s="436" t="s">
        <v>2891</v>
      </c>
      <c r="C1232" s="160">
        <v>70435</v>
      </c>
      <c r="D1232" s="161">
        <v>140000010104</v>
      </c>
      <c r="E1232" s="162">
        <v>3101</v>
      </c>
      <c r="F1232" s="160">
        <v>10720600</v>
      </c>
      <c r="G1232" s="163" t="s">
        <v>2098</v>
      </c>
      <c r="H1232" s="164"/>
      <c r="I1232" s="246"/>
      <c r="J1232" s="165">
        <v>200000000</v>
      </c>
      <c r="K1232" s="164">
        <f t="shared" si="25"/>
        <v>200000000</v>
      </c>
      <c r="L1232" s="406"/>
    </row>
    <row r="1233" spans="1:13" ht="102" x14ac:dyDescent="0.35">
      <c r="A1233" s="160">
        <v>23020103</v>
      </c>
      <c r="B1233" s="436" t="s">
        <v>2891</v>
      </c>
      <c r="C1233" s="160">
        <v>70435</v>
      </c>
      <c r="D1233" s="161">
        <v>140000010104</v>
      </c>
      <c r="E1233" s="162">
        <v>3101</v>
      </c>
      <c r="F1233" s="160">
        <v>10721300</v>
      </c>
      <c r="G1233" s="163" t="s">
        <v>2099</v>
      </c>
      <c r="H1233" s="164"/>
      <c r="I1233" s="246"/>
      <c r="J1233" s="165">
        <v>40000000</v>
      </c>
      <c r="K1233" s="164">
        <f t="shared" si="25"/>
        <v>40000000</v>
      </c>
      <c r="L1233" s="406"/>
    </row>
    <row r="1234" spans="1:13" ht="51" x14ac:dyDescent="0.35">
      <c r="A1234" s="54">
        <v>23020103</v>
      </c>
      <c r="B1234" s="436" t="s">
        <v>2891</v>
      </c>
      <c r="C1234" s="54">
        <v>70435</v>
      </c>
      <c r="D1234" s="75">
        <v>140000010104</v>
      </c>
      <c r="E1234" s="56">
        <v>3101</v>
      </c>
      <c r="F1234" s="54">
        <v>10710900</v>
      </c>
      <c r="G1234" s="57" t="s">
        <v>1704</v>
      </c>
      <c r="H1234" s="58">
        <v>3590000</v>
      </c>
      <c r="I1234" s="221"/>
      <c r="J1234" s="87"/>
      <c r="K1234" s="58">
        <f t="shared" si="25"/>
        <v>3590000</v>
      </c>
      <c r="L1234" s="204" t="s">
        <v>2889</v>
      </c>
    </row>
    <row r="1235" spans="1:13" ht="76.5" x14ac:dyDescent="0.35">
      <c r="A1235" s="54">
        <v>23020103</v>
      </c>
      <c r="B1235" s="436" t="s">
        <v>2891</v>
      </c>
      <c r="C1235" s="54">
        <v>70435</v>
      </c>
      <c r="D1235" s="75">
        <v>140000010104</v>
      </c>
      <c r="E1235" s="56">
        <v>3101</v>
      </c>
      <c r="F1235" s="54">
        <v>10720700</v>
      </c>
      <c r="G1235" s="57" t="s">
        <v>1705</v>
      </c>
      <c r="H1235" s="58">
        <v>3590000</v>
      </c>
      <c r="I1235" s="221"/>
      <c r="J1235" s="87"/>
      <c r="K1235" s="58">
        <f t="shared" si="25"/>
        <v>3590000</v>
      </c>
      <c r="L1235" s="204" t="s">
        <v>2889</v>
      </c>
    </row>
    <row r="1236" spans="1:13" ht="51" x14ac:dyDescent="0.35">
      <c r="A1236" s="54">
        <v>23020103</v>
      </c>
      <c r="B1236" s="436" t="s">
        <v>2891</v>
      </c>
      <c r="C1236" s="54">
        <v>70435</v>
      </c>
      <c r="D1236" s="75">
        <v>140000010104</v>
      </c>
      <c r="E1236" s="56">
        <v>3101</v>
      </c>
      <c r="F1236" s="54">
        <v>10720800</v>
      </c>
      <c r="G1236" s="57" t="s">
        <v>1706</v>
      </c>
      <c r="H1236" s="58">
        <v>3590000</v>
      </c>
      <c r="I1236" s="221"/>
      <c r="J1236" s="87"/>
      <c r="K1236" s="58">
        <f t="shared" si="25"/>
        <v>3590000</v>
      </c>
      <c r="L1236" s="204" t="s">
        <v>2889</v>
      </c>
    </row>
    <row r="1237" spans="1:13" ht="76.5" x14ac:dyDescent="0.35">
      <c r="A1237" s="54">
        <v>23020103</v>
      </c>
      <c r="B1237" s="436" t="s">
        <v>2891</v>
      </c>
      <c r="C1237" s="54">
        <v>70435</v>
      </c>
      <c r="D1237" s="75">
        <v>140000010104</v>
      </c>
      <c r="E1237" s="56">
        <v>3101</v>
      </c>
      <c r="F1237" s="54">
        <v>10720800</v>
      </c>
      <c r="G1237" s="76" t="s">
        <v>1707</v>
      </c>
      <c r="H1237" s="77">
        <v>3590000</v>
      </c>
      <c r="I1237" s="230"/>
      <c r="J1237" s="134"/>
      <c r="K1237" s="77">
        <f t="shared" si="25"/>
        <v>3590000</v>
      </c>
      <c r="L1237" s="204" t="s">
        <v>2889</v>
      </c>
    </row>
    <row r="1238" spans="1:13" ht="51" x14ac:dyDescent="0.35">
      <c r="A1238" s="78">
        <v>23020103</v>
      </c>
      <c r="B1238" s="436" t="s">
        <v>2891</v>
      </c>
      <c r="C1238" s="78">
        <v>70435</v>
      </c>
      <c r="D1238" s="79">
        <v>140000010104</v>
      </c>
      <c r="E1238" s="80">
        <v>3101</v>
      </c>
      <c r="F1238" s="78">
        <v>10720400</v>
      </c>
      <c r="G1238" s="129" t="s">
        <v>1708</v>
      </c>
      <c r="H1238" s="81">
        <v>3590000</v>
      </c>
      <c r="I1238" s="228"/>
      <c r="J1238" s="133"/>
      <c r="K1238" s="81">
        <f t="shared" si="25"/>
        <v>3590000</v>
      </c>
      <c r="L1238" s="210" t="s">
        <v>2889</v>
      </c>
      <c r="M1238" s="166"/>
    </row>
    <row r="1239" spans="1:13" ht="51" x14ac:dyDescent="0.35">
      <c r="A1239" s="54">
        <v>23020103</v>
      </c>
      <c r="B1239" s="436" t="s">
        <v>2891</v>
      </c>
      <c r="C1239" s="54">
        <v>70435</v>
      </c>
      <c r="D1239" s="75">
        <v>140000010104</v>
      </c>
      <c r="E1239" s="56">
        <v>3101</v>
      </c>
      <c r="F1239" s="54">
        <v>10721300</v>
      </c>
      <c r="G1239" s="57" t="s">
        <v>1709</v>
      </c>
      <c r="H1239" s="58">
        <v>3900000</v>
      </c>
      <c r="I1239" s="221"/>
      <c r="J1239" s="87"/>
      <c r="K1239" s="58">
        <f t="shared" si="25"/>
        <v>3900000</v>
      </c>
      <c r="L1239" s="204" t="s">
        <v>2889</v>
      </c>
    </row>
    <row r="1240" spans="1:13" ht="51" x14ac:dyDescent="0.35">
      <c r="A1240" s="160">
        <v>23020103</v>
      </c>
      <c r="B1240" s="436" t="s">
        <v>2891</v>
      </c>
      <c r="C1240" s="160">
        <v>70435</v>
      </c>
      <c r="D1240" s="161">
        <v>140000010104</v>
      </c>
      <c r="E1240" s="162">
        <v>3101</v>
      </c>
      <c r="F1240" s="160">
        <v>10720400</v>
      </c>
      <c r="G1240" s="163" t="s">
        <v>2100</v>
      </c>
      <c r="H1240" s="164"/>
      <c r="I1240" s="246"/>
      <c r="J1240" s="165">
        <v>23822639.809999999</v>
      </c>
      <c r="K1240" s="164">
        <f t="shared" si="25"/>
        <v>23822639.809999999</v>
      </c>
      <c r="L1240" s="406"/>
    </row>
    <row r="1241" spans="1:13" ht="76.5" x14ac:dyDescent="0.35">
      <c r="A1241" s="54">
        <v>23020103</v>
      </c>
      <c r="B1241" s="436" t="s">
        <v>2891</v>
      </c>
      <c r="C1241" s="54">
        <v>70435</v>
      </c>
      <c r="D1241" s="75">
        <v>140000010104</v>
      </c>
      <c r="E1241" s="56">
        <v>3101</v>
      </c>
      <c r="F1241" s="54">
        <v>10720400</v>
      </c>
      <c r="G1241" s="57" t="s">
        <v>1710</v>
      </c>
      <c r="H1241" s="58">
        <v>1458277.3</v>
      </c>
      <c r="I1241" s="221"/>
      <c r="J1241" s="87"/>
      <c r="K1241" s="58">
        <f t="shared" si="25"/>
        <v>1458277.3</v>
      </c>
      <c r="L1241" s="204" t="s">
        <v>2889</v>
      </c>
    </row>
    <row r="1242" spans="1:13" ht="51" x14ac:dyDescent="0.35">
      <c r="A1242" s="54">
        <v>23020103</v>
      </c>
      <c r="B1242" s="436" t="s">
        <v>2891</v>
      </c>
      <c r="C1242" s="54">
        <v>70435</v>
      </c>
      <c r="D1242" s="75">
        <v>140000010104</v>
      </c>
      <c r="E1242" s="56">
        <v>3101</v>
      </c>
      <c r="F1242" s="54">
        <v>10720700</v>
      </c>
      <c r="G1242" s="57" t="s">
        <v>1711</v>
      </c>
      <c r="H1242" s="58">
        <v>6000000</v>
      </c>
      <c r="I1242" s="221"/>
      <c r="J1242" s="250">
        <v>-2500000</v>
      </c>
      <c r="K1242" s="58">
        <f t="shared" si="25"/>
        <v>3500000</v>
      </c>
      <c r="L1242" s="204" t="s">
        <v>2889</v>
      </c>
    </row>
    <row r="1243" spans="1:13" ht="51" x14ac:dyDescent="0.35">
      <c r="A1243" s="54">
        <v>23020103</v>
      </c>
      <c r="B1243" s="436" t="s">
        <v>2891</v>
      </c>
      <c r="C1243" s="54">
        <v>70435</v>
      </c>
      <c r="D1243" s="75">
        <v>140000010104</v>
      </c>
      <c r="E1243" s="56">
        <v>3101</v>
      </c>
      <c r="F1243" s="54">
        <v>10720700</v>
      </c>
      <c r="G1243" s="57" t="s">
        <v>1712</v>
      </c>
      <c r="H1243" s="58">
        <v>2500000</v>
      </c>
      <c r="I1243" s="221"/>
      <c r="J1243" s="87"/>
      <c r="K1243" s="58">
        <f t="shared" si="25"/>
        <v>2500000</v>
      </c>
      <c r="L1243" s="204" t="s">
        <v>2889</v>
      </c>
    </row>
    <row r="1244" spans="1:13" ht="51" x14ac:dyDescent="0.35">
      <c r="A1244" s="54">
        <v>23020103</v>
      </c>
      <c r="B1244" s="436" t="s">
        <v>2891</v>
      </c>
      <c r="C1244" s="54">
        <v>70435</v>
      </c>
      <c r="D1244" s="75">
        <v>140000010104</v>
      </c>
      <c r="E1244" s="56">
        <v>3101</v>
      </c>
      <c r="F1244" s="54">
        <v>10731900</v>
      </c>
      <c r="G1244" s="57" t="s">
        <v>1713</v>
      </c>
      <c r="H1244" s="58">
        <v>4464531</v>
      </c>
      <c r="I1244" s="221"/>
      <c r="J1244" s="87"/>
      <c r="K1244" s="58">
        <f t="shared" si="25"/>
        <v>4464531</v>
      </c>
      <c r="L1244" s="204" t="s">
        <v>2889</v>
      </c>
    </row>
    <row r="1245" spans="1:13" ht="51" x14ac:dyDescent="0.35">
      <c r="A1245" s="54">
        <v>23020103</v>
      </c>
      <c r="B1245" s="436" t="s">
        <v>2891</v>
      </c>
      <c r="C1245" s="54">
        <v>70435</v>
      </c>
      <c r="D1245" s="75">
        <v>140000010104</v>
      </c>
      <c r="E1245" s="56">
        <v>3101</v>
      </c>
      <c r="F1245" s="54">
        <v>10731900</v>
      </c>
      <c r="G1245" s="57" t="s">
        <v>1714</v>
      </c>
      <c r="H1245" s="58">
        <v>5000000</v>
      </c>
      <c r="I1245" s="221"/>
      <c r="J1245" s="87">
        <v>-2500000</v>
      </c>
      <c r="K1245" s="58">
        <f t="shared" si="25"/>
        <v>2500000</v>
      </c>
      <c r="L1245" s="204" t="s">
        <v>2889</v>
      </c>
    </row>
    <row r="1246" spans="1:13" ht="51" x14ac:dyDescent="0.35">
      <c r="A1246" s="54">
        <v>23020103</v>
      </c>
      <c r="B1246" s="436" t="s">
        <v>2891</v>
      </c>
      <c r="C1246" s="54">
        <v>70435</v>
      </c>
      <c r="D1246" s="75">
        <v>140000010104</v>
      </c>
      <c r="E1246" s="56">
        <v>3101</v>
      </c>
      <c r="F1246" s="54">
        <v>10730200</v>
      </c>
      <c r="G1246" s="57" t="s">
        <v>1715</v>
      </c>
      <c r="H1246" s="58">
        <v>1000000</v>
      </c>
      <c r="I1246" s="221"/>
      <c r="J1246" s="87"/>
      <c r="K1246" s="58">
        <f t="shared" si="25"/>
        <v>1000000</v>
      </c>
      <c r="L1246" s="204" t="s">
        <v>2889</v>
      </c>
    </row>
    <row r="1247" spans="1:13" ht="51" x14ac:dyDescent="0.35">
      <c r="A1247" s="54">
        <v>23020103</v>
      </c>
      <c r="B1247" s="436" t="s">
        <v>2891</v>
      </c>
      <c r="C1247" s="54">
        <v>70435</v>
      </c>
      <c r="D1247" s="75">
        <v>140000010104</v>
      </c>
      <c r="E1247" s="56">
        <v>3101</v>
      </c>
      <c r="F1247" s="54">
        <v>10730310</v>
      </c>
      <c r="G1247" s="57" t="s">
        <v>1716</v>
      </c>
      <c r="H1247" s="58">
        <v>1000000</v>
      </c>
      <c r="I1247" s="221"/>
      <c r="J1247" s="87"/>
      <c r="K1247" s="58">
        <f t="shared" si="25"/>
        <v>1000000</v>
      </c>
      <c r="L1247" s="204" t="s">
        <v>2889</v>
      </c>
    </row>
    <row r="1248" spans="1:13" ht="51" x14ac:dyDescent="0.35">
      <c r="A1248" s="54">
        <v>23020103</v>
      </c>
      <c r="B1248" s="436" t="s">
        <v>2891</v>
      </c>
      <c r="C1248" s="54">
        <v>70435</v>
      </c>
      <c r="D1248" s="75">
        <v>140000010104</v>
      </c>
      <c r="E1248" s="56">
        <v>3101</v>
      </c>
      <c r="F1248" s="54">
        <v>10731500</v>
      </c>
      <c r="G1248" s="57" t="s">
        <v>1717</v>
      </c>
      <c r="H1248" s="58">
        <v>1000000</v>
      </c>
      <c r="I1248" s="221"/>
      <c r="J1248" s="87"/>
      <c r="K1248" s="58">
        <f t="shared" si="25"/>
        <v>1000000</v>
      </c>
      <c r="L1248" s="204" t="s">
        <v>2889</v>
      </c>
    </row>
    <row r="1249" spans="1:23" ht="51" x14ac:dyDescent="0.35">
      <c r="A1249" s="54">
        <v>23020103</v>
      </c>
      <c r="B1249" s="436" t="s">
        <v>2891</v>
      </c>
      <c r="C1249" s="54">
        <v>70435</v>
      </c>
      <c r="D1249" s="75">
        <v>140000010104</v>
      </c>
      <c r="E1249" s="56">
        <v>3101</v>
      </c>
      <c r="F1249" s="54">
        <v>10731700</v>
      </c>
      <c r="G1249" s="57" t="s">
        <v>1718</v>
      </c>
      <c r="H1249" s="58">
        <v>1000000</v>
      </c>
      <c r="I1249" s="221"/>
      <c r="J1249" s="87"/>
      <c r="K1249" s="58">
        <f t="shared" si="25"/>
        <v>1000000</v>
      </c>
      <c r="L1249" s="204" t="s">
        <v>2889</v>
      </c>
    </row>
    <row r="1250" spans="1:23" ht="76.5" x14ac:dyDescent="0.35">
      <c r="A1250" s="54">
        <v>23020103</v>
      </c>
      <c r="B1250" s="436" t="s">
        <v>2891</v>
      </c>
      <c r="C1250" s="54">
        <v>70435</v>
      </c>
      <c r="D1250" s="75">
        <v>140000010104</v>
      </c>
      <c r="E1250" s="56">
        <v>3101</v>
      </c>
      <c r="F1250" s="54">
        <v>10730311</v>
      </c>
      <c r="G1250" s="57" t="s">
        <v>1719</v>
      </c>
      <c r="H1250" s="58">
        <v>1000000</v>
      </c>
      <c r="I1250" s="221"/>
      <c r="J1250" s="87"/>
      <c r="K1250" s="58">
        <f t="shared" si="25"/>
        <v>1000000</v>
      </c>
      <c r="L1250" s="204" t="s">
        <v>2889</v>
      </c>
    </row>
    <row r="1251" spans="1:23" ht="51" x14ac:dyDescent="0.35">
      <c r="A1251" s="54">
        <v>23020103</v>
      </c>
      <c r="B1251" s="436" t="s">
        <v>2891</v>
      </c>
      <c r="C1251" s="54">
        <v>70435</v>
      </c>
      <c r="D1251" s="75">
        <v>140000010104</v>
      </c>
      <c r="E1251" s="56">
        <v>3101</v>
      </c>
      <c r="F1251" s="54">
        <v>10731700</v>
      </c>
      <c r="G1251" s="57" t="s">
        <v>1720</v>
      </c>
      <c r="H1251" s="58">
        <v>1000000</v>
      </c>
      <c r="I1251" s="221"/>
      <c r="J1251" s="87"/>
      <c r="K1251" s="58">
        <f t="shared" si="25"/>
        <v>1000000</v>
      </c>
      <c r="L1251" s="204" t="s">
        <v>2889</v>
      </c>
    </row>
    <row r="1252" spans="1:23" ht="76.5" x14ac:dyDescent="0.35">
      <c r="A1252" s="54">
        <v>23020103</v>
      </c>
      <c r="B1252" s="436" t="s">
        <v>2891</v>
      </c>
      <c r="C1252" s="54">
        <v>70435</v>
      </c>
      <c r="D1252" s="75">
        <v>140000010104</v>
      </c>
      <c r="E1252" s="56">
        <v>3101</v>
      </c>
      <c r="F1252" s="54">
        <v>10712200</v>
      </c>
      <c r="G1252" s="86" t="s">
        <v>2066</v>
      </c>
      <c r="H1252" s="58">
        <v>1000000</v>
      </c>
      <c r="I1252" s="221"/>
      <c r="J1252" s="87"/>
      <c r="K1252" s="58">
        <f t="shared" si="25"/>
        <v>1000000</v>
      </c>
      <c r="L1252" s="204" t="s">
        <v>2889</v>
      </c>
    </row>
    <row r="1253" spans="1:23" ht="51" x14ac:dyDescent="0.35">
      <c r="A1253" s="54">
        <v>23020103</v>
      </c>
      <c r="B1253" s="436" t="s">
        <v>2891</v>
      </c>
      <c r="C1253" s="54">
        <v>70435</v>
      </c>
      <c r="D1253" s="75">
        <v>140000010104</v>
      </c>
      <c r="E1253" s="56">
        <v>3101</v>
      </c>
      <c r="F1253" s="54">
        <v>10720400</v>
      </c>
      <c r="G1253" s="57" t="s">
        <v>1721</v>
      </c>
      <c r="H1253" s="58">
        <v>1000000</v>
      </c>
      <c r="I1253" s="221"/>
      <c r="J1253" s="87"/>
      <c r="K1253" s="58">
        <f t="shared" si="25"/>
        <v>1000000</v>
      </c>
      <c r="L1253" s="204" t="s">
        <v>2889</v>
      </c>
    </row>
    <row r="1254" spans="1:23" ht="51" x14ac:dyDescent="0.35">
      <c r="A1254" s="54">
        <v>23020103</v>
      </c>
      <c r="B1254" s="436" t="s">
        <v>2891</v>
      </c>
      <c r="C1254" s="54">
        <v>70435</v>
      </c>
      <c r="D1254" s="75">
        <v>140000010104</v>
      </c>
      <c r="E1254" s="56">
        <v>3101</v>
      </c>
      <c r="F1254" s="54">
        <v>10730100</v>
      </c>
      <c r="G1254" s="57" t="s">
        <v>1722</v>
      </c>
      <c r="H1254" s="58">
        <v>7500000</v>
      </c>
      <c r="I1254" s="221"/>
      <c r="J1254" s="250"/>
      <c r="K1254" s="58">
        <f t="shared" si="25"/>
        <v>7500000</v>
      </c>
      <c r="L1254" s="204" t="s">
        <v>2889</v>
      </c>
    </row>
    <row r="1255" spans="1:23" ht="76.5" x14ac:dyDescent="0.35">
      <c r="A1255" s="54">
        <v>23020103</v>
      </c>
      <c r="B1255" s="436" t="s">
        <v>2891</v>
      </c>
      <c r="C1255" s="54">
        <v>70435</v>
      </c>
      <c r="D1255" s="75">
        <v>140000010104</v>
      </c>
      <c r="E1255" s="56">
        <v>3101</v>
      </c>
      <c r="F1255" s="54">
        <v>10720800</v>
      </c>
      <c r="G1255" s="57" t="s">
        <v>1723</v>
      </c>
      <c r="H1255" s="58">
        <v>1000000</v>
      </c>
      <c r="I1255" s="221"/>
      <c r="J1255" s="87"/>
      <c r="K1255" s="58">
        <f t="shared" si="25"/>
        <v>1000000</v>
      </c>
      <c r="L1255" s="204" t="s">
        <v>2889</v>
      </c>
    </row>
    <row r="1256" spans="1:23" ht="51" x14ac:dyDescent="0.35">
      <c r="A1256" s="54">
        <v>23020103</v>
      </c>
      <c r="B1256" s="436" t="s">
        <v>2891</v>
      </c>
      <c r="C1256" s="54">
        <v>70435</v>
      </c>
      <c r="D1256" s="75">
        <v>140000010104</v>
      </c>
      <c r="E1256" s="56">
        <v>3101</v>
      </c>
      <c r="F1256" s="54">
        <v>10712300</v>
      </c>
      <c r="G1256" s="57" t="s">
        <v>1724</v>
      </c>
      <c r="H1256" s="58">
        <v>1000000</v>
      </c>
      <c r="I1256" s="221"/>
      <c r="J1256" s="87"/>
      <c r="K1256" s="58">
        <f t="shared" si="25"/>
        <v>1000000</v>
      </c>
      <c r="L1256" s="204" t="s">
        <v>2889</v>
      </c>
    </row>
    <row r="1257" spans="1:23" ht="51" x14ac:dyDescent="0.35">
      <c r="A1257" s="54">
        <v>23020103</v>
      </c>
      <c r="B1257" s="436" t="s">
        <v>2891</v>
      </c>
      <c r="C1257" s="54">
        <v>70435</v>
      </c>
      <c r="D1257" s="75">
        <v>140000010104</v>
      </c>
      <c r="E1257" s="56">
        <v>3101</v>
      </c>
      <c r="F1257" s="54">
        <v>10712300</v>
      </c>
      <c r="G1257" s="57" t="s">
        <v>1725</v>
      </c>
      <c r="H1257" s="58">
        <v>10000000</v>
      </c>
      <c r="I1257" s="221"/>
      <c r="J1257" s="87">
        <v>-5000000</v>
      </c>
      <c r="K1257" s="58">
        <f t="shared" si="25"/>
        <v>5000000</v>
      </c>
      <c r="L1257" s="204" t="s">
        <v>2889</v>
      </c>
    </row>
    <row r="1258" spans="1:23" ht="51" x14ac:dyDescent="0.35">
      <c r="A1258" s="54">
        <v>23020103</v>
      </c>
      <c r="B1258" s="436" t="s">
        <v>2891</v>
      </c>
      <c r="C1258" s="54">
        <v>70435</v>
      </c>
      <c r="D1258" s="75">
        <v>140000010104</v>
      </c>
      <c r="E1258" s="56">
        <v>3101</v>
      </c>
      <c r="F1258" s="54">
        <v>10712100</v>
      </c>
      <c r="G1258" s="76" t="s">
        <v>1726</v>
      </c>
      <c r="H1258" s="77">
        <v>3500000</v>
      </c>
      <c r="I1258" s="230"/>
      <c r="J1258" s="134"/>
      <c r="K1258" s="77">
        <f t="shared" si="25"/>
        <v>3500000</v>
      </c>
      <c r="L1258" s="204" t="s">
        <v>2889</v>
      </c>
    </row>
    <row r="1259" spans="1:23" ht="76.5" x14ac:dyDescent="0.35">
      <c r="A1259" s="78">
        <v>23020103</v>
      </c>
      <c r="B1259" s="436" t="s">
        <v>2891</v>
      </c>
      <c r="C1259" s="78">
        <v>70435</v>
      </c>
      <c r="D1259" s="79">
        <v>140000010104</v>
      </c>
      <c r="E1259" s="80">
        <v>3101</v>
      </c>
      <c r="F1259" s="78">
        <v>10711000</v>
      </c>
      <c r="G1259" s="129" t="s">
        <v>1727</v>
      </c>
      <c r="H1259" s="81">
        <v>1500000</v>
      </c>
      <c r="I1259" s="228"/>
      <c r="J1259" s="133"/>
      <c r="K1259" s="81">
        <f t="shared" si="25"/>
        <v>1500000</v>
      </c>
      <c r="L1259" s="210" t="s">
        <v>2889</v>
      </c>
      <c r="M1259" s="166"/>
    </row>
    <row r="1260" spans="1:23" ht="76.5" x14ac:dyDescent="0.35">
      <c r="A1260" s="54">
        <v>23020103</v>
      </c>
      <c r="B1260" s="436" t="s">
        <v>2891</v>
      </c>
      <c r="C1260" s="54">
        <v>70435</v>
      </c>
      <c r="D1260" s="75">
        <v>140000010104</v>
      </c>
      <c r="E1260" s="56">
        <v>3101</v>
      </c>
      <c r="F1260" s="54">
        <v>10712300</v>
      </c>
      <c r="G1260" s="57" t="s">
        <v>1728</v>
      </c>
      <c r="H1260" s="58">
        <v>3590000</v>
      </c>
      <c r="I1260" s="221"/>
      <c r="J1260" s="87"/>
      <c r="K1260" s="81">
        <f t="shared" si="25"/>
        <v>3590000</v>
      </c>
      <c r="L1260" s="204" t="s">
        <v>2889</v>
      </c>
    </row>
    <row r="1261" spans="1:23" ht="51" x14ac:dyDescent="0.35">
      <c r="A1261" s="160">
        <v>23020103</v>
      </c>
      <c r="B1261" s="436" t="s">
        <v>2891</v>
      </c>
      <c r="C1261" s="160">
        <v>70435</v>
      </c>
      <c r="D1261" s="161">
        <v>140000010104</v>
      </c>
      <c r="E1261" s="162">
        <v>3101</v>
      </c>
      <c r="F1261" s="160">
        <v>10712300</v>
      </c>
      <c r="G1261" s="163" t="s">
        <v>2109</v>
      </c>
      <c r="H1261" s="164"/>
      <c r="I1261" s="246"/>
      <c r="J1261" s="165">
        <v>27829638.98</v>
      </c>
      <c r="K1261" s="541">
        <f t="shared" si="25"/>
        <v>27829638.98</v>
      </c>
      <c r="L1261" s="406"/>
      <c r="M1261" s="166"/>
    </row>
    <row r="1262" spans="1:23" ht="76.5" x14ac:dyDescent="0.35">
      <c r="A1262" s="54">
        <v>23020103</v>
      </c>
      <c r="B1262" s="436" t="s">
        <v>2891</v>
      </c>
      <c r="C1262" s="54">
        <v>70435</v>
      </c>
      <c r="D1262" s="75">
        <v>140000010104</v>
      </c>
      <c r="E1262" s="56">
        <v>3101</v>
      </c>
      <c r="F1262" s="54">
        <v>10712300</v>
      </c>
      <c r="G1262" s="86" t="s">
        <v>2067</v>
      </c>
      <c r="H1262" s="58">
        <v>3590000</v>
      </c>
      <c r="I1262" s="221"/>
      <c r="J1262" s="87"/>
      <c r="K1262" s="81">
        <f t="shared" si="25"/>
        <v>3590000</v>
      </c>
      <c r="L1262" s="204" t="s">
        <v>2889</v>
      </c>
    </row>
    <row r="1263" spans="1:23" ht="76.5" x14ac:dyDescent="0.35">
      <c r="A1263" s="160">
        <v>23020103</v>
      </c>
      <c r="B1263" s="436" t="s">
        <v>2891</v>
      </c>
      <c r="C1263" s="160">
        <v>70435</v>
      </c>
      <c r="D1263" s="161">
        <v>140000010104</v>
      </c>
      <c r="E1263" s="162">
        <v>3101</v>
      </c>
      <c r="F1263" s="160">
        <v>10720600</v>
      </c>
      <c r="G1263" s="163" t="s">
        <v>2108</v>
      </c>
      <c r="H1263" s="164"/>
      <c r="I1263" s="246"/>
      <c r="J1263" s="165">
        <v>7172522.9199999999</v>
      </c>
      <c r="K1263" s="541">
        <f t="shared" si="25"/>
        <v>7172522.9199999999</v>
      </c>
      <c r="L1263" s="406"/>
      <c r="M1263" s="127"/>
    </row>
    <row r="1264" spans="1:23" ht="76.5" x14ac:dyDescent="0.35">
      <c r="A1264" s="155">
        <v>23020103</v>
      </c>
      <c r="B1264" s="436" t="s">
        <v>2891</v>
      </c>
      <c r="C1264" s="155">
        <v>70435</v>
      </c>
      <c r="D1264" s="156">
        <v>140000010104</v>
      </c>
      <c r="E1264" s="157">
        <v>3101</v>
      </c>
      <c r="F1264" s="155">
        <v>10712200</v>
      </c>
      <c r="G1264" s="158" t="s">
        <v>1729</v>
      </c>
      <c r="H1264" s="116">
        <v>3590000</v>
      </c>
      <c r="I1264" s="221"/>
      <c r="J1264" s="159">
        <v>100000000</v>
      </c>
      <c r="K1264" s="280">
        <f t="shared" si="25"/>
        <v>103590000</v>
      </c>
      <c r="L1264" s="398" t="s">
        <v>2647</v>
      </c>
      <c r="M1264" s="151"/>
      <c r="N1264" s="151"/>
      <c r="O1264" s="151"/>
      <c r="P1264" s="151"/>
      <c r="Q1264" s="151"/>
      <c r="R1264" s="151"/>
      <c r="S1264" s="151"/>
      <c r="T1264" s="151"/>
      <c r="U1264" s="151"/>
      <c r="V1264" s="151"/>
      <c r="W1264" s="151"/>
    </row>
    <row r="1265" spans="1:13" ht="76.5" x14ac:dyDescent="0.35">
      <c r="A1265" s="54">
        <v>23020103</v>
      </c>
      <c r="B1265" s="436" t="s">
        <v>2891</v>
      </c>
      <c r="C1265" s="54">
        <v>70435</v>
      </c>
      <c r="D1265" s="75">
        <v>140000010104</v>
      </c>
      <c r="E1265" s="56">
        <v>3101</v>
      </c>
      <c r="F1265" s="54">
        <v>10711200</v>
      </c>
      <c r="G1265" s="86" t="s">
        <v>2068</v>
      </c>
      <c r="H1265" s="58">
        <v>15498969.5</v>
      </c>
      <c r="I1265" s="221"/>
      <c r="J1265" s="87">
        <v>-10000000</v>
      </c>
      <c r="K1265" s="81">
        <f t="shared" si="25"/>
        <v>5498969.5</v>
      </c>
      <c r="L1265" s="204" t="s">
        <v>2889</v>
      </c>
    </row>
    <row r="1266" spans="1:13" ht="51" x14ac:dyDescent="0.35">
      <c r="A1266" s="54">
        <v>23020103</v>
      </c>
      <c r="B1266" s="436" t="s">
        <v>2891</v>
      </c>
      <c r="C1266" s="54">
        <v>70435</v>
      </c>
      <c r="D1266" s="75">
        <v>140000010104</v>
      </c>
      <c r="E1266" s="56">
        <v>3101</v>
      </c>
      <c r="F1266" s="54">
        <v>10722000</v>
      </c>
      <c r="G1266" s="57" t="s">
        <v>1730</v>
      </c>
      <c r="H1266" s="58">
        <v>3590000</v>
      </c>
      <c r="I1266" s="221"/>
      <c r="J1266" s="87"/>
      <c r="K1266" s="81">
        <f t="shared" si="25"/>
        <v>3590000</v>
      </c>
      <c r="L1266" s="204" t="s">
        <v>2889</v>
      </c>
    </row>
    <row r="1267" spans="1:13" ht="51" x14ac:dyDescent="0.35">
      <c r="A1267" s="54">
        <v>23020103</v>
      </c>
      <c r="B1267" s="436" t="s">
        <v>2891</v>
      </c>
      <c r="C1267" s="54">
        <v>70435</v>
      </c>
      <c r="D1267" s="75">
        <v>140000010104</v>
      </c>
      <c r="E1267" s="56">
        <v>3101</v>
      </c>
      <c r="F1267" s="54">
        <v>10711100</v>
      </c>
      <c r="G1267" s="57" t="s">
        <v>1731</v>
      </c>
      <c r="H1267" s="58">
        <v>3590000</v>
      </c>
      <c r="I1267" s="221"/>
      <c r="J1267" s="87"/>
      <c r="K1267" s="81">
        <f t="shared" si="25"/>
        <v>3590000</v>
      </c>
      <c r="L1267" s="204" t="s">
        <v>2889</v>
      </c>
    </row>
    <row r="1268" spans="1:13" ht="76.5" x14ac:dyDescent="0.35">
      <c r="A1268" s="54">
        <v>23020103</v>
      </c>
      <c r="B1268" s="436" t="s">
        <v>2891</v>
      </c>
      <c r="C1268" s="54">
        <v>70435</v>
      </c>
      <c r="D1268" s="75">
        <v>140000010104</v>
      </c>
      <c r="E1268" s="56">
        <v>3101</v>
      </c>
      <c r="F1268" s="54">
        <v>10711100</v>
      </c>
      <c r="G1268" s="57" t="s">
        <v>1732</v>
      </c>
      <c r="H1268" s="58">
        <v>5000000</v>
      </c>
      <c r="I1268" s="221"/>
      <c r="J1268" s="58">
        <v>-2500000</v>
      </c>
      <c r="K1268" s="81">
        <f t="shared" si="25"/>
        <v>2500000</v>
      </c>
      <c r="L1268" s="204" t="s">
        <v>2889</v>
      </c>
    </row>
    <row r="1269" spans="1:13" ht="51" x14ac:dyDescent="0.35">
      <c r="A1269" s="54">
        <v>23020103</v>
      </c>
      <c r="B1269" s="436" t="s">
        <v>2891</v>
      </c>
      <c r="C1269" s="54">
        <v>70435</v>
      </c>
      <c r="D1269" s="75">
        <v>140000010104</v>
      </c>
      <c r="E1269" s="56">
        <v>3101</v>
      </c>
      <c r="F1269" s="54">
        <v>10711000</v>
      </c>
      <c r="G1269" s="57" t="s">
        <v>1733</v>
      </c>
      <c r="H1269" s="58">
        <v>1000000</v>
      </c>
      <c r="I1269" s="221"/>
      <c r="J1269" s="87"/>
      <c r="K1269" s="81">
        <f t="shared" si="25"/>
        <v>1000000</v>
      </c>
      <c r="L1269" s="204" t="s">
        <v>2889</v>
      </c>
    </row>
    <row r="1270" spans="1:13" ht="51" x14ac:dyDescent="0.35">
      <c r="A1270" s="54">
        <v>23020103</v>
      </c>
      <c r="B1270" s="436" t="s">
        <v>2891</v>
      </c>
      <c r="C1270" s="54">
        <v>70435</v>
      </c>
      <c r="D1270" s="75">
        <v>140000010104</v>
      </c>
      <c r="E1270" s="56">
        <v>3101</v>
      </c>
      <c r="F1270" s="54">
        <v>10710900</v>
      </c>
      <c r="G1270" s="57" t="s">
        <v>1734</v>
      </c>
      <c r="H1270" s="58">
        <v>1000000</v>
      </c>
      <c r="I1270" s="221"/>
      <c r="J1270" s="87"/>
      <c r="K1270" s="81">
        <f t="shared" si="25"/>
        <v>1000000</v>
      </c>
      <c r="L1270" s="204" t="s">
        <v>2889</v>
      </c>
    </row>
    <row r="1271" spans="1:13" ht="51" x14ac:dyDescent="0.35">
      <c r="A1271" s="54">
        <v>23020103</v>
      </c>
      <c r="B1271" s="436" t="s">
        <v>2891</v>
      </c>
      <c r="C1271" s="54">
        <v>70435</v>
      </c>
      <c r="D1271" s="75">
        <v>140000010104</v>
      </c>
      <c r="E1271" s="56">
        <v>3101</v>
      </c>
      <c r="F1271" s="54">
        <v>10710900</v>
      </c>
      <c r="G1271" s="57" t="s">
        <v>1735</v>
      </c>
      <c r="H1271" s="58">
        <v>1000000</v>
      </c>
      <c r="I1271" s="221"/>
      <c r="J1271" s="87"/>
      <c r="K1271" s="81">
        <f t="shared" si="25"/>
        <v>1000000</v>
      </c>
      <c r="L1271" s="204" t="s">
        <v>2889</v>
      </c>
    </row>
    <row r="1272" spans="1:13" ht="76.5" x14ac:dyDescent="0.35">
      <c r="A1272" s="54">
        <v>23020103</v>
      </c>
      <c r="B1272" s="436" t="s">
        <v>2891</v>
      </c>
      <c r="C1272" s="54">
        <v>70435</v>
      </c>
      <c r="D1272" s="75">
        <v>140000010104</v>
      </c>
      <c r="E1272" s="56">
        <v>3101</v>
      </c>
      <c r="F1272" s="54">
        <v>10711000</v>
      </c>
      <c r="G1272" s="57" t="s">
        <v>1736</v>
      </c>
      <c r="H1272" s="58">
        <v>1000000</v>
      </c>
      <c r="I1272" s="221"/>
      <c r="J1272" s="87"/>
      <c r="K1272" s="81">
        <f t="shared" si="25"/>
        <v>1000000</v>
      </c>
      <c r="L1272" s="204" t="s">
        <v>2889</v>
      </c>
    </row>
    <row r="1273" spans="1:13" ht="51" x14ac:dyDescent="0.35">
      <c r="A1273" s="54">
        <v>23020103</v>
      </c>
      <c r="B1273" s="436" t="s">
        <v>2891</v>
      </c>
      <c r="C1273" s="54">
        <v>70435</v>
      </c>
      <c r="D1273" s="75">
        <v>140000010104</v>
      </c>
      <c r="E1273" s="56">
        <v>3101</v>
      </c>
      <c r="F1273" s="54">
        <v>10712300</v>
      </c>
      <c r="G1273" s="57" t="s">
        <v>1737</v>
      </c>
      <c r="H1273" s="58">
        <v>1000000</v>
      </c>
      <c r="I1273" s="221"/>
      <c r="J1273" s="87"/>
      <c r="K1273" s="81">
        <f t="shared" si="25"/>
        <v>1000000</v>
      </c>
      <c r="L1273" s="204" t="s">
        <v>2889</v>
      </c>
    </row>
    <row r="1274" spans="1:13" ht="76.5" x14ac:dyDescent="0.35">
      <c r="A1274" s="54">
        <v>23020103</v>
      </c>
      <c r="B1274" s="436" t="s">
        <v>2891</v>
      </c>
      <c r="C1274" s="54">
        <v>70435</v>
      </c>
      <c r="D1274" s="75">
        <v>140000010104</v>
      </c>
      <c r="E1274" s="56">
        <v>3101</v>
      </c>
      <c r="F1274" s="54">
        <v>10720500</v>
      </c>
      <c r="G1274" s="57" t="s">
        <v>1738</v>
      </c>
      <c r="H1274" s="58">
        <v>1000000</v>
      </c>
      <c r="I1274" s="221"/>
      <c r="J1274" s="87"/>
      <c r="K1274" s="81">
        <f t="shared" si="25"/>
        <v>1000000</v>
      </c>
      <c r="L1274" s="204" t="s">
        <v>2889</v>
      </c>
    </row>
    <row r="1275" spans="1:13" ht="51" x14ac:dyDescent="0.35">
      <c r="A1275" s="54">
        <v>23020103</v>
      </c>
      <c r="B1275" s="436" t="s">
        <v>2891</v>
      </c>
      <c r="C1275" s="54">
        <v>70435</v>
      </c>
      <c r="D1275" s="75">
        <v>140000010104</v>
      </c>
      <c r="E1275" s="56">
        <v>3101</v>
      </c>
      <c r="F1275" s="54">
        <v>10731400</v>
      </c>
      <c r="G1275" s="57" t="s">
        <v>1739</v>
      </c>
      <c r="H1275" s="58">
        <v>1000000</v>
      </c>
      <c r="I1275" s="221"/>
      <c r="J1275" s="87"/>
      <c r="K1275" s="81">
        <f t="shared" si="25"/>
        <v>1000000</v>
      </c>
      <c r="L1275" s="204" t="s">
        <v>2889</v>
      </c>
    </row>
    <row r="1276" spans="1:13" ht="51" x14ac:dyDescent="0.35">
      <c r="A1276" s="54">
        <v>23020103</v>
      </c>
      <c r="B1276" s="436" t="s">
        <v>2891</v>
      </c>
      <c r="C1276" s="54">
        <v>70435</v>
      </c>
      <c r="D1276" s="75">
        <v>140000010104</v>
      </c>
      <c r="E1276" s="56">
        <v>3101</v>
      </c>
      <c r="F1276" s="54">
        <v>10721300</v>
      </c>
      <c r="G1276" s="57" t="s">
        <v>1740</v>
      </c>
      <c r="H1276" s="58">
        <v>1000000</v>
      </c>
      <c r="I1276" s="221"/>
      <c r="J1276" s="87"/>
      <c r="K1276" s="81">
        <f t="shared" ref="K1276:K1339" si="26">SUM(H1276,J1276)</f>
        <v>1000000</v>
      </c>
      <c r="L1276" s="204" t="s">
        <v>2889</v>
      </c>
    </row>
    <row r="1277" spans="1:13" ht="76.5" x14ac:dyDescent="0.35">
      <c r="A1277" s="54">
        <v>23020103</v>
      </c>
      <c r="B1277" s="436" t="s">
        <v>2891</v>
      </c>
      <c r="C1277" s="54">
        <v>70435</v>
      </c>
      <c r="D1277" s="75">
        <v>140000010104</v>
      </c>
      <c r="E1277" s="56">
        <v>3101</v>
      </c>
      <c r="F1277" s="54">
        <v>10731400</v>
      </c>
      <c r="G1277" s="57" t="s">
        <v>1741</v>
      </c>
      <c r="H1277" s="58">
        <v>1000000</v>
      </c>
      <c r="I1277" s="221"/>
      <c r="J1277" s="87"/>
      <c r="K1277" s="81">
        <f t="shared" si="26"/>
        <v>1000000</v>
      </c>
      <c r="L1277" s="204" t="s">
        <v>2889</v>
      </c>
    </row>
    <row r="1278" spans="1:13" ht="76.5" x14ac:dyDescent="0.35">
      <c r="A1278" s="54">
        <v>23020103</v>
      </c>
      <c r="B1278" s="436" t="s">
        <v>2891</v>
      </c>
      <c r="C1278" s="54">
        <v>70435</v>
      </c>
      <c r="D1278" s="75">
        <v>140000010104</v>
      </c>
      <c r="E1278" s="56">
        <v>3101</v>
      </c>
      <c r="F1278" s="54">
        <v>10712100</v>
      </c>
      <c r="G1278" s="57" t="s">
        <v>1742</v>
      </c>
      <c r="H1278" s="58">
        <v>1000000</v>
      </c>
      <c r="I1278" s="221"/>
      <c r="J1278" s="87"/>
      <c r="K1278" s="81">
        <f t="shared" si="26"/>
        <v>1000000</v>
      </c>
      <c r="L1278" s="204" t="s">
        <v>2889</v>
      </c>
    </row>
    <row r="1279" spans="1:13" ht="51" x14ac:dyDescent="0.35">
      <c r="A1279" s="54">
        <v>23020103</v>
      </c>
      <c r="B1279" s="436" t="s">
        <v>2891</v>
      </c>
      <c r="C1279" s="54">
        <v>70435</v>
      </c>
      <c r="D1279" s="75">
        <v>140000010104</v>
      </c>
      <c r="E1279" s="56">
        <v>3101</v>
      </c>
      <c r="F1279" s="54">
        <v>10712100</v>
      </c>
      <c r="G1279" s="57" t="s">
        <v>1743</v>
      </c>
      <c r="H1279" s="58">
        <v>1000000</v>
      </c>
      <c r="I1279" s="221"/>
      <c r="J1279" s="87"/>
      <c r="K1279" s="81">
        <f t="shared" si="26"/>
        <v>1000000</v>
      </c>
      <c r="L1279" s="204" t="s">
        <v>2889</v>
      </c>
      <c r="M1279" s="127"/>
    </row>
    <row r="1280" spans="1:13" ht="51" x14ac:dyDescent="0.35">
      <c r="A1280" s="54">
        <v>23020103</v>
      </c>
      <c r="B1280" s="436" t="s">
        <v>2891</v>
      </c>
      <c r="C1280" s="54">
        <v>70435</v>
      </c>
      <c r="D1280" s="75">
        <v>140000010104</v>
      </c>
      <c r="E1280" s="56">
        <v>3101</v>
      </c>
      <c r="F1280" s="54">
        <v>10712109</v>
      </c>
      <c r="G1280" s="57" t="s">
        <v>1744</v>
      </c>
      <c r="H1280" s="58">
        <v>1000000</v>
      </c>
      <c r="I1280" s="221"/>
      <c r="J1280" s="87"/>
      <c r="K1280" s="81">
        <f t="shared" si="26"/>
        <v>1000000</v>
      </c>
      <c r="L1280" s="204" t="s">
        <v>2889</v>
      </c>
    </row>
    <row r="1281" spans="1:12" ht="51" x14ac:dyDescent="0.35">
      <c r="A1281" s="54">
        <v>23020103</v>
      </c>
      <c r="B1281" s="436" t="s">
        <v>2891</v>
      </c>
      <c r="C1281" s="54">
        <v>70435</v>
      </c>
      <c r="D1281" s="75">
        <v>140000010104</v>
      </c>
      <c r="E1281" s="56">
        <v>3101</v>
      </c>
      <c r="F1281" s="54">
        <v>10712103</v>
      </c>
      <c r="G1281" s="57" t="s">
        <v>1745</v>
      </c>
      <c r="H1281" s="58">
        <v>1000000</v>
      </c>
      <c r="I1281" s="221"/>
      <c r="J1281" s="87"/>
      <c r="K1281" s="81">
        <f t="shared" si="26"/>
        <v>1000000</v>
      </c>
      <c r="L1281" s="204" t="s">
        <v>2889</v>
      </c>
    </row>
    <row r="1282" spans="1:12" ht="76.5" x14ac:dyDescent="0.35">
      <c r="A1282" s="54">
        <v>23020103</v>
      </c>
      <c r="B1282" s="436" t="s">
        <v>2891</v>
      </c>
      <c r="C1282" s="54">
        <v>70435</v>
      </c>
      <c r="D1282" s="75">
        <v>140000010104</v>
      </c>
      <c r="E1282" s="56">
        <v>3101</v>
      </c>
      <c r="F1282" s="54">
        <v>10720500</v>
      </c>
      <c r="G1282" s="57" t="s">
        <v>1746</v>
      </c>
      <c r="H1282" s="58">
        <v>1000000</v>
      </c>
      <c r="I1282" s="221"/>
      <c r="J1282" s="87"/>
      <c r="K1282" s="81">
        <f t="shared" si="26"/>
        <v>1000000</v>
      </c>
      <c r="L1282" s="204" t="s">
        <v>2889</v>
      </c>
    </row>
    <row r="1283" spans="1:12" ht="51" x14ac:dyDescent="0.35">
      <c r="A1283" s="54">
        <v>23020103</v>
      </c>
      <c r="B1283" s="436" t="s">
        <v>2891</v>
      </c>
      <c r="C1283" s="54">
        <v>70435</v>
      </c>
      <c r="D1283" s="75">
        <v>140000010104</v>
      </c>
      <c r="E1283" s="56">
        <v>3101</v>
      </c>
      <c r="F1283" s="54">
        <v>10731900</v>
      </c>
      <c r="G1283" s="57" t="s">
        <v>1747</v>
      </c>
      <c r="H1283" s="58">
        <v>1000000</v>
      </c>
      <c r="I1283" s="221"/>
      <c r="J1283" s="87"/>
      <c r="K1283" s="81">
        <f t="shared" si="26"/>
        <v>1000000</v>
      </c>
      <c r="L1283" s="204" t="s">
        <v>2889</v>
      </c>
    </row>
    <row r="1284" spans="1:12" ht="76.5" x14ac:dyDescent="0.35">
      <c r="A1284" s="54">
        <v>23020103</v>
      </c>
      <c r="B1284" s="436" t="s">
        <v>2891</v>
      </c>
      <c r="C1284" s="54">
        <v>70435</v>
      </c>
      <c r="D1284" s="75">
        <v>140000010104</v>
      </c>
      <c r="E1284" s="56">
        <v>3101</v>
      </c>
      <c r="F1284" s="54">
        <v>10712300</v>
      </c>
      <c r="G1284" s="86" t="s">
        <v>2069</v>
      </c>
      <c r="H1284" s="58">
        <v>1000000</v>
      </c>
      <c r="I1284" s="221"/>
      <c r="J1284" s="87"/>
      <c r="K1284" s="81">
        <f t="shared" si="26"/>
        <v>1000000</v>
      </c>
      <c r="L1284" s="204" t="s">
        <v>2889</v>
      </c>
    </row>
    <row r="1285" spans="1:12" ht="51" x14ac:dyDescent="0.35">
      <c r="A1285" s="123">
        <v>23020103</v>
      </c>
      <c r="B1285" s="436" t="s">
        <v>2891</v>
      </c>
      <c r="C1285" s="123">
        <v>70435</v>
      </c>
      <c r="D1285" s="124">
        <v>140000010104</v>
      </c>
      <c r="E1285" s="125">
        <v>3101</v>
      </c>
      <c r="F1285" s="123">
        <v>10711000</v>
      </c>
      <c r="G1285" s="76" t="s">
        <v>1748</v>
      </c>
      <c r="H1285" s="77">
        <v>1000000</v>
      </c>
      <c r="I1285" s="230"/>
      <c r="J1285" s="134"/>
      <c r="K1285" s="81">
        <f t="shared" si="26"/>
        <v>1000000</v>
      </c>
      <c r="L1285" s="208" t="s">
        <v>2889</v>
      </c>
    </row>
    <row r="1286" spans="1:12" ht="51" x14ac:dyDescent="0.35">
      <c r="A1286" s="168">
        <v>23020103</v>
      </c>
      <c r="B1286" s="436" t="s">
        <v>2891</v>
      </c>
      <c r="C1286" s="168">
        <v>70435</v>
      </c>
      <c r="D1286" s="169">
        <v>140000010104</v>
      </c>
      <c r="E1286" s="170">
        <v>3101</v>
      </c>
      <c r="F1286" s="168">
        <v>10731900</v>
      </c>
      <c r="G1286" s="466" t="s">
        <v>1749</v>
      </c>
      <c r="H1286" s="475">
        <v>1000000</v>
      </c>
      <c r="I1286" s="497"/>
      <c r="J1286" s="518"/>
      <c r="K1286" s="81">
        <f t="shared" si="26"/>
        <v>1000000</v>
      </c>
      <c r="L1286" s="204" t="s">
        <v>2889</v>
      </c>
    </row>
    <row r="1287" spans="1:12" ht="51" x14ac:dyDescent="0.35">
      <c r="A1287" s="78">
        <v>23020103</v>
      </c>
      <c r="B1287" s="436" t="s">
        <v>2891</v>
      </c>
      <c r="C1287" s="78">
        <v>70435</v>
      </c>
      <c r="D1287" s="79">
        <v>140000010104</v>
      </c>
      <c r="E1287" s="80">
        <v>3101</v>
      </c>
      <c r="F1287" s="78">
        <v>10712106</v>
      </c>
      <c r="G1287" s="129" t="s">
        <v>1750</v>
      </c>
      <c r="H1287" s="81">
        <v>1000000</v>
      </c>
      <c r="I1287" s="228"/>
      <c r="J1287" s="133"/>
      <c r="K1287" s="81">
        <f t="shared" si="26"/>
        <v>1000000</v>
      </c>
      <c r="L1287" s="210" t="s">
        <v>2889</v>
      </c>
    </row>
    <row r="1288" spans="1:12" ht="76.5" x14ac:dyDescent="0.35">
      <c r="A1288" s="54">
        <v>23020103</v>
      </c>
      <c r="B1288" s="436" t="s">
        <v>2891</v>
      </c>
      <c r="C1288" s="54">
        <v>70435</v>
      </c>
      <c r="D1288" s="75">
        <v>140000010104</v>
      </c>
      <c r="E1288" s="56">
        <v>3101</v>
      </c>
      <c r="F1288" s="54">
        <v>10721300</v>
      </c>
      <c r="G1288" s="57" t="s">
        <v>1751</v>
      </c>
      <c r="H1288" s="58">
        <v>1000000</v>
      </c>
      <c r="I1288" s="221"/>
      <c r="J1288" s="87"/>
      <c r="K1288" s="58">
        <f t="shared" si="26"/>
        <v>1000000</v>
      </c>
      <c r="L1288" s="204" t="s">
        <v>2889</v>
      </c>
    </row>
    <row r="1289" spans="1:12" ht="51" x14ac:dyDescent="0.35">
      <c r="A1289" s="54">
        <v>23020103</v>
      </c>
      <c r="B1289" s="436" t="s">
        <v>2891</v>
      </c>
      <c r="C1289" s="54">
        <v>70435</v>
      </c>
      <c r="D1289" s="75">
        <v>140000010104</v>
      </c>
      <c r="E1289" s="56">
        <v>3101</v>
      </c>
      <c r="F1289" s="54">
        <v>10720400</v>
      </c>
      <c r="G1289" s="57" t="s">
        <v>1752</v>
      </c>
      <c r="H1289" s="58">
        <v>1000000</v>
      </c>
      <c r="I1289" s="221"/>
      <c r="J1289" s="87"/>
      <c r="K1289" s="58">
        <f t="shared" si="26"/>
        <v>1000000</v>
      </c>
      <c r="L1289" s="204" t="s">
        <v>2889</v>
      </c>
    </row>
    <row r="1290" spans="1:12" ht="76.5" x14ac:dyDescent="0.35">
      <c r="A1290" s="54">
        <v>23020103</v>
      </c>
      <c r="B1290" s="436" t="s">
        <v>2891</v>
      </c>
      <c r="C1290" s="54">
        <v>70435</v>
      </c>
      <c r="D1290" s="75">
        <v>140000010104</v>
      </c>
      <c r="E1290" s="56">
        <v>3101</v>
      </c>
      <c r="F1290" s="54">
        <v>10720800</v>
      </c>
      <c r="G1290" s="86" t="s">
        <v>2070</v>
      </c>
      <c r="H1290" s="58">
        <v>7800000</v>
      </c>
      <c r="I1290" s="221"/>
      <c r="J1290" s="87"/>
      <c r="K1290" s="58">
        <f t="shared" si="26"/>
        <v>7800000</v>
      </c>
      <c r="L1290" s="204" t="s">
        <v>2889</v>
      </c>
    </row>
    <row r="1291" spans="1:12" ht="51" x14ac:dyDescent="0.35">
      <c r="A1291" s="54">
        <v>23020103</v>
      </c>
      <c r="B1291" s="436" t="s">
        <v>2891</v>
      </c>
      <c r="C1291" s="54">
        <v>70435</v>
      </c>
      <c r="D1291" s="75">
        <v>140000010104</v>
      </c>
      <c r="E1291" s="56">
        <v>3101</v>
      </c>
      <c r="F1291" s="54">
        <v>10712200</v>
      </c>
      <c r="G1291" s="57" t="s">
        <v>1753</v>
      </c>
      <c r="H1291" s="58">
        <v>2500000</v>
      </c>
      <c r="I1291" s="221"/>
      <c r="J1291" s="87"/>
      <c r="K1291" s="58">
        <f t="shared" si="26"/>
        <v>2500000</v>
      </c>
      <c r="L1291" s="204" t="s">
        <v>2889</v>
      </c>
    </row>
    <row r="1292" spans="1:12" ht="51" x14ac:dyDescent="0.35">
      <c r="A1292" s="54">
        <v>23020103</v>
      </c>
      <c r="B1292" s="436" t="s">
        <v>2891</v>
      </c>
      <c r="C1292" s="54">
        <v>70435</v>
      </c>
      <c r="D1292" s="75">
        <v>140000010104</v>
      </c>
      <c r="E1292" s="56">
        <v>3101</v>
      </c>
      <c r="F1292" s="54">
        <v>10712200</v>
      </c>
      <c r="G1292" s="57" t="s">
        <v>1754</v>
      </c>
      <c r="H1292" s="58">
        <v>5000000</v>
      </c>
      <c r="I1292" s="221"/>
      <c r="J1292" s="87"/>
      <c r="K1292" s="58">
        <f t="shared" si="26"/>
        <v>5000000</v>
      </c>
      <c r="L1292" s="204" t="s">
        <v>2889</v>
      </c>
    </row>
    <row r="1293" spans="1:12" ht="51" x14ac:dyDescent="0.35">
      <c r="A1293" s="54">
        <v>23020103</v>
      </c>
      <c r="B1293" s="436" t="s">
        <v>2891</v>
      </c>
      <c r="C1293" s="54">
        <v>70435</v>
      </c>
      <c r="D1293" s="75">
        <v>140000010104</v>
      </c>
      <c r="E1293" s="56">
        <v>3101</v>
      </c>
      <c r="F1293" s="54">
        <v>10712200</v>
      </c>
      <c r="G1293" s="57" t="s">
        <v>1755</v>
      </c>
      <c r="H1293" s="58">
        <v>1000000</v>
      </c>
      <c r="I1293" s="221"/>
      <c r="J1293" s="87"/>
      <c r="K1293" s="58">
        <f t="shared" si="26"/>
        <v>1000000</v>
      </c>
      <c r="L1293" s="204" t="s">
        <v>2889</v>
      </c>
    </row>
    <row r="1294" spans="1:12" ht="51" x14ac:dyDescent="0.35">
      <c r="A1294" s="54">
        <v>23020103</v>
      </c>
      <c r="B1294" s="436" t="s">
        <v>2891</v>
      </c>
      <c r="C1294" s="54">
        <v>70435</v>
      </c>
      <c r="D1294" s="75">
        <v>140000010104</v>
      </c>
      <c r="E1294" s="56">
        <v>3101</v>
      </c>
      <c r="F1294" s="54">
        <v>10712300</v>
      </c>
      <c r="G1294" s="57" t="s">
        <v>1756</v>
      </c>
      <c r="H1294" s="58">
        <v>1000000</v>
      </c>
      <c r="I1294" s="221"/>
      <c r="J1294" s="87"/>
      <c r="K1294" s="58">
        <f t="shared" si="26"/>
        <v>1000000</v>
      </c>
      <c r="L1294" s="204" t="s">
        <v>2889</v>
      </c>
    </row>
    <row r="1295" spans="1:12" ht="51" x14ac:dyDescent="0.35">
      <c r="A1295" s="54">
        <v>23020103</v>
      </c>
      <c r="B1295" s="436" t="s">
        <v>2891</v>
      </c>
      <c r="C1295" s="54">
        <v>70435</v>
      </c>
      <c r="D1295" s="75">
        <v>140000010104</v>
      </c>
      <c r="E1295" s="56">
        <v>3101</v>
      </c>
      <c r="F1295" s="54">
        <v>10712300</v>
      </c>
      <c r="G1295" s="57" t="s">
        <v>1757</v>
      </c>
      <c r="H1295" s="58">
        <v>1000000</v>
      </c>
      <c r="I1295" s="221"/>
      <c r="J1295" s="87"/>
      <c r="K1295" s="58">
        <f t="shared" si="26"/>
        <v>1000000</v>
      </c>
      <c r="L1295" s="204" t="s">
        <v>2889</v>
      </c>
    </row>
    <row r="1296" spans="1:12" ht="51" x14ac:dyDescent="0.35">
      <c r="A1296" s="54">
        <v>23020103</v>
      </c>
      <c r="B1296" s="436" t="s">
        <v>2891</v>
      </c>
      <c r="C1296" s="54">
        <v>70435</v>
      </c>
      <c r="D1296" s="75">
        <v>140000010104</v>
      </c>
      <c r="E1296" s="56">
        <v>3101</v>
      </c>
      <c r="F1296" s="54">
        <v>10730100</v>
      </c>
      <c r="G1296" s="57" t="s">
        <v>1758</v>
      </c>
      <c r="H1296" s="58">
        <v>5000000</v>
      </c>
      <c r="I1296" s="221"/>
      <c r="J1296" s="87"/>
      <c r="K1296" s="58">
        <f t="shared" si="26"/>
        <v>5000000</v>
      </c>
      <c r="L1296" s="204" t="s">
        <v>2889</v>
      </c>
    </row>
    <row r="1297" spans="1:23" ht="51" x14ac:dyDescent="0.35">
      <c r="A1297" s="54">
        <v>23020103</v>
      </c>
      <c r="B1297" s="436" t="s">
        <v>2891</v>
      </c>
      <c r="C1297" s="54">
        <v>70435</v>
      </c>
      <c r="D1297" s="75">
        <v>140000010104</v>
      </c>
      <c r="E1297" s="56">
        <v>3101</v>
      </c>
      <c r="F1297" s="54">
        <v>10712100</v>
      </c>
      <c r="G1297" s="57" t="s">
        <v>1759</v>
      </c>
      <c r="H1297" s="58">
        <v>2500000</v>
      </c>
      <c r="I1297" s="221"/>
      <c r="J1297" s="87"/>
      <c r="K1297" s="58">
        <f t="shared" si="26"/>
        <v>2500000</v>
      </c>
      <c r="L1297" s="204" t="s">
        <v>2889</v>
      </c>
    </row>
    <row r="1298" spans="1:23" ht="51" x14ac:dyDescent="0.35">
      <c r="A1298" s="54">
        <v>23020103</v>
      </c>
      <c r="B1298" s="436" t="s">
        <v>2891</v>
      </c>
      <c r="C1298" s="54">
        <v>70435</v>
      </c>
      <c r="D1298" s="75">
        <v>140000010104</v>
      </c>
      <c r="E1298" s="56">
        <v>3101</v>
      </c>
      <c r="F1298" s="54">
        <v>10712103</v>
      </c>
      <c r="G1298" s="57" t="s">
        <v>1760</v>
      </c>
      <c r="H1298" s="58">
        <v>1000000</v>
      </c>
      <c r="I1298" s="221"/>
      <c r="J1298" s="87"/>
      <c r="K1298" s="58">
        <f t="shared" si="26"/>
        <v>1000000</v>
      </c>
      <c r="L1298" s="204" t="s">
        <v>2889</v>
      </c>
    </row>
    <row r="1299" spans="1:23" ht="51" x14ac:dyDescent="0.35">
      <c r="A1299" s="54">
        <v>23020103</v>
      </c>
      <c r="B1299" s="436" t="s">
        <v>2891</v>
      </c>
      <c r="C1299" s="54">
        <v>70435</v>
      </c>
      <c r="D1299" s="75">
        <v>140000010104</v>
      </c>
      <c r="E1299" s="56">
        <v>3101</v>
      </c>
      <c r="F1299" s="54">
        <v>10731600</v>
      </c>
      <c r="G1299" s="57" t="s">
        <v>1761</v>
      </c>
      <c r="H1299" s="58">
        <v>1000000</v>
      </c>
      <c r="I1299" s="221"/>
      <c r="J1299" s="87"/>
      <c r="K1299" s="58">
        <f t="shared" si="26"/>
        <v>1000000</v>
      </c>
      <c r="L1299" s="204" t="s">
        <v>2889</v>
      </c>
    </row>
    <row r="1300" spans="1:23" ht="76.5" x14ac:dyDescent="0.35">
      <c r="A1300" s="54">
        <v>23020103</v>
      </c>
      <c r="B1300" s="436" t="s">
        <v>2891</v>
      </c>
      <c r="C1300" s="54">
        <v>70435</v>
      </c>
      <c r="D1300" s="75">
        <v>140000010104</v>
      </c>
      <c r="E1300" s="56">
        <v>3101</v>
      </c>
      <c r="F1300" s="54">
        <v>10730100</v>
      </c>
      <c r="G1300" s="57" t="s">
        <v>1762</v>
      </c>
      <c r="H1300" s="58">
        <v>1000000</v>
      </c>
      <c r="I1300" s="221"/>
      <c r="J1300" s="87"/>
      <c r="K1300" s="58">
        <f t="shared" si="26"/>
        <v>1000000</v>
      </c>
      <c r="L1300" s="204" t="s">
        <v>2889</v>
      </c>
    </row>
    <row r="1301" spans="1:23" ht="51" x14ac:dyDescent="0.35">
      <c r="A1301" s="155">
        <v>23020103</v>
      </c>
      <c r="B1301" s="436" t="s">
        <v>2891</v>
      </c>
      <c r="C1301" s="155">
        <v>70435</v>
      </c>
      <c r="D1301" s="156">
        <v>140000010104</v>
      </c>
      <c r="E1301" s="157">
        <v>3101</v>
      </c>
      <c r="F1301" s="155">
        <v>10721300</v>
      </c>
      <c r="G1301" s="158" t="s">
        <v>1763</v>
      </c>
      <c r="H1301" s="116">
        <v>1950000</v>
      </c>
      <c r="I1301" s="221"/>
      <c r="J1301" s="159">
        <v>150000000</v>
      </c>
      <c r="K1301" s="116">
        <f t="shared" si="26"/>
        <v>151950000</v>
      </c>
      <c r="L1301" s="398" t="s">
        <v>2647</v>
      </c>
      <c r="M1301" s="151"/>
      <c r="N1301" s="151"/>
      <c r="O1301" s="151"/>
      <c r="P1301" s="151"/>
      <c r="Q1301" s="151"/>
      <c r="R1301" s="151"/>
      <c r="S1301" s="151"/>
      <c r="T1301" s="151"/>
      <c r="U1301" s="151"/>
      <c r="V1301" s="151"/>
      <c r="W1301" s="151"/>
    </row>
    <row r="1302" spans="1:23" ht="76.5" x14ac:dyDescent="0.35">
      <c r="A1302" s="155">
        <v>23020103</v>
      </c>
      <c r="B1302" s="436" t="s">
        <v>2891</v>
      </c>
      <c r="C1302" s="155">
        <v>70435</v>
      </c>
      <c r="D1302" s="156">
        <v>140000010104</v>
      </c>
      <c r="E1302" s="157">
        <v>3101</v>
      </c>
      <c r="F1302" s="155">
        <v>10721300</v>
      </c>
      <c r="G1302" s="158" t="s">
        <v>2722</v>
      </c>
      <c r="H1302" s="116">
        <v>1000000</v>
      </c>
      <c r="I1302" s="221"/>
      <c r="J1302" s="159">
        <v>150000000</v>
      </c>
      <c r="K1302" s="116">
        <f t="shared" si="26"/>
        <v>151000000</v>
      </c>
      <c r="L1302" s="398" t="s">
        <v>2647</v>
      </c>
      <c r="M1302" s="151"/>
      <c r="N1302" s="151"/>
      <c r="O1302" s="151"/>
      <c r="P1302" s="151"/>
      <c r="Q1302" s="151"/>
      <c r="R1302" s="151"/>
      <c r="S1302" s="151"/>
      <c r="T1302" s="151"/>
      <c r="U1302" s="151"/>
      <c r="V1302" s="151"/>
      <c r="W1302" s="151"/>
    </row>
    <row r="1303" spans="1:23" ht="76.5" x14ac:dyDescent="0.35">
      <c r="A1303" s="54">
        <v>23020103</v>
      </c>
      <c r="B1303" s="436" t="s">
        <v>2891</v>
      </c>
      <c r="C1303" s="54">
        <v>70435</v>
      </c>
      <c r="D1303" s="75">
        <v>140000010104</v>
      </c>
      <c r="E1303" s="56">
        <v>3101</v>
      </c>
      <c r="F1303" s="54">
        <v>10721300</v>
      </c>
      <c r="G1303" s="57" t="s">
        <v>1764</v>
      </c>
      <c r="H1303" s="58">
        <v>1000000</v>
      </c>
      <c r="I1303" s="221"/>
      <c r="J1303" s="87"/>
      <c r="K1303" s="58">
        <f t="shared" si="26"/>
        <v>1000000</v>
      </c>
      <c r="L1303" s="204" t="s">
        <v>2889</v>
      </c>
    </row>
    <row r="1304" spans="1:23" ht="51" x14ac:dyDescent="0.35">
      <c r="A1304" s="54">
        <v>23020103</v>
      </c>
      <c r="B1304" s="436" t="s">
        <v>2891</v>
      </c>
      <c r="C1304" s="54">
        <v>70435</v>
      </c>
      <c r="D1304" s="75">
        <v>140000010104</v>
      </c>
      <c r="E1304" s="56">
        <v>3101</v>
      </c>
      <c r="F1304" s="54">
        <v>10712300</v>
      </c>
      <c r="G1304" s="57" t="s">
        <v>1765</v>
      </c>
      <c r="H1304" s="58">
        <v>1000000</v>
      </c>
      <c r="I1304" s="221"/>
      <c r="J1304" s="87"/>
      <c r="K1304" s="58">
        <f t="shared" si="26"/>
        <v>1000000</v>
      </c>
      <c r="L1304" s="204" t="s">
        <v>2889</v>
      </c>
    </row>
    <row r="1305" spans="1:23" ht="76.5" x14ac:dyDescent="0.35">
      <c r="A1305" s="54">
        <v>23020103</v>
      </c>
      <c r="B1305" s="436" t="s">
        <v>2891</v>
      </c>
      <c r="C1305" s="54">
        <v>70435</v>
      </c>
      <c r="D1305" s="75">
        <v>140000010104</v>
      </c>
      <c r="E1305" s="56">
        <v>3101</v>
      </c>
      <c r="F1305" s="54">
        <v>10712300</v>
      </c>
      <c r="G1305" s="57" t="s">
        <v>1766</v>
      </c>
      <c r="H1305" s="58"/>
      <c r="I1305" s="221"/>
      <c r="J1305" s="87"/>
      <c r="K1305" s="87">
        <f t="shared" si="26"/>
        <v>0</v>
      </c>
      <c r="L1305" s="204" t="s">
        <v>2889</v>
      </c>
    </row>
    <row r="1306" spans="1:23" ht="51" x14ac:dyDescent="0.35">
      <c r="A1306" s="54">
        <v>23020103</v>
      </c>
      <c r="B1306" s="436" t="s">
        <v>2891</v>
      </c>
      <c r="C1306" s="54">
        <v>70435</v>
      </c>
      <c r="D1306" s="75">
        <v>140000010104</v>
      </c>
      <c r="E1306" s="56">
        <v>3101</v>
      </c>
      <c r="F1306" s="54">
        <v>10712100</v>
      </c>
      <c r="G1306" s="57" t="s">
        <v>1767</v>
      </c>
      <c r="H1306" s="58">
        <v>1000000</v>
      </c>
      <c r="I1306" s="221"/>
      <c r="J1306" s="87"/>
      <c r="K1306" s="58">
        <f t="shared" si="26"/>
        <v>1000000</v>
      </c>
      <c r="L1306" s="204" t="s">
        <v>2889</v>
      </c>
    </row>
    <row r="1307" spans="1:23" ht="51" x14ac:dyDescent="0.35">
      <c r="A1307" s="54">
        <v>23020103</v>
      </c>
      <c r="B1307" s="436" t="s">
        <v>2891</v>
      </c>
      <c r="C1307" s="54">
        <v>70435</v>
      </c>
      <c r="D1307" s="75">
        <v>140000010104</v>
      </c>
      <c r="E1307" s="56">
        <v>3101</v>
      </c>
      <c r="F1307" s="54">
        <v>10712100</v>
      </c>
      <c r="G1307" s="57" t="s">
        <v>1768</v>
      </c>
      <c r="H1307" s="58">
        <v>1000000</v>
      </c>
      <c r="I1307" s="221"/>
      <c r="J1307" s="87"/>
      <c r="K1307" s="58">
        <f t="shared" si="26"/>
        <v>1000000</v>
      </c>
      <c r="L1307" s="204" t="s">
        <v>2889</v>
      </c>
    </row>
    <row r="1308" spans="1:23" ht="51" x14ac:dyDescent="0.35">
      <c r="A1308" s="54">
        <v>23020103</v>
      </c>
      <c r="B1308" s="436" t="s">
        <v>2891</v>
      </c>
      <c r="C1308" s="54">
        <v>70435</v>
      </c>
      <c r="D1308" s="75">
        <v>140000010104</v>
      </c>
      <c r="E1308" s="56">
        <v>3101</v>
      </c>
      <c r="F1308" s="54">
        <v>10721300</v>
      </c>
      <c r="G1308" s="57" t="s">
        <v>1769</v>
      </c>
      <c r="H1308" s="58">
        <v>1000000</v>
      </c>
      <c r="I1308" s="221"/>
      <c r="J1308" s="87"/>
      <c r="K1308" s="58">
        <f t="shared" si="26"/>
        <v>1000000</v>
      </c>
      <c r="L1308" s="204" t="s">
        <v>2889</v>
      </c>
    </row>
    <row r="1309" spans="1:23" ht="51" x14ac:dyDescent="0.35">
      <c r="A1309" s="54">
        <v>23020103</v>
      </c>
      <c r="B1309" s="436" t="s">
        <v>2891</v>
      </c>
      <c r="C1309" s="54">
        <v>70435</v>
      </c>
      <c r="D1309" s="75">
        <v>140000010104</v>
      </c>
      <c r="E1309" s="56">
        <v>3101</v>
      </c>
      <c r="F1309" s="54">
        <v>10711100</v>
      </c>
      <c r="G1309" s="57" t="s">
        <v>1770</v>
      </c>
      <c r="H1309" s="58">
        <v>1000000</v>
      </c>
      <c r="I1309" s="221"/>
      <c r="J1309" s="87"/>
      <c r="K1309" s="58">
        <f t="shared" si="26"/>
        <v>1000000</v>
      </c>
      <c r="L1309" s="204" t="s">
        <v>2889</v>
      </c>
    </row>
    <row r="1310" spans="1:23" ht="51" x14ac:dyDescent="0.35">
      <c r="A1310" s="54">
        <v>23020103</v>
      </c>
      <c r="B1310" s="436" t="s">
        <v>2891</v>
      </c>
      <c r="C1310" s="54">
        <v>70435</v>
      </c>
      <c r="D1310" s="75">
        <v>140000010104</v>
      </c>
      <c r="E1310" s="56">
        <v>3101</v>
      </c>
      <c r="F1310" s="54">
        <v>10731900</v>
      </c>
      <c r="G1310" s="57" t="s">
        <v>1771</v>
      </c>
      <c r="H1310" s="58">
        <v>1000000</v>
      </c>
      <c r="I1310" s="221"/>
      <c r="J1310" s="87"/>
      <c r="K1310" s="58">
        <f t="shared" si="26"/>
        <v>1000000</v>
      </c>
      <c r="L1310" s="204" t="s">
        <v>2889</v>
      </c>
    </row>
    <row r="1311" spans="1:23" ht="153" x14ac:dyDescent="0.35">
      <c r="A1311" s="54">
        <v>23020103</v>
      </c>
      <c r="B1311" s="436" t="s">
        <v>2891</v>
      </c>
      <c r="C1311" s="54">
        <v>70435</v>
      </c>
      <c r="D1311" s="75">
        <v>140000010104</v>
      </c>
      <c r="E1311" s="56">
        <v>3101</v>
      </c>
      <c r="F1311" s="54">
        <v>10731900</v>
      </c>
      <c r="G1311" s="57" t="s">
        <v>1772</v>
      </c>
      <c r="H1311" s="58">
        <v>1000000</v>
      </c>
      <c r="I1311" s="221"/>
      <c r="J1311" s="87"/>
      <c r="K1311" s="58">
        <f t="shared" si="26"/>
        <v>1000000</v>
      </c>
      <c r="L1311" s="204" t="s">
        <v>2889</v>
      </c>
    </row>
    <row r="1312" spans="1:23" ht="51" x14ac:dyDescent="0.35">
      <c r="A1312" s="54">
        <v>23020103</v>
      </c>
      <c r="B1312" s="436" t="s">
        <v>2891</v>
      </c>
      <c r="C1312" s="54">
        <v>70435</v>
      </c>
      <c r="D1312" s="75">
        <v>140000010104</v>
      </c>
      <c r="E1312" s="56">
        <v>3101</v>
      </c>
      <c r="F1312" s="54">
        <v>10711100</v>
      </c>
      <c r="G1312" s="57" t="s">
        <v>1773</v>
      </c>
      <c r="H1312" s="58">
        <v>1000000</v>
      </c>
      <c r="I1312" s="221"/>
      <c r="J1312" s="87"/>
      <c r="K1312" s="58">
        <f t="shared" si="26"/>
        <v>1000000</v>
      </c>
      <c r="L1312" s="204" t="s">
        <v>2889</v>
      </c>
    </row>
    <row r="1313" spans="1:23" ht="76.5" x14ac:dyDescent="0.35">
      <c r="A1313" s="54">
        <v>23020103</v>
      </c>
      <c r="B1313" s="436" t="s">
        <v>2891</v>
      </c>
      <c r="C1313" s="54">
        <v>70435</v>
      </c>
      <c r="D1313" s="75">
        <v>140000010104</v>
      </c>
      <c r="E1313" s="56">
        <v>3101</v>
      </c>
      <c r="F1313" s="54">
        <v>10731400</v>
      </c>
      <c r="G1313" s="57" t="s">
        <v>1774</v>
      </c>
      <c r="H1313" s="58">
        <v>1000000</v>
      </c>
      <c r="I1313" s="221"/>
      <c r="J1313" s="87"/>
      <c r="K1313" s="58">
        <f t="shared" si="26"/>
        <v>1000000</v>
      </c>
      <c r="L1313" s="204" t="s">
        <v>2889</v>
      </c>
    </row>
    <row r="1314" spans="1:23" ht="51" x14ac:dyDescent="0.35">
      <c r="A1314" s="54">
        <v>23020103</v>
      </c>
      <c r="B1314" s="436" t="s">
        <v>2891</v>
      </c>
      <c r="C1314" s="54">
        <v>70435</v>
      </c>
      <c r="D1314" s="75">
        <v>140000010104</v>
      </c>
      <c r="E1314" s="56">
        <v>3101</v>
      </c>
      <c r="F1314" s="54">
        <v>10712300</v>
      </c>
      <c r="G1314" s="57" t="s">
        <v>1775</v>
      </c>
      <c r="H1314" s="58">
        <v>1000000</v>
      </c>
      <c r="I1314" s="221"/>
      <c r="J1314" s="87"/>
      <c r="K1314" s="58">
        <f t="shared" si="26"/>
        <v>1000000</v>
      </c>
      <c r="L1314" s="204" t="s">
        <v>2889</v>
      </c>
    </row>
    <row r="1315" spans="1:23" ht="76.5" x14ac:dyDescent="0.35">
      <c r="A1315" s="54">
        <v>23020103</v>
      </c>
      <c r="B1315" s="436" t="s">
        <v>2891</v>
      </c>
      <c r="C1315" s="54">
        <v>70435</v>
      </c>
      <c r="D1315" s="75">
        <v>140000010104</v>
      </c>
      <c r="E1315" s="56">
        <v>3101</v>
      </c>
      <c r="F1315" s="54">
        <v>10712100</v>
      </c>
      <c r="G1315" s="57" t="s">
        <v>1776</v>
      </c>
      <c r="H1315" s="58">
        <v>1000000</v>
      </c>
      <c r="I1315" s="221"/>
      <c r="J1315" s="87"/>
      <c r="K1315" s="58">
        <f t="shared" si="26"/>
        <v>1000000</v>
      </c>
      <c r="L1315" s="204" t="s">
        <v>2889</v>
      </c>
    </row>
    <row r="1316" spans="1:23" ht="76.5" x14ac:dyDescent="0.35">
      <c r="A1316" s="54">
        <v>23020103</v>
      </c>
      <c r="B1316" s="436" t="s">
        <v>2891</v>
      </c>
      <c r="C1316" s="54">
        <v>70435</v>
      </c>
      <c r="D1316" s="75">
        <v>140000010104</v>
      </c>
      <c r="E1316" s="56">
        <v>3101</v>
      </c>
      <c r="F1316" s="54">
        <v>10731900</v>
      </c>
      <c r="G1316" s="86" t="s">
        <v>2071</v>
      </c>
      <c r="H1316" s="58">
        <v>1000000</v>
      </c>
      <c r="I1316" s="221"/>
      <c r="J1316" s="87"/>
      <c r="K1316" s="58">
        <f t="shared" si="26"/>
        <v>1000000</v>
      </c>
      <c r="L1316" s="204" t="s">
        <v>2889</v>
      </c>
    </row>
    <row r="1317" spans="1:23" ht="76.5" x14ac:dyDescent="0.35">
      <c r="A1317" s="78">
        <v>23020103</v>
      </c>
      <c r="B1317" s="436" t="s">
        <v>2891</v>
      </c>
      <c r="C1317" s="78">
        <v>70435</v>
      </c>
      <c r="D1317" s="79">
        <v>140000010104</v>
      </c>
      <c r="E1317" s="80">
        <v>3101</v>
      </c>
      <c r="F1317" s="78">
        <v>10721300</v>
      </c>
      <c r="G1317" s="129" t="s">
        <v>1777</v>
      </c>
      <c r="H1317" s="81">
        <v>1000000</v>
      </c>
      <c r="I1317" s="228"/>
      <c r="J1317" s="133"/>
      <c r="K1317" s="81">
        <f t="shared" si="26"/>
        <v>1000000</v>
      </c>
      <c r="L1317" s="210" t="s">
        <v>2889</v>
      </c>
    </row>
    <row r="1318" spans="1:23" ht="76.5" x14ac:dyDescent="0.35">
      <c r="A1318" s="54">
        <v>23020103</v>
      </c>
      <c r="B1318" s="436" t="s">
        <v>2891</v>
      </c>
      <c r="C1318" s="54">
        <v>70435</v>
      </c>
      <c r="D1318" s="75">
        <v>140000010104</v>
      </c>
      <c r="E1318" s="56">
        <v>3101</v>
      </c>
      <c r="F1318" s="54">
        <v>10731500</v>
      </c>
      <c r="G1318" s="57" t="s">
        <v>1778</v>
      </c>
      <c r="H1318" s="58">
        <v>1000000</v>
      </c>
      <c r="I1318" s="221"/>
      <c r="J1318" s="87"/>
      <c r="K1318" s="58">
        <f t="shared" si="26"/>
        <v>1000000</v>
      </c>
      <c r="L1318" s="204" t="s">
        <v>2889</v>
      </c>
    </row>
    <row r="1319" spans="1:23" ht="51" x14ac:dyDescent="0.35">
      <c r="A1319" s="54">
        <v>23020103</v>
      </c>
      <c r="B1319" s="436" t="s">
        <v>2891</v>
      </c>
      <c r="C1319" s="54">
        <v>70435</v>
      </c>
      <c r="D1319" s="75">
        <v>140000010104</v>
      </c>
      <c r="E1319" s="56">
        <v>3101</v>
      </c>
      <c r="F1319" s="54">
        <v>10721300</v>
      </c>
      <c r="G1319" s="57" t="s">
        <v>1779</v>
      </c>
      <c r="H1319" s="58">
        <v>2500000</v>
      </c>
      <c r="I1319" s="221"/>
      <c r="J1319" s="87"/>
      <c r="K1319" s="58">
        <f t="shared" si="26"/>
        <v>2500000</v>
      </c>
      <c r="L1319" s="204" t="s">
        <v>2889</v>
      </c>
    </row>
    <row r="1320" spans="1:23" ht="76.5" x14ac:dyDescent="0.35">
      <c r="A1320" s="54">
        <v>23020103</v>
      </c>
      <c r="B1320" s="436" t="s">
        <v>2891</v>
      </c>
      <c r="C1320" s="54">
        <v>70435</v>
      </c>
      <c r="D1320" s="75">
        <v>140000010104</v>
      </c>
      <c r="E1320" s="56">
        <v>3101</v>
      </c>
      <c r="F1320" s="54">
        <v>10721300</v>
      </c>
      <c r="G1320" s="57" t="s">
        <v>1780</v>
      </c>
      <c r="H1320" s="58">
        <v>2500000</v>
      </c>
      <c r="I1320" s="221"/>
      <c r="J1320" s="87"/>
      <c r="K1320" s="58">
        <f t="shared" si="26"/>
        <v>2500000</v>
      </c>
      <c r="L1320" s="204" t="s">
        <v>2889</v>
      </c>
    </row>
    <row r="1321" spans="1:23" ht="51" x14ac:dyDescent="0.35">
      <c r="A1321" s="54">
        <v>23020103</v>
      </c>
      <c r="B1321" s="436" t="s">
        <v>2891</v>
      </c>
      <c r="C1321" s="54">
        <v>70435</v>
      </c>
      <c r="D1321" s="75">
        <v>140000010104</v>
      </c>
      <c r="E1321" s="56">
        <v>3101</v>
      </c>
      <c r="F1321" s="54">
        <v>10731600</v>
      </c>
      <c r="G1321" s="76" t="s">
        <v>1781</v>
      </c>
      <c r="H1321" s="77">
        <v>2500000</v>
      </c>
      <c r="I1321" s="230"/>
      <c r="J1321" s="134"/>
      <c r="K1321" s="77">
        <f t="shared" si="26"/>
        <v>2500000</v>
      </c>
      <c r="L1321" s="204" t="s">
        <v>2889</v>
      </c>
    </row>
    <row r="1322" spans="1:23" ht="76.5" x14ac:dyDescent="0.35">
      <c r="A1322" s="78">
        <v>23020103</v>
      </c>
      <c r="B1322" s="436" t="s">
        <v>2891</v>
      </c>
      <c r="C1322" s="78">
        <v>70435</v>
      </c>
      <c r="D1322" s="79">
        <v>140000010104</v>
      </c>
      <c r="E1322" s="80">
        <v>3101</v>
      </c>
      <c r="F1322" s="78">
        <v>10720400</v>
      </c>
      <c r="G1322" s="129" t="s">
        <v>1782</v>
      </c>
      <c r="H1322" s="81">
        <v>2671743</v>
      </c>
      <c r="I1322" s="228"/>
      <c r="J1322" s="81"/>
      <c r="K1322" s="81">
        <f t="shared" si="26"/>
        <v>2671743</v>
      </c>
      <c r="L1322" s="210" t="s">
        <v>2889</v>
      </c>
    </row>
    <row r="1323" spans="1:23" s="293" customFormat="1" ht="76.5" x14ac:dyDescent="0.35">
      <c r="A1323" s="78">
        <v>23020103</v>
      </c>
      <c r="B1323" s="436" t="s">
        <v>2891</v>
      </c>
      <c r="C1323" s="78">
        <v>70435</v>
      </c>
      <c r="D1323" s="79">
        <v>140000010104</v>
      </c>
      <c r="E1323" s="80">
        <v>3101</v>
      </c>
      <c r="F1323" s="78">
        <v>10720400</v>
      </c>
      <c r="G1323" s="129" t="s">
        <v>1783</v>
      </c>
      <c r="H1323" s="81">
        <v>2500000</v>
      </c>
      <c r="I1323" s="228"/>
      <c r="J1323" s="133"/>
      <c r="K1323" s="81">
        <f t="shared" si="26"/>
        <v>2500000</v>
      </c>
      <c r="L1323" s="210" t="s">
        <v>2889</v>
      </c>
      <c r="M1323" s="42"/>
      <c r="N1323" s="42"/>
      <c r="O1323" s="42"/>
      <c r="P1323" s="42"/>
      <c r="Q1323" s="42"/>
      <c r="R1323" s="42"/>
      <c r="S1323" s="42"/>
      <c r="T1323" s="42"/>
      <c r="U1323" s="42"/>
      <c r="V1323" s="42"/>
      <c r="W1323" s="42"/>
    </row>
    <row r="1324" spans="1:23" s="293" customFormat="1" ht="76.5" x14ac:dyDescent="0.35">
      <c r="A1324" s="78">
        <v>23020103</v>
      </c>
      <c r="B1324" s="436" t="s">
        <v>2891</v>
      </c>
      <c r="C1324" s="78">
        <v>70435</v>
      </c>
      <c r="D1324" s="79">
        <v>140000010104</v>
      </c>
      <c r="E1324" s="80">
        <v>3101</v>
      </c>
      <c r="F1324" s="78">
        <v>10720400</v>
      </c>
      <c r="G1324" s="129" t="s">
        <v>1784</v>
      </c>
      <c r="H1324" s="81">
        <v>2500000</v>
      </c>
      <c r="I1324" s="228"/>
      <c r="J1324" s="133"/>
      <c r="K1324" s="81">
        <f t="shared" si="26"/>
        <v>2500000</v>
      </c>
      <c r="L1324" s="210" t="s">
        <v>2889</v>
      </c>
      <c r="M1324" s="42"/>
      <c r="N1324" s="42"/>
      <c r="O1324" s="42"/>
      <c r="P1324" s="42"/>
      <c r="Q1324" s="42"/>
      <c r="R1324" s="42"/>
      <c r="S1324" s="42"/>
      <c r="T1324" s="42"/>
      <c r="U1324" s="42"/>
      <c r="V1324" s="42"/>
      <c r="W1324" s="42"/>
    </row>
    <row r="1325" spans="1:23" s="293" customFormat="1" ht="76.5" x14ac:dyDescent="0.35">
      <c r="A1325" s="54">
        <v>23020103</v>
      </c>
      <c r="B1325" s="436" t="s">
        <v>2891</v>
      </c>
      <c r="C1325" s="54">
        <v>70435</v>
      </c>
      <c r="D1325" s="75">
        <v>140000010104</v>
      </c>
      <c r="E1325" s="56">
        <v>3101</v>
      </c>
      <c r="F1325" s="54">
        <v>10720400</v>
      </c>
      <c r="G1325" s="86" t="s">
        <v>2072</v>
      </c>
      <c r="H1325" s="58">
        <v>2500000</v>
      </c>
      <c r="I1325" s="221"/>
      <c r="J1325" s="87"/>
      <c r="K1325" s="81">
        <f t="shared" si="26"/>
        <v>2500000</v>
      </c>
      <c r="L1325" s="204" t="s">
        <v>2889</v>
      </c>
      <c r="M1325" s="42"/>
      <c r="N1325" s="42"/>
      <c r="O1325" s="42"/>
      <c r="P1325" s="42"/>
      <c r="Q1325" s="42"/>
      <c r="R1325" s="42"/>
      <c r="S1325" s="42"/>
      <c r="T1325" s="42"/>
      <c r="U1325" s="42"/>
      <c r="V1325" s="42"/>
      <c r="W1325" s="42"/>
    </row>
    <row r="1326" spans="1:23" ht="76.5" x14ac:dyDescent="0.35">
      <c r="A1326" s="54">
        <v>23020103</v>
      </c>
      <c r="B1326" s="436" t="s">
        <v>2891</v>
      </c>
      <c r="C1326" s="54">
        <v>70435</v>
      </c>
      <c r="D1326" s="75">
        <v>140000010104</v>
      </c>
      <c r="E1326" s="56">
        <v>3101</v>
      </c>
      <c r="F1326" s="54">
        <v>10720400</v>
      </c>
      <c r="G1326" s="57" t="s">
        <v>1785</v>
      </c>
      <c r="H1326" s="58">
        <v>2500000</v>
      </c>
      <c r="I1326" s="221"/>
      <c r="J1326" s="87"/>
      <c r="K1326" s="81">
        <f t="shared" si="26"/>
        <v>2500000</v>
      </c>
      <c r="L1326" s="204" t="s">
        <v>2889</v>
      </c>
    </row>
    <row r="1327" spans="1:23" ht="51" x14ac:dyDescent="0.35">
      <c r="A1327" s="54">
        <v>23020103</v>
      </c>
      <c r="B1327" s="436" t="s">
        <v>2891</v>
      </c>
      <c r="C1327" s="54">
        <v>70435</v>
      </c>
      <c r="D1327" s="75">
        <v>140000010104</v>
      </c>
      <c r="E1327" s="56">
        <v>3101</v>
      </c>
      <c r="F1327" s="54">
        <v>10721300</v>
      </c>
      <c r="G1327" s="57" t="s">
        <v>1786</v>
      </c>
      <c r="H1327" s="58">
        <v>2500000</v>
      </c>
      <c r="I1327" s="221"/>
      <c r="J1327" s="87"/>
      <c r="K1327" s="81">
        <f t="shared" si="26"/>
        <v>2500000</v>
      </c>
      <c r="L1327" s="204" t="s">
        <v>2889</v>
      </c>
    </row>
    <row r="1328" spans="1:23" ht="51" x14ac:dyDescent="0.35">
      <c r="A1328" s="54">
        <v>23020103</v>
      </c>
      <c r="B1328" s="436" t="s">
        <v>2891</v>
      </c>
      <c r="C1328" s="54">
        <v>70435</v>
      </c>
      <c r="D1328" s="75">
        <v>140000010104</v>
      </c>
      <c r="E1328" s="56">
        <v>3101</v>
      </c>
      <c r="F1328" s="54">
        <v>10720500</v>
      </c>
      <c r="G1328" s="86" t="s">
        <v>2073</v>
      </c>
      <c r="H1328" s="58">
        <v>2500000</v>
      </c>
      <c r="I1328" s="221"/>
      <c r="J1328" s="87"/>
      <c r="K1328" s="81">
        <f t="shared" si="26"/>
        <v>2500000</v>
      </c>
      <c r="L1328" s="204" t="s">
        <v>2889</v>
      </c>
    </row>
    <row r="1329" spans="1:23" ht="51" x14ac:dyDescent="0.35">
      <c r="A1329" s="54">
        <v>23020103</v>
      </c>
      <c r="B1329" s="436" t="s">
        <v>2891</v>
      </c>
      <c r="C1329" s="54">
        <v>70435</v>
      </c>
      <c r="D1329" s="75">
        <v>140000010104</v>
      </c>
      <c r="E1329" s="56">
        <v>3101</v>
      </c>
      <c r="F1329" s="54">
        <v>10720400</v>
      </c>
      <c r="G1329" s="57" t="s">
        <v>1787</v>
      </c>
      <c r="H1329" s="58">
        <v>7500000</v>
      </c>
      <c r="I1329" s="221"/>
      <c r="J1329" s="87">
        <v>-2500000</v>
      </c>
      <c r="K1329" s="81">
        <f t="shared" si="26"/>
        <v>5000000</v>
      </c>
      <c r="L1329" s="204" t="s">
        <v>2889</v>
      </c>
    </row>
    <row r="1330" spans="1:23" ht="51" x14ac:dyDescent="0.35">
      <c r="A1330" s="54">
        <v>23020103</v>
      </c>
      <c r="B1330" s="436" t="s">
        <v>2891</v>
      </c>
      <c r="C1330" s="54">
        <v>70435</v>
      </c>
      <c r="D1330" s="75">
        <v>140000010104</v>
      </c>
      <c r="E1330" s="56">
        <v>3101</v>
      </c>
      <c r="F1330" s="54">
        <v>10720700</v>
      </c>
      <c r="G1330" s="57" t="s">
        <v>1788</v>
      </c>
      <c r="H1330" s="58">
        <v>2500000</v>
      </c>
      <c r="I1330" s="221"/>
      <c r="J1330" s="87"/>
      <c r="K1330" s="81">
        <f t="shared" si="26"/>
        <v>2500000</v>
      </c>
      <c r="L1330" s="204" t="s">
        <v>2889</v>
      </c>
    </row>
    <row r="1331" spans="1:23" ht="51" x14ac:dyDescent="0.35">
      <c r="A1331" s="54">
        <v>23020103</v>
      </c>
      <c r="B1331" s="436" t="s">
        <v>2891</v>
      </c>
      <c r="C1331" s="54">
        <v>70435</v>
      </c>
      <c r="D1331" s="75">
        <v>140000010104</v>
      </c>
      <c r="E1331" s="56">
        <v>3101</v>
      </c>
      <c r="F1331" s="54">
        <v>10720700</v>
      </c>
      <c r="G1331" s="57" t="s">
        <v>1789</v>
      </c>
      <c r="H1331" s="58">
        <v>2500000</v>
      </c>
      <c r="I1331" s="221"/>
      <c r="J1331" s="87"/>
      <c r="K1331" s="81">
        <f t="shared" si="26"/>
        <v>2500000</v>
      </c>
      <c r="L1331" s="204" t="s">
        <v>2889</v>
      </c>
    </row>
    <row r="1332" spans="1:23" ht="76.5" x14ac:dyDescent="0.35">
      <c r="A1332" s="54">
        <v>23020103</v>
      </c>
      <c r="B1332" s="436" t="s">
        <v>2891</v>
      </c>
      <c r="C1332" s="54">
        <v>70435</v>
      </c>
      <c r="D1332" s="75">
        <v>140000010104</v>
      </c>
      <c r="E1332" s="56">
        <v>3101</v>
      </c>
      <c r="F1332" s="54">
        <v>10722000</v>
      </c>
      <c r="G1332" s="86" t="s">
        <v>2074</v>
      </c>
      <c r="H1332" s="58">
        <v>2500000</v>
      </c>
      <c r="I1332" s="221"/>
      <c r="J1332" s="87"/>
      <c r="K1332" s="81">
        <f t="shared" si="26"/>
        <v>2500000</v>
      </c>
      <c r="L1332" s="204" t="s">
        <v>2889</v>
      </c>
    </row>
    <row r="1333" spans="1:23" ht="51" x14ac:dyDescent="0.35">
      <c r="A1333" s="54">
        <v>23020103</v>
      </c>
      <c r="B1333" s="436" t="s">
        <v>2891</v>
      </c>
      <c r="C1333" s="54">
        <v>70435</v>
      </c>
      <c r="D1333" s="75">
        <v>140000010104</v>
      </c>
      <c r="E1333" s="56">
        <v>3101</v>
      </c>
      <c r="F1333" s="54">
        <v>10722000</v>
      </c>
      <c r="G1333" s="57" t="s">
        <v>1790</v>
      </c>
      <c r="H1333" s="58">
        <v>2500000</v>
      </c>
      <c r="I1333" s="221"/>
      <c r="J1333" s="87"/>
      <c r="K1333" s="81">
        <f t="shared" si="26"/>
        <v>2500000</v>
      </c>
      <c r="L1333" s="204" t="s">
        <v>2889</v>
      </c>
    </row>
    <row r="1334" spans="1:23" ht="51" x14ac:dyDescent="0.35">
      <c r="A1334" s="54">
        <v>23020103</v>
      </c>
      <c r="B1334" s="436" t="s">
        <v>2891</v>
      </c>
      <c r="C1334" s="54">
        <v>70435</v>
      </c>
      <c r="D1334" s="75">
        <v>140000010104</v>
      </c>
      <c r="E1334" s="56">
        <v>3101</v>
      </c>
      <c r="F1334" s="54">
        <v>10722000</v>
      </c>
      <c r="G1334" s="57" t="s">
        <v>1791</v>
      </c>
      <c r="H1334" s="58">
        <v>2500000</v>
      </c>
      <c r="I1334" s="221"/>
      <c r="J1334" s="87"/>
      <c r="K1334" s="81">
        <f t="shared" si="26"/>
        <v>2500000</v>
      </c>
      <c r="L1334" s="204" t="s">
        <v>2889</v>
      </c>
    </row>
    <row r="1335" spans="1:23" s="293" customFormat="1" ht="51" x14ac:dyDescent="0.35">
      <c r="A1335" s="54">
        <v>23020103</v>
      </c>
      <c r="B1335" s="436" t="s">
        <v>2891</v>
      </c>
      <c r="C1335" s="54">
        <v>70435</v>
      </c>
      <c r="D1335" s="75">
        <v>140000010104</v>
      </c>
      <c r="E1335" s="56">
        <v>3101</v>
      </c>
      <c r="F1335" s="54">
        <v>10722000</v>
      </c>
      <c r="G1335" s="57" t="s">
        <v>1792</v>
      </c>
      <c r="H1335" s="58">
        <v>2500000</v>
      </c>
      <c r="I1335" s="221"/>
      <c r="J1335" s="87"/>
      <c r="K1335" s="81">
        <f t="shared" si="26"/>
        <v>2500000</v>
      </c>
      <c r="L1335" s="204" t="s">
        <v>2889</v>
      </c>
      <c r="M1335" s="42"/>
      <c r="N1335" s="42"/>
      <c r="O1335" s="42"/>
      <c r="P1335" s="42"/>
      <c r="Q1335" s="42"/>
      <c r="R1335" s="42"/>
      <c r="S1335" s="42"/>
      <c r="T1335" s="42"/>
      <c r="U1335" s="42"/>
      <c r="V1335" s="42"/>
      <c r="W1335" s="42"/>
    </row>
    <row r="1336" spans="1:23" ht="76.5" x14ac:dyDescent="0.35">
      <c r="A1336" s="54">
        <v>23020103</v>
      </c>
      <c r="B1336" s="436" t="s">
        <v>2891</v>
      </c>
      <c r="C1336" s="54">
        <v>70435</v>
      </c>
      <c r="D1336" s="75">
        <v>140000010104</v>
      </c>
      <c r="E1336" s="56">
        <v>3101</v>
      </c>
      <c r="F1336" s="54">
        <v>10720400</v>
      </c>
      <c r="G1336" s="57" t="s">
        <v>1793</v>
      </c>
      <c r="H1336" s="58">
        <v>2500000</v>
      </c>
      <c r="I1336" s="221"/>
      <c r="J1336" s="87"/>
      <c r="K1336" s="81">
        <f t="shared" si="26"/>
        <v>2500000</v>
      </c>
      <c r="L1336" s="204" t="s">
        <v>2889</v>
      </c>
    </row>
    <row r="1337" spans="1:23" s="293" customFormat="1" ht="51" x14ac:dyDescent="0.35">
      <c r="A1337" s="54">
        <v>23020103</v>
      </c>
      <c r="B1337" s="436" t="s">
        <v>2891</v>
      </c>
      <c r="C1337" s="54">
        <v>70435</v>
      </c>
      <c r="D1337" s="75">
        <v>140000010104</v>
      </c>
      <c r="E1337" s="56">
        <v>3101</v>
      </c>
      <c r="F1337" s="54">
        <v>10731800</v>
      </c>
      <c r="G1337" s="57" t="s">
        <v>1794</v>
      </c>
      <c r="H1337" s="58">
        <v>2500000</v>
      </c>
      <c r="I1337" s="221"/>
      <c r="J1337" s="87"/>
      <c r="K1337" s="81">
        <f t="shared" si="26"/>
        <v>2500000</v>
      </c>
      <c r="L1337" s="204" t="s">
        <v>2889</v>
      </c>
      <c r="M1337" s="42"/>
      <c r="N1337" s="42"/>
      <c r="O1337" s="42"/>
      <c r="P1337" s="42"/>
      <c r="Q1337" s="42"/>
      <c r="R1337" s="42"/>
      <c r="S1337" s="42"/>
      <c r="T1337" s="42"/>
      <c r="U1337" s="42"/>
      <c r="V1337" s="42"/>
      <c r="W1337" s="42"/>
    </row>
    <row r="1338" spans="1:23" ht="51" x14ac:dyDescent="0.35">
      <c r="A1338" s="54">
        <v>23020103</v>
      </c>
      <c r="B1338" s="436" t="s">
        <v>2891</v>
      </c>
      <c r="C1338" s="54">
        <v>70435</v>
      </c>
      <c r="D1338" s="75">
        <v>140000010104</v>
      </c>
      <c r="E1338" s="56">
        <v>3101</v>
      </c>
      <c r="F1338" s="54">
        <v>10721300</v>
      </c>
      <c r="G1338" s="57" t="s">
        <v>1795</v>
      </c>
      <c r="H1338" s="58">
        <v>2500000</v>
      </c>
      <c r="I1338" s="221"/>
      <c r="J1338" s="87"/>
      <c r="K1338" s="81">
        <f t="shared" si="26"/>
        <v>2500000</v>
      </c>
      <c r="L1338" s="204" t="s">
        <v>2889</v>
      </c>
    </row>
    <row r="1339" spans="1:23" ht="51" x14ac:dyDescent="0.35">
      <c r="A1339" s="54">
        <v>23020103</v>
      </c>
      <c r="B1339" s="436" t="s">
        <v>2891</v>
      </c>
      <c r="C1339" s="54">
        <v>70435</v>
      </c>
      <c r="D1339" s="75">
        <v>140000010104</v>
      </c>
      <c r="E1339" s="56">
        <v>3101</v>
      </c>
      <c r="F1339" s="54">
        <v>10721300</v>
      </c>
      <c r="G1339" s="57" t="s">
        <v>1796</v>
      </c>
      <c r="H1339" s="58">
        <v>2500000</v>
      </c>
      <c r="I1339" s="221"/>
      <c r="J1339" s="87"/>
      <c r="K1339" s="81">
        <f t="shared" si="26"/>
        <v>2500000</v>
      </c>
      <c r="L1339" s="204" t="s">
        <v>2889</v>
      </c>
    </row>
    <row r="1340" spans="1:23" ht="76.5" x14ac:dyDescent="0.35">
      <c r="A1340" s="54">
        <v>23020103</v>
      </c>
      <c r="B1340" s="436" t="s">
        <v>2891</v>
      </c>
      <c r="C1340" s="54">
        <v>70435</v>
      </c>
      <c r="D1340" s="75">
        <v>140000010104</v>
      </c>
      <c r="E1340" s="56">
        <v>3101</v>
      </c>
      <c r="F1340" s="54">
        <v>10720500</v>
      </c>
      <c r="G1340" s="57" t="s">
        <v>1797</v>
      </c>
      <c r="H1340" s="58">
        <v>1500000</v>
      </c>
      <c r="I1340" s="221"/>
      <c r="J1340" s="87"/>
      <c r="K1340" s="81">
        <f t="shared" ref="K1340:K1403" si="27">SUM(H1340,J1340)</f>
        <v>1500000</v>
      </c>
      <c r="L1340" s="204" t="s">
        <v>2889</v>
      </c>
    </row>
    <row r="1341" spans="1:23" ht="76.5" x14ac:dyDescent="0.35">
      <c r="A1341" s="78">
        <v>23020103</v>
      </c>
      <c r="B1341" s="436" t="s">
        <v>2891</v>
      </c>
      <c r="C1341" s="78">
        <v>70435</v>
      </c>
      <c r="D1341" s="79">
        <v>140000010104</v>
      </c>
      <c r="E1341" s="80">
        <v>3101</v>
      </c>
      <c r="F1341" s="78">
        <v>10731600</v>
      </c>
      <c r="G1341" s="129" t="s">
        <v>1798</v>
      </c>
      <c r="H1341" s="81">
        <v>1500000</v>
      </c>
      <c r="I1341" s="228"/>
      <c r="J1341" s="133"/>
      <c r="K1341" s="81">
        <f t="shared" si="27"/>
        <v>1500000</v>
      </c>
      <c r="L1341" s="210" t="s">
        <v>2889</v>
      </c>
    </row>
    <row r="1342" spans="1:23" ht="76.5" x14ac:dyDescent="0.35">
      <c r="A1342" s="54">
        <v>23020103</v>
      </c>
      <c r="B1342" s="436" t="s">
        <v>2891</v>
      </c>
      <c r="C1342" s="54">
        <v>70435</v>
      </c>
      <c r="D1342" s="75">
        <v>140000010104</v>
      </c>
      <c r="E1342" s="56">
        <v>3101</v>
      </c>
      <c r="F1342" s="54">
        <v>10720600</v>
      </c>
      <c r="G1342" s="57" t="s">
        <v>1799</v>
      </c>
      <c r="H1342" s="58">
        <v>1500000</v>
      </c>
      <c r="I1342" s="221"/>
      <c r="J1342" s="87"/>
      <c r="K1342" s="81">
        <f t="shared" si="27"/>
        <v>1500000</v>
      </c>
      <c r="L1342" s="204" t="s">
        <v>2889</v>
      </c>
    </row>
    <row r="1343" spans="1:23" ht="51" x14ac:dyDescent="0.35">
      <c r="A1343" s="54">
        <v>23020103</v>
      </c>
      <c r="B1343" s="436" t="s">
        <v>2891</v>
      </c>
      <c r="C1343" s="54">
        <v>70435</v>
      </c>
      <c r="D1343" s="75">
        <v>140000010104</v>
      </c>
      <c r="E1343" s="56">
        <v>3101</v>
      </c>
      <c r="F1343" s="54">
        <v>10720400</v>
      </c>
      <c r="G1343" s="57" t="s">
        <v>1800</v>
      </c>
      <c r="H1343" s="58">
        <v>1500000</v>
      </c>
      <c r="I1343" s="221"/>
      <c r="J1343" s="87"/>
      <c r="K1343" s="81">
        <f t="shared" si="27"/>
        <v>1500000</v>
      </c>
      <c r="L1343" s="204" t="s">
        <v>2889</v>
      </c>
    </row>
    <row r="1344" spans="1:23" ht="76.5" x14ac:dyDescent="0.35">
      <c r="A1344" s="54">
        <v>23020103</v>
      </c>
      <c r="B1344" s="436" t="s">
        <v>2891</v>
      </c>
      <c r="C1344" s="54">
        <v>70435</v>
      </c>
      <c r="D1344" s="75">
        <v>140000010104</v>
      </c>
      <c r="E1344" s="56">
        <v>3101</v>
      </c>
      <c r="F1344" s="54">
        <v>10720400</v>
      </c>
      <c r="G1344" s="57" t="s">
        <v>1801</v>
      </c>
      <c r="H1344" s="58">
        <v>1000000</v>
      </c>
      <c r="I1344" s="221"/>
      <c r="J1344" s="87"/>
      <c r="K1344" s="81">
        <f t="shared" si="27"/>
        <v>1000000</v>
      </c>
      <c r="L1344" s="204" t="s">
        <v>2889</v>
      </c>
    </row>
    <row r="1345" spans="1:23" ht="76.5" x14ac:dyDescent="0.35">
      <c r="A1345" s="54">
        <v>23020103</v>
      </c>
      <c r="B1345" s="436" t="s">
        <v>2891</v>
      </c>
      <c r="C1345" s="54">
        <v>70435</v>
      </c>
      <c r="D1345" s="75">
        <v>140000010104</v>
      </c>
      <c r="E1345" s="56">
        <v>3101</v>
      </c>
      <c r="F1345" s="54">
        <v>10720400</v>
      </c>
      <c r="G1345" s="86" t="s">
        <v>2075</v>
      </c>
      <c r="H1345" s="58">
        <v>500000</v>
      </c>
      <c r="I1345" s="221"/>
      <c r="J1345" s="87"/>
      <c r="K1345" s="81">
        <f t="shared" si="27"/>
        <v>500000</v>
      </c>
      <c r="L1345" s="204" t="s">
        <v>2889</v>
      </c>
    </row>
    <row r="1346" spans="1:23" ht="102" x14ac:dyDescent="0.35">
      <c r="A1346" s="54">
        <v>23020103</v>
      </c>
      <c r="B1346" s="436" t="s">
        <v>2891</v>
      </c>
      <c r="C1346" s="54">
        <v>70435</v>
      </c>
      <c r="D1346" s="75">
        <v>140000010104</v>
      </c>
      <c r="E1346" s="56">
        <v>3101</v>
      </c>
      <c r="F1346" s="54">
        <v>10720400</v>
      </c>
      <c r="G1346" s="57" t="s">
        <v>1802</v>
      </c>
      <c r="H1346" s="58">
        <v>1000000</v>
      </c>
      <c r="I1346" s="221"/>
      <c r="J1346" s="87"/>
      <c r="K1346" s="81">
        <f t="shared" si="27"/>
        <v>1000000</v>
      </c>
      <c r="L1346" s="204" t="s">
        <v>2889</v>
      </c>
    </row>
    <row r="1347" spans="1:23" ht="51" x14ac:dyDescent="0.35">
      <c r="A1347" s="54">
        <v>23020103</v>
      </c>
      <c r="B1347" s="436" t="s">
        <v>2891</v>
      </c>
      <c r="C1347" s="54">
        <v>70435</v>
      </c>
      <c r="D1347" s="75">
        <v>140000010104</v>
      </c>
      <c r="E1347" s="56">
        <v>3101</v>
      </c>
      <c r="F1347" s="54">
        <v>10720500</v>
      </c>
      <c r="G1347" s="57" t="s">
        <v>1803</v>
      </c>
      <c r="H1347" s="58">
        <v>1000000</v>
      </c>
      <c r="I1347" s="221"/>
      <c r="J1347" s="87"/>
      <c r="K1347" s="81">
        <f t="shared" si="27"/>
        <v>1000000</v>
      </c>
      <c r="L1347" s="204" t="s">
        <v>2889</v>
      </c>
    </row>
    <row r="1348" spans="1:23" ht="51" x14ac:dyDescent="0.35">
      <c r="A1348" s="54">
        <v>23020103</v>
      </c>
      <c r="B1348" s="436" t="s">
        <v>2891</v>
      </c>
      <c r="C1348" s="54">
        <v>70435</v>
      </c>
      <c r="D1348" s="75">
        <v>140000010104</v>
      </c>
      <c r="E1348" s="56">
        <v>3101</v>
      </c>
      <c r="F1348" s="54">
        <v>10711100</v>
      </c>
      <c r="G1348" s="57" t="s">
        <v>1804</v>
      </c>
      <c r="H1348" s="58">
        <v>1500000</v>
      </c>
      <c r="I1348" s="221"/>
      <c r="J1348" s="87"/>
      <c r="K1348" s="81">
        <f t="shared" si="27"/>
        <v>1500000</v>
      </c>
      <c r="L1348" s="204" t="s">
        <v>2889</v>
      </c>
    </row>
    <row r="1349" spans="1:23" ht="51" x14ac:dyDescent="0.35">
      <c r="A1349" s="54">
        <v>23020103</v>
      </c>
      <c r="B1349" s="436" t="s">
        <v>2891</v>
      </c>
      <c r="C1349" s="54">
        <v>70435</v>
      </c>
      <c r="D1349" s="75">
        <v>140000010104</v>
      </c>
      <c r="E1349" s="56">
        <v>3101</v>
      </c>
      <c r="F1349" s="54">
        <v>10712200</v>
      </c>
      <c r="G1349" s="57" t="s">
        <v>1805</v>
      </c>
      <c r="H1349" s="58">
        <v>1000000</v>
      </c>
      <c r="I1349" s="221"/>
      <c r="J1349" s="87"/>
      <c r="K1349" s="81">
        <f t="shared" si="27"/>
        <v>1000000</v>
      </c>
      <c r="L1349" s="204" t="s">
        <v>2889</v>
      </c>
    </row>
    <row r="1350" spans="1:23" ht="51" x14ac:dyDescent="0.35">
      <c r="A1350" s="54">
        <v>23020103</v>
      </c>
      <c r="B1350" s="436" t="s">
        <v>2891</v>
      </c>
      <c r="C1350" s="54">
        <v>70435</v>
      </c>
      <c r="D1350" s="75">
        <v>140000010104</v>
      </c>
      <c r="E1350" s="56">
        <v>3101</v>
      </c>
      <c r="F1350" s="54">
        <v>10730200</v>
      </c>
      <c r="G1350" s="57" t="s">
        <v>1806</v>
      </c>
      <c r="H1350" s="58">
        <v>1000000</v>
      </c>
      <c r="I1350" s="221"/>
      <c r="J1350" s="87"/>
      <c r="K1350" s="81">
        <f t="shared" si="27"/>
        <v>1000000</v>
      </c>
      <c r="L1350" s="204" t="s">
        <v>2889</v>
      </c>
    </row>
    <row r="1351" spans="1:23" ht="51" x14ac:dyDescent="0.35">
      <c r="A1351" s="54">
        <v>23020103</v>
      </c>
      <c r="B1351" s="436" t="s">
        <v>2891</v>
      </c>
      <c r="C1351" s="54">
        <v>70435</v>
      </c>
      <c r="D1351" s="75">
        <v>140000010104</v>
      </c>
      <c r="E1351" s="56">
        <v>3101</v>
      </c>
      <c r="F1351" s="54">
        <v>10730200</v>
      </c>
      <c r="G1351" s="57" t="s">
        <v>1807</v>
      </c>
      <c r="H1351" s="58">
        <v>1500000</v>
      </c>
      <c r="I1351" s="221"/>
      <c r="J1351" s="87"/>
      <c r="K1351" s="81">
        <f t="shared" si="27"/>
        <v>1500000</v>
      </c>
      <c r="L1351" s="204" t="s">
        <v>2889</v>
      </c>
    </row>
    <row r="1352" spans="1:23" ht="51" x14ac:dyDescent="0.35">
      <c r="A1352" s="54">
        <v>23020103</v>
      </c>
      <c r="B1352" s="436" t="s">
        <v>2891</v>
      </c>
      <c r="C1352" s="54">
        <v>70435</v>
      </c>
      <c r="D1352" s="75">
        <v>140000010104</v>
      </c>
      <c r="E1352" s="56">
        <v>3101</v>
      </c>
      <c r="F1352" s="54">
        <v>10720500</v>
      </c>
      <c r="G1352" s="57" t="s">
        <v>1808</v>
      </c>
      <c r="H1352" s="58">
        <v>500000</v>
      </c>
      <c r="I1352" s="221"/>
      <c r="J1352" s="87"/>
      <c r="K1352" s="81">
        <f t="shared" si="27"/>
        <v>500000</v>
      </c>
      <c r="L1352" s="204" t="s">
        <v>2889</v>
      </c>
    </row>
    <row r="1353" spans="1:23" ht="76.5" x14ac:dyDescent="0.35">
      <c r="A1353" s="54">
        <v>23020103</v>
      </c>
      <c r="B1353" s="436" t="s">
        <v>2891</v>
      </c>
      <c r="C1353" s="54">
        <v>70435</v>
      </c>
      <c r="D1353" s="75">
        <v>140000010104</v>
      </c>
      <c r="E1353" s="56">
        <v>3101</v>
      </c>
      <c r="F1353" s="54">
        <v>10720500</v>
      </c>
      <c r="G1353" s="57" t="s">
        <v>1589</v>
      </c>
      <c r="H1353" s="58">
        <v>1000000</v>
      </c>
      <c r="I1353" s="221"/>
      <c r="J1353" s="87"/>
      <c r="K1353" s="81">
        <f t="shared" si="27"/>
        <v>1000000</v>
      </c>
      <c r="L1353" s="204" t="s">
        <v>2889</v>
      </c>
    </row>
    <row r="1354" spans="1:23" ht="51" x14ac:dyDescent="0.35">
      <c r="A1354" s="78">
        <v>23020103</v>
      </c>
      <c r="B1354" s="436" t="s">
        <v>2891</v>
      </c>
      <c r="C1354" s="78">
        <v>70435</v>
      </c>
      <c r="D1354" s="79">
        <v>140000010104</v>
      </c>
      <c r="E1354" s="80">
        <v>3101</v>
      </c>
      <c r="F1354" s="78">
        <v>10720500</v>
      </c>
      <c r="G1354" s="129" t="s">
        <v>1809</v>
      </c>
      <c r="H1354" s="81">
        <v>1000000</v>
      </c>
      <c r="I1354" s="228"/>
      <c r="J1354" s="133"/>
      <c r="K1354" s="81">
        <f t="shared" si="27"/>
        <v>1000000</v>
      </c>
      <c r="L1354" s="210" t="s">
        <v>2889</v>
      </c>
    </row>
    <row r="1355" spans="1:23" ht="76.5" x14ac:dyDescent="0.35">
      <c r="A1355" s="54">
        <v>23020103</v>
      </c>
      <c r="B1355" s="436" t="s">
        <v>2891</v>
      </c>
      <c r="C1355" s="54">
        <v>70435</v>
      </c>
      <c r="D1355" s="75">
        <v>140000010104</v>
      </c>
      <c r="E1355" s="56">
        <v>3101</v>
      </c>
      <c r="F1355" s="54">
        <v>10711000</v>
      </c>
      <c r="G1355" s="57" t="s">
        <v>1810</v>
      </c>
      <c r="H1355" s="58">
        <v>1000000</v>
      </c>
      <c r="I1355" s="221"/>
      <c r="J1355" s="87"/>
      <c r="K1355" s="81">
        <f t="shared" si="27"/>
        <v>1000000</v>
      </c>
      <c r="L1355" s="204" t="s">
        <v>2889</v>
      </c>
    </row>
    <row r="1356" spans="1:23" ht="51" x14ac:dyDescent="0.35">
      <c r="A1356" s="54">
        <v>23020103</v>
      </c>
      <c r="B1356" s="436" t="s">
        <v>2891</v>
      </c>
      <c r="C1356" s="54">
        <v>70435</v>
      </c>
      <c r="D1356" s="75">
        <v>140000010104</v>
      </c>
      <c r="E1356" s="56">
        <v>3101</v>
      </c>
      <c r="F1356" s="54">
        <v>10720400</v>
      </c>
      <c r="G1356" s="57" t="s">
        <v>1811</v>
      </c>
      <c r="H1356" s="58">
        <v>1000000</v>
      </c>
      <c r="I1356" s="221"/>
      <c r="J1356" s="87"/>
      <c r="K1356" s="81">
        <f t="shared" si="27"/>
        <v>1000000</v>
      </c>
      <c r="L1356" s="204" t="s">
        <v>2889</v>
      </c>
    </row>
    <row r="1357" spans="1:23" s="293" customFormat="1" ht="102" x14ac:dyDescent="0.35">
      <c r="A1357" s="54">
        <v>23020103</v>
      </c>
      <c r="B1357" s="436" t="s">
        <v>2891</v>
      </c>
      <c r="C1357" s="54">
        <v>70435</v>
      </c>
      <c r="D1357" s="75">
        <v>140000010104</v>
      </c>
      <c r="E1357" s="56">
        <v>3101</v>
      </c>
      <c r="F1357" s="54">
        <v>10731600</v>
      </c>
      <c r="G1357" s="86" t="s">
        <v>2076</v>
      </c>
      <c r="H1357" s="58">
        <v>1000000</v>
      </c>
      <c r="I1357" s="221"/>
      <c r="J1357" s="87"/>
      <c r="K1357" s="81">
        <f t="shared" si="27"/>
        <v>1000000</v>
      </c>
      <c r="L1357" s="204" t="s">
        <v>2889</v>
      </c>
      <c r="M1357" s="42"/>
      <c r="N1357" s="42"/>
      <c r="O1357" s="42"/>
      <c r="P1357" s="42"/>
      <c r="Q1357" s="42"/>
      <c r="R1357" s="42"/>
      <c r="S1357" s="42"/>
      <c r="T1357" s="42"/>
      <c r="U1357" s="42"/>
      <c r="V1357" s="42"/>
      <c r="W1357" s="42"/>
    </row>
    <row r="1358" spans="1:23" ht="51" x14ac:dyDescent="0.35">
      <c r="A1358" s="54">
        <v>23020103</v>
      </c>
      <c r="B1358" s="436" t="s">
        <v>2891</v>
      </c>
      <c r="C1358" s="54">
        <v>70435</v>
      </c>
      <c r="D1358" s="75">
        <v>140000010104</v>
      </c>
      <c r="E1358" s="56">
        <v>3101</v>
      </c>
      <c r="F1358" s="54">
        <v>10711100</v>
      </c>
      <c r="G1358" s="57" t="s">
        <v>1812</v>
      </c>
      <c r="H1358" s="58">
        <v>2500000</v>
      </c>
      <c r="I1358" s="221"/>
      <c r="J1358" s="87"/>
      <c r="K1358" s="81">
        <f t="shared" si="27"/>
        <v>2500000</v>
      </c>
      <c r="L1358" s="204" t="s">
        <v>2889</v>
      </c>
    </row>
    <row r="1359" spans="1:23" ht="51" x14ac:dyDescent="0.35">
      <c r="A1359" s="54">
        <v>23020103</v>
      </c>
      <c r="B1359" s="436" t="s">
        <v>2891</v>
      </c>
      <c r="C1359" s="54">
        <v>70435</v>
      </c>
      <c r="D1359" s="75">
        <v>140000010104</v>
      </c>
      <c r="E1359" s="56">
        <v>3101</v>
      </c>
      <c r="F1359" s="54">
        <v>10712200</v>
      </c>
      <c r="G1359" s="57" t="s">
        <v>1813</v>
      </c>
      <c r="H1359" s="58">
        <v>2000000</v>
      </c>
      <c r="I1359" s="221"/>
      <c r="J1359" s="87"/>
      <c r="K1359" s="81">
        <f t="shared" si="27"/>
        <v>2000000</v>
      </c>
      <c r="L1359" s="204" t="s">
        <v>2889</v>
      </c>
    </row>
    <row r="1360" spans="1:23" s="323" customFormat="1" ht="76.5" x14ac:dyDescent="0.35">
      <c r="A1360" s="54">
        <v>23020103</v>
      </c>
      <c r="B1360" s="436" t="s">
        <v>2891</v>
      </c>
      <c r="C1360" s="54">
        <v>70435</v>
      </c>
      <c r="D1360" s="75">
        <v>140000010104</v>
      </c>
      <c r="E1360" s="56">
        <v>3101</v>
      </c>
      <c r="F1360" s="54">
        <v>10712300</v>
      </c>
      <c r="G1360" s="57" t="s">
        <v>1814</v>
      </c>
      <c r="H1360" s="58">
        <v>1000000</v>
      </c>
      <c r="I1360" s="221"/>
      <c r="J1360" s="87"/>
      <c r="K1360" s="81">
        <f t="shared" si="27"/>
        <v>1000000</v>
      </c>
      <c r="L1360" s="204" t="s">
        <v>2889</v>
      </c>
      <c r="M1360" s="42"/>
      <c r="N1360" s="42"/>
      <c r="O1360" s="42"/>
      <c r="P1360" s="42"/>
      <c r="Q1360" s="42"/>
      <c r="R1360" s="42"/>
      <c r="S1360" s="42"/>
      <c r="T1360" s="42"/>
      <c r="U1360" s="42"/>
      <c r="V1360" s="42"/>
      <c r="W1360" s="42"/>
    </row>
    <row r="1361" spans="1:23" s="293" customFormat="1" ht="51" x14ac:dyDescent="0.35">
      <c r="A1361" s="54">
        <v>23020103</v>
      </c>
      <c r="B1361" s="436" t="s">
        <v>2891</v>
      </c>
      <c r="C1361" s="54">
        <v>70435</v>
      </c>
      <c r="D1361" s="75">
        <v>140000010104</v>
      </c>
      <c r="E1361" s="56">
        <v>3101</v>
      </c>
      <c r="F1361" s="54">
        <v>10711100</v>
      </c>
      <c r="G1361" s="57" t="s">
        <v>1815</v>
      </c>
      <c r="H1361" s="58">
        <v>2000000</v>
      </c>
      <c r="I1361" s="221"/>
      <c r="J1361" s="87"/>
      <c r="K1361" s="81">
        <f t="shared" si="27"/>
        <v>2000000</v>
      </c>
      <c r="L1361" s="204" t="s">
        <v>2889</v>
      </c>
      <c r="M1361" s="42"/>
      <c r="N1361" s="42"/>
      <c r="O1361" s="42"/>
      <c r="P1361" s="42"/>
      <c r="Q1361" s="42"/>
      <c r="R1361" s="42"/>
      <c r="S1361" s="42"/>
      <c r="T1361" s="42"/>
      <c r="U1361" s="42"/>
      <c r="V1361" s="42"/>
      <c r="W1361" s="42"/>
    </row>
    <row r="1362" spans="1:23" ht="51" x14ac:dyDescent="0.35">
      <c r="A1362" s="54">
        <v>23020103</v>
      </c>
      <c r="B1362" s="436" t="s">
        <v>2891</v>
      </c>
      <c r="C1362" s="54">
        <v>70435</v>
      </c>
      <c r="D1362" s="75">
        <v>140000010104</v>
      </c>
      <c r="E1362" s="56">
        <v>3101</v>
      </c>
      <c r="F1362" s="54">
        <v>10711100</v>
      </c>
      <c r="G1362" s="57" t="s">
        <v>1816</v>
      </c>
      <c r="H1362" s="58">
        <v>500000</v>
      </c>
      <c r="I1362" s="221"/>
      <c r="J1362" s="87"/>
      <c r="K1362" s="81">
        <f t="shared" si="27"/>
        <v>500000</v>
      </c>
      <c r="L1362" s="204" t="s">
        <v>2889</v>
      </c>
    </row>
    <row r="1363" spans="1:23" s="323" customFormat="1" ht="76.5" x14ac:dyDescent="0.35">
      <c r="A1363" s="54">
        <v>23020103</v>
      </c>
      <c r="B1363" s="436" t="s">
        <v>2891</v>
      </c>
      <c r="C1363" s="54">
        <v>70435</v>
      </c>
      <c r="D1363" s="75">
        <v>140000010104</v>
      </c>
      <c r="E1363" s="56">
        <v>3101</v>
      </c>
      <c r="F1363" s="54">
        <v>10711200</v>
      </c>
      <c r="G1363" s="57" t="s">
        <v>1817</v>
      </c>
      <c r="H1363" s="58">
        <v>1000000</v>
      </c>
      <c r="I1363" s="221"/>
      <c r="J1363" s="87"/>
      <c r="K1363" s="81">
        <f t="shared" si="27"/>
        <v>1000000</v>
      </c>
      <c r="L1363" s="204" t="s">
        <v>2889</v>
      </c>
      <c r="M1363" s="42"/>
      <c r="N1363" s="42"/>
      <c r="O1363" s="42"/>
      <c r="P1363" s="42"/>
      <c r="Q1363" s="42"/>
      <c r="R1363" s="42"/>
      <c r="S1363" s="42"/>
      <c r="T1363" s="42"/>
      <c r="U1363" s="42"/>
      <c r="V1363" s="42"/>
      <c r="W1363" s="42"/>
    </row>
    <row r="1364" spans="1:23" ht="51" x14ac:dyDescent="0.35">
      <c r="A1364" s="54">
        <v>23020103</v>
      </c>
      <c r="B1364" s="436" t="s">
        <v>2891</v>
      </c>
      <c r="C1364" s="54">
        <v>70435</v>
      </c>
      <c r="D1364" s="75">
        <v>140000010104</v>
      </c>
      <c r="E1364" s="56">
        <v>3101</v>
      </c>
      <c r="F1364" s="54">
        <v>10711200</v>
      </c>
      <c r="G1364" s="57" t="s">
        <v>1818</v>
      </c>
      <c r="H1364" s="58">
        <v>1000000</v>
      </c>
      <c r="I1364" s="221"/>
      <c r="J1364" s="87"/>
      <c r="K1364" s="81">
        <f t="shared" si="27"/>
        <v>1000000</v>
      </c>
      <c r="L1364" s="204" t="s">
        <v>2889</v>
      </c>
    </row>
    <row r="1365" spans="1:23" ht="51" x14ac:dyDescent="0.35">
      <c r="A1365" s="54">
        <v>23020103</v>
      </c>
      <c r="B1365" s="436" t="s">
        <v>2891</v>
      </c>
      <c r="C1365" s="54">
        <v>70435</v>
      </c>
      <c r="D1365" s="75">
        <v>140000010104</v>
      </c>
      <c r="E1365" s="56">
        <v>3101</v>
      </c>
      <c r="F1365" s="54">
        <v>10711200</v>
      </c>
      <c r="G1365" s="57" t="s">
        <v>1819</v>
      </c>
      <c r="H1365" s="58">
        <v>500000</v>
      </c>
      <c r="I1365" s="221"/>
      <c r="J1365" s="87"/>
      <c r="K1365" s="81">
        <f t="shared" si="27"/>
        <v>500000</v>
      </c>
      <c r="L1365" s="204" t="s">
        <v>2889</v>
      </c>
    </row>
    <row r="1366" spans="1:23" s="293" customFormat="1" ht="51" x14ac:dyDescent="0.35">
      <c r="A1366" s="54">
        <v>23020103</v>
      </c>
      <c r="B1366" s="436" t="s">
        <v>2891</v>
      </c>
      <c r="C1366" s="54">
        <v>70435</v>
      </c>
      <c r="D1366" s="75">
        <v>140000010104</v>
      </c>
      <c r="E1366" s="56">
        <v>3101</v>
      </c>
      <c r="F1366" s="123">
        <v>10731500</v>
      </c>
      <c r="G1366" s="76" t="s">
        <v>1820</v>
      </c>
      <c r="H1366" s="77">
        <v>1000000</v>
      </c>
      <c r="I1366" s="230"/>
      <c r="J1366" s="134"/>
      <c r="K1366" s="546">
        <f t="shared" si="27"/>
        <v>1000000</v>
      </c>
      <c r="L1366" s="208" t="s">
        <v>2889</v>
      </c>
      <c r="M1366" s="42"/>
      <c r="N1366" s="42"/>
      <c r="O1366" s="42"/>
      <c r="P1366" s="42"/>
      <c r="Q1366" s="42"/>
      <c r="R1366" s="42"/>
      <c r="S1366" s="42"/>
      <c r="T1366" s="42"/>
      <c r="U1366" s="42"/>
      <c r="V1366" s="42"/>
      <c r="W1366" s="42"/>
    </row>
    <row r="1367" spans="1:23" ht="76.5" x14ac:dyDescent="0.35">
      <c r="A1367" s="54">
        <v>23020103</v>
      </c>
      <c r="B1367" s="436" t="s">
        <v>2891</v>
      </c>
      <c r="C1367" s="54">
        <v>70435</v>
      </c>
      <c r="D1367" s="75">
        <v>140000010104</v>
      </c>
      <c r="E1367" s="56">
        <v>3101</v>
      </c>
      <c r="F1367" s="168">
        <v>10731500</v>
      </c>
      <c r="G1367" s="171" t="s">
        <v>1821</v>
      </c>
      <c r="H1367" s="172">
        <v>1000000</v>
      </c>
      <c r="I1367" s="247"/>
      <c r="J1367" s="173"/>
      <c r="K1367" s="172">
        <f t="shared" si="27"/>
        <v>1000000</v>
      </c>
      <c r="L1367" s="204" t="s">
        <v>2889</v>
      </c>
    </row>
    <row r="1368" spans="1:23" s="293" customFormat="1" ht="76.5" x14ac:dyDescent="0.35">
      <c r="A1368" s="78">
        <v>23020103</v>
      </c>
      <c r="B1368" s="436" t="s">
        <v>2891</v>
      </c>
      <c r="C1368" s="78">
        <v>70435</v>
      </c>
      <c r="D1368" s="79">
        <v>140000010104</v>
      </c>
      <c r="E1368" s="80">
        <v>3101</v>
      </c>
      <c r="F1368" s="78">
        <v>10720400</v>
      </c>
      <c r="G1368" s="129" t="s">
        <v>1822</v>
      </c>
      <c r="H1368" s="81">
        <v>1000000</v>
      </c>
      <c r="I1368" s="228"/>
      <c r="J1368" s="87"/>
      <c r="K1368" s="81">
        <f t="shared" si="27"/>
        <v>1000000</v>
      </c>
      <c r="L1368" s="210" t="s">
        <v>2889</v>
      </c>
      <c r="M1368" s="42"/>
      <c r="N1368" s="42"/>
      <c r="O1368" s="42"/>
      <c r="P1368" s="42"/>
      <c r="Q1368" s="42"/>
      <c r="R1368" s="42"/>
      <c r="S1368" s="42"/>
      <c r="T1368" s="42"/>
      <c r="U1368" s="42"/>
      <c r="V1368" s="42"/>
      <c r="W1368" s="42"/>
    </row>
    <row r="1369" spans="1:23" s="323" customFormat="1" ht="51" x14ac:dyDescent="0.35">
      <c r="A1369" s="54">
        <v>23020103</v>
      </c>
      <c r="B1369" s="436" t="s">
        <v>2891</v>
      </c>
      <c r="C1369" s="54">
        <v>70435</v>
      </c>
      <c r="D1369" s="75">
        <v>140000010104</v>
      </c>
      <c r="E1369" s="56">
        <v>3101</v>
      </c>
      <c r="F1369" s="54">
        <v>10720400</v>
      </c>
      <c r="G1369" s="57" t="s">
        <v>1823</v>
      </c>
      <c r="H1369" s="58">
        <v>1000000</v>
      </c>
      <c r="I1369" s="221"/>
      <c r="J1369" s="87"/>
      <c r="K1369" s="81">
        <f t="shared" si="27"/>
        <v>1000000</v>
      </c>
      <c r="L1369" s="204" t="s">
        <v>2889</v>
      </c>
      <c r="M1369" s="42"/>
      <c r="N1369" s="42"/>
      <c r="O1369" s="42"/>
      <c r="P1369" s="42"/>
      <c r="Q1369" s="42"/>
      <c r="R1369" s="42"/>
      <c r="S1369" s="42"/>
      <c r="T1369" s="42"/>
      <c r="U1369" s="42"/>
      <c r="V1369" s="42"/>
      <c r="W1369" s="42"/>
    </row>
    <row r="1370" spans="1:23" ht="51" x14ac:dyDescent="0.35">
      <c r="A1370" s="54">
        <v>23020103</v>
      </c>
      <c r="B1370" s="436" t="s">
        <v>2891</v>
      </c>
      <c r="C1370" s="54">
        <v>70435</v>
      </c>
      <c r="D1370" s="75">
        <v>140000010104</v>
      </c>
      <c r="E1370" s="56">
        <v>3101</v>
      </c>
      <c r="F1370" s="54">
        <v>10730100</v>
      </c>
      <c r="G1370" s="57" t="s">
        <v>1824</v>
      </c>
      <c r="H1370" s="58">
        <v>1000000</v>
      </c>
      <c r="I1370" s="221"/>
      <c r="J1370" s="87"/>
      <c r="K1370" s="81">
        <f t="shared" si="27"/>
        <v>1000000</v>
      </c>
      <c r="L1370" s="204" t="s">
        <v>2889</v>
      </c>
    </row>
    <row r="1371" spans="1:23" ht="51" x14ac:dyDescent="0.35">
      <c r="A1371" s="54">
        <v>23020103</v>
      </c>
      <c r="B1371" s="436" t="s">
        <v>2891</v>
      </c>
      <c r="C1371" s="54">
        <v>70435</v>
      </c>
      <c r="D1371" s="75">
        <v>140000010104</v>
      </c>
      <c r="E1371" s="56">
        <v>3101</v>
      </c>
      <c r="F1371" s="54">
        <v>10722000</v>
      </c>
      <c r="G1371" s="57" t="s">
        <v>1825</v>
      </c>
      <c r="H1371" s="58">
        <v>1000000</v>
      </c>
      <c r="I1371" s="221"/>
      <c r="J1371" s="87"/>
      <c r="K1371" s="81">
        <f t="shared" si="27"/>
        <v>1000000</v>
      </c>
      <c r="L1371" s="204" t="s">
        <v>2889</v>
      </c>
    </row>
    <row r="1372" spans="1:23" ht="51" x14ac:dyDescent="0.35">
      <c r="A1372" s="54">
        <v>23020103</v>
      </c>
      <c r="B1372" s="436" t="s">
        <v>2891</v>
      </c>
      <c r="C1372" s="54">
        <v>70435</v>
      </c>
      <c r="D1372" s="75">
        <v>140000010104</v>
      </c>
      <c r="E1372" s="56">
        <v>3101</v>
      </c>
      <c r="F1372" s="54">
        <v>10721300</v>
      </c>
      <c r="G1372" s="57" t="s">
        <v>1826</v>
      </c>
      <c r="H1372" s="58">
        <v>1000000</v>
      </c>
      <c r="I1372" s="221"/>
      <c r="J1372" s="87"/>
      <c r="K1372" s="81">
        <f t="shared" si="27"/>
        <v>1000000</v>
      </c>
      <c r="L1372" s="204" t="s">
        <v>2889</v>
      </c>
    </row>
    <row r="1373" spans="1:23" ht="51" x14ac:dyDescent="0.35">
      <c r="A1373" s="54">
        <v>23020103</v>
      </c>
      <c r="B1373" s="436" t="s">
        <v>2891</v>
      </c>
      <c r="C1373" s="54">
        <v>70435</v>
      </c>
      <c r="D1373" s="75">
        <v>140000010104</v>
      </c>
      <c r="E1373" s="56">
        <v>3101</v>
      </c>
      <c r="F1373" s="54">
        <v>10721300</v>
      </c>
      <c r="G1373" s="57" t="s">
        <v>1827</v>
      </c>
      <c r="H1373" s="58">
        <v>2500000</v>
      </c>
      <c r="I1373" s="221"/>
      <c r="J1373" s="87"/>
      <c r="K1373" s="81">
        <f t="shared" si="27"/>
        <v>2500000</v>
      </c>
      <c r="L1373" s="204" t="s">
        <v>2889</v>
      </c>
    </row>
    <row r="1374" spans="1:23" ht="51" x14ac:dyDescent="0.35">
      <c r="A1374" s="54">
        <v>23020103</v>
      </c>
      <c r="B1374" s="436" t="s">
        <v>2891</v>
      </c>
      <c r="C1374" s="54">
        <v>70435</v>
      </c>
      <c r="D1374" s="75">
        <v>140000010104</v>
      </c>
      <c r="E1374" s="56">
        <v>3101</v>
      </c>
      <c r="F1374" s="54">
        <v>10721300</v>
      </c>
      <c r="G1374" s="57" t="s">
        <v>1828</v>
      </c>
      <c r="H1374" s="58">
        <v>1000000</v>
      </c>
      <c r="I1374" s="221"/>
      <c r="J1374" s="87"/>
      <c r="K1374" s="81">
        <f t="shared" si="27"/>
        <v>1000000</v>
      </c>
      <c r="L1374" s="204" t="s">
        <v>2889</v>
      </c>
    </row>
    <row r="1375" spans="1:23" s="293" customFormat="1" ht="51" x14ac:dyDescent="0.35">
      <c r="A1375" s="54">
        <v>23020103</v>
      </c>
      <c r="B1375" s="436" t="s">
        <v>2891</v>
      </c>
      <c r="C1375" s="54">
        <v>70435</v>
      </c>
      <c r="D1375" s="75">
        <v>140000010104</v>
      </c>
      <c r="E1375" s="56">
        <v>3101</v>
      </c>
      <c r="F1375" s="54">
        <v>10721300</v>
      </c>
      <c r="G1375" s="57" t="s">
        <v>1829</v>
      </c>
      <c r="H1375" s="58">
        <v>1000000</v>
      </c>
      <c r="I1375" s="221"/>
      <c r="J1375" s="58"/>
      <c r="K1375" s="81">
        <f t="shared" si="27"/>
        <v>1000000</v>
      </c>
      <c r="L1375" s="204" t="s">
        <v>2889</v>
      </c>
      <c r="M1375" s="42"/>
      <c r="N1375" s="42"/>
      <c r="O1375" s="42"/>
      <c r="P1375" s="42"/>
      <c r="Q1375" s="42"/>
      <c r="R1375" s="42"/>
      <c r="S1375" s="42"/>
      <c r="T1375" s="42"/>
      <c r="U1375" s="42"/>
      <c r="V1375" s="42"/>
      <c r="W1375" s="42"/>
    </row>
    <row r="1376" spans="1:23" ht="51" x14ac:dyDescent="0.35">
      <c r="A1376" s="54">
        <v>23020103</v>
      </c>
      <c r="B1376" s="436" t="s">
        <v>2891</v>
      </c>
      <c r="C1376" s="54">
        <v>70435</v>
      </c>
      <c r="D1376" s="75">
        <v>140000010104</v>
      </c>
      <c r="E1376" s="56">
        <v>3101</v>
      </c>
      <c r="F1376" s="54">
        <v>10712300</v>
      </c>
      <c r="G1376" s="57" t="s">
        <v>1830</v>
      </c>
      <c r="H1376" s="58">
        <v>1000000</v>
      </c>
      <c r="I1376" s="221"/>
      <c r="J1376" s="87"/>
      <c r="K1376" s="81">
        <f t="shared" si="27"/>
        <v>1000000</v>
      </c>
      <c r="L1376" s="204" t="s">
        <v>2889</v>
      </c>
    </row>
    <row r="1377" spans="1:23" s="293" customFormat="1" ht="51" x14ac:dyDescent="0.35">
      <c r="A1377" s="54">
        <v>23020103</v>
      </c>
      <c r="B1377" s="436" t="s">
        <v>2891</v>
      </c>
      <c r="C1377" s="54">
        <v>70435</v>
      </c>
      <c r="D1377" s="75">
        <v>140000010104</v>
      </c>
      <c r="E1377" s="56">
        <v>3101</v>
      </c>
      <c r="F1377" s="54">
        <v>10720500</v>
      </c>
      <c r="G1377" s="57" t="s">
        <v>1831</v>
      </c>
      <c r="H1377" s="58">
        <v>1000000</v>
      </c>
      <c r="I1377" s="221"/>
      <c r="J1377" s="87"/>
      <c r="K1377" s="81">
        <f t="shared" si="27"/>
        <v>1000000</v>
      </c>
      <c r="L1377" s="204" t="s">
        <v>2889</v>
      </c>
      <c r="M1377" s="42"/>
      <c r="N1377" s="42"/>
      <c r="O1377" s="42"/>
      <c r="P1377" s="42"/>
      <c r="Q1377" s="42"/>
      <c r="R1377" s="42"/>
      <c r="S1377" s="42"/>
      <c r="T1377" s="42"/>
      <c r="U1377" s="42"/>
      <c r="V1377" s="42"/>
      <c r="W1377" s="42"/>
    </row>
    <row r="1378" spans="1:23" s="293" customFormat="1" ht="76.5" x14ac:dyDescent="0.35">
      <c r="A1378" s="54">
        <v>23020103</v>
      </c>
      <c r="B1378" s="436" t="s">
        <v>2891</v>
      </c>
      <c r="C1378" s="54">
        <v>70435</v>
      </c>
      <c r="D1378" s="75">
        <v>140000010104</v>
      </c>
      <c r="E1378" s="56">
        <v>3101</v>
      </c>
      <c r="F1378" s="54">
        <v>10720500</v>
      </c>
      <c r="G1378" s="57" t="s">
        <v>1832</v>
      </c>
      <c r="H1378" s="58">
        <v>1000000</v>
      </c>
      <c r="I1378" s="221"/>
      <c r="J1378" s="87"/>
      <c r="K1378" s="81">
        <f t="shared" si="27"/>
        <v>1000000</v>
      </c>
      <c r="L1378" s="204" t="s">
        <v>2889</v>
      </c>
      <c r="M1378" s="42"/>
      <c r="N1378" s="42"/>
      <c r="O1378" s="42"/>
      <c r="P1378" s="42"/>
      <c r="Q1378" s="42"/>
      <c r="R1378" s="42"/>
      <c r="S1378" s="42"/>
      <c r="T1378" s="42"/>
      <c r="U1378" s="42"/>
      <c r="V1378" s="42"/>
      <c r="W1378" s="42"/>
    </row>
    <row r="1379" spans="1:23" ht="51" x14ac:dyDescent="0.35">
      <c r="A1379" s="78">
        <v>23020103</v>
      </c>
      <c r="B1379" s="436" t="s">
        <v>2891</v>
      </c>
      <c r="C1379" s="78">
        <v>70435</v>
      </c>
      <c r="D1379" s="79">
        <v>140000010104</v>
      </c>
      <c r="E1379" s="80">
        <v>3101</v>
      </c>
      <c r="F1379" s="78">
        <v>10720500</v>
      </c>
      <c r="G1379" s="129" t="s">
        <v>1833</v>
      </c>
      <c r="H1379" s="81">
        <v>1000000</v>
      </c>
      <c r="I1379" s="228"/>
      <c r="J1379" s="87"/>
      <c r="K1379" s="81">
        <f t="shared" si="27"/>
        <v>1000000</v>
      </c>
      <c r="L1379" s="210" t="s">
        <v>2889</v>
      </c>
    </row>
    <row r="1380" spans="1:23" s="293" customFormat="1" ht="51" x14ac:dyDescent="0.35">
      <c r="A1380" s="54">
        <v>23020103</v>
      </c>
      <c r="B1380" s="436" t="s">
        <v>2891</v>
      </c>
      <c r="C1380" s="54">
        <v>70435</v>
      </c>
      <c r="D1380" s="75">
        <v>140000010104</v>
      </c>
      <c r="E1380" s="56">
        <v>3101</v>
      </c>
      <c r="F1380" s="54">
        <v>10720500</v>
      </c>
      <c r="G1380" s="57" t="s">
        <v>1834</v>
      </c>
      <c r="H1380" s="58">
        <v>1000000</v>
      </c>
      <c r="I1380" s="221"/>
      <c r="J1380" s="87"/>
      <c r="K1380" s="81">
        <f t="shared" si="27"/>
        <v>1000000</v>
      </c>
      <c r="L1380" s="204" t="s">
        <v>2889</v>
      </c>
      <c r="M1380" s="42"/>
      <c r="N1380" s="42"/>
      <c r="O1380" s="42"/>
      <c r="P1380" s="42"/>
      <c r="Q1380" s="42"/>
      <c r="R1380" s="42"/>
      <c r="S1380" s="42"/>
      <c r="T1380" s="42"/>
      <c r="U1380" s="42"/>
      <c r="V1380" s="42"/>
      <c r="W1380" s="42"/>
    </row>
    <row r="1381" spans="1:23" ht="51" x14ac:dyDescent="0.35">
      <c r="A1381" s="54">
        <v>23020103</v>
      </c>
      <c r="B1381" s="436" t="s">
        <v>2891</v>
      </c>
      <c r="C1381" s="54">
        <v>70435</v>
      </c>
      <c r="D1381" s="75">
        <v>140000010104</v>
      </c>
      <c r="E1381" s="56">
        <v>3101</v>
      </c>
      <c r="F1381" s="54">
        <v>10720500</v>
      </c>
      <c r="G1381" s="57" t="s">
        <v>1835</v>
      </c>
      <c r="H1381" s="58">
        <v>1000000</v>
      </c>
      <c r="I1381" s="221"/>
      <c r="J1381" s="87"/>
      <c r="K1381" s="81">
        <f t="shared" si="27"/>
        <v>1000000</v>
      </c>
      <c r="L1381" s="204" t="s">
        <v>2889</v>
      </c>
    </row>
    <row r="1382" spans="1:23" s="293" customFormat="1" ht="51" x14ac:dyDescent="0.35">
      <c r="A1382" s="54">
        <v>23020103</v>
      </c>
      <c r="B1382" s="436" t="s">
        <v>2891</v>
      </c>
      <c r="C1382" s="54">
        <v>70435</v>
      </c>
      <c r="D1382" s="75">
        <v>140000010104</v>
      </c>
      <c r="E1382" s="56">
        <v>3101</v>
      </c>
      <c r="F1382" s="54">
        <v>10720500</v>
      </c>
      <c r="G1382" s="57" t="s">
        <v>1836</v>
      </c>
      <c r="H1382" s="58">
        <v>1500000</v>
      </c>
      <c r="I1382" s="221"/>
      <c r="J1382" s="87"/>
      <c r="K1382" s="81">
        <f t="shared" si="27"/>
        <v>1500000</v>
      </c>
      <c r="L1382" s="204" t="s">
        <v>2889</v>
      </c>
      <c r="M1382" s="42"/>
      <c r="N1382" s="42"/>
      <c r="O1382" s="42"/>
      <c r="P1382" s="42"/>
      <c r="Q1382" s="42"/>
      <c r="R1382" s="42"/>
      <c r="S1382" s="42"/>
      <c r="T1382" s="42"/>
      <c r="U1382" s="42"/>
      <c r="V1382" s="42"/>
      <c r="W1382" s="42"/>
    </row>
    <row r="1383" spans="1:23" s="293" customFormat="1" ht="51" x14ac:dyDescent="0.35">
      <c r="A1383" s="54">
        <v>23020103</v>
      </c>
      <c r="B1383" s="436" t="s">
        <v>2891</v>
      </c>
      <c r="C1383" s="54">
        <v>70435</v>
      </c>
      <c r="D1383" s="75">
        <v>140000010104</v>
      </c>
      <c r="E1383" s="56">
        <v>3101</v>
      </c>
      <c r="F1383" s="54">
        <v>10712300</v>
      </c>
      <c r="G1383" s="57" t="s">
        <v>1837</v>
      </c>
      <c r="H1383" s="58">
        <v>1500000</v>
      </c>
      <c r="I1383" s="221"/>
      <c r="J1383" s="87"/>
      <c r="K1383" s="81">
        <f t="shared" si="27"/>
        <v>1500000</v>
      </c>
      <c r="L1383" s="204" t="s">
        <v>2889</v>
      </c>
      <c r="M1383" s="42"/>
      <c r="N1383" s="42"/>
      <c r="O1383" s="42"/>
      <c r="P1383" s="42"/>
      <c r="Q1383" s="42"/>
      <c r="R1383" s="42"/>
      <c r="S1383" s="42"/>
      <c r="T1383" s="42"/>
      <c r="U1383" s="42"/>
      <c r="V1383" s="42"/>
      <c r="W1383" s="42"/>
    </row>
    <row r="1384" spans="1:23" s="293" customFormat="1" ht="51" x14ac:dyDescent="0.35">
      <c r="A1384" s="54">
        <v>23020103</v>
      </c>
      <c r="B1384" s="436" t="s">
        <v>2891</v>
      </c>
      <c r="C1384" s="54">
        <v>70435</v>
      </c>
      <c r="D1384" s="75">
        <v>140000010104</v>
      </c>
      <c r="E1384" s="56">
        <v>3101</v>
      </c>
      <c r="F1384" s="54">
        <v>10711100</v>
      </c>
      <c r="G1384" s="57" t="s">
        <v>1838</v>
      </c>
      <c r="H1384" s="58">
        <v>1500000</v>
      </c>
      <c r="I1384" s="221"/>
      <c r="J1384" s="87"/>
      <c r="K1384" s="81">
        <f t="shared" si="27"/>
        <v>1500000</v>
      </c>
      <c r="L1384" s="204" t="s">
        <v>2889</v>
      </c>
      <c r="M1384" s="42"/>
      <c r="N1384" s="42"/>
      <c r="O1384" s="42"/>
      <c r="P1384" s="42"/>
      <c r="Q1384" s="42"/>
      <c r="R1384" s="42"/>
      <c r="S1384" s="42"/>
      <c r="T1384" s="42"/>
      <c r="U1384" s="42"/>
      <c r="V1384" s="42"/>
      <c r="W1384" s="42"/>
    </row>
    <row r="1385" spans="1:23" s="293" customFormat="1" ht="51" x14ac:dyDescent="0.35">
      <c r="A1385" s="78">
        <v>23020103</v>
      </c>
      <c r="B1385" s="436" t="s">
        <v>2891</v>
      </c>
      <c r="C1385" s="78">
        <v>70435</v>
      </c>
      <c r="D1385" s="79">
        <v>140000010104</v>
      </c>
      <c r="E1385" s="80">
        <v>3101</v>
      </c>
      <c r="F1385" s="78">
        <v>10711100</v>
      </c>
      <c r="G1385" s="129" t="s">
        <v>1839</v>
      </c>
      <c r="H1385" s="81">
        <v>1500000</v>
      </c>
      <c r="I1385" s="228"/>
      <c r="J1385" s="87"/>
      <c r="K1385" s="81">
        <f t="shared" si="27"/>
        <v>1500000</v>
      </c>
      <c r="L1385" s="210" t="s">
        <v>2889</v>
      </c>
      <c r="M1385" s="42"/>
      <c r="N1385" s="42"/>
      <c r="O1385" s="42"/>
      <c r="P1385" s="42"/>
      <c r="Q1385" s="42"/>
      <c r="R1385" s="42"/>
      <c r="S1385" s="42"/>
      <c r="T1385" s="42"/>
      <c r="U1385" s="42"/>
      <c r="V1385" s="42"/>
      <c r="W1385" s="42"/>
    </row>
    <row r="1386" spans="1:23" ht="76.5" x14ac:dyDescent="0.35">
      <c r="A1386" s="54">
        <v>23020103</v>
      </c>
      <c r="B1386" s="436" t="s">
        <v>2891</v>
      </c>
      <c r="C1386" s="54">
        <v>70435</v>
      </c>
      <c r="D1386" s="75">
        <v>140000010104</v>
      </c>
      <c r="E1386" s="56">
        <v>3101</v>
      </c>
      <c r="F1386" s="54">
        <v>10712200</v>
      </c>
      <c r="G1386" s="57" t="s">
        <v>1840</v>
      </c>
      <c r="H1386" s="58">
        <v>1500000</v>
      </c>
      <c r="I1386" s="221"/>
      <c r="J1386" s="87"/>
      <c r="K1386" s="81">
        <f t="shared" si="27"/>
        <v>1500000</v>
      </c>
      <c r="L1386" s="204" t="s">
        <v>2889</v>
      </c>
    </row>
    <row r="1387" spans="1:23" ht="76.5" x14ac:dyDescent="0.35">
      <c r="A1387" s="54">
        <v>23020103</v>
      </c>
      <c r="B1387" s="436" t="s">
        <v>2891</v>
      </c>
      <c r="C1387" s="54">
        <v>70435</v>
      </c>
      <c r="D1387" s="75">
        <v>140000010104</v>
      </c>
      <c r="E1387" s="56">
        <v>3101</v>
      </c>
      <c r="F1387" s="54">
        <v>10712200</v>
      </c>
      <c r="G1387" s="57" t="s">
        <v>1841</v>
      </c>
      <c r="H1387" s="58">
        <v>1500000</v>
      </c>
      <c r="I1387" s="221"/>
      <c r="J1387" s="87"/>
      <c r="K1387" s="81">
        <f t="shared" si="27"/>
        <v>1500000</v>
      </c>
      <c r="L1387" s="204" t="s">
        <v>2889</v>
      </c>
    </row>
    <row r="1388" spans="1:23" s="293" customFormat="1" ht="76.5" x14ac:dyDescent="0.35">
      <c r="A1388" s="54">
        <v>23020103</v>
      </c>
      <c r="B1388" s="436" t="s">
        <v>2891</v>
      </c>
      <c r="C1388" s="54">
        <v>70435</v>
      </c>
      <c r="D1388" s="75">
        <v>140000010104</v>
      </c>
      <c r="E1388" s="56">
        <v>3101</v>
      </c>
      <c r="F1388" s="54">
        <v>10712200</v>
      </c>
      <c r="G1388" s="86" t="s">
        <v>2077</v>
      </c>
      <c r="H1388" s="58">
        <v>1500000</v>
      </c>
      <c r="I1388" s="221"/>
      <c r="J1388" s="87"/>
      <c r="K1388" s="81">
        <f t="shared" si="27"/>
        <v>1500000</v>
      </c>
      <c r="L1388" s="204" t="s">
        <v>2889</v>
      </c>
      <c r="M1388" s="42"/>
      <c r="N1388" s="42"/>
      <c r="O1388" s="42"/>
      <c r="P1388" s="42"/>
      <c r="Q1388" s="42"/>
      <c r="R1388" s="42"/>
      <c r="S1388" s="42"/>
      <c r="T1388" s="42"/>
      <c r="U1388" s="42"/>
      <c r="V1388" s="42"/>
      <c r="W1388" s="42"/>
    </row>
    <row r="1389" spans="1:23" ht="51" x14ac:dyDescent="0.35">
      <c r="A1389" s="54">
        <v>23020103</v>
      </c>
      <c r="B1389" s="436" t="s">
        <v>2891</v>
      </c>
      <c r="C1389" s="54">
        <v>70435</v>
      </c>
      <c r="D1389" s="75">
        <v>140000010104</v>
      </c>
      <c r="E1389" s="56">
        <v>3101</v>
      </c>
      <c r="F1389" s="54">
        <v>10731900</v>
      </c>
      <c r="G1389" s="57" t="s">
        <v>1842</v>
      </c>
      <c r="H1389" s="58">
        <v>1500000</v>
      </c>
      <c r="I1389" s="221"/>
      <c r="J1389" s="87"/>
      <c r="K1389" s="81">
        <f t="shared" si="27"/>
        <v>1500000</v>
      </c>
      <c r="L1389" s="204" t="s">
        <v>2889</v>
      </c>
    </row>
    <row r="1390" spans="1:23" ht="51" x14ac:dyDescent="0.35">
      <c r="A1390" s="54">
        <v>23020103</v>
      </c>
      <c r="B1390" s="436" t="s">
        <v>2891</v>
      </c>
      <c r="C1390" s="54">
        <v>70435</v>
      </c>
      <c r="D1390" s="75">
        <v>140000010104</v>
      </c>
      <c r="E1390" s="56">
        <v>3101</v>
      </c>
      <c r="F1390" s="54">
        <v>10731900</v>
      </c>
      <c r="G1390" s="57" t="s">
        <v>1843</v>
      </c>
      <c r="H1390" s="58">
        <v>1500000</v>
      </c>
      <c r="I1390" s="221"/>
      <c r="J1390" s="87"/>
      <c r="K1390" s="81">
        <f t="shared" si="27"/>
        <v>1500000</v>
      </c>
      <c r="L1390" s="204" t="s">
        <v>2889</v>
      </c>
    </row>
    <row r="1391" spans="1:23" ht="76.5" x14ac:dyDescent="0.35">
      <c r="A1391" s="78">
        <v>23020103</v>
      </c>
      <c r="B1391" s="436" t="s">
        <v>2891</v>
      </c>
      <c r="C1391" s="78">
        <v>70435</v>
      </c>
      <c r="D1391" s="79">
        <v>140000010104</v>
      </c>
      <c r="E1391" s="80">
        <v>3101</v>
      </c>
      <c r="F1391" s="78">
        <v>10711100</v>
      </c>
      <c r="G1391" s="129" t="s">
        <v>1844</v>
      </c>
      <c r="H1391" s="81">
        <v>1500000</v>
      </c>
      <c r="I1391" s="228"/>
      <c r="J1391" s="133"/>
      <c r="K1391" s="81">
        <f t="shared" si="27"/>
        <v>1500000</v>
      </c>
      <c r="L1391" s="210" t="s">
        <v>2889</v>
      </c>
    </row>
    <row r="1392" spans="1:23" s="293" customFormat="1" ht="102" x14ac:dyDescent="0.35">
      <c r="A1392" s="54">
        <v>23020103</v>
      </c>
      <c r="B1392" s="436" t="s">
        <v>2891</v>
      </c>
      <c r="C1392" s="54">
        <v>70435</v>
      </c>
      <c r="D1392" s="75">
        <v>140000010104</v>
      </c>
      <c r="E1392" s="56">
        <v>3101</v>
      </c>
      <c r="F1392" s="54">
        <v>10711100</v>
      </c>
      <c r="G1392" s="57" t="s">
        <v>1845</v>
      </c>
      <c r="H1392" s="58">
        <v>1500000</v>
      </c>
      <c r="I1392" s="221"/>
      <c r="J1392" s="87"/>
      <c r="K1392" s="81">
        <f t="shared" si="27"/>
        <v>1500000</v>
      </c>
      <c r="L1392" s="204" t="s">
        <v>2889</v>
      </c>
      <c r="M1392" s="42"/>
      <c r="N1392" s="42"/>
      <c r="O1392" s="42"/>
      <c r="P1392" s="42"/>
      <c r="Q1392" s="42"/>
      <c r="R1392" s="42"/>
      <c r="S1392" s="42"/>
      <c r="T1392" s="42"/>
      <c r="U1392" s="42"/>
      <c r="V1392" s="42"/>
      <c r="W1392" s="42"/>
    </row>
    <row r="1393" spans="1:23" ht="51" x14ac:dyDescent="0.35">
      <c r="A1393" s="54">
        <v>23020103</v>
      </c>
      <c r="B1393" s="436" t="s">
        <v>2891</v>
      </c>
      <c r="C1393" s="54">
        <v>70435</v>
      </c>
      <c r="D1393" s="75">
        <v>140000010104</v>
      </c>
      <c r="E1393" s="56">
        <v>3101</v>
      </c>
      <c r="F1393" s="54">
        <v>10720800</v>
      </c>
      <c r="G1393" s="57" t="s">
        <v>1846</v>
      </c>
      <c r="H1393" s="58">
        <v>1500000</v>
      </c>
      <c r="I1393" s="221"/>
      <c r="J1393" s="87"/>
      <c r="K1393" s="81">
        <f t="shared" si="27"/>
        <v>1500000</v>
      </c>
      <c r="L1393" s="204" t="s">
        <v>2889</v>
      </c>
    </row>
    <row r="1394" spans="1:23" s="323" customFormat="1" ht="76.5" x14ac:dyDescent="0.35">
      <c r="A1394" s="54">
        <v>23020103</v>
      </c>
      <c r="B1394" s="436" t="s">
        <v>2891</v>
      </c>
      <c r="C1394" s="54">
        <v>70435</v>
      </c>
      <c r="D1394" s="75">
        <v>140000010104</v>
      </c>
      <c r="E1394" s="56">
        <v>3101</v>
      </c>
      <c r="F1394" s="54">
        <v>10712200</v>
      </c>
      <c r="G1394" s="57" t="s">
        <v>1847</v>
      </c>
      <c r="H1394" s="58">
        <v>2500000</v>
      </c>
      <c r="I1394" s="221"/>
      <c r="J1394" s="87"/>
      <c r="K1394" s="81">
        <f t="shared" si="27"/>
        <v>2500000</v>
      </c>
      <c r="L1394" s="204" t="s">
        <v>2889</v>
      </c>
      <c r="M1394" s="42"/>
      <c r="N1394" s="42"/>
      <c r="O1394" s="42"/>
      <c r="P1394" s="42"/>
      <c r="Q1394" s="42"/>
      <c r="R1394" s="42"/>
      <c r="S1394" s="42"/>
      <c r="T1394" s="42"/>
      <c r="U1394" s="42"/>
      <c r="V1394" s="42"/>
      <c r="W1394" s="42"/>
    </row>
    <row r="1395" spans="1:23" ht="76.5" x14ac:dyDescent="0.35">
      <c r="A1395" s="78">
        <v>23020103</v>
      </c>
      <c r="B1395" s="436" t="s">
        <v>2891</v>
      </c>
      <c r="C1395" s="78">
        <v>70435</v>
      </c>
      <c r="D1395" s="79">
        <v>140000010104</v>
      </c>
      <c r="E1395" s="80">
        <v>3101</v>
      </c>
      <c r="F1395" s="78">
        <v>10712200</v>
      </c>
      <c r="G1395" s="91" t="s">
        <v>2078</v>
      </c>
      <c r="H1395" s="81">
        <v>1000000</v>
      </c>
      <c r="I1395" s="228"/>
      <c r="J1395" s="133"/>
      <c r="K1395" s="81">
        <f t="shared" si="27"/>
        <v>1000000</v>
      </c>
      <c r="L1395" s="210" t="s">
        <v>2889</v>
      </c>
    </row>
    <row r="1396" spans="1:23" s="296" customFormat="1" ht="76.5" x14ac:dyDescent="0.35">
      <c r="A1396" s="54">
        <v>23020103</v>
      </c>
      <c r="B1396" s="436" t="s">
        <v>2891</v>
      </c>
      <c r="C1396" s="54">
        <v>70435</v>
      </c>
      <c r="D1396" s="75">
        <v>140000010104</v>
      </c>
      <c r="E1396" s="56">
        <v>3101</v>
      </c>
      <c r="F1396" s="54">
        <v>10712200</v>
      </c>
      <c r="G1396" s="57" t="s">
        <v>1848</v>
      </c>
      <c r="H1396" s="58">
        <v>1000000</v>
      </c>
      <c r="I1396" s="221"/>
      <c r="J1396" s="87"/>
      <c r="K1396" s="81">
        <f t="shared" si="27"/>
        <v>1000000</v>
      </c>
      <c r="L1396" s="204" t="s">
        <v>2889</v>
      </c>
      <c r="M1396" s="42"/>
      <c r="N1396" s="42"/>
      <c r="O1396" s="42"/>
      <c r="P1396" s="42"/>
      <c r="Q1396" s="42"/>
      <c r="R1396" s="42"/>
      <c r="S1396" s="42"/>
      <c r="T1396" s="42"/>
      <c r="U1396" s="42"/>
      <c r="V1396" s="42"/>
      <c r="W1396" s="42"/>
    </row>
    <row r="1397" spans="1:23" s="323" customFormat="1" ht="102" x14ac:dyDescent="0.35">
      <c r="A1397" s="54">
        <v>23020103</v>
      </c>
      <c r="B1397" s="436" t="s">
        <v>2891</v>
      </c>
      <c r="C1397" s="54">
        <v>70435</v>
      </c>
      <c r="D1397" s="75">
        <v>140000010104</v>
      </c>
      <c r="E1397" s="56">
        <v>3101</v>
      </c>
      <c r="F1397" s="54">
        <v>10712200</v>
      </c>
      <c r="G1397" s="57" t="s">
        <v>1849</v>
      </c>
      <c r="H1397" s="58">
        <v>1000000</v>
      </c>
      <c r="I1397" s="221"/>
      <c r="J1397" s="87"/>
      <c r="K1397" s="81">
        <f t="shared" si="27"/>
        <v>1000000</v>
      </c>
      <c r="L1397" s="204" t="s">
        <v>2889</v>
      </c>
      <c r="M1397" s="42"/>
      <c r="N1397" s="42"/>
      <c r="O1397" s="42"/>
      <c r="P1397" s="42"/>
      <c r="Q1397" s="42"/>
      <c r="R1397" s="42"/>
      <c r="S1397" s="42"/>
      <c r="T1397" s="42"/>
      <c r="U1397" s="42"/>
      <c r="V1397" s="42"/>
      <c r="W1397" s="42"/>
    </row>
    <row r="1398" spans="1:23" s="323" customFormat="1" ht="51" x14ac:dyDescent="0.35">
      <c r="A1398" s="54">
        <v>23020103</v>
      </c>
      <c r="B1398" s="436" t="s">
        <v>2891</v>
      </c>
      <c r="C1398" s="54">
        <v>70435</v>
      </c>
      <c r="D1398" s="75">
        <v>140000010104</v>
      </c>
      <c r="E1398" s="56">
        <v>3101</v>
      </c>
      <c r="F1398" s="54">
        <v>10720500</v>
      </c>
      <c r="G1398" s="57" t="s">
        <v>1850</v>
      </c>
      <c r="H1398" s="58">
        <v>1000000</v>
      </c>
      <c r="I1398" s="221"/>
      <c r="J1398" s="87"/>
      <c r="K1398" s="81">
        <f t="shared" si="27"/>
        <v>1000000</v>
      </c>
      <c r="L1398" s="204" t="s">
        <v>2889</v>
      </c>
      <c r="M1398" s="42"/>
      <c r="N1398" s="42"/>
      <c r="O1398" s="42"/>
      <c r="P1398" s="42"/>
      <c r="Q1398" s="42"/>
      <c r="R1398" s="42"/>
      <c r="S1398" s="42"/>
      <c r="T1398" s="42"/>
      <c r="U1398" s="42"/>
      <c r="V1398" s="42"/>
      <c r="W1398" s="42"/>
    </row>
    <row r="1399" spans="1:23" ht="76.5" x14ac:dyDescent="0.35">
      <c r="A1399" s="54">
        <v>23020103</v>
      </c>
      <c r="B1399" s="436" t="s">
        <v>2891</v>
      </c>
      <c r="C1399" s="54">
        <v>70435</v>
      </c>
      <c r="D1399" s="75">
        <v>140000010104</v>
      </c>
      <c r="E1399" s="56">
        <v>3101</v>
      </c>
      <c r="F1399" s="54">
        <v>10720500</v>
      </c>
      <c r="G1399" s="86" t="s">
        <v>2079</v>
      </c>
      <c r="H1399" s="58">
        <v>1000000</v>
      </c>
      <c r="I1399" s="221"/>
      <c r="J1399" s="87"/>
      <c r="K1399" s="81">
        <f t="shared" si="27"/>
        <v>1000000</v>
      </c>
      <c r="L1399" s="204" t="s">
        <v>2889</v>
      </c>
    </row>
    <row r="1400" spans="1:23" ht="51" x14ac:dyDescent="0.35">
      <c r="A1400" s="54">
        <v>23020103</v>
      </c>
      <c r="B1400" s="436" t="s">
        <v>2891</v>
      </c>
      <c r="C1400" s="54">
        <v>70435</v>
      </c>
      <c r="D1400" s="75">
        <v>140000010104</v>
      </c>
      <c r="E1400" s="56">
        <v>3101</v>
      </c>
      <c r="F1400" s="54">
        <v>10720500</v>
      </c>
      <c r="G1400" s="57" t="s">
        <v>1851</v>
      </c>
      <c r="H1400" s="58">
        <v>1000000</v>
      </c>
      <c r="I1400" s="221"/>
      <c r="J1400" s="87"/>
      <c r="K1400" s="81">
        <f t="shared" si="27"/>
        <v>1000000</v>
      </c>
      <c r="L1400" s="204" t="s">
        <v>2889</v>
      </c>
    </row>
    <row r="1401" spans="1:23" ht="51" x14ac:dyDescent="0.35">
      <c r="A1401" s="54">
        <v>23020103</v>
      </c>
      <c r="B1401" s="436" t="s">
        <v>2891</v>
      </c>
      <c r="C1401" s="54">
        <v>70435</v>
      </c>
      <c r="D1401" s="75">
        <v>140000010104</v>
      </c>
      <c r="E1401" s="56">
        <v>3101</v>
      </c>
      <c r="F1401" s="54">
        <v>10720500</v>
      </c>
      <c r="G1401" s="57" t="s">
        <v>1852</v>
      </c>
      <c r="H1401" s="58">
        <v>1000000</v>
      </c>
      <c r="I1401" s="221"/>
      <c r="J1401" s="87"/>
      <c r="K1401" s="81">
        <f t="shared" si="27"/>
        <v>1000000</v>
      </c>
      <c r="L1401" s="204" t="s">
        <v>2889</v>
      </c>
    </row>
    <row r="1402" spans="1:23" ht="51" x14ac:dyDescent="0.35">
      <c r="A1402" s="54">
        <v>23020103</v>
      </c>
      <c r="B1402" s="436" t="s">
        <v>2891</v>
      </c>
      <c r="C1402" s="54">
        <v>70435</v>
      </c>
      <c r="D1402" s="75">
        <v>140000010104</v>
      </c>
      <c r="E1402" s="56">
        <v>3101</v>
      </c>
      <c r="F1402" s="54">
        <v>10731700</v>
      </c>
      <c r="G1402" s="57" t="s">
        <v>1853</v>
      </c>
      <c r="H1402" s="58">
        <v>1000000</v>
      </c>
      <c r="I1402" s="221"/>
      <c r="J1402" s="87"/>
      <c r="K1402" s="81">
        <f t="shared" si="27"/>
        <v>1000000</v>
      </c>
      <c r="L1402" s="204" t="s">
        <v>2889</v>
      </c>
    </row>
    <row r="1403" spans="1:23" ht="51" x14ac:dyDescent="0.35">
      <c r="A1403" s="155">
        <v>23020103</v>
      </c>
      <c r="B1403" s="436" t="s">
        <v>2891</v>
      </c>
      <c r="C1403" s="155">
        <v>70435</v>
      </c>
      <c r="D1403" s="156">
        <v>140000010104</v>
      </c>
      <c r="E1403" s="157">
        <v>3101</v>
      </c>
      <c r="F1403" s="155">
        <v>10731700</v>
      </c>
      <c r="G1403" s="158" t="s">
        <v>2723</v>
      </c>
      <c r="H1403" s="116"/>
      <c r="I1403" s="221"/>
      <c r="J1403" s="159">
        <v>150000000</v>
      </c>
      <c r="K1403" s="280">
        <f t="shared" si="27"/>
        <v>150000000</v>
      </c>
      <c r="L1403" s="398"/>
      <c r="M1403" s="151"/>
      <c r="N1403" s="151"/>
      <c r="O1403" s="151"/>
      <c r="P1403" s="151"/>
      <c r="Q1403" s="151"/>
      <c r="R1403" s="151"/>
      <c r="S1403" s="151"/>
      <c r="T1403" s="151"/>
      <c r="U1403" s="151"/>
      <c r="V1403" s="151"/>
      <c r="W1403" s="151"/>
    </row>
    <row r="1404" spans="1:23" ht="51" x14ac:dyDescent="0.35">
      <c r="A1404" s="54">
        <v>23020103</v>
      </c>
      <c r="B1404" s="436" t="s">
        <v>2891</v>
      </c>
      <c r="C1404" s="54">
        <v>70435</v>
      </c>
      <c r="D1404" s="75">
        <v>140000010104</v>
      </c>
      <c r="E1404" s="56">
        <v>3101</v>
      </c>
      <c r="F1404" s="54">
        <v>10731700</v>
      </c>
      <c r="G1404" s="57" t="s">
        <v>1854</v>
      </c>
      <c r="H1404" s="58">
        <v>1000000</v>
      </c>
      <c r="I1404" s="221"/>
      <c r="J1404" s="87"/>
      <c r="K1404" s="81">
        <f t="shared" ref="K1404:K1467" si="28">SUM(H1404,J1404)</f>
        <v>1000000</v>
      </c>
      <c r="L1404" s="204" t="s">
        <v>2889</v>
      </c>
    </row>
    <row r="1405" spans="1:23" ht="51" x14ac:dyDescent="0.35">
      <c r="A1405" s="54">
        <v>23020103</v>
      </c>
      <c r="B1405" s="436" t="s">
        <v>2891</v>
      </c>
      <c r="C1405" s="54">
        <v>70435</v>
      </c>
      <c r="D1405" s="75">
        <v>140000010104</v>
      </c>
      <c r="E1405" s="56">
        <v>3101</v>
      </c>
      <c r="F1405" s="54">
        <v>10731700</v>
      </c>
      <c r="G1405" s="57" t="s">
        <v>1855</v>
      </c>
      <c r="H1405" s="58">
        <v>1000000</v>
      </c>
      <c r="I1405" s="221"/>
      <c r="J1405" s="87"/>
      <c r="K1405" s="81">
        <f t="shared" si="28"/>
        <v>1000000</v>
      </c>
      <c r="L1405" s="204" t="s">
        <v>2889</v>
      </c>
    </row>
    <row r="1406" spans="1:23" ht="51" x14ac:dyDescent="0.35">
      <c r="A1406" s="78">
        <v>23020103</v>
      </c>
      <c r="B1406" s="436" t="s">
        <v>2891</v>
      </c>
      <c r="C1406" s="78">
        <v>70435</v>
      </c>
      <c r="D1406" s="79">
        <v>140000010104</v>
      </c>
      <c r="E1406" s="80">
        <v>3101</v>
      </c>
      <c r="F1406" s="78">
        <v>10720700</v>
      </c>
      <c r="G1406" s="129" t="s">
        <v>1856</v>
      </c>
      <c r="H1406" s="81">
        <v>1000000</v>
      </c>
      <c r="I1406" s="228"/>
      <c r="J1406" s="133"/>
      <c r="K1406" s="81">
        <f t="shared" si="28"/>
        <v>1000000</v>
      </c>
      <c r="L1406" s="210" t="s">
        <v>2889</v>
      </c>
    </row>
    <row r="1407" spans="1:23" s="293" customFormat="1" ht="76.5" x14ac:dyDescent="0.35">
      <c r="A1407" s="54">
        <v>23020103</v>
      </c>
      <c r="B1407" s="436" t="s">
        <v>2891</v>
      </c>
      <c r="C1407" s="54">
        <v>70435</v>
      </c>
      <c r="D1407" s="75">
        <v>140000010104</v>
      </c>
      <c r="E1407" s="56">
        <v>3101</v>
      </c>
      <c r="F1407" s="54">
        <v>10720700</v>
      </c>
      <c r="G1407" s="57" t="s">
        <v>1857</v>
      </c>
      <c r="H1407" s="58">
        <v>1000000</v>
      </c>
      <c r="I1407" s="221"/>
      <c r="J1407" s="87"/>
      <c r="K1407" s="81">
        <f t="shared" si="28"/>
        <v>1000000</v>
      </c>
      <c r="L1407" s="204" t="s">
        <v>2889</v>
      </c>
      <c r="M1407" s="42"/>
      <c r="N1407" s="42"/>
      <c r="O1407" s="42"/>
      <c r="P1407" s="42"/>
      <c r="Q1407" s="42"/>
      <c r="R1407" s="42"/>
      <c r="S1407" s="42"/>
      <c r="T1407" s="42"/>
      <c r="U1407" s="42"/>
      <c r="V1407" s="42"/>
      <c r="W1407" s="42"/>
    </row>
    <row r="1408" spans="1:23" ht="51" x14ac:dyDescent="0.35">
      <c r="A1408" s="54">
        <v>23020103</v>
      </c>
      <c r="B1408" s="436" t="s">
        <v>2891</v>
      </c>
      <c r="C1408" s="54">
        <v>70435</v>
      </c>
      <c r="D1408" s="75">
        <v>140000010104</v>
      </c>
      <c r="E1408" s="56">
        <v>3101</v>
      </c>
      <c r="F1408" s="54">
        <v>10721300</v>
      </c>
      <c r="G1408" s="57" t="s">
        <v>1858</v>
      </c>
      <c r="H1408" s="58">
        <v>1000000</v>
      </c>
      <c r="I1408" s="221"/>
      <c r="J1408" s="87"/>
      <c r="K1408" s="81">
        <f t="shared" si="28"/>
        <v>1000000</v>
      </c>
      <c r="L1408" s="204" t="s">
        <v>2889</v>
      </c>
    </row>
    <row r="1409" spans="1:12" ht="51" x14ac:dyDescent="0.35">
      <c r="A1409" s="54">
        <v>23020103</v>
      </c>
      <c r="B1409" s="436" t="s">
        <v>2891</v>
      </c>
      <c r="C1409" s="54">
        <v>70435</v>
      </c>
      <c r="D1409" s="75">
        <v>140000010104</v>
      </c>
      <c r="E1409" s="56">
        <v>3101</v>
      </c>
      <c r="F1409" s="54">
        <v>10722000</v>
      </c>
      <c r="G1409" s="57" t="s">
        <v>1859</v>
      </c>
      <c r="H1409" s="58">
        <v>1000000</v>
      </c>
      <c r="I1409" s="221"/>
      <c r="J1409" s="87"/>
      <c r="K1409" s="81">
        <f t="shared" si="28"/>
        <v>1000000</v>
      </c>
      <c r="L1409" s="204" t="s">
        <v>2889</v>
      </c>
    </row>
    <row r="1410" spans="1:12" ht="51" x14ac:dyDescent="0.35">
      <c r="A1410" s="54">
        <v>23020103</v>
      </c>
      <c r="B1410" s="436" t="s">
        <v>2891</v>
      </c>
      <c r="C1410" s="54">
        <v>70435</v>
      </c>
      <c r="D1410" s="75">
        <v>140000010104</v>
      </c>
      <c r="E1410" s="56">
        <v>3101</v>
      </c>
      <c r="F1410" s="54">
        <v>10710900</v>
      </c>
      <c r="G1410" s="57" t="s">
        <v>1860</v>
      </c>
      <c r="H1410" s="58">
        <v>1000000</v>
      </c>
      <c r="I1410" s="221"/>
      <c r="J1410" s="87"/>
      <c r="K1410" s="81">
        <f t="shared" si="28"/>
        <v>1000000</v>
      </c>
      <c r="L1410" s="204" t="s">
        <v>2889</v>
      </c>
    </row>
    <row r="1411" spans="1:12" ht="76.5" x14ac:dyDescent="0.35">
      <c r="A1411" s="54">
        <v>23020103</v>
      </c>
      <c r="B1411" s="436" t="s">
        <v>2891</v>
      </c>
      <c r="C1411" s="54">
        <v>70435</v>
      </c>
      <c r="D1411" s="75">
        <v>140000010104</v>
      </c>
      <c r="E1411" s="56">
        <v>3101</v>
      </c>
      <c r="F1411" s="54">
        <v>10720500</v>
      </c>
      <c r="G1411" s="86" t="s">
        <v>2080</v>
      </c>
      <c r="H1411" s="58">
        <v>1000000</v>
      </c>
      <c r="I1411" s="221"/>
      <c r="J1411" s="87"/>
      <c r="K1411" s="81">
        <f t="shared" si="28"/>
        <v>1000000</v>
      </c>
      <c r="L1411" s="204" t="s">
        <v>2889</v>
      </c>
    </row>
    <row r="1412" spans="1:12" ht="76.5" x14ac:dyDescent="0.35">
      <c r="A1412" s="54">
        <v>23020103</v>
      </c>
      <c r="B1412" s="436" t="s">
        <v>2891</v>
      </c>
      <c r="C1412" s="54">
        <v>70435</v>
      </c>
      <c r="D1412" s="75">
        <v>140000010104</v>
      </c>
      <c r="E1412" s="56">
        <v>3101</v>
      </c>
      <c r="F1412" s="54">
        <v>10720500</v>
      </c>
      <c r="G1412" s="57" t="s">
        <v>1861</v>
      </c>
      <c r="H1412" s="58">
        <v>1000000</v>
      </c>
      <c r="I1412" s="221"/>
      <c r="J1412" s="87"/>
      <c r="K1412" s="81">
        <f t="shared" si="28"/>
        <v>1000000</v>
      </c>
      <c r="L1412" s="204" t="s">
        <v>2889</v>
      </c>
    </row>
    <row r="1413" spans="1:12" ht="76.5" x14ac:dyDescent="0.35">
      <c r="A1413" s="54">
        <v>23020103</v>
      </c>
      <c r="B1413" s="436" t="s">
        <v>2891</v>
      </c>
      <c r="C1413" s="54">
        <v>70435</v>
      </c>
      <c r="D1413" s="75">
        <v>140000010104</v>
      </c>
      <c r="E1413" s="56">
        <v>3101</v>
      </c>
      <c r="F1413" s="54">
        <v>10720500</v>
      </c>
      <c r="G1413" s="57" t="s">
        <v>1862</v>
      </c>
      <c r="H1413" s="58">
        <v>1000000</v>
      </c>
      <c r="I1413" s="221"/>
      <c r="J1413" s="87"/>
      <c r="K1413" s="81">
        <f t="shared" si="28"/>
        <v>1000000</v>
      </c>
      <c r="L1413" s="204" t="s">
        <v>2889</v>
      </c>
    </row>
    <row r="1414" spans="1:12" ht="51" x14ac:dyDescent="0.35">
      <c r="A1414" s="54">
        <v>23020103</v>
      </c>
      <c r="B1414" s="436" t="s">
        <v>2891</v>
      </c>
      <c r="C1414" s="54">
        <v>70435</v>
      </c>
      <c r="D1414" s="75">
        <v>140000010104</v>
      </c>
      <c r="E1414" s="56">
        <v>3101</v>
      </c>
      <c r="F1414" s="54">
        <v>10720500</v>
      </c>
      <c r="G1414" s="57" t="s">
        <v>1863</v>
      </c>
      <c r="H1414" s="58">
        <v>1000000</v>
      </c>
      <c r="I1414" s="221"/>
      <c r="J1414" s="87"/>
      <c r="K1414" s="81">
        <f t="shared" si="28"/>
        <v>1000000</v>
      </c>
      <c r="L1414" s="204" t="s">
        <v>2889</v>
      </c>
    </row>
    <row r="1415" spans="1:12" ht="51" x14ac:dyDescent="0.35">
      <c r="A1415" s="54">
        <v>23020103</v>
      </c>
      <c r="B1415" s="436" t="s">
        <v>2891</v>
      </c>
      <c r="C1415" s="54">
        <v>70435</v>
      </c>
      <c r="D1415" s="75">
        <v>140000010104</v>
      </c>
      <c r="E1415" s="56">
        <v>3101</v>
      </c>
      <c r="F1415" s="54">
        <v>10720500</v>
      </c>
      <c r="G1415" s="57" t="s">
        <v>1864</v>
      </c>
      <c r="H1415" s="58">
        <v>1000000</v>
      </c>
      <c r="I1415" s="221"/>
      <c r="J1415" s="87"/>
      <c r="K1415" s="81">
        <f t="shared" si="28"/>
        <v>1000000</v>
      </c>
      <c r="L1415" s="204" t="s">
        <v>2889</v>
      </c>
    </row>
    <row r="1416" spans="1:12" ht="51" x14ac:dyDescent="0.35">
      <c r="A1416" s="54">
        <v>23020103</v>
      </c>
      <c r="B1416" s="436" t="s">
        <v>2891</v>
      </c>
      <c r="C1416" s="54">
        <v>70435</v>
      </c>
      <c r="D1416" s="75">
        <v>140000010104</v>
      </c>
      <c r="E1416" s="56">
        <v>3101</v>
      </c>
      <c r="F1416" s="54">
        <v>10720500</v>
      </c>
      <c r="G1416" s="57" t="s">
        <v>1865</v>
      </c>
      <c r="H1416" s="58">
        <v>1000000</v>
      </c>
      <c r="I1416" s="221"/>
      <c r="J1416" s="87"/>
      <c r="K1416" s="81">
        <f t="shared" si="28"/>
        <v>1000000</v>
      </c>
      <c r="L1416" s="204" t="s">
        <v>2889</v>
      </c>
    </row>
    <row r="1417" spans="1:12" ht="76.5" x14ac:dyDescent="0.35">
      <c r="A1417" s="54">
        <v>23020103</v>
      </c>
      <c r="B1417" s="436" t="s">
        <v>2891</v>
      </c>
      <c r="C1417" s="54">
        <v>70435</v>
      </c>
      <c r="D1417" s="75">
        <v>140000010104</v>
      </c>
      <c r="E1417" s="56">
        <v>3101</v>
      </c>
      <c r="F1417" s="54">
        <v>10720400</v>
      </c>
      <c r="G1417" s="57" t="s">
        <v>1866</v>
      </c>
      <c r="H1417" s="58">
        <v>1000000</v>
      </c>
      <c r="I1417" s="221"/>
      <c r="J1417" s="87"/>
      <c r="K1417" s="81">
        <f t="shared" si="28"/>
        <v>1000000</v>
      </c>
      <c r="L1417" s="204" t="s">
        <v>2889</v>
      </c>
    </row>
    <row r="1418" spans="1:12" ht="76.5" x14ac:dyDescent="0.35">
      <c r="A1418" s="54">
        <v>23020103</v>
      </c>
      <c r="B1418" s="436" t="s">
        <v>2891</v>
      </c>
      <c r="C1418" s="54">
        <v>70435</v>
      </c>
      <c r="D1418" s="75">
        <v>140000010104</v>
      </c>
      <c r="E1418" s="56">
        <v>3101</v>
      </c>
      <c r="F1418" s="54">
        <v>10720400</v>
      </c>
      <c r="G1418" s="76" t="s">
        <v>1867</v>
      </c>
      <c r="H1418" s="77">
        <v>1000000</v>
      </c>
      <c r="I1418" s="230"/>
      <c r="J1418" s="134"/>
      <c r="K1418" s="81">
        <f t="shared" si="28"/>
        <v>1000000</v>
      </c>
      <c r="L1418" s="204" t="s">
        <v>2889</v>
      </c>
    </row>
    <row r="1419" spans="1:12" ht="51" x14ac:dyDescent="0.35">
      <c r="A1419" s="78">
        <v>23020103</v>
      </c>
      <c r="B1419" s="436" t="s">
        <v>2891</v>
      </c>
      <c r="C1419" s="78">
        <v>70435</v>
      </c>
      <c r="D1419" s="79">
        <v>140000010104</v>
      </c>
      <c r="E1419" s="80">
        <v>3101</v>
      </c>
      <c r="F1419" s="78">
        <v>10721300</v>
      </c>
      <c r="G1419" s="129" t="s">
        <v>1868</v>
      </c>
      <c r="H1419" s="81">
        <v>1000000</v>
      </c>
      <c r="I1419" s="228"/>
      <c r="J1419" s="133"/>
      <c r="K1419" s="81">
        <f t="shared" si="28"/>
        <v>1000000</v>
      </c>
      <c r="L1419" s="210" t="s">
        <v>2889</v>
      </c>
    </row>
    <row r="1420" spans="1:12" ht="51" x14ac:dyDescent="0.35">
      <c r="A1420" s="54">
        <v>23020103</v>
      </c>
      <c r="B1420" s="436" t="s">
        <v>2891</v>
      </c>
      <c r="C1420" s="54">
        <v>70435</v>
      </c>
      <c r="D1420" s="75">
        <v>140000010104</v>
      </c>
      <c r="E1420" s="56">
        <v>3101</v>
      </c>
      <c r="F1420" s="54">
        <v>10730309</v>
      </c>
      <c r="G1420" s="57" t="s">
        <v>1869</v>
      </c>
      <c r="H1420" s="58">
        <v>1500000</v>
      </c>
      <c r="I1420" s="221"/>
      <c r="J1420" s="87"/>
      <c r="K1420" s="81">
        <f t="shared" si="28"/>
        <v>1500000</v>
      </c>
      <c r="L1420" s="204" t="s">
        <v>2889</v>
      </c>
    </row>
    <row r="1421" spans="1:12" ht="51" x14ac:dyDescent="0.35">
      <c r="A1421" s="54">
        <v>23020103</v>
      </c>
      <c r="B1421" s="436" t="s">
        <v>2891</v>
      </c>
      <c r="C1421" s="54">
        <v>70435</v>
      </c>
      <c r="D1421" s="75">
        <v>140000010104</v>
      </c>
      <c r="E1421" s="56">
        <v>3101</v>
      </c>
      <c r="F1421" s="54">
        <v>10720700</v>
      </c>
      <c r="G1421" s="57" t="s">
        <v>1870</v>
      </c>
      <c r="H1421" s="58">
        <v>2500000</v>
      </c>
      <c r="I1421" s="221"/>
      <c r="J1421" s="87"/>
      <c r="K1421" s="81">
        <f t="shared" si="28"/>
        <v>2500000</v>
      </c>
      <c r="L1421" s="204" t="s">
        <v>2889</v>
      </c>
    </row>
    <row r="1422" spans="1:12" ht="51" x14ac:dyDescent="0.35">
      <c r="A1422" s="54">
        <v>23020103</v>
      </c>
      <c r="B1422" s="436" t="s">
        <v>2891</v>
      </c>
      <c r="C1422" s="54">
        <v>70435</v>
      </c>
      <c r="D1422" s="75">
        <v>140000010104</v>
      </c>
      <c r="E1422" s="56">
        <v>3101</v>
      </c>
      <c r="F1422" s="54">
        <v>10720700</v>
      </c>
      <c r="G1422" s="57" t="s">
        <v>1871</v>
      </c>
      <c r="H1422" s="58">
        <v>1000000</v>
      </c>
      <c r="I1422" s="221"/>
      <c r="J1422" s="87"/>
      <c r="K1422" s="81">
        <f t="shared" si="28"/>
        <v>1000000</v>
      </c>
      <c r="L1422" s="204" t="s">
        <v>2889</v>
      </c>
    </row>
    <row r="1423" spans="1:12" ht="51" x14ac:dyDescent="0.35">
      <c r="A1423" s="54">
        <v>23020103</v>
      </c>
      <c r="B1423" s="436" t="s">
        <v>2891</v>
      </c>
      <c r="C1423" s="54">
        <v>70435</v>
      </c>
      <c r="D1423" s="75">
        <v>140000010104</v>
      </c>
      <c r="E1423" s="56">
        <v>3101</v>
      </c>
      <c r="F1423" s="54">
        <v>10720700</v>
      </c>
      <c r="G1423" s="57" t="s">
        <v>1872</v>
      </c>
      <c r="H1423" s="58">
        <v>1000000</v>
      </c>
      <c r="I1423" s="221"/>
      <c r="J1423" s="87"/>
      <c r="K1423" s="81">
        <f t="shared" si="28"/>
        <v>1000000</v>
      </c>
      <c r="L1423" s="204" t="s">
        <v>2889</v>
      </c>
    </row>
    <row r="1424" spans="1:12" ht="76.5" x14ac:dyDescent="0.35">
      <c r="A1424" s="54">
        <v>23020103</v>
      </c>
      <c r="B1424" s="436" t="s">
        <v>2891</v>
      </c>
      <c r="C1424" s="54">
        <v>70435</v>
      </c>
      <c r="D1424" s="75">
        <v>140000010104</v>
      </c>
      <c r="E1424" s="56">
        <v>3101</v>
      </c>
      <c r="F1424" s="54">
        <v>10720700</v>
      </c>
      <c r="G1424" s="86" t="s">
        <v>2081</v>
      </c>
      <c r="H1424" s="58">
        <v>1000000</v>
      </c>
      <c r="I1424" s="221"/>
      <c r="J1424" s="87"/>
      <c r="K1424" s="81">
        <f t="shared" si="28"/>
        <v>1000000</v>
      </c>
      <c r="L1424" s="204" t="s">
        <v>2889</v>
      </c>
    </row>
    <row r="1425" spans="1:12" ht="51" x14ac:dyDescent="0.35">
      <c r="A1425" s="54">
        <v>23020103</v>
      </c>
      <c r="B1425" s="436" t="s">
        <v>2891</v>
      </c>
      <c r="C1425" s="54">
        <v>70435</v>
      </c>
      <c r="D1425" s="75">
        <v>140000010104</v>
      </c>
      <c r="E1425" s="56">
        <v>3101</v>
      </c>
      <c r="F1425" s="54">
        <v>10731700</v>
      </c>
      <c r="G1425" s="57" t="s">
        <v>1873</v>
      </c>
      <c r="H1425" s="58">
        <v>1000000</v>
      </c>
      <c r="I1425" s="221"/>
      <c r="J1425" s="87"/>
      <c r="K1425" s="81">
        <f t="shared" si="28"/>
        <v>1000000</v>
      </c>
      <c r="L1425" s="204" t="s">
        <v>2889</v>
      </c>
    </row>
    <row r="1426" spans="1:12" x14ac:dyDescent="0.35">
      <c r="A1426" s="54">
        <v>23020103</v>
      </c>
      <c r="B1426" s="436" t="s">
        <v>2891</v>
      </c>
      <c r="C1426" s="54">
        <v>70435</v>
      </c>
      <c r="D1426" s="75">
        <v>140000010104</v>
      </c>
      <c r="E1426" s="56">
        <v>3101</v>
      </c>
      <c r="F1426" s="54">
        <v>10731600</v>
      </c>
      <c r="G1426" s="57" t="s">
        <v>1874</v>
      </c>
      <c r="H1426" s="58">
        <v>1500000</v>
      </c>
      <c r="I1426" s="221"/>
      <c r="J1426" s="87"/>
      <c r="K1426" s="81">
        <f t="shared" si="28"/>
        <v>1500000</v>
      </c>
      <c r="L1426" s="204" t="s">
        <v>2889</v>
      </c>
    </row>
    <row r="1427" spans="1:12" ht="51" x14ac:dyDescent="0.35">
      <c r="A1427" s="54">
        <v>23020103</v>
      </c>
      <c r="B1427" s="436" t="s">
        <v>2891</v>
      </c>
      <c r="C1427" s="54">
        <v>70435</v>
      </c>
      <c r="D1427" s="75">
        <v>140000010104</v>
      </c>
      <c r="E1427" s="56">
        <v>3101</v>
      </c>
      <c r="F1427" s="54">
        <v>10720500</v>
      </c>
      <c r="G1427" s="57" t="s">
        <v>1875</v>
      </c>
      <c r="H1427" s="58">
        <v>1500000</v>
      </c>
      <c r="I1427" s="221"/>
      <c r="J1427" s="58"/>
      <c r="K1427" s="81">
        <f t="shared" si="28"/>
        <v>1500000</v>
      </c>
      <c r="L1427" s="204" t="s">
        <v>2889</v>
      </c>
    </row>
    <row r="1428" spans="1:12" ht="76.5" x14ac:dyDescent="0.35">
      <c r="A1428" s="54">
        <v>23020103</v>
      </c>
      <c r="B1428" s="436" t="s">
        <v>2891</v>
      </c>
      <c r="C1428" s="54">
        <v>70435</v>
      </c>
      <c r="D1428" s="75">
        <v>140000010104</v>
      </c>
      <c r="E1428" s="56">
        <v>3101</v>
      </c>
      <c r="F1428" s="54">
        <v>10720400</v>
      </c>
      <c r="G1428" s="57" t="s">
        <v>1876</v>
      </c>
      <c r="H1428" s="58">
        <v>1500000</v>
      </c>
      <c r="I1428" s="221"/>
      <c r="J1428" s="87"/>
      <c r="K1428" s="81">
        <f t="shared" si="28"/>
        <v>1500000</v>
      </c>
      <c r="L1428" s="204" t="s">
        <v>2889</v>
      </c>
    </row>
    <row r="1429" spans="1:12" ht="76.5" x14ac:dyDescent="0.35">
      <c r="A1429" s="54">
        <v>23020103</v>
      </c>
      <c r="B1429" s="436" t="s">
        <v>2891</v>
      </c>
      <c r="C1429" s="54">
        <v>70435</v>
      </c>
      <c r="D1429" s="75">
        <v>140000010104</v>
      </c>
      <c r="E1429" s="56">
        <v>3101</v>
      </c>
      <c r="F1429" s="54">
        <v>10712300</v>
      </c>
      <c r="G1429" s="57" t="s">
        <v>1877</v>
      </c>
      <c r="H1429" s="58">
        <v>1500000</v>
      </c>
      <c r="I1429" s="221"/>
      <c r="J1429" s="87"/>
      <c r="K1429" s="81">
        <f t="shared" si="28"/>
        <v>1500000</v>
      </c>
      <c r="L1429" s="204" t="s">
        <v>2889</v>
      </c>
    </row>
    <row r="1430" spans="1:12" ht="76.5" x14ac:dyDescent="0.35">
      <c r="A1430" s="54">
        <v>23020103</v>
      </c>
      <c r="B1430" s="436" t="s">
        <v>2891</v>
      </c>
      <c r="C1430" s="54">
        <v>70435</v>
      </c>
      <c r="D1430" s="75">
        <v>140000010104</v>
      </c>
      <c r="E1430" s="56">
        <v>3101</v>
      </c>
      <c r="F1430" s="54">
        <v>10712300</v>
      </c>
      <c r="G1430" s="57" t="s">
        <v>1878</v>
      </c>
      <c r="H1430" s="58">
        <v>1500000</v>
      </c>
      <c r="I1430" s="221"/>
      <c r="J1430" s="87"/>
      <c r="K1430" s="81">
        <f t="shared" si="28"/>
        <v>1500000</v>
      </c>
      <c r="L1430" s="204" t="s">
        <v>2889</v>
      </c>
    </row>
    <row r="1431" spans="1:12" ht="51" x14ac:dyDescent="0.35">
      <c r="A1431" s="54">
        <v>23020103</v>
      </c>
      <c r="B1431" s="436" t="s">
        <v>2891</v>
      </c>
      <c r="C1431" s="54">
        <v>70435</v>
      </c>
      <c r="D1431" s="75">
        <v>140000010104</v>
      </c>
      <c r="E1431" s="56">
        <v>3101</v>
      </c>
      <c r="F1431" s="54">
        <v>10731700</v>
      </c>
      <c r="G1431" s="57" t="s">
        <v>1879</v>
      </c>
      <c r="H1431" s="58">
        <v>1500000</v>
      </c>
      <c r="I1431" s="221"/>
      <c r="J1431" s="87"/>
      <c r="K1431" s="81">
        <f t="shared" si="28"/>
        <v>1500000</v>
      </c>
      <c r="L1431" s="204" t="s">
        <v>2889</v>
      </c>
    </row>
    <row r="1432" spans="1:12" ht="51" x14ac:dyDescent="0.35">
      <c r="A1432" s="54">
        <v>23020103</v>
      </c>
      <c r="B1432" s="436" t="s">
        <v>2891</v>
      </c>
      <c r="C1432" s="54">
        <v>70435</v>
      </c>
      <c r="D1432" s="75">
        <v>140000010104</v>
      </c>
      <c r="E1432" s="56">
        <v>3101</v>
      </c>
      <c r="F1432" s="54">
        <v>10730200</v>
      </c>
      <c r="G1432" s="57" t="s">
        <v>1880</v>
      </c>
      <c r="H1432" s="58">
        <v>1500000</v>
      </c>
      <c r="I1432" s="221"/>
      <c r="J1432" s="87"/>
      <c r="K1432" s="81">
        <f t="shared" si="28"/>
        <v>1500000</v>
      </c>
      <c r="L1432" s="204" t="s">
        <v>2889</v>
      </c>
    </row>
    <row r="1433" spans="1:12" ht="51" x14ac:dyDescent="0.35">
      <c r="A1433" s="54">
        <v>23020103</v>
      </c>
      <c r="B1433" s="436" t="s">
        <v>2891</v>
      </c>
      <c r="C1433" s="54">
        <v>70435</v>
      </c>
      <c r="D1433" s="75">
        <v>140000010104</v>
      </c>
      <c r="E1433" s="56">
        <v>3101</v>
      </c>
      <c r="F1433" s="54">
        <v>10730200</v>
      </c>
      <c r="G1433" s="86" t="s">
        <v>2082</v>
      </c>
      <c r="H1433" s="58">
        <v>1000000</v>
      </c>
      <c r="I1433" s="221"/>
      <c r="J1433" s="87"/>
      <c r="K1433" s="81">
        <f t="shared" si="28"/>
        <v>1000000</v>
      </c>
      <c r="L1433" s="204" t="s">
        <v>2889</v>
      </c>
    </row>
    <row r="1434" spans="1:12" ht="51" x14ac:dyDescent="0.35">
      <c r="A1434" s="54">
        <v>23020103</v>
      </c>
      <c r="B1434" s="436" t="s">
        <v>2891</v>
      </c>
      <c r="C1434" s="54">
        <v>70435</v>
      </c>
      <c r="D1434" s="75">
        <v>140000010104</v>
      </c>
      <c r="E1434" s="56">
        <v>3101</v>
      </c>
      <c r="F1434" s="54">
        <v>10720400</v>
      </c>
      <c r="G1434" s="57" t="s">
        <v>1881</v>
      </c>
      <c r="H1434" s="58">
        <v>1000000</v>
      </c>
      <c r="I1434" s="221"/>
      <c r="J1434" s="87"/>
      <c r="K1434" s="81">
        <f t="shared" si="28"/>
        <v>1000000</v>
      </c>
      <c r="L1434" s="204" t="s">
        <v>2889</v>
      </c>
    </row>
    <row r="1435" spans="1:12" ht="76.5" x14ac:dyDescent="0.35">
      <c r="A1435" s="54">
        <v>23020103</v>
      </c>
      <c r="B1435" s="436" t="s">
        <v>2891</v>
      </c>
      <c r="C1435" s="54">
        <v>70435</v>
      </c>
      <c r="D1435" s="75">
        <v>140000010104</v>
      </c>
      <c r="E1435" s="56">
        <v>3101</v>
      </c>
      <c r="F1435" s="54">
        <v>10721300</v>
      </c>
      <c r="G1435" s="57" t="s">
        <v>1882</v>
      </c>
      <c r="H1435" s="58">
        <v>1000000</v>
      </c>
      <c r="I1435" s="221"/>
      <c r="J1435" s="58"/>
      <c r="K1435" s="81">
        <f t="shared" si="28"/>
        <v>1000000</v>
      </c>
      <c r="L1435" s="204" t="s">
        <v>2889</v>
      </c>
    </row>
    <row r="1436" spans="1:12" ht="76.5" x14ac:dyDescent="0.35">
      <c r="A1436" s="54">
        <v>23020103</v>
      </c>
      <c r="B1436" s="436" t="s">
        <v>2891</v>
      </c>
      <c r="C1436" s="54">
        <v>70435</v>
      </c>
      <c r="D1436" s="75">
        <v>140000010104</v>
      </c>
      <c r="E1436" s="56">
        <v>3101</v>
      </c>
      <c r="F1436" s="54">
        <v>10720800</v>
      </c>
      <c r="G1436" s="57" t="s">
        <v>1883</v>
      </c>
      <c r="H1436" s="58">
        <v>1000000</v>
      </c>
      <c r="I1436" s="221"/>
      <c r="J1436" s="87"/>
      <c r="K1436" s="81">
        <f t="shared" si="28"/>
        <v>1000000</v>
      </c>
      <c r="L1436" s="204" t="s">
        <v>2889</v>
      </c>
    </row>
    <row r="1437" spans="1:12" ht="76.5" x14ac:dyDescent="0.35">
      <c r="A1437" s="54">
        <v>23020103</v>
      </c>
      <c r="B1437" s="436" t="s">
        <v>2891</v>
      </c>
      <c r="C1437" s="54">
        <v>70435</v>
      </c>
      <c r="D1437" s="75">
        <v>140000010104</v>
      </c>
      <c r="E1437" s="56">
        <v>3101</v>
      </c>
      <c r="F1437" s="54">
        <v>10711000</v>
      </c>
      <c r="G1437" s="57" t="s">
        <v>1884</v>
      </c>
      <c r="H1437" s="58">
        <v>1000000</v>
      </c>
      <c r="I1437" s="221"/>
      <c r="J1437" s="87"/>
      <c r="K1437" s="81">
        <f t="shared" si="28"/>
        <v>1000000</v>
      </c>
      <c r="L1437" s="204" t="s">
        <v>2889</v>
      </c>
    </row>
    <row r="1438" spans="1:12" ht="76.5" x14ac:dyDescent="0.35">
      <c r="A1438" s="54">
        <v>23020103</v>
      </c>
      <c r="B1438" s="436" t="s">
        <v>2891</v>
      </c>
      <c r="C1438" s="54">
        <v>70435</v>
      </c>
      <c r="D1438" s="75">
        <v>140000010104</v>
      </c>
      <c r="E1438" s="56">
        <v>3101</v>
      </c>
      <c r="F1438" s="54">
        <v>10711000</v>
      </c>
      <c r="G1438" s="57" t="s">
        <v>1885</v>
      </c>
      <c r="H1438" s="58">
        <v>2500000</v>
      </c>
      <c r="I1438" s="221"/>
      <c r="J1438" s="87"/>
      <c r="K1438" s="81">
        <f t="shared" si="28"/>
        <v>2500000</v>
      </c>
      <c r="L1438" s="204" t="s">
        <v>2889</v>
      </c>
    </row>
    <row r="1439" spans="1:12" ht="76.5" x14ac:dyDescent="0.35">
      <c r="A1439" s="54">
        <v>23020103</v>
      </c>
      <c r="B1439" s="436" t="s">
        <v>2891</v>
      </c>
      <c r="C1439" s="54">
        <v>70435</v>
      </c>
      <c r="D1439" s="75">
        <v>140000010104</v>
      </c>
      <c r="E1439" s="56">
        <v>3101</v>
      </c>
      <c r="F1439" s="54">
        <v>10711000</v>
      </c>
      <c r="G1439" s="57" t="s">
        <v>1886</v>
      </c>
      <c r="H1439" s="58">
        <v>2500000</v>
      </c>
      <c r="I1439" s="221"/>
      <c r="J1439" s="87"/>
      <c r="K1439" s="81">
        <f t="shared" si="28"/>
        <v>2500000</v>
      </c>
      <c r="L1439" s="204" t="s">
        <v>2889</v>
      </c>
    </row>
    <row r="1440" spans="1:12" ht="51" x14ac:dyDescent="0.35">
      <c r="A1440" s="54">
        <v>23020103</v>
      </c>
      <c r="B1440" s="436" t="s">
        <v>2891</v>
      </c>
      <c r="C1440" s="54">
        <v>70435</v>
      </c>
      <c r="D1440" s="75">
        <v>140000010104</v>
      </c>
      <c r="E1440" s="56">
        <v>3101</v>
      </c>
      <c r="F1440" s="54">
        <v>10731600</v>
      </c>
      <c r="G1440" s="57" t="s">
        <v>1887</v>
      </c>
      <c r="H1440" s="58">
        <v>2500000</v>
      </c>
      <c r="I1440" s="221"/>
      <c r="J1440" s="87"/>
      <c r="K1440" s="81">
        <f t="shared" si="28"/>
        <v>2500000</v>
      </c>
      <c r="L1440" s="204" t="s">
        <v>2889</v>
      </c>
    </row>
    <row r="1441" spans="1:12" ht="51" x14ac:dyDescent="0.35">
      <c r="A1441" s="54">
        <v>23020103</v>
      </c>
      <c r="B1441" s="436" t="s">
        <v>2891</v>
      </c>
      <c r="C1441" s="54">
        <v>70435</v>
      </c>
      <c r="D1441" s="75">
        <v>140000010104</v>
      </c>
      <c r="E1441" s="56">
        <v>3101</v>
      </c>
      <c r="F1441" s="54">
        <v>10731700</v>
      </c>
      <c r="G1441" s="57" t="s">
        <v>1888</v>
      </c>
      <c r="H1441" s="58">
        <v>1000000</v>
      </c>
      <c r="I1441" s="221"/>
      <c r="J1441" s="87"/>
      <c r="K1441" s="81">
        <f t="shared" si="28"/>
        <v>1000000</v>
      </c>
      <c r="L1441" s="204" t="s">
        <v>2889</v>
      </c>
    </row>
    <row r="1442" spans="1:12" ht="76.5" x14ac:dyDescent="0.35">
      <c r="A1442" s="54">
        <v>23020103</v>
      </c>
      <c r="B1442" s="436" t="s">
        <v>2891</v>
      </c>
      <c r="C1442" s="54">
        <v>70435</v>
      </c>
      <c r="D1442" s="75">
        <v>140000010104</v>
      </c>
      <c r="E1442" s="56">
        <v>3101</v>
      </c>
      <c r="F1442" s="54">
        <v>10731700</v>
      </c>
      <c r="G1442" s="86" t="s">
        <v>2083</v>
      </c>
      <c r="H1442" s="58">
        <v>1000000</v>
      </c>
      <c r="I1442" s="221"/>
      <c r="J1442" s="87"/>
      <c r="K1442" s="81">
        <f t="shared" si="28"/>
        <v>1000000</v>
      </c>
      <c r="L1442" s="204" t="s">
        <v>2889</v>
      </c>
    </row>
    <row r="1443" spans="1:12" ht="51" x14ac:dyDescent="0.35">
      <c r="A1443" s="54">
        <v>23020103</v>
      </c>
      <c r="B1443" s="436" t="s">
        <v>2891</v>
      </c>
      <c r="C1443" s="54">
        <v>70435</v>
      </c>
      <c r="D1443" s="75">
        <v>140000010104</v>
      </c>
      <c r="E1443" s="56">
        <v>3101</v>
      </c>
      <c r="F1443" s="54">
        <v>10720400</v>
      </c>
      <c r="G1443" s="57" t="s">
        <v>1889</v>
      </c>
      <c r="H1443" s="58">
        <v>1000000</v>
      </c>
      <c r="I1443" s="221"/>
      <c r="J1443" s="87"/>
      <c r="K1443" s="81">
        <f t="shared" si="28"/>
        <v>1000000</v>
      </c>
      <c r="L1443" s="204" t="s">
        <v>2889</v>
      </c>
    </row>
    <row r="1444" spans="1:12" ht="51" x14ac:dyDescent="0.35">
      <c r="A1444" s="54">
        <v>23020103</v>
      </c>
      <c r="B1444" s="436" t="s">
        <v>2891</v>
      </c>
      <c r="C1444" s="54">
        <v>70435</v>
      </c>
      <c r="D1444" s="75">
        <v>140000010104</v>
      </c>
      <c r="E1444" s="56">
        <v>3101</v>
      </c>
      <c r="F1444" s="54">
        <v>10721300</v>
      </c>
      <c r="G1444" s="57" t="s">
        <v>1890</v>
      </c>
      <c r="H1444" s="58">
        <v>1000000</v>
      </c>
      <c r="I1444" s="221"/>
      <c r="J1444" s="87"/>
      <c r="K1444" s="81">
        <f t="shared" si="28"/>
        <v>1000000</v>
      </c>
      <c r="L1444" s="204" t="s">
        <v>2889</v>
      </c>
    </row>
    <row r="1445" spans="1:12" ht="76.5" x14ac:dyDescent="0.35">
      <c r="A1445" s="54">
        <v>23020103</v>
      </c>
      <c r="B1445" s="436" t="s">
        <v>2891</v>
      </c>
      <c r="C1445" s="54">
        <v>70435</v>
      </c>
      <c r="D1445" s="75">
        <v>140000010104</v>
      </c>
      <c r="E1445" s="56">
        <v>3101</v>
      </c>
      <c r="F1445" s="54">
        <v>10731700</v>
      </c>
      <c r="G1445" s="57" t="s">
        <v>1891</v>
      </c>
      <c r="H1445" s="58">
        <v>1000000</v>
      </c>
      <c r="I1445" s="221"/>
      <c r="J1445" s="87"/>
      <c r="K1445" s="81">
        <f t="shared" si="28"/>
        <v>1000000</v>
      </c>
      <c r="L1445" s="204" t="s">
        <v>2889</v>
      </c>
    </row>
    <row r="1446" spans="1:12" ht="76.5" x14ac:dyDescent="0.35">
      <c r="A1446" s="54">
        <v>23020103</v>
      </c>
      <c r="B1446" s="436" t="s">
        <v>2891</v>
      </c>
      <c r="C1446" s="54">
        <v>70435</v>
      </c>
      <c r="D1446" s="75">
        <v>140000010104</v>
      </c>
      <c r="E1446" s="56">
        <v>3101</v>
      </c>
      <c r="F1446" s="54">
        <v>10720400</v>
      </c>
      <c r="G1446" s="57" t="s">
        <v>1892</v>
      </c>
      <c r="H1446" s="58">
        <v>1000000</v>
      </c>
      <c r="I1446" s="221"/>
      <c r="J1446" s="87"/>
      <c r="K1446" s="81">
        <f t="shared" si="28"/>
        <v>1000000</v>
      </c>
      <c r="L1446" s="204" t="s">
        <v>2889</v>
      </c>
    </row>
    <row r="1447" spans="1:12" ht="102" x14ac:dyDescent="0.35">
      <c r="A1447" s="78">
        <v>23020103</v>
      </c>
      <c r="B1447" s="436" t="s">
        <v>2891</v>
      </c>
      <c r="C1447" s="78">
        <v>70435</v>
      </c>
      <c r="D1447" s="79">
        <v>140000010104</v>
      </c>
      <c r="E1447" s="80">
        <v>3101</v>
      </c>
      <c r="F1447" s="78">
        <v>10731600</v>
      </c>
      <c r="G1447" s="91" t="s">
        <v>2084</v>
      </c>
      <c r="H1447" s="81">
        <v>1000000</v>
      </c>
      <c r="I1447" s="228"/>
      <c r="J1447" s="133"/>
      <c r="K1447" s="81">
        <f t="shared" si="28"/>
        <v>1000000</v>
      </c>
      <c r="L1447" s="210" t="s">
        <v>2889</v>
      </c>
    </row>
    <row r="1448" spans="1:12" ht="76.5" x14ac:dyDescent="0.35">
      <c r="A1448" s="54">
        <v>23020103</v>
      </c>
      <c r="B1448" s="436" t="s">
        <v>2891</v>
      </c>
      <c r="C1448" s="54">
        <v>70435</v>
      </c>
      <c r="D1448" s="75">
        <v>140000010104</v>
      </c>
      <c r="E1448" s="56">
        <v>3101</v>
      </c>
      <c r="F1448" s="54">
        <v>10710900</v>
      </c>
      <c r="G1448" s="57" t="s">
        <v>1893</v>
      </c>
      <c r="H1448" s="58">
        <v>1000000</v>
      </c>
      <c r="I1448" s="221"/>
      <c r="J1448" s="87"/>
      <c r="K1448" s="81">
        <f t="shared" si="28"/>
        <v>1000000</v>
      </c>
      <c r="L1448" s="204" t="s">
        <v>2889</v>
      </c>
    </row>
    <row r="1449" spans="1:12" ht="76.5" x14ac:dyDescent="0.35">
      <c r="A1449" s="54">
        <v>23020103</v>
      </c>
      <c r="B1449" s="436" t="s">
        <v>2891</v>
      </c>
      <c r="C1449" s="54">
        <v>70435</v>
      </c>
      <c r="D1449" s="75">
        <v>140000010104</v>
      </c>
      <c r="E1449" s="56">
        <v>3101</v>
      </c>
      <c r="F1449" s="54">
        <v>10722000</v>
      </c>
      <c r="G1449" s="57" t="s">
        <v>1894</v>
      </c>
      <c r="H1449" s="58">
        <v>1000000</v>
      </c>
      <c r="I1449" s="221"/>
      <c r="J1449" s="87"/>
      <c r="K1449" s="81">
        <f t="shared" si="28"/>
        <v>1000000</v>
      </c>
      <c r="L1449" s="204" t="s">
        <v>2889</v>
      </c>
    </row>
    <row r="1450" spans="1:12" ht="76.5" x14ac:dyDescent="0.35">
      <c r="A1450" s="54">
        <v>23020103</v>
      </c>
      <c r="B1450" s="436" t="s">
        <v>2891</v>
      </c>
      <c r="C1450" s="54">
        <v>70435</v>
      </c>
      <c r="D1450" s="75">
        <v>140000010104</v>
      </c>
      <c r="E1450" s="56">
        <v>3101</v>
      </c>
      <c r="F1450" s="54">
        <v>10710900</v>
      </c>
      <c r="G1450" s="57" t="s">
        <v>1895</v>
      </c>
      <c r="H1450" s="58">
        <v>2500000</v>
      </c>
      <c r="I1450" s="221"/>
      <c r="J1450" s="87"/>
      <c r="K1450" s="81">
        <f t="shared" si="28"/>
        <v>2500000</v>
      </c>
      <c r="L1450" s="204" t="s">
        <v>2889</v>
      </c>
    </row>
    <row r="1451" spans="1:12" ht="51" x14ac:dyDescent="0.35">
      <c r="A1451" s="54">
        <v>23020103</v>
      </c>
      <c r="B1451" s="436" t="s">
        <v>2891</v>
      </c>
      <c r="C1451" s="54">
        <v>70435</v>
      </c>
      <c r="D1451" s="75">
        <v>140000010104</v>
      </c>
      <c r="E1451" s="56">
        <v>3101</v>
      </c>
      <c r="F1451" s="54">
        <v>10722000</v>
      </c>
      <c r="G1451" s="57" t="s">
        <v>1896</v>
      </c>
      <c r="H1451" s="58">
        <v>2500000</v>
      </c>
      <c r="I1451" s="221"/>
      <c r="J1451" s="87"/>
      <c r="K1451" s="81">
        <f t="shared" si="28"/>
        <v>2500000</v>
      </c>
      <c r="L1451" s="204" t="s">
        <v>2889</v>
      </c>
    </row>
    <row r="1452" spans="1:12" ht="51" x14ac:dyDescent="0.35">
      <c r="A1452" s="54">
        <v>23020103</v>
      </c>
      <c r="B1452" s="436" t="s">
        <v>2891</v>
      </c>
      <c r="C1452" s="54">
        <v>70435</v>
      </c>
      <c r="D1452" s="75">
        <v>140000010104</v>
      </c>
      <c r="E1452" s="56">
        <v>3101</v>
      </c>
      <c r="F1452" s="54">
        <v>10710900</v>
      </c>
      <c r="G1452" s="57" t="s">
        <v>1897</v>
      </c>
      <c r="H1452" s="58">
        <v>2500000</v>
      </c>
      <c r="I1452" s="221"/>
      <c r="J1452" s="87"/>
      <c r="K1452" s="81">
        <f t="shared" si="28"/>
        <v>2500000</v>
      </c>
      <c r="L1452" s="204" t="s">
        <v>2889</v>
      </c>
    </row>
    <row r="1453" spans="1:12" ht="51" x14ac:dyDescent="0.35">
      <c r="A1453" s="54">
        <v>23020103</v>
      </c>
      <c r="B1453" s="436" t="s">
        <v>2891</v>
      </c>
      <c r="C1453" s="54">
        <v>70435</v>
      </c>
      <c r="D1453" s="75">
        <v>140000010104</v>
      </c>
      <c r="E1453" s="56">
        <v>3101</v>
      </c>
      <c r="F1453" s="54">
        <v>10720400</v>
      </c>
      <c r="G1453" s="57" t="s">
        <v>1898</v>
      </c>
      <c r="H1453" s="58">
        <v>2500000</v>
      </c>
      <c r="I1453" s="221"/>
      <c r="J1453" s="58"/>
      <c r="K1453" s="81">
        <f t="shared" si="28"/>
        <v>2500000</v>
      </c>
      <c r="L1453" s="204" t="s">
        <v>2889</v>
      </c>
    </row>
    <row r="1454" spans="1:12" ht="51" x14ac:dyDescent="0.35">
      <c r="A1454" s="54">
        <v>23020103</v>
      </c>
      <c r="B1454" s="436" t="s">
        <v>2891</v>
      </c>
      <c r="C1454" s="54">
        <v>70435</v>
      </c>
      <c r="D1454" s="75">
        <v>140000010104</v>
      </c>
      <c r="E1454" s="56">
        <v>3101</v>
      </c>
      <c r="F1454" s="54">
        <v>10710900</v>
      </c>
      <c r="G1454" s="57" t="s">
        <v>1899</v>
      </c>
      <c r="H1454" s="58">
        <v>2500000</v>
      </c>
      <c r="I1454" s="221"/>
      <c r="J1454" s="87"/>
      <c r="K1454" s="81">
        <f t="shared" si="28"/>
        <v>2500000</v>
      </c>
      <c r="L1454" s="204" t="s">
        <v>2889</v>
      </c>
    </row>
    <row r="1455" spans="1:12" ht="76.5" x14ac:dyDescent="0.35">
      <c r="A1455" s="78">
        <v>23020103</v>
      </c>
      <c r="B1455" s="436" t="s">
        <v>2891</v>
      </c>
      <c r="C1455" s="78">
        <v>70435</v>
      </c>
      <c r="D1455" s="79">
        <v>140000010104</v>
      </c>
      <c r="E1455" s="80">
        <v>3101</v>
      </c>
      <c r="F1455" s="78">
        <v>10720500</v>
      </c>
      <c r="G1455" s="91" t="s">
        <v>2085</v>
      </c>
      <c r="H1455" s="81">
        <v>2500000</v>
      </c>
      <c r="I1455" s="228"/>
      <c r="J1455" s="133"/>
      <c r="K1455" s="81">
        <f t="shared" si="28"/>
        <v>2500000</v>
      </c>
      <c r="L1455" s="210" t="s">
        <v>2889</v>
      </c>
    </row>
    <row r="1456" spans="1:12" ht="76.5" x14ac:dyDescent="0.35">
      <c r="A1456" s="54">
        <v>23020103</v>
      </c>
      <c r="B1456" s="436" t="s">
        <v>2891</v>
      </c>
      <c r="C1456" s="54">
        <v>70435</v>
      </c>
      <c r="D1456" s="75">
        <v>140000010104</v>
      </c>
      <c r="E1456" s="56">
        <v>3101</v>
      </c>
      <c r="F1456" s="54">
        <v>10720500</v>
      </c>
      <c r="G1456" s="57" t="s">
        <v>1900</v>
      </c>
      <c r="H1456" s="58">
        <v>2500000</v>
      </c>
      <c r="I1456" s="221"/>
      <c r="J1456" s="87"/>
      <c r="K1456" s="81">
        <f t="shared" si="28"/>
        <v>2500000</v>
      </c>
      <c r="L1456" s="204" t="s">
        <v>2889</v>
      </c>
    </row>
    <row r="1457" spans="1:12" ht="127.5" x14ac:dyDescent="0.35">
      <c r="A1457" s="54">
        <v>23020103</v>
      </c>
      <c r="B1457" s="436" t="s">
        <v>2891</v>
      </c>
      <c r="C1457" s="54">
        <v>70435</v>
      </c>
      <c r="D1457" s="75">
        <v>140000010104</v>
      </c>
      <c r="E1457" s="56">
        <v>3101</v>
      </c>
      <c r="F1457" s="54">
        <v>10721300</v>
      </c>
      <c r="G1457" s="57" t="s">
        <v>1901</v>
      </c>
      <c r="H1457" s="58">
        <v>2500000</v>
      </c>
      <c r="I1457" s="221"/>
      <c r="J1457" s="87"/>
      <c r="K1457" s="81">
        <f t="shared" si="28"/>
        <v>2500000</v>
      </c>
      <c r="L1457" s="204" t="s">
        <v>2889</v>
      </c>
    </row>
    <row r="1458" spans="1:12" ht="76.5" x14ac:dyDescent="0.35">
      <c r="A1458" s="54">
        <v>23020103</v>
      </c>
      <c r="B1458" s="436" t="s">
        <v>2891</v>
      </c>
      <c r="C1458" s="54">
        <v>70435</v>
      </c>
      <c r="D1458" s="75">
        <v>140000010104</v>
      </c>
      <c r="E1458" s="56">
        <v>3101</v>
      </c>
      <c r="F1458" s="54">
        <v>10711100</v>
      </c>
      <c r="G1458" s="86" t="s">
        <v>2086</v>
      </c>
      <c r="H1458" s="58">
        <v>1500000</v>
      </c>
      <c r="I1458" s="221"/>
      <c r="J1458" s="87"/>
      <c r="K1458" s="81">
        <f t="shared" si="28"/>
        <v>1500000</v>
      </c>
      <c r="L1458" s="204" t="s">
        <v>2889</v>
      </c>
    </row>
    <row r="1459" spans="1:12" ht="102" x14ac:dyDescent="0.35">
      <c r="A1459" s="54">
        <v>23020103</v>
      </c>
      <c r="B1459" s="436" t="s">
        <v>2891</v>
      </c>
      <c r="C1459" s="54">
        <v>70435</v>
      </c>
      <c r="D1459" s="75">
        <v>140000010104</v>
      </c>
      <c r="E1459" s="56">
        <v>3101</v>
      </c>
      <c r="F1459" s="54">
        <v>10711100</v>
      </c>
      <c r="G1459" s="57" t="s">
        <v>1902</v>
      </c>
      <c r="H1459" s="58">
        <v>1000000</v>
      </c>
      <c r="I1459" s="221"/>
      <c r="J1459" s="87"/>
      <c r="K1459" s="81">
        <f t="shared" si="28"/>
        <v>1000000</v>
      </c>
      <c r="L1459" s="204" t="s">
        <v>2889</v>
      </c>
    </row>
    <row r="1460" spans="1:12" ht="76.5" x14ac:dyDescent="0.35">
      <c r="A1460" s="54">
        <v>23020103</v>
      </c>
      <c r="B1460" s="436" t="s">
        <v>2891</v>
      </c>
      <c r="C1460" s="54">
        <v>70435</v>
      </c>
      <c r="D1460" s="75">
        <v>140000010104</v>
      </c>
      <c r="E1460" s="56">
        <v>3101</v>
      </c>
      <c r="F1460" s="54">
        <v>10721300</v>
      </c>
      <c r="G1460" s="57" t="s">
        <v>1903</v>
      </c>
      <c r="H1460" s="58">
        <v>1000000</v>
      </c>
      <c r="I1460" s="221"/>
      <c r="J1460" s="87"/>
      <c r="K1460" s="81">
        <f t="shared" si="28"/>
        <v>1000000</v>
      </c>
      <c r="L1460" s="204" t="s">
        <v>2889</v>
      </c>
    </row>
    <row r="1461" spans="1:12" ht="51" x14ac:dyDescent="0.35">
      <c r="A1461" s="54">
        <v>23020103</v>
      </c>
      <c r="B1461" s="436" t="s">
        <v>2891</v>
      </c>
      <c r="C1461" s="54">
        <v>70435</v>
      </c>
      <c r="D1461" s="75">
        <v>140000010104</v>
      </c>
      <c r="E1461" s="56">
        <v>3101</v>
      </c>
      <c r="F1461" s="54">
        <v>10731400</v>
      </c>
      <c r="G1461" s="57" t="s">
        <v>1904</v>
      </c>
      <c r="H1461" s="58">
        <v>1000000</v>
      </c>
      <c r="I1461" s="221"/>
      <c r="J1461" s="87"/>
      <c r="K1461" s="81">
        <f t="shared" si="28"/>
        <v>1000000</v>
      </c>
      <c r="L1461" s="204" t="s">
        <v>2889</v>
      </c>
    </row>
    <row r="1462" spans="1:12" ht="76.5" x14ac:dyDescent="0.35">
      <c r="A1462" s="54">
        <v>23020103</v>
      </c>
      <c r="B1462" s="436" t="s">
        <v>2891</v>
      </c>
      <c r="C1462" s="54">
        <v>70435</v>
      </c>
      <c r="D1462" s="75">
        <v>140000010104</v>
      </c>
      <c r="E1462" s="56">
        <v>3101</v>
      </c>
      <c r="F1462" s="54">
        <v>10730100</v>
      </c>
      <c r="G1462" s="57" t="s">
        <v>1905</v>
      </c>
      <c r="H1462" s="58">
        <v>1000000</v>
      </c>
      <c r="I1462" s="221"/>
      <c r="J1462" s="87"/>
      <c r="K1462" s="81">
        <f t="shared" si="28"/>
        <v>1000000</v>
      </c>
      <c r="L1462" s="204" t="s">
        <v>2889</v>
      </c>
    </row>
    <row r="1463" spans="1:12" ht="51" x14ac:dyDescent="0.35">
      <c r="A1463" s="54">
        <v>23020103</v>
      </c>
      <c r="B1463" s="436" t="s">
        <v>2891</v>
      </c>
      <c r="C1463" s="54">
        <v>70435</v>
      </c>
      <c r="D1463" s="75">
        <v>140000010104</v>
      </c>
      <c r="E1463" s="56">
        <v>3101</v>
      </c>
      <c r="F1463" s="54">
        <v>10721300</v>
      </c>
      <c r="G1463" s="57" t="s">
        <v>1906</v>
      </c>
      <c r="H1463" s="58">
        <v>1000000</v>
      </c>
      <c r="I1463" s="221"/>
      <c r="J1463" s="87"/>
      <c r="K1463" s="81">
        <f t="shared" si="28"/>
        <v>1000000</v>
      </c>
      <c r="L1463" s="204" t="s">
        <v>2889</v>
      </c>
    </row>
    <row r="1464" spans="1:12" ht="51" x14ac:dyDescent="0.35">
      <c r="A1464" s="54">
        <v>23020103</v>
      </c>
      <c r="B1464" s="436" t="s">
        <v>2891</v>
      </c>
      <c r="C1464" s="54">
        <v>70435</v>
      </c>
      <c r="D1464" s="75">
        <v>140000010104</v>
      </c>
      <c r="E1464" s="56">
        <v>3101</v>
      </c>
      <c r="F1464" s="54">
        <v>10721300</v>
      </c>
      <c r="G1464" s="57" t="s">
        <v>1907</v>
      </c>
      <c r="H1464" s="58">
        <v>1000000</v>
      </c>
      <c r="I1464" s="221"/>
      <c r="J1464" s="87"/>
      <c r="K1464" s="81">
        <f t="shared" si="28"/>
        <v>1000000</v>
      </c>
      <c r="L1464" s="204" t="s">
        <v>2889</v>
      </c>
    </row>
    <row r="1465" spans="1:12" ht="76.5" x14ac:dyDescent="0.35">
      <c r="A1465" s="54">
        <v>23020103</v>
      </c>
      <c r="B1465" s="436" t="s">
        <v>2891</v>
      </c>
      <c r="C1465" s="54">
        <v>70435</v>
      </c>
      <c r="D1465" s="75">
        <v>140000010104</v>
      </c>
      <c r="E1465" s="56">
        <v>3101</v>
      </c>
      <c r="F1465" s="54">
        <v>10710900</v>
      </c>
      <c r="G1465" s="57" t="s">
        <v>1908</v>
      </c>
      <c r="H1465" s="58">
        <v>2500000</v>
      </c>
      <c r="I1465" s="221"/>
      <c r="J1465" s="87"/>
      <c r="K1465" s="81">
        <f t="shared" si="28"/>
        <v>2500000</v>
      </c>
      <c r="L1465" s="204" t="s">
        <v>2889</v>
      </c>
    </row>
    <row r="1466" spans="1:12" ht="76.5" x14ac:dyDescent="0.35">
      <c r="A1466" s="54">
        <v>23020103</v>
      </c>
      <c r="B1466" s="436" t="s">
        <v>2891</v>
      </c>
      <c r="C1466" s="54">
        <v>70435</v>
      </c>
      <c r="D1466" s="75">
        <v>140000010104</v>
      </c>
      <c r="E1466" s="56">
        <v>3101</v>
      </c>
      <c r="F1466" s="54">
        <v>10721300</v>
      </c>
      <c r="G1466" s="57" t="s">
        <v>1909</v>
      </c>
      <c r="H1466" s="58">
        <v>2500000</v>
      </c>
      <c r="I1466" s="221"/>
      <c r="J1466" s="87"/>
      <c r="K1466" s="81">
        <f t="shared" si="28"/>
        <v>2500000</v>
      </c>
      <c r="L1466" s="204" t="s">
        <v>2889</v>
      </c>
    </row>
    <row r="1467" spans="1:12" ht="51" x14ac:dyDescent="0.35">
      <c r="A1467" s="54">
        <v>23020103</v>
      </c>
      <c r="B1467" s="436" t="s">
        <v>2891</v>
      </c>
      <c r="C1467" s="54">
        <v>70435</v>
      </c>
      <c r="D1467" s="75">
        <v>140000010104</v>
      </c>
      <c r="E1467" s="56">
        <v>3101</v>
      </c>
      <c r="F1467" s="54">
        <v>10711100</v>
      </c>
      <c r="G1467" s="57" t="s">
        <v>1910</v>
      </c>
      <c r="H1467" s="58">
        <v>2500000</v>
      </c>
      <c r="I1467" s="221"/>
      <c r="J1467" s="87"/>
      <c r="K1467" s="81">
        <f t="shared" si="28"/>
        <v>2500000</v>
      </c>
      <c r="L1467" s="204" t="s">
        <v>2889</v>
      </c>
    </row>
    <row r="1468" spans="1:12" ht="51" x14ac:dyDescent="0.35">
      <c r="A1468" s="54">
        <v>23020103</v>
      </c>
      <c r="B1468" s="436" t="s">
        <v>2891</v>
      </c>
      <c r="C1468" s="54">
        <v>70435</v>
      </c>
      <c r="D1468" s="75">
        <v>140000010104</v>
      </c>
      <c r="E1468" s="56">
        <v>3101</v>
      </c>
      <c r="F1468" s="54">
        <v>10721300</v>
      </c>
      <c r="G1468" s="57" t="s">
        <v>1911</v>
      </c>
      <c r="H1468" s="58">
        <v>2500000</v>
      </c>
      <c r="I1468" s="221"/>
      <c r="J1468" s="87"/>
      <c r="K1468" s="81">
        <f t="shared" ref="K1468:K1531" si="29">SUM(H1468,J1468)</f>
        <v>2500000</v>
      </c>
      <c r="L1468" s="204" t="s">
        <v>2889</v>
      </c>
    </row>
    <row r="1469" spans="1:12" ht="76.5" x14ac:dyDescent="0.35">
      <c r="A1469" s="54">
        <v>23020103</v>
      </c>
      <c r="B1469" s="436" t="s">
        <v>2891</v>
      </c>
      <c r="C1469" s="54">
        <v>70435</v>
      </c>
      <c r="D1469" s="75">
        <v>140000010104</v>
      </c>
      <c r="E1469" s="56">
        <v>3101</v>
      </c>
      <c r="F1469" s="54">
        <v>10711100</v>
      </c>
      <c r="G1469" s="57" t="s">
        <v>1912</v>
      </c>
      <c r="H1469" s="58">
        <v>2500000</v>
      </c>
      <c r="I1469" s="221"/>
      <c r="J1469" s="87"/>
      <c r="K1469" s="81">
        <f t="shared" si="29"/>
        <v>2500000</v>
      </c>
      <c r="L1469" s="204" t="s">
        <v>2889</v>
      </c>
    </row>
    <row r="1470" spans="1:12" ht="51" x14ac:dyDescent="0.35">
      <c r="A1470" s="54">
        <v>23020103</v>
      </c>
      <c r="B1470" s="436" t="s">
        <v>2891</v>
      </c>
      <c r="C1470" s="54">
        <v>70435</v>
      </c>
      <c r="D1470" s="75">
        <v>140000010104</v>
      </c>
      <c r="E1470" s="56">
        <v>3101</v>
      </c>
      <c r="F1470" s="54">
        <v>10720500</v>
      </c>
      <c r="G1470" s="57" t="s">
        <v>1913</v>
      </c>
      <c r="H1470" s="58">
        <v>1000000</v>
      </c>
      <c r="I1470" s="221"/>
      <c r="J1470" s="87"/>
      <c r="K1470" s="81">
        <f t="shared" si="29"/>
        <v>1000000</v>
      </c>
      <c r="L1470" s="204" t="s">
        <v>2889</v>
      </c>
    </row>
    <row r="1471" spans="1:12" ht="51" x14ac:dyDescent="0.35">
      <c r="A1471" s="54">
        <v>23020103</v>
      </c>
      <c r="B1471" s="436" t="s">
        <v>2891</v>
      </c>
      <c r="C1471" s="54">
        <v>70435</v>
      </c>
      <c r="D1471" s="75">
        <v>140000010104</v>
      </c>
      <c r="E1471" s="56">
        <v>3101</v>
      </c>
      <c r="F1471" s="54">
        <v>10731600</v>
      </c>
      <c r="G1471" s="57" t="s">
        <v>1914</v>
      </c>
      <c r="H1471" s="58">
        <v>1000000</v>
      </c>
      <c r="I1471" s="221"/>
      <c r="J1471" s="87"/>
      <c r="K1471" s="81">
        <f t="shared" si="29"/>
        <v>1000000</v>
      </c>
      <c r="L1471" s="204" t="s">
        <v>2889</v>
      </c>
    </row>
    <row r="1472" spans="1:12" ht="76.5" x14ac:dyDescent="0.35">
      <c r="A1472" s="54">
        <v>23020103</v>
      </c>
      <c r="B1472" s="436" t="s">
        <v>2891</v>
      </c>
      <c r="C1472" s="54">
        <v>70435</v>
      </c>
      <c r="D1472" s="75">
        <v>140000010104</v>
      </c>
      <c r="E1472" s="56">
        <v>3101</v>
      </c>
      <c r="F1472" s="54">
        <v>10731600</v>
      </c>
      <c r="G1472" s="57" t="s">
        <v>1915</v>
      </c>
      <c r="H1472" s="58">
        <v>2500000</v>
      </c>
      <c r="I1472" s="221"/>
      <c r="J1472" s="87"/>
      <c r="K1472" s="81">
        <f t="shared" si="29"/>
        <v>2500000</v>
      </c>
      <c r="L1472" s="204" t="s">
        <v>2889</v>
      </c>
    </row>
    <row r="1473" spans="1:23" ht="76.5" x14ac:dyDescent="0.35">
      <c r="A1473" s="54">
        <v>23020103</v>
      </c>
      <c r="B1473" s="436" t="s">
        <v>2891</v>
      </c>
      <c r="C1473" s="54">
        <v>70435</v>
      </c>
      <c r="D1473" s="75">
        <v>140000010104</v>
      </c>
      <c r="E1473" s="56">
        <v>3101</v>
      </c>
      <c r="F1473" s="54">
        <v>10710900</v>
      </c>
      <c r="G1473" s="86" t="s">
        <v>2087</v>
      </c>
      <c r="H1473" s="58">
        <v>1000000</v>
      </c>
      <c r="I1473" s="221"/>
      <c r="J1473" s="87"/>
      <c r="K1473" s="81">
        <f t="shared" si="29"/>
        <v>1000000</v>
      </c>
      <c r="L1473" s="204" t="s">
        <v>2889</v>
      </c>
    </row>
    <row r="1474" spans="1:23" ht="51" x14ac:dyDescent="0.35">
      <c r="A1474" s="123">
        <v>23020103</v>
      </c>
      <c r="B1474" s="436" t="s">
        <v>2891</v>
      </c>
      <c r="C1474" s="123">
        <v>70435</v>
      </c>
      <c r="D1474" s="124">
        <v>140000010104</v>
      </c>
      <c r="E1474" s="125">
        <v>3101</v>
      </c>
      <c r="F1474" s="123">
        <v>10721300</v>
      </c>
      <c r="G1474" s="76" t="s">
        <v>1916</v>
      </c>
      <c r="H1474" s="77">
        <v>1000000</v>
      </c>
      <c r="I1474" s="230"/>
      <c r="J1474" s="134"/>
      <c r="K1474" s="81">
        <f t="shared" si="29"/>
        <v>1000000</v>
      </c>
      <c r="L1474" s="208" t="s">
        <v>2889</v>
      </c>
    </row>
    <row r="1475" spans="1:23" ht="51" x14ac:dyDescent="0.35">
      <c r="A1475" s="168">
        <v>23020103</v>
      </c>
      <c r="B1475" s="436" t="s">
        <v>2891</v>
      </c>
      <c r="C1475" s="168">
        <v>70435</v>
      </c>
      <c r="D1475" s="169">
        <v>140000010104</v>
      </c>
      <c r="E1475" s="170">
        <v>3101</v>
      </c>
      <c r="F1475" s="168">
        <v>10721300</v>
      </c>
      <c r="G1475" s="171" t="s">
        <v>1917</v>
      </c>
      <c r="H1475" s="172">
        <v>1000000</v>
      </c>
      <c r="I1475" s="247"/>
      <c r="J1475" s="173"/>
      <c r="K1475" s="81">
        <f t="shared" si="29"/>
        <v>1000000</v>
      </c>
      <c r="L1475" s="204" t="s">
        <v>2889</v>
      </c>
    </row>
    <row r="1476" spans="1:23" ht="51" x14ac:dyDescent="0.35">
      <c r="A1476" s="168">
        <v>23020103</v>
      </c>
      <c r="B1476" s="436" t="s">
        <v>2891</v>
      </c>
      <c r="C1476" s="168">
        <v>70435</v>
      </c>
      <c r="D1476" s="169">
        <v>140000010104</v>
      </c>
      <c r="E1476" s="170">
        <v>3101</v>
      </c>
      <c r="F1476" s="168">
        <v>10731600</v>
      </c>
      <c r="G1476" s="171" t="s">
        <v>1918</v>
      </c>
      <c r="H1476" s="172">
        <v>1000000</v>
      </c>
      <c r="I1476" s="247"/>
      <c r="J1476" s="173"/>
      <c r="K1476" s="81">
        <f t="shared" si="29"/>
        <v>1000000</v>
      </c>
      <c r="L1476" s="204" t="s">
        <v>2889</v>
      </c>
    </row>
    <row r="1477" spans="1:23" ht="51" x14ac:dyDescent="0.35">
      <c r="A1477" s="78">
        <v>23020103</v>
      </c>
      <c r="B1477" s="436" t="s">
        <v>2891</v>
      </c>
      <c r="C1477" s="78">
        <v>70435</v>
      </c>
      <c r="D1477" s="79">
        <v>140000010104</v>
      </c>
      <c r="E1477" s="80">
        <v>3101</v>
      </c>
      <c r="F1477" s="78">
        <v>10721300</v>
      </c>
      <c r="G1477" s="129" t="s">
        <v>1919</v>
      </c>
      <c r="H1477" s="81">
        <v>1000000</v>
      </c>
      <c r="I1477" s="228"/>
      <c r="J1477" s="133"/>
      <c r="K1477" s="81">
        <f t="shared" si="29"/>
        <v>1000000</v>
      </c>
      <c r="L1477" s="210" t="s">
        <v>2889</v>
      </c>
    </row>
    <row r="1478" spans="1:23" ht="76.5" x14ac:dyDescent="0.35">
      <c r="A1478" s="54">
        <v>23020103</v>
      </c>
      <c r="B1478" s="436" t="s">
        <v>2891</v>
      </c>
      <c r="C1478" s="54">
        <v>70435</v>
      </c>
      <c r="D1478" s="75">
        <v>140000010104</v>
      </c>
      <c r="E1478" s="56">
        <v>3101</v>
      </c>
      <c r="F1478" s="54">
        <v>10730200</v>
      </c>
      <c r="G1478" s="57" t="s">
        <v>1920</v>
      </c>
      <c r="H1478" s="58">
        <v>1000000</v>
      </c>
      <c r="I1478" s="221"/>
      <c r="J1478" s="87"/>
      <c r="K1478" s="81">
        <f t="shared" si="29"/>
        <v>1000000</v>
      </c>
      <c r="L1478" s="204" t="s">
        <v>2889</v>
      </c>
    </row>
    <row r="1479" spans="1:23" ht="51" x14ac:dyDescent="0.35">
      <c r="A1479" s="54">
        <v>23020103</v>
      </c>
      <c r="B1479" s="436" t="s">
        <v>2891</v>
      </c>
      <c r="C1479" s="54">
        <v>70435</v>
      </c>
      <c r="D1479" s="75">
        <v>140000010104</v>
      </c>
      <c r="E1479" s="56">
        <v>3101</v>
      </c>
      <c r="F1479" s="54">
        <v>10730200</v>
      </c>
      <c r="G1479" s="57" t="s">
        <v>1921</v>
      </c>
      <c r="H1479" s="58">
        <v>1000000</v>
      </c>
      <c r="I1479" s="221"/>
      <c r="J1479" s="87"/>
      <c r="K1479" s="81">
        <f t="shared" si="29"/>
        <v>1000000</v>
      </c>
      <c r="L1479" s="204" t="s">
        <v>2889</v>
      </c>
    </row>
    <row r="1480" spans="1:23" ht="51" x14ac:dyDescent="0.35">
      <c r="A1480" s="54">
        <v>23020103</v>
      </c>
      <c r="B1480" s="436" t="s">
        <v>2891</v>
      </c>
      <c r="C1480" s="54">
        <v>70435</v>
      </c>
      <c r="D1480" s="75">
        <v>140000010104</v>
      </c>
      <c r="E1480" s="56">
        <v>3101</v>
      </c>
      <c r="F1480" s="54">
        <v>10731900</v>
      </c>
      <c r="G1480" s="57" t="s">
        <v>1922</v>
      </c>
      <c r="H1480" s="58">
        <v>1000000</v>
      </c>
      <c r="I1480" s="221"/>
      <c r="J1480" s="87"/>
      <c r="K1480" s="81">
        <f t="shared" si="29"/>
        <v>1000000</v>
      </c>
      <c r="L1480" s="204" t="s">
        <v>2889</v>
      </c>
    </row>
    <row r="1481" spans="1:23" ht="51" x14ac:dyDescent="0.35">
      <c r="A1481" s="54">
        <v>23020103</v>
      </c>
      <c r="B1481" s="436" t="s">
        <v>2891</v>
      </c>
      <c r="C1481" s="54">
        <v>70435</v>
      </c>
      <c r="D1481" s="75">
        <v>140000010104</v>
      </c>
      <c r="E1481" s="56">
        <v>3101</v>
      </c>
      <c r="F1481" s="54">
        <v>10721300</v>
      </c>
      <c r="G1481" s="57" t="s">
        <v>1923</v>
      </c>
      <c r="H1481" s="58">
        <v>1000000</v>
      </c>
      <c r="I1481" s="221"/>
      <c r="J1481" s="87"/>
      <c r="K1481" s="81">
        <f t="shared" si="29"/>
        <v>1000000</v>
      </c>
      <c r="L1481" s="204" t="s">
        <v>2889</v>
      </c>
    </row>
    <row r="1482" spans="1:23" ht="76.5" x14ac:dyDescent="0.35">
      <c r="A1482" s="54">
        <v>23020103</v>
      </c>
      <c r="B1482" s="436" t="s">
        <v>2891</v>
      </c>
      <c r="C1482" s="54">
        <v>70435</v>
      </c>
      <c r="D1482" s="75">
        <v>140000010104</v>
      </c>
      <c r="E1482" s="56">
        <v>3101</v>
      </c>
      <c r="F1482" s="54">
        <v>10722000</v>
      </c>
      <c r="G1482" s="86" t="s">
        <v>2088</v>
      </c>
      <c r="H1482" s="58">
        <v>1000000</v>
      </c>
      <c r="I1482" s="221"/>
      <c r="J1482" s="87"/>
      <c r="K1482" s="81">
        <f t="shared" si="29"/>
        <v>1000000</v>
      </c>
      <c r="L1482" s="204" t="s">
        <v>2889</v>
      </c>
    </row>
    <row r="1483" spans="1:23" ht="51" x14ac:dyDescent="0.35">
      <c r="A1483" s="54">
        <v>23020103</v>
      </c>
      <c r="B1483" s="436" t="s">
        <v>2891</v>
      </c>
      <c r="C1483" s="54">
        <v>70435</v>
      </c>
      <c r="D1483" s="75">
        <v>140000010104</v>
      </c>
      <c r="E1483" s="56">
        <v>3101</v>
      </c>
      <c r="F1483" s="54">
        <v>10710900</v>
      </c>
      <c r="G1483" s="57" t="s">
        <v>1924</v>
      </c>
      <c r="H1483" s="58">
        <v>1000000</v>
      </c>
      <c r="I1483" s="221"/>
      <c r="J1483" s="87"/>
      <c r="K1483" s="81">
        <f t="shared" si="29"/>
        <v>1000000</v>
      </c>
      <c r="L1483" s="204" t="s">
        <v>2889</v>
      </c>
    </row>
    <row r="1484" spans="1:23" ht="51" x14ac:dyDescent="0.35">
      <c r="A1484" s="54">
        <v>23020103</v>
      </c>
      <c r="B1484" s="436" t="s">
        <v>2891</v>
      </c>
      <c r="C1484" s="54">
        <v>70435</v>
      </c>
      <c r="D1484" s="75">
        <v>140000010104</v>
      </c>
      <c r="E1484" s="56">
        <v>3101</v>
      </c>
      <c r="F1484" s="54">
        <v>10721300</v>
      </c>
      <c r="G1484" s="57" t="s">
        <v>1925</v>
      </c>
      <c r="H1484" s="58">
        <v>2500000</v>
      </c>
      <c r="I1484" s="221"/>
      <c r="J1484" s="87"/>
      <c r="K1484" s="81">
        <f t="shared" si="29"/>
        <v>2500000</v>
      </c>
      <c r="L1484" s="204" t="s">
        <v>2889</v>
      </c>
    </row>
    <row r="1485" spans="1:23" ht="76.5" x14ac:dyDescent="0.35">
      <c r="A1485" s="54">
        <v>23020103</v>
      </c>
      <c r="B1485" s="436" t="s">
        <v>2891</v>
      </c>
      <c r="C1485" s="54">
        <v>70435</v>
      </c>
      <c r="D1485" s="75">
        <v>140000010104</v>
      </c>
      <c r="E1485" s="56">
        <v>3101</v>
      </c>
      <c r="F1485" s="54">
        <v>10720800</v>
      </c>
      <c r="G1485" s="57" t="s">
        <v>1926</v>
      </c>
      <c r="H1485" s="58">
        <v>2500000</v>
      </c>
      <c r="I1485" s="221"/>
      <c r="J1485" s="87"/>
      <c r="K1485" s="81">
        <f t="shared" si="29"/>
        <v>2500000</v>
      </c>
      <c r="L1485" s="204" t="s">
        <v>2889</v>
      </c>
    </row>
    <row r="1486" spans="1:23" ht="51" x14ac:dyDescent="0.35">
      <c r="A1486" s="54">
        <v>23020103</v>
      </c>
      <c r="B1486" s="436" t="s">
        <v>2891</v>
      </c>
      <c r="C1486" s="54">
        <v>70435</v>
      </c>
      <c r="D1486" s="75">
        <v>140000010104</v>
      </c>
      <c r="E1486" s="56">
        <v>3101</v>
      </c>
      <c r="F1486" s="54">
        <v>10731500</v>
      </c>
      <c r="G1486" s="86" t="s">
        <v>2089</v>
      </c>
      <c r="H1486" s="58">
        <v>2500000</v>
      </c>
      <c r="I1486" s="221"/>
      <c r="J1486" s="87"/>
      <c r="K1486" s="81">
        <f t="shared" si="29"/>
        <v>2500000</v>
      </c>
      <c r="L1486" s="204" t="s">
        <v>2889</v>
      </c>
      <c r="M1486" s="127"/>
    </row>
    <row r="1487" spans="1:23" s="151" customFormat="1" ht="51" x14ac:dyDescent="0.35">
      <c r="A1487" s="54">
        <v>23020103</v>
      </c>
      <c r="B1487" s="436" t="s">
        <v>2891</v>
      </c>
      <c r="C1487" s="54">
        <v>70435</v>
      </c>
      <c r="D1487" s="75">
        <v>140000010104</v>
      </c>
      <c r="E1487" s="56">
        <v>3101</v>
      </c>
      <c r="F1487" s="54">
        <v>10720500</v>
      </c>
      <c r="G1487" s="57" t="s">
        <v>1927</v>
      </c>
      <c r="H1487" s="58">
        <v>2500000</v>
      </c>
      <c r="I1487" s="221"/>
      <c r="J1487" s="87"/>
      <c r="K1487" s="81">
        <f t="shared" si="29"/>
        <v>2500000</v>
      </c>
      <c r="L1487" s="204" t="s">
        <v>2889</v>
      </c>
      <c r="M1487" s="42"/>
      <c r="N1487" s="42"/>
      <c r="O1487" s="42"/>
      <c r="P1487" s="42"/>
      <c r="Q1487" s="42"/>
      <c r="R1487" s="42"/>
      <c r="S1487" s="42"/>
      <c r="T1487" s="42"/>
      <c r="U1487" s="42"/>
      <c r="V1487" s="42"/>
      <c r="W1487" s="42"/>
    </row>
    <row r="1488" spans="1:23" s="151" customFormat="1" ht="76.5" x14ac:dyDescent="0.35">
      <c r="A1488" s="54">
        <v>23020103</v>
      </c>
      <c r="B1488" s="436" t="s">
        <v>2891</v>
      </c>
      <c r="C1488" s="54">
        <v>70435</v>
      </c>
      <c r="D1488" s="75">
        <v>140000010104</v>
      </c>
      <c r="E1488" s="56">
        <v>3101</v>
      </c>
      <c r="F1488" s="54">
        <v>10720800</v>
      </c>
      <c r="G1488" s="86" t="s">
        <v>2090</v>
      </c>
      <c r="H1488" s="58">
        <v>2500000</v>
      </c>
      <c r="I1488" s="221"/>
      <c r="J1488" s="87"/>
      <c r="K1488" s="81">
        <f t="shared" si="29"/>
        <v>2500000</v>
      </c>
      <c r="L1488" s="204" t="s">
        <v>2889</v>
      </c>
      <c r="M1488" s="42"/>
      <c r="N1488" s="42"/>
      <c r="O1488" s="42"/>
      <c r="P1488" s="42"/>
      <c r="Q1488" s="42"/>
      <c r="R1488" s="42"/>
      <c r="S1488" s="42"/>
      <c r="T1488" s="42"/>
      <c r="U1488" s="42"/>
      <c r="V1488" s="42"/>
      <c r="W1488" s="42"/>
    </row>
    <row r="1489" spans="1:12" ht="51" x14ac:dyDescent="0.35">
      <c r="A1489" s="54">
        <v>23020103</v>
      </c>
      <c r="B1489" s="436" t="s">
        <v>2891</v>
      </c>
      <c r="C1489" s="54">
        <v>70435</v>
      </c>
      <c r="D1489" s="75">
        <v>140000010104</v>
      </c>
      <c r="E1489" s="56">
        <v>3101</v>
      </c>
      <c r="F1489" s="54">
        <v>10721300</v>
      </c>
      <c r="G1489" s="57" t="s">
        <v>1928</v>
      </c>
      <c r="H1489" s="58">
        <v>2500000</v>
      </c>
      <c r="I1489" s="221"/>
      <c r="J1489" s="87"/>
      <c r="K1489" s="81">
        <f t="shared" si="29"/>
        <v>2500000</v>
      </c>
      <c r="L1489" s="204" t="s">
        <v>2889</v>
      </c>
    </row>
    <row r="1490" spans="1:12" ht="51" x14ac:dyDescent="0.35">
      <c r="A1490" s="54">
        <v>23020103</v>
      </c>
      <c r="B1490" s="436" t="s">
        <v>2891</v>
      </c>
      <c r="C1490" s="54">
        <v>70435</v>
      </c>
      <c r="D1490" s="75">
        <v>140000010104</v>
      </c>
      <c r="E1490" s="56">
        <v>3101</v>
      </c>
      <c r="F1490" s="54">
        <v>10711200</v>
      </c>
      <c r="G1490" s="57" t="s">
        <v>1929</v>
      </c>
      <c r="H1490" s="58">
        <v>2500000</v>
      </c>
      <c r="I1490" s="221"/>
      <c r="J1490" s="87"/>
      <c r="K1490" s="81">
        <f t="shared" si="29"/>
        <v>2500000</v>
      </c>
      <c r="L1490" s="204" t="s">
        <v>2889</v>
      </c>
    </row>
    <row r="1491" spans="1:12" ht="76.5" x14ac:dyDescent="0.35">
      <c r="A1491" s="54">
        <v>23020103</v>
      </c>
      <c r="B1491" s="436" t="s">
        <v>2891</v>
      </c>
      <c r="C1491" s="54">
        <v>70435</v>
      </c>
      <c r="D1491" s="75">
        <v>140000010104</v>
      </c>
      <c r="E1491" s="56">
        <v>3101</v>
      </c>
      <c r="F1491" s="54">
        <v>10721300</v>
      </c>
      <c r="G1491" s="57" t="s">
        <v>1930</v>
      </c>
      <c r="H1491" s="58">
        <v>2500000</v>
      </c>
      <c r="I1491" s="221"/>
      <c r="J1491" s="87"/>
      <c r="K1491" s="81">
        <f t="shared" si="29"/>
        <v>2500000</v>
      </c>
      <c r="L1491" s="204" t="s">
        <v>2889</v>
      </c>
    </row>
    <row r="1492" spans="1:12" ht="76.5" x14ac:dyDescent="0.35">
      <c r="A1492" s="54">
        <v>23020103</v>
      </c>
      <c r="B1492" s="436" t="s">
        <v>2891</v>
      </c>
      <c r="C1492" s="54">
        <v>70435</v>
      </c>
      <c r="D1492" s="75">
        <v>140000010104</v>
      </c>
      <c r="E1492" s="56">
        <v>3101</v>
      </c>
      <c r="F1492" s="54">
        <v>10720500</v>
      </c>
      <c r="G1492" s="86" t="s">
        <v>2091</v>
      </c>
      <c r="H1492" s="58">
        <v>1000000</v>
      </c>
      <c r="I1492" s="221"/>
      <c r="J1492" s="87"/>
      <c r="K1492" s="81">
        <f t="shared" si="29"/>
        <v>1000000</v>
      </c>
      <c r="L1492" s="204" t="s">
        <v>2889</v>
      </c>
    </row>
    <row r="1493" spans="1:12" ht="76.5" x14ac:dyDescent="0.35">
      <c r="A1493" s="54">
        <v>23020103</v>
      </c>
      <c r="B1493" s="436" t="s">
        <v>2891</v>
      </c>
      <c r="C1493" s="54">
        <v>70435</v>
      </c>
      <c r="D1493" s="75">
        <v>140000010104</v>
      </c>
      <c r="E1493" s="56">
        <v>3101</v>
      </c>
      <c r="F1493" s="54">
        <v>10721300</v>
      </c>
      <c r="G1493" s="57" t="s">
        <v>1931</v>
      </c>
      <c r="H1493" s="58">
        <v>1500000</v>
      </c>
      <c r="I1493" s="221"/>
      <c r="J1493" s="87"/>
      <c r="K1493" s="81">
        <f t="shared" si="29"/>
        <v>1500000</v>
      </c>
      <c r="L1493" s="204" t="s">
        <v>2889</v>
      </c>
    </row>
    <row r="1494" spans="1:12" ht="51" x14ac:dyDescent="0.35">
      <c r="A1494" s="54">
        <v>23020103</v>
      </c>
      <c r="B1494" s="436" t="s">
        <v>2891</v>
      </c>
      <c r="C1494" s="54">
        <v>70435</v>
      </c>
      <c r="D1494" s="75">
        <v>140000010104</v>
      </c>
      <c r="E1494" s="56">
        <v>3101</v>
      </c>
      <c r="F1494" s="54">
        <v>10731500</v>
      </c>
      <c r="G1494" s="57" t="s">
        <v>1932</v>
      </c>
      <c r="H1494" s="58">
        <v>1500000</v>
      </c>
      <c r="I1494" s="221"/>
      <c r="J1494" s="87"/>
      <c r="K1494" s="81">
        <f t="shared" si="29"/>
        <v>1500000</v>
      </c>
      <c r="L1494" s="204" t="s">
        <v>2889</v>
      </c>
    </row>
    <row r="1495" spans="1:12" ht="102" x14ac:dyDescent="0.35">
      <c r="A1495" s="54">
        <v>23020103</v>
      </c>
      <c r="B1495" s="436" t="s">
        <v>2891</v>
      </c>
      <c r="C1495" s="54">
        <v>70435</v>
      </c>
      <c r="D1495" s="75">
        <v>140000010104</v>
      </c>
      <c r="E1495" s="56">
        <v>3101</v>
      </c>
      <c r="F1495" s="54">
        <v>10721300</v>
      </c>
      <c r="G1495" s="57" t="s">
        <v>1933</v>
      </c>
      <c r="H1495" s="58">
        <v>1000000</v>
      </c>
      <c r="I1495" s="221"/>
      <c r="J1495" s="87"/>
      <c r="K1495" s="81">
        <f t="shared" si="29"/>
        <v>1000000</v>
      </c>
      <c r="L1495" s="204" t="s">
        <v>2889</v>
      </c>
    </row>
    <row r="1496" spans="1:12" ht="76.5" x14ac:dyDescent="0.35">
      <c r="A1496" s="54">
        <v>23020103</v>
      </c>
      <c r="B1496" s="436" t="s">
        <v>2891</v>
      </c>
      <c r="C1496" s="54">
        <v>70435</v>
      </c>
      <c r="D1496" s="75">
        <v>140000010104</v>
      </c>
      <c r="E1496" s="56">
        <v>3101</v>
      </c>
      <c r="F1496" s="54">
        <v>10721300</v>
      </c>
      <c r="G1496" s="57" t="s">
        <v>1934</v>
      </c>
      <c r="H1496" s="58">
        <v>1500000</v>
      </c>
      <c r="I1496" s="221"/>
      <c r="J1496" s="87"/>
      <c r="K1496" s="81">
        <f t="shared" si="29"/>
        <v>1500000</v>
      </c>
      <c r="L1496" s="204" t="s">
        <v>2889</v>
      </c>
    </row>
    <row r="1497" spans="1:12" ht="102" x14ac:dyDescent="0.35">
      <c r="A1497" s="54">
        <v>23020103</v>
      </c>
      <c r="B1497" s="436" t="s">
        <v>2891</v>
      </c>
      <c r="C1497" s="54">
        <v>70435</v>
      </c>
      <c r="D1497" s="75">
        <v>140000010104</v>
      </c>
      <c r="E1497" s="56">
        <v>3101</v>
      </c>
      <c r="F1497" s="54">
        <v>10731600</v>
      </c>
      <c r="G1497" s="57" t="s">
        <v>1935</v>
      </c>
      <c r="H1497" s="58">
        <v>1500000</v>
      </c>
      <c r="I1497" s="221"/>
      <c r="J1497" s="87"/>
      <c r="K1497" s="81">
        <f t="shared" si="29"/>
        <v>1500000</v>
      </c>
      <c r="L1497" s="204" t="s">
        <v>2889</v>
      </c>
    </row>
    <row r="1498" spans="1:12" ht="76.5" x14ac:dyDescent="0.35">
      <c r="A1498" s="54">
        <v>23020103</v>
      </c>
      <c r="B1498" s="436" t="s">
        <v>2891</v>
      </c>
      <c r="C1498" s="54">
        <v>70435</v>
      </c>
      <c r="D1498" s="75">
        <v>140000010104</v>
      </c>
      <c r="E1498" s="56">
        <v>3101</v>
      </c>
      <c r="F1498" s="54">
        <v>10720500</v>
      </c>
      <c r="G1498" s="76" t="s">
        <v>1936</v>
      </c>
      <c r="H1498" s="77">
        <v>2500000</v>
      </c>
      <c r="I1498" s="230"/>
      <c r="J1498" s="134"/>
      <c r="K1498" s="81">
        <f t="shared" si="29"/>
        <v>2500000</v>
      </c>
      <c r="L1498" s="204" t="s">
        <v>2889</v>
      </c>
    </row>
    <row r="1499" spans="1:12" ht="76.5" x14ac:dyDescent="0.35">
      <c r="A1499" s="78">
        <v>23020103</v>
      </c>
      <c r="B1499" s="436" t="s">
        <v>2891</v>
      </c>
      <c r="C1499" s="78">
        <v>70435</v>
      </c>
      <c r="D1499" s="79">
        <v>140000010104</v>
      </c>
      <c r="E1499" s="80">
        <v>3101</v>
      </c>
      <c r="F1499" s="78">
        <v>10712100</v>
      </c>
      <c r="G1499" s="129" t="s">
        <v>1937</v>
      </c>
      <c r="H1499" s="81">
        <v>2500000</v>
      </c>
      <c r="I1499" s="228"/>
      <c r="J1499" s="133"/>
      <c r="K1499" s="81">
        <f t="shared" si="29"/>
        <v>2500000</v>
      </c>
      <c r="L1499" s="210" t="s">
        <v>2889</v>
      </c>
    </row>
    <row r="1500" spans="1:12" ht="76.5" x14ac:dyDescent="0.35">
      <c r="A1500" s="23">
        <v>23020103</v>
      </c>
      <c r="B1500" s="436" t="s">
        <v>2891</v>
      </c>
      <c r="C1500" s="23">
        <v>70435</v>
      </c>
      <c r="D1500" s="46">
        <v>140000010104</v>
      </c>
      <c r="E1500" s="25">
        <v>3101</v>
      </c>
      <c r="F1500" s="23">
        <v>10711200</v>
      </c>
      <c r="G1500" s="26" t="s">
        <v>1938</v>
      </c>
      <c r="H1500" s="41">
        <v>500000</v>
      </c>
      <c r="I1500" s="220"/>
      <c r="J1500" s="41"/>
      <c r="K1500" s="27">
        <f t="shared" si="29"/>
        <v>500000</v>
      </c>
      <c r="L1500" s="199"/>
    </row>
    <row r="1501" spans="1:12" ht="76.5" x14ac:dyDescent="0.35">
      <c r="A1501" s="23">
        <v>23020103</v>
      </c>
      <c r="B1501" s="436" t="s">
        <v>2891</v>
      </c>
      <c r="C1501" s="23">
        <v>70435</v>
      </c>
      <c r="D1501" s="46">
        <v>140000010104</v>
      </c>
      <c r="E1501" s="25">
        <v>3101</v>
      </c>
      <c r="F1501" s="23">
        <v>10730102</v>
      </c>
      <c r="G1501" s="26" t="s">
        <v>1939</v>
      </c>
      <c r="H1501" s="41">
        <v>1000000</v>
      </c>
      <c r="I1501" s="220"/>
      <c r="J1501" s="41"/>
      <c r="K1501" s="27">
        <f t="shared" si="29"/>
        <v>1000000</v>
      </c>
      <c r="L1501" s="199"/>
    </row>
    <row r="1502" spans="1:12" ht="51" x14ac:dyDescent="0.35">
      <c r="A1502" s="23">
        <v>23020103</v>
      </c>
      <c r="B1502" s="436" t="s">
        <v>2891</v>
      </c>
      <c r="C1502" s="23">
        <v>70435</v>
      </c>
      <c r="D1502" s="46">
        <v>140000010104</v>
      </c>
      <c r="E1502" s="25">
        <v>3101</v>
      </c>
      <c r="F1502" s="23">
        <v>10730102</v>
      </c>
      <c r="G1502" s="47" t="s">
        <v>2092</v>
      </c>
      <c r="H1502" s="41">
        <v>1000000</v>
      </c>
      <c r="I1502" s="220"/>
      <c r="J1502" s="41"/>
      <c r="K1502" s="27">
        <f t="shared" si="29"/>
        <v>1000000</v>
      </c>
      <c r="L1502" s="199"/>
    </row>
    <row r="1503" spans="1:12" ht="102" x14ac:dyDescent="0.35">
      <c r="A1503" s="23">
        <v>23020103</v>
      </c>
      <c r="B1503" s="436" t="s">
        <v>2891</v>
      </c>
      <c r="C1503" s="23">
        <v>70435</v>
      </c>
      <c r="D1503" s="46">
        <v>140000010104</v>
      </c>
      <c r="E1503" s="25">
        <v>3101</v>
      </c>
      <c r="F1503" s="23">
        <v>10720700</v>
      </c>
      <c r="G1503" s="26" t="s">
        <v>1940</v>
      </c>
      <c r="H1503" s="41">
        <v>1000000</v>
      </c>
      <c r="I1503" s="220"/>
      <c r="J1503" s="41"/>
      <c r="K1503" s="27">
        <f t="shared" si="29"/>
        <v>1000000</v>
      </c>
      <c r="L1503" s="199"/>
    </row>
    <row r="1504" spans="1:12" ht="76.5" x14ac:dyDescent="0.35">
      <c r="A1504" s="23">
        <v>23020103</v>
      </c>
      <c r="B1504" s="436" t="s">
        <v>2891</v>
      </c>
      <c r="C1504" s="23">
        <v>70435</v>
      </c>
      <c r="D1504" s="46">
        <v>140000010104</v>
      </c>
      <c r="E1504" s="25">
        <v>3101</v>
      </c>
      <c r="F1504" s="23">
        <v>10711000</v>
      </c>
      <c r="G1504" s="26" t="s">
        <v>1941</v>
      </c>
      <c r="H1504" s="41">
        <v>500000</v>
      </c>
      <c r="I1504" s="220"/>
      <c r="J1504" s="41"/>
      <c r="K1504" s="27">
        <f t="shared" si="29"/>
        <v>500000</v>
      </c>
      <c r="L1504" s="199"/>
    </row>
    <row r="1505" spans="1:12" ht="51" x14ac:dyDescent="0.35">
      <c r="A1505" s="23">
        <v>23020103</v>
      </c>
      <c r="B1505" s="436" t="s">
        <v>2891</v>
      </c>
      <c r="C1505" s="23">
        <v>70435</v>
      </c>
      <c r="D1505" s="46">
        <v>140000010104</v>
      </c>
      <c r="E1505" s="25">
        <v>3101</v>
      </c>
      <c r="F1505" s="23">
        <v>10731600</v>
      </c>
      <c r="G1505" s="26" t="s">
        <v>1942</v>
      </c>
      <c r="H1505" s="41">
        <v>1000000</v>
      </c>
      <c r="I1505" s="220"/>
      <c r="J1505" s="41"/>
      <c r="K1505" s="27">
        <f t="shared" si="29"/>
        <v>1000000</v>
      </c>
      <c r="L1505" s="199"/>
    </row>
    <row r="1506" spans="1:12" ht="51" x14ac:dyDescent="0.35">
      <c r="A1506" s="23">
        <v>23020103</v>
      </c>
      <c r="B1506" s="436" t="s">
        <v>2891</v>
      </c>
      <c r="C1506" s="23">
        <v>70435</v>
      </c>
      <c r="D1506" s="46">
        <v>140000010104</v>
      </c>
      <c r="E1506" s="25">
        <v>3101</v>
      </c>
      <c r="F1506" s="23">
        <v>10731400</v>
      </c>
      <c r="G1506" s="26" t="s">
        <v>1943</v>
      </c>
      <c r="H1506" s="41">
        <v>1000000</v>
      </c>
      <c r="I1506" s="220"/>
      <c r="J1506" s="41"/>
      <c r="K1506" s="27">
        <f t="shared" si="29"/>
        <v>1000000</v>
      </c>
      <c r="L1506" s="199"/>
    </row>
    <row r="1507" spans="1:12" ht="51" x14ac:dyDescent="0.35">
      <c r="A1507" s="23">
        <v>23020103</v>
      </c>
      <c r="B1507" s="436" t="s">
        <v>2891</v>
      </c>
      <c r="C1507" s="23">
        <v>70435</v>
      </c>
      <c r="D1507" s="46">
        <v>140000010104</v>
      </c>
      <c r="E1507" s="25">
        <v>3101</v>
      </c>
      <c r="F1507" s="23">
        <v>10731400</v>
      </c>
      <c r="G1507" s="26" t="s">
        <v>1944</v>
      </c>
      <c r="H1507" s="41">
        <v>1500000</v>
      </c>
      <c r="I1507" s="220"/>
      <c r="J1507" s="41"/>
      <c r="K1507" s="27">
        <f t="shared" si="29"/>
        <v>1500000</v>
      </c>
      <c r="L1507" s="199"/>
    </row>
    <row r="1508" spans="1:12" ht="76.5" x14ac:dyDescent="0.35">
      <c r="A1508" s="23">
        <v>23020103</v>
      </c>
      <c r="B1508" s="436" t="s">
        <v>2891</v>
      </c>
      <c r="C1508" s="23">
        <v>70435</v>
      </c>
      <c r="D1508" s="46">
        <v>140000010104</v>
      </c>
      <c r="E1508" s="25">
        <v>3101</v>
      </c>
      <c r="F1508" s="23">
        <v>10711000</v>
      </c>
      <c r="G1508" s="26" t="s">
        <v>1945</v>
      </c>
      <c r="H1508" s="41">
        <v>1000000</v>
      </c>
      <c r="I1508" s="220"/>
      <c r="J1508" s="41"/>
      <c r="K1508" s="27">
        <f t="shared" si="29"/>
        <v>1000000</v>
      </c>
      <c r="L1508" s="199"/>
    </row>
    <row r="1509" spans="1:12" ht="76.5" x14ac:dyDescent="0.35">
      <c r="A1509" s="23">
        <v>23020103</v>
      </c>
      <c r="B1509" s="436" t="s">
        <v>2891</v>
      </c>
      <c r="C1509" s="23">
        <v>70435</v>
      </c>
      <c r="D1509" s="46">
        <v>140000010104</v>
      </c>
      <c r="E1509" s="25">
        <v>3101</v>
      </c>
      <c r="F1509" s="23">
        <v>10711000</v>
      </c>
      <c r="G1509" s="26" t="s">
        <v>1946</v>
      </c>
      <c r="H1509" s="41">
        <v>2000000</v>
      </c>
      <c r="I1509" s="220"/>
      <c r="J1509" s="41"/>
      <c r="K1509" s="27">
        <f t="shared" si="29"/>
        <v>2000000</v>
      </c>
      <c r="L1509" s="199"/>
    </row>
    <row r="1510" spans="1:12" ht="76.5" x14ac:dyDescent="0.35">
      <c r="A1510" s="23">
        <v>23020103</v>
      </c>
      <c r="B1510" s="436" t="s">
        <v>2891</v>
      </c>
      <c r="C1510" s="23">
        <v>70435</v>
      </c>
      <c r="D1510" s="46">
        <v>140000010104</v>
      </c>
      <c r="E1510" s="25">
        <v>3101</v>
      </c>
      <c r="F1510" s="23">
        <v>10711100</v>
      </c>
      <c r="G1510" s="26" t="s">
        <v>1947</v>
      </c>
      <c r="H1510" s="41">
        <v>500000</v>
      </c>
      <c r="I1510" s="220"/>
      <c r="J1510" s="41"/>
      <c r="K1510" s="27">
        <f t="shared" si="29"/>
        <v>500000</v>
      </c>
      <c r="L1510" s="199"/>
    </row>
    <row r="1511" spans="1:12" ht="76.5" x14ac:dyDescent="0.35">
      <c r="A1511" s="23">
        <v>23020103</v>
      </c>
      <c r="B1511" s="436" t="s">
        <v>2891</v>
      </c>
      <c r="C1511" s="23">
        <v>70435</v>
      </c>
      <c r="D1511" s="46">
        <v>140000010104</v>
      </c>
      <c r="E1511" s="25">
        <v>3101</v>
      </c>
      <c r="F1511" s="23">
        <v>10720500</v>
      </c>
      <c r="G1511" s="26" t="s">
        <v>1948</v>
      </c>
      <c r="H1511" s="41">
        <v>500000</v>
      </c>
      <c r="I1511" s="220"/>
      <c r="J1511" s="41"/>
      <c r="K1511" s="27">
        <f t="shared" si="29"/>
        <v>500000</v>
      </c>
      <c r="L1511" s="199"/>
    </row>
    <row r="1512" spans="1:12" ht="51" x14ac:dyDescent="0.35">
      <c r="A1512" s="23">
        <v>23020103</v>
      </c>
      <c r="B1512" s="436" t="s">
        <v>2891</v>
      </c>
      <c r="C1512" s="23">
        <v>70435</v>
      </c>
      <c r="D1512" s="46">
        <v>140000010104</v>
      </c>
      <c r="E1512" s="25">
        <v>3101</v>
      </c>
      <c r="F1512" s="23">
        <v>10711200</v>
      </c>
      <c r="G1512" s="26" t="s">
        <v>1949</v>
      </c>
      <c r="H1512" s="41">
        <v>1200000</v>
      </c>
      <c r="I1512" s="220"/>
      <c r="J1512" s="41"/>
      <c r="K1512" s="27">
        <f t="shared" si="29"/>
        <v>1200000</v>
      </c>
      <c r="L1512" s="199"/>
    </row>
    <row r="1513" spans="1:12" ht="76.5" x14ac:dyDescent="0.35">
      <c r="A1513" s="23">
        <v>23020103</v>
      </c>
      <c r="B1513" s="436" t="s">
        <v>2891</v>
      </c>
      <c r="C1513" s="23">
        <v>70435</v>
      </c>
      <c r="D1513" s="46">
        <v>140000010104</v>
      </c>
      <c r="E1513" s="25">
        <v>3101</v>
      </c>
      <c r="F1513" s="23">
        <v>10711000</v>
      </c>
      <c r="G1513" s="26" t="s">
        <v>1950</v>
      </c>
      <c r="H1513" s="41">
        <v>1000000</v>
      </c>
      <c r="I1513" s="220"/>
      <c r="J1513" s="41"/>
      <c r="K1513" s="27">
        <f t="shared" si="29"/>
        <v>1000000</v>
      </c>
      <c r="L1513" s="199"/>
    </row>
    <row r="1514" spans="1:12" ht="76.5" x14ac:dyDescent="0.35">
      <c r="A1514" s="23">
        <v>23020103</v>
      </c>
      <c r="B1514" s="436" t="s">
        <v>2891</v>
      </c>
      <c r="C1514" s="23">
        <v>70435</v>
      </c>
      <c r="D1514" s="46">
        <v>140000010104</v>
      </c>
      <c r="E1514" s="25">
        <v>3101</v>
      </c>
      <c r="F1514" s="23">
        <v>10711000</v>
      </c>
      <c r="G1514" s="26" t="s">
        <v>1951</v>
      </c>
      <c r="H1514" s="41">
        <v>1000000</v>
      </c>
      <c r="I1514" s="220"/>
      <c r="J1514" s="41"/>
      <c r="K1514" s="27">
        <f t="shared" si="29"/>
        <v>1000000</v>
      </c>
      <c r="L1514" s="199"/>
    </row>
    <row r="1515" spans="1:12" ht="76.5" x14ac:dyDescent="0.35">
      <c r="A1515" s="23">
        <v>23020103</v>
      </c>
      <c r="B1515" s="436" t="s">
        <v>2891</v>
      </c>
      <c r="C1515" s="23">
        <v>70435</v>
      </c>
      <c r="D1515" s="46">
        <v>140000010104</v>
      </c>
      <c r="E1515" s="25">
        <v>3101</v>
      </c>
      <c r="F1515" s="23">
        <v>10711000</v>
      </c>
      <c r="G1515" s="26" t="s">
        <v>1952</v>
      </c>
      <c r="H1515" s="41">
        <v>1000000</v>
      </c>
      <c r="I1515" s="220"/>
      <c r="J1515" s="41"/>
      <c r="K1515" s="27">
        <f t="shared" si="29"/>
        <v>1000000</v>
      </c>
      <c r="L1515" s="199"/>
    </row>
    <row r="1516" spans="1:12" ht="76.5" x14ac:dyDescent="0.35">
      <c r="A1516" s="23">
        <v>23020103</v>
      </c>
      <c r="B1516" s="436" t="s">
        <v>2891</v>
      </c>
      <c r="C1516" s="23">
        <v>70435</v>
      </c>
      <c r="D1516" s="46">
        <v>140000010104</v>
      </c>
      <c r="E1516" s="25">
        <v>3101</v>
      </c>
      <c r="F1516" s="23">
        <v>10711000</v>
      </c>
      <c r="G1516" s="47" t="s">
        <v>2093</v>
      </c>
      <c r="H1516" s="41">
        <v>1000000</v>
      </c>
      <c r="I1516" s="220"/>
      <c r="J1516" s="41"/>
      <c r="K1516" s="27">
        <f t="shared" si="29"/>
        <v>1000000</v>
      </c>
      <c r="L1516" s="199"/>
    </row>
    <row r="1517" spans="1:12" ht="76.5" x14ac:dyDescent="0.35">
      <c r="A1517" s="23">
        <v>23020103</v>
      </c>
      <c r="B1517" s="436" t="s">
        <v>2891</v>
      </c>
      <c r="C1517" s="23">
        <v>70435</v>
      </c>
      <c r="D1517" s="46">
        <v>140000010104</v>
      </c>
      <c r="E1517" s="25">
        <v>3101</v>
      </c>
      <c r="F1517" s="23">
        <v>10711100</v>
      </c>
      <c r="G1517" s="26" t="s">
        <v>1953</v>
      </c>
      <c r="H1517" s="41">
        <v>5000000</v>
      </c>
      <c r="I1517" s="220"/>
      <c r="J1517" s="41">
        <v>-2500000</v>
      </c>
      <c r="K1517" s="27">
        <f t="shared" si="29"/>
        <v>2500000</v>
      </c>
      <c r="L1517" s="199"/>
    </row>
    <row r="1518" spans="1:12" ht="102" x14ac:dyDescent="0.35">
      <c r="A1518" s="23">
        <v>23020103</v>
      </c>
      <c r="B1518" s="436" t="s">
        <v>2891</v>
      </c>
      <c r="C1518" s="23">
        <v>70435</v>
      </c>
      <c r="D1518" s="46">
        <v>140000010104</v>
      </c>
      <c r="E1518" s="25">
        <v>3101</v>
      </c>
      <c r="F1518" s="23">
        <v>10712300</v>
      </c>
      <c r="G1518" s="26" t="s">
        <v>1954</v>
      </c>
      <c r="H1518" s="41">
        <v>2000000</v>
      </c>
      <c r="I1518" s="220"/>
      <c r="J1518" s="41"/>
      <c r="K1518" s="27">
        <f t="shared" si="29"/>
        <v>2000000</v>
      </c>
      <c r="L1518" s="199"/>
    </row>
    <row r="1519" spans="1:12" ht="76.5" x14ac:dyDescent="0.35">
      <c r="A1519" s="23">
        <v>23020103</v>
      </c>
      <c r="B1519" s="436" t="s">
        <v>2891</v>
      </c>
      <c r="C1519" s="23">
        <v>70435</v>
      </c>
      <c r="D1519" s="46">
        <v>140000010104</v>
      </c>
      <c r="E1519" s="25">
        <v>3101</v>
      </c>
      <c r="F1519" s="23">
        <v>10712300</v>
      </c>
      <c r="G1519" s="26" t="s">
        <v>1955</v>
      </c>
      <c r="H1519" s="41">
        <v>500000</v>
      </c>
      <c r="I1519" s="220"/>
      <c r="J1519" s="41"/>
      <c r="K1519" s="27">
        <f t="shared" si="29"/>
        <v>500000</v>
      </c>
      <c r="L1519" s="199"/>
    </row>
    <row r="1520" spans="1:12" ht="76.5" x14ac:dyDescent="0.35">
      <c r="A1520" s="23">
        <v>23020103</v>
      </c>
      <c r="B1520" s="436" t="s">
        <v>2891</v>
      </c>
      <c r="C1520" s="23">
        <v>70435</v>
      </c>
      <c r="D1520" s="46">
        <v>140000010104</v>
      </c>
      <c r="E1520" s="25">
        <v>3101</v>
      </c>
      <c r="F1520" s="23">
        <v>10712300</v>
      </c>
      <c r="G1520" s="26" t="s">
        <v>1956</v>
      </c>
      <c r="H1520" s="41">
        <v>1000000</v>
      </c>
      <c r="I1520" s="220"/>
      <c r="J1520" s="41"/>
      <c r="K1520" s="27">
        <f t="shared" si="29"/>
        <v>1000000</v>
      </c>
      <c r="L1520" s="199"/>
    </row>
    <row r="1521" spans="1:12" ht="76.5" x14ac:dyDescent="0.35">
      <c r="A1521" s="23">
        <v>23020103</v>
      </c>
      <c r="B1521" s="436" t="s">
        <v>2891</v>
      </c>
      <c r="C1521" s="23">
        <v>70435</v>
      </c>
      <c r="D1521" s="46">
        <v>140000010104</v>
      </c>
      <c r="E1521" s="25">
        <v>3101</v>
      </c>
      <c r="F1521" s="23">
        <v>10721300</v>
      </c>
      <c r="G1521" s="26" t="s">
        <v>1957</v>
      </c>
      <c r="H1521" s="41">
        <v>10000000</v>
      </c>
      <c r="I1521" s="220"/>
      <c r="J1521" s="41">
        <v>-5000000</v>
      </c>
      <c r="K1521" s="27">
        <f t="shared" si="29"/>
        <v>5000000</v>
      </c>
      <c r="L1521" s="199"/>
    </row>
    <row r="1522" spans="1:12" ht="51" x14ac:dyDescent="0.35">
      <c r="A1522" s="34">
        <v>23020103</v>
      </c>
      <c r="B1522" s="436" t="s">
        <v>2891</v>
      </c>
      <c r="C1522" s="34">
        <v>70435</v>
      </c>
      <c r="D1522" s="49">
        <v>140000010104</v>
      </c>
      <c r="E1522" s="36">
        <v>3101</v>
      </c>
      <c r="F1522" s="34">
        <v>10720600</v>
      </c>
      <c r="G1522" s="37" t="s">
        <v>1958</v>
      </c>
      <c r="H1522" s="44">
        <v>10000000</v>
      </c>
      <c r="I1522" s="219"/>
      <c r="J1522" s="44">
        <v>-5000000</v>
      </c>
      <c r="K1522" s="38">
        <f t="shared" si="29"/>
        <v>5000000</v>
      </c>
      <c r="L1522" s="206"/>
    </row>
    <row r="1523" spans="1:12" ht="51" x14ac:dyDescent="0.35">
      <c r="A1523" s="23">
        <v>23020103</v>
      </c>
      <c r="B1523" s="436" t="s">
        <v>2891</v>
      </c>
      <c r="C1523" s="23">
        <v>70435</v>
      </c>
      <c r="D1523" s="46">
        <v>140000010104</v>
      </c>
      <c r="E1523" s="25">
        <v>3101</v>
      </c>
      <c r="F1523" s="23">
        <v>10720600</v>
      </c>
      <c r="G1523" s="26" t="s">
        <v>1959</v>
      </c>
      <c r="H1523" s="41">
        <v>7000000</v>
      </c>
      <c r="I1523" s="220"/>
      <c r="J1523" s="41">
        <v>-2500000</v>
      </c>
      <c r="K1523" s="38">
        <f t="shared" si="29"/>
        <v>4500000</v>
      </c>
      <c r="L1523" s="207"/>
    </row>
    <row r="1524" spans="1:12" ht="51" x14ac:dyDescent="0.35">
      <c r="A1524" s="23">
        <v>23020103</v>
      </c>
      <c r="B1524" s="436" t="s">
        <v>2891</v>
      </c>
      <c r="C1524" s="23">
        <v>70435</v>
      </c>
      <c r="D1524" s="46">
        <v>140000010104</v>
      </c>
      <c r="E1524" s="25">
        <v>3101</v>
      </c>
      <c r="F1524" s="23">
        <v>10711200</v>
      </c>
      <c r="G1524" s="26" t="s">
        <v>1960</v>
      </c>
      <c r="H1524" s="41">
        <v>2000000</v>
      </c>
      <c r="I1524" s="220"/>
      <c r="J1524" s="41"/>
      <c r="K1524" s="38">
        <f t="shared" si="29"/>
        <v>2000000</v>
      </c>
      <c r="L1524" s="207"/>
    </row>
    <row r="1525" spans="1:12" ht="51" x14ac:dyDescent="0.35">
      <c r="A1525" s="23">
        <v>23020103</v>
      </c>
      <c r="B1525" s="436" t="s">
        <v>2891</v>
      </c>
      <c r="C1525" s="23">
        <v>70435</v>
      </c>
      <c r="D1525" s="46">
        <v>140000010104</v>
      </c>
      <c r="E1525" s="25">
        <v>3101</v>
      </c>
      <c r="F1525" s="23">
        <v>10711100</v>
      </c>
      <c r="G1525" s="26" t="s">
        <v>1961</v>
      </c>
      <c r="H1525" s="41">
        <v>6000000</v>
      </c>
      <c r="I1525" s="220"/>
      <c r="J1525" s="41">
        <v>-2500000</v>
      </c>
      <c r="K1525" s="38">
        <f t="shared" si="29"/>
        <v>3500000</v>
      </c>
      <c r="L1525" s="207"/>
    </row>
    <row r="1526" spans="1:12" ht="76.5" x14ac:dyDescent="0.35">
      <c r="A1526" s="23">
        <v>23020103</v>
      </c>
      <c r="B1526" s="436" t="s">
        <v>2891</v>
      </c>
      <c r="C1526" s="23">
        <v>70435</v>
      </c>
      <c r="D1526" s="46">
        <v>140000010104</v>
      </c>
      <c r="E1526" s="25">
        <v>3101</v>
      </c>
      <c r="F1526" s="23">
        <v>10720800</v>
      </c>
      <c r="G1526" s="26" t="s">
        <v>1962</v>
      </c>
      <c r="H1526" s="41">
        <v>5000000</v>
      </c>
      <c r="I1526" s="220"/>
      <c r="J1526" s="41">
        <v>-2500000</v>
      </c>
      <c r="K1526" s="38">
        <f t="shared" si="29"/>
        <v>2500000</v>
      </c>
      <c r="L1526" s="207"/>
    </row>
    <row r="1527" spans="1:12" ht="76.5" x14ac:dyDescent="0.35">
      <c r="A1527" s="23">
        <v>23020103</v>
      </c>
      <c r="B1527" s="436" t="s">
        <v>2891</v>
      </c>
      <c r="C1527" s="23">
        <v>70435</v>
      </c>
      <c r="D1527" s="46">
        <v>140000010104</v>
      </c>
      <c r="E1527" s="25">
        <v>3101</v>
      </c>
      <c r="F1527" s="23">
        <v>10720800</v>
      </c>
      <c r="G1527" s="26" t="s">
        <v>1963</v>
      </c>
      <c r="H1527" s="41">
        <v>7000000</v>
      </c>
      <c r="I1527" s="220"/>
      <c r="J1527" s="41"/>
      <c r="K1527" s="38">
        <f t="shared" si="29"/>
        <v>7000000</v>
      </c>
      <c r="L1527" s="207"/>
    </row>
    <row r="1528" spans="1:12" ht="76.5" x14ac:dyDescent="0.35">
      <c r="A1528" s="23">
        <v>23020103</v>
      </c>
      <c r="B1528" s="436" t="s">
        <v>2891</v>
      </c>
      <c r="C1528" s="23">
        <v>70435</v>
      </c>
      <c r="D1528" s="46">
        <v>140000010104</v>
      </c>
      <c r="E1528" s="25">
        <v>3101</v>
      </c>
      <c r="F1528" s="23">
        <v>10710900</v>
      </c>
      <c r="G1528" s="47" t="s">
        <v>2094</v>
      </c>
      <c r="H1528" s="41">
        <v>1000000</v>
      </c>
      <c r="I1528" s="220"/>
      <c r="J1528" s="41"/>
      <c r="K1528" s="38">
        <f t="shared" si="29"/>
        <v>1000000</v>
      </c>
      <c r="L1528" s="207"/>
    </row>
    <row r="1529" spans="1:12" ht="76.5" x14ac:dyDescent="0.35">
      <c r="A1529" s="23">
        <v>23020103</v>
      </c>
      <c r="B1529" s="436" t="s">
        <v>2891</v>
      </c>
      <c r="C1529" s="23">
        <v>70435</v>
      </c>
      <c r="D1529" s="46">
        <v>140000010104</v>
      </c>
      <c r="E1529" s="25">
        <v>3101</v>
      </c>
      <c r="F1529" s="23">
        <v>10710900</v>
      </c>
      <c r="G1529" s="26" t="s">
        <v>1964</v>
      </c>
      <c r="H1529" s="41">
        <v>500000</v>
      </c>
      <c r="I1529" s="220"/>
      <c r="J1529" s="41"/>
      <c r="K1529" s="38">
        <f t="shared" si="29"/>
        <v>500000</v>
      </c>
      <c r="L1529" s="207"/>
    </row>
    <row r="1530" spans="1:12" ht="76.5" x14ac:dyDescent="0.35">
      <c r="A1530" s="23">
        <v>23020103</v>
      </c>
      <c r="B1530" s="436" t="s">
        <v>2891</v>
      </c>
      <c r="C1530" s="23">
        <v>70435</v>
      </c>
      <c r="D1530" s="46">
        <v>140000010104</v>
      </c>
      <c r="E1530" s="25">
        <v>3101</v>
      </c>
      <c r="F1530" s="23">
        <v>10711000</v>
      </c>
      <c r="G1530" s="47" t="s">
        <v>2095</v>
      </c>
      <c r="H1530" s="41">
        <v>1000000</v>
      </c>
      <c r="I1530" s="220"/>
      <c r="J1530" s="41"/>
      <c r="K1530" s="38">
        <f t="shared" si="29"/>
        <v>1000000</v>
      </c>
      <c r="L1530" s="207"/>
    </row>
    <row r="1531" spans="1:12" ht="76.5" x14ac:dyDescent="0.35">
      <c r="A1531" s="23">
        <v>23020103</v>
      </c>
      <c r="B1531" s="436" t="s">
        <v>2891</v>
      </c>
      <c r="C1531" s="23">
        <v>70435</v>
      </c>
      <c r="D1531" s="46">
        <v>140000010104</v>
      </c>
      <c r="E1531" s="25">
        <v>3101</v>
      </c>
      <c r="F1531" s="23">
        <v>10720700</v>
      </c>
      <c r="G1531" s="26" t="s">
        <v>1965</v>
      </c>
      <c r="H1531" s="41">
        <v>5000000</v>
      </c>
      <c r="I1531" s="220"/>
      <c r="J1531" s="41">
        <v>-2500000</v>
      </c>
      <c r="K1531" s="38">
        <f t="shared" si="29"/>
        <v>2500000</v>
      </c>
      <c r="L1531" s="207"/>
    </row>
    <row r="1532" spans="1:12" ht="51" x14ac:dyDescent="0.35">
      <c r="A1532" s="34">
        <v>23020103</v>
      </c>
      <c r="B1532" s="436" t="s">
        <v>2891</v>
      </c>
      <c r="C1532" s="34">
        <v>70435</v>
      </c>
      <c r="D1532" s="49">
        <v>140000010104</v>
      </c>
      <c r="E1532" s="36">
        <v>3101</v>
      </c>
      <c r="F1532" s="34">
        <v>10730102</v>
      </c>
      <c r="G1532" s="37" t="s">
        <v>1966</v>
      </c>
      <c r="H1532" s="44">
        <v>1000000</v>
      </c>
      <c r="I1532" s="219"/>
      <c r="J1532" s="44"/>
      <c r="K1532" s="38">
        <f>SUM(H1532,J1532)</f>
        <v>1000000</v>
      </c>
      <c r="L1532" s="206"/>
    </row>
    <row r="1533" spans="1:12" ht="51" x14ac:dyDescent="0.35">
      <c r="A1533" s="23">
        <v>23020103</v>
      </c>
      <c r="B1533" s="436" t="s">
        <v>2891</v>
      </c>
      <c r="C1533" s="23">
        <v>70435</v>
      </c>
      <c r="D1533" s="46">
        <v>140000010104</v>
      </c>
      <c r="E1533" s="25">
        <v>3101</v>
      </c>
      <c r="F1533" s="23">
        <v>10730102</v>
      </c>
      <c r="G1533" s="26" t="s">
        <v>1967</v>
      </c>
      <c r="H1533" s="41">
        <v>1000000</v>
      </c>
      <c r="I1533" s="220"/>
      <c r="J1533" s="41"/>
      <c r="K1533" s="38">
        <f>SUM(H1533,J1533)</f>
        <v>1000000</v>
      </c>
      <c r="L1533" s="207"/>
    </row>
    <row r="1534" spans="1:12" ht="51" x14ac:dyDescent="0.35">
      <c r="A1534" s="23">
        <v>23020103</v>
      </c>
      <c r="B1534" s="436" t="s">
        <v>2891</v>
      </c>
      <c r="C1534" s="23">
        <v>70435</v>
      </c>
      <c r="D1534" s="46">
        <v>140000010104</v>
      </c>
      <c r="E1534" s="25">
        <v>3101</v>
      </c>
      <c r="F1534" s="23">
        <v>10731600</v>
      </c>
      <c r="G1534" s="26" t="s">
        <v>1968</v>
      </c>
      <c r="H1534" s="41">
        <v>8000000</v>
      </c>
      <c r="I1534" s="220"/>
      <c r="J1534" s="41">
        <v>-2500000</v>
      </c>
      <c r="K1534" s="38">
        <f>SUM(H1534,J1534)</f>
        <v>5500000</v>
      </c>
      <c r="L1534" s="207"/>
    </row>
    <row r="1535" spans="1:12" ht="51" x14ac:dyDescent="0.35">
      <c r="A1535" s="23">
        <v>23020103</v>
      </c>
      <c r="B1535" s="436" t="s">
        <v>2891</v>
      </c>
      <c r="C1535" s="23">
        <v>70435</v>
      </c>
      <c r="D1535" s="46">
        <v>140000010104</v>
      </c>
      <c r="E1535" s="25">
        <v>3101</v>
      </c>
      <c r="F1535" s="23">
        <v>10731600</v>
      </c>
      <c r="G1535" s="26" t="s">
        <v>1969</v>
      </c>
      <c r="H1535" s="41">
        <v>5000000</v>
      </c>
      <c r="I1535" s="220"/>
      <c r="J1535" s="41">
        <v>-2500000</v>
      </c>
      <c r="K1535" s="38">
        <f>SUM(H1535,J1535)</f>
        <v>2500000</v>
      </c>
      <c r="L1535" s="207"/>
    </row>
    <row r="1536" spans="1:12" ht="51" x14ac:dyDescent="0.35">
      <c r="A1536" s="23">
        <v>23020103</v>
      </c>
      <c r="B1536" s="436" t="s">
        <v>2892</v>
      </c>
      <c r="C1536" s="23">
        <v>70443</v>
      </c>
      <c r="D1536" s="46">
        <v>130000010106</v>
      </c>
      <c r="E1536" s="25">
        <v>3101</v>
      </c>
      <c r="F1536" s="23">
        <v>10710900</v>
      </c>
      <c r="G1536" s="47" t="s">
        <v>2655</v>
      </c>
      <c r="H1536" s="27">
        <v>10000000</v>
      </c>
      <c r="I1536" s="215"/>
      <c r="J1536" s="41">
        <v>-5000000</v>
      </c>
      <c r="K1536" s="38">
        <f>H1536+J1536</f>
        <v>5000000</v>
      </c>
      <c r="L1536" s="207"/>
    </row>
    <row r="1537" spans="1:12" ht="51" x14ac:dyDescent="0.35">
      <c r="A1537" s="23">
        <v>23020103</v>
      </c>
      <c r="B1537" s="436" t="s">
        <v>2892</v>
      </c>
      <c r="C1537" s="23">
        <v>70435</v>
      </c>
      <c r="D1537" s="46">
        <v>140000010104</v>
      </c>
      <c r="E1537" s="25">
        <v>3101</v>
      </c>
      <c r="F1537" s="23">
        <v>10721300</v>
      </c>
      <c r="G1537" s="26" t="s">
        <v>431</v>
      </c>
      <c r="H1537" s="27">
        <v>1600000</v>
      </c>
      <c r="I1537" s="215"/>
      <c r="J1537" s="41"/>
      <c r="K1537" s="38">
        <f t="shared" ref="K1537:K1568" si="30">SUM(H1537,J1537)</f>
        <v>1600000</v>
      </c>
      <c r="L1537" s="207"/>
    </row>
    <row r="1538" spans="1:12" ht="51" x14ac:dyDescent="0.35">
      <c r="A1538" s="23">
        <v>23020103</v>
      </c>
      <c r="B1538" s="436" t="s">
        <v>2893</v>
      </c>
      <c r="C1538" s="23">
        <v>70640</v>
      </c>
      <c r="D1538" s="46">
        <v>140000010104</v>
      </c>
      <c r="E1538" s="25">
        <v>3101</v>
      </c>
      <c r="F1538" s="23">
        <v>10731700</v>
      </c>
      <c r="G1538" s="47" t="s">
        <v>571</v>
      </c>
      <c r="H1538" s="27">
        <v>2800000</v>
      </c>
      <c r="I1538" s="215">
        <v>445500</v>
      </c>
      <c r="J1538" s="41"/>
      <c r="K1538" s="38">
        <f t="shared" si="30"/>
        <v>2800000</v>
      </c>
      <c r="L1538" s="207"/>
    </row>
    <row r="1539" spans="1:12" ht="51" x14ac:dyDescent="0.35">
      <c r="A1539" s="23">
        <v>23020103</v>
      </c>
      <c r="B1539" s="436" t="s">
        <v>2893</v>
      </c>
      <c r="C1539" s="23">
        <v>70435</v>
      </c>
      <c r="D1539" s="46">
        <v>140000010104</v>
      </c>
      <c r="E1539" s="25">
        <v>3101</v>
      </c>
      <c r="F1539" s="23">
        <v>10721300</v>
      </c>
      <c r="G1539" s="47" t="s">
        <v>621</v>
      </c>
      <c r="H1539" s="101">
        <v>1208970</v>
      </c>
      <c r="I1539" s="255">
        <v>207500</v>
      </c>
      <c r="J1539" s="101">
        <v>1257000</v>
      </c>
      <c r="K1539" s="99">
        <f t="shared" si="30"/>
        <v>2465970</v>
      </c>
      <c r="L1539" s="559"/>
    </row>
    <row r="1540" spans="1:12" ht="51" x14ac:dyDescent="0.35">
      <c r="A1540" s="23">
        <v>23020102</v>
      </c>
      <c r="B1540" s="436" t="s">
        <v>2890</v>
      </c>
      <c r="C1540" s="23">
        <v>70610</v>
      </c>
      <c r="D1540" s="46">
        <v>60000010105</v>
      </c>
      <c r="E1540" s="25">
        <v>3101</v>
      </c>
      <c r="F1540" s="23">
        <v>10721300</v>
      </c>
      <c r="G1540" s="47" t="s">
        <v>217</v>
      </c>
      <c r="H1540" s="27">
        <v>13964139</v>
      </c>
      <c r="I1540" s="215"/>
      <c r="J1540" s="27">
        <v>133035861</v>
      </c>
      <c r="K1540" s="38">
        <f t="shared" si="30"/>
        <v>147000000</v>
      </c>
      <c r="L1540" s="207"/>
    </row>
    <row r="1541" spans="1:12" ht="51" x14ac:dyDescent="0.35">
      <c r="A1541" s="23">
        <v>23020102</v>
      </c>
      <c r="B1541" s="436" t="s">
        <v>2890</v>
      </c>
      <c r="C1541" s="23">
        <v>70610</v>
      </c>
      <c r="D1541" s="46">
        <v>60000010105</v>
      </c>
      <c r="E1541" s="25">
        <v>3101</v>
      </c>
      <c r="F1541" s="23">
        <v>10721300</v>
      </c>
      <c r="G1541" s="47" t="s">
        <v>219</v>
      </c>
      <c r="H1541" s="27"/>
      <c r="I1541" s="215"/>
      <c r="J1541" s="27">
        <v>250000000</v>
      </c>
      <c r="K1541" s="38">
        <f t="shared" si="30"/>
        <v>250000000</v>
      </c>
      <c r="L1541" s="207"/>
    </row>
    <row r="1542" spans="1:12" ht="51" x14ac:dyDescent="0.35">
      <c r="A1542" s="23">
        <v>23020102</v>
      </c>
      <c r="B1542" s="436" t="s">
        <v>2891</v>
      </c>
      <c r="C1542" s="23">
        <v>70421</v>
      </c>
      <c r="D1542" s="46">
        <v>10000010104</v>
      </c>
      <c r="E1542" s="25">
        <v>3101</v>
      </c>
      <c r="F1542" s="23">
        <v>10721300</v>
      </c>
      <c r="G1542" s="26" t="s">
        <v>2819</v>
      </c>
      <c r="H1542" s="27">
        <v>10750000</v>
      </c>
      <c r="I1542" s="27"/>
      <c r="J1542" s="41"/>
      <c r="K1542" s="38">
        <f t="shared" si="30"/>
        <v>10750000</v>
      </c>
      <c r="L1542" s="207"/>
    </row>
    <row r="1543" spans="1:12" ht="51" x14ac:dyDescent="0.35">
      <c r="A1543" s="23">
        <v>23020102</v>
      </c>
      <c r="B1543" s="436" t="s">
        <v>2891</v>
      </c>
      <c r="C1543" s="23">
        <v>70610</v>
      </c>
      <c r="D1543" s="46">
        <v>60000010103</v>
      </c>
      <c r="E1543" s="25">
        <v>3101</v>
      </c>
      <c r="F1543" s="23">
        <v>10721300</v>
      </c>
      <c r="G1543" s="47" t="s">
        <v>2673</v>
      </c>
      <c r="H1543" s="27">
        <v>25000000</v>
      </c>
      <c r="I1543" s="215"/>
      <c r="J1543" s="41">
        <v>-20000000</v>
      </c>
      <c r="K1543" s="38">
        <f t="shared" si="30"/>
        <v>5000000</v>
      </c>
      <c r="L1543" s="207"/>
    </row>
    <row r="1544" spans="1:12" ht="51" x14ac:dyDescent="0.35">
      <c r="A1544" s="23">
        <v>23020102</v>
      </c>
      <c r="B1544" s="436" t="s">
        <v>2891</v>
      </c>
      <c r="C1544" s="23">
        <v>70610</v>
      </c>
      <c r="D1544" s="46">
        <v>60000010103</v>
      </c>
      <c r="E1544" s="25">
        <v>3101</v>
      </c>
      <c r="F1544" s="23">
        <v>10721300</v>
      </c>
      <c r="G1544" s="26" t="s">
        <v>2673</v>
      </c>
      <c r="H1544" s="27">
        <v>10000000</v>
      </c>
      <c r="I1544" s="215"/>
      <c r="J1544" s="41">
        <v>-10000000</v>
      </c>
      <c r="K1544" s="38">
        <f t="shared" si="30"/>
        <v>0</v>
      </c>
      <c r="L1544" s="207"/>
    </row>
    <row r="1545" spans="1:12" ht="51" x14ac:dyDescent="0.35">
      <c r="A1545" s="23">
        <v>23020102</v>
      </c>
      <c r="B1545" s="436" t="s">
        <v>2892</v>
      </c>
      <c r="C1545" s="23">
        <v>70133</v>
      </c>
      <c r="D1545" s="46">
        <v>130000010106</v>
      </c>
      <c r="E1545" s="25">
        <v>3101</v>
      </c>
      <c r="F1545" s="23">
        <v>10721306</v>
      </c>
      <c r="G1545" s="26" t="s">
        <v>452</v>
      </c>
      <c r="H1545" s="27">
        <v>40000160</v>
      </c>
      <c r="I1545" s="215"/>
      <c r="J1545" s="41">
        <v>40000160</v>
      </c>
      <c r="K1545" s="544">
        <f t="shared" si="30"/>
        <v>80000320</v>
      </c>
      <c r="L1545" s="207"/>
    </row>
    <row r="1546" spans="1:12" ht="51" x14ac:dyDescent="0.35">
      <c r="A1546" s="23">
        <v>23020102</v>
      </c>
      <c r="B1546" s="436" t="s">
        <v>2893</v>
      </c>
      <c r="C1546" s="23">
        <v>70443</v>
      </c>
      <c r="D1546" s="46">
        <v>50000010104</v>
      </c>
      <c r="E1546" s="25">
        <v>3101</v>
      </c>
      <c r="F1546" s="23">
        <v>10721300</v>
      </c>
      <c r="G1546" s="47" t="s">
        <v>529</v>
      </c>
      <c r="H1546" s="67">
        <v>50200000</v>
      </c>
      <c r="I1546" s="224"/>
      <c r="J1546" s="312">
        <v>-30000000</v>
      </c>
      <c r="K1546" s="70">
        <f t="shared" si="30"/>
        <v>20200000</v>
      </c>
      <c r="L1546" s="207"/>
    </row>
    <row r="1547" spans="1:12" ht="51" x14ac:dyDescent="0.35">
      <c r="A1547" s="23">
        <v>23020102</v>
      </c>
      <c r="B1547" s="436" t="s">
        <v>2893</v>
      </c>
      <c r="C1547" s="23">
        <v>70443</v>
      </c>
      <c r="D1547" s="46">
        <v>50000010106</v>
      </c>
      <c r="E1547" s="25">
        <v>3101</v>
      </c>
      <c r="F1547" s="23">
        <v>10720500</v>
      </c>
      <c r="G1547" s="47" t="s">
        <v>530</v>
      </c>
      <c r="H1547" s="67">
        <v>6880000</v>
      </c>
      <c r="I1547" s="224"/>
      <c r="J1547" s="68"/>
      <c r="K1547" s="70">
        <f t="shared" si="30"/>
        <v>6880000</v>
      </c>
      <c r="L1547" s="207"/>
    </row>
    <row r="1548" spans="1:12" ht="51" x14ac:dyDescent="0.35">
      <c r="A1548" s="23">
        <v>23020102</v>
      </c>
      <c r="B1548" s="436" t="s">
        <v>2893</v>
      </c>
      <c r="C1548" s="23">
        <v>70443</v>
      </c>
      <c r="D1548" s="46">
        <v>50000010106</v>
      </c>
      <c r="E1548" s="25">
        <v>3101</v>
      </c>
      <c r="F1548" s="23">
        <v>10712300</v>
      </c>
      <c r="G1548" s="47" t="s">
        <v>531</v>
      </c>
      <c r="H1548" s="67">
        <v>6880000</v>
      </c>
      <c r="I1548" s="224"/>
      <c r="J1548" s="68"/>
      <c r="K1548" s="70">
        <f t="shared" si="30"/>
        <v>6880000</v>
      </c>
      <c r="L1548" s="207"/>
    </row>
    <row r="1549" spans="1:12" ht="76.5" x14ac:dyDescent="0.35">
      <c r="A1549" s="34">
        <v>23020102</v>
      </c>
      <c r="B1549" s="436" t="s">
        <v>2893</v>
      </c>
      <c r="C1549" s="34">
        <v>70443</v>
      </c>
      <c r="D1549" s="49">
        <v>50000010106</v>
      </c>
      <c r="E1549" s="36">
        <v>3101</v>
      </c>
      <c r="F1549" s="34">
        <v>10721300</v>
      </c>
      <c r="G1549" s="50" t="s">
        <v>532</v>
      </c>
      <c r="H1549" s="70">
        <v>51600000</v>
      </c>
      <c r="I1549" s="223"/>
      <c r="J1549" s="529">
        <v>-30000000</v>
      </c>
      <c r="K1549" s="70">
        <f t="shared" si="30"/>
        <v>21600000</v>
      </c>
      <c r="L1549" s="206"/>
    </row>
    <row r="1550" spans="1:12" ht="51" x14ac:dyDescent="0.35">
      <c r="A1550" s="23">
        <v>23020102</v>
      </c>
      <c r="B1550" s="436" t="s">
        <v>2893</v>
      </c>
      <c r="C1550" s="23">
        <v>70443</v>
      </c>
      <c r="D1550" s="46">
        <v>50000010106</v>
      </c>
      <c r="E1550" s="25">
        <v>3101</v>
      </c>
      <c r="F1550" s="23">
        <v>10721300</v>
      </c>
      <c r="G1550" s="47" t="s">
        <v>533</v>
      </c>
      <c r="H1550" s="68">
        <v>5000000</v>
      </c>
      <c r="I1550" s="226"/>
      <c r="J1550" s="68"/>
      <c r="K1550" s="67">
        <f t="shared" si="30"/>
        <v>5000000</v>
      </c>
      <c r="L1550" s="207"/>
    </row>
    <row r="1551" spans="1:12" ht="51" x14ac:dyDescent="0.35">
      <c r="A1551" s="23">
        <v>23020102</v>
      </c>
      <c r="B1551" s="436" t="s">
        <v>2893</v>
      </c>
      <c r="C1551" s="23">
        <v>70942</v>
      </c>
      <c r="D1551" s="46">
        <v>130000010106</v>
      </c>
      <c r="E1551" s="25">
        <v>3101</v>
      </c>
      <c r="F1551" s="23">
        <v>10721300</v>
      </c>
      <c r="G1551" s="47" t="s">
        <v>620</v>
      </c>
      <c r="H1551" s="101">
        <v>80748744.299999997</v>
      </c>
      <c r="I1551" s="255">
        <v>25000000</v>
      </c>
      <c r="J1551" s="313">
        <v>-60000000</v>
      </c>
      <c r="K1551" s="101">
        <f t="shared" si="30"/>
        <v>20748744.299999997</v>
      </c>
      <c r="L1551" s="559"/>
    </row>
    <row r="1552" spans="1:12" ht="76.5" x14ac:dyDescent="0.35">
      <c r="A1552" s="54">
        <v>23020102</v>
      </c>
      <c r="B1552" s="436" t="s">
        <v>2893</v>
      </c>
      <c r="C1552" s="54">
        <v>70740</v>
      </c>
      <c r="D1552" s="75">
        <v>40000010106</v>
      </c>
      <c r="E1552" s="56">
        <v>3101</v>
      </c>
      <c r="F1552" s="54">
        <v>10721300</v>
      </c>
      <c r="G1552" s="86" t="s">
        <v>853</v>
      </c>
      <c r="H1552" s="117">
        <v>70000000</v>
      </c>
      <c r="I1552" s="263"/>
      <c r="J1552" s="122">
        <v>-50000000</v>
      </c>
      <c r="K1552" s="117">
        <f t="shared" si="30"/>
        <v>20000000</v>
      </c>
      <c r="L1552" s="400" t="s">
        <v>2555</v>
      </c>
    </row>
    <row r="1553" spans="1:12" ht="51" x14ac:dyDescent="0.35">
      <c r="A1553" s="54">
        <v>23020102</v>
      </c>
      <c r="B1553" s="436" t="s">
        <v>2893</v>
      </c>
      <c r="C1553" s="54">
        <v>70740</v>
      </c>
      <c r="D1553" s="75">
        <v>40000010106</v>
      </c>
      <c r="E1553" s="56">
        <v>3101</v>
      </c>
      <c r="F1553" s="54">
        <v>10721300</v>
      </c>
      <c r="G1553" s="86" t="s">
        <v>854</v>
      </c>
      <c r="H1553" s="117">
        <v>100000000</v>
      </c>
      <c r="I1553" s="263"/>
      <c r="J1553" s="122">
        <v>-50000000</v>
      </c>
      <c r="K1553" s="117">
        <f t="shared" si="30"/>
        <v>50000000</v>
      </c>
      <c r="L1553" s="400" t="s">
        <v>2555</v>
      </c>
    </row>
    <row r="1554" spans="1:12" ht="102" x14ac:dyDescent="0.35">
      <c r="A1554" s="54">
        <v>23020102</v>
      </c>
      <c r="B1554" s="436" t="s">
        <v>2893</v>
      </c>
      <c r="C1554" s="54">
        <v>70740</v>
      </c>
      <c r="D1554" s="75">
        <v>40000010106</v>
      </c>
      <c r="E1554" s="56">
        <v>3101</v>
      </c>
      <c r="F1554" s="54">
        <v>10730104</v>
      </c>
      <c r="G1554" s="86" t="s">
        <v>855</v>
      </c>
      <c r="H1554" s="117">
        <v>7727273</v>
      </c>
      <c r="I1554" s="263"/>
      <c r="J1554" s="118"/>
      <c r="K1554" s="117">
        <f t="shared" si="30"/>
        <v>7727273</v>
      </c>
      <c r="L1554" s="400" t="s">
        <v>2555</v>
      </c>
    </row>
    <row r="1555" spans="1:12" ht="102" x14ac:dyDescent="0.35">
      <c r="A1555" s="23">
        <v>23020102</v>
      </c>
      <c r="B1555" s="436" t="s">
        <v>2893</v>
      </c>
      <c r="C1555" s="23">
        <v>70740</v>
      </c>
      <c r="D1555" s="46">
        <v>40000010106</v>
      </c>
      <c r="E1555" s="25">
        <v>3101</v>
      </c>
      <c r="F1555" s="23">
        <v>10720408</v>
      </c>
      <c r="G1555" s="47" t="s">
        <v>856</v>
      </c>
      <c r="H1555" s="106">
        <v>7727273</v>
      </c>
      <c r="I1555" s="260"/>
      <c r="J1555" s="106"/>
      <c r="K1555" s="101">
        <f t="shared" si="30"/>
        <v>7727273</v>
      </c>
      <c r="L1555" s="207"/>
    </row>
    <row r="1556" spans="1:12" ht="102" x14ac:dyDescent="0.35">
      <c r="A1556" s="23">
        <v>23020102</v>
      </c>
      <c r="B1556" s="436" t="s">
        <v>2893</v>
      </c>
      <c r="C1556" s="23">
        <v>70740</v>
      </c>
      <c r="D1556" s="46">
        <v>40000010106</v>
      </c>
      <c r="E1556" s="25">
        <v>3101</v>
      </c>
      <c r="F1556" s="23">
        <v>10711201</v>
      </c>
      <c r="G1556" s="47" t="s">
        <v>857</v>
      </c>
      <c r="H1556" s="106">
        <v>7727273</v>
      </c>
      <c r="I1556" s="260"/>
      <c r="J1556" s="106"/>
      <c r="K1556" s="101">
        <f t="shared" si="30"/>
        <v>7727273</v>
      </c>
      <c r="L1556" s="207"/>
    </row>
    <row r="1557" spans="1:12" ht="102" x14ac:dyDescent="0.35">
      <c r="A1557" s="23">
        <v>23020102</v>
      </c>
      <c r="B1557" s="436" t="s">
        <v>2893</v>
      </c>
      <c r="C1557" s="23">
        <v>70740</v>
      </c>
      <c r="D1557" s="46">
        <v>40000010106</v>
      </c>
      <c r="E1557" s="25">
        <v>3101</v>
      </c>
      <c r="F1557" s="23">
        <v>10720801</v>
      </c>
      <c r="G1557" s="47" t="s">
        <v>858</v>
      </c>
      <c r="H1557" s="106">
        <v>7727273</v>
      </c>
      <c r="I1557" s="260"/>
      <c r="J1557" s="106"/>
      <c r="K1557" s="101">
        <f t="shared" si="30"/>
        <v>7727273</v>
      </c>
      <c r="L1557" s="207"/>
    </row>
    <row r="1558" spans="1:12" ht="102" x14ac:dyDescent="0.35">
      <c r="A1558" s="23">
        <v>23020102</v>
      </c>
      <c r="B1558" s="436" t="s">
        <v>2893</v>
      </c>
      <c r="C1558" s="23">
        <v>70740</v>
      </c>
      <c r="D1558" s="46">
        <v>40000010106</v>
      </c>
      <c r="E1558" s="25">
        <v>3101</v>
      </c>
      <c r="F1558" s="23">
        <v>10712203</v>
      </c>
      <c r="G1558" s="47" t="s">
        <v>859</v>
      </c>
      <c r="H1558" s="106">
        <v>7727273</v>
      </c>
      <c r="I1558" s="260"/>
      <c r="J1558" s="106"/>
      <c r="K1558" s="101">
        <f t="shared" si="30"/>
        <v>7727273</v>
      </c>
      <c r="L1558" s="207"/>
    </row>
    <row r="1559" spans="1:12" ht="102" x14ac:dyDescent="0.35">
      <c r="A1559" s="23">
        <v>23020102</v>
      </c>
      <c r="B1559" s="436" t="s">
        <v>2893</v>
      </c>
      <c r="C1559" s="23">
        <v>70740</v>
      </c>
      <c r="D1559" s="46">
        <v>40000010106</v>
      </c>
      <c r="E1559" s="25">
        <v>3101</v>
      </c>
      <c r="F1559" s="23">
        <v>10731510</v>
      </c>
      <c r="G1559" s="47" t="s">
        <v>860</v>
      </c>
      <c r="H1559" s="106">
        <v>7727273</v>
      </c>
      <c r="I1559" s="260"/>
      <c r="J1559" s="106"/>
      <c r="K1559" s="101">
        <f t="shared" si="30"/>
        <v>7727273</v>
      </c>
      <c r="L1559" s="207"/>
    </row>
    <row r="1560" spans="1:12" ht="102" x14ac:dyDescent="0.35">
      <c r="A1560" s="23">
        <v>23020102</v>
      </c>
      <c r="B1560" s="436" t="s">
        <v>2893</v>
      </c>
      <c r="C1560" s="23">
        <v>70740</v>
      </c>
      <c r="D1560" s="46">
        <v>40000010106</v>
      </c>
      <c r="E1560" s="25">
        <v>3101</v>
      </c>
      <c r="F1560" s="23">
        <v>10730203</v>
      </c>
      <c r="G1560" s="47" t="s">
        <v>861</v>
      </c>
      <c r="H1560" s="106">
        <v>7727273</v>
      </c>
      <c r="I1560" s="260"/>
      <c r="J1560" s="106"/>
      <c r="K1560" s="101">
        <f t="shared" si="30"/>
        <v>7727273</v>
      </c>
      <c r="L1560" s="207"/>
    </row>
    <row r="1561" spans="1:12" ht="102" x14ac:dyDescent="0.35">
      <c r="A1561" s="23">
        <v>23020102</v>
      </c>
      <c r="B1561" s="436" t="s">
        <v>2893</v>
      </c>
      <c r="C1561" s="23">
        <v>70740</v>
      </c>
      <c r="D1561" s="46">
        <v>40000010106</v>
      </c>
      <c r="E1561" s="25">
        <v>3101</v>
      </c>
      <c r="F1561" s="23">
        <v>10722009</v>
      </c>
      <c r="G1561" s="47" t="s">
        <v>862</v>
      </c>
      <c r="H1561" s="106">
        <v>7727273</v>
      </c>
      <c r="I1561" s="260"/>
      <c r="J1561" s="106"/>
      <c r="K1561" s="101">
        <f t="shared" si="30"/>
        <v>7727273</v>
      </c>
      <c r="L1561" s="207"/>
    </row>
    <row r="1562" spans="1:12" ht="102" x14ac:dyDescent="0.35">
      <c r="A1562" s="34">
        <v>23020102</v>
      </c>
      <c r="B1562" s="436" t="s">
        <v>2893</v>
      </c>
      <c r="C1562" s="34">
        <v>70740</v>
      </c>
      <c r="D1562" s="49">
        <v>40000010106</v>
      </c>
      <c r="E1562" s="36">
        <v>3101</v>
      </c>
      <c r="F1562" s="34">
        <v>10720702</v>
      </c>
      <c r="G1562" s="50" t="s">
        <v>863</v>
      </c>
      <c r="H1562" s="114">
        <v>7727273</v>
      </c>
      <c r="I1562" s="264"/>
      <c r="J1562" s="114"/>
      <c r="K1562" s="99">
        <f t="shared" si="30"/>
        <v>7727273</v>
      </c>
      <c r="L1562" s="206"/>
    </row>
    <row r="1563" spans="1:12" ht="102" x14ac:dyDescent="0.35">
      <c r="A1563" s="23">
        <v>23020102</v>
      </c>
      <c r="B1563" s="436" t="s">
        <v>2893</v>
      </c>
      <c r="C1563" s="23">
        <v>70740</v>
      </c>
      <c r="D1563" s="46">
        <v>40000010106</v>
      </c>
      <c r="E1563" s="25">
        <v>3101</v>
      </c>
      <c r="F1563" s="23">
        <v>10711001</v>
      </c>
      <c r="G1563" s="47" t="s">
        <v>864</v>
      </c>
      <c r="H1563" s="106">
        <v>7727273</v>
      </c>
      <c r="I1563" s="260"/>
      <c r="J1563" s="106"/>
      <c r="K1563" s="101">
        <f t="shared" si="30"/>
        <v>7727273</v>
      </c>
      <c r="L1563" s="207"/>
    </row>
    <row r="1564" spans="1:12" ht="102" x14ac:dyDescent="0.35">
      <c r="A1564" s="23">
        <v>23020102</v>
      </c>
      <c r="B1564" s="436" t="s">
        <v>2893</v>
      </c>
      <c r="C1564" s="23">
        <v>70740</v>
      </c>
      <c r="D1564" s="46">
        <v>40000010106</v>
      </c>
      <c r="E1564" s="25">
        <v>3101</v>
      </c>
      <c r="F1564" s="23">
        <v>10731406</v>
      </c>
      <c r="G1564" s="47" t="s">
        <v>865</v>
      </c>
      <c r="H1564" s="106">
        <v>7727273</v>
      </c>
      <c r="I1564" s="260"/>
      <c r="J1564" s="106"/>
      <c r="K1564" s="101">
        <f t="shared" si="30"/>
        <v>7727273</v>
      </c>
      <c r="L1564" s="207"/>
    </row>
    <row r="1565" spans="1:12" ht="51" x14ac:dyDescent="0.35">
      <c r="A1565" s="54">
        <v>23020102</v>
      </c>
      <c r="B1565" s="436" t="s">
        <v>2893</v>
      </c>
      <c r="C1565" s="54">
        <v>70443</v>
      </c>
      <c r="D1565" s="75">
        <v>40000010106</v>
      </c>
      <c r="E1565" s="56">
        <v>3101</v>
      </c>
      <c r="F1565" s="54">
        <v>10721300</v>
      </c>
      <c r="G1565" s="86" t="s">
        <v>866</v>
      </c>
      <c r="H1565" s="117">
        <v>20000000</v>
      </c>
      <c r="I1565" s="263"/>
      <c r="J1565" s="118"/>
      <c r="K1565" s="117">
        <f t="shared" si="30"/>
        <v>20000000</v>
      </c>
      <c r="L1565" s="400" t="s">
        <v>2555</v>
      </c>
    </row>
    <row r="1566" spans="1:12" ht="51" x14ac:dyDescent="0.35">
      <c r="A1566" s="54">
        <v>23020102</v>
      </c>
      <c r="B1566" s="436" t="s">
        <v>2893</v>
      </c>
      <c r="C1566" s="54">
        <v>70740</v>
      </c>
      <c r="D1566" s="75">
        <v>40000010106</v>
      </c>
      <c r="E1566" s="56">
        <v>3101</v>
      </c>
      <c r="F1566" s="54">
        <v>10721300</v>
      </c>
      <c r="G1566" s="86" t="s">
        <v>909</v>
      </c>
      <c r="H1566" s="117">
        <v>10000000</v>
      </c>
      <c r="I1566" s="263"/>
      <c r="J1566" s="118"/>
      <c r="K1566" s="117">
        <f t="shared" si="30"/>
        <v>10000000</v>
      </c>
      <c r="L1566" s="400" t="s">
        <v>2555</v>
      </c>
    </row>
    <row r="1567" spans="1:12" ht="51" x14ac:dyDescent="0.35">
      <c r="A1567" s="23">
        <v>23020101</v>
      </c>
      <c r="B1567" s="436" t="s">
        <v>2890</v>
      </c>
      <c r="C1567" s="23">
        <v>70133</v>
      </c>
      <c r="D1567" s="46">
        <v>130000010106</v>
      </c>
      <c r="E1567" s="25">
        <v>3101</v>
      </c>
      <c r="F1567" s="23">
        <v>10721300</v>
      </c>
      <c r="G1567" s="47" t="s">
        <v>2573</v>
      </c>
      <c r="H1567" s="27">
        <v>9540000</v>
      </c>
      <c r="I1567" s="215"/>
      <c r="J1567" s="41">
        <v>100000000</v>
      </c>
      <c r="K1567" s="41">
        <f t="shared" si="30"/>
        <v>109540000</v>
      </c>
      <c r="L1567" s="207"/>
    </row>
    <row r="1568" spans="1:12" ht="51" x14ac:dyDescent="0.35">
      <c r="A1568" s="23">
        <v>23020101</v>
      </c>
      <c r="B1568" s="436" t="s">
        <v>2890</v>
      </c>
      <c r="C1568" s="23">
        <v>70133</v>
      </c>
      <c r="D1568" s="46">
        <v>130000010106</v>
      </c>
      <c r="E1568" s="25">
        <v>3101</v>
      </c>
      <c r="F1568" s="23">
        <v>10721300</v>
      </c>
      <c r="G1568" s="47" t="s">
        <v>2574</v>
      </c>
      <c r="H1568" s="27">
        <v>5000000</v>
      </c>
      <c r="I1568" s="215"/>
      <c r="J1568" s="41"/>
      <c r="K1568" s="41">
        <f t="shared" si="30"/>
        <v>5000000</v>
      </c>
      <c r="L1568" s="207"/>
    </row>
    <row r="1569" spans="1:12" ht="51" x14ac:dyDescent="0.35">
      <c r="A1569" s="23">
        <v>23020101</v>
      </c>
      <c r="B1569" s="436" t="s">
        <v>2890</v>
      </c>
      <c r="C1569" s="23">
        <v>70133</v>
      </c>
      <c r="D1569" s="46">
        <v>130000010106</v>
      </c>
      <c r="E1569" s="25">
        <v>3101</v>
      </c>
      <c r="F1569" s="23">
        <v>10710904</v>
      </c>
      <c r="G1569" s="47" t="s">
        <v>2575</v>
      </c>
      <c r="H1569" s="27">
        <v>5400000</v>
      </c>
      <c r="I1569" s="215"/>
      <c r="J1569" s="41"/>
      <c r="K1569" s="41">
        <f t="shared" ref="K1569:K1594" si="31">SUM(H1569,J1569)</f>
        <v>5400000</v>
      </c>
      <c r="L1569" s="207"/>
    </row>
    <row r="1570" spans="1:12" ht="51" x14ac:dyDescent="0.35">
      <c r="A1570" s="23">
        <v>23020101</v>
      </c>
      <c r="B1570" s="436" t="s">
        <v>2890</v>
      </c>
      <c r="C1570" s="23">
        <v>70133</v>
      </c>
      <c r="D1570" s="46">
        <v>130000010106</v>
      </c>
      <c r="E1570" s="25">
        <v>3101</v>
      </c>
      <c r="F1570" s="23">
        <v>10731705</v>
      </c>
      <c r="G1570" s="47" t="s">
        <v>2576</v>
      </c>
      <c r="H1570" s="27">
        <v>4400000</v>
      </c>
      <c r="I1570" s="215"/>
      <c r="J1570" s="41"/>
      <c r="K1570" s="41">
        <f t="shared" si="31"/>
        <v>4400000</v>
      </c>
      <c r="L1570" s="207"/>
    </row>
    <row r="1571" spans="1:12" ht="51" x14ac:dyDescent="0.35">
      <c r="A1571" s="23">
        <v>23020101</v>
      </c>
      <c r="B1571" s="436" t="s">
        <v>2890</v>
      </c>
      <c r="C1571" s="23">
        <v>70133</v>
      </c>
      <c r="D1571" s="46">
        <v>130000010106</v>
      </c>
      <c r="E1571" s="25">
        <v>3101</v>
      </c>
      <c r="F1571" s="23">
        <v>10710900</v>
      </c>
      <c r="G1571" s="47" t="s">
        <v>2577</v>
      </c>
      <c r="H1571" s="27">
        <v>2400000</v>
      </c>
      <c r="I1571" s="215"/>
      <c r="J1571" s="41"/>
      <c r="K1571" s="41">
        <f t="shared" si="31"/>
        <v>2400000</v>
      </c>
      <c r="L1571" s="207"/>
    </row>
    <row r="1572" spans="1:12" ht="51" x14ac:dyDescent="0.35">
      <c r="A1572" s="23">
        <v>23020101</v>
      </c>
      <c r="B1572" s="436" t="s">
        <v>2890</v>
      </c>
      <c r="C1572" s="23">
        <v>70133</v>
      </c>
      <c r="D1572" s="46">
        <v>130000010106</v>
      </c>
      <c r="E1572" s="25">
        <v>3101</v>
      </c>
      <c r="F1572" s="23">
        <v>10721300</v>
      </c>
      <c r="G1572" s="47" t="s">
        <v>2578</v>
      </c>
      <c r="H1572" s="27">
        <v>30000000</v>
      </c>
      <c r="I1572" s="215"/>
      <c r="J1572" s="41">
        <v>-15000000</v>
      </c>
      <c r="K1572" s="41">
        <f t="shared" si="31"/>
        <v>15000000</v>
      </c>
      <c r="L1572" s="207"/>
    </row>
    <row r="1573" spans="1:12" ht="51" x14ac:dyDescent="0.35">
      <c r="A1573" s="23">
        <v>23020101</v>
      </c>
      <c r="B1573" s="436" t="s">
        <v>2890</v>
      </c>
      <c r="C1573" s="23">
        <v>70133</v>
      </c>
      <c r="D1573" s="46">
        <v>130000010106</v>
      </c>
      <c r="E1573" s="25">
        <v>3101</v>
      </c>
      <c r="F1573" s="23">
        <v>10721300</v>
      </c>
      <c r="G1573" s="47" t="s">
        <v>2579</v>
      </c>
      <c r="H1573" s="27">
        <v>10000000</v>
      </c>
      <c r="I1573" s="215"/>
      <c r="J1573" s="41">
        <v>-5000000</v>
      </c>
      <c r="K1573" s="41">
        <f t="shared" si="31"/>
        <v>5000000</v>
      </c>
      <c r="L1573" s="207"/>
    </row>
    <row r="1574" spans="1:12" x14ac:dyDescent="0.35">
      <c r="A1574" s="34">
        <v>23020101</v>
      </c>
      <c r="B1574" s="436" t="s">
        <v>2891</v>
      </c>
      <c r="C1574" s="34">
        <v>70421</v>
      </c>
      <c r="D1574" s="49">
        <v>10000010104</v>
      </c>
      <c r="E1574" s="36">
        <v>3101</v>
      </c>
      <c r="F1574" s="34">
        <v>10721300</v>
      </c>
      <c r="G1574" s="37" t="s">
        <v>2818</v>
      </c>
      <c r="H1574" s="38">
        <v>6450000</v>
      </c>
      <c r="I1574" s="38"/>
      <c r="J1574" s="44"/>
      <c r="K1574" s="38">
        <f t="shared" si="31"/>
        <v>6450000</v>
      </c>
      <c r="L1574" s="206"/>
    </row>
    <row r="1575" spans="1:12" ht="51" x14ac:dyDescent="0.35">
      <c r="A1575" s="23">
        <v>23020101</v>
      </c>
      <c r="B1575" s="436" t="s">
        <v>2891</v>
      </c>
      <c r="C1575" s="23">
        <v>70610</v>
      </c>
      <c r="D1575" s="46">
        <v>50000020105</v>
      </c>
      <c r="E1575" s="25">
        <v>3101</v>
      </c>
      <c r="F1575" s="23">
        <v>10720517</v>
      </c>
      <c r="G1575" s="26" t="s">
        <v>2141</v>
      </c>
      <c r="H1575" s="27">
        <v>4000000</v>
      </c>
      <c r="I1575" s="215"/>
      <c r="J1575" s="41"/>
      <c r="K1575" s="27">
        <f t="shared" si="31"/>
        <v>4000000</v>
      </c>
      <c r="L1575" s="207"/>
    </row>
    <row r="1576" spans="1:12" ht="51" x14ac:dyDescent="0.35">
      <c r="A1576" s="23">
        <v>23020101</v>
      </c>
      <c r="B1576" s="436" t="s">
        <v>2891</v>
      </c>
      <c r="C1576" s="23">
        <v>70610</v>
      </c>
      <c r="D1576" s="46">
        <v>50000020105</v>
      </c>
      <c r="E1576" s="25">
        <v>3101</v>
      </c>
      <c r="F1576" s="23">
        <v>10720517</v>
      </c>
      <c r="G1576" s="26" t="s">
        <v>2142</v>
      </c>
      <c r="H1576" s="27">
        <v>4800000</v>
      </c>
      <c r="I1576" s="215"/>
      <c r="J1576" s="41"/>
      <c r="K1576" s="27">
        <f t="shared" si="31"/>
        <v>4800000</v>
      </c>
      <c r="L1576" s="207"/>
    </row>
    <row r="1577" spans="1:12" ht="76.5" x14ac:dyDescent="0.35">
      <c r="A1577" s="23">
        <v>23020101</v>
      </c>
      <c r="B1577" s="436" t="s">
        <v>2891</v>
      </c>
      <c r="C1577" s="23">
        <v>70610</v>
      </c>
      <c r="D1577" s="46">
        <v>50000020105</v>
      </c>
      <c r="E1577" s="25">
        <v>3101</v>
      </c>
      <c r="F1577" s="23">
        <v>10720517</v>
      </c>
      <c r="G1577" s="26" t="s">
        <v>2143</v>
      </c>
      <c r="H1577" s="41">
        <v>15000000</v>
      </c>
      <c r="I1577" s="220"/>
      <c r="J1577" s="41">
        <v>-10000000</v>
      </c>
      <c r="K1577" s="27">
        <f t="shared" si="31"/>
        <v>5000000</v>
      </c>
      <c r="L1577" s="207"/>
    </row>
    <row r="1578" spans="1:12" ht="51" x14ac:dyDescent="0.35">
      <c r="A1578" s="23">
        <v>23020101</v>
      </c>
      <c r="B1578" s="436" t="s">
        <v>2891</v>
      </c>
      <c r="C1578" s="23">
        <v>70610</v>
      </c>
      <c r="D1578" s="46">
        <v>50000020105</v>
      </c>
      <c r="E1578" s="25">
        <v>3101</v>
      </c>
      <c r="F1578" s="23">
        <v>10720517</v>
      </c>
      <c r="G1578" s="26" t="s">
        <v>2144</v>
      </c>
      <c r="H1578" s="41">
        <v>9430000</v>
      </c>
      <c r="I1578" s="220"/>
      <c r="J1578" s="41">
        <v>-5000000</v>
      </c>
      <c r="K1578" s="27">
        <f t="shared" si="31"/>
        <v>4430000</v>
      </c>
      <c r="L1578" s="207"/>
    </row>
    <row r="1579" spans="1:12" ht="51" x14ac:dyDescent="0.35">
      <c r="A1579" s="23">
        <v>23020101</v>
      </c>
      <c r="B1579" s="436" t="s">
        <v>2891</v>
      </c>
      <c r="C1579" s="23">
        <v>70133</v>
      </c>
      <c r="D1579" s="46">
        <v>130000010106</v>
      </c>
      <c r="E1579" s="25">
        <v>3101</v>
      </c>
      <c r="F1579" s="23">
        <v>10721300</v>
      </c>
      <c r="G1579" s="47" t="s">
        <v>2795</v>
      </c>
      <c r="H1579" s="27">
        <v>49608081</v>
      </c>
      <c r="I1579" s="282"/>
      <c r="J1579" s="41">
        <v>-24804040.5</v>
      </c>
      <c r="K1579" s="27">
        <f t="shared" si="31"/>
        <v>24804040.5</v>
      </c>
      <c r="L1579" s="207"/>
    </row>
    <row r="1580" spans="1:12" ht="76.5" x14ac:dyDescent="0.35">
      <c r="A1580" s="23">
        <v>23020101</v>
      </c>
      <c r="B1580" s="436" t="s">
        <v>2891</v>
      </c>
      <c r="C1580" s="23">
        <v>70133</v>
      </c>
      <c r="D1580" s="46">
        <v>130000010106</v>
      </c>
      <c r="E1580" s="25">
        <v>3101</v>
      </c>
      <c r="F1580" s="23">
        <v>10721300</v>
      </c>
      <c r="G1580" s="47" t="s">
        <v>2796</v>
      </c>
      <c r="H1580" s="27">
        <v>20000000</v>
      </c>
      <c r="I1580" s="282"/>
      <c r="J1580" s="41">
        <v>-10000000</v>
      </c>
      <c r="K1580" s="27">
        <f t="shared" si="31"/>
        <v>10000000</v>
      </c>
      <c r="L1580" s="207"/>
    </row>
    <row r="1581" spans="1:12" x14ac:dyDescent="0.35">
      <c r="A1581" s="23">
        <v>23020101</v>
      </c>
      <c r="B1581" s="436" t="s">
        <v>2891</v>
      </c>
      <c r="C1581" s="23">
        <v>70133</v>
      </c>
      <c r="D1581" s="46">
        <v>130000010106</v>
      </c>
      <c r="E1581" s="25">
        <v>3101</v>
      </c>
      <c r="F1581" s="23">
        <v>10721300</v>
      </c>
      <c r="G1581" s="26" t="s">
        <v>299</v>
      </c>
      <c r="H1581" s="67">
        <v>6720000</v>
      </c>
      <c r="I1581" s="224"/>
      <c r="J1581" s="67">
        <v>3280000</v>
      </c>
      <c r="K1581" s="67">
        <f t="shared" si="31"/>
        <v>10000000</v>
      </c>
      <c r="L1581" s="207"/>
    </row>
    <row r="1582" spans="1:12" ht="76.5" x14ac:dyDescent="0.35">
      <c r="A1582" s="23">
        <v>23020101</v>
      </c>
      <c r="B1582" s="436" t="s">
        <v>2891</v>
      </c>
      <c r="C1582" s="23">
        <v>70443</v>
      </c>
      <c r="D1582" s="46">
        <v>30000020106</v>
      </c>
      <c r="E1582" s="25">
        <v>3101</v>
      </c>
      <c r="F1582" s="23">
        <v>10721300</v>
      </c>
      <c r="G1582" s="47" t="s">
        <v>381</v>
      </c>
      <c r="H1582" s="27">
        <v>8000000</v>
      </c>
      <c r="I1582" s="215"/>
      <c r="J1582" s="41"/>
      <c r="K1582" s="41">
        <f t="shared" si="31"/>
        <v>8000000</v>
      </c>
      <c r="L1582" s="207"/>
    </row>
    <row r="1583" spans="1:12" ht="51" x14ac:dyDescent="0.35">
      <c r="A1583" s="23">
        <v>23020101</v>
      </c>
      <c r="B1583" s="436" t="s">
        <v>2891</v>
      </c>
      <c r="C1583" s="23">
        <v>70443</v>
      </c>
      <c r="D1583" s="46">
        <v>60000010103</v>
      </c>
      <c r="E1583" s="25">
        <v>3101</v>
      </c>
      <c r="F1583" s="23">
        <v>10721300</v>
      </c>
      <c r="G1583" s="47" t="s">
        <v>382</v>
      </c>
      <c r="H1583" s="27">
        <v>5000000</v>
      </c>
      <c r="I1583" s="215"/>
      <c r="J1583" s="41"/>
      <c r="K1583" s="41">
        <f t="shared" si="31"/>
        <v>5000000</v>
      </c>
      <c r="L1583" s="207"/>
    </row>
    <row r="1584" spans="1:12" ht="51" x14ac:dyDescent="0.35">
      <c r="A1584" s="23">
        <v>23020101</v>
      </c>
      <c r="B1584" s="436" t="s">
        <v>2891</v>
      </c>
      <c r="C1584" s="23">
        <v>70443</v>
      </c>
      <c r="D1584" s="46">
        <v>60000010103</v>
      </c>
      <c r="E1584" s="25">
        <v>3101</v>
      </c>
      <c r="F1584" s="23">
        <v>10721300</v>
      </c>
      <c r="G1584" s="47" t="s">
        <v>383</v>
      </c>
      <c r="H1584" s="27">
        <v>5000000</v>
      </c>
      <c r="I1584" s="215"/>
      <c r="J1584" s="41"/>
      <c r="K1584" s="27">
        <f t="shared" si="31"/>
        <v>5000000</v>
      </c>
      <c r="L1584" s="207"/>
    </row>
    <row r="1585" spans="1:12" ht="51" x14ac:dyDescent="0.35">
      <c r="A1585" s="23">
        <v>23020101</v>
      </c>
      <c r="B1585" s="436" t="s">
        <v>2891</v>
      </c>
      <c r="C1585" s="23">
        <v>70443</v>
      </c>
      <c r="D1585" s="46">
        <v>80000020102</v>
      </c>
      <c r="E1585" s="25">
        <v>3101</v>
      </c>
      <c r="F1585" s="23">
        <v>10721300</v>
      </c>
      <c r="G1585" s="47" t="s">
        <v>384</v>
      </c>
      <c r="H1585" s="27">
        <v>5000000</v>
      </c>
      <c r="I1585" s="215"/>
      <c r="J1585" s="41"/>
      <c r="K1585" s="27">
        <f t="shared" si="31"/>
        <v>5000000</v>
      </c>
      <c r="L1585" s="207"/>
    </row>
    <row r="1586" spans="1:12" ht="51" x14ac:dyDescent="0.35">
      <c r="A1586" s="23">
        <v>23020101</v>
      </c>
      <c r="B1586" s="436" t="s">
        <v>2891</v>
      </c>
      <c r="C1586" s="23">
        <v>70610</v>
      </c>
      <c r="D1586" s="46">
        <v>60000010103</v>
      </c>
      <c r="E1586" s="25">
        <v>3101</v>
      </c>
      <c r="F1586" s="23">
        <v>10721300</v>
      </c>
      <c r="G1586" s="47" t="s">
        <v>2671</v>
      </c>
      <c r="H1586" s="27">
        <v>300451448</v>
      </c>
      <c r="I1586" s="215"/>
      <c r="J1586" s="41">
        <v>-200000000</v>
      </c>
      <c r="K1586" s="27">
        <f t="shared" si="31"/>
        <v>100451448</v>
      </c>
      <c r="L1586" s="207"/>
    </row>
    <row r="1587" spans="1:12" ht="51" x14ac:dyDescent="0.35">
      <c r="A1587" s="23">
        <v>23020101</v>
      </c>
      <c r="B1587" s="436" t="s">
        <v>2891</v>
      </c>
      <c r="C1587" s="23">
        <v>70610</v>
      </c>
      <c r="D1587" s="46">
        <v>60000010103</v>
      </c>
      <c r="E1587" s="25">
        <v>3101</v>
      </c>
      <c r="F1587" s="23">
        <v>10721300</v>
      </c>
      <c r="G1587" s="47" t="s">
        <v>2672</v>
      </c>
      <c r="H1587" s="27">
        <v>45000000</v>
      </c>
      <c r="I1587" s="215"/>
      <c r="J1587" s="41">
        <v>-35000000</v>
      </c>
      <c r="K1587" s="27">
        <f t="shared" si="31"/>
        <v>10000000</v>
      </c>
      <c r="L1587" s="207"/>
    </row>
    <row r="1588" spans="1:12" ht="76.5" x14ac:dyDescent="0.35">
      <c r="A1588" s="78">
        <v>23020101</v>
      </c>
      <c r="B1588" s="436" t="s">
        <v>2891</v>
      </c>
      <c r="C1588" s="78">
        <v>70443</v>
      </c>
      <c r="D1588" s="79">
        <v>70000010102</v>
      </c>
      <c r="E1588" s="80">
        <v>3101</v>
      </c>
      <c r="F1588" s="78">
        <v>10730102</v>
      </c>
      <c r="G1588" s="129" t="s">
        <v>1064</v>
      </c>
      <c r="H1588" s="81">
        <v>1000000</v>
      </c>
      <c r="I1588" s="228"/>
      <c r="J1588" s="133"/>
      <c r="K1588" s="81">
        <f t="shared" si="31"/>
        <v>1000000</v>
      </c>
      <c r="L1588" s="399" t="s">
        <v>2889</v>
      </c>
    </row>
    <row r="1589" spans="1:12" ht="51" x14ac:dyDescent="0.35">
      <c r="A1589" s="54">
        <v>23020101</v>
      </c>
      <c r="B1589" s="436" t="s">
        <v>2891</v>
      </c>
      <c r="C1589" s="54">
        <v>70443</v>
      </c>
      <c r="D1589" s="75">
        <v>80000010102</v>
      </c>
      <c r="E1589" s="56">
        <v>3101</v>
      </c>
      <c r="F1589" s="54">
        <v>10721300</v>
      </c>
      <c r="G1589" s="57" t="s">
        <v>1065</v>
      </c>
      <c r="H1589" s="58">
        <v>2577620</v>
      </c>
      <c r="I1589" s="221"/>
      <c r="J1589" s="87"/>
      <c r="K1589" s="58">
        <f t="shared" si="31"/>
        <v>2577620</v>
      </c>
      <c r="L1589" s="400" t="s">
        <v>2889</v>
      </c>
    </row>
    <row r="1590" spans="1:12" ht="51" x14ac:dyDescent="0.35">
      <c r="A1590" s="54">
        <v>23020101</v>
      </c>
      <c r="B1590" s="436" t="s">
        <v>2891</v>
      </c>
      <c r="C1590" s="54">
        <v>70443</v>
      </c>
      <c r="D1590" s="75">
        <v>70000010103</v>
      </c>
      <c r="E1590" s="56">
        <v>3101</v>
      </c>
      <c r="F1590" s="54">
        <v>10710900</v>
      </c>
      <c r="G1590" s="57" t="s">
        <v>1066</v>
      </c>
      <c r="H1590" s="58">
        <v>2613707</v>
      </c>
      <c r="I1590" s="221"/>
      <c r="J1590" s="87"/>
      <c r="K1590" s="58">
        <f t="shared" si="31"/>
        <v>2613707</v>
      </c>
      <c r="L1590" s="400" t="s">
        <v>2889</v>
      </c>
    </row>
    <row r="1591" spans="1:12" ht="51" x14ac:dyDescent="0.35">
      <c r="A1591" s="54">
        <v>23020101</v>
      </c>
      <c r="B1591" s="436" t="s">
        <v>2891</v>
      </c>
      <c r="C1591" s="54">
        <v>70443</v>
      </c>
      <c r="D1591" s="75">
        <v>30000020103</v>
      </c>
      <c r="E1591" s="56">
        <v>3101</v>
      </c>
      <c r="F1591" s="54">
        <v>10720500</v>
      </c>
      <c r="G1591" s="86" t="s">
        <v>1989</v>
      </c>
      <c r="H1591" s="58">
        <v>2010544</v>
      </c>
      <c r="I1591" s="221"/>
      <c r="J1591" s="87"/>
      <c r="K1591" s="58">
        <f t="shared" si="31"/>
        <v>2010544</v>
      </c>
      <c r="L1591" s="400" t="s">
        <v>2889</v>
      </c>
    </row>
    <row r="1592" spans="1:12" ht="76.5" x14ac:dyDescent="0.35">
      <c r="A1592" s="54">
        <v>23020101</v>
      </c>
      <c r="B1592" s="436" t="s">
        <v>2891</v>
      </c>
      <c r="C1592" s="54">
        <v>70443</v>
      </c>
      <c r="D1592" s="75">
        <v>30000020103</v>
      </c>
      <c r="E1592" s="56">
        <v>3101</v>
      </c>
      <c r="F1592" s="54">
        <v>10721300</v>
      </c>
      <c r="G1592" s="86" t="s">
        <v>1990</v>
      </c>
      <c r="H1592" s="58">
        <v>1500000</v>
      </c>
      <c r="I1592" s="221"/>
      <c r="J1592" s="87"/>
      <c r="K1592" s="58">
        <f t="shared" si="31"/>
        <v>1500000</v>
      </c>
      <c r="L1592" s="400" t="s">
        <v>2889</v>
      </c>
    </row>
    <row r="1593" spans="1:12" ht="51" x14ac:dyDescent="0.35">
      <c r="A1593" s="54">
        <v>23020101</v>
      </c>
      <c r="B1593" s="436" t="s">
        <v>2891</v>
      </c>
      <c r="C1593" s="54">
        <v>70443</v>
      </c>
      <c r="D1593" s="75">
        <v>80000020102</v>
      </c>
      <c r="E1593" s="56">
        <v>3101</v>
      </c>
      <c r="F1593" s="54">
        <v>10721300</v>
      </c>
      <c r="G1593" s="57" t="s">
        <v>1067</v>
      </c>
      <c r="H1593" s="58">
        <v>3015816</v>
      </c>
      <c r="I1593" s="221"/>
      <c r="J1593" s="87"/>
      <c r="K1593" s="58">
        <f t="shared" si="31"/>
        <v>3015816</v>
      </c>
      <c r="L1593" s="400" t="s">
        <v>2889</v>
      </c>
    </row>
    <row r="1594" spans="1:12" ht="51" x14ac:dyDescent="0.35">
      <c r="A1594" s="54">
        <v>23020101</v>
      </c>
      <c r="B1594" s="436" t="s">
        <v>2891</v>
      </c>
      <c r="C1594" s="54">
        <v>70443</v>
      </c>
      <c r="D1594" s="75">
        <v>70000010103</v>
      </c>
      <c r="E1594" s="56">
        <v>3101</v>
      </c>
      <c r="F1594" s="54">
        <v>10721300</v>
      </c>
      <c r="G1594" s="57" t="s">
        <v>1068</v>
      </c>
      <c r="H1594" s="58">
        <v>3015816</v>
      </c>
      <c r="I1594" s="221"/>
      <c r="J1594" s="87"/>
      <c r="K1594" s="58">
        <f t="shared" si="31"/>
        <v>3015816</v>
      </c>
      <c r="L1594" s="400" t="s">
        <v>2889</v>
      </c>
    </row>
    <row r="1595" spans="1:12" ht="51" x14ac:dyDescent="0.35">
      <c r="A1595" s="23">
        <v>23020101</v>
      </c>
      <c r="B1595" s="436" t="s">
        <v>2892</v>
      </c>
      <c r="C1595" s="23">
        <v>70443</v>
      </c>
      <c r="D1595" s="46">
        <v>130000010106</v>
      </c>
      <c r="E1595" s="25">
        <v>3101</v>
      </c>
      <c r="F1595" s="23">
        <v>10710900</v>
      </c>
      <c r="G1595" s="47" t="s">
        <v>2653</v>
      </c>
      <c r="H1595" s="27">
        <v>34600000</v>
      </c>
      <c r="I1595" s="215"/>
      <c r="J1595" s="41">
        <v>-25000000</v>
      </c>
      <c r="K1595" s="27">
        <f>H1595+J1595</f>
        <v>9600000</v>
      </c>
      <c r="L1595" s="207"/>
    </row>
    <row r="1596" spans="1:12" ht="51" x14ac:dyDescent="0.35">
      <c r="A1596" s="23">
        <v>23020101</v>
      </c>
      <c r="B1596" s="436" t="s">
        <v>2892</v>
      </c>
      <c r="C1596" s="23">
        <v>70111</v>
      </c>
      <c r="D1596" s="46">
        <v>130000010106</v>
      </c>
      <c r="E1596" s="25">
        <v>3101</v>
      </c>
      <c r="F1596" s="23">
        <v>10710900</v>
      </c>
      <c r="G1596" s="47" t="s">
        <v>2654</v>
      </c>
      <c r="H1596" s="27">
        <v>10000000</v>
      </c>
      <c r="I1596" s="215"/>
      <c r="J1596" s="41">
        <v>-5000000</v>
      </c>
      <c r="K1596" s="27">
        <f>H1596+J1596</f>
        <v>5000000</v>
      </c>
      <c r="L1596" s="207"/>
    </row>
    <row r="1597" spans="1:12" ht="51" x14ac:dyDescent="0.35">
      <c r="A1597" s="23">
        <v>23020101</v>
      </c>
      <c r="B1597" s="436" t="s">
        <v>2892</v>
      </c>
      <c r="C1597" s="23">
        <v>70330</v>
      </c>
      <c r="D1597" s="46">
        <v>60000010105</v>
      </c>
      <c r="E1597" s="25">
        <v>3101</v>
      </c>
      <c r="F1597" s="23">
        <v>10721300</v>
      </c>
      <c r="G1597" s="47" t="s">
        <v>442</v>
      </c>
      <c r="H1597" s="27">
        <v>75000000</v>
      </c>
      <c r="I1597" s="215"/>
      <c r="J1597" s="41">
        <v>-50000000</v>
      </c>
      <c r="K1597" s="27">
        <f t="shared" ref="K1597:K1660" si="32">SUM(H1597,J1597)</f>
        <v>25000000</v>
      </c>
      <c r="L1597" s="207"/>
    </row>
    <row r="1598" spans="1:12" x14ac:dyDescent="0.35">
      <c r="A1598" s="23">
        <v>23020101</v>
      </c>
      <c r="B1598" s="436" t="s">
        <v>2892</v>
      </c>
      <c r="C1598" s="23">
        <v>70443</v>
      </c>
      <c r="D1598" s="46">
        <v>130000010106</v>
      </c>
      <c r="E1598" s="25">
        <v>3101</v>
      </c>
      <c r="F1598" s="23">
        <v>10711100</v>
      </c>
      <c r="G1598" s="26" t="s">
        <v>424</v>
      </c>
      <c r="H1598" s="41">
        <v>10000000</v>
      </c>
      <c r="I1598" s="220"/>
      <c r="J1598" s="41"/>
      <c r="K1598" s="27">
        <f t="shared" si="32"/>
        <v>10000000</v>
      </c>
      <c r="L1598" s="207"/>
    </row>
    <row r="1599" spans="1:12" x14ac:dyDescent="0.35">
      <c r="A1599" s="23">
        <v>23020101</v>
      </c>
      <c r="B1599" s="436" t="s">
        <v>2892</v>
      </c>
      <c r="C1599" s="23">
        <v>70443</v>
      </c>
      <c r="D1599" s="46">
        <v>130000010106</v>
      </c>
      <c r="E1599" s="25">
        <v>3101</v>
      </c>
      <c r="F1599" s="23">
        <v>10711000</v>
      </c>
      <c r="G1599" s="26" t="s">
        <v>425</v>
      </c>
      <c r="H1599" s="41">
        <v>10000000</v>
      </c>
      <c r="I1599" s="220"/>
      <c r="J1599" s="41"/>
      <c r="K1599" s="27">
        <f t="shared" si="32"/>
        <v>10000000</v>
      </c>
      <c r="L1599" s="207"/>
    </row>
    <row r="1600" spans="1:12" x14ac:dyDescent="0.35">
      <c r="A1600" s="23">
        <v>23020101</v>
      </c>
      <c r="B1600" s="436" t="s">
        <v>2892</v>
      </c>
      <c r="C1600" s="23">
        <v>70443</v>
      </c>
      <c r="D1600" s="46">
        <v>130000010106</v>
      </c>
      <c r="E1600" s="25">
        <v>3101</v>
      </c>
      <c r="F1600" s="23">
        <v>10720600</v>
      </c>
      <c r="G1600" s="26" t="s">
        <v>426</v>
      </c>
      <c r="H1600" s="41">
        <v>25000000</v>
      </c>
      <c r="I1600" s="220"/>
      <c r="J1600" s="41">
        <v>-10000000</v>
      </c>
      <c r="K1600" s="27">
        <f t="shared" si="32"/>
        <v>15000000</v>
      </c>
      <c r="L1600" s="207"/>
    </row>
    <row r="1601" spans="1:23" x14ac:dyDescent="0.35">
      <c r="A1601" s="23">
        <v>23020101</v>
      </c>
      <c r="B1601" s="436" t="s">
        <v>2892</v>
      </c>
      <c r="C1601" s="23">
        <v>70443</v>
      </c>
      <c r="D1601" s="46">
        <v>130000010106</v>
      </c>
      <c r="E1601" s="25">
        <v>3101</v>
      </c>
      <c r="F1601" s="23">
        <v>10720600</v>
      </c>
      <c r="G1601" s="26" t="s">
        <v>427</v>
      </c>
      <c r="H1601" s="41">
        <v>25000000</v>
      </c>
      <c r="I1601" s="220"/>
      <c r="J1601" s="41">
        <v>-10000000</v>
      </c>
      <c r="K1601" s="27">
        <f t="shared" si="32"/>
        <v>15000000</v>
      </c>
      <c r="L1601" s="207"/>
    </row>
    <row r="1602" spans="1:23" x14ac:dyDescent="0.35">
      <c r="A1602" s="23">
        <v>23020101</v>
      </c>
      <c r="B1602" s="436" t="s">
        <v>2892</v>
      </c>
      <c r="C1602" s="23">
        <v>70443</v>
      </c>
      <c r="D1602" s="46">
        <v>130000010106</v>
      </c>
      <c r="E1602" s="25">
        <v>3101</v>
      </c>
      <c r="F1602" s="23">
        <v>10720700</v>
      </c>
      <c r="G1602" s="26" t="s">
        <v>428</v>
      </c>
      <c r="H1602" s="41">
        <v>40000000</v>
      </c>
      <c r="I1602" s="220"/>
      <c r="J1602" s="41">
        <v>150000000</v>
      </c>
      <c r="K1602" s="27">
        <f t="shared" si="32"/>
        <v>190000000</v>
      </c>
      <c r="L1602" s="207"/>
    </row>
    <row r="1603" spans="1:23" s="323" customFormat="1" x14ac:dyDescent="0.35">
      <c r="A1603" s="34">
        <v>23020101</v>
      </c>
      <c r="B1603" s="436" t="s">
        <v>2892</v>
      </c>
      <c r="C1603" s="34">
        <v>70443</v>
      </c>
      <c r="D1603" s="49">
        <v>130000010106</v>
      </c>
      <c r="E1603" s="36">
        <v>3101</v>
      </c>
      <c r="F1603" s="34">
        <v>10730104</v>
      </c>
      <c r="G1603" s="37" t="s">
        <v>429</v>
      </c>
      <c r="H1603" s="44">
        <v>20000000</v>
      </c>
      <c r="I1603" s="219"/>
      <c r="J1603" s="44">
        <v>-10000000</v>
      </c>
      <c r="K1603" s="38">
        <f t="shared" si="32"/>
        <v>10000000</v>
      </c>
      <c r="L1603" s="206"/>
      <c r="M1603" s="42"/>
      <c r="N1603" s="42"/>
      <c r="O1603" s="42"/>
      <c r="P1603" s="42"/>
      <c r="Q1603" s="42"/>
      <c r="R1603" s="42"/>
      <c r="S1603" s="42"/>
      <c r="T1603" s="42"/>
      <c r="U1603" s="42"/>
      <c r="V1603" s="42"/>
      <c r="W1603" s="42"/>
    </row>
    <row r="1604" spans="1:23" x14ac:dyDescent="0.35">
      <c r="A1604" s="60">
        <v>23020101</v>
      </c>
      <c r="B1604" s="436" t="s">
        <v>2892</v>
      </c>
      <c r="C1604" s="60">
        <v>70443</v>
      </c>
      <c r="D1604" s="109">
        <v>130000010106</v>
      </c>
      <c r="E1604" s="62">
        <v>3101</v>
      </c>
      <c r="F1604" s="60">
        <v>10731500</v>
      </c>
      <c r="G1604" s="28" t="s">
        <v>430</v>
      </c>
      <c r="H1604" s="40">
        <v>20000000</v>
      </c>
      <c r="I1604" s="243"/>
      <c r="J1604" s="40">
        <v>-10000000</v>
      </c>
      <c r="K1604" s="29">
        <f t="shared" si="32"/>
        <v>10000000</v>
      </c>
      <c r="L1604" s="574"/>
    </row>
    <row r="1605" spans="1:23" ht="76.5" x14ac:dyDescent="0.35">
      <c r="A1605" s="6">
        <v>23020101</v>
      </c>
      <c r="B1605" s="436" t="s">
        <v>2892</v>
      </c>
      <c r="C1605" s="6">
        <v>70133</v>
      </c>
      <c r="D1605" s="110">
        <v>60000010103</v>
      </c>
      <c r="E1605" s="8">
        <v>3101</v>
      </c>
      <c r="F1605" s="6">
        <v>10721306</v>
      </c>
      <c r="G1605" s="9" t="s">
        <v>451</v>
      </c>
      <c r="H1605" s="64">
        <v>40000160</v>
      </c>
      <c r="I1605" s="261"/>
      <c r="J1605" s="216">
        <v>40000160</v>
      </c>
      <c r="K1605" s="554">
        <f t="shared" si="32"/>
        <v>80000320</v>
      </c>
      <c r="L1605" s="199"/>
    </row>
    <row r="1606" spans="1:23" ht="51" x14ac:dyDescent="0.35">
      <c r="A1606" s="6">
        <v>23020101</v>
      </c>
      <c r="B1606" s="436" t="s">
        <v>2893</v>
      </c>
      <c r="C1606" s="6">
        <v>70443</v>
      </c>
      <c r="D1606" s="110">
        <v>50000010104</v>
      </c>
      <c r="E1606" s="8">
        <v>3101</v>
      </c>
      <c r="F1606" s="6">
        <v>10720608</v>
      </c>
      <c r="G1606" s="111" t="s">
        <v>519</v>
      </c>
      <c r="H1606" s="10">
        <v>20925660</v>
      </c>
      <c r="I1606" s="214"/>
      <c r="J1606" s="533">
        <v>-10000000</v>
      </c>
      <c r="K1606" s="10">
        <f t="shared" si="32"/>
        <v>10925660</v>
      </c>
      <c r="L1606" s="199"/>
    </row>
    <row r="1607" spans="1:23" ht="51" x14ac:dyDescent="0.35">
      <c r="A1607" s="6">
        <v>23020101</v>
      </c>
      <c r="B1607" s="436" t="s">
        <v>2893</v>
      </c>
      <c r="C1607" s="6">
        <v>70443</v>
      </c>
      <c r="D1607" s="110">
        <v>50000010104</v>
      </c>
      <c r="E1607" s="8">
        <v>3101</v>
      </c>
      <c r="F1607" s="6">
        <v>10720705</v>
      </c>
      <c r="G1607" s="111" t="s">
        <v>520</v>
      </c>
      <c r="H1607" s="10">
        <v>6880000</v>
      </c>
      <c r="I1607" s="214"/>
      <c r="J1607" s="517"/>
      <c r="K1607" s="10">
        <f t="shared" si="32"/>
        <v>6880000</v>
      </c>
      <c r="L1607" s="199"/>
    </row>
    <row r="1608" spans="1:23" ht="76.5" x14ac:dyDescent="0.35">
      <c r="A1608" s="6">
        <v>23020101</v>
      </c>
      <c r="B1608" s="436" t="s">
        <v>2893</v>
      </c>
      <c r="C1608" s="6">
        <v>70443</v>
      </c>
      <c r="D1608" s="110">
        <v>50000010104</v>
      </c>
      <c r="E1608" s="8">
        <v>3101</v>
      </c>
      <c r="F1608" s="6">
        <v>10721300</v>
      </c>
      <c r="G1608" s="111" t="s">
        <v>521</v>
      </c>
      <c r="H1608" s="10">
        <v>17200000</v>
      </c>
      <c r="I1608" s="214"/>
      <c r="J1608" s="517">
        <v>-10000000</v>
      </c>
      <c r="K1608" s="10">
        <f t="shared" si="32"/>
        <v>7200000</v>
      </c>
      <c r="L1608" s="199"/>
    </row>
    <row r="1609" spans="1:23" ht="76.5" x14ac:dyDescent="0.35">
      <c r="A1609" s="6">
        <v>23020101</v>
      </c>
      <c r="B1609" s="436" t="s">
        <v>2893</v>
      </c>
      <c r="C1609" s="6">
        <v>70443</v>
      </c>
      <c r="D1609" s="110">
        <v>50000010104</v>
      </c>
      <c r="E1609" s="8">
        <v>3101</v>
      </c>
      <c r="F1609" s="6">
        <v>10721300</v>
      </c>
      <c r="G1609" s="111" t="s">
        <v>522</v>
      </c>
      <c r="H1609" s="10">
        <v>41280000</v>
      </c>
      <c r="I1609" s="214"/>
      <c r="J1609" s="517">
        <v>-30000000</v>
      </c>
      <c r="K1609" s="10">
        <f t="shared" si="32"/>
        <v>11280000</v>
      </c>
      <c r="L1609" s="199"/>
    </row>
    <row r="1610" spans="1:23" ht="51" x14ac:dyDescent="0.35">
      <c r="A1610" s="6">
        <v>23020101</v>
      </c>
      <c r="B1610" s="436" t="s">
        <v>2893</v>
      </c>
      <c r="C1610" s="6">
        <v>70443</v>
      </c>
      <c r="D1610" s="110">
        <v>50000010104</v>
      </c>
      <c r="E1610" s="8">
        <v>3101</v>
      </c>
      <c r="F1610" s="6">
        <v>10721300</v>
      </c>
      <c r="G1610" s="111" t="s">
        <v>523</v>
      </c>
      <c r="H1610" s="10">
        <v>17200000</v>
      </c>
      <c r="I1610" s="214"/>
      <c r="J1610" s="517">
        <v>-10000000</v>
      </c>
      <c r="K1610" s="10">
        <f t="shared" si="32"/>
        <v>7200000</v>
      </c>
      <c r="L1610" s="199"/>
    </row>
    <row r="1611" spans="1:23" ht="76.5" x14ac:dyDescent="0.35">
      <c r="A1611" s="6">
        <v>23020101</v>
      </c>
      <c r="B1611" s="436" t="s">
        <v>2893</v>
      </c>
      <c r="C1611" s="6">
        <v>70443</v>
      </c>
      <c r="D1611" s="110">
        <v>50000010104</v>
      </c>
      <c r="E1611" s="8">
        <v>3101</v>
      </c>
      <c r="F1611" s="6">
        <v>10721300</v>
      </c>
      <c r="G1611" s="111" t="s">
        <v>524</v>
      </c>
      <c r="H1611" s="10">
        <v>3096000</v>
      </c>
      <c r="I1611" s="214"/>
      <c r="J1611" s="517"/>
      <c r="K1611" s="10">
        <f t="shared" si="32"/>
        <v>3096000</v>
      </c>
      <c r="L1611" s="199"/>
    </row>
    <row r="1612" spans="1:23" ht="76.5" x14ac:dyDescent="0.35">
      <c r="A1612" s="6">
        <v>23020101</v>
      </c>
      <c r="B1612" s="436" t="s">
        <v>2893</v>
      </c>
      <c r="C1612" s="6">
        <v>70443</v>
      </c>
      <c r="D1612" s="110">
        <v>50000010104</v>
      </c>
      <c r="E1612" s="8">
        <v>3101</v>
      </c>
      <c r="F1612" s="6">
        <v>10721300</v>
      </c>
      <c r="G1612" s="111" t="s">
        <v>525</v>
      </c>
      <c r="H1612" s="10">
        <v>17200000</v>
      </c>
      <c r="I1612" s="214"/>
      <c r="J1612" s="517">
        <v>-10000000</v>
      </c>
      <c r="K1612" s="10">
        <f t="shared" si="32"/>
        <v>7200000</v>
      </c>
      <c r="L1612" s="199"/>
    </row>
    <row r="1613" spans="1:23" ht="51" x14ac:dyDescent="0.35">
      <c r="A1613" s="6">
        <v>23020101</v>
      </c>
      <c r="B1613" s="436" t="s">
        <v>2893</v>
      </c>
      <c r="C1613" s="6">
        <v>70443</v>
      </c>
      <c r="D1613" s="110">
        <v>50000010104</v>
      </c>
      <c r="E1613" s="8">
        <v>3101</v>
      </c>
      <c r="F1613" s="6">
        <v>10721300</v>
      </c>
      <c r="G1613" s="111" t="s">
        <v>526</v>
      </c>
      <c r="H1613" s="10">
        <v>5160000</v>
      </c>
      <c r="I1613" s="214"/>
      <c r="J1613" s="11"/>
      <c r="K1613" s="10">
        <f t="shared" si="32"/>
        <v>5160000</v>
      </c>
      <c r="L1613" s="199"/>
    </row>
    <row r="1614" spans="1:23" ht="51" x14ac:dyDescent="0.35">
      <c r="A1614" s="6">
        <v>23020101</v>
      </c>
      <c r="B1614" s="436" t="s">
        <v>2893</v>
      </c>
      <c r="C1614" s="6">
        <v>70443</v>
      </c>
      <c r="D1614" s="110">
        <v>50000010104</v>
      </c>
      <c r="E1614" s="8">
        <v>3101</v>
      </c>
      <c r="F1614" s="6">
        <v>10721300</v>
      </c>
      <c r="G1614" s="111" t="s">
        <v>527</v>
      </c>
      <c r="H1614" s="10">
        <v>6880000</v>
      </c>
      <c r="I1614" s="214"/>
      <c r="J1614" s="11"/>
      <c r="K1614" s="10">
        <f t="shared" si="32"/>
        <v>6880000</v>
      </c>
      <c r="L1614" s="199"/>
    </row>
    <row r="1615" spans="1:23" s="151" customFormat="1" ht="51" x14ac:dyDescent="0.35">
      <c r="A1615" s="6">
        <v>23020101</v>
      </c>
      <c r="B1615" s="436" t="s">
        <v>2893</v>
      </c>
      <c r="C1615" s="6">
        <v>70443</v>
      </c>
      <c r="D1615" s="110">
        <v>50000010104</v>
      </c>
      <c r="E1615" s="8">
        <v>3101</v>
      </c>
      <c r="F1615" s="6">
        <v>10721300</v>
      </c>
      <c r="G1615" s="111" t="s">
        <v>528</v>
      </c>
      <c r="H1615" s="10">
        <v>6880000</v>
      </c>
      <c r="I1615" s="214"/>
      <c r="J1615" s="11"/>
      <c r="K1615" s="10">
        <f t="shared" si="32"/>
        <v>6880000</v>
      </c>
      <c r="L1615" s="199"/>
      <c r="M1615" s="42"/>
      <c r="N1615" s="42"/>
      <c r="O1615" s="42"/>
      <c r="P1615" s="42"/>
      <c r="Q1615" s="42"/>
      <c r="R1615" s="42"/>
      <c r="S1615" s="42"/>
      <c r="T1615" s="42"/>
      <c r="U1615" s="42"/>
      <c r="V1615" s="42"/>
      <c r="W1615" s="42"/>
    </row>
    <row r="1616" spans="1:23" x14ac:dyDescent="0.35">
      <c r="A1616" s="6">
        <v>23020101</v>
      </c>
      <c r="B1616" s="436" t="s">
        <v>2893</v>
      </c>
      <c r="C1616" s="6">
        <v>70941</v>
      </c>
      <c r="D1616" s="110">
        <v>110000010102</v>
      </c>
      <c r="E1616" s="8">
        <v>3101</v>
      </c>
      <c r="F1616" s="6">
        <v>10721300</v>
      </c>
      <c r="G1616" s="9" t="s">
        <v>2191</v>
      </c>
      <c r="H1616" s="64">
        <v>3440</v>
      </c>
      <c r="I1616" s="261"/>
      <c r="J1616" s="216"/>
      <c r="K1616" s="64">
        <f t="shared" si="32"/>
        <v>3440</v>
      </c>
      <c r="L1616" s="199"/>
    </row>
    <row r="1617" spans="1:23" ht="51" x14ac:dyDescent="0.35">
      <c r="A1617" s="34">
        <v>23020101</v>
      </c>
      <c r="B1617" s="436" t="s">
        <v>2893</v>
      </c>
      <c r="C1617" s="34">
        <v>70941</v>
      </c>
      <c r="D1617" s="49">
        <v>50000010104</v>
      </c>
      <c r="E1617" s="36">
        <v>3101</v>
      </c>
      <c r="F1617" s="34">
        <v>10721300</v>
      </c>
      <c r="G1617" s="37" t="s">
        <v>2498</v>
      </c>
      <c r="H1617" s="38">
        <v>5160000</v>
      </c>
      <c r="I1617" s="218"/>
      <c r="J1617" s="44">
        <v>20000000</v>
      </c>
      <c r="K1617" s="38">
        <f t="shared" si="32"/>
        <v>25160000</v>
      </c>
      <c r="L1617" s="206"/>
    </row>
    <row r="1618" spans="1:23" s="323" customFormat="1" ht="76.5" x14ac:dyDescent="0.35">
      <c r="A1618" s="23">
        <v>23020101</v>
      </c>
      <c r="B1618" s="436" t="s">
        <v>2893</v>
      </c>
      <c r="C1618" s="23">
        <v>70941</v>
      </c>
      <c r="D1618" s="46">
        <v>50000010104</v>
      </c>
      <c r="E1618" s="25">
        <v>3101</v>
      </c>
      <c r="F1618" s="23">
        <v>10721300</v>
      </c>
      <c r="G1618" s="26" t="s">
        <v>2496</v>
      </c>
      <c r="H1618" s="27">
        <v>3440000</v>
      </c>
      <c r="I1618" s="215"/>
      <c r="J1618" s="41">
        <v>20000000</v>
      </c>
      <c r="K1618" s="27">
        <f t="shared" si="32"/>
        <v>23440000</v>
      </c>
      <c r="L1618" s="207"/>
      <c r="M1618" s="42"/>
      <c r="N1618" s="42"/>
      <c r="O1618" s="42"/>
      <c r="P1618" s="42"/>
      <c r="Q1618" s="42"/>
      <c r="R1618" s="42"/>
      <c r="S1618" s="42"/>
      <c r="T1618" s="42"/>
      <c r="U1618" s="42"/>
      <c r="V1618" s="42"/>
      <c r="W1618" s="42"/>
    </row>
    <row r="1619" spans="1:23" ht="51" x14ac:dyDescent="0.35">
      <c r="A1619" s="23">
        <v>23020101</v>
      </c>
      <c r="B1619" s="436" t="s">
        <v>2893</v>
      </c>
      <c r="C1619" s="23">
        <v>70941</v>
      </c>
      <c r="D1619" s="46">
        <v>50000010104</v>
      </c>
      <c r="E1619" s="25">
        <v>3101</v>
      </c>
      <c r="F1619" s="23">
        <v>10721300</v>
      </c>
      <c r="G1619" s="26" t="s">
        <v>2497</v>
      </c>
      <c r="H1619" s="27">
        <v>1720000</v>
      </c>
      <c r="I1619" s="215"/>
      <c r="J1619" s="41">
        <v>10000000</v>
      </c>
      <c r="K1619" s="27">
        <f t="shared" si="32"/>
        <v>11720000</v>
      </c>
      <c r="L1619" s="207"/>
    </row>
    <row r="1620" spans="1:23" ht="51" x14ac:dyDescent="0.35">
      <c r="A1620" s="23">
        <v>23020101</v>
      </c>
      <c r="B1620" s="436" t="s">
        <v>2893</v>
      </c>
      <c r="C1620" s="23">
        <v>70941</v>
      </c>
      <c r="D1620" s="46">
        <v>50000010104</v>
      </c>
      <c r="E1620" s="25">
        <v>3101</v>
      </c>
      <c r="F1620" s="23">
        <v>10721300</v>
      </c>
      <c r="G1620" s="47" t="s">
        <v>2473</v>
      </c>
      <c r="H1620" s="27">
        <v>1032000</v>
      </c>
      <c r="I1620" s="215"/>
      <c r="J1620" s="41">
        <v>20000000</v>
      </c>
      <c r="K1620" s="27">
        <f t="shared" si="32"/>
        <v>21032000</v>
      </c>
      <c r="L1620" s="207"/>
    </row>
    <row r="1621" spans="1:23" ht="51" x14ac:dyDescent="0.35">
      <c r="A1621" s="23">
        <v>23020101</v>
      </c>
      <c r="B1621" s="436" t="s">
        <v>2893</v>
      </c>
      <c r="C1621" s="23">
        <v>70941</v>
      </c>
      <c r="D1621" s="46">
        <v>50000010104</v>
      </c>
      <c r="E1621" s="25">
        <v>3101</v>
      </c>
      <c r="F1621" s="23">
        <v>10721300</v>
      </c>
      <c r="G1621" s="47" t="s">
        <v>2475</v>
      </c>
      <c r="H1621" s="27">
        <v>688000</v>
      </c>
      <c r="I1621" s="215"/>
      <c r="J1621" s="41">
        <v>10000000</v>
      </c>
      <c r="K1621" s="27">
        <f t="shared" si="32"/>
        <v>10688000</v>
      </c>
      <c r="L1621" s="207"/>
    </row>
    <row r="1622" spans="1:23" ht="51" x14ac:dyDescent="0.35">
      <c r="A1622" s="23">
        <v>23020101</v>
      </c>
      <c r="B1622" s="436" t="s">
        <v>2893</v>
      </c>
      <c r="C1622" s="23">
        <v>70941</v>
      </c>
      <c r="D1622" s="46">
        <v>50000010104</v>
      </c>
      <c r="E1622" s="25">
        <v>3101</v>
      </c>
      <c r="F1622" s="23">
        <v>10721300</v>
      </c>
      <c r="G1622" s="47" t="s">
        <v>2476</v>
      </c>
      <c r="H1622" s="27">
        <v>5160000</v>
      </c>
      <c r="I1622" s="215"/>
      <c r="J1622" s="41">
        <v>20000000</v>
      </c>
      <c r="K1622" s="27">
        <f t="shared" si="32"/>
        <v>25160000</v>
      </c>
      <c r="L1622" s="207"/>
    </row>
    <row r="1623" spans="1:23" ht="51" x14ac:dyDescent="0.35">
      <c r="A1623" s="23">
        <v>23020101</v>
      </c>
      <c r="B1623" s="436" t="s">
        <v>2893</v>
      </c>
      <c r="C1623" s="23">
        <v>70941</v>
      </c>
      <c r="D1623" s="46">
        <v>30000020104</v>
      </c>
      <c r="E1623" s="25">
        <v>3101</v>
      </c>
      <c r="F1623" s="23">
        <v>10721300</v>
      </c>
      <c r="G1623" s="47" t="s">
        <v>2477</v>
      </c>
      <c r="H1623" s="27">
        <v>5160000</v>
      </c>
      <c r="I1623" s="215"/>
      <c r="J1623" s="41">
        <v>20000000</v>
      </c>
      <c r="K1623" s="27">
        <f t="shared" si="32"/>
        <v>25160000</v>
      </c>
      <c r="L1623" s="207"/>
    </row>
    <row r="1624" spans="1:23" s="323" customFormat="1" ht="51" x14ac:dyDescent="0.35">
      <c r="A1624" s="23">
        <v>23020101</v>
      </c>
      <c r="B1624" s="436" t="s">
        <v>2893</v>
      </c>
      <c r="C1624" s="23">
        <v>70941</v>
      </c>
      <c r="D1624" s="46">
        <v>50000010104</v>
      </c>
      <c r="E1624" s="25">
        <v>3101</v>
      </c>
      <c r="F1624" s="23">
        <v>10721300</v>
      </c>
      <c r="G1624" s="47" t="s">
        <v>2487</v>
      </c>
      <c r="H1624" s="27">
        <v>2752000</v>
      </c>
      <c r="I1624" s="215"/>
      <c r="J1624" s="41">
        <v>20000000</v>
      </c>
      <c r="K1624" s="27">
        <f t="shared" si="32"/>
        <v>22752000</v>
      </c>
      <c r="L1624" s="207"/>
      <c r="M1624" s="42"/>
      <c r="N1624" s="42"/>
      <c r="O1624" s="42"/>
      <c r="P1624" s="42"/>
      <c r="Q1624" s="42"/>
      <c r="R1624" s="42"/>
      <c r="S1624" s="42"/>
      <c r="T1624" s="42"/>
      <c r="U1624" s="42"/>
      <c r="V1624" s="42"/>
      <c r="W1624" s="42"/>
    </row>
    <row r="1625" spans="1:23" ht="51" x14ac:dyDescent="0.35">
      <c r="A1625" s="23">
        <v>23020101</v>
      </c>
      <c r="B1625" s="436" t="s">
        <v>2893</v>
      </c>
      <c r="C1625" s="23">
        <v>70942</v>
      </c>
      <c r="D1625" s="46">
        <v>130000010106</v>
      </c>
      <c r="E1625" s="25">
        <v>3101</v>
      </c>
      <c r="F1625" s="23">
        <v>10721300</v>
      </c>
      <c r="G1625" s="47" t="s">
        <v>619</v>
      </c>
      <c r="H1625" s="101">
        <v>8002610.7000000002</v>
      </c>
      <c r="I1625" s="255">
        <v>1848000</v>
      </c>
      <c r="J1625" s="101">
        <v>21649308.809999999</v>
      </c>
      <c r="K1625" s="101">
        <f t="shared" si="32"/>
        <v>29651919.509999998</v>
      </c>
      <c r="L1625" s="559"/>
    </row>
    <row r="1626" spans="1:23" x14ac:dyDescent="0.35">
      <c r="A1626" s="23">
        <v>23020101</v>
      </c>
      <c r="B1626" s="436" t="s">
        <v>2893</v>
      </c>
      <c r="C1626" s="23">
        <v>70133</v>
      </c>
      <c r="D1626" s="46">
        <v>60000010103</v>
      </c>
      <c r="E1626" s="25">
        <v>3101</v>
      </c>
      <c r="F1626" s="23">
        <v>10721300</v>
      </c>
      <c r="G1626" s="26" t="s">
        <v>299</v>
      </c>
      <c r="H1626" s="27"/>
      <c r="I1626" s="215"/>
      <c r="J1626" s="27"/>
      <c r="K1626" s="27">
        <f t="shared" si="32"/>
        <v>0</v>
      </c>
      <c r="L1626" s="207"/>
    </row>
    <row r="1627" spans="1:23" ht="51" x14ac:dyDescent="0.35">
      <c r="A1627" s="54">
        <v>23020101</v>
      </c>
      <c r="B1627" s="436" t="s">
        <v>2893</v>
      </c>
      <c r="C1627" s="54">
        <v>70740</v>
      </c>
      <c r="D1627" s="75">
        <v>40000010106</v>
      </c>
      <c r="E1627" s="56">
        <v>3101</v>
      </c>
      <c r="F1627" s="54">
        <v>10721300</v>
      </c>
      <c r="G1627" s="86" t="s">
        <v>850</v>
      </c>
      <c r="H1627" s="117">
        <v>20000000</v>
      </c>
      <c r="I1627" s="263"/>
      <c r="J1627" s="118"/>
      <c r="K1627" s="117">
        <f t="shared" si="32"/>
        <v>20000000</v>
      </c>
      <c r="L1627" s="400" t="s">
        <v>2555</v>
      </c>
    </row>
    <row r="1628" spans="1:23" ht="51" x14ac:dyDescent="0.35">
      <c r="A1628" s="54">
        <v>23020101</v>
      </c>
      <c r="B1628" s="436" t="s">
        <v>2893</v>
      </c>
      <c r="C1628" s="54">
        <v>70740</v>
      </c>
      <c r="D1628" s="75">
        <v>40000010106</v>
      </c>
      <c r="E1628" s="56">
        <v>3101</v>
      </c>
      <c r="F1628" s="54">
        <v>10721300</v>
      </c>
      <c r="G1628" s="86" t="s">
        <v>851</v>
      </c>
      <c r="H1628" s="117">
        <v>70000000</v>
      </c>
      <c r="I1628" s="263"/>
      <c r="J1628" s="122">
        <v>-50000000</v>
      </c>
      <c r="K1628" s="117">
        <f t="shared" si="32"/>
        <v>20000000</v>
      </c>
      <c r="L1628" s="400" t="s">
        <v>2555</v>
      </c>
    </row>
    <row r="1629" spans="1:23" s="323" customFormat="1" ht="51" x14ac:dyDescent="0.35">
      <c r="A1629" s="54">
        <v>23020101</v>
      </c>
      <c r="B1629" s="436" t="s">
        <v>2893</v>
      </c>
      <c r="C1629" s="54">
        <v>70740</v>
      </c>
      <c r="D1629" s="75">
        <v>40000010106</v>
      </c>
      <c r="E1629" s="56">
        <v>3101</v>
      </c>
      <c r="F1629" s="54">
        <v>10721300</v>
      </c>
      <c r="G1629" s="86" t="s">
        <v>852</v>
      </c>
      <c r="H1629" s="117">
        <v>15000000</v>
      </c>
      <c r="I1629" s="263"/>
      <c r="J1629" s="118"/>
      <c r="K1629" s="117">
        <f t="shared" si="32"/>
        <v>15000000</v>
      </c>
      <c r="L1629" s="400" t="s">
        <v>2555</v>
      </c>
      <c r="M1629" s="42"/>
      <c r="N1629" s="42"/>
      <c r="O1629" s="42"/>
      <c r="P1629" s="42"/>
      <c r="Q1629" s="42"/>
      <c r="R1629" s="42"/>
      <c r="S1629" s="42"/>
      <c r="T1629" s="42"/>
      <c r="U1629" s="42"/>
      <c r="V1629" s="42"/>
      <c r="W1629" s="42"/>
    </row>
    <row r="1630" spans="1:23" ht="51" x14ac:dyDescent="0.35">
      <c r="A1630" s="54">
        <v>23020101</v>
      </c>
      <c r="B1630" s="436" t="s">
        <v>2893</v>
      </c>
      <c r="C1630" s="54">
        <v>71080</v>
      </c>
      <c r="D1630" s="75">
        <v>60000010103</v>
      </c>
      <c r="E1630" s="56">
        <v>2101</v>
      </c>
      <c r="F1630" s="54">
        <v>10721300</v>
      </c>
      <c r="G1630" s="57" t="s">
        <v>963</v>
      </c>
      <c r="H1630" s="58">
        <v>10000000</v>
      </c>
      <c r="I1630" s="221"/>
      <c r="J1630" s="87"/>
      <c r="K1630" s="58">
        <f t="shared" si="32"/>
        <v>10000000</v>
      </c>
      <c r="L1630" s="400" t="s">
        <v>2557</v>
      </c>
    </row>
    <row r="1631" spans="1:23" ht="51" x14ac:dyDescent="0.35">
      <c r="A1631" s="78">
        <v>23020101</v>
      </c>
      <c r="B1631" s="436" t="s">
        <v>2893</v>
      </c>
      <c r="C1631" s="78">
        <v>71080</v>
      </c>
      <c r="D1631" s="79">
        <v>50000010104</v>
      </c>
      <c r="E1631" s="80">
        <v>2101</v>
      </c>
      <c r="F1631" s="78">
        <v>10721300</v>
      </c>
      <c r="G1631" s="129" t="s">
        <v>964</v>
      </c>
      <c r="H1631" s="81">
        <v>13250000</v>
      </c>
      <c r="I1631" s="228"/>
      <c r="J1631" s="133"/>
      <c r="K1631" s="81">
        <f t="shared" si="32"/>
        <v>13250000</v>
      </c>
      <c r="L1631" s="399" t="s">
        <v>2557</v>
      </c>
    </row>
    <row r="1632" spans="1:23" x14ac:dyDescent="0.35">
      <c r="A1632" s="54">
        <v>23020101</v>
      </c>
      <c r="B1632" s="436" t="s">
        <v>2893</v>
      </c>
      <c r="C1632" s="54">
        <v>71080</v>
      </c>
      <c r="D1632" s="75">
        <v>60000010103</v>
      </c>
      <c r="E1632" s="56">
        <v>2101</v>
      </c>
      <c r="F1632" s="54">
        <v>10721300</v>
      </c>
      <c r="G1632" s="57" t="s">
        <v>965</v>
      </c>
      <c r="H1632" s="58">
        <v>13250000</v>
      </c>
      <c r="I1632" s="221"/>
      <c r="J1632" s="87"/>
      <c r="K1632" s="58">
        <f t="shared" si="32"/>
        <v>13250000</v>
      </c>
      <c r="L1632" s="400" t="s">
        <v>2557</v>
      </c>
    </row>
    <row r="1633" spans="1:23" ht="51" x14ac:dyDescent="0.35">
      <c r="A1633" s="23">
        <v>23020101</v>
      </c>
      <c r="B1633" s="436" t="s">
        <v>2893</v>
      </c>
      <c r="C1633" s="23">
        <v>70443</v>
      </c>
      <c r="D1633" s="46">
        <v>40000010101</v>
      </c>
      <c r="E1633" s="25">
        <v>3101</v>
      </c>
      <c r="F1633" s="23">
        <v>10721300</v>
      </c>
      <c r="G1633" s="47" t="s">
        <v>992</v>
      </c>
      <c r="H1633" s="101">
        <v>4300000</v>
      </c>
      <c r="I1633" s="255"/>
      <c r="J1633" s="106">
        <v>-2000000</v>
      </c>
      <c r="K1633" s="101">
        <f t="shared" si="32"/>
        <v>2300000</v>
      </c>
      <c r="L1633" s="207"/>
    </row>
    <row r="1634" spans="1:23" ht="51" x14ac:dyDescent="0.35">
      <c r="A1634" s="23">
        <v>23020101</v>
      </c>
      <c r="B1634" s="436" t="s">
        <v>2893</v>
      </c>
      <c r="C1634" s="23">
        <v>70443</v>
      </c>
      <c r="D1634" s="46">
        <v>70000010104</v>
      </c>
      <c r="E1634" s="25">
        <v>3101</v>
      </c>
      <c r="F1634" s="23">
        <v>10712300</v>
      </c>
      <c r="G1634" s="47" t="s">
        <v>993</v>
      </c>
      <c r="H1634" s="101">
        <v>4300000</v>
      </c>
      <c r="I1634" s="255"/>
      <c r="J1634" s="106">
        <v>-2000000</v>
      </c>
      <c r="K1634" s="101">
        <f t="shared" si="32"/>
        <v>2300000</v>
      </c>
      <c r="L1634" s="207"/>
    </row>
    <row r="1635" spans="1:23" ht="51" x14ac:dyDescent="0.35">
      <c r="A1635" s="23">
        <v>23020101</v>
      </c>
      <c r="B1635" s="436" t="s">
        <v>2893</v>
      </c>
      <c r="C1635" s="23">
        <v>70443</v>
      </c>
      <c r="D1635" s="46">
        <v>70000010104</v>
      </c>
      <c r="E1635" s="25">
        <v>3101</v>
      </c>
      <c r="F1635" s="23">
        <v>10720702</v>
      </c>
      <c r="G1635" s="47" t="s">
        <v>994</v>
      </c>
      <c r="H1635" s="101">
        <v>4300000</v>
      </c>
      <c r="I1635" s="255"/>
      <c r="J1635" s="106">
        <v>-2000000</v>
      </c>
      <c r="K1635" s="101">
        <f t="shared" si="32"/>
        <v>2300000</v>
      </c>
      <c r="L1635" s="207"/>
    </row>
    <row r="1636" spans="1:23" ht="51" x14ac:dyDescent="0.35">
      <c r="A1636" s="23">
        <v>23020101</v>
      </c>
      <c r="B1636" s="436" t="s">
        <v>2893</v>
      </c>
      <c r="C1636" s="23">
        <v>70443</v>
      </c>
      <c r="D1636" s="46">
        <v>30000020106</v>
      </c>
      <c r="E1636" s="25">
        <v>3101</v>
      </c>
      <c r="F1636" s="23">
        <v>10721300</v>
      </c>
      <c r="G1636" s="47" t="s">
        <v>996</v>
      </c>
      <c r="H1636" s="101">
        <v>4300000</v>
      </c>
      <c r="I1636" s="255"/>
      <c r="J1636" s="106">
        <v>-2000000</v>
      </c>
      <c r="K1636" s="101">
        <f t="shared" si="32"/>
        <v>2300000</v>
      </c>
      <c r="L1636" s="207"/>
    </row>
    <row r="1637" spans="1:23" ht="51" x14ac:dyDescent="0.35">
      <c r="A1637" s="23">
        <v>23020101</v>
      </c>
      <c r="B1637" s="436" t="s">
        <v>2893</v>
      </c>
      <c r="C1637" s="23">
        <v>70443</v>
      </c>
      <c r="D1637" s="46">
        <v>80000020105</v>
      </c>
      <c r="E1637" s="25">
        <v>3101</v>
      </c>
      <c r="F1637" s="23">
        <v>10721300</v>
      </c>
      <c r="G1637" s="47" t="s">
        <v>997</v>
      </c>
      <c r="H1637" s="101">
        <v>4300000</v>
      </c>
      <c r="I1637" s="257"/>
      <c r="J1637" s="521">
        <v>-2000000</v>
      </c>
      <c r="K1637" s="101">
        <f t="shared" si="32"/>
        <v>2300000</v>
      </c>
      <c r="L1637" s="207"/>
    </row>
    <row r="1638" spans="1:23" s="323" customFormat="1" ht="51" x14ac:dyDescent="0.35">
      <c r="A1638" s="54">
        <v>23020101</v>
      </c>
      <c r="B1638" s="436" t="s">
        <v>2893</v>
      </c>
      <c r="C1638" s="54">
        <v>70443</v>
      </c>
      <c r="D1638" s="75">
        <v>70000010101</v>
      </c>
      <c r="E1638" s="56">
        <v>3101</v>
      </c>
      <c r="F1638" s="54">
        <v>10721300</v>
      </c>
      <c r="G1638" s="86" t="s">
        <v>1012</v>
      </c>
      <c r="H1638" s="117">
        <v>2037000</v>
      </c>
      <c r="I1638" s="263"/>
      <c r="J1638" s="117"/>
      <c r="K1638" s="117">
        <f t="shared" si="32"/>
        <v>2037000</v>
      </c>
      <c r="L1638" s="400" t="s">
        <v>2559</v>
      </c>
      <c r="M1638" s="42"/>
      <c r="N1638" s="42"/>
      <c r="O1638" s="42"/>
      <c r="P1638" s="42"/>
      <c r="Q1638" s="42"/>
      <c r="R1638" s="42"/>
      <c r="S1638" s="42"/>
      <c r="T1638" s="42"/>
      <c r="U1638" s="42"/>
      <c r="V1638" s="42"/>
      <c r="W1638" s="42"/>
    </row>
    <row r="1639" spans="1:23" ht="51" x14ac:dyDescent="0.35">
      <c r="A1639" s="54">
        <v>23020101</v>
      </c>
      <c r="B1639" s="436" t="s">
        <v>2893</v>
      </c>
      <c r="C1639" s="54">
        <v>70443</v>
      </c>
      <c r="D1639" s="75">
        <v>80000020102</v>
      </c>
      <c r="E1639" s="56">
        <v>3101</v>
      </c>
      <c r="F1639" s="54">
        <v>10721300</v>
      </c>
      <c r="G1639" s="86" t="s">
        <v>1013</v>
      </c>
      <c r="H1639" s="117">
        <v>1290000</v>
      </c>
      <c r="I1639" s="263"/>
      <c r="J1639" s="118"/>
      <c r="K1639" s="117">
        <f t="shared" si="32"/>
        <v>1290000</v>
      </c>
      <c r="L1639" s="400" t="s">
        <v>2559</v>
      </c>
    </row>
    <row r="1640" spans="1:23" ht="51" x14ac:dyDescent="0.35">
      <c r="A1640" s="54">
        <v>23020101</v>
      </c>
      <c r="B1640" s="436" t="s">
        <v>2893</v>
      </c>
      <c r="C1640" s="54">
        <v>70443</v>
      </c>
      <c r="D1640" s="75">
        <v>80000020102</v>
      </c>
      <c r="E1640" s="56">
        <v>3101</v>
      </c>
      <c r="F1640" s="54">
        <v>10721300</v>
      </c>
      <c r="G1640" s="86" t="s">
        <v>1014</v>
      </c>
      <c r="H1640" s="117">
        <v>1290000</v>
      </c>
      <c r="I1640" s="263"/>
      <c r="J1640" s="118"/>
      <c r="K1640" s="117">
        <f t="shared" si="32"/>
        <v>1290000</v>
      </c>
      <c r="L1640" s="400" t="s">
        <v>2559</v>
      </c>
    </row>
    <row r="1641" spans="1:23" ht="51" x14ac:dyDescent="0.35">
      <c r="A1641" s="23">
        <v>23020101</v>
      </c>
      <c r="B1641" s="436" t="s">
        <v>2893</v>
      </c>
      <c r="C1641" s="23">
        <v>70443</v>
      </c>
      <c r="D1641" s="46">
        <v>60000010105</v>
      </c>
      <c r="E1641" s="25">
        <v>3101</v>
      </c>
      <c r="F1641" s="23">
        <v>10721300</v>
      </c>
      <c r="G1641" s="47" t="s">
        <v>1016</v>
      </c>
      <c r="H1641" s="101">
        <v>2150000</v>
      </c>
      <c r="I1641" s="255"/>
      <c r="J1641" s="106"/>
      <c r="K1641" s="101">
        <f t="shared" si="32"/>
        <v>2150000</v>
      </c>
      <c r="L1641" s="207"/>
    </row>
    <row r="1642" spans="1:23" ht="51" x14ac:dyDescent="0.35">
      <c r="A1642" s="23">
        <v>23020101</v>
      </c>
      <c r="B1642" s="436" t="s">
        <v>2893</v>
      </c>
      <c r="C1642" s="23">
        <v>70443</v>
      </c>
      <c r="D1642" s="46">
        <v>60000010105</v>
      </c>
      <c r="E1642" s="25">
        <v>3101</v>
      </c>
      <c r="F1642" s="23">
        <v>10721300</v>
      </c>
      <c r="G1642" s="47" t="s">
        <v>1017</v>
      </c>
      <c r="H1642" s="101">
        <v>1720000</v>
      </c>
      <c r="I1642" s="255"/>
      <c r="J1642" s="106"/>
      <c r="K1642" s="101">
        <f t="shared" si="32"/>
        <v>1720000</v>
      </c>
      <c r="L1642" s="207"/>
    </row>
    <row r="1643" spans="1:23" x14ac:dyDescent="0.35">
      <c r="A1643" s="23">
        <v>23010136</v>
      </c>
      <c r="B1643" s="436" t="s">
        <v>2890</v>
      </c>
      <c r="C1643" s="23">
        <v>70460</v>
      </c>
      <c r="D1643" s="46">
        <v>110000010102</v>
      </c>
      <c r="E1643" s="25">
        <v>3101</v>
      </c>
      <c r="F1643" s="23">
        <v>10721300</v>
      </c>
      <c r="G1643" s="26" t="s">
        <v>2586</v>
      </c>
      <c r="H1643" s="27">
        <v>100000</v>
      </c>
      <c r="I1643" s="215"/>
      <c r="J1643" s="41"/>
      <c r="K1643" s="27">
        <f t="shared" si="32"/>
        <v>100000</v>
      </c>
      <c r="L1643" s="207"/>
    </row>
    <row r="1644" spans="1:23" s="323" customFormat="1" x14ac:dyDescent="0.35">
      <c r="A1644" s="23">
        <v>23010134</v>
      </c>
      <c r="B1644" s="436" t="s">
        <v>2891</v>
      </c>
      <c r="C1644" s="23">
        <v>70452</v>
      </c>
      <c r="D1644" s="46">
        <v>100000010104</v>
      </c>
      <c r="E1644" s="25">
        <v>3101</v>
      </c>
      <c r="F1644" s="23">
        <v>10721300</v>
      </c>
      <c r="G1644" s="26" t="s">
        <v>320</v>
      </c>
      <c r="H1644" s="39">
        <v>1000000</v>
      </c>
      <c r="I1644" s="220"/>
      <c r="J1644" s="41"/>
      <c r="K1644" s="41">
        <f t="shared" si="32"/>
        <v>1000000</v>
      </c>
      <c r="L1644" s="207"/>
      <c r="M1644" s="42"/>
      <c r="N1644" s="42"/>
      <c r="O1644" s="42"/>
      <c r="P1644" s="42"/>
      <c r="Q1644" s="42"/>
      <c r="R1644" s="42"/>
      <c r="S1644" s="42"/>
      <c r="T1644" s="42"/>
      <c r="U1644" s="42"/>
      <c r="V1644" s="42"/>
      <c r="W1644" s="42"/>
    </row>
    <row r="1645" spans="1:23" x14ac:dyDescent="0.35">
      <c r="A1645" s="23">
        <v>23010133</v>
      </c>
      <c r="B1645" s="436" t="s">
        <v>2891</v>
      </c>
      <c r="C1645" s="23">
        <v>70610</v>
      </c>
      <c r="D1645" s="46">
        <v>110000010104</v>
      </c>
      <c r="E1645" s="25">
        <v>3101</v>
      </c>
      <c r="F1645" s="23">
        <v>10721300</v>
      </c>
      <c r="G1645" s="26" t="s">
        <v>404</v>
      </c>
      <c r="H1645" s="41">
        <v>8480000</v>
      </c>
      <c r="I1645" s="220">
        <v>3570000</v>
      </c>
      <c r="J1645" s="27"/>
      <c r="K1645" s="27">
        <f t="shared" si="32"/>
        <v>8480000</v>
      </c>
      <c r="L1645" s="207"/>
    </row>
    <row r="1646" spans="1:23" x14ac:dyDescent="0.35">
      <c r="A1646" s="34">
        <v>23010132</v>
      </c>
      <c r="B1646" s="436" t="s">
        <v>2891</v>
      </c>
      <c r="C1646" s="34">
        <v>70560</v>
      </c>
      <c r="D1646" s="49">
        <v>50000010104</v>
      </c>
      <c r="E1646" s="36">
        <v>3101</v>
      </c>
      <c r="F1646" s="34">
        <v>10721300</v>
      </c>
      <c r="G1646" s="50" t="s">
        <v>398</v>
      </c>
      <c r="H1646" s="38">
        <v>5000000</v>
      </c>
      <c r="I1646" s="218"/>
      <c r="J1646" s="44"/>
      <c r="K1646" s="38">
        <f t="shared" si="32"/>
        <v>5000000</v>
      </c>
      <c r="L1646" s="206"/>
    </row>
    <row r="1647" spans="1:23" ht="51" x14ac:dyDescent="0.35">
      <c r="A1647" s="23">
        <v>23010132</v>
      </c>
      <c r="B1647" s="436" t="s">
        <v>2893</v>
      </c>
      <c r="C1647" s="23">
        <v>71090</v>
      </c>
      <c r="D1647" s="46">
        <v>50000030105</v>
      </c>
      <c r="E1647" s="25">
        <v>3101</v>
      </c>
      <c r="F1647" s="23">
        <v>10731700</v>
      </c>
      <c r="G1647" s="26" t="s">
        <v>562</v>
      </c>
      <c r="H1647" s="27">
        <v>4000000</v>
      </c>
      <c r="I1647" s="215"/>
      <c r="J1647" s="27">
        <v>-2000000</v>
      </c>
      <c r="K1647" s="27">
        <f t="shared" si="32"/>
        <v>2000000</v>
      </c>
      <c r="L1647" s="207"/>
    </row>
    <row r="1648" spans="1:23" ht="51" x14ac:dyDescent="0.35">
      <c r="A1648" s="23">
        <v>23010131</v>
      </c>
      <c r="B1648" s="436" t="s">
        <v>2893</v>
      </c>
      <c r="C1648" s="23">
        <v>70460</v>
      </c>
      <c r="D1648" s="46">
        <v>50000010106</v>
      </c>
      <c r="E1648" s="25">
        <v>3101</v>
      </c>
      <c r="F1648" s="23">
        <v>10721300</v>
      </c>
      <c r="G1648" s="47" t="s">
        <v>515</v>
      </c>
      <c r="H1648" s="67">
        <v>103200</v>
      </c>
      <c r="I1648" s="224"/>
      <c r="J1648" s="68"/>
      <c r="K1648" s="67">
        <f t="shared" si="32"/>
        <v>103200</v>
      </c>
      <c r="L1648" s="207"/>
    </row>
    <row r="1649" spans="1:12" ht="76.5" x14ac:dyDescent="0.35">
      <c r="A1649" s="23">
        <v>23010131</v>
      </c>
      <c r="B1649" s="436" t="s">
        <v>2893</v>
      </c>
      <c r="C1649" s="23">
        <v>70460</v>
      </c>
      <c r="D1649" s="46">
        <v>50000010106</v>
      </c>
      <c r="E1649" s="25">
        <v>3101</v>
      </c>
      <c r="F1649" s="23">
        <v>10721300</v>
      </c>
      <c r="G1649" s="47" t="s">
        <v>516</v>
      </c>
      <c r="H1649" s="68">
        <v>3000000</v>
      </c>
      <c r="I1649" s="226"/>
      <c r="J1649" s="68"/>
      <c r="K1649" s="67">
        <f t="shared" si="32"/>
        <v>3000000</v>
      </c>
      <c r="L1649" s="207"/>
    </row>
    <row r="1650" spans="1:12" x14ac:dyDescent="0.35">
      <c r="A1650" s="23">
        <v>23010130</v>
      </c>
      <c r="B1650" s="436" t="s">
        <v>2892</v>
      </c>
      <c r="C1650" s="23">
        <v>70133</v>
      </c>
      <c r="D1650" s="46">
        <v>130000010106</v>
      </c>
      <c r="E1650" s="25">
        <v>3101</v>
      </c>
      <c r="F1650" s="23">
        <v>10721300</v>
      </c>
      <c r="G1650" s="26" t="s">
        <v>423</v>
      </c>
      <c r="H1650" s="41">
        <v>750000</v>
      </c>
      <c r="I1650" s="220"/>
      <c r="J1650" s="41"/>
      <c r="K1650" s="27">
        <f t="shared" si="32"/>
        <v>750000</v>
      </c>
      <c r="L1650" s="207"/>
    </row>
    <row r="1651" spans="1:12" ht="76.5" x14ac:dyDescent="0.35">
      <c r="A1651" s="23">
        <v>23010130</v>
      </c>
      <c r="B1651" s="436" t="s">
        <v>2893</v>
      </c>
      <c r="C1651" s="23">
        <v>70810</v>
      </c>
      <c r="D1651" s="46">
        <v>80000020103</v>
      </c>
      <c r="E1651" s="25">
        <v>3101</v>
      </c>
      <c r="F1651" s="23">
        <v>10731700</v>
      </c>
      <c r="G1651" s="47" t="s">
        <v>570</v>
      </c>
      <c r="H1651" s="41">
        <v>2500000</v>
      </c>
      <c r="I1651" s="249"/>
      <c r="J1651" s="216"/>
      <c r="K1651" s="27">
        <f t="shared" si="32"/>
        <v>2500000</v>
      </c>
      <c r="L1651" s="207"/>
    </row>
    <row r="1652" spans="1:12" ht="51" x14ac:dyDescent="0.35">
      <c r="A1652" s="23">
        <v>23010129</v>
      </c>
      <c r="B1652" s="436" t="s">
        <v>2890</v>
      </c>
      <c r="C1652" s="23">
        <v>70460</v>
      </c>
      <c r="D1652" s="46">
        <v>110000010102</v>
      </c>
      <c r="E1652" s="25">
        <v>3101</v>
      </c>
      <c r="F1652" s="23">
        <v>10721300</v>
      </c>
      <c r="G1652" s="26" t="s">
        <v>2597</v>
      </c>
      <c r="H1652" s="27">
        <v>5000000</v>
      </c>
      <c r="I1652" s="215"/>
      <c r="J1652" s="41">
        <v>300000000</v>
      </c>
      <c r="K1652" s="27">
        <f t="shared" si="32"/>
        <v>305000000</v>
      </c>
      <c r="L1652" s="207"/>
    </row>
    <row r="1653" spans="1:12" ht="51" x14ac:dyDescent="0.35">
      <c r="A1653" s="23">
        <v>23010129</v>
      </c>
      <c r="B1653" s="436" t="s">
        <v>2890</v>
      </c>
      <c r="C1653" s="23">
        <v>70460</v>
      </c>
      <c r="D1653" s="46">
        <v>110000010102</v>
      </c>
      <c r="E1653" s="25">
        <v>3101</v>
      </c>
      <c r="F1653" s="23">
        <v>10710904</v>
      </c>
      <c r="G1653" s="47" t="s">
        <v>2598</v>
      </c>
      <c r="H1653" s="27">
        <v>9100000</v>
      </c>
      <c r="I1653" s="215"/>
      <c r="J1653" s="41"/>
      <c r="K1653" s="27">
        <f t="shared" si="32"/>
        <v>9100000</v>
      </c>
      <c r="L1653" s="207"/>
    </row>
    <row r="1654" spans="1:12" ht="51" x14ac:dyDescent="0.35">
      <c r="A1654" s="23">
        <v>23010129</v>
      </c>
      <c r="B1654" s="436" t="s">
        <v>2890</v>
      </c>
      <c r="C1654" s="23">
        <v>70460</v>
      </c>
      <c r="D1654" s="46">
        <v>110000010102</v>
      </c>
      <c r="E1654" s="25">
        <v>3101</v>
      </c>
      <c r="F1654" s="23">
        <v>10731705</v>
      </c>
      <c r="G1654" s="47" t="s">
        <v>2599</v>
      </c>
      <c r="H1654" s="27">
        <v>1000000</v>
      </c>
      <c r="I1654" s="215"/>
      <c r="J1654" s="41"/>
      <c r="K1654" s="27">
        <f t="shared" si="32"/>
        <v>1000000</v>
      </c>
      <c r="L1654" s="207"/>
    </row>
    <row r="1655" spans="1:12" ht="51" x14ac:dyDescent="0.35">
      <c r="A1655" s="23">
        <v>23010129</v>
      </c>
      <c r="B1655" s="436" t="s">
        <v>2890</v>
      </c>
      <c r="C1655" s="23">
        <v>70460</v>
      </c>
      <c r="D1655" s="46">
        <v>110000010102</v>
      </c>
      <c r="E1655" s="25">
        <v>3101</v>
      </c>
      <c r="F1655" s="23">
        <v>10721300</v>
      </c>
      <c r="G1655" s="26" t="s">
        <v>2600</v>
      </c>
      <c r="H1655" s="27">
        <v>300000</v>
      </c>
      <c r="I1655" s="215"/>
      <c r="J1655" s="41"/>
      <c r="K1655" s="27">
        <f t="shared" si="32"/>
        <v>300000</v>
      </c>
      <c r="L1655" s="207"/>
    </row>
    <row r="1656" spans="1:12" ht="51" x14ac:dyDescent="0.35">
      <c r="A1656" s="23">
        <v>23010129</v>
      </c>
      <c r="B1656" s="436" t="s">
        <v>2890</v>
      </c>
      <c r="C1656" s="23">
        <v>70460</v>
      </c>
      <c r="D1656" s="46">
        <v>110000010102</v>
      </c>
      <c r="E1656" s="25">
        <v>3101</v>
      </c>
      <c r="F1656" s="23">
        <v>10721300</v>
      </c>
      <c r="G1656" s="26" t="s">
        <v>2601</v>
      </c>
      <c r="H1656" s="27">
        <v>1000000</v>
      </c>
      <c r="I1656" s="215"/>
      <c r="J1656" s="41"/>
      <c r="K1656" s="27">
        <f t="shared" si="32"/>
        <v>1000000</v>
      </c>
      <c r="L1656" s="207"/>
    </row>
    <row r="1657" spans="1:12" ht="51" x14ac:dyDescent="0.35">
      <c r="A1657" s="23">
        <v>23010129</v>
      </c>
      <c r="B1657" s="436" t="s">
        <v>2890</v>
      </c>
      <c r="C1657" s="23">
        <v>70460</v>
      </c>
      <c r="D1657" s="46">
        <v>110000010102</v>
      </c>
      <c r="E1657" s="25">
        <v>3101</v>
      </c>
      <c r="F1657" s="23">
        <v>10721300</v>
      </c>
      <c r="G1657" s="47" t="s">
        <v>2602</v>
      </c>
      <c r="H1657" s="27">
        <v>600000</v>
      </c>
      <c r="I1657" s="215"/>
      <c r="J1657" s="41"/>
      <c r="K1657" s="27">
        <f t="shared" si="32"/>
        <v>600000</v>
      </c>
      <c r="L1657" s="207"/>
    </row>
    <row r="1658" spans="1:12" ht="51" x14ac:dyDescent="0.35">
      <c r="A1658" s="23">
        <v>23010129</v>
      </c>
      <c r="B1658" s="436" t="s">
        <v>2890</v>
      </c>
      <c r="C1658" s="23">
        <v>70460</v>
      </c>
      <c r="D1658" s="46">
        <v>110000010102</v>
      </c>
      <c r="E1658" s="25">
        <v>3101</v>
      </c>
      <c r="F1658" s="23">
        <v>10721300</v>
      </c>
      <c r="G1658" s="26" t="s">
        <v>2603</v>
      </c>
      <c r="H1658" s="41">
        <v>53962827.358169556</v>
      </c>
      <c r="I1658" s="220"/>
      <c r="J1658" s="41"/>
      <c r="K1658" s="27">
        <f t="shared" si="32"/>
        <v>53962827.358169556</v>
      </c>
      <c r="L1658" s="207"/>
    </row>
    <row r="1659" spans="1:12" ht="51" x14ac:dyDescent="0.35">
      <c r="A1659" s="23">
        <v>23010129</v>
      </c>
      <c r="B1659" s="436" t="s">
        <v>2890</v>
      </c>
      <c r="C1659" s="23">
        <v>70460</v>
      </c>
      <c r="D1659" s="46">
        <v>110000010102</v>
      </c>
      <c r="E1659" s="25">
        <v>3101</v>
      </c>
      <c r="F1659" s="23">
        <v>10721300</v>
      </c>
      <c r="G1659" s="47" t="s">
        <v>2604</v>
      </c>
      <c r="H1659" s="27">
        <v>600000</v>
      </c>
      <c r="I1659" s="215"/>
      <c r="J1659" s="41"/>
      <c r="K1659" s="27">
        <f t="shared" si="32"/>
        <v>600000</v>
      </c>
      <c r="L1659" s="207"/>
    </row>
    <row r="1660" spans="1:12" ht="51" x14ac:dyDescent="0.35">
      <c r="A1660" s="54">
        <v>23010129</v>
      </c>
      <c r="B1660" s="436" t="s">
        <v>2891</v>
      </c>
      <c r="C1660" s="54">
        <v>70630</v>
      </c>
      <c r="D1660" s="75">
        <v>10000030101</v>
      </c>
      <c r="E1660" s="56">
        <v>3101</v>
      </c>
      <c r="F1660" s="54">
        <v>10721300</v>
      </c>
      <c r="G1660" s="57" t="s">
        <v>255</v>
      </c>
      <c r="H1660" s="58">
        <v>8480000</v>
      </c>
      <c r="I1660" s="221"/>
      <c r="J1660" s="87"/>
      <c r="K1660" s="58">
        <f t="shared" si="32"/>
        <v>8480000</v>
      </c>
      <c r="L1660" s="400" t="s">
        <v>2551</v>
      </c>
    </row>
    <row r="1661" spans="1:12" x14ac:dyDescent="0.35">
      <c r="A1661" s="54">
        <v>23010129</v>
      </c>
      <c r="B1661" s="436" t="s">
        <v>2891</v>
      </c>
      <c r="C1661" s="54">
        <v>70630</v>
      </c>
      <c r="D1661" s="75">
        <v>10000030101</v>
      </c>
      <c r="E1661" s="56">
        <v>3101</v>
      </c>
      <c r="F1661" s="54">
        <v>10721300</v>
      </c>
      <c r="G1661" s="57" t="s">
        <v>256</v>
      </c>
      <c r="H1661" s="58">
        <v>2544000</v>
      </c>
      <c r="I1661" s="221"/>
      <c r="J1661" s="87"/>
      <c r="K1661" s="58">
        <f t="shared" ref="K1661:K1724" si="33">SUM(H1661,J1661)</f>
        <v>2544000</v>
      </c>
      <c r="L1661" s="400" t="s">
        <v>2551</v>
      </c>
    </row>
    <row r="1662" spans="1:12" x14ac:dyDescent="0.35">
      <c r="A1662" s="54">
        <v>23010129</v>
      </c>
      <c r="B1662" s="436" t="s">
        <v>2891</v>
      </c>
      <c r="C1662" s="54">
        <v>70630</v>
      </c>
      <c r="D1662" s="75">
        <v>10000030101</v>
      </c>
      <c r="E1662" s="56">
        <v>3101</v>
      </c>
      <c r="F1662" s="54">
        <v>10721300</v>
      </c>
      <c r="G1662" s="57" t="s">
        <v>257</v>
      </c>
      <c r="H1662" s="58">
        <v>3392000</v>
      </c>
      <c r="I1662" s="221"/>
      <c r="J1662" s="87"/>
      <c r="K1662" s="58">
        <f t="shared" si="33"/>
        <v>3392000</v>
      </c>
      <c r="L1662" s="400" t="s">
        <v>2551</v>
      </c>
    </row>
    <row r="1663" spans="1:12" x14ac:dyDescent="0.35">
      <c r="A1663" s="54">
        <v>23010129</v>
      </c>
      <c r="B1663" s="436" t="s">
        <v>2891</v>
      </c>
      <c r="C1663" s="54">
        <v>70630</v>
      </c>
      <c r="D1663" s="75">
        <v>10000030101</v>
      </c>
      <c r="E1663" s="56">
        <v>3101</v>
      </c>
      <c r="F1663" s="54">
        <v>10721300</v>
      </c>
      <c r="G1663" s="57" t="s">
        <v>258</v>
      </c>
      <c r="H1663" s="58">
        <v>1272000</v>
      </c>
      <c r="I1663" s="221"/>
      <c r="J1663" s="87"/>
      <c r="K1663" s="58">
        <f t="shared" si="33"/>
        <v>1272000</v>
      </c>
      <c r="L1663" s="400" t="s">
        <v>2551</v>
      </c>
    </row>
    <row r="1664" spans="1:12" ht="51" x14ac:dyDescent="0.35">
      <c r="A1664" s="54">
        <v>23010129</v>
      </c>
      <c r="B1664" s="436" t="s">
        <v>2891</v>
      </c>
      <c r="C1664" s="54">
        <v>70630</v>
      </c>
      <c r="D1664" s="75">
        <v>10000030101</v>
      </c>
      <c r="E1664" s="56">
        <v>3101</v>
      </c>
      <c r="F1664" s="54">
        <v>10721300</v>
      </c>
      <c r="G1664" s="57" t="s">
        <v>259</v>
      </c>
      <c r="H1664" s="58">
        <v>4240000</v>
      </c>
      <c r="I1664" s="221"/>
      <c r="J1664" s="87"/>
      <c r="K1664" s="58">
        <f t="shared" si="33"/>
        <v>4240000</v>
      </c>
      <c r="L1664" s="400" t="s">
        <v>2551</v>
      </c>
    </row>
    <row r="1665" spans="1:12" ht="51" x14ac:dyDescent="0.35">
      <c r="A1665" s="34">
        <v>23010129</v>
      </c>
      <c r="B1665" s="436" t="s">
        <v>2891</v>
      </c>
      <c r="C1665" s="34">
        <v>70460</v>
      </c>
      <c r="D1665" s="49">
        <v>110000010102</v>
      </c>
      <c r="E1665" s="36">
        <v>3101</v>
      </c>
      <c r="F1665" s="34">
        <v>10720517</v>
      </c>
      <c r="G1665" s="37" t="s">
        <v>2125</v>
      </c>
      <c r="H1665" s="44">
        <v>6842782.5</v>
      </c>
      <c r="I1665" s="219"/>
      <c r="J1665" s="44"/>
      <c r="K1665" s="38">
        <f t="shared" si="33"/>
        <v>6842782.5</v>
      </c>
      <c r="L1665" s="206"/>
    </row>
    <row r="1666" spans="1:12" x14ac:dyDescent="0.35">
      <c r="A1666" s="23">
        <v>23010129</v>
      </c>
      <c r="B1666" s="436" t="s">
        <v>2891</v>
      </c>
      <c r="C1666" s="23">
        <v>70435</v>
      </c>
      <c r="D1666" s="46">
        <v>30000020105</v>
      </c>
      <c r="E1666" s="25">
        <v>3101</v>
      </c>
      <c r="F1666" s="23">
        <v>10720517</v>
      </c>
      <c r="G1666" s="26" t="s">
        <v>2126</v>
      </c>
      <c r="H1666" s="27">
        <v>1600000</v>
      </c>
      <c r="I1666" s="215"/>
      <c r="J1666" s="41"/>
      <c r="K1666" s="27">
        <f t="shared" si="33"/>
        <v>1600000</v>
      </c>
      <c r="L1666" s="207"/>
    </row>
    <row r="1667" spans="1:12" ht="51" x14ac:dyDescent="0.35">
      <c r="A1667" s="23">
        <v>23010129</v>
      </c>
      <c r="B1667" s="436" t="s">
        <v>2891</v>
      </c>
      <c r="C1667" s="23">
        <v>70435</v>
      </c>
      <c r="D1667" s="46">
        <v>30000020105</v>
      </c>
      <c r="E1667" s="25">
        <v>3101</v>
      </c>
      <c r="F1667" s="23">
        <v>10720517</v>
      </c>
      <c r="G1667" s="26" t="s">
        <v>2139</v>
      </c>
      <c r="H1667" s="41">
        <v>2800000</v>
      </c>
      <c r="I1667" s="220"/>
      <c r="J1667" s="41"/>
      <c r="K1667" s="27">
        <f t="shared" si="33"/>
        <v>2800000</v>
      </c>
      <c r="L1667" s="207"/>
    </row>
    <row r="1668" spans="1:12" ht="51" x14ac:dyDescent="0.35">
      <c r="A1668" s="23">
        <v>23010129</v>
      </c>
      <c r="B1668" s="436" t="s">
        <v>2891</v>
      </c>
      <c r="C1668" s="23">
        <v>70435</v>
      </c>
      <c r="D1668" s="46">
        <v>30000020105</v>
      </c>
      <c r="E1668" s="25">
        <v>3101</v>
      </c>
      <c r="F1668" s="23">
        <v>10720517</v>
      </c>
      <c r="G1668" s="26" t="s">
        <v>2140</v>
      </c>
      <c r="H1668" s="41">
        <v>10500000</v>
      </c>
      <c r="I1668" s="220"/>
      <c r="J1668" s="41">
        <v>-5000000</v>
      </c>
      <c r="K1668" s="27">
        <f t="shared" si="33"/>
        <v>5500000</v>
      </c>
      <c r="L1668" s="207"/>
    </row>
    <row r="1669" spans="1:12" x14ac:dyDescent="0.35">
      <c r="A1669" s="443">
        <v>23010129</v>
      </c>
      <c r="B1669" s="436" t="s">
        <v>2891</v>
      </c>
      <c r="C1669" s="446">
        <v>70443</v>
      </c>
      <c r="D1669" s="446" t="s">
        <v>2625</v>
      </c>
      <c r="E1669" s="446" t="s">
        <v>545</v>
      </c>
      <c r="F1669" s="446">
        <v>10721300</v>
      </c>
      <c r="G1669" s="470" t="s">
        <v>2626</v>
      </c>
      <c r="H1669" s="487">
        <v>15303399</v>
      </c>
      <c r="I1669" s="513"/>
      <c r="J1669" s="487"/>
      <c r="K1669" s="553">
        <f t="shared" si="33"/>
        <v>15303399</v>
      </c>
      <c r="L1669" s="577"/>
    </row>
    <row r="1670" spans="1:12" ht="51" x14ac:dyDescent="0.35">
      <c r="A1670" s="23">
        <v>23010129</v>
      </c>
      <c r="B1670" s="436" t="s">
        <v>2891</v>
      </c>
      <c r="C1670" s="23">
        <v>70451</v>
      </c>
      <c r="D1670" s="46">
        <v>150000010104</v>
      </c>
      <c r="E1670" s="25">
        <v>3101</v>
      </c>
      <c r="F1670" s="23">
        <v>10721300</v>
      </c>
      <c r="G1670" s="47" t="s">
        <v>379</v>
      </c>
      <c r="H1670" s="27">
        <v>10000000</v>
      </c>
      <c r="I1670" s="215"/>
      <c r="J1670" s="41">
        <v>-5000000</v>
      </c>
      <c r="K1670" s="41">
        <f t="shared" si="33"/>
        <v>5000000</v>
      </c>
      <c r="L1670" s="207"/>
    </row>
    <row r="1671" spans="1:12" ht="51" x14ac:dyDescent="0.35">
      <c r="A1671" s="23">
        <v>23010129</v>
      </c>
      <c r="B1671" s="436" t="s">
        <v>2891</v>
      </c>
      <c r="C1671" s="23">
        <v>70474</v>
      </c>
      <c r="D1671" s="46">
        <v>80000010101</v>
      </c>
      <c r="E1671" s="25">
        <v>3101</v>
      </c>
      <c r="F1671" s="23">
        <v>10721300</v>
      </c>
      <c r="G1671" s="26" t="s">
        <v>312</v>
      </c>
      <c r="H1671" s="27">
        <v>1000000</v>
      </c>
      <c r="I1671" s="215"/>
      <c r="J1671" s="41"/>
      <c r="K1671" s="41">
        <f t="shared" si="33"/>
        <v>1000000</v>
      </c>
      <c r="L1671" s="207"/>
    </row>
    <row r="1672" spans="1:12" ht="51" x14ac:dyDescent="0.35">
      <c r="A1672" s="23">
        <v>23010129</v>
      </c>
      <c r="B1672" s="436" t="s">
        <v>2891</v>
      </c>
      <c r="C1672" s="23">
        <v>70474</v>
      </c>
      <c r="D1672" s="46">
        <v>80000010101</v>
      </c>
      <c r="E1672" s="25">
        <v>3101</v>
      </c>
      <c r="F1672" s="23">
        <v>10721300</v>
      </c>
      <c r="G1672" s="26" t="s">
        <v>313</v>
      </c>
      <c r="H1672" s="27">
        <v>5000000</v>
      </c>
      <c r="I1672" s="215"/>
      <c r="J1672" s="41"/>
      <c r="K1672" s="41">
        <f t="shared" si="33"/>
        <v>5000000</v>
      </c>
      <c r="L1672" s="207"/>
    </row>
    <row r="1673" spans="1:12" ht="51" x14ac:dyDescent="0.35">
      <c r="A1673" s="23">
        <v>23010129</v>
      </c>
      <c r="B1673" s="436" t="s">
        <v>2891</v>
      </c>
      <c r="C1673" s="23">
        <v>70474</v>
      </c>
      <c r="D1673" s="46">
        <v>80000010101</v>
      </c>
      <c r="E1673" s="25">
        <v>3101</v>
      </c>
      <c r="F1673" s="23">
        <v>10721300</v>
      </c>
      <c r="G1673" s="26" t="s">
        <v>314</v>
      </c>
      <c r="H1673" s="27">
        <v>8000000</v>
      </c>
      <c r="I1673" s="215"/>
      <c r="J1673" s="41"/>
      <c r="K1673" s="41">
        <f t="shared" si="33"/>
        <v>8000000</v>
      </c>
      <c r="L1673" s="207"/>
    </row>
    <row r="1674" spans="1:12" ht="51" x14ac:dyDescent="0.35">
      <c r="A1674" s="23">
        <v>23010129</v>
      </c>
      <c r="B1674" s="436" t="s">
        <v>2891</v>
      </c>
      <c r="C1674" s="23">
        <v>70451</v>
      </c>
      <c r="D1674" s="46">
        <v>150000010104</v>
      </c>
      <c r="E1674" s="25">
        <v>3101</v>
      </c>
      <c r="F1674" s="23">
        <v>10721300</v>
      </c>
      <c r="G1674" s="26" t="s">
        <v>315</v>
      </c>
      <c r="H1674" s="27">
        <v>4000000</v>
      </c>
      <c r="I1674" s="215"/>
      <c r="J1674" s="41"/>
      <c r="K1674" s="41">
        <f t="shared" si="33"/>
        <v>4000000</v>
      </c>
      <c r="L1674" s="207"/>
    </row>
    <row r="1675" spans="1:12" ht="51" x14ac:dyDescent="0.35">
      <c r="A1675" s="23">
        <v>23010129</v>
      </c>
      <c r="B1675" s="436" t="s">
        <v>2891</v>
      </c>
      <c r="C1675" s="23">
        <v>70451</v>
      </c>
      <c r="D1675" s="46">
        <v>150000010104</v>
      </c>
      <c r="E1675" s="25">
        <v>3101</v>
      </c>
      <c r="F1675" s="23">
        <v>10721300</v>
      </c>
      <c r="G1675" s="26" t="s">
        <v>316</v>
      </c>
      <c r="H1675" s="27">
        <v>4000000</v>
      </c>
      <c r="I1675" s="215"/>
      <c r="J1675" s="41"/>
      <c r="K1675" s="41">
        <f t="shared" si="33"/>
        <v>4000000</v>
      </c>
      <c r="L1675" s="207"/>
    </row>
    <row r="1676" spans="1:12" ht="51" x14ac:dyDescent="0.35">
      <c r="A1676" s="23">
        <v>23010129</v>
      </c>
      <c r="B1676" s="436" t="s">
        <v>2891</v>
      </c>
      <c r="C1676" s="23">
        <v>70451</v>
      </c>
      <c r="D1676" s="46">
        <v>150000010104</v>
      </c>
      <c r="E1676" s="25">
        <v>3101</v>
      </c>
      <c r="F1676" s="23">
        <v>10721300</v>
      </c>
      <c r="G1676" s="47" t="s">
        <v>380</v>
      </c>
      <c r="H1676" s="27">
        <v>10000000</v>
      </c>
      <c r="I1676" s="215"/>
      <c r="J1676" s="41">
        <v>-5000000</v>
      </c>
      <c r="K1676" s="41">
        <f t="shared" si="33"/>
        <v>5000000</v>
      </c>
      <c r="L1676" s="207"/>
    </row>
    <row r="1677" spans="1:12" ht="51" x14ac:dyDescent="0.35">
      <c r="A1677" s="23">
        <v>23010129</v>
      </c>
      <c r="B1677" s="436" t="s">
        <v>2891</v>
      </c>
      <c r="C1677" s="23">
        <v>70443</v>
      </c>
      <c r="D1677" s="46">
        <v>150000010101</v>
      </c>
      <c r="E1677" s="25">
        <v>3101</v>
      </c>
      <c r="F1677" s="23">
        <v>10721300</v>
      </c>
      <c r="G1677" s="26" t="s">
        <v>317</v>
      </c>
      <c r="H1677" s="27">
        <v>20000000</v>
      </c>
      <c r="I1677" s="215"/>
      <c r="J1677" s="41">
        <v>-10000000</v>
      </c>
      <c r="K1677" s="41">
        <f t="shared" si="33"/>
        <v>10000000</v>
      </c>
      <c r="L1677" s="207"/>
    </row>
    <row r="1678" spans="1:12" ht="51" x14ac:dyDescent="0.35">
      <c r="A1678" s="23">
        <v>23010129</v>
      </c>
      <c r="B1678" s="436" t="s">
        <v>2891</v>
      </c>
      <c r="C1678" s="23">
        <v>70443</v>
      </c>
      <c r="D1678" s="46">
        <v>150000010104</v>
      </c>
      <c r="E1678" s="25">
        <v>3102</v>
      </c>
      <c r="F1678" s="23">
        <v>10721300</v>
      </c>
      <c r="G1678" s="26" t="s">
        <v>318</v>
      </c>
      <c r="H1678" s="27">
        <v>20000000</v>
      </c>
      <c r="I1678" s="215"/>
      <c r="J1678" s="41">
        <v>-10000000</v>
      </c>
      <c r="K1678" s="41">
        <f t="shared" si="33"/>
        <v>10000000</v>
      </c>
      <c r="L1678" s="207"/>
    </row>
    <row r="1679" spans="1:12" ht="51" x14ac:dyDescent="0.35">
      <c r="A1679" s="23">
        <v>23010129</v>
      </c>
      <c r="B1679" s="436" t="s">
        <v>2891</v>
      </c>
      <c r="C1679" s="23">
        <v>70451</v>
      </c>
      <c r="D1679" s="46">
        <v>150000010104</v>
      </c>
      <c r="E1679" s="25">
        <v>3101</v>
      </c>
      <c r="F1679" s="23">
        <v>10721300</v>
      </c>
      <c r="G1679" s="26" t="s">
        <v>319</v>
      </c>
      <c r="H1679" s="39">
        <v>3000000</v>
      </c>
      <c r="I1679" s="220"/>
      <c r="J1679" s="41"/>
      <c r="K1679" s="41">
        <f t="shared" si="33"/>
        <v>3000000</v>
      </c>
      <c r="L1679" s="207"/>
    </row>
    <row r="1680" spans="1:12" ht="51" x14ac:dyDescent="0.35">
      <c r="A1680" s="23">
        <v>23010129</v>
      </c>
      <c r="B1680" s="436" t="s">
        <v>2891</v>
      </c>
      <c r="C1680" s="23">
        <v>70431</v>
      </c>
      <c r="D1680" s="46">
        <v>150000010104</v>
      </c>
      <c r="E1680" s="25">
        <v>3101</v>
      </c>
      <c r="F1680" s="23">
        <v>10721300</v>
      </c>
      <c r="G1680" s="26" t="s">
        <v>403</v>
      </c>
      <c r="H1680" s="27">
        <v>4240000</v>
      </c>
      <c r="I1680" s="215"/>
      <c r="J1680" s="41"/>
      <c r="K1680" s="27">
        <f t="shared" si="33"/>
        <v>4240000</v>
      </c>
      <c r="L1680" s="207"/>
    </row>
    <row r="1681" spans="1:23" x14ac:dyDescent="0.35">
      <c r="A1681" s="23">
        <v>23010129</v>
      </c>
      <c r="B1681" s="436" t="s">
        <v>2893</v>
      </c>
      <c r="C1681" s="23">
        <v>70941</v>
      </c>
      <c r="D1681" s="46">
        <v>50000020102</v>
      </c>
      <c r="E1681" s="25">
        <v>3101</v>
      </c>
      <c r="F1681" s="23">
        <v>10721300</v>
      </c>
      <c r="G1681" s="26" t="s">
        <v>2205</v>
      </c>
      <c r="H1681" s="27">
        <v>275200</v>
      </c>
      <c r="I1681" s="215"/>
      <c r="J1681" s="41"/>
      <c r="K1681" s="27">
        <f t="shared" si="33"/>
        <v>275200</v>
      </c>
      <c r="L1681" s="207"/>
    </row>
    <row r="1682" spans="1:23" ht="51" x14ac:dyDescent="0.35">
      <c r="A1682" s="23">
        <v>23010129</v>
      </c>
      <c r="B1682" s="436" t="s">
        <v>2893</v>
      </c>
      <c r="C1682" s="23">
        <v>70941</v>
      </c>
      <c r="D1682" s="46">
        <v>50000020102</v>
      </c>
      <c r="E1682" s="25">
        <v>3101</v>
      </c>
      <c r="F1682" s="23">
        <v>10721300</v>
      </c>
      <c r="G1682" s="47" t="s">
        <v>2371</v>
      </c>
      <c r="H1682" s="27">
        <v>447200</v>
      </c>
      <c r="I1682" s="227"/>
      <c r="J1682" s="216"/>
      <c r="K1682" s="27">
        <f t="shared" si="33"/>
        <v>447200</v>
      </c>
      <c r="L1682" s="207"/>
    </row>
    <row r="1683" spans="1:23" ht="51" x14ac:dyDescent="0.35">
      <c r="A1683" s="34">
        <v>23010129</v>
      </c>
      <c r="B1683" s="436" t="s">
        <v>2893</v>
      </c>
      <c r="C1683" s="34">
        <v>70941</v>
      </c>
      <c r="D1683" s="49">
        <v>50000020102</v>
      </c>
      <c r="E1683" s="36">
        <v>3101</v>
      </c>
      <c r="F1683" s="34">
        <v>10721300</v>
      </c>
      <c r="G1683" s="37" t="s">
        <v>2206</v>
      </c>
      <c r="H1683" s="38">
        <v>17200</v>
      </c>
      <c r="I1683" s="218"/>
      <c r="J1683" s="44"/>
      <c r="K1683" s="38">
        <f t="shared" si="33"/>
        <v>17200</v>
      </c>
      <c r="L1683" s="206"/>
    </row>
    <row r="1684" spans="1:23" ht="51" x14ac:dyDescent="0.35">
      <c r="A1684" s="23">
        <v>23010129</v>
      </c>
      <c r="B1684" s="436" t="s">
        <v>2893</v>
      </c>
      <c r="C1684" s="23">
        <v>70941</v>
      </c>
      <c r="D1684" s="46">
        <v>50000020102</v>
      </c>
      <c r="E1684" s="25">
        <v>3101</v>
      </c>
      <c r="F1684" s="23">
        <v>10721300</v>
      </c>
      <c r="G1684" s="26" t="s">
        <v>2207</v>
      </c>
      <c r="H1684" s="27">
        <v>2064000</v>
      </c>
      <c r="I1684" s="215"/>
      <c r="J1684" s="41"/>
      <c r="K1684" s="27">
        <f t="shared" si="33"/>
        <v>2064000</v>
      </c>
      <c r="L1684" s="207"/>
    </row>
    <row r="1685" spans="1:23" ht="51" x14ac:dyDescent="0.35">
      <c r="A1685" s="23">
        <v>23010129</v>
      </c>
      <c r="B1685" s="436" t="s">
        <v>2893</v>
      </c>
      <c r="C1685" s="23">
        <v>70941</v>
      </c>
      <c r="D1685" s="46">
        <v>50000020102</v>
      </c>
      <c r="E1685" s="25">
        <v>3101</v>
      </c>
      <c r="F1685" s="23">
        <v>10721300</v>
      </c>
      <c r="G1685" s="26" t="s">
        <v>2208</v>
      </c>
      <c r="H1685" s="27">
        <v>17200</v>
      </c>
      <c r="I1685" s="215"/>
      <c r="J1685" s="41"/>
      <c r="K1685" s="27">
        <f t="shared" si="33"/>
        <v>17200</v>
      </c>
      <c r="L1685" s="207"/>
    </row>
    <row r="1686" spans="1:23" s="323" customFormat="1" ht="51" x14ac:dyDescent="0.35">
      <c r="A1686" s="23">
        <v>23010129</v>
      </c>
      <c r="B1686" s="436" t="s">
        <v>2893</v>
      </c>
      <c r="C1686" s="23">
        <v>70941</v>
      </c>
      <c r="D1686" s="46">
        <v>50000020102</v>
      </c>
      <c r="E1686" s="25">
        <v>3101</v>
      </c>
      <c r="F1686" s="23">
        <v>10721300</v>
      </c>
      <c r="G1686" s="26" t="s">
        <v>2209</v>
      </c>
      <c r="H1686" s="27">
        <v>18920</v>
      </c>
      <c r="I1686" s="215"/>
      <c r="J1686" s="41"/>
      <c r="K1686" s="27">
        <f t="shared" si="33"/>
        <v>18920</v>
      </c>
      <c r="L1686" s="207"/>
      <c r="M1686" s="42"/>
      <c r="N1686" s="42"/>
      <c r="O1686" s="42"/>
      <c r="P1686" s="42"/>
      <c r="Q1686" s="42"/>
      <c r="R1686" s="42"/>
      <c r="S1686" s="42"/>
      <c r="T1686" s="42"/>
      <c r="U1686" s="42"/>
      <c r="V1686" s="42"/>
      <c r="W1686" s="42"/>
    </row>
    <row r="1687" spans="1:23" ht="51" x14ac:dyDescent="0.35">
      <c r="A1687" s="23">
        <v>23010129</v>
      </c>
      <c r="B1687" s="436" t="s">
        <v>2893</v>
      </c>
      <c r="C1687" s="23">
        <v>70941</v>
      </c>
      <c r="D1687" s="46">
        <v>50000020102</v>
      </c>
      <c r="E1687" s="25">
        <v>3101</v>
      </c>
      <c r="F1687" s="23">
        <v>10721300</v>
      </c>
      <c r="G1687" s="47" t="s">
        <v>2372</v>
      </c>
      <c r="H1687" s="27">
        <v>17200</v>
      </c>
      <c r="I1687" s="215"/>
      <c r="J1687" s="41"/>
      <c r="K1687" s="27">
        <f t="shared" si="33"/>
        <v>17200</v>
      </c>
      <c r="L1687" s="207"/>
    </row>
    <row r="1688" spans="1:23" ht="51" x14ac:dyDescent="0.35">
      <c r="A1688" s="23">
        <v>23010129</v>
      </c>
      <c r="B1688" s="436" t="s">
        <v>2893</v>
      </c>
      <c r="C1688" s="23">
        <v>70941</v>
      </c>
      <c r="D1688" s="46">
        <v>50000020102</v>
      </c>
      <c r="E1688" s="25">
        <v>3101</v>
      </c>
      <c r="F1688" s="23">
        <v>10721300</v>
      </c>
      <c r="G1688" s="47" t="s">
        <v>2373</v>
      </c>
      <c r="H1688" s="27">
        <v>18920</v>
      </c>
      <c r="I1688" s="215"/>
      <c r="J1688" s="41"/>
      <c r="K1688" s="27">
        <f t="shared" si="33"/>
        <v>18920</v>
      </c>
      <c r="L1688" s="207"/>
    </row>
    <row r="1689" spans="1:23" ht="51" x14ac:dyDescent="0.35">
      <c r="A1689" s="23">
        <v>23010129</v>
      </c>
      <c r="B1689" s="436" t="s">
        <v>2893</v>
      </c>
      <c r="C1689" s="23">
        <v>70941</v>
      </c>
      <c r="D1689" s="46">
        <v>50000020102</v>
      </c>
      <c r="E1689" s="25">
        <v>3101</v>
      </c>
      <c r="F1689" s="23">
        <v>10721300</v>
      </c>
      <c r="G1689" s="47" t="s">
        <v>2374</v>
      </c>
      <c r="H1689" s="27">
        <v>17200</v>
      </c>
      <c r="I1689" s="215"/>
      <c r="J1689" s="41"/>
      <c r="K1689" s="27">
        <f t="shared" si="33"/>
        <v>17200</v>
      </c>
      <c r="L1689" s="207"/>
    </row>
    <row r="1690" spans="1:23" ht="51" x14ac:dyDescent="0.35">
      <c r="A1690" s="23">
        <v>23010129</v>
      </c>
      <c r="B1690" s="436" t="s">
        <v>2893</v>
      </c>
      <c r="C1690" s="23">
        <v>70941</v>
      </c>
      <c r="D1690" s="46">
        <v>50000020102</v>
      </c>
      <c r="E1690" s="25">
        <v>3101</v>
      </c>
      <c r="F1690" s="23">
        <v>10721300</v>
      </c>
      <c r="G1690" s="47" t="s">
        <v>2375</v>
      </c>
      <c r="H1690" s="27">
        <v>17200</v>
      </c>
      <c r="I1690" s="215"/>
      <c r="J1690" s="41"/>
      <c r="K1690" s="27">
        <f t="shared" si="33"/>
        <v>17200</v>
      </c>
      <c r="L1690" s="207"/>
    </row>
    <row r="1691" spans="1:23" ht="51" x14ac:dyDescent="0.35">
      <c r="A1691" s="23">
        <v>23010129</v>
      </c>
      <c r="B1691" s="436" t="s">
        <v>2893</v>
      </c>
      <c r="C1691" s="23">
        <v>70941</v>
      </c>
      <c r="D1691" s="46">
        <v>50000020102</v>
      </c>
      <c r="E1691" s="25">
        <v>3101</v>
      </c>
      <c r="F1691" s="23">
        <v>10721300</v>
      </c>
      <c r="G1691" s="47" t="s">
        <v>2376</v>
      </c>
      <c r="H1691" s="27">
        <v>18920</v>
      </c>
      <c r="I1691" s="215"/>
      <c r="J1691" s="41"/>
      <c r="K1691" s="27">
        <f t="shared" si="33"/>
        <v>18920</v>
      </c>
      <c r="L1691" s="207"/>
    </row>
    <row r="1692" spans="1:23" ht="51" x14ac:dyDescent="0.35">
      <c r="A1692" s="23">
        <v>23010129</v>
      </c>
      <c r="B1692" s="436" t="s">
        <v>2893</v>
      </c>
      <c r="C1692" s="23">
        <v>70941</v>
      </c>
      <c r="D1692" s="46">
        <v>50000020102</v>
      </c>
      <c r="E1692" s="25">
        <v>3101</v>
      </c>
      <c r="F1692" s="23">
        <v>10721300</v>
      </c>
      <c r="G1692" s="47" t="s">
        <v>2377</v>
      </c>
      <c r="H1692" s="27">
        <v>18920</v>
      </c>
      <c r="I1692" s="215"/>
      <c r="J1692" s="41"/>
      <c r="K1692" s="27">
        <f t="shared" si="33"/>
        <v>18920</v>
      </c>
      <c r="L1692" s="207"/>
    </row>
    <row r="1693" spans="1:23" ht="51" x14ac:dyDescent="0.35">
      <c r="A1693" s="23">
        <v>23010129</v>
      </c>
      <c r="B1693" s="436" t="s">
        <v>2893</v>
      </c>
      <c r="C1693" s="23">
        <v>70941</v>
      </c>
      <c r="D1693" s="46">
        <v>50000020102</v>
      </c>
      <c r="E1693" s="25">
        <v>3101</v>
      </c>
      <c r="F1693" s="23">
        <v>10721300</v>
      </c>
      <c r="G1693" s="47" t="s">
        <v>2378</v>
      </c>
      <c r="H1693" s="27">
        <v>16512</v>
      </c>
      <c r="I1693" s="215"/>
      <c r="J1693" s="41"/>
      <c r="K1693" s="27">
        <f t="shared" si="33"/>
        <v>16512</v>
      </c>
      <c r="L1693" s="207"/>
    </row>
    <row r="1694" spans="1:23" ht="51" x14ac:dyDescent="0.35">
      <c r="A1694" s="23">
        <v>23010129</v>
      </c>
      <c r="B1694" s="436" t="s">
        <v>2893</v>
      </c>
      <c r="C1694" s="23">
        <v>70941</v>
      </c>
      <c r="D1694" s="46">
        <v>50000020102</v>
      </c>
      <c r="E1694" s="25">
        <v>3101</v>
      </c>
      <c r="F1694" s="23">
        <v>10721300</v>
      </c>
      <c r="G1694" s="47" t="s">
        <v>2379</v>
      </c>
      <c r="H1694" s="27">
        <v>23736</v>
      </c>
      <c r="I1694" s="215"/>
      <c r="J1694" s="41"/>
      <c r="K1694" s="27">
        <f t="shared" si="33"/>
        <v>23736</v>
      </c>
      <c r="L1694" s="207"/>
    </row>
    <row r="1695" spans="1:23" ht="51" x14ac:dyDescent="0.35">
      <c r="A1695" s="23">
        <v>23010129</v>
      </c>
      <c r="B1695" s="436" t="s">
        <v>2893</v>
      </c>
      <c r="C1695" s="23">
        <v>70941</v>
      </c>
      <c r="D1695" s="46">
        <v>50000020102</v>
      </c>
      <c r="E1695" s="25">
        <v>3101</v>
      </c>
      <c r="F1695" s="23">
        <v>10721300</v>
      </c>
      <c r="G1695" s="47" t="s">
        <v>2380</v>
      </c>
      <c r="H1695" s="27">
        <v>23736</v>
      </c>
      <c r="I1695" s="215"/>
      <c r="J1695" s="41"/>
      <c r="K1695" s="27">
        <f t="shared" si="33"/>
        <v>23736</v>
      </c>
      <c r="L1695" s="207"/>
    </row>
    <row r="1696" spans="1:23" ht="51" x14ac:dyDescent="0.35">
      <c r="A1696" s="23">
        <v>23010129</v>
      </c>
      <c r="B1696" s="436" t="s">
        <v>2893</v>
      </c>
      <c r="C1696" s="23">
        <v>70941</v>
      </c>
      <c r="D1696" s="46">
        <v>50000020102</v>
      </c>
      <c r="E1696" s="25">
        <v>3101</v>
      </c>
      <c r="F1696" s="23">
        <v>10721300</v>
      </c>
      <c r="G1696" s="47" t="s">
        <v>2381</v>
      </c>
      <c r="H1696" s="27">
        <v>23736</v>
      </c>
      <c r="I1696" s="215"/>
      <c r="J1696" s="41"/>
      <c r="K1696" s="27">
        <f t="shared" si="33"/>
        <v>23736</v>
      </c>
      <c r="L1696" s="207"/>
    </row>
    <row r="1697" spans="1:12" ht="51" x14ac:dyDescent="0.35">
      <c r="A1697" s="23">
        <v>23010129</v>
      </c>
      <c r="B1697" s="436" t="s">
        <v>2893</v>
      </c>
      <c r="C1697" s="23">
        <v>70941</v>
      </c>
      <c r="D1697" s="46">
        <v>50000020102</v>
      </c>
      <c r="E1697" s="25">
        <v>3101</v>
      </c>
      <c r="F1697" s="23">
        <v>10721300</v>
      </c>
      <c r="G1697" s="47" t="s">
        <v>2382</v>
      </c>
      <c r="H1697" s="27">
        <v>20640</v>
      </c>
      <c r="I1697" s="215"/>
      <c r="J1697" s="41"/>
      <c r="K1697" s="27">
        <f t="shared" si="33"/>
        <v>20640</v>
      </c>
      <c r="L1697" s="207"/>
    </row>
    <row r="1698" spans="1:12" ht="51" x14ac:dyDescent="0.35">
      <c r="A1698" s="23">
        <v>23010129</v>
      </c>
      <c r="B1698" s="436" t="s">
        <v>2893</v>
      </c>
      <c r="C1698" s="23">
        <v>70941</v>
      </c>
      <c r="D1698" s="46">
        <v>50000020102</v>
      </c>
      <c r="E1698" s="25">
        <v>3101</v>
      </c>
      <c r="F1698" s="23">
        <v>10721300</v>
      </c>
      <c r="G1698" s="47" t="s">
        <v>2383</v>
      </c>
      <c r="H1698" s="27">
        <v>20640</v>
      </c>
      <c r="I1698" s="215"/>
      <c r="J1698" s="41"/>
      <c r="K1698" s="27">
        <f t="shared" si="33"/>
        <v>20640</v>
      </c>
      <c r="L1698" s="207"/>
    </row>
    <row r="1699" spans="1:12" ht="51" x14ac:dyDescent="0.35">
      <c r="A1699" s="23">
        <v>23010129</v>
      </c>
      <c r="B1699" s="436" t="s">
        <v>2893</v>
      </c>
      <c r="C1699" s="23">
        <v>70941</v>
      </c>
      <c r="D1699" s="46">
        <v>50000020102</v>
      </c>
      <c r="E1699" s="25">
        <v>3101</v>
      </c>
      <c r="F1699" s="23">
        <v>10721300</v>
      </c>
      <c r="G1699" s="47" t="s">
        <v>2384</v>
      </c>
      <c r="H1699" s="27">
        <v>20640</v>
      </c>
      <c r="I1699" s="215"/>
      <c r="J1699" s="41"/>
      <c r="K1699" s="27">
        <f t="shared" si="33"/>
        <v>20640</v>
      </c>
      <c r="L1699" s="207"/>
    </row>
    <row r="1700" spans="1:12" ht="51" x14ac:dyDescent="0.35">
      <c r="A1700" s="23">
        <v>23010129</v>
      </c>
      <c r="B1700" s="436" t="s">
        <v>2893</v>
      </c>
      <c r="C1700" s="23">
        <v>70941</v>
      </c>
      <c r="D1700" s="46">
        <v>50000020102</v>
      </c>
      <c r="E1700" s="25">
        <v>3101</v>
      </c>
      <c r="F1700" s="23">
        <v>10721300</v>
      </c>
      <c r="G1700" s="47" t="s">
        <v>2385</v>
      </c>
      <c r="H1700" s="27">
        <v>77400</v>
      </c>
      <c r="I1700" s="215"/>
      <c r="J1700" s="41"/>
      <c r="K1700" s="27">
        <f t="shared" si="33"/>
        <v>77400</v>
      </c>
      <c r="L1700" s="207"/>
    </row>
    <row r="1701" spans="1:12" ht="51" x14ac:dyDescent="0.35">
      <c r="A1701" s="34">
        <v>23010129</v>
      </c>
      <c r="B1701" s="436" t="s">
        <v>2893</v>
      </c>
      <c r="C1701" s="34">
        <v>70941</v>
      </c>
      <c r="D1701" s="49">
        <v>50000020102</v>
      </c>
      <c r="E1701" s="36">
        <v>3101</v>
      </c>
      <c r="F1701" s="34">
        <v>10721300</v>
      </c>
      <c r="G1701" s="50" t="s">
        <v>2386</v>
      </c>
      <c r="H1701" s="38">
        <v>108360</v>
      </c>
      <c r="I1701" s="218"/>
      <c r="J1701" s="44"/>
      <c r="K1701" s="38">
        <f t="shared" si="33"/>
        <v>108360</v>
      </c>
      <c r="L1701" s="206"/>
    </row>
    <row r="1702" spans="1:12" x14ac:dyDescent="0.35">
      <c r="A1702" s="23">
        <v>23010129</v>
      </c>
      <c r="B1702" s="436" t="s">
        <v>2893</v>
      </c>
      <c r="C1702" s="23">
        <v>70941</v>
      </c>
      <c r="D1702" s="46">
        <v>50000020102</v>
      </c>
      <c r="E1702" s="25">
        <v>3101</v>
      </c>
      <c r="F1702" s="23">
        <v>10721300</v>
      </c>
      <c r="G1702" s="26" t="s">
        <v>2210</v>
      </c>
      <c r="H1702" s="27">
        <v>146200</v>
      </c>
      <c r="I1702" s="215"/>
      <c r="J1702" s="41"/>
      <c r="K1702" s="27">
        <f t="shared" si="33"/>
        <v>146200</v>
      </c>
      <c r="L1702" s="207"/>
    </row>
    <row r="1703" spans="1:12" ht="51" x14ac:dyDescent="0.35">
      <c r="A1703" s="23">
        <v>23010129</v>
      </c>
      <c r="B1703" s="436" t="s">
        <v>2893</v>
      </c>
      <c r="C1703" s="23">
        <v>70941</v>
      </c>
      <c r="D1703" s="46">
        <v>50000020102</v>
      </c>
      <c r="E1703" s="25">
        <v>3101</v>
      </c>
      <c r="F1703" s="23">
        <v>10721300</v>
      </c>
      <c r="G1703" s="47" t="s">
        <v>2387</v>
      </c>
      <c r="H1703" s="27">
        <v>129000</v>
      </c>
      <c r="I1703" s="215"/>
      <c r="J1703" s="41"/>
      <c r="K1703" s="27">
        <f t="shared" si="33"/>
        <v>129000</v>
      </c>
      <c r="L1703" s="207"/>
    </row>
    <row r="1704" spans="1:12" x14ac:dyDescent="0.35">
      <c r="A1704" s="23">
        <v>23010129</v>
      </c>
      <c r="B1704" s="436" t="s">
        <v>2893</v>
      </c>
      <c r="C1704" s="23">
        <v>70941</v>
      </c>
      <c r="D1704" s="46">
        <v>50000020102</v>
      </c>
      <c r="E1704" s="25">
        <v>3101</v>
      </c>
      <c r="F1704" s="23">
        <v>10721300</v>
      </c>
      <c r="G1704" s="26" t="s">
        <v>2205</v>
      </c>
      <c r="H1704" s="27">
        <v>275200</v>
      </c>
      <c r="I1704" s="215"/>
      <c r="J1704" s="41"/>
      <c r="K1704" s="27">
        <f t="shared" si="33"/>
        <v>275200</v>
      </c>
      <c r="L1704" s="207"/>
    </row>
    <row r="1705" spans="1:12" ht="51" x14ac:dyDescent="0.35">
      <c r="A1705" s="23">
        <v>23010129</v>
      </c>
      <c r="B1705" s="436" t="s">
        <v>2893</v>
      </c>
      <c r="C1705" s="23">
        <v>70941</v>
      </c>
      <c r="D1705" s="46">
        <v>50000020102</v>
      </c>
      <c r="E1705" s="25">
        <v>3101</v>
      </c>
      <c r="F1705" s="23">
        <v>10721300</v>
      </c>
      <c r="G1705" s="26" t="s">
        <v>2211</v>
      </c>
      <c r="H1705" s="27">
        <v>447200</v>
      </c>
      <c r="I1705" s="215"/>
      <c r="J1705" s="41"/>
      <c r="K1705" s="27">
        <f t="shared" si="33"/>
        <v>447200</v>
      </c>
      <c r="L1705" s="207"/>
    </row>
    <row r="1706" spans="1:12" ht="51" x14ac:dyDescent="0.35">
      <c r="A1706" s="23">
        <v>23010129</v>
      </c>
      <c r="B1706" s="436" t="s">
        <v>2893</v>
      </c>
      <c r="C1706" s="23">
        <v>70941</v>
      </c>
      <c r="D1706" s="46">
        <v>50000020102</v>
      </c>
      <c r="E1706" s="25">
        <v>3101</v>
      </c>
      <c r="F1706" s="23">
        <v>10721300</v>
      </c>
      <c r="G1706" s="26" t="s">
        <v>2206</v>
      </c>
      <c r="H1706" s="27">
        <v>17200</v>
      </c>
      <c r="I1706" s="215"/>
      <c r="J1706" s="41"/>
      <c r="K1706" s="27">
        <f t="shared" si="33"/>
        <v>17200</v>
      </c>
      <c r="L1706" s="207"/>
    </row>
    <row r="1707" spans="1:12" ht="51" x14ac:dyDescent="0.35">
      <c r="A1707" s="23">
        <v>23010129</v>
      </c>
      <c r="B1707" s="436" t="s">
        <v>2893</v>
      </c>
      <c r="C1707" s="23">
        <v>70941</v>
      </c>
      <c r="D1707" s="46">
        <v>50000020102</v>
      </c>
      <c r="E1707" s="25">
        <v>3101</v>
      </c>
      <c r="F1707" s="23">
        <v>10721300</v>
      </c>
      <c r="G1707" s="26" t="s">
        <v>2207</v>
      </c>
      <c r="H1707" s="27">
        <v>2064000</v>
      </c>
      <c r="I1707" s="215"/>
      <c r="J1707" s="41"/>
      <c r="K1707" s="27">
        <f t="shared" si="33"/>
        <v>2064000</v>
      </c>
      <c r="L1707" s="207"/>
    </row>
    <row r="1708" spans="1:12" ht="51" x14ac:dyDescent="0.35">
      <c r="A1708" s="23">
        <v>23010129</v>
      </c>
      <c r="B1708" s="436" t="s">
        <v>2893</v>
      </c>
      <c r="C1708" s="23">
        <v>70941</v>
      </c>
      <c r="D1708" s="46">
        <v>50000020102</v>
      </c>
      <c r="E1708" s="25">
        <v>3101</v>
      </c>
      <c r="F1708" s="23">
        <v>10721300</v>
      </c>
      <c r="G1708" s="26" t="s">
        <v>2208</v>
      </c>
      <c r="H1708" s="27">
        <v>17200</v>
      </c>
      <c r="I1708" s="215"/>
      <c r="J1708" s="41"/>
      <c r="K1708" s="27">
        <f t="shared" si="33"/>
        <v>17200</v>
      </c>
      <c r="L1708" s="207"/>
    </row>
    <row r="1709" spans="1:12" ht="51" x14ac:dyDescent="0.35">
      <c r="A1709" s="23">
        <v>23010129</v>
      </c>
      <c r="B1709" s="436" t="s">
        <v>2893</v>
      </c>
      <c r="C1709" s="23">
        <v>70941</v>
      </c>
      <c r="D1709" s="46">
        <v>50000020102</v>
      </c>
      <c r="E1709" s="25">
        <v>3101</v>
      </c>
      <c r="F1709" s="23">
        <v>10721300</v>
      </c>
      <c r="G1709" s="26" t="s">
        <v>2209</v>
      </c>
      <c r="H1709" s="27">
        <v>18920</v>
      </c>
      <c r="I1709" s="215"/>
      <c r="J1709" s="41"/>
      <c r="K1709" s="27">
        <f t="shared" si="33"/>
        <v>18920</v>
      </c>
      <c r="L1709" s="207"/>
    </row>
    <row r="1710" spans="1:12" ht="51" x14ac:dyDescent="0.35">
      <c r="A1710" s="23">
        <v>23010129</v>
      </c>
      <c r="B1710" s="436" t="s">
        <v>2893</v>
      </c>
      <c r="C1710" s="23">
        <v>70941</v>
      </c>
      <c r="D1710" s="46">
        <v>50000020102</v>
      </c>
      <c r="E1710" s="25">
        <v>3101</v>
      </c>
      <c r="F1710" s="23">
        <v>10721300</v>
      </c>
      <c r="G1710" s="26" t="s">
        <v>2212</v>
      </c>
      <c r="H1710" s="27">
        <v>18920</v>
      </c>
      <c r="I1710" s="215"/>
      <c r="J1710" s="41"/>
      <c r="K1710" s="27">
        <f t="shared" si="33"/>
        <v>18920</v>
      </c>
      <c r="L1710" s="207"/>
    </row>
    <row r="1711" spans="1:12" ht="51" x14ac:dyDescent="0.35">
      <c r="A1711" s="23">
        <v>23010129</v>
      </c>
      <c r="B1711" s="436" t="s">
        <v>2893</v>
      </c>
      <c r="C1711" s="23">
        <v>70941</v>
      </c>
      <c r="D1711" s="46">
        <v>50000020102</v>
      </c>
      <c r="E1711" s="25">
        <v>3101</v>
      </c>
      <c r="F1711" s="23">
        <v>10721300</v>
      </c>
      <c r="G1711" s="47" t="s">
        <v>2372</v>
      </c>
      <c r="H1711" s="27">
        <v>17200</v>
      </c>
      <c r="I1711" s="215"/>
      <c r="J1711" s="41"/>
      <c r="K1711" s="27">
        <f t="shared" si="33"/>
        <v>17200</v>
      </c>
      <c r="L1711" s="207"/>
    </row>
    <row r="1712" spans="1:12" ht="51" x14ac:dyDescent="0.35">
      <c r="A1712" s="23">
        <v>23010129</v>
      </c>
      <c r="B1712" s="436" t="s">
        <v>2893</v>
      </c>
      <c r="C1712" s="23">
        <v>70941</v>
      </c>
      <c r="D1712" s="46">
        <v>50000020102</v>
      </c>
      <c r="E1712" s="25">
        <v>3101</v>
      </c>
      <c r="F1712" s="23">
        <v>10721300</v>
      </c>
      <c r="G1712" s="47" t="s">
        <v>2373</v>
      </c>
      <c r="H1712" s="27">
        <v>18920</v>
      </c>
      <c r="I1712" s="215"/>
      <c r="J1712" s="41"/>
      <c r="K1712" s="27">
        <f t="shared" si="33"/>
        <v>18920</v>
      </c>
      <c r="L1712" s="207"/>
    </row>
    <row r="1713" spans="1:23" ht="51" x14ac:dyDescent="0.35">
      <c r="A1713" s="23">
        <v>23010129</v>
      </c>
      <c r="B1713" s="436" t="s">
        <v>2893</v>
      </c>
      <c r="C1713" s="23">
        <v>70941</v>
      </c>
      <c r="D1713" s="46">
        <v>50000020102</v>
      </c>
      <c r="E1713" s="25">
        <v>3101</v>
      </c>
      <c r="F1713" s="23">
        <v>10721300</v>
      </c>
      <c r="G1713" s="47" t="s">
        <v>2374</v>
      </c>
      <c r="H1713" s="27">
        <v>17200</v>
      </c>
      <c r="I1713" s="215"/>
      <c r="J1713" s="41"/>
      <c r="K1713" s="27">
        <f t="shared" si="33"/>
        <v>17200</v>
      </c>
      <c r="L1713" s="207"/>
    </row>
    <row r="1714" spans="1:23" ht="51" x14ac:dyDescent="0.35">
      <c r="A1714" s="23">
        <v>23010129</v>
      </c>
      <c r="B1714" s="436" t="s">
        <v>2893</v>
      </c>
      <c r="C1714" s="23">
        <v>70941</v>
      </c>
      <c r="D1714" s="46">
        <v>50000020102</v>
      </c>
      <c r="E1714" s="25">
        <v>3101</v>
      </c>
      <c r="F1714" s="23">
        <v>10721300</v>
      </c>
      <c r="G1714" s="47" t="s">
        <v>2375</v>
      </c>
      <c r="H1714" s="27">
        <v>17200</v>
      </c>
      <c r="I1714" s="215"/>
      <c r="J1714" s="41"/>
      <c r="K1714" s="27">
        <f t="shared" si="33"/>
        <v>17200</v>
      </c>
      <c r="L1714" s="207"/>
    </row>
    <row r="1715" spans="1:23" ht="51" x14ac:dyDescent="0.35">
      <c r="A1715" s="23">
        <v>23010129</v>
      </c>
      <c r="B1715" s="436" t="s">
        <v>2893</v>
      </c>
      <c r="C1715" s="23">
        <v>70941</v>
      </c>
      <c r="D1715" s="46">
        <v>50000020102</v>
      </c>
      <c r="E1715" s="25">
        <v>3101</v>
      </c>
      <c r="F1715" s="23">
        <v>10721300</v>
      </c>
      <c r="G1715" s="47" t="s">
        <v>2376</v>
      </c>
      <c r="H1715" s="27">
        <v>18920</v>
      </c>
      <c r="I1715" s="215"/>
      <c r="J1715" s="41"/>
      <c r="K1715" s="27">
        <f t="shared" si="33"/>
        <v>18920</v>
      </c>
      <c r="L1715" s="207"/>
    </row>
    <row r="1716" spans="1:23" ht="51" x14ac:dyDescent="0.35">
      <c r="A1716" s="23">
        <v>23010129</v>
      </c>
      <c r="B1716" s="436" t="s">
        <v>2893</v>
      </c>
      <c r="C1716" s="23">
        <v>70941</v>
      </c>
      <c r="D1716" s="46">
        <v>50000020102</v>
      </c>
      <c r="E1716" s="25">
        <v>3101</v>
      </c>
      <c r="F1716" s="23">
        <v>10721300</v>
      </c>
      <c r="G1716" s="47" t="s">
        <v>2377</v>
      </c>
      <c r="H1716" s="27">
        <v>18920</v>
      </c>
      <c r="I1716" s="215"/>
      <c r="J1716" s="41"/>
      <c r="K1716" s="27">
        <f t="shared" si="33"/>
        <v>18920</v>
      </c>
      <c r="L1716" s="207"/>
    </row>
    <row r="1717" spans="1:23" ht="51" x14ac:dyDescent="0.35">
      <c r="A1717" s="23">
        <v>23010129</v>
      </c>
      <c r="B1717" s="436" t="s">
        <v>2893</v>
      </c>
      <c r="C1717" s="23">
        <v>70941</v>
      </c>
      <c r="D1717" s="46">
        <v>50000020102</v>
      </c>
      <c r="E1717" s="25">
        <v>3101</v>
      </c>
      <c r="F1717" s="23">
        <v>10721300</v>
      </c>
      <c r="G1717" s="47" t="s">
        <v>2378</v>
      </c>
      <c r="H1717" s="27">
        <v>16512</v>
      </c>
      <c r="I1717" s="215"/>
      <c r="J1717" s="41"/>
      <c r="K1717" s="27">
        <f t="shared" si="33"/>
        <v>16512</v>
      </c>
      <c r="L1717" s="207"/>
    </row>
    <row r="1718" spans="1:23" ht="51" x14ac:dyDescent="0.35">
      <c r="A1718" s="34">
        <v>23010129</v>
      </c>
      <c r="B1718" s="436" t="s">
        <v>2893</v>
      </c>
      <c r="C1718" s="34">
        <v>70941</v>
      </c>
      <c r="D1718" s="49">
        <v>50000020102</v>
      </c>
      <c r="E1718" s="36">
        <v>3101</v>
      </c>
      <c r="F1718" s="34">
        <v>10721300</v>
      </c>
      <c r="G1718" s="50" t="s">
        <v>2379</v>
      </c>
      <c r="H1718" s="38">
        <v>23736</v>
      </c>
      <c r="I1718" s="218"/>
      <c r="J1718" s="44"/>
      <c r="K1718" s="38">
        <f t="shared" si="33"/>
        <v>23736</v>
      </c>
      <c r="L1718" s="206"/>
    </row>
    <row r="1719" spans="1:23" s="323" customFormat="1" ht="51" x14ac:dyDescent="0.35">
      <c r="A1719" s="23">
        <v>23010129</v>
      </c>
      <c r="B1719" s="436" t="s">
        <v>2893</v>
      </c>
      <c r="C1719" s="23">
        <v>70941</v>
      </c>
      <c r="D1719" s="46">
        <v>50000020102</v>
      </c>
      <c r="E1719" s="25">
        <v>3101</v>
      </c>
      <c r="F1719" s="23">
        <v>10721300</v>
      </c>
      <c r="G1719" s="47" t="s">
        <v>2380</v>
      </c>
      <c r="H1719" s="27">
        <v>23736</v>
      </c>
      <c r="I1719" s="215"/>
      <c r="J1719" s="41"/>
      <c r="K1719" s="27">
        <f t="shared" si="33"/>
        <v>23736</v>
      </c>
      <c r="L1719" s="207"/>
      <c r="M1719" s="42"/>
      <c r="N1719" s="42"/>
      <c r="O1719" s="42"/>
      <c r="P1719" s="42"/>
      <c r="Q1719" s="42"/>
      <c r="R1719" s="42"/>
      <c r="S1719" s="42"/>
      <c r="T1719" s="42"/>
      <c r="U1719" s="42"/>
      <c r="V1719" s="42"/>
      <c r="W1719" s="42"/>
    </row>
    <row r="1720" spans="1:23" s="323" customFormat="1" ht="51" x14ac:dyDescent="0.35">
      <c r="A1720" s="23">
        <v>23010129</v>
      </c>
      <c r="B1720" s="436" t="s">
        <v>2893</v>
      </c>
      <c r="C1720" s="23">
        <v>70941</v>
      </c>
      <c r="D1720" s="46">
        <v>50000020102</v>
      </c>
      <c r="E1720" s="25">
        <v>3101</v>
      </c>
      <c r="F1720" s="23">
        <v>10721300</v>
      </c>
      <c r="G1720" s="47" t="s">
        <v>2381</v>
      </c>
      <c r="H1720" s="27">
        <v>23736</v>
      </c>
      <c r="I1720" s="215"/>
      <c r="J1720" s="41"/>
      <c r="K1720" s="27">
        <f t="shared" si="33"/>
        <v>23736</v>
      </c>
      <c r="L1720" s="207"/>
      <c r="M1720" s="42"/>
      <c r="N1720" s="42"/>
      <c r="O1720" s="42"/>
      <c r="P1720" s="42"/>
      <c r="Q1720" s="42"/>
      <c r="R1720" s="42"/>
      <c r="S1720" s="42"/>
      <c r="T1720" s="42"/>
      <c r="U1720" s="42"/>
      <c r="V1720" s="42"/>
      <c r="W1720" s="42"/>
    </row>
    <row r="1721" spans="1:23" ht="51" x14ac:dyDescent="0.35">
      <c r="A1721" s="23">
        <v>23010129</v>
      </c>
      <c r="B1721" s="436" t="s">
        <v>2893</v>
      </c>
      <c r="C1721" s="23">
        <v>70941</v>
      </c>
      <c r="D1721" s="46">
        <v>50000020102</v>
      </c>
      <c r="E1721" s="25">
        <v>3101</v>
      </c>
      <c r="F1721" s="23">
        <v>10721300</v>
      </c>
      <c r="G1721" s="47" t="s">
        <v>2382</v>
      </c>
      <c r="H1721" s="27">
        <v>20640</v>
      </c>
      <c r="I1721" s="218"/>
      <c r="J1721" s="44"/>
      <c r="K1721" s="27">
        <f t="shared" si="33"/>
        <v>20640</v>
      </c>
      <c r="L1721" s="207"/>
    </row>
    <row r="1722" spans="1:23" ht="51" x14ac:dyDescent="0.35">
      <c r="A1722" s="23">
        <v>23010129</v>
      </c>
      <c r="B1722" s="436" t="s">
        <v>2893</v>
      </c>
      <c r="C1722" s="23">
        <v>70941</v>
      </c>
      <c r="D1722" s="46">
        <v>50000020102</v>
      </c>
      <c r="E1722" s="25">
        <v>3101</v>
      </c>
      <c r="F1722" s="23">
        <v>10721300</v>
      </c>
      <c r="G1722" s="47" t="s">
        <v>2383</v>
      </c>
      <c r="H1722" s="27">
        <v>20640</v>
      </c>
      <c r="I1722" s="218"/>
      <c r="J1722" s="44"/>
      <c r="K1722" s="27">
        <f t="shared" si="33"/>
        <v>20640</v>
      </c>
      <c r="L1722" s="207"/>
    </row>
    <row r="1723" spans="1:23" ht="51" x14ac:dyDescent="0.35">
      <c r="A1723" s="23">
        <v>23010129</v>
      </c>
      <c r="B1723" s="436" t="s">
        <v>2893</v>
      </c>
      <c r="C1723" s="23">
        <v>70941</v>
      </c>
      <c r="D1723" s="46">
        <v>50000020102</v>
      </c>
      <c r="E1723" s="25">
        <v>3101</v>
      </c>
      <c r="F1723" s="23">
        <v>10721300</v>
      </c>
      <c r="G1723" s="47" t="s">
        <v>2384</v>
      </c>
      <c r="H1723" s="27">
        <v>20640</v>
      </c>
      <c r="I1723" s="215"/>
      <c r="J1723" s="41"/>
      <c r="K1723" s="27">
        <f t="shared" si="33"/>
        <v>20640</v>
      </c>
      <c r="L1723" s="207"/>
    </row>
    <row r="1724" spans="1:23" ht="51" x14ac:dyDescent="0.35">
      <c r="A1724" s="23">
        <v>23010129</v>
      </c>
      <c r="B1724" s="436" t="s">
        <v>2893</v>
      </c>
      <c r="C1724" s="23">
        <v>70941</v>
      </c>
      <c r="D1724" s="46">
        <v>50000020102</v>
      </c>
      <c r="E1724" s="25">
        <v>3101</v>
      </c>
      <c r="F1724" s="23">
        <v>10721300</v>
      </c>
      <c r="G1724" s="47" t="s">
        <v>2385</v>
      </c>
      <c r="H1724" s="27">
        <v>77400</v>
      </c>
      <c r="I1724" s="215"/>
      <c r="J1724" s="41"/>
      <c r="K1724" s="27">
        <f t="shared" si="33"/>
        <v>77400</v>
      </c>
      <c r="L1724" s="207"/>
    </row>
    <row r="1725" spans="1:23" ht="51" x14ac:dyDescent="0.35">
      <c r="A1725" s="23">
        <v>23010129</v>
      </c>
      <c r="B1725" s="436" t="s">
        <v>2893</v>
      </c>
      <c r="C1725" s="23">
        <v>70941</v>
      </c>
      <c r="D1725" s="46">
        <v>50000020102</v>
      </c>
      <c r="E1725" s="25">
        <v>3101</v>
      </c>
      <c r="F1725" s="23">
        <v>10721300</v>
      </c>
      <c r="G1725" s="47" t="s">
        <v>2386</v>
      </c>
      <c r="H1725" s="27">
        <v>108360</v>
      </c>
      <c r="I1725" s="215"/>
      <c r="J1725" s="41"/>
      <c r="K1725" s="27">
        <f t="shared" ref="K1725:K1788" si="34">SUM(H1725,J1725)</f>
        <v>108360</v>
      </c>
      <c r="L1725" s="207"/>
    </row>
    <row r="1726" spans="1:23" x14ac:dyDescent="0.35">
      <c r="A1726" s="23">
        <v>23010129</v>
      </c>
      <c r="B1726" s="436" t="s">
        <v>2893</v>
      </c>
      <c r="C1726" s="23">
        <v>70941</v>
      </c>
      <c r="D1726" s="46">
        <v>50000020102</v>
      </c>
      <c r="E1726" s="25">
        <v>3101</v>
      </c>
      <c r="F1726" s="23">
        <v>10721300</v>
      </c>
      <c r="G1726" s="26" t="s">
        <v>2210</v>
      </c>
      <c r="H1726" s="27">
        <v>146200</v>
      </c>
      <c r="I1726" s="215"/>
      <c r="J1726" s="41"/>
      <c r="K1726" s="27">
        <f t="shared" si="34"/>
        <v>146200</v>
      </c>
      <c r="L1726" s="207"/>
    </row>
    <row r="1727" spans="1:23" s="151" customFormat="1" ht="51" x14ac:dyDescent="0.35">
      <c r="A1727" s="23">
        <v>23010129</v>
      </c>
      <c r="B1727" s="436" t="s">
        <v>2893</v>
      </c>
      <c r="C1727" s="23">
        <v>70941</v>
      </c>
      <c r="D1727" s="46">
        <v>50000020102</v>
      </c>
      <c r="E1727" s="25">
        <v>3101</v>
      </c>
      <c r="F1727" s="23">
        <v>10721300</v>
      </c>
      <c r="G1727" s="47" t="s">
        <v>2387</v>
      </c>
      <c r="H1727" s="27">
        <v>129000</v>
      </c>
      <c r="I1727" s="215"/>
      <c r="J1727" s="41"/>
      <c r="K1727" s="27">
        <f t="shared" si="34"/>
        <v>129000</v>
      </c>
      <c r="L1727" s="207"/>
      <c r="M1727" s="42"/>
      <c r="N1727" s="42"/>
      <c r="O1727" s="42"/>
      <c r="P1727" s="42"/>
      <c r="Q1727" s="42"/>
      <c r="R1727" s="42"/>
      <c r="S1727" s="42"/>
      <c r="T1727" s="42"/>
      <c r="U1727" s="42"/>
      <c r="V1727" s="42"/>
      <c r="W1727" s="42"/>
    </row>
    <row r="1728" spans="1:23" ht="51" x14ac:dyDescent="0.35">
      <c r="A1728" s="23">
        <v>23010129</v>
      </c>
      <c r="B1728" s="436" t="s">
        <v>2893</v>
      </c>
      <c r="C1728" s="23">
        <v>70941</v>
      </c>
      <c r="D1728" s="46">
        <v>50000020102</v>
      </c>
      <c r="E1728" s="25">
        <v>3101</v>
      </c>
      <c r="F1728" s="23">
        <v>10721300</v>
      </c>
      <c r="G1728" s="47" t="s">
        <v>2388</v>
      </c>
      <c r="H1728" s="27">
        <v>25800</v>
      </c>
      <c r="I1728" s="215"/>
      <c r="J1728" s="41"/>
      <c r="K1728" s="27">
        <f t="shared" si="34"/>
        <v>25800</v>
      </c>
      <c r="L1728" s="207"/>
    </row>
    <row r="1729" spans="1:23" ht="51" x14ac:dyDescent="0.35">
      <c r="A1729" s="23">
        <v>23010129</v>
      </c>
      <c r="B1729" s="436" t="s">
        <v>2893</v>
      </c>
      <c r="C1729" s="23">
        <v>70941</v>
      </c>
      <c r="D1729" s="46">
        <v>50000020102</v>
      </c>
      <c r="E1729" s="25">
        <v>3101</v>
      </c>
      <c r="F1729" s="23">
        <v>10721300</v>
      </c>
      <c r="G1729" s="47" t="s">
        <v>2389</v>
      </c>
      <c r="H1729" s="27">
        <v>103200</v>
      </c>
      <c r="I1729" s="215"/>
      <c r="J1729" s="41"/>
      <c r="K1729" s="27">
        <f t="shared" si="34"/>
        <v>103200</v>
      </c>
      <c r="L1729" s="207"/>
    </row>
    <row r="1730" spans="1:23" ht="51" x14ac:dyDescent="0.35">
      <c r="A1730" s="23">
        <v>23010129</v>
      </c>
      <c r="B1730" s="436" t="s">
        <v>2893</v>
      </c>
      <c r="C1730" s="23">
        <v>70941</v>
      </c>
      <c r="D1730" s="46">
        <v>50000020102</v>
      </c>
      <c r="E1730" s="25">
        <v>3101</v>
      </c>
      <c r="F1730" s="23">
        <v>10721300</v>
      </c>
      <c r="G1730" s="26" t="s">
        <v>2213</v>
      </c>
      <c r="H1730" s="27">
        <v>37840</v>
      </c>
      <c r="I1730" s="215"/>
      <c r="J1730" s="41"/>
      <c r="K1730" s="27">
        <f t="shared" si="34"/>
        <v>37840</v>
      </c>
      <c r="L1730" s="207"/>
    </row>
    <row r="1731" spans="1:23" s="323" customFormat="1" ht="51" x14ac:dyDescent="0.35">
      <c r="A1731" s="23">
        <v>23010129</v>
      </c>
      <c r="B1731" s="436" t="s">
        <v>2893</v>
      </c>
      <c r="C1731" s="23">
        <v>70941</v>
      </c>
      <c r="D1731" s="46">
        <v>50000020102</v>
      </c>
      <c r="E1731" s="25">
        <v>3101</v>
      </c>
      <c r="F1731" s="23">
        <v>10721300</v>
      </c>
      <c r="G1731" s="26" t="s">
        <v>2214</v>
      </c>
      <c r="H1731" s="27">
        <v>137600</v>
      </c>
      <c r="I1731" s="215"/>
      <c r="J1731" s="41"/>
      <c r="K1731" s="27">
        <f t="shared" si="34"/>
        <v>137600</v>
      </c>
      <c r="L1731" s="207"/>
      <c r="M1731" s="42"/>
      <c r="N1731" s="42"/>
      <c r="O1731" s="42"/>
      <c r="P1731" s="42"/>
      <c r="Q1731" s="42"/>
      <c r="R1731" s="42"/>
      <c r="S1731" s="42"/>
      <c r="T1731" s="42"/>
      <c r="U1731" s="42"/>
      <c r="V1731" s="42"/>
      <c r="W1731" s="42"/>
    </row>
    <row r="1732" spans="1:23" ht="51" x14ac:dyDescent="0.35">
      <c r="A1732" s="23">
        <v>23010129</v>
      </c>
      <c r="B1732" s="436" t="s">
        <v>2893</v>
      </c>
      <c r="C1732" s="23">
        <v>70941</v>
      </c>
      <c r="D1732" s="46">
        <v>50000020102</v>
      </c>
      <c r="E1732" s="25">
        <v>3101</v>
      </c>
      <c r="F1732" s="23">
        <v>10721300</v>
      </c>
      <c r="G1732" s="26" t="s">
        <v>2215</v>
      </c>
      <c r="H1732" s="27">
        <v>206400</v>
      </c>
      <c r="I1732" s="215"/>
      <c r="J1732" s="41"/>
      <c r="K1732" s="27">
        <f t="shared" si="34"/>
        <v>206400</v>
      </c>
      <c r="L1732" s="207"/>
    </row>
    <row r="1733" spans="1:23" ht="51" x14ac:dyDescent="0.35">
      <c r="A1733" s="23">
        <v>23010129</v>
      </c>
      <c r="B1733" s="436" t="s">
        <v>2893</v>
      </c>
      <c r="C1733" s="23">
        <v>70941</v>
      </c>
      <c r="D1733" s="46">
        <v>50000020102</v>
      </c>
      <c r="E1733" s="25">
        <v>3101</v>
      </c>
      <c r="F1733" s="23">
        <v>10721300</v>
      </c>
      <c r="G1733" s="26" t="s">
        <v>2216</v>
      </c>
      <c r="H1733" s="27">
        <v>144480</v>
      </c>
      <c r="I1733" s="215"/>
      <c r="J1733" s="41"/>
      <c r="K1733" s="27">
        <f t="shared" si="34"/>
        <v>144480</v>
      </c>
      <c r="L1733" s="207"/>
    </row>
    <row r="1734" spans="1:23" ht="51" x14ac:dyDescent="0.35">
      <c r="A1734" s="34">
        <v>23010129</v>
      </c>
      <c r="B1734" s="436" t="s">
        <v>2893</v>
      </c>
      <c r="C1734" s="34">
        <v>70941</v>
      </c>
      <c r="D1734" s="49">
        <v>50000020102</v>
      </c>
      <c r="E1734" s="36">
        <v>3101</v>
      </c>
      <c r="F1734" s="34">
        <v>10721300</v>
      </c>
      <c r="G1734" s="37" t="s">
        <v>2217</v>
      </c>
      <c r="H1734" s="38">
        <v>335400</v>
      </c>
      <c r="I1734" s="218"/>
      <c r="J1734" s="44"/>
      <c r="K1734" s="38">
        <f t="shared" si="34"/>
        <v>335400</v>
      </c>
      <c r="L1734" s="206"/>
    </row>
    <row r="1735" spans="1:23" ht="51" x14ac:dyDescent="0.35">
      <c r="A1735" s="23">
        <v>23010129</v>
      </c>
      <c r="B1735" s="436" t="s">
        <v>2893</v>
      </c>
      <c r="C1735" s="23">
        <v>70941</v>
      </c>
      <c r="D1735" s="46">
        <v>50000020102</v>
      </c>
      <c r="E1735" s="25">
        <v>3101</v>
      </c>
      <c r="F1735" s="23">
        <v>10721300</v>
      </c>
      <c r="G1735" s="26" t="s">
        <v>2218</v>
      </c>
      <c r="H1735" s="27">
        <v>318200</v>
      </c>
      <c r="I1735" s="215"/>
      <c r="J1735" s="41"/>
      <c r="K1735" s="27">
        <f t="shared" si="34"/>
        <v>318200</v>
      </c>
      <c r="L1735" s="207"/>
    </row>
    <row r="1736" spans="1:23" ht="51" x14ac:dyDescent="0.35">
      <c r="A1736" s="23">
        <v>23010129</v>
      </c>
      <c r="B1736" s="436" t="s">
        <v>2893</v>
      </c>
      <c r="C1736" s="23">
        <v>70941</v>
      </c>
      <c r="D1736" s="46">
        <v>50000020102</v>
      </c>
      <c r="E1736" s="25">
        <v>3101</v>
      </c>
      <c r="F1736" s="23">
        <v>10721300</v>
      </c>
      <c r="G1736" s="26" t="s">
        <v>2219</v>
      </c>
      <c r="H1736" s="27">
        <v>130720</v>
      </c>
      <c r="I1736" s="215"/>
      <c r="J1736" s="41"/>
      <c r="K1736" s="27">
        <f t="shared" si="34"/>
        <v>130720</v>
      </c>
      <c r="L1736" s="207"/>
    </row>
    <row r="1737" spans="1:23" ht="51" x14ac:dyDescent="0.35">
      <c r="A1737" s="23">
        <v>23010129</v>
      </c>
      <c r="B1737" s="436" t="s">
        <v>2893</v>
      </c>
      <c r="C1737" s="23">
        <v>70941</v>
      </c>
      <c r="D1737" s="46">
        <v>50000020102</v>
      </c>
      <c r="E1737" s="25">
        <v>3101</v>
      </c>
      <c r="F1737" s="23">
        <v>10721300</v>
      </c>
      <c r="G1737" s="26" t="s">
        <v>2220</v>
      </c>
      <c r="H1737" s="27">
        <v>1548000</v>
      </c>
      <c r="I1737" s="215"/>
      <c r="J1737" s="41"/>
      <c r="K1737" s="27">
        <f t="shared" si="34"/>
        <v>1548000</v>
      </c>
      <c r="L1737" s="207"/>
    </row>
    <row r="1738" spans="1:23" ht="51" x14ac:dyDescent="0.35">
      <c r="A1738" s="23">
        <v>23010129</v>
      </c>
      <c r="B1738" s="436" t="s">
        <v>2893</v>
      </c>
      <c r="C1738" s="23">
        <v>70941</v>
      </c>
      <c r="D1738" s="46">
        <v>50000020102</v>
      </c>
      <c r="E1738" s="25">
        <v>3101</v>
      </c>
      <c r="F1738" s="23">
        <v>10721300</v>
      </c>
      <c r="G1738" s="26" t="s">
        <v>2221</v>
      </c>
      <c r="H1738" s="27">
        <v>58480</v>
      </c>
      <c r="I1738" s="215"/>
      <c r="J1738" s="41"/>
      <c r="K1738" s="27">
        <f t="shared" si="34"/>
        <v>58480</v>
      </c>
      <c r="L1738" s="207"/>
    </row>
    <row r="1739" spans="1:23" ht="51" x14ac:dyDescent="0.35">
      <c r="A1739" s="23">
        <v>23010129</v>
      </c>
      <c r="B1739" s="436" t="s">
        <v>2893</v>
      </c>
      <c r="C1739" s="23">
        <v>70941</v>
      </c>
      <c r="D1739" s="46">
        <v>50000020102</v>
      </c>
      <c r="E1739" s="25">
        <v>3101</v>
      </c>
      <c r="F1739" s="23">
        <v>10721300</v>
      </c>
      <c r="G1739" s="26" t="s">
        <v>2222</v>
      </c>
      <c r="H1739" s="27">
        <v>27520</v>
      </c>
      <c r="I1739" s="215"/>
      <c r="J1739" s="41"/>
      <c r="K1739" s="27">
        <f t="shared" si="34"/>
        <v>27520</v>
      </c>
      <c r="L1739" s="207"/>
    </row>
    <row r="1740" spans="1:23" x14ac:dyDescent="0.35">
      <c r="A1740" s="23">
        <v>23010129</v>
      </c>
      <c r="B1740" s="436" t="s">
        <v>2893</v>
      </c>
      <c r="C1740" s="23">
        <v>70941</v>
      </c>
      <c r="D1740" s="46">
        <v>50000020102</v>
      </c>
      <c r="E1740" s="25">
        <v>3101</v>
      </c>
      <c r="F1740" s="23">
        <v>10721300</v>
      </c>
      <c r="G1740" s="26" t="s">
        <v>2223</v>
      </c>
      <c r="H1740" s="27">
        <v>48160</v>
      </c>
      <c r="I1740" s="215"/>
      <c r="J1740" s="41"/>
      <c r="K1740" s="27">
        <f t="shared" si="34"/>
        <v>48160</v>
      </c>
      <c r="L1740" s="207"/>
    </row>
    <row r="1741" spans="1:23" ht="51" x14ac:dyDescent="0.35">
      <c r="A1741" s="23">
        <v>23010129</v>
      </c>
      <c r="B1741" s="436" t="s">
        <v>2893</v>
      </c>
      <c r="C1741" s="23">
        <v>70941</v>
      </c>
      <c r="D1741" s="46">
        <v>50000020102</v>
      </c>
      <c r="E1741" s="25">
        <v>3101</v>
      </c>
      <c r="F1741" s="23">
        <v>10721300</v>
      </c>
      <c r="G1741" s="26" t="s">
        <v>2224</v>
      </c>
      <c r="H1741" s="27">
        <v>77400</v>
      </c>
      <c r="I1741" s="215"/>
      <c r="J1741" s="41"/>
      <c r="K1741" s="27">
        <f t="shared" si="34"/>
        <v>77400</v>
      </c>
      <c r="L1741" s="207"/>
    </row>
    <row r="1742" spans="1:23" ht="51" x14ac:dyDescent="0.35">
      <c r="A1742" s="23">
        <v>23010129</v>
      </c>
      <c r="B1742" s="436" t="s">
        <v>2893</v>
      </c>
      <c r="C1742" s="23">
        <v>70941</v>
      </c>
      <c r="D1742" s="46">
        <v>50000020102</v>
      </c>
      <c r="E1742" s="25">
        <v>3101</v>
      </c>
      <c r="F1742" s="23">
        <v>10721300</v>
      </c>
      <c r="G1742" s="26" t="s">
        <v>2225</v>
      </c>
      <c r="H1742" s="27">
        <v>17200</v>
      </c>
      <c r="I1742" s="215"/>
      <c r="J1742" s="41"/>
      <c r="K1742" s="27">
        <f t="shared" si="34"/>
        <v>17200</v>
      </c>
      <c r="L1742" s="207"/>
    </row>
    <row r="1743" spans="1:23" ht="51" x14ac:dyDescent="0.35">
      <c r="A1743" s="23">
        <v>23010129</v>
      </c>
      <c r="B1743" s="436" t="s">
        <v>2893</v>
      </c>
      <c r="C1743" s="23">
        <v>70941</v>
      </c>
      <c r="D1743" s="46">
        <v>50000020102</v>
      </c>
      <c r="E1743" s="25">
        <v>3101</v>
      </c>
      <c r="F1743" s="23">
        <v>10721300</v>
      </c>
      <c r="G1743" s="26" t="s">
        <v>2226</v>
      </c>
      <c r="H1743" s="27">
        <v>25800</v>
      </c>
      <c r="I1743" s="215"/>
      <c r="J1743" s="41"/>
      <c r="K1743" s="27">
        <f t="shared" si="34"/>
        <v>25800</v>
      </c>
      <c r="L1743" s="207"/>
    </row>
    <row r="1744" spans="1:23" ht="51" x14ac:dyDescent="0.35">
      <c r="A1744" s="23">
        <v>23010129</v>
      </c>
      <c r="B1744" s="436" t="s">
        <v>2893</v>
      </c>
      <c r="C1744" s="23">
        <v>70941</v>
      </c>
      <c r="D1744" s="46">
        <v>50000020102</v>
      </c>
      <c r="E1744" s="25">
        <v>3101</v>
      </c>
      <c r="F1744" s="23">
        <v>10721300</v>
      </c>
      <c r="G1744" s="26" t="s">
        <v>2227</v>
      </c>
      <c r="H1744" s="27">
        <v>13760</v>
      </c>
      <c r="I1744" s="215"/>
      <c r="J1744" s="41"/>
      <c r="K1744" s="27">
        <f t="shared" si="34"/>
        <v>13760</v>
      </c>
      <c r="L1744" s="207"/>
    </row>
    <row r="1745" spans="1:12" ht="51" x14ac:dyDescent="0.35">
      <c r="A1745" s="23">
        <v>23010129</v>
      </c>
      <c r="B1745" s="436" t="s">
        <v>2893</v>
      </c>
      <c r="C1745" s="23">
        <v>70941</v>
      </c>
      <c r="D1745" s="46">
        <v>50000020102</v>
      </c>
      <c r="E1745" s="25">
        <v>3101</v>
      </c>
      <c r="F1745" s="23">
        <v>10721300</v>
      </c>
      <c r="G1745" s="26" t="s">
        <v>2228</v>
      </c>
      <c r="H1745" s="27">
        <v>48160</v>
      </c>
      <c r="I1745" s="215"/>
      <c r="J1745" s="41"/>
      <c r="K1745" s="27">
        <f t="shared" si="34"/>
        <v>48160</v>
      </c>
      <c r="L1745" s="207"/>
    </row>
    <row r="1746" spans="1:12" ht="51" x14ac:dyDescent="0.35">
      <c r="A1746" s="23">
        <v>23010129</v>
      </c>
      <c r="B1746" s="436" t="s">
        <v>2893</v>
      </c>
      <c r="C1746" s="23">
        <v>70941</v>
      </c>
      <c r="D1746" s="46">
        <v>50000020102</v>
      </c>
      <c r="E1746" s="25">
        <v>3101</v>
      </c>
      <c r="F1746" s="23">
        <v>10721300</v>
      </c>
      <c r="G1746" s="26" t="s">
        <v>2229</v>
      </c>
      <c r="H1746" s="27">
        <v>206400</v>
      </c>
      <c r="I1746" s="215"/>
      <c r="J1746" s="41"/>
      <c r="K1746" s="27">
        <f t="shared" si="34"/>
        <v>206400</v>
      </c>
      <c r="L1746" s="207"/>
    </row>
    <row r="1747" spans="1:12" x14ac:dyDescent="0.35">
      <c r="A1747" s="23">
        <v>23010129</v>
      </c>
      <c r="B1747" s="436" t="s">
        <v>2893</v>
      </c>
      <c r="C1747" s="23">
        <v>70941</v>
      </c>
      <c r="D1747" s="46">
        <v>50000020102</v>
      </c>
      <c r="E1747" s="25">
        <v>3101</v>
      </c>
      <c r="F1747" s="23">
        <v>10721300</v>
      </c>
      <c r="G1747" s="26" t="s">
        <v>2230</v>
      </c>
      <c r="H1747" s="27">
        <v>25800</v>
      </c>
      <c r="I1747" s="215"/>
      <c r="J1747" s="41"/>
      <c r="K1747" s="27">
        <f t="shared" si="34"/>
        <v>25800</v>
      </c>
      <c r="L1747" s="207"/>
    </row>
    <row r="1748" spans="1:12" ht="51" x14ac:dyDescent="0.35">
      <c r="A1748" s="23">
        <v>23010129</v>
      </c>
      <c r="B1748" s="436" t="s">
        <v>2893</v>
      </c>
      <c r="C1748" s="23">
        <v>70941</v>
      </c>
      <c r="D1748" s="46">
        <v>50000020102</v>
      </c>
      <c r="E1748" s="25">
        <v>3101</v>
      </c>
      <c r="F1748" s="23">
        <v>10721300</v>
      </c>
      <c r="G1748" s="26" t="s">
        <v>2231</v>
      </c>
      <c r="H1748" s="27">
        <v>25800</v>
      </c>
      <c r="I1748" s="215"/>
      <c r="J1748" s="41"/>
      <c r="K1748" s="27">
        <f t="shared" si="34"/>
        <v>25800</v>
      </c>
      <c r="L1748" s="207"/>
    </row>
    <row r="1749" spans="1:12" x14ac:dyDescent="0.35">
      <c r="A1749" s="23">
        <v>23010129</v>
      </c>
      <c r="B1749" s="436" t="s">
        <v>2893</v>
      </c>
      <c r="C1749" s="23">
        <v>70941</v>
      </c>
      <c r="D1749" s="46">
        <v>50000020102</v>
      </c>
      <c r="E1749" s="25">
        <v>3101</v>
      </c>
      <c r="F1749" s="23">
        <v>10721300</v>
      </c>
      <c r="G1749" s="26" t="s">
        <v>2232</v>
      </c>
      <c r="H1749" s="27">
        <v>61920</v>
      </c>
      <c r="I1749" s="215"/>
      <c r="J1749" s="41"/>
      <c r="K1749" s="27">
        <f t="shared" si="34"/>
        <v>61920</v>
      </c>
      <c r="L1749" s="207"/>
    </row>
    <row r="1750" spans="1:12" ht="51" x14ac:dyDescent="0.35">
      <c r="A1750" s="23">
        <v>23010129</v>
      </c>
      <c r="B1750" s="436" t="s">
        <v>2893</v>
      </c>
      <c r="C1750" s="23">
        <v>70941</v>
      </c>
      <c r="D1750" s="46">
        <v>50000020102</v>
      </c>
      <c r="E1750" s="25">
        <v>3101</v>
      </c>
      <c r="F1750" s="23">
        <v>10721300</v>
      </c>
      <c r="G1750" s="26" t="s">
        <v>2233</v>
      </c>
      <c r="H1750" s="27">
        <v>25800</v>
      </c>
      <c r="I1750" s="215"/>
      <c r="J1750" s="41"/>
      <c r="K1750" s="27">
        <f t="shared" si="34"/>
        <v>25800</v>
      </c>
      <c r="L1750" s="207"/>
    </row>
    <row r="1751" spans="1:12" ht="51" x14ac:dyDescent="0.35">
      <c r="A1751" s="34">
        <v>23010129</v>
      </c>
      <c r="B1751" s="436" t="s">
        <v>2893</v>
      </c>
      <c r="C1751" s="34">
        <v>70941</v>
      </c>
      <c r="D1751" s="49">
        <v>50000010105</v>
      </c>
      <c r="E1751" s="36">
        <v>3101</v>
      </c>
      <c r="F1751" s="34">
        <v>10721300</v>
      </c>
      <c r="G1751" s="37" t="s">
        <v>2234</v>
      </c>
      <c r="H1751" s="38">
        <v>30960</v>
      </c>
      <c r="I1751" s="218"/>
      <c r="J1751" s="44"/>
      <c r="K1751" s="38">
        <f t="shared" si="34"/>
        <v>30960</v>
      </c>
      <c r="L1751" s="206"/>
    </row>
    <row r="1752" spans="1:12" ht="51" x14ac:dyDescent="0.35">
      <c r="A1752" s="23">
        <v>23010129</v>
      </c>
      <c r="B1752" s="436" t="s">
        <v>2893</v>
      </c>
      <c r="C1752" s="23">
        <v>70941</v>
      </c>
      <c r="D1752" s="46">
        <v>50000010105</v>
      </c>
      <c r="E1752" s="25">
        <v>3101</v>
      </c>
      <c r="F1752" s="23">
        <v>10721300</v>
      </c>
      <c r="G1752" s="26" t="s">
        <v>2235</v>
      </c>
      <c r="H1752" s="27">
        <v>68800</v>
      </c>
      <c r="I1752" s="215"/>
      <c r="J1752" s="41"/>
      <c r="K1752" s="27">
        <f t="shared" si="34"/>
        <v>68800</v>
      </c>
      <c r="L1752" s="207"/>
    </row>
    <row r="1753" spans="1:12" x14ac:dyDescent="0.35">
      <c r="A1753" s="23">
        <v>23010129</v>
      </c>
      <c r="B1753" s="436" t="s">
        <v>2893</v>
      </c>
      <c r="C1753" s="23">
        <v>70941</v>
      </c>
      <c r="D1753" s="46">
        <v>50000010105</v>
      </c>
      <c r="E1753" s="25">
        <v>3101</v>
      </c>
      <c r="F1753" s="23">
        <v>10721300</v>
      </c>
      <c r="G1753" s="26" t="s">
        <v>2236</v>
      </c>
      <c r="H1753" s="27">
        <v>25800</v>
      </c>
      <c r="I1753" s="215"/>
      <c r="J1753" s="41"/>
      <c r="K1753" s="27">
        <f t="shared" si="34"/>
        <v>25800</v>
      </c>
      <c r="L1753" s="207"/>
    </row>
    <row r="1754" spans="1:12" ht="51" x14ac:dyDescent="0.35">
      <c r="A1754" s="23">
        <v>23010129</v>
      </c>
      <c r="B1754" s="436" t="s">
        <v>2893</v>
      </c>
      <c r="C1754" s="23">
        <v>70941</v>
      </c>
      <c r="D1754" s="46">
        <v>50000010105</v>
      </c>
      <c r="E1754" s="25">
        <v>3101</v>
      </c>
      <c r="F1754" s="23">
        <v>10721300</v>
      </c>
      <c r="G1754" s="26" t="s">
        <v>2237</v>
      </c>
      <c r="H1754" s="27">
        <v>15480</v>
      </c>
      <c r="I1754" s="215"/>
      <c r="J1754" s="41"/>
      <c r="K1754" s="27">
        <f t="shared" si="34"/>
        <v>15480</v>
      </c>
      <c r="L1754" s="207"/>
    </row>
    <row r="1755" spans="1:12" x14ac:dyDescent="0.35">
      <c r="A1755" s="23">
        <v>23010129</v>
      </c>
      <c r="B1755" s="436" t="s">
        <v>2893</v>
      </c>
      <c r="C1755" s="23">
        <v>70941</v>
      </c>
      <c r="D1755" s="46">
        <v>50000010105</v>
      </c>
      <c r="E1755" s="25">
        <v>3101</v>
      </c>
      <c r="F1755" s="23">
        <v>10721300</v>
      </c>
      <c r="G1755" s="26" t="s">
        <v>2238</v>
      </c>
      <c r="H1755" s="27">
        <v>8600</v>
      </c>
      <c r="I1755" s="215"/>
      <c r="J1755" s="41"/>
      <c r="K1755" s="27">
        <f t="shared" si="34"/>
        <v>8600</v>
      </c>
      <c r="L1755" s="207"/>
    </row>
    <row r="1756" spans="1:12" ht="51" x14ac:dyDescent="0.35">
      <c r="A1756" s="23">
        <v>23010129</v>
      </c>
      <c r="B1756" s="436" t="s">
        <v>2893</v>
      </c>
      <c r="C1756" s="23">
        <v>70941</v>
      </c>
      <c r="D1756" s="46">
        <v>50000010105</v>
      </c>
      <c r="E1756" s="25">
        <v>3101</v>
      </c>
      <c r="F1756" s="23">
        <v>10721300</v>
      </c>
      <c r="G1756" s="26" t="s">
        <v>2239</v>
      </c>
      <c r="H1756" s="27">
        <v>20640</v>
      </c>
      <c r="I1756" s="215"/>
      <c r="J1756" s="41"/>
      <c r="K1756" s="27">
        <f t="shared" si="34"/>
        <v>20640</v>
      </c>
      <c r="L1756" s="207"/>
    </row>
    <row r="1757" spans="1:12" ht="51" x14ac:dyDescent="0.35">
      <c r="A1757" s="23">
        <v>23010129</v>
      </c>
      <c r="B1757" s="436" t="s">
        <v>2893</v>
      </c>
      <c r="C1757" s="23">
        <v>70941</v>
      </c>
      <c r="D1757" s="46">
        <v>50000010105</v>
      </c>
      <c r="E1757" s="25">
        <v>3101</v>
      </c>
      <c r="F1757" s="23">
        <v>10721300</v>
      </c>
      <c r="G1757" s="26" t="s">
        <v>2240</v>
      </c>
      <c r="H1757" s="27">
        <v>25800</v>
      </c>
      <c r="I1757" s="215"/>
      <c r="J1757" s="41"/>
      <c r="K1757" s="27">
        <f t="shared" si="34"/>
        <v>25800</v>
      </c>
      <c r="L1757" s="207"/>
    </row>
    <row r="1758" spans="1:12" ht="51" x14ac:dyDescent="0.35">
      <c r="A1758" s="23">
        <v>23010129</v>
      </c>
      <c r="B1758" s="436" t="s">
        <v>2893</v>
      </c>
      <c r="C1758" s="23">
        <v>70941</v>
      </c>
      <c r="D1758" s="46">
        <v>50000010105</v>
      </c>
      <c r="E1758" s="25">
        <v>3101</v>
      </c>
      <c r="F1758" s="23">
        <v>10721300</v>
      </c>
      <c r="G1758" s="47" t="s">
        <v>2390</v>
      </c>
      <c r="H1758" s="27">
        <v>16512</v>
      </c>
      <c r="I1758" s="215"/>
      <c r="J1758" s="41"/>
      <c r="K1758" s="27">
        <f t="shared" si="34"/>
        <v>16512</v>
      </c>
      <c r="L1758" s="207"/>
    </row>
    <row r="1759" spans="1:12" ht="51" x14ac:dyDescent="0.35">
      <c r="A1759" s="23">
        <v>23010129</v>
      </c>
      <c r="B1759" s="436" t="s">
        <v>2893</v>
      </c>
      <c r="C1759" s="23">
        <v>70941</v>
      </c>
      <c r="D1759" s="46">
        <v>50000010105</v>
      </c>
      <c r="E1759" s="25">
        <v>3101</v>
      </c>
      <c r="F1759" s="23">
        <v>10721300</v>
      </c>
      <c r="G1759" s="47" t="s">
        <v>2391</v>
      </c>
      <c r="H1759" s="27">
        <v>50912</v>
      </c>
      <c r="I1759" s="215"/>
      <c r="J1759" s="41"/>
      <c r="K1759" s="27">
        <f t="shared" si="34"/>
        <v>50912</v>
      </c>
      <c r="L1759" s="207"/>
    </row>
    <row r="1760" spans="1:12" ht="51" x14ac:dyDescent="0.35">
      <c r="A1760" s="23">
        <v>23010129</v>
      </c>
      <c r="B1760" s="436" t="s">
        <v>2893</v>
      </c>
      <c r="C1760" s="23">
        <v>70941</v>
      </c>
      <c r="D1760" s="46">
        <v>50000010105</v>
      </c>
      <c r="E1760" s="25">
        <v>3101</v>
      </c>
      <c r="F1760" s="23">
        <v>10721300</v>
      </c>
      <c r="G1760" s="26" t="s">
        <v>2241</v>
      </c>
      <c r="H1760" s="27">
        <v>6880</v>
      </c>
      <c r="I1760" s="215"/>
      <c r="J1760" s="41"/>
      <c r="K1760" s="27">
        <f t="shared" si="34"/>
        <v>6880</v>
      </c>
      <c r="L1760" s="207"/>
    </row>
    <row r="1761" spans="1:23" ht="51" x14ac:dyDescent="0.35">
      <c r="A1761" s="23">
        <v>23010129</v>
      </c>
      <c r="B1761" s="436" t="s">
        <v>2893</v>
      </c>
      <c r="C1761" s="23">
        <v>70941</v>
      </c>
      <c r="D1761" s="46">
        <v>50000010105</v>
      </c>
      <c r="E1761" s="25">
        <v>3101</v>
      </c>
      <c r="F1761" s="23">
        <v>10721300</v>
      </c>
      <c r="G1761" s="26" t="s">
        <v>2242</v>
      </c>
      <c r="H1761" s="27">
        <v>67424</v>
      </c>
      <c r="I1761" s="215"/>
      <c r="J1761" s="41"/>
      <c r="K1761" s="27">
        <f t="shared" si="34"/>
        <v>67424</v>
      </c>
      <c r="L1761" s="207"/>
    </row>
    <row r="1762" spans="1:23" ht="51" x14ac:dyDescent="0.35">
      <c r="A1762" s="23">
        <v>23010129</v>
      </c>
      <c r="B1762" s="436" t="s">
        <v>2893</v>
      </c>
      <c r="C1762" s="23">
        <v>70941</v>
      </c>
      <c r="D1762" s="46">
        <v>50000010105</v>
      </c>
      <c r="E1762" s="25">
        <v>3101</v>
      </c>
      <c r="F1762" s="23">
        <v>10721300</v>
      </c>
      <c r="G1762" s="26" t="s">
        <v>2243</v>
      </c>
      <c r="H1762" s="27">
        <v>41280</v>
      </c>
      <c r="I1762" s="215"/>
      <c r="J1762" s="41"/>
      <c r="K1762" s="27">
        <f t="shared" si="34"/>
        <v>41280</v>
      </c>
      <c r="L1762" s="207"/>
    </row>
    <row r="1763" spans="1:23" ht="51" x14ac:dyDescent="0.35">
      <c r="A1763" s="23">
        <v>23010129</v>
      </c>
      <c r="B1763" s="436" t="s">
        <v>2893</v>
      </c>
      <c r="C1763" s="23">
        <v>70941</v>
      </c>
      <c r="D1763" s="46">
        <v>50000010105</v>
      </c>
      <c r="E1763" s="25">
        <v>3101</v>
      </c>
      <c r="F1763" s="23">
        <v>10721300</v>
      </c>
      <c r="G1763" s="47" t="s">
        <v>2392</v>
      </c>
      <c r="H1763" s="27">
        <v>15480</v>
      </c>
      <c r="I1763" s="215"/>
      <c r="J1763" s="41"/>
      <c r="K1763" s="27">
        <f t="shared" si="34"/>
        <v>15480</v>
      </c>
      <c r="L1763" s="207"/>
    </row>
    <row r="1764" spans="1:23" ht="76.5" x14ac:dyDescent="0.35">
      <c r="A1764" s="23">
        <v>23010129</v>
      </c>
      <c r="B1764" s="436" t="s">
        <v>2893</v>
      </c>
      <c r="C1764" s="23">
        <v>70941</v>
      </c>
      <c r="D1764" s="46">
        <v>50000010105</v>
      </c>
      <c r="E1764" s="25">
        <v>3101</v>
      </c>
      <c r="F1764" s="23">
        <v>10721300</v>
      </c>
      <c r="G1764" s="26" t="s">
        <v>2244</v>
      </c>
      <c r="H1764" s="27">
        <v>39216</v>
      </c>
      <c r="I1764" s="215"/>
      <c r="J1764" s="41"/>
      <c r="K1764" s="27">
        <f t="shared" si="34"/>
        <v>39216</v>
      </c>
      <c r="L1764" s="207"/>
    </row>
    <row r="1765" spans="1:23" ht="76.5" x14ac:dyDescent="0.35">
      <c r="A1765" s="23">
        <v>23010129</v>
      </c>
      <c r="B1765" s="436" t="s">
        <v>2893</v>
      </c>
      <c r="C1765" s="23">
        <v>70941</v>
      </c>
      <c r="D1765" s="46">
        <v>50000010105</v>
      </c>
      <c r="E1765" s="25">
        <v>3101</v>
      </c>
      <c r="F1765" s="23">
        <v>10721300</v>
      </c>
      <c r="G1765" s="26" t="s">
        <v>2245</v>
      </c>
      <c r="H1765" s="27">
        <v>9632</v>
      </c>
      <c r="I1765" s="215"/>
      <c r="J1765" s="41"/>
      <c r="K1765" s="27">
        <f t="shared" si="34"/>
        <v>9632</v>
      </c>
      <c r="L1765" s="207"/>
    </row>
    <row r="1766" spans="1:23" ht="51" x14ac:dyDescent="0.35">
      <c r="A1766" s="23">
        <v>23010129</v>
      </c>
      <c r="B1766" s="436" t="s">
        <v>2893</v>
      </c>
      <c r="C1766" s="23">
        <v>70941</v>
      </c>
      <c r="D1766" s="46">
        <v>50000010105</v>
      </c>
      <c r="E1766" s="25">
        <v>3101</v>
      </c>
      <c r="F1766" s="23">
        <v>10721300</v>
      </c>
      <c r="G1766" s="26" t="s">
        <v>2246</v>
      </c>
      <c r="H1766" s="27">
        <v>2476.8000000000002</v>
      </c>
      <c r="I1766" s="215"/>
      <c r="J1766" s="41"/>
      <c r="K1766" s="27">
        <f t="shared" si="34"/>
        <v>2476.8000000000002</v>
      </c>
      <c r="L1766" s="207"/>
    </row>
    <row r="1767" spans="1:23" ht="51" x14ac:dyDescent="0.35">
      <c r="A1767" s="23">
        <v>23010129</v>
      </c>
      <c r="B1767" s="436" t="s">
        <v>2893</v>
      </c>
      <c r="C1767" s="23">
        <v>70941</v>
      </c>
      <c r="D1767" s="46">
        <v>50000010105</v>
      </c>
      <c r="E1767" s="25">
        <v>3101</v>
      </c>
      <c r="F1767" s="23">
        <v>10721300</v>
      </c>
      <c r="G1767" s="47" t="s">
        <v>2393</v>
      </c>
      <c r="H1767" s="27">
        <v>137600</v>
      </c>
      <c r="I1767" s="215"/>
      <c r="J1767" s="41"/>
      <c r="K1767" s="27">
        <f t="shared" si="34"/>
        <v>137600</v>
      </c>
      <c r="L1767" s="207"/>
    </row>
    <row r="1768" spans="1:23" x14ac:dyDescent="0.35">
      <c r="A1768" s="34">
        <v>23010129</v>
      </c>
      <c r="B1768" s="436" t="s">
        <v>2893</v>
      </c>
      <c r="C1768" s="34">
        <v>70941</v>
      </c>
      <c r="D1768" s="49">
        <v>50000010105</v>
      </c>
      <c r="E1768" s="36">
        <v>3101</v>
      </c>
      <c r="F1768" s="34">
        <v>10721300</v>
      </c>
      <c r="G1768" s="37" t="s">
        <v>2210</v>
      </c>
      <c r="H1768" s="38">
        <v>60200</v>
      </c>
      <c r="I1768" s="218"/>
      <c r="J1768" s="44"/>
      <c r="K1768" s="38">
        <f t="shared" si="34"/>
        <v>60200</v>
      </c>
      <c r="L1768" s="206"/>
    </row>
    <row r="1769" spans="1:23" s="323" customFormat="1" ht="51" x14ac:dyDescent="0.35">
      <c r="A1769" s="23">
        <v>23010129</v>
      </c>
      <c r="B1769" s="436" t="s">
        <v>2893</v>
      </c>
      <c r="C1769" s="23">
        <v>70941</v>
      </c>
      <c r="D1769" s="46">
        <v>50000010105</v>
      </c>
      <c r="E1769" s="25">
        <v>3101</v>
      </c>
      <c r="F1769" s="23">
        <v>10721300</v>
      </c>
      <c r="G1769" s="47" t="s">
        <v>2394</v>
      </c>
      <c r="H1769" s="27">
        <v>43000</v>
      </c>
      <c r="I1769" s="215"/>
      <c r="J1769" s="41"/>
      <c r="K1769" s="27">
        <f t="shared" si="34"/>
        <v>43000</v>
      </c>
      <c r="L1769" s="207"/>
      <c r="M1769" s="42"/>
      <c r="N1769" s="42"/>
      <c r="O1769" s="42"/>
      <c r="P1769" s="42"/>
      <c r="Q1769" s="42"/>
      <c r="R1769" s="42"/>
      <c r="S1769" s="42"/>
      <c r="T1769" s="42"/>
      <c r="U1769" s="42"/>
      <c r="V1769" s="42"/>
      <c r="W1769" s="42"/>
    </row>
    <row r="1770" spans="1:23" ht="51" x14ac:dyDescent="0.35">
      <c r="A1770" s="23">
        <v>23010129</v>
      </c>
      <c r="B1770" s="436" t="s">
        <v>2893</v>
      </c>
      <c r="C1770" s="23">
        <v>70941</v>
      </c>
      <c r="D1770" s="46">
        <v>50000010105</v>
      </c>
      <c r="E1770" s="25">
        <v>3101</v>
      </c>
      <c r="F1770" s="23">
        <v>10721300</v>
      </c>
      <c r="G1770" s="47" t="s">
        <v>2395</v>
      </c>
      <c r="H1770" s="27">
        <v>8944</v>
      </c>
      <c r="I1770" s="215"/>
      <c r="J1770" s="41"/>
      <c r="K1770" s="27">
        <f t="shared" si="34"/>
        <v>8944</v>
      </c>
      <c r="L1770" s="207"/>
    </row>
    <row r="1771" spans="1:23" ht="51" x14ac:dyDescent="0.35">
      <c r="A1771" s="23">
        <v>23010129</v>
      </c>
      <c r="B1771" s="436" t="s">
        <v>2893</v>
      </c>
      <c r="C1771" s="23">
        <v>70941</v>
      </c>
      <c r="D1771" s="46">
        <v>50000010105</v>
      </c>
      <c r="E1771" s="25">
        <v>3101</v>
      </c>
      <c r="F1771" s="23">
        <v>10721300</v>
      </c>
      <c r="G1771" s="47" t="s">
        <v>2396</v>
      </c>
      <c r="H1771" s="27">
        <v>5160</v>
      </c>
      <c r="I1771" s="215"/>
      <c r="J1771" s="41"/>
      <c r="K1771" s="27">
        <f t="shared" si="34"/>
        <v>5160</v>
      </c>
      <c r="L1771" s="207"/>
    </row>
    <row r="1772" spans="1:23" x14ac:dyDescent="0.35">
      <c r="A1772" s="23">
        <v>23010129</v>
      </c>
      <c r="B1772" s="436" t="s">
        <v>2893</v>
      </c>
      <c r="C1772" s="23">
        <v>70941</v>
      </c>
      <c r="D1772" s="46">
        <v>50000010105</v>
      </c>
      <c r="E1772" s="25">
        <v>3101</v>
      </c>
      <c r="F1772" s="23">
        <v>10721300</v>
      </c>
      <c r="G1772" s="26" t="s">
        <v>2247</v>
      </c>
      <c r="H1772" s="27">
        <v>86000</v>
      </c>
      <c r="I1772" s="215"/>
      <c r="J1772" s="41"/>
      <c r="K1772" s="27">
        <f t="shared" si="34"/>
        <v>86000</v>
      </c>
      <c r="L1772" s="207"/>
    </row>
    <row r="1773" spans="1:23" ht="51" x14ac:dyDescent="0.35">
      <c r="A1773" s="23">
        <v>23010129</v>
      </c>
      <c r="B1773" s="436" t="s">
        <v>2893</v>
      </c>
      <c r="C1773" s="23">
        <v>70941</v>
      </c>
      <c r="D1773" s="46">
        <v>50000010105</v>
      </c>
      <c r="E1773" s="25">
        <v>3101</v>
      </c>
      <c r="F1773" s="23">
        <v>10721300</v>
      </c>
      <c r="G1773" s="26" t="s">
        <v>2248</v>
      </c>
      <c r="H1773" s="27">
        <v>27520</v>
      </c>
      <c r="I1773" s="215"/>
      <c r="J1773" s="41"/>
      <c r="K1773" s="27">
        <f t="shared" si="34"/>
        <v>27520</v>
      </c>
      <c r="L1773" s="207"/>
    </row>
    <row r="1774" spans="1:23" ht="51" x14ac:dyDescent="0.35">
      <c r="A1774" s="23">
        <v>23010129</v>
      </c>
      <c r="B1774" s="436" t="s">
        <v>2893</v>
      </c>
      <c r="C1774" s="23">
        <v>70941</v>
      </c>
      <c r="D1774" s="46">
        <v>50000010105</v>
      </c>
      <c r="E1774" s="25">
        <v>3101</v>
      </c>
      <c r="F1774" s="23">
        <v>10721300</v>
      </c>
      <c r="G1774" s="26" t="s">
        <v>2249</v>
      </c>
      <c r="H1774" s="27">
        <v>361200</v>
      </c>
      <c r="I1774" s="215"/>
      <c r="J1774" s="41"/>
      <c r="K1774" s="27">
        <f t="shared" si="34"/>
        <v>361200</v>
      </c>
      <c r="L1774" s="207"/>
    </row>
    <row r="1775" spans="1:23" ht="51" x14ac:dyDescent="0.35">
      <c r="A1775" s="23">
        <v>23010129</v>
      </c>
      <c r="B1775" s="436" t="s">
        <v>2893</v>
      </c>
      <c r="C1775" s="23">
        <v>70941</v>
      </c>
      <c r="D1775" s="46">
        <v>50000010105</v>
      </c>
      <c r="E1775" s="25">
        <v>3101</v>
      </c>
      <c r="F1775" s="23">
        <v>10721300</v>
      </c>
      <c r="G1775" s="26" t="s">
        <v>2250</v>
      </c>
      <c r="H1775" s="27">
        <v>17200</v>
      </c>
      <c r="I1775" s="215"/>
      <c r="J1775" s="41"/>
      <c r="K1775" s="27">
        <f t="shared" si="34"/>
        <v>17200</v>
      </c>
      <c r="L1775" s="207"/>
    </row>
    <row r="1776" spans="1:23" s="151" customFormat="1" ht="51" x14ac:dyDescent="0.35">
      <c r="A1776" s="23">
        <v>23010129</v>
      </c>
      <c r="B1776" s="436" t="s">
        <v>2893</v>
      </c>
      <c r="C1776" s="23">
        <v>70941</v>
      </c>
      <c r="D1776" s="46">
        <v>50000010105</v>
      </c>
      <c r="E1776" s="25">
        <v>3101</v>
      </c>
      <c r="F1776" s="23">
        <v>10721300</v>
      </c>
      <c r="G1776" s="26" t="s">
        <v>2251</v>
      </c>
      <c r="H1776" s="27">
        <v>15480</v>
      </c>
      <c r="I1776" s="215"/>
      <c r="J1776" s="41"/>
      <c r="K1776" s="27">
        <f t="shared" si="34"/>
        <v>15480</v>
      </c>
      <c r="L1776" s="207"/>
      <c r="M1776" s="42"/>
      <c r="N1776" s="42"/>
      <c r="O1776" s="42"/>
      <c r="P1776" s="42"/>
      <c r="Q1776" s="42"/>
      <c r="R1776" s="42"/>
      <c r="S1776" s="42"/>
      <c r="T1776" s="42"/>
      <c r="U1776" s="42"/>
      <c r="V1776" s="42"/>
      <c r="W1776" s="42"/>
    </row>
    <row r="1777" spans="1:23" ht="51" x14ac:dyDescent="0.35">
      <c r="A1777" s="23">
        <v>23010129</v>
      </c>
      <c r="B1777" s="436" t="s">
        <v>2893</v>
      </c>
      <c r="C1777" s="23">
        <v>70941</v>
      </c>
      <c r="D1777" s="46">
        <v>50000010105</v>
      </c>
      <c r="E1777" s="25">
        <v>3101</v>
      </c>
      <c r="F1777" s="23">
        <v>10721300</v>
      </c>
      <c r="G1777" s="26" t="s">
        <v>2252</v>
      </c>
      <c r="H1777" s="27">
        <v>361200</v>
      </c>
      <c r="I1777" s="215"/>
      <c r="J1777" s="41"/>
      <c r="K1777" s="27">
        <f t="shared" si="34"/>
        <v>361200</v>
      </c>
      <c r="L1777" s="207"/>
    </row>
    <row r="1778" spans="1:23" s="151" customFormat="1" ht="51" x14ac:dyDescent="0.35">
      <c r="A1778" s="23">
        <v>23010129</v>
      </c>
      <c r="B1778" s="436" t="s">
        <v>2893</v>
      </c>
      <c r="C1778" s="23">
        <v>70941</v>
      </c>
      <c r="D1778" s="46">
        <v>50000010105</v>
      </c>
      <c r="E1778" s="25">
        <v>3101</v>
      </c>
      <c r="F1778" s="23">
        <v>10721300</v>
      </c>
      <c r="G1778" s="26" t="s">
        <v>2253</v>
      </c>
      <c r="H1778" s="27">
        <v>8600</v>
      </c>
      <c r="I1778" s="215"/>
      <c r="J1778" s="41"/>
      <c r="K1778" s="27">
        <f t="shared" si="34"/>
        <v>8600</v>
      </c>
      <c r="L1778" s="207"/>
      <c r="M1778" s="42"/>
      <c r="N1778" s="42"/>
      <c r="O1778" s="42"/>
      <c r="P1778" s="42"/>
      <c r="Q1778" s="42"/>
      <c r="R1778" s="42"/>
      <c r="S1778" s="42"/>
      <c r="T1778" s="42"/>
      <c r="U1778" s="42"/>
      <c r="V1778" s="42"/>
      <c r="W1778" s="42"/>
    </row>
    <row r="1779" spans="1:23" ht="51" x14ac:dyDescent="0.35">
      <c r="A1779" s="23">
        <v>23010129</v>
      </c>
      <c r="B1779" s="436" t="s">
        <v>2893</v>
      </c>
      <c r="C1779" s="23">
        <v>70941</v>
      </c>
      <c r="D1779" s="46">
        <v>50000010105</v>
      </c>
      <c r="E1779" s="25">
        <v>3101</v>
      </c>
      <c r="F1779" s="23">
        <v>10721300</v>
      </c>
      <c r="G1779" s="26" t="s">
        <v>2254</v>
      </c>
      <c r="H1779" s="27">
        <v>125560</v>
      </c>
      <c r="I1779" s="215"/>
      <c r="J1779" s="41"/>
      <c r="K1779" s="27">
        <f t="shared" si="34"/>
        <v>125560</v>
      </c>
      <c r="L1779" s="207"/>
    </row>
    <row r="1780" spans="1:23" ht="51" x14ac:dyDescent="0.35">
      <c r="A1780" s="23">
        <v>23010129</v>
      </c>
      <c r="B1780" s="436" t="s">
        <v>2893</v>
      </c>
      <c r="C1780" s="23">
        <v>70941</v>
      </c>
      <c r="D1780" s="46">
        <v>50000010105</v>
      </c>
      <c r="E1780" s="25">
        <v>3101</v>
      </c>
      <c r="F1780" s="23">
        <v>10721300</v>
      </c>
      <c r="G1780" s="47" t="s">
        <v>2397</v>
      </c>
      <c r="H1780" s="27">
        <v>34400</v>
      </c>
      <c r="I1780" s="215"/>
      <c r="J1780" s="41"/>
      <c r="K1780" s="27">
        <f t="shared" si="34"/>
        <v>34400</v>
      </c>
      <c r="L1780" s="207"/>
    </row>
    <row r="1781" spans="1:23" ht="76.5" x14ac:dyDescent="0.35">
      <c r="A1781" s="23">
        <v>23010129</v>
      </c>
      <c r="B1781" s="436" t="s">
        <v>2893</v>
      </c>
      <c r="C1781" s="23">
        <v>70941</v>
      </c>
      <c r="D1781" s="46">
        <v>50000010105</v>
      </c>
      <c r="E1781" s="25">
        <v>3101</v>
      </c>
      <c r="F1781" s="23">
        <v>10721300</v>
      </c>
      <c r="G1781" s="26" t="s">
        <v>2255</v>
      </c>
      <c r="H1781" s="27">
        <v>61920</v>
      </c>
      <c r="I1781" s="215"/>
      <c r="J1781" s="41"/>
      <c r="K1781" s="27">
        <f t="shared" si="34"/>
        <v>61920</v>
      </c>
      <c r="L1781" s="207"/>
    </row>
    <row r="1782" spans="1:23" ht="76.5" x14ac:dyDescent="0.35">
      <c r="A1782" s="23">
        <v>23010129</v>
      </c>
      <c r="B1782" s="436" t="s">
        <v>2893</v>
      </c>
      <c r="C1782" s="23">
        <v>70941</v>
      </c>
      <c r="D1782" s="46">
        <v>50000010105</v>
      </c>
      <c r="E1782" s="25">
        <v>3101</v>
      </c>
      <c r="F1782" s="23">
        <v>10721300</v>
      </c>
      <c r="G1782" s="26" t="s">
        <v>2256</v>
      </c>
      <c r="H1782" s="27">
        <v>58480</v>
      </c>
      <c r="I1782" s="215"/>
      <c r="J1782" s="41"/>
      <c r="K1782" s="27">
        <f t="shared" si="34"/>
        <v>58480</v>
      </c>
      <c r="L1782" s="207"/>
    </row>
    <row r="1783" spans="1:23" ht="51" x14ac:dyDescent="0.35">
      <c r="A1783" s="23">
        <v>23010129</v>
      </c>
      <c r="B1783" s="436" t="s">
        <v>2893</v>
      </c>
      <c r="C1783" s="23">
        <v>70941</v>
      </c>
      <c r="D1783" s="46">
        <v>50000010105</v>
      </c>
      <c r="E1783" s="25">
        <v>3101</v>
      </c>
      <c r="F1783" s="23">
        <v>10721300</v>
      </c>
      <c r="G1783" s="26" t="s">
        <v>2257</v>
      </c>
      <c r="H1783" s="27">
        <v>17888</v>
      </c>
      <c r="I1783" s="215"/>
      <c r="J1783" s="41"/>
      <c r="K1783" s="27">
        <f t="shared" si="34"/>
        <v>17888</v>
      </c>
      <c r="L1783" s="207"/>
    </row>
    <row r="1784" spans="1:23" ht="51" x14ac:dyDescent="0.35">
      <c r="A1784" s="23">
        <v>23010129</v>
      </c>
      <c r="B1784" s="436" t="s">
        <v>2893</v>
      </c>
      <c r="C1784" s="23">
        <v>70941</v>
      </c>
      <c r="D1784" s="46">
        <v>50000010105</v>
      </c>
      <c r="E1784" s="25">
        <v>3101</v>
      </c>
      <c r="F1784" s="23">
        <v>10721300</v>
      </c>
      <c r="G1784" s="26" t="s">
        <v>2258</v>
      </c>
      <c r="H1784" s="27">
        <v>24080</v>
      </c>
      <c r="I1784" s="215"/>
      <c r="J1784" s="41"/>
      <c r="K1784" s="27">
        <f t="shared" si="34"/>
        <v>24080</v>
      </c>
      <c r="L1784" s="207"/>
    </row>
    <row r="1785" spans="1:23" ht="51" x14ac:dyDescent="0.35">
      <c r="A1785" s="34">
        <v>23010129</v>
      </c>
      <c r="B1785" s="436" t="s">
        <v>2893</v>
      </c>
      <c r="C1785" s="34">
        <v>70941</v>
      </c>
      <c r="D1785" s="49">
        <v>50000010105</v>
      </c>
      <c r="E1785" s="36">
        <v>3101</v>
      </c>
      <c r="F1785" s="34">
        <v>10721300</v>
      </c>
      <c r="G1785" s="37" t="s">
        <v>2259</v>
      </c>
      <c r="H1785" s="38">
        <v>5160</v>
      </c>
      <c r="I1785" s="218"/>
      <c r="J1785" s="44"/>
      <c r="K1785" s="38">
        <f t="shared" si="34"/>
        <v>5160</v>
      </c>
      <c r="L1785" s="206"/>
    </row>
    <row r="1786" spans="1:23" ht="51" x14ac:dyDescent="0.35">
      <c r="A1786" s="23">
        <v>23010129</v>
      </c>
      <c r="B1786" s="436" t="s">
        <v>2893</v>
      </c>
      <c r="C1786" s="23">
        <v>70941</v>
      </c>
      <c r="D1786" s="46">
        <v>50000010105</v>
      </c>
      <c r="E1786" s="25">
        <v>3101</v>
      </c>
      <c r="F1786" s="23">
        <v>10721300</v>
      </c>
      <c r="G1786" s="26" t="s">
        <v>2260</v>
      </c>
      <c r="H1786" s="27">
        <v>13416</v>
      </c>
      <c r="I1786" s="215"/>
      <c r="J1786" s="41"/>
      <c r="K1786" s="27">
        <f t="shared" si="34"/>
        <v>13416</v>
      </c>
      <c r="L1786" s="207"/>
    </row>
    <row r="1787" spans="1:23" ht="51" x14ac:dyDescent="0.35">
      <c r="A1787" s="23">
        <v>23010129</v>
      </c>
      <c r="B1787" s="436" t="s">
        <v>2893</v>
      </c>
      <c r="C1787" s="23">
        <v>70941</v>
      </c>
      <c r="D1787" s="46">
        <v>50000010105</v>
      </c>
      <c r="E1787" s="25">
        <v>3101</v>
      </c>
      <c r="F1787" s="23">
        <v>10721300</v>
      </c>
      <c r="G1787" s="26" t="s">
        <v>2261</v>
      </c>
      <c r="H1787" s="27">
        <v>6192</v>
      </c>
      <c r="I1787" s="215"/>
      <c r="J1787" s="41"/>
      <c r="K1787" s="27">
        <f t="shared" si="34"/>
        <v>6192</v>
      </c>
      <c r="L1787" s="207"/>
    </row>
    <row r="1788" spans="1:23" ht="51" x14ac:dyDescent="0.35">
      <c r="A1788" s="23">
        <v>23010129</v>
      </c>
      <c r="B1788" s="436" t="s">
        <v>2893</v>
      </c>
      <c r="C1788" s="23">
        <v>70941</v>
      </c>
      <c r="D1788" s="46">
        <v>50000010105</v>
      </c>
      <c r="E1788" s="25">
        <v>3101</v>
      </c>
      <c r="F1788" s="23">
        <v>10721300</v>
      </c>
      <c r="G1788" s="26" t="s">
        <v>2262</v>
      </c>
      <c r="H1788" s="27">
        <v>10320</v>
      </c>
      <c r="I1788" s="215"/>
      <c r="J1788" s="41"/>
      <c r="K1788" s="27">
        <f t="shared" si="34"/>
        <v>10320</v>
      </c>
      <c r="L1788" s="207"/>
    </row>
    <row r="1789" spans="1:23" ht="51" x14ac:dyDescent="0.35">
      <c r="A1789" s="23">
        <v>23010129</v>
      </c>
      <c r="B1789" s="436" t="s">
        <v>2893</v>
      </c>
      <c r="C1789" s="23">
        <v>70941</v>
      </c>
      <c r="D1789" s="46">
        <v>50000010105</v>
      </c>
      <c r="E1789" s="25">
        <v>3101</v>
      </c>
      <c r="F1789" s="23">
        <v>10721300</v>
      </c>
      <c r="G1789" s="26" t="s">
        <v>2263</v>
      </c>
      <c r="H1789" s="27">
        <v>32680</v>
      </c>
      <c r="I1789" s="215"/>
      <c r="J1789" s="41"/>
      <c r="K1789" s="27">
        <f t="shared" ref="K1789:K1852" si="35">SUM(H1789,J1789)</f>
        <v>32680</v>
      </c>
      <c r="L1789" s="207"/>
    </row>
    <row r="1790" spans="1:23" ht="51" x14ac:dyDescent="0.35">
      <c r="A1790" s="23">
        <v>23010129</v>
      </c>
      <c r="B1790" s="436" t="s">
        <v>2893</v>
      </c>
      <c r="C1790" s="23">
        <v>70941</v>
      </c>
      <c r="D1790" s="46">
        <v>50000010105</v>
      </c>
      <c r="E1790" s="25">
        <v>3101</v>
      </c>
      <c r="F1790" s="23">
        <v>10721300</v>
      </c>
      <c r="G1790" s="47" t="s">
        <v>2398</v>
      </c>
      <c r="H1790" s="27">
        <v>2752</v>
      </c>
      <c r="I1790" s="215"/>
      <c r="J1790" s="41"/>
      <c r="K1790" s="27">
        <f t="shared" si="35"/>
        <v>2752</v>
      </c>
      <c r="L1790" s="207"/>
    </row>
    <row r="1791" spans="1:23" ht="51" x14ac:dyDescent="0.35">
      <c r="A1791" s="23">
        <v>23010129</v>
      </c>
      <c r="B1791" s="436" t="s">
        <v>2893</v>
      </c>
      <c r="C1791" s="23">
        <v>70941</v>
      </c>
      <c r="D1791" s="46">
        <v>50000010105</v>
      </c>
      <c r="E1791" s="25">
        <v>3101</v>
      </c>
      <c r="F1791" s="23">
        <v>10721300</v>
      </c>
      <c r="G1791" s="26" t="s">
        <v>2264</v>
      </c>
      <c r="H1791" s="27">
        <v>5160</v>
      </c>
      <c r="I1791" s="215"/>
      <c r="J1791" s="41"/>
      <c r="K1791" s="27">
        <f t="shared" si="35"/>
        <v>5160</v>
      </c>
      <c r="L1791" s="207"/>
    </row>
    <row r="1792" spans="1:23" ht="51" x14ac:dyDescent="0.35">
      <c r="A1792" s="23">
        <v>23010129</v>
      </c>
      <c r="B1792" s="436" t="s">
        <v>2893</v>
      </c>
      <c r="C1792" s="23">
        <v>70941</v>
      </c>
      <c r="D1792" s="46">
        <v>50000010105</v>
      </c>
      <c r="E1792" s="25">
        <v>3101</v>
      </c>
      <c r="F1792" s="23">
        <v>10721300</v>
      </c>
      <c r="G1792" s="26" t="s">
        <v>2265</v>
      </c>
      <c r="H1792" s="27">
        <v>25800</v>
      </c>
      <c r="I1792" s="215"/>
      <c r="J1792" s="41"/>
      <c r="K1792" s="27">
        <f t="shared" si="35"/>
        <v>25800</v>
      </c>
      <c r="L1792" s="207"/>
    </row>
    <row r="1793" spans="1:23" ht="51" x14ac:dyDescent="0.35">
      <c r="A1793" s="23">
        <v>23010129</v>
      </c>
      <c r="B1793" s="436" t="s">
        <v>2893</v>
      </c>
      <c r="C1793" s="23">
        <v>70941</v>
      </c>
      <c r="D1793" s="46">
        <v>50000010105</v>
      </c>
      <c r="E1793" s="25">
        <v>3101</v>
      </c>
      <c r="F1793" s="23">
        <v>10721300</v>
      </c>
      <c r="G1793" s="26" t="s">
        <v>2266</v>
      </c>
      <c r="H1793" s="27">
        <v>29240</v>
      </c>
      <c r="I1793" s="215"/>
      <c r="J1793" s="41"/>
      <c r="K1793" s="27">
        <f t="shared" si="35"/>
        <v>29240</v>
      </c>
      <c r="L1793" s="207"/>
    </row>
    <row r="1794" spans="1:23" ht="51" x14ac:dyDescent="0.35">
      <c r="A1794" s="23">
        <v>23010129</v>
      </c>
      <c r="B1794" s="436" t="s">
        <v>2893</v>
      </c>
      <c r="C1794" s="23">
        <v>70941</v>
      </c>
      <c r="D1794" s="46">
        <v>50000010105</v>
      </c>
      <c r="E1794" s="25">
        <v>3101</v>
      </c>
      <c r="F1794" s="23">
        <v>10721300</v>
      </c>
      <c r="G1794" s="26" t="s">
        <v>2267</v>
      </c>
      <c r="H1794" s="27">
        <v>60200</v>
      </c>
      <c r="I1794" s="215"/>
      <c r="J1794" s="41"/>
      <c r="K1794" s="27">
        <f t="shared" si="35"/>
        <v>60200</v>
      </c>
      <c r="L1794" s="207"/>
    </row>
    <row r="1795" spans="1:23" ht="51" x14ac:dyDescent="0.35">
      <c r="A1795" s="23">
        <v>23010129</v>
      </c>
      <c r="B1795" s="436" t="s">
        <v>2893</v>
      </c>
      <c r="C1795" s="23">
        <v>70941</v>
      </c>
      <c r="D1795" s="46">
        <v>50000010105</v>
      </c>
      <c r="E1795" s="25">
        <v>3101</v>
      </c>
      <c r="F1795" s="23">
        <v>10721300</v>
      </c>
      <c r="G1795" s="47" t="s">
        <v>2399</v>
      </c>
      <c r="H1795" s="27">
        <v>13072</v>
      </c>
      <c r="I1795" s="215"/>
      <c r="J1795" s="41"/>
      <c r="K1795" s="27">
        <f t="shared" si="35"/>
        <v>13072</v>
      </c>
      <c r="L1795" s="207"/>
    </row>
    <row r="1796" spans="1:23" ht="51" x14ac:dyDescent="0.35">
      <c r="A1796" s="23">
        <v>23010129</v>
      </c>
      <c r="B1796" s="436" t="s">
        <v>2893</v>
      </c>
      <c r="C1796" s="23">
        <v>70941</v>
      </c>
      <c r="D1796" s="46">
        <v>50000010105</v>
      </c>
      <c r="E1796" s="25">
        <v>3101</v>
      </c>
      <c r="F1796" s="23">
        <v>10721300</v>
      </c>
      <c r="G1796" s="47" t="s">
        <v>2400</v>
      </c>
      <c r="H1796" s="27">
        <v>17888</v>
      </c>
      <c r="I1796" s="215"/>
      <c r="J1796" s="41"/>
      <c r="K1796" s="27">
        <f t="shared" si="35"/>
        <v>17888</v>
      </c>
      <c r="L1796" s="207"/>
    </row>
    <row r="1797" spans="1:23" ht="51" x14ac:dyDescent="0.35">
      <c r="A1797" s="23">
        <v>23010129</v>
      </c>
      <c r="B1797" s="436" t="s">
        <v>2893</v>
      </c>
      <c r="C1797" s="23">
        <v>70941</v>
      </c>
      <c r="D1797" s="46">
        <v>50000010105</v>
      </c>
      <c r="E1797" s="25">
        <v>3101</v>
      </c>
      <c r="F1797" s="23">
        <v>10721300</v>
      </c>
      <c r="G1797" s="26" t="s">
        <v>2268</v>
      </c>
      <c r="H1797" s="27">
        <v>72240</v>
      </c>
      <c r="I1797" s="215"/>
      <c r="J1797" s="41"/>
      <c r="K1797" s="27">
        <f t="shared" si="35"/>
        <v>72240</v>
      </c>
      <c r="L1797" s="207"/>
    </row>
    <row r="1798" spans="1:23" ht="51" x14ac:dyDescent="0.35">
      <c r="A1798" s="23">
        <v>23010129</v>
      </c>
      <c r="B1798" s="436" t="s">
        <v>2893</v>
      </c>
      <c r="C1798" s="23">
        <v>70941</v>
      </c>
      <c r="D1798" s="46">
        <v>50000010105</v>
      </c>
      <c r="E1798" s="25">
        <v>3101</v>
      </c>
      <c r="F1798" s="23">
        <v>10721300</v>
      </c>
      <c r="G1798" s="26" t="s">
        <v>2269</v>
      </c>
      <c r="H1798" s="27">
        <v>15480</v>
      </c>
      <c r="I1798" s="215"/>
      <c r="J1798" s="41"/>
      <c r="K1798" s="27">
        <f t="shared" si="35"/>
        <v>15480</v>
      </c>
      <c r="L1798" s="207"/>
    </row>
    <row r="1799" spans="1:23" ht="51" x14ac:dyDescent="0.35">
      <c r="A1799" s="23">
        <v>23010129</v>
      </c>
      <c r="B1799" s="436" t="s">
        <v>2893</v>
      </c>
      <c r="C1799" s="23">
        <v>70941</v>
      </c>
      <c r="D1799" s="46">
        <v>50000010105</v>
      </c>
      <c r="E1799" s="25">
        <v>3101</v>
      </c>
      <c r="F1799" s="23">
        <v>10721300</v>
      </c>
      <c r="G1799" s="26" t="s">
        <v>2270</v>
      </c>
      <c r="H1799" s="27">
        <v>232200</v>
      </c>
      <c r="I1799" s="215"/>
      <c r="J1799" s="41"/>
      <c r="K1799" s="27">
        <f t="shared" si="35"/>
        <v>232200</v>
      </c>
      <c r="L1799" s="207"/>
    </row>
    <row r="1800" spans="1:23" ht="51" x14ac:dyDescent="0.35">
      <c r="A1800" s="23">
        <v>23010129</v>
      </c>
      <c r="B1800" s="436" t="s">
        <v>2893</v>
      </c>
      <c r="C1800" s="23">
        <v>70941</v>
      </c>
      <c r="D1800" s="46">
        <v>50000010105</v>
      </c>
      <c r="E1800" s="25">
        <v>3101</v>
      </c>
      <c r="F1800" s="23">
        <v>10721300</v>
      </c>
      <c r="G1800" s="47" t="s">
        <v>2401</v>
      </c>
      <c r="H1800" s="27">
        <v>134160</v>
      </c>
      <c r="I1800" s="215"/>
      <c r="J1800" s="41"/>
      <c r="K1800" s="27">
        <f t="shared" si="35"/>
        <v>134160</v>
      </c>
      <c r="L1800" s="207"/>
    </row>
    <row r="1801" spans="1:23" ht="51" x14ac:dyDescent="0.35">
      <c r="A1801" s="23">
        <v>23010129</v>
      </c>
      <c r="B1801" s="436" t="s">
        <v>2893</v>
      </c>
      <c r="C1801" s="23">
        <v>70941</v>
      </c>
      <c r="D1801" s="46">
        <v>50000010105</v>
      </c>
      <c r="E1801" s="25">
        <v>3101</v>
      </c>
      <c r="F1801" s="23">
        <v>10721300</v>
      </c>
      <c r="G1801" s="47" t="s">
        <v>2402</v>
      </c>
      <c r="H1801" s="27">
        <v>139320</v>
      </c>
      <c r="I1801" s="215"/>
      <c r="J1801" s="41"/>
      <c r="K1801" s="27">
        <f t="shared" si="35"/>
        <v>139320</v>
      </c>
      <c r="L1801" s="207"/>
    </row>
    <row r="1802" spans="1:23" ht="51" x14ac:dyDescent="0.35">
      <c r="A1802" s="23">
        <v>23010129</v>
      </c>
      <c r="B1802" s="436" t="s">
        <v>2893</v>
      </c>
      <c r="C1802" s="23">
        <v>70941</v>
      </c>
      <c r="D1802" s="46">
        <v>50000010105</v>
      </c>
      <c r="E1802" s="25">
        <v>3101</v>
      </c>
      <c r="F1802" s="23">
        <v>10721300</v>
      </c>
      <c r="G1802" s="47" t="s">
        <v>2403</v>
      </c>
      <c r="H1802" s="27">
        <v>185760</v>
      </c>
      <c r="I1802" s="215"/>
      <c r="J1802" s="41"/>
      <c r="K1802" s="27">
        <f t="shared" si="35"/>
        <v>185760</v>
      </c>
      <c r="L1802" s="207"/>
    </row>
    <row r="1803" spans="1:23" ht="51" x14ac:dyDescent="0.35">
      <c r="A1803" s="23">
        <v>23010129</v>
      </c>
      <c r="B1803" s="436" t="s">
        <v>2893</v>
      </c>
      <c r="C1803" s="23">
        <v>70941</v>
      </c>
      <c r="D1803" s="46">
        <v>50000010105</v>
      </c>
      <c r="E1803" s="25">
        <v>3101</v>
      </c>
      <c r="F1803" s="23">
        <v>10721300</v>
      </c>
      <c r="G1803" s="47" t="s">
        <v>2404</v>
      </c>
      <c r="H1803" s="27">
        <v>278640</v>
      </c>
      <c r="I1803" s="215"/>
      <c r="J1803" s="41"/>
      <c r="K1803" s="27">
        <f t="shared" si="35"/>
        <v>278640</v>
      </c>
      <c r="L1803" s="207"/>
    </row>
    <row r="1804" spans="1:23" s="323" customFormat="1" ht="51" x14ac:dyDescent="0.35">
      <c r="A1804" s="34">
        <v>23010129</v>
      </c>
      <c r="B1804" s="436" t="s">
        <v>2893</v>
      </c>
      <c r="C1804" s="34">
        <v>70941</v>
      </c>
      <c r="D1804" s="49">
        <v>50000010105</v>
      </c>
      <c r="E1804" s="36">
        <v>3101</v>
      </c>
      <c r="F1804" s="34">
        <v>10721300</v>
      </c>
      <c r="G1804" s="50" t="s">
        <v>2405</v>
      </c>
      <c r="H1804" s="38">
        <v>120400</v>
      </c>
      <c r="I1804" s="218"/>
      <c r="J1804" s="44"/>
      <c r="K1804" s="38">
        <f t="shared" si="35"/>
        <v>120400</v>
      </c>
      <c r="L1804" s="206"/>
      <c r="M1804" s="42"/>
      <c r="N1804" s="42"/>
      <c r="O1804" s="42"/>
      <c r="P1804" s="42"/>
      <c r="Q1804" s="42"/>
      <c r="R1804" s="42"/>
      <c r="S1804" s="42"/>
      <c r="T1804" s="42"/>
      <c r="U1804" s="42"/>
      <c r="V1804" s="42"/>
      <c r="W1804" s="42"/>
    </row>
    <row r="1805" spans="1:23" ht="51" x14ac:dyDescent="0.35">
      <c r="A1805" s="23">
        <v>23010129</v>
      </c>
      <c r="B1805" s="436" t="s">
        <v>2893</v>
      </c>
      <c r="C1805" s="23">
        <v>70941</v>
      </c>
      <c r="D1805" s="46">
        <v>50000010105</v>
      </c>
      <c r="E1805" s="25">
        <v>3101</v>
      </c>
      <c r="F1805" s="23">
        <v>10721300</v>
      </c>
      <c r="G1805" s="47" t="s">
        <v>2406</v>
      </c>
      <c r="H1805" s="27">
        <v>154800</v>
      </c>
      <c r="I1805" s="215"/>
      <c r="J1805" s="41"/>
      <c r="K1805" s="27">
        <f t="shared" si="35"/>
        <v>154800</v>
      </c>
      <c r="L1805" s="207"/>
    </row>
    <row r="1806" spans="1:23" ht="51" x14ac:dyDescent="0.35">
      <c r="A1806" s="23">
        <v>23010129</v>
      </c>
      <c r="B1806" s="436" t="s">
        <v>2893</v>
      </c>
      <c r="C1806" s="23">
        <v>70941</v>
      </c>
      <c r="D1806" s="46">
        <v>50000010105</v>
      </c>
      <c r="E1806" s="25">
        <v>3101</v>
      </c>
      <c r="F1806" s="23">
        <v>10721300</v>
      </c>
      <c r="G1806" s="26" t="s">
        <v>2271</v>
      </c>
      <c r="H1806" s="27">
        <v>86000</v>
      </c>
      <c r="I1806" s="215"/>
      <c r="J1806" s="41"/>
      <c r="K1806" s="27">
        <f t="shared" si="35"/>
        <v>86000</v>
      </c>
      <c r="L1806" s="207"/>
    </row>
    <row r="1807" spans="1:23" ht="51" x14ac:dyDescent="0.35">
      <c r="A1807" s="23">
        <v>23010129</v>
      </c>
      <c r="B1807" s="436" t="s">
        <v>2893</v>
      </c>
      <c r="C1807" s="23">
        <v>70941</v>
      </c>
      <c r="D1807" s="46">
        <v>50000010105</v>
      </c>
      <c r="E1807" s="25">
        <v>3101</v>
      </c>
      <c r="F1807" s="23">
        <v>10721300</v>
      </c>
      <c r="G1807" s="26" t="s">
        <v>2272</v>
      </c>
      <c r="H1807" s="27">
        <v>137600</v>
      </c>
      <c r="I1807" s="215"/>
      <c r="J1807" s="41"/>
      <c r="K1807" s="27">
        <f t="shared" si="35"/>
        <v>137600</v>
      </c>
      <c r="L1807" s="207"/>
    </row>
    <row r="1808" spans="1:23" ht="51" x14ac:dyDescent="0.35">
      <c r="A1808" s="23">
        <v>23010129</v>
      </c>
      <c r="B1808" s="436" t="s">
        <v>2893</v>
      </c>
      <c r="C1808" s="23">
        <v>70941</v>
      </c>
      <c r="D1808" s="46">
        <v>50000010105</v>
      </c>
      <c r="E1808" s="25">
        <v>3101</v>
      </c>
      <c r="F1808" s="23">
        <v>10721300</v>
      </c>
      <c r="G1808" s="26" t="s">
        <v>2273</v>
      </c>
      <c r="H1808" s="27">
        <v>137600</v>
      </c>
      <c r="I1808" s="215"/>
      <c r="J1808" s="41"/>
      <c r="K1808" s="27">
        <f t="shared" si="35"/>
        <v>137600</v>
      </c>
      <c r="L1808" s="207"/>
    </row>
    <row r="1809" spans="1:23" ht="51" x14ac:dyDescent="0.35">
      <c r="A1809" s="23">
        <v>23010129</v>
      </c>
      <c r="B1809" s="436" t="s">
        <v>2893</v>
      </c>
      <c r="C1809" s="23">
        <v>70941</v>
      </c>
      <c r="D1809" s="46">
        <v>50000010105</v>
      </c>
      <c r="E1809" s="25">
        <v>3101</v>
      </c>
      <c r="F1809" s="23">
        <v>10721300</v>
      </c>
      <c r="G1809" s="26" t="s">
        <v>2274</v>
      </c>
      <c r="H1809" s="27">
        <v>137600</v>
      </c>
      <c r="I1809" s="215"/>
      <c r="J1809" s="41"/>
      <c r="K1809" s="27">
        <f t="shared" si="35"/>
        <v>137600</v>
      </c>
      <c r="L1809" s="207"/>
    </row>
    <row r="1810" spans="1:23" ht="51" x14ac:dyDescent="0.35">
      <c r="A1810" s="23">
        <v>23010129</v>
      </c>
      <c r="B1810" s="436" t="s">
        <v>2893</v>
      </c>
      <c r="C1810" s="23">
        <v>70941</v>
      </c>
      <c r="D1810" s="46">
        <v>50000010105</v>
      </c>
      <c r="E1810" s="25">
        <v>3101</v>
      </c>
      <c r="F1810" s="23">
        <v>10721300</v>
      </c>
      <c r="G1810" s="26" t="s">
        <v>2275</v>
      </c>
      <c r="H1810" s="27">
        <v>30960</v>
      </c>
      <c r="I1810" s="215"/>
      <c r="J1810" s="41"/>
      <c r="K1810" s="27">
        <f t="shared" si="35"/>
        <v>30960</v>
      </c>
      <c r="L1810" s="207"/>
    </row>
    <row r="1811" spans="1:23" ht="51" x14ac:dyDescent="0.35">
      <c r="A1811" s="23">
        <v>23010129</v>
      </c>
      <c r="B1811" s="436" t="s">
        <v>2893</v>
      </c>
      <c r="C1811" s="23">
        <v>70941</v>
      </c>
      <c r="D1811" s="46">
        <v>50000010105</v>
      </c>
      <c r="E1811" s="25">
        <v>3101</v>
      </c>
      <c r="F1811" s="23">
        <v>10721300</v>
      </c>
      <c r="G1811" s="47" t="s">
        <v>2407</v>
      </c>
      <c r="H1811" s="27">
        <v>202960</v>
      </c>
      <c r="I1811" s="215"/>
      <c r="J1811" s="41"/>
      <c r="K1811" s="27">
        <f t="shared" si="35"/>
        <v>202960</v>
      </c>
      <c r="L1811" s="207"/>
    </row>
    <row r="1812" spans="1:23" ht="51" x14ac:dyDescent="0.35">
      <c r="A1812" s="23">
        <v>23010129</v>
      </c>
      <c r="B1812" s="436" t="s">
        <v>2893</v>
      </c>
      <c r="C1812" s="23">
        <v>70941</v>
      </c>
      <c r="D1812" s="46">
        <v>50000010105</v>
      </c>
      <c r="E1812" s="25">
        <v>3101</v>
      </c>
      <c r="F1812" s="23">
        <v>10721300</v>
      </c>
      <c r="G1812" s="26" t="s">
        <v>2276</v>
      </c>
      <c r="H1812" s="27">
        <v>68800</v>
      </c>
      <c r="I1812" s="215"/>
      <c r="J1812" s="41"/>
      <c r="K1812" s="27">
        <f t="shared" si="35"/>
        <v>68800</v>
      </c>
      <c r="L1812" s="207"/>
    </row>
    <row r="1813" spans="1:23" ht="51" x14ac:dyDescent="0.35">
      <c r="A1813" s="23">
        <v>23010129</v>
      </c>
      <c r="B1813" s="436" t="s">
        <v>2893</v>
      </c>
      <c r="C1813" s="23">
        <v>70941</v>
      </c>
      <c r="D1813" s="46">
        <v>50000010105</v>
      </c>
      <c r="E1813" s="25">
        <v>3101</v>
      </c>
      <c r="F1813" s="23">
        <v>10721300</v>
      </c>
      <c r="G1813" s="47" t="s">
        <v>2408</v>
      </c>
      <c r="H1813" s="27">
        <v>103200</v>
      </c>
      <c r="I1813" s="215"/>
      <c r="J1813" s="41"/>
      <c r="K1813" s="27">
        <f t="shared" si="35"/>
        <v>103200</v>
      </c>
      <c r="L1813" s="207"/>
    </row>
    <row r="1814" spans="1:23" ht="51" x14ac:dyDescent="0.35">
      <c r="A1814" s="23">
        <v>23010129</v>
      </c>
      <c r="B1814" s="436" t="s">
        <v>2893</v>
      </c>
      <c r="C1814" s="23">
        <v>70941</v>
      </c>
      <c r="D1814" s="46">
        <v>50000010105</v>
      </c>
      <c r="E1814" s="25">
        <v>3101</v>
      </c>
      <c r="F1814" s="23">
        <v>10721300</v>
      </c>
      <c r="G1814" s="47" t="s">
        <v>2409</v>
      </c>
      <c r="H1814" s="27">
        <v>20640</v>
      </c>
      <c r="I1814" s="215"/>
      <c r="J1814" s="41"/>
      <c r="K1814" s="27">
        <f t="shared" si="35"/>
        <v>20640</v>
      </c>
      <c r="L1814" s="207"/>
    </row>
    <row r="1815" spans="1:23" ht="51" x14ac:dyDescent="0.35">
      <c r="A1815" s="23">
        <v>23010129</v>
      </c>
      <c r="B1815" s="436" t="s">
        <v>2893</v>
      </c>
      <c r="C1815" s="23">
        <v>70941</v>
      </c>
      <c r="D1815" s="46">
        <v>50000010105</v>
      </c>
      <c r="E1815" s="25">
        <v>3101</v>
      </c>
      <c r="F1815" s="23">
        <v>10721300</v>
      </c>
      <c r="G1815" s="47" t="s">
        <v>2410</v>
      </c>
      <c r="H1815" s="27">
        <v>41280</v>
      </c>
      <c r="I1815" s="215"/>
      <c r="J1815" s="41"/>
      <c r="K1815" s="27">
        <f t="shared" si="35"/>
        <v>41280</v>
      </c>
      <c r="L1815" s="207"/>
    </row>
    <row r="1816" spans="1:23" ht="51" x14ac:dyDescent="0.35">
      <c r="A1816" s="23">
        <v>23010129</v>
      </c>
      <c r="B1816" s="436" t="s">
        <v>2893</v>
      </c>
      <c r="C1816" s="23">
        <v>70941</v>
      </c>
      <c r="D1816" s="46">
        <v>50000010105</v>
      </c>
      <c r="E1816" s="25">
        <v>3101</v>
      </c>
      <c r="F1816" s="23">
        <v>10721300</v>
      </c>
      <c r="G1816" s="47" t="s">
        <v>2411</v>
      </c>
      <c r="H1816" s="27">
        <v>41280</v>
      </c>
      <c r="I1816" s="215"/>
      <c r="J1816" s="41"/>
      <c r="K1816" s="27">
        <f t="shared" si="35"/>
        <v>41280</v>
      </c>
      <c r="L1816" s="207"/>
    </row>
    <row r="1817" spans="1:23" ht="51" x14ac:dyDescent="0.35">
      <c r="A1817" s="23">
        <v>23010129</v>
      </c>
      <c r="B1817" s="436" t="s">
        <v>2893</v>
      </c>
      <c r="C1817" s="23">
        <v>70941</v>
      </c>
      <c r="D1817" s="46">
        <v>50000010105</v>
      </c>
      <c r="E1817" s="25">
        <v>3101</v>
      </c>
      <c r="F1817" s="23">
        <v>10721300</v>
      </c>
      <c r="G1817" s="47" t="s">
        <v>2412</v>
      </c>
      <c r="H1817" s="27">
        <v>41280</v>
      </c>
      <c r="I1817" s="215"/>
      <c r="J1817" s="41"/>
      <c r="K1817" s="27">
        <f t="shared" si="35"/>
        <v>41280</v>
      </c>
      <c r="L1817" s="207"/>
    </row>
    <row r="1818" spans="1:23" ht="51" x14ac:dyDescent="0.35">
      <c r="A1818" s="60">
        <v>23010129</v>
      </c>
      <c r="B1818" s="436" t="s">
        <v>2893</v>
      </c>
      <c r="C1818" s="60">
        <v>70941</v>
      </c>
      <c r="D1818" s="109">
        <v>50000010105</v>
      </c>
      <c r="E1818" s="62">
        <v>3101</v>
      </c>
      <c r="F1818" s="60">
        <v>10721300</v>
      </c>
      <c r="G1818" s="48" t="s">
        <v>2413</v>
      </c>
      <c r="H1818" s="29">
        <v>86000</v>
      </c>
      <c r="I1818" s="217"/>
      <c r="J1818" s="40"/>
      <c r="K1818" s="29">
        <f t="shared" si="35"/>
        <v>86000</v>
      </c>
      <c r="L1818" s="574"/>
    </row>
    <row r="1819" spans="1:23" ht="51" x14ac:dyDescent="0.35">
      <c r="A1819" s="6">
        <v>23010129</v>
      </c>
      <c r="B1819" s="436" t="s">
        <v>2893</v>
      </c>
      <c r="C1819" s="6">
        <v>70941</v>
      </c>
      <c r="D1819" s="110">
        <v>50000010105</v>
      </c>
      <c r="E1819" s="8">
        <v>3101</v>
      </c>
      <c r="F1819" s="6">
        <v>10721300</v>
      </c>
      <c r="G1819" s="111" t="s">
        <v>2414</v>
      </c>
      <c r="H1819" s="64">
        <v>103200</v>
      </c>
      <c r="I1819" s="261"/>
      <c r="J1819" s="216"/>
      <c r="K1819" s="64">
        <f t="shared" si="35"/>
        <v>103200</v>
      </c>
      <c r="L1819" s="199"/>
    </row>
    <row r="1820" spans="1:23" ht="51" x14ac:dyDescent="0.35">
      <c r="A1820" s="6">
        <v>23010129</v>
      </c>
      <c r="B1820" s="436" t="s">
        <v>2893</v>
      </c>
      <c r="C1820" s="6">
        <v>70941</v>
      </c>
      <c r="D1820" s="110">
        <v>50000010105</v>
      </c>
      <c r="E1820" s="8">
        <v>3101</v>
      </c>
      <c r="F1820" s="6">
        <v>10721300</v>
      </c>
      <c r="G1820" s="111" t="s">
        <v>2415</v>
      </c>
      <c r="H1820" s="64">
        <v>68800</v>
      </c>
      <c r="I1820" s="261"/>
      <c r="J1820" s="216"/>
      <c r="K1820" s="64">
        <f t="shared" si="35"/>
        <v>68800</v>
      </c>
      <c r="L1820" s="199"/>
    </row>
    <row r="1821" spans="1:23" ht="51" x14ac:dyDescent="0.35">
      <c r="A1821" s="6">
        <v>23010129</v>
      </c>
      <c r="B1821" s="436" t="s">
        <v>2893</v>
      </c>
      <c r="C1821" s="6">
        <v>70941</v>
      </c>
      <c r="D1821" s="110">
        <v>50000010105</v>
      </c>
      <c r="E1821" s="8">
        <v>3101</v>
      </c>
      <c r="F1821" s="6">
        <v>10721300</v>
      </c>
      <c r="G1821" s="9" t="s">
        <v>2277</v>
      </c>
      <c r="H1821" s="64">
        <v>860000</v>
      </c>
      <c r="I1821" s="261"/>
      <c r="J1821" s="216"/>
      <c r="K1821" s="64">
        <f t="shared" si="35"/>
        <v>860000</v>
      </c>
      <c r="L1821" s="199"/>
    </row>
    <row r="1822" spans="1:23" s="323" customFormat="1" ht="51" x14ac:dyDescent="0.35">
      <c r="A1822" s="34">
        <v>23010129</v>
      </c>
      <c r="B1822" s="436" t="s">
        <v>2893</v>
      </c>
      <c r="C1822" s="34">
        <v>70941</v>
      </c>
      <c r="D1822" s="49">
        <v>50000010105</v>
      </c>
      <c r="E1822" s="36">
        <v>3101</v>
      </c>
      <c r="F1822" s="34">
        <v>10721300</v>
      </c>
      <c r="G1822" s="50" t="s">
        <v>2416</v>
      </c>
      <c r="H1822" s="38">
        <v>20640</v>
      </c>
      <c r="I1822" s="218"/>
      <c r="J1822" s="44"/>
      <c r="K1822" s="38">
        <f t="shared" si="35"/>
        <v>20640</v>
      </c>
      <c r="L1822" s="206"/>
      <c r="M1822" s="42"/>
      <c r="N1822" s="42"/>
      <c r="O1822" s="42"/>
      <c r="P1822" s="42"/>
      <c r="Q1822" s="42"/>
      <c r="R1822" s="42"/>
      <c r="S1822" s="42"/>
      <c r="T1822" s="42"/>
      <c r="U1822" s="42"/>
      <c r="V1822" s="42"/>
      <c r="W1822" s="42"/>
    </row>
    <row r="1823" spans="1:23" ht="51" x14ac:dyDescent="0.35">
      <c r="A1823" s="23">
        <v>23010129</v>
      </c>
      <c r="B1823" s="436" t="s">
        <v>2893</v>
      </c>
      <c r="C1823" s="23">
        <v>70941</v>
      </c>
      <c r="D1823" s="46">
        <v>50000010105</v>
      </c>
      <c r="E1823" s="25">
        <v>3101</v>
      </c>
      <c r="F1823" s="23">
        <v>10721300</v>
      </c>
      <c r="G1823" s="47" t="s">
        <v>2417</v>
      </c>
      <c r="H1823" s="27">
        <v>232200</v>
      </c>
      <c r="I1823" s="215"/>
      <c r="J1823" s="41"/>
      <c r="K1823" s="27">
        <f t="shared" si="35"/>
        <v>232200</v>
      </c>
      <c r="L1823" s="207"/>
    </row>
    <row r="1824" spans="1:23" ht="51" x14ac:dyDescent="0.35">
      <c r="A1824" s="23">
        <v>23010129</v>
      </c>
      <c r="B1824" s="436" t="s">
        <v>2893</v>
      </c>
      <c r="C1824" s="23">
        <v>70941</v>
      </c>
      <c r="D1824" s="46">
        <v>50000010105</v>
      </c>
      <c r="E1824" s="25">
        <v>3101</v>
      </c>
      <c r="F1824" s="23">
        <v>10721300</v>
      </c>
      <c r="G1824" s="26" t="s">
        <v>2278</v>
      </c>
      <c r="H1824" s="27">
        <v>172000</v>
      </c>
      <c r="I1824" s="215"/>
      <c r="J1824" s="41"/>
      <c r="K1824" s="27">
        <f t="shared" si="35"/>
        <v>172000</v>
      </c>
      <c r="L1824" s="207"/>
    </row>
    <row r="1825" spans="1:23" s="323" customFormat="1" ht="51" x14ac:dyDescent="0.35">
      <c r="A1825" s="23">
        <v>23010129</v>
      </c>
      <c r="B1825" s="436" t="s">
        <v>2893</v>
      </c>
      <c r="C1825" s="23">
        <v>70941</v>
      </c>
      <c r="D1825" s="46">
        <v>50000010105</v>
      </c>
      <c r="E1825" s="25">
        <v>3101</v>
      </c>
      <c r="F1825" s="23">
        <v>10721300</v>
      </c>
      <c r="G1825" s="47" t="s">
        <v>2418</v>
      </c>
      <c r="H1825" s="27">
        <v>96320</v>
      </c>
      <c r="I1825" s="218"/>
      <c r="J1825" s="44"/>
      <c r="K1825" s="27">
        <f t="shared" si="35"/>
        <v>96320</v>
      </c>
      <c r="L1825" s="207"/>
      <c r="M1825" s="42"/>
      <c r="N1825" s="42"/>
      <c r="O1825" s="42"/>
      <c r="P1825" s="42"/>
      <c r="Q1825" s="42"/>
      <c r="R1825" s="42"/>
      <c r="S1825" s="42"/>
      <c r="T1825" s="42"/>
      <c r="U1825" s="42"/>
      <c r="V1825" s="42"/>
      <c r="W1825" s="42"/>
    </row>
    <row r="1826" spans="1:23" ht="51" x14ac:dyDescent="0.35">
      <c r="A1826" s="23">
        <v>23010129</v>
      </c>
      <c r="B1826" s="436" t="s">
        <v>2893</v>
      </c>
      <c r="C1826" s="23">
        <v>70941</v>
      </c>
      <c r="D1826" s="46">
        <v>50000010105</v>
      </c>
      <c r="E1826" s="25">
        <v>3101</v>
      </c>
      <c r="F1826" s="23">
        <v>10721300</v>
      </c>
      <c r="G1826" s="26" t="s">
        <v>2279</v>
      </c>
      <c r="H1826" s="27">
        <v>22360</v>
      </c>
      <c r="I1826" s="215"/>
      <c r="J1826" s="41"/>
      <c r="K1826" s="27">
        <f t="shared" si="35"/>
        <v>22360</v>
      </c>
      <c r="L1826" s="207"/>
    </row>
    <row r="1827" spans="1:23" ht="51" x14ac:dyDescent="0.35">
      <c r="A1827" s="23">
        <v>23010129</v>
      </c>
      <c r="B1827" s="436" t="s">
        <v>2893</v>
      </c>
      <c r="C1827" s="23">
        <v>70941</v>
      </c>
      <c r="D1827" s="46">
        <v>50000010105</v>
      </c>
      <c r="E1827" s="25">
        <v>3101</v>
      </c>
      <c r="F1827" s="23">
        <v>10721300</v>
      </c>
      <c r="G1827" s="26" t="s">
        <v>2280</v>
      </c>
      <c r="H1827" s="27">
        <v>4128</v>
      </c>
      <c r="I1827" s="215"/>
      <c r="J1827" s="41"/>
      <c r="K1827" s="27">
        <f t="shared" si="35"/>
        <v>4128</v>
      </c>
      <c r="L1827" s="207"/>
    </row>
    <row r="1828" spans="1:23" ht="51" x14ac:dyDescent="0.35">
      <c r="A1828" s="23">
        <v>23010129</v>
      </c>
      <c r="B1828" s="436" t="s">
        <v>2893</v>
      </c>
      <c r="C1828" s="23">
        <v>70941</v>
      </c>
      <c r="D1828" s="46">
        <v>50000010105</v>
      </c>
      <c r="E1828" s="25">
        <v>3101</v>
      </c>
      <c r="F1828" s="23">
        <v>10721300</v>
      </c>
      <c r="G1828" s="26" t="s">
        <v>2281</v>
      </c>
      <c r="H1828" s="27">
        <v>5504</v>
      </c>
      <c r="I1828" s="215"/>
      <c r="J1828" s="41"/>
      <c r="K1828" s="27">
        <f t="shared" si="35"/>
        <v>5504</v>
      </c>
      <c r="L1828" s="207"/>
    </row>
    <row r="1829" spans="1:23" ht="51" x14ac:dyDescent="0.35">
      <c r="A1829" s="23">
        <v>23010129</v>
      </c>
      <c r="B1829" s="436" t="s">
        <v>2893</v>
      </c>
      <c r="C1829" s="23">
        <v>70941</v>
      </c>
      <c r="D1829" s="46">
        <v>50000010105</v>
      </c>
      <c r="E1829" s="25">
        <v>3101</v>
      </c>
      <c r="F1829" s="23">
        <v>10721300</v>
      </c>
      <c r="G1829" s="26" t="s">
        <v>2282</v>
      </c>
      <c r="H1829" s="27">
        <v>5504</v>
      </c>
      <c r="I1829" s="215"/>
      <c r="J1829" s="41"/>
      <c r="K1829" s="27">
        <f t="shared" si="35"/>
        <v>5504</v>
      </c>
      <c r="L1829" s="207"/>
    </row>
    <row r="1830" spans="1:23" ht="51" x14ac:dyDescent="0.35">
      <c r="A1830" s="23">
        <v>23010129</v>
      </c>
      <c r="B1830" s="436" t="s">
        <v>2893</v>
      </c>
      <c r="C1830" s="23">
        <v>70941</v>
      </c>
      <c r="D1830" s="46">
        <v>50000010105</v>
      </c>
      <c r="E1830" s="25">
        <v>3101</v>
      </c>
      <c r="F1830" s="23">
        <v>10721300</v>
      </c>
      <c r="G1830" s="26" t="s">
        <v>2283</v>
      </c>
      <c r="H1830" s="27">
        <v>15824</v>
      </c>
      <c r="I1830" s="215"/>
      <c r="J1830" s="41"/>
      <c r="K1830" s="27">
        <f t="shared" si="35"/>
        <v>15824</v>
      </c>
      <c r="L1830" s="207"/>
    </row>
    <row r="1831" spans="1:23" ht="51" x14ac:dyDescent="0.35">
      <c r="A1831" s="23">
        <v>23010129</v>
      </c>
      <c r="B1831" s="436" t="s">
        <v>2893</v>
      </c>
      <c r="C1831" s="23">
        <v>70941</v>
      </c>
      <c r="D1831" s="46">
        <v>50000010105</v>
      </c>
      <c r="E1831" s="25">
        <v>3101</v>
      </c>
      <c r="F1831" s="23">
        <v>10721300</v>
      </c>
      <c r="G1831" s="47" t="s">
        <v>2419</v>
      </c>
      <c r="H1831" s="27">
        <v>17200</v>
      </c>
      <c r="I1831" s="215"/>
      <c r="J1831" s="41"/>
      <c r="K1831" s="27">
        <f t="shared" si="35"/>
        <v>17200</v>
      </c>
      <c r="L1831" s="207"/>
    </row>
    <row r="1832" spans="1:23" ht="51" x14ac:dyDescent="0.35">
      <c r="A1832" s="23">
        <v>23010129</v>
      </c>
      <c r="B1832" s="436" t="s">
        <v>2893</v>
      </c>
      <c r="C1832" s="23">
        <v>70941</v>
      </c>
      <c r="D1832" s="46">
        <v>50000010105</v>
      </c>
      <c r="E1832" s="25">
        <v>3101</v>
      </c>
      <c r="F1832" s="23">
        <v>10721300</v>
      </c>
      <c r="G1832" s="47" t="s">
        <v>2420</v>
      </c>
      <c r="H1832" s="27">
        <v>481600</v>
      </c>
      <c r="I1832" s="215"/>
      <c r="J1832" s="41"/>
      <c r="K1832" s="27">
        <f t="shared" si="35"/>
        <v>481600</v>
      </c>
      <c r="L1832" s="207"/>
    </row>
    <row r="1833" spans="1:23" ht="51" x14ac:dyDescent="0.35">
      <c r="A1833" s="23">
        <v>23010129</v>
      </c>
      <c r="B1833" s="436" t="s">
        <v>2893</v>
      </c>
      <c r="C1833" s="23">
        <v>70941</v>
      </c>
      <c r="D1833" s="46">
        <v>50000010105</v>
      </c>
      <c r="E1833" s="25">
        <v>3101</v>
      </c>
      <c r="F1833" s="23">
        <v>10721300</v>
      </c>
      <c r="G1833" s="26" t="s">
        <v>2284</v>
      </c>
      <c r="H1833" s="27">
        <v>30960</v>
      </c>
      <c r="I1833" s="215"/>
      <c r="J1833" s="41"/>
      <c r="K1833" s="27">
        <f t="shared" si="35"/>
        <v>30960</v>
      </c>
      <c r="L1833" s="207"/>
    </row>
    <row r="1834" spans="1:23" x14ac:dyDescent="0.35">
      <c r="A1834" s="23">
        <v>23010129</v>
      </c>
      <c r="B1834" s="436" t="s">
        <v>2893</v>
      </c>
      <c r="C1834" s="23">
        <v>70941</v>
      </c>
      <c r="D1834" s="46">
        <v>50000010105</v>
      </c>
      <c r="E1834" s="25">
        <v>3101</v>
      </c>
      <c r="F1834" s="23">
        <v>10721300</v>
      </c>
      <c r="G1834" s="26" t="s">
        <v>2285</v>
      </c>
      <c r="H1834" s="27">
        <v>25800</v>
      </c>
      <c r="I1834" s="215"/>
      <c r="J1834" s="41"/>
      <c r="K1834" s="27">
        <f t="shared" si="35"/>
        <v>25800</v>
      </c>
      <c r="L1834" s="207"/>
    </row>
    <row r="1835" spans="1:23" ht="51" x14ac:dyDescent="0.35">
      <c r="A1835" s="23">
        <v>23010129</v>
      </c>
      <c r="B1835" s="436" t="s">
        <v>2893</v>
      </c>
      <c r="C1835" s="23">
        <v>70941</v>
      </c>
      <c r="D1835" s="46">
        <v>50000010105</v>
      </c>
      <c r="E1835" s="25">
        <v>3101</v>
      </c>
      <c r="F1835" s="23">
        <v>10721300</v>
      </c>
      <c r="G1835" s="47" t="s">
        <v>2421</v>
      </c>
      <c r="H1835" s="27">
        <v>34400</v>
      </c>
      <c r="I1835" s="215"/>
      <c r="J1835" s="41"/>
      <c r="K1835" s="27">
        <f t="shared" si="35"/>
        <v>34400</v>
      </c>
      <c r="L1835" s="207"/>
    </row>
    <row r="1836" spans="1:23" ht="51" x14ac:dyDescent="0.35">
      <c r="A1836" s="23">
        <v>23010129</v>
      </c>
      <c r="B1836" s="436" t="s">
        <v>2893</v>
      </c>
      <c r="C1836" s="23">
        <v>70941</v>
      </c>
      <c r="D1836" s="46">
        <v>50000010105</v>
      </c>
      <c r="E1836" s="25">
        <v>3101</v>
      </c>
      <c r="F1836" s="23">
        <v>10721300</v>
      </c>
      <c r="G1836" s="47" t="s">
        <v>2422</v>
      </c>
      <c r="H1836" s="27">
        <v>39560</v>
      </c>
      <c r="I1836" s="215"/>
      <c r="J1836" s="41"/>
      <c r="K1836" s="27">
        <f t="shared" si="35"/>
        <v>39560</v>
      </c>
      <c r="L1836" s="207"/>
    </row>
    <row r="1837" spans="1:23" ht="51" x14ac:dyDescent="0.35">
      <c r="A1837" s="23">
        <v>23010129</v>
      </c>
      <c r="B1837" s="436" t="s">
        <v>2893</v>
      </c>
      <c r="C1837" s="23">
        <v>70941</v>
      </c>
      <c r="D1837" s="46">
        <v>50000010105</v>
      </c>
      <c r="E1837" s="25">
        <v>3101</v>
      </c>
      <c r="F1837" s="23">
        <v>10721300</v>
      </c>
      <c r="G1837" s="47" t="s">
        <v>2423</v>
      </c>
      <c r="H1837" s="27">
        <v>6880</v>
      </c>
      <c r="I1837" s="215"/>
      <c r="J1837" s="41"/>
      <c r="K1837" s="27">
        <f t="shared" si="35"/>
        <v>6880</v>
      </c>
      <c r="L1837" s="207"/>
    </row>
    <row r="1838" spans="1:23" ht="51" x14ac:dyDescent="0.35">
      <c r="A1838" s="23">
        <v>23010129</v>
      </c>
      <c r="B1838" s="436" t="s">
        <v>2893</v>
      </c>
      <c r="C1838" s="23">
        <v>70941</v>
      </c>
      <c r="D1838" s="46">
        <v>50000010105</v>
      </c>
      <c r="E1838" s="25">
        <v>3101</v>
      </c>
      <c r="F1838" s="23">
        <v>10721300</v>
      </c>
      <c r="G1838" s="26" t="s">
        <v>2286</v>
      </c>
      <c r="H1838" s="27">
        <v>20640</v>
      </c>
      <c r="I1838" s="215"/>
      <c r="J1838" s="41"/>
      <c r="K1838" s="27">
        <f t="shared" si="35"/>
        <v>20640</v>
      </c>
      <c r="L1838" s="207"/>
    </row>
    <row r="1839" spans="1:23" x14ac:dyDescent="0.35">
      <c r="A1839" s="23">
        <v>23010129</v>
      </c>
      <c r="B1839" s="436" t="s">
        <v>2893</v>
      </c>
      <c r="C1839" s="23">
        <v>70941</v>
      </c>
      <c r="D1839" s="46">
        <v>50000010105</v>
      </c>
      <c r="E1839" s="25">
        <v>3101</v>
      </c>
      <c r="F1839" s="23">
        <v>10721300</v>
      </c>
      <c r="G1839" s="26" t="s">
        <v>2287</v>
      </c>
      <c r="H1839" s="27">
        <v>8600</v>
      </c>
      <c r="I1839" s="215"/>
      <c r="J1839" s="41"/>
      <c r="K1839" s="27">
        <f t="shared" si="35"/>
        <v>8600</v>
      </c>
      <c r="L1839" s="207"/>
    </row>
    <row r="1840" spans="1:23" ht="51" x14ac:dyDescent="0.35">
      <c r="A1840" s="34">
        <v>23010129</v>
      </c>
      <c r="B1840" s="436" t="s">
        <v>2893</v>
      </c>
      <c r="C1840" s="34">
        <v>70941</v>
      </c>
      <c r="D1840" s="49">
        <v>50000010105</v>
      </c>
      <c r="E1840" s="36">
        <v>3101</v>
      </c>
      <c r="F1840" s="34">
        <v>10721300</v>
      </c>
      <c r="G1840" s="50" t="s">
        <v>2424</v>
      </c>
      <c r="H1840" s="38">
        <v>12040</v>
      </c>
      <c r="I1840" s="218"/>
      <c r="J1840" s="44"/>
      <c r="K1840" s="38">
        <f t="shared" si="35"/>
        <v>12040</v>
      </c>
      <c r="L1840" s="206"/>
    </row>
    <row r="1841" spans="1:23" x14ac:dyDescent="0.35">
      <c r="A1841" s="23">
        <v>23010129</v>
      </c>
      <c r="B1841" s="436" t="s">
        <v>2893</v>
      </c>
      <c r="C1841" s="23">
        <v>70941</v>
      </c>
      <c r="D1841" s="46">
        <v>50000010105</v>
      </c>
      <c r="E1841" s="25">
        <v>3101</v>
      </c>
      <c r="F1841" s="23">
        <v>10721300</v>
      </c>
      <c r="G1841" s="26" t="s">
        <v>2288</v>
      </c>
      <c r="H1841" s="27">
        <v>68800</v>
      </c>
      <c r="I1841" s="215"/>
      <c r="J1841" s="41"/>
      <c r="K1841" s="27">
        <f t="shared" si="35"/>
        <v>68800</v>
      </c>
      <c r="L1841" s="207"/>
    </row>
    <row r="1842" spans="1:23" ht="51" x14ac:dyDescent="0.35">
      <c r="A1842" s="23">
        <v>23010129</v>
      </c>
      <c r="B1842" s="436" t="s">
        <v>2893</v>
      </c>
      <c r="C1842" s="23">
        <v>70941</v>
      </c>
      <c r="D1842" s="46">
        <v>50000010105</v>
      </c>
      <c r="E1842" s="25">
        <v>3101</v>
      </c>
      <c r="F1842" s="23">
        <v>10721300</v>
      </c>
      <c r="G1842" s="26" t="s">
        <v>2289</v>
      </c>
      <c r="H1842" s="27">
        <v>10320</v>
      </c>
      <c r="I1842" s="215"/>
      <c r="J1842" s="41"/>
      <c r="K1842" s="27">
        <f t="shared" si="35"/>
        <v>10320</v>
      </c>
      <c r="L1842" s="207"/>
    </row>
    <row r="1843" spans="1:23" ht="51" x14ac:dyDescent="0.35">
      <c r="A1843" s="23">
        <v>23010129</v>
      </c>
      <c r="B1843" s="436" t="s">
        <v>2893</v>
      </c>
      <c r="C1843" s="23">
        <v>70941</v>
      </c>
      <c r="D1843" s="46">
        <v>50000010105</v>
      </c>
      <c r="E1843" s="25">
        <v>3101</v>
      </c>
      <c r="F1843" s="23">
        <v>10721300</v>
      </c>
      <c r="G1843" s="47" t="s">
        <v>2425</v>
      </c>
      <c r="H1843" s="27">
        <v>6880</v>
      </c>
      <c r="I1843" s="215"/>
      <c r="J1843" s="41"/>
      <c r="K1843" s="27">
        <f t="shared" si="35"/>
        <v>6880</v>
      </c>
      <c r="L1843" s="207"/>
    </row>
    <row r="1844" spans="1:23" ht="51" x14ac:dyDescent="0.35">
      <c r="A1844" s="23">
        <v>23010129</v>
      </c>
      <c r="B1844" s="436" t="s">
        <v>2893</v>
      </c>
      <c r="C1844" s="23">
        <v>70941</v>
      </c>
      <c r="D1844" s="46">
        <v>50000010105</v>
      </c>
      <c r="E1844" s="25">
        <v>3101</v>
      </c>
      <c r="F1844" s="23">
        <v>10721300</v>
      </c>
      <c r="G1844" s="26" t="s">
        <v>2290</v>
      </c>
      <c r="H1844" s="27">
        <v>103200</v>
      </c>
      <c r="I1844" s="215"/>
      <c r="J1844" s="41"/>
      <c r="K1844" s="27">
        <f t="shared" si="35"/>
        <v>103200</v>
      </c>
      <c r="L1844" s="207"/>
    </row>
    <row r="1845" spans="1:23" ht="51" x14ac:dyDescent="0.35">
      <c r="A1845" s="23">
        <v>23010129</v>
      </c>
      <c r="B1845" s="436" t="s">
        <v>2893</v>
      </c>
      <c r="C1845" s="23">
        <v>70941</v>
      </c>
      <c r="D1845" s="46">
        <v>50000010105</v>
      </c>
      <c r="E1845" s="25">
        <v>3101</v>
      </c>
      <c r="F1845" s="23">
        <v>10721300</v>
      </c>
      <c r="G1845" s="26" t="s">
        <v>2291</v>
      </c>
      <c r="H1845" s="27">
        <v>258000</v>
      </c>
      <c r="I1845" s="215"/>
      <c r="J1845" s="41"/>
      <c r="K1845" s="27">
        <f t="shared" si="35"/>
        <v>258000</v>
      </c>
      <c r="L1845" s="207"/>
    </row>
    <row r="1846" spans="1:23" ht="51" x14ac:dyDescent="0.35">
      <c r="A1846" s="23">
        <v>23010129</v>
      </c>
      <c r="B1846" s="436" t="s">
        <v>2893</v>
      </c>
      <c r="C1846" s="23">
        <v>70941</v>
      </c>
      <c r="D1846" s="46">
        <v>50000010105</v>
      </c>
      <c r="E1846" s="25">
        <v>3101</v>
      </c>
      <c r="F1846" s="23">
        <v>10721300</v>
      </c>
      <c r="G1846" s="26" t="s">
        <v>2292</v>
      </c>
      <c r="H1846" s="27">
        <v>722400</v>
      </c>
      <c r="I1846" s="215"/>
      <c r="J1846" s="41"/>
      <c r="K1846" s="27">
        <f t="shared" si="35"/>
        <v>722400</v>
      </c>
      <c r="L1846" s="207"/>
    </row>
    <row r="1847" spans="1:23" ht="51" x14ac:dyDescent="0.35">
      <c r="A1847" s="23">
        <v>23010129</v>
      </c>
      <c r="B1847" s="436" t="s">
        <v>2893</v>
      </c>
      <c r="C1847" s="23">
        <v>70941</v>
      </c>
      <c r="D1847" s="46">
        <v>50000010105</v>
      </c>
      <c r="E1847" s="25">
        <v>3101</v>
      </c>
      <c r="F1847" s="23">
        <v>10721300</v>
      </c>
      <c r="G1847" s="47" t="s">
        <v>2426</v>
      </c>
      <c r="H1847" s="27">
        <v>34400</v>
      </c>
      <c r="I1847" s="215"/>
      <c r="J1847" s="41"/>
      <c r="K1847" s="27">
        <f t="shared" si="35"/>
        <v>34400</v>
      </c>
      <c r="L1847" s="207"/>
    </row>
    <row r="1848" spans="1:23" ht="51" x14ac:dyDescent="0.35">
      <c r="A1848" s="23">
        <v>23010129</v>
      </c>
      <c r="B1848" s="436" t="s">
        <v>2893</v>
      </c>
      <c r="C1848" s="23">
        <v>70941</v>
      </c>
      <c r="D1848" s="46">
        <v>50000010105</v>
      </c>
      <c r="E1848" s="25">
        <v>3101</v>
      </c>
      <c r="F1848" s="23">
        <v>10721300</v>
      </c>
      <c r="G1848" s="26" t="s">
        <v>2293</v>
      </c>
      <c r="H1848" s="27">
        <v>17200</v>
      </c>
      <c r="I1848" s="215"/>
      <c r="J1848" s="41"/>
      <c r="K1848" s="27">
        <f t="shared" si="35"/>
        <v>17200</v>
      </c>
      <c r="L1848" s="207"/>
    </row>
    <row r="1849" spans="1:23" x14ac:dyDescent="0.35">
      <c r="A1849" s="23">
        <v>23010129</v>
      </c>
      <c r="B1849" s="436" t="s">
        <v>2893</v>
      </c>
      <c r="C1849" s="23">
        <v>70941</v>
      </c>
      <c r="D1849" s="46">
        <v>50000010105</v>
      </c>
      <c r="E1849" s="25">
        <v>3101</v>
      </c>
      <c r="F1849" s="23">
        <v>10721300</v>
      </c>
      <c r="G1849" s="26" t="s">
        <v>2294</v>
      </c>
      <c r="H1849" s="27">
        <v>292400</v>
      </c>
      <c r="I1849" s="215"/>
      <c r="J1849" s="41"/>
      <c r="K1849" s="27">
        <f t="shared" si="35"/>
        <v>292400</v>
      </c>
      <c r="L1849" s="207"/>
    </row>
    <row r="1850" spans="1:23" ht="51" x14ac:dyDescent="0.35">
      <c r="A1850" s="23">
        <v>23010129</v>
      </c>
      <c r="B1850" s="436" t="s">
        <v>2893</v>
      </c>
      <c r="C1850" s="23">
        <v>70941</v>
      </c>
      <c r="D1850" s="46">
        <v>50000010105</v>
      </c>
      <c r="E1850" s="25">
        <v>3101</v>
      </c>
      <c r="F1850" s="23">
        <v>10721300</v>
      </c>
      <c r="G1850" s="47" t="s">
        <v>2427</v>
      </c>
      <c r="H1850" s="27">
        <v>68800</v>
      </c>
      <c r="I1850" s="215"/>
      <c r="J1850" s="41"/>
      <c r="K1850" s="27">
        <f t="shared" si="35"/>
        <v>68800</v>
      </c>
      <c r="L1850" s="207"/>
    </row>
    <row r="1851" spans="1:23" x14ac:dyDescent="0.35">
      <c r="A1851" s="23">
        <v>23010129</v>
      </c>
      <c r="B1851" s="436" t="s">
        <v>2893</v>
      </c>
      <c r="C1851" s="23">
        <v>70941</v>
      </c>
      <c r="D1851" s="46">
        <v>50000010105</v>
      </c>
      <c r="E1851" s="25">
        <v>3101</v>
      </c>
      <c r="F1851" s="23">
        <v>10721300</v>
      </c>
      <c r="G1851" s="26" t="s">
        <v>2295</v>
      </c>
      <c r="H1851" s="27">
        <v>119712</v>
      </c>
      <c r="I1851" s="215"/>
      <c r="J1851" s="41"/>
      <c r="K1851" s="27">
        <f t="shared" si="35"/>
        <v>119712</v>
      </c>
      <c r="L1851" s="207"/>
    </row>
    <row r="1852" spans="1:23" s="323" customFormat="1" x14ac:dyDescent="0.35">
      <c r="A1852" s="23">
        <v>23010129</v>
      </c>
      <c r="B1852" s="436" t="s">
        <v>2893</v>
      </c>
      <c r="C1852" s="23">
        <v>70941</v>
      </c>
      <c r="D1852" s="46">
        <v>50000010105</v>
      </c>
      <c r="E1852" s="25">
        <v>3101</v>
      </c>
      <c r="F1852" s="23">
        <v>10721300</v>
      </c>
      <c r="G1852" s="26" t="s">
        <v>2296</v>
      </c>
      <c r="H1852" s="27">
        <v>258000</v>
      </c>
      <c r="I1852" s="215"/>
      <c r="J1852" s="41"/>
      <c r="K1852" s="27">
        <f t="shared" si="35"/>
        <v>258000</v>
      </c>
      <c r="L1852" s="207"/>
      <c r="M1852" s="42"/>
      <c r="N1852" s="42"/>
      <c r="O1852" s="42"/>
      <c r="P1852" s="42"/>
      <c r="Q1852" s="42"/>
      <c r="R1852" s="42"/>
      <c r="S1852" s="42"/>
      <c r="T1852" s="42"/>
      <c r="U1852" s="42"/>
      <c r="V1852" s="42"/>
      <c r="W1852" s="42"/>
    </row>
    <row r="1853" spans="1:23" ht="51" x14ac:dyDescent="0.35">
      <c r="A1853" s="23">
        <v>23010129</v>
      </c>
      <c r="B1853" s="436" t="s">
        <v>2893</v>
      </c>
      <c r="C1853" s="23">
        <v>70941</v>
      </c>
      <c r="D1853" s="46">
        <v>50000010105</v>
      </c>
      <c r="E1853" s="25">
        <v>3101</v>
      </c>
      <c r="F1853" s="23">
        <v>10721300</v>
      </c>
      <c r="G1853" s="47" t="s">
        <v>2428</v>
      </c>
      <c r="H1853" s="27">
        <v>68800</v>
      </c>
      <c r="I1853" s="215"/>
      <c r="J1853" s="41"/>
      <c r="K1853" s="27">
        <f t="shared" ref="K1853:K1916" si="36">SUM(H1853,J1853)</f>
        <v>68800</v>
      </c>
      <c r="L1853" s="207"/>
    </row>
    <row r="1854" spans="1:23" ht="51" x14ac:dyDescent="0.35">
      <c r="A1854" s="23">
        <v>23010129</v>
      </c>
      <c r="B1854" s="436" t="s">
        <v>2893</v>
      </c>
      <c r="C1854" s="23">
        <v>70941</v>
      </c>
      <c r="D1854" s="46">
        <v>50000010105</v>
      </c>
      <c r="E1854" s="25">
        <v>3101</v>
      </c>
      <c r="F1854" s="23">
        <v>10721300</v>
      </c>
      <c r="G1854" s="47" t="s">
        <v>2429</v>
      </c>
      <c r="H1854" s="27">
        <v>89440</v>
      </c>
      <c r="I1854" s="215"/>
      <c r="J1854" s="41"/>
      <c r="K1854" s="27">
        <f t="shared" si="36"/>
        <v>89440</v>
      </c>
      <c r="L1854" s="207"/>
    </row>
    <row r="1855" spans="1:23" x14ac:dyDescent="0.35">
      <c r="A1855" s="23">
        <v>23010129</v>
      </c>
      <c r="B1855" s="436" t="s">
        <v>2893</v>
      </c>
      <c r="C1855" s="23">
        <v>70941</v>
      </c>
      <c r="D1855" s="46">
        <v>50000010105</v>
      </c>
      <c r="E1855" s="25">
        <v>3101</v>
      </c>
      <c r="F1855" s="23">
        <v>10721300</v>
      </c>
      <c r="G1855" s="26" t="s">
        <v>2297</v>
      </c>
      <c r="H1855" s="27">
        <v>928800</v>
      </c>
      <c r="I1855" s="215"/>
      <c r="J1855" s="41"/>
      <c r="K1855" s="27">
        <f t="shared" si="36"/>
        <v>928800</v>
      </c>
      <c r="L1855" s="207"/>
    </row>
    <row r="1856" spans="1:23" x14ac:dyDescent="0.35">
      <c r="A1856" s="23">
        <v>23010129</v>
      </c>
      <c r="B1856" s="436" t="s">
        <v>2893</v>
      </c>
      <c r="C1856" s="23">
        <v>70941</v>
      </c>
      <c r="D1856" s="46">
        <v>50000010105</v>
      </c>
      <c r="E1856" s="25">
        <v>3101</v>
      </c>
      <c r="F1856" s="23">
        <v>10721300</v>
      </c>
      <c r="G1856" s="26" t="s">
        <v>2298</v>
      </c>
      <c r="H1856" s="27">
        <v>516000</v>
      </c>
      <c r="I1856" s="215"/>
      <c r="J1856" s="41"/>
      <c r="K1856" s="27">
        <f t="shared" si="36"/>
        <v>516000</v>
      </c>
      <c r="L1856" s="207"/>
    </row>
    <row r="1857" spans="1:12" x14ac:dyDescent="0.35">
      <c r="A1857" s="34">
        <v>23010129</v>
      </c>
      <c r="B1857" s="436" t="s">
        <v>2893</v>
      </c>
      <c r="C1857" s="34">
        <v>70941</v>
      </c>
      <c r="D1857" s="49">
        <v>50000010105</v>
      </c>
      <c r="E1857" s="36">
        <v>3101</v>
      </c>
      <c r="F1857" s="34">
        <v>10721300</v>
      </c>
      <c r="G1857" s="37" t="s">
        <v>2299</v>
      </c>
      <c r="H1857" s="38">
        <v>20640</v>
      </c>
      <c r="I1857" s="218"/>
      <c r="J1857" s="44"/>
      <c r="K1857" s="38">
        <f t="shared" si="36"/>
        <v>20640</v>
      </c>
      <c r="L1857" s="206"/>
    </row>
    <row r="1858" spans="1:12" x14ac:dyDescent="0.35">
      <c r="A1858" s="23">
        <v>23010129</v>
      </c>
      <c r="B1858" s="436" t="s">
        <v>2893</v>
      </c>
      <c r="C1858" s="23">
        <v>70941</v>
      </c>
      <c r="D1858" s="46">
        <v>50000010105</v>
      </c>
      <c r="E1858" s="25">
        <v>3101</v>
      </c>
      <c r="F1858" s="23">
        <v>10721300</v>
      </c>
      <c r="G1858" s="26" t="s">
        <v>2300</v>
      </c>
      <c r="H1858" s="27">
        <v>447200</v>
      </c>
      <c r="I1858" s="215"/>
      <c r="J1858" s="41"/>
      <c r="K1858" s="27">
        <f t="shared" si="36"/>
        <v>447200</v>
      </c>
      <c r="L1858" s="207"/>
    </row>
    <row r="1859" spans="1:12" ht="51" x14ac:dyDescent="0.35">
      <c r="A1859" s="23">
        <v>23010129</v>
      </c>
      <c r="B1859" s="436" t="s">
        <v>2893</v>
      </c>
      <c r="C1859" s="23">
        <v>70941</v>
      </c>
      <c r="D1859" s="46">
        <v>50000010105</v>
      </c>
      <c r="E1859" s="25">
        <v>3101</v>
      </c>
      <c r="F1859" s="23">
        <v>10721300</v>
      </c>
      <c r="G1859" s="26" t="s">
        <v>2301</v>
      </c>
      <c r="H1859" s="27">
        <v>412800</v>
      </c>
      <c r="I1859" s="215"/>
      <c r="J1859" s="41"/>
      <c r="K1859" s="27">
        <f t="shared" si="36"/>
        <v>412800</v>
      </c>
      <c r="L1859" s="207"/>
    </row>
    <row r="1860" spans="1:12" ht="51" x14ac:dyDescent="0.35">
      <c r="A1860" s="23">
        <v>23010129</v>
      </c>
      <c r="B1860" s="436" t="s">
        <v>2893</v>
      </c>
      <c r="C1860" s="23">
        <v>70941</v>
      </c>
      <c r="D1860" s="46">
        <v>50000010105</v>
      </c>
      <c r="E1860" s="25">
        <v>3101</v>
      </c>
      <c r="F1860" s="23">
        <v>10721300</v>
      </c>
      <c r="G1860" s="26" t="s">
        <v>2302</v>
      </c>
      <c r="H1860" s="27">
        <v>3921.6</v>
      </c>
      <c r="I1860" s="215"/>
      <c r="J1860" s="41"/>
      <c r="K1860" s="27">
        <f t="shared" si="36"/>
        <v>3921.6</v>
      </c>
      <c r="L1860" s="207"/>
    </row>
    <row r="1861" spans="1:12" x14ac:dyDescent="0.35">
      <c r="A1861" s="23">
        <v>23010129</v>
      </c>
      <c r="B1861" s="436" t="s">
        <v>2893</v>
      </c>
      <c r="C1861" s="23">
        <v>70941</v>
      </c>
      <c r="D1861" s="46">
        <v>50000010105</v>
      </c>
      <c r="E1861" s="25">
        <v>3101</v>
      </c>
      <c r="F1861" s="23">
        <v>10721300</v>
      </c>
      <c r="G1861" s="26" t="s">
        <v>2303</v>
      </c>
      <c r="H1861" s="27">
        <v>6192</v>
      </c>
      <c r="I1861" s="215"/>
      <c r="J1861" s="41"/>
      <c r="K1861" s="27">
        <f t="shared" si="36"/>
        <v>6192</v>
      </c>
      <c r="L1861" s="207"/>
    </row>
    <row r="1862" spans="1:12" x14ac:dyDescent="0.35">
      <c r="A1862" s="23">
        <v>23010129</v>
      </c>
      <c r="B1862" s="436" t="s">
        <v>2893</v>
      </c>
      <c r="C1862" s="23">
        <v>70941</v>
      </c>
      <c r="D1862" s="46">
        <v>50000010105</v>
      </c>
      <c r="E1862" s="25">
        <v>3101</v>
      </c>
      <c r="F1862" s="23">
        <v>10721300</v>
      </c>
      <c r="G1862" s="26" t="s">
        <v>2304</v>
      </c>
      <c r="H1862" s="27">
        <v>20640</v>
      </c>
      <c r="I1862" s="215"/>
      <c r="J1862" s="41"/>
      <c r="K1862" s="27">
        <f t="shared" si="36"/>
        <v>20640</v>
      </c>
      <c r="L1862" s="207"/>
    </row>
    <row r="1863" spans="1:12" ht="51" x14ac:dyDescent="0.35">
      <c r="A1863" s="23">
        <v>23010129</v>
      </c>
      <c r="B1863" s="436" t="s">
        <v>2893</v>
      </c>
      <c r="C1863" s="23">
        <v>70941</v>
      </c>
      <c r="D1863" s="46">
        <v>50000010105</v>
      </c>
      <c r="E1863" s="25">
        <v>3101</v>
      </c>
      <c r="F1863" s="23">
        <v>10721300</v>
      </c>
      <c r="G1863" s="47" t="s">
        <v>2430</v>
      </c>
      <c r="H1863" s="27">
        <v>18920</v>
      </c>
      <c r="I1863" s="215"/>
      <c r="J1863" s="41"/>
      <c r="K1863" s="27">
        <f t="shared" si="36"/>
        <v>18920</v>
      </c>
      <c r="L1863" s="207"/>
    </row>
    <row r="1864" spans="1:12" x14ac:dyDescent="0.35">
      <c r="A1864" s="23">
        <v>23010129</v>
      </c>
      <c r="B1864" s="436" t="s">
        <v>2893</v>
      </c>
      <c r="C1864" s="23">
        <v>70941</v>
      </c>
      <c r="D1864" s="46">
        <v>50000010105</v>
      </c>
      <c r="E1864" s="25">
        <v>3101</v>
      </c>
      <c r="F1864" s="23">
        <v>10721300</v>
      </c>
      <c r="G1864" s="26" t="s">
        <v>2305</v>
      </c>
      <c r="H1864" s="27">
        <v>2408</v>
      </c>
      <c r="I1864" s="215"/>
      <c r="J1864" s="41"/>
      <c r="K1864" s="27">
        <f t="shared" si="36"/>
        <v>2408</v>
      </c>
      <c r="L1864" s="207"/>
    </row>
    <row r="1865" spans="1:12" ht="51" x14ac:dyDescent="0.35">
      <c r="A1865" s="23">
        <v>23010129</v>
      </c>
      <c r="B1865" s="436" t="s">
        <v>2893</v>
      </c>
      <c r="C1865" s="23">
        <v>70941</v>
      </c>
      <c r="D1865" s="46">
        <v>50000010105</v>
      </c>
      <c r="E1865" s="25">
        <v>3101</v>
      </c>
      <c r="F1865" s="23">
        <v>10721300</v>
      </c>
      <c r="G1865" s="47" t="s">
        <v>2431</v>
      </c>
      <c r="H1865" s="27">
        <v>70176</v>
      </c>
      <c r="I1865" s="215"/>
      <c r="J1865" s="41"/>
      <c r="K1865" s="27">
        <f t="shared" si="36"/>
        <v>70176</v>
      </c>
      <c r="L1865" s="207"/>
    </row>
    <row r="1866" spans="1:12" ht="51" x14ac:dyDescent="0.35">
      <c r="A1866" s="23">
        <v>23010129</v>
      </c>
      <c r="B1866" s="436" t="s">
        <v>2893</v>
      </c>
      <c r="C1866" s="23">
        <v>70941</v>
      </c>
      <c r="D1866" s="46">
        <v>50000010105</v>
      </c>
      <c r="E1866" s="25">
        <v>3101</v>
      </c>
      <c r="F1866" s="23">
        <v>10721300</v>
      </c>
      <c r="G1866" s="47" t="s">
        <v>2432</v>
      </c>
      <c r="H1866" s="27">
        <v>92880</v>
      </c>
      <c r="I1866" s="215"/>
      <c r="J1866" s="41"/>
      <c r="K1866" s="27">
        <f t="shared" si="36"/>
        <v>92880</v>
      </c>
      <c r="L1866" s="207"/>
    </row>
    <row r="1867" spans="1:12" x14ac:dyDescent="0.35">
      <c r="A1867" s="23">
        <v>23010129</v>
      </c>
      <c r="B1867" s="436" t="s">
        <v>2893</v>
      </c>
      <c r="C1867" s="23">
        <v>70941</v>
      </c>
      <c r="D1867" s="46">
        <v>50000010105</v>
      </c>
      <c r="E1867" s="25">
        <v>3101</v>
      </c>
      <c r="F1867" s="23">
        <v>10721300</v>
      </c>
      <c r="G1867" s="26" t="s">
        <v>2306</v>
      </c>
      <c r="H1867" s="27">
        <v>1376</v>
      </c>
      <c r="I1867" s="215"/>
      <c r="J1867" s="41"/>
      <c r="K1867" s="27">
        <f t="shared" si="36"/>
        <v>1376</v>
      </c>
      <c r="L1867" s="207"/>
    </row>
    <row r="1868" spans="1:12" ht="51" x14ac:dyDescent="0.35">
      <c r="A1868" s="23">
        <v>23010129</v>
      </c>
      <c r="B1868" s="436" t="s">
        <v>2893</v>
      </c>
      <c r="C1868" s="23">
        <v>70941</v>
      </c>
      <c r="D1868" s="46">
        <v>50000010105</v>
      </c>
      <c r="E1868" s="25">
        <v>3101</v>
      </c>
      <c r="F1868" s="23">
        <v>10721300</v>
      </c>
      <c r="G1868" s="47" t="s">
        <v>2433</v>
      </c>
      <c r="H1868" s="27">
        <v>65360</v>
      </c>
      <c r="I1868" s="215"/>
      <c r="J1868" s="41"/>
      <c r="K1868" s="27">
        <f t="shared" si="36"/>
        <v>65360</v>
      </c>
      <c r="L1868" s="207"/>
    </row>
    <row r="1869" spans="1:12" x14ac:dyDescent="0.35">
      <c r="A1869" s="23">
        <v>23010129</v>
      </c>
      <c r="B1869" s="436" t="s">
        <v>2893</v>
      </c>
      <c r="C1869" s="23">
        <v>70941</v>
      </c>
      <c r="D1869" s="46">
        <v>50000010105</v>
      </c>
      <c r="E1869" s="25">
        <v>3101</v>
      </c>
      <c r="F1869" s="23">
        <v>10721300</v>
      </c>
      <c r="G1869" s="26" t="s">
        <v>2307</v>
      </c>
      <c r="H1869" s="27">
        <v>5504</v>
      </c>
      <c r="I1869" s="215"/>
      <c r="J1869" s="41"/>
      <c r="K1869" s="27">
        <f t="shared" si="36"/>
        <v>5504</v>
      </c>
      <c r="L1869" s="207"/>
    </row>
    <row r="1870" spans="1:12" ht="51" x14ac:dyDescent="0.35">
      <c r="A1870" s="23">
        <v>23010129</v>
      </c>
      <c r="B1870" s="436" t="s">
        <v>2893</v>
      </c>
      <c r="C1870" s="23">
        <v>70941</v>
      </c>
      <c r="D1870" s="46">
        <v>50000010105</v>
      </c>
      <c r="E1870" s="25">
        <v>3101</v>
      </c>
      <c r="F1870" s="23">
        <v>10721300</v>
      </c>
      <c r="G1870" s="47" t="s">
        <v>2434</v>
      </c>
      <c r="H1870" s="27">
        <v>3096</v>
      </c>
      <c r="I1870" s="215"/>
      <c r="J1870" s="41"/>
      <c r="K1870" s="27">
        <f t="shared" si="36"/>
        <v>3096</v>
      </c>
      <c r="L1870" s="207"/>
    </row>
    <row r="1871" spans="1:12" ht="51" x14ac:dyDescent="0.35">
      <c r="A1871" s="23">
        <v>23010129</v>
      </c>
      <c r="B1871" s="436" t="s">
        <v>2893</v>
      </c>
      <c r="C1871" s="23">
        <v>70941</v>
      </c>
      <c r="D1871" s="46">
        <v>50000010105</v>
      </c>
      <c r="E1871" s="25">
        <v>3101</v>
      </c>
      <c r="F1871" s="23">
        <v>10721300</v>
      </c>
      <c r="G1871" s="47" t="s">
        <v>2435</v>
      </c>
      <c r="H1871" s="27">
        <v>6192</v>
      </c>
      <c r="I1871" s="215"/>
      <c r="J1871" s="41"/>
      <c r="K1871" s="27">
        <f t="shared" si="36"/>
        <v>6192</v>
      </c>
      <c r="L1871" s="207"/>
    </row>
    <row r="1872" spans="1:12" ht="51" x14ac:dyDescent="0.35">
      <c r="A1872" s="23">
        <v>23010129</v>
      </c>
      <c r="B1872" s="436" t="s">
        <v>2893</v>
      </c>
      <c r="C1872" s="23">
        <v>70941</v>
      </c>
      <c r="D1872" s="46">
        <v>50000010105</v>
      </c>
      <c r="E1872" s="25">
        <v>3101</v>
      </c>
      <c r="F1872" s="23">
        <v>10721300</v>
      </c>
      <c r="G1872" s="47" t="s">
        <v>2436</v>
      </c>
      <c r="H1872" s="27">
        <v>3440</v>
      </c>
      <c r="I1872" s="215"/>
      <c r="J1872" s="41"/>
      <c r="K1872" s="27">
        <f t="shared" si="36"/>
        <v>3440</v>
      </c>
      <c r="L1872" s="207"/>
    </row>
    <row r="1873" spans="1:12" ht="51" x14ac:dyDescent="0.35">
      <c r="A1873" s="23">
        <v>23010129</v>
      </c>
      <c r="B1873" s="436" t="s">
        <v>2893</v>
      </c>
      <c r="C1873" s="23">
        <v>70941</v>
      </c>
      <c r="D1873" s="46">
        <v>50000010105</v>
      </c>
      <c r="E1873" s="25">
        <v>3101</v>
      </c>
      <c r="F1873" s="23">
        <v>10721300</v>
      </c>
      <c r="G1873" s="26" t="s">
        <v>2308</v>
      </c>
      <c r="H1873" s="27">
        <v>4128</v>
      </c>
      <c r="I1873" s="215"/>
      <c r="J1873" s="41"/>
      <c r="K1873" s="27">
        <f t="shared" si="36"/>
        <v>4128</v>
      </c>
      <c r="L1873" s="207"/>
    </row>
    <row r="1874" spans="1:12" ht="51" x14ac:dyDescent="0.35">
      <c r="A1874" s="23">
        <v>23010129</v>
      </c>
      <c r="B1874" s="436" t="s">
        <v>2893</v>
      </c>
      <c r="C1874" s="23">
        <v>70941</v>
      </c>
      <c r="D1874" s="46">
        <v>50000010105</v>
      </c>
      <c r="E1874" s="25">
        <v>3101</v>
      </c>
      <c r="F1874" s="23">
        <v>10721300</v>
      </c>
      <c r="G1874" s="26" t="s">
        <v>2309</v>
      </c>
      <c r="H1874" s="27">
        <v>5504</v>
      </c>
      <c r="I1874" s="215"/>
      <c r="J1874" s="41"/>
      <c r="K1874" s="27">
        <f t="shared" si="36"/>
        <v>5504</v>
      </c>
      <c r="L1874" s="207"/>
    </row>
    <row r="1875" spans="1:12" ht="51" x14ac:dyDescent="0.35">
      <c r="A1875" s="34">
        <v>23010129</v>
      </c>
      <c r="B1875" s="436" t="s">
        <v>2893</v>
      </c>
      <c r="C1875" s="34">
        <v>70941</v>
      </c>
      <c r="D1875" s="49">
        <v>50000010105</v>
      </c>
      <c r="E1875" s="36">
        <v>3101</v>
      </c>
      <c r="F1875" s="34">
        <v>10721300</v>
      </c>
      <c r="G1875" s="37" t="s">
        <v>2310</v>
      </c>
      <c r="H1875" s="38">
        <v>4816</v>
      </c>
      <c r="I1875" s="218"/>
      <c r="J1875" s="44"/>
      <c r="K1875" s="38">
        <f t="shared" si="36"/>
        <v>4816</v>
      </c>
      <c r="L1875" s="206"/>
    </row>
    <row r="1876" spans="1:12" ht="51" x14ac:dyDescent="0.35">
      <c r="A1876" s="23">
        <v>23010129</v>
      </c>
      <c r="B1876" s="436" t="s">
        <v>2893</v>
      </c>
      <c r="C1876" s="23">
        <v>70941</v>
      </c>
      <c r="D1876" s="46">
        <v>50000010105</v>
      </c>
      <c r="E1876" s="25">
        <v>3101</v>
      </c>
      <c r="F1876" s="23">
        <v>10721300</v>
      </c>
      <c r="G1876" s="26" t="s">
        <v>2311</v>
      </c>
      <c r="H1876" s="27">
        <v>10320</v>
      </c>
      <c r="I1876" s="215"/>
      <c r="J1876" s="41"/>
      <c r="K1876" s="27">
        <f t="shared" si="36"/>
        <v>10320</v>
      </c>
      <c r="L1876" s="207"/>
    </row>
    <row r="1877" spans="1:12" ht="51" x14ac:dyDescent="0.35">
      <c r="A1877" s="23">
        <v>23010129</v>
      </c>
      <c r="B1877" s="436" t="s">
        <v>2893</v>
      </c>
      <c r="C1877" s="23">
        <v>70941</v>
      </c>
      <c r="D1877" s="46">
        <v>50000010105</v>
      </c>
      <c r="E1877" s="25">
        <v>3101</v>
      </c>
      <c r="F1877" s="23">
        <v>10721300</v>
      </c>
      <c r="G1877" s="47" t="s">
        <v>2437</v>
      </c>
      <c r="H1877" s="27">
        <v>12040</v>
      </c>
      <c r="I1877" s="215"/>
      <c r="J1877" s="41"/>
      <c r="K1877" s="27">
        <f t="shared" si="36"/>
        <v>12040</v>
      </c>
      <c r="L1877" s="207"/>
    </row>
    <row r="1878" spans="1:12" ht="51" x14ac:dyDescent="0.35">
      <c r="A1878" s="23">
        <v>23010129</v>
      </c>
      <c r="B1878" s="436" t="s">
        <v>2893</v>
      </c>
      <c r="C1878" s="23">
        <v>70941</v>
      </c>
      <c r="D1878" s="46">
        <v>50000010105</v>
      </c>
      <c r="E1878" s="25">
        <v>3101</v>
      </c>
      <c r="F1878" s="23">
        <v>10721300</v>
      </c>
      <c r="G1878" s="47" t="s">
        <v>2438</v>
      </c>
      <c r="H1878" s="27">
        <v>8256</v>
      </c>
      <c r="I1878" s="215"/>
      <c r="J1878" s="41"/>
      <c r="K1878" s="27">
        <f t="shared" si="36"/>
        <v>8256</v>
      </c>
      <c r="L1878" s="207"/>
    </row>
    <row r="1879" spans="1:12" ht="51" x14ac:dyDescent="0.35">
      <c r="A1879" s="23">
        <v>23010129</v>
      </c>
      <c r="B1879" s="436" t="s">
        <v>2893</v>
      </c>
      <c r="C1879" s="23">
        <v>70941</v>
      </c>
      <c r="D1879" s="46">
        <v>50000010105</v>
      </c>
      <c r="E1879" s="25">
        <v>3101</v>
      </c>
      <c r="F1879" s="23">
        <v>10721300</v>
      </c>
      <c r="G1879" s="26" t="s">
        <v>2312</v>
      </c>
      <c r="H1879" s="27">
        <v>12384</v>
      </c>
      <c r="I1879" s="215"/>
      <c r="J1879" s="41"/>
      <c r="K1879" s="27">
        <f t="shared" si="36"/>
        <v>12384</v>
      </c>
      <c r="L1879" s="207"/>
    </row>
    <row r="1880" spans="1:12" ht="51" x14ac:dyDescent="0.35">
      <c r="A1880" s="23">
        <v>23010129</v>
      </c>
      <c r="B1880" s="436" t="s">
        <v>2893</v>
      </c>
      <c r="C1880" s="23">
        <v>70941</v>
      </c>
      <c r="D1880" s="46">
        <v>50000010105</v>
      </c>
      <c r="E1880" s="25">
        <v>3101</v>
      </c>
      <c r="F1880" s="23">
        <v>10721300</v>
      </c>
      <c r="G1880" s="47" t="s">
        <v>2439</v>
      </c>
      <c r="H1880" s="27">
        <v>17200</v>
      </c>
      <c r="I1880" s="215"/>
      <c r="J1880" s="41"/>
      <c r="K1880" s="27">
        <f t="shared" si="36"/>
        <v>17200</v>
      </c>
      <c r="L1880" s="207"/>
    </row>
    <row r="1881" spans="1:12" ht="51" x14ac:dyDescent="0.35">
      <c r="A1881" s="23">
        <v>23010129</v>
      </c>
      <c r="B1881" s="436" t="s">
        <v>2893</v>
      </c>
      <c r="C1881" s="23">
        <v>70941</v>
      </c>
      <c r="D1881" s="46">
        <v>50000010105</v>
      </c>
      <c r="E1881" s="25">
        <v>3101</v>
      </c>
      <c r="F1881" s="23">
        <v>10721300</v>
      </c>
      <c r="G1881" s="26" t="s">
        <v>2313</v>
      </c>
      <c r="H1881" s="27">
        <v>17200</v>
      </c>
      <c r="I1881" s="215"/>
      <c r="J1881" s="41"/>
      <c r="K1881" s="27">
        <f t="shared" si="36"/>
        <v>17200</v>
      </c>
      <c r="L1881" s="207"/>
    </row>
    <row r="1882" spans="1:12" ht="51" x14ac:dyDescent="0.35">
      <c r="A1882" s="23">
        <v>23010129</v>
      </c>
      <c r="B1882" s="436" t="s">
        <v>2893</v>
      </c>
      <c r="C1882" s="23">
        <v>70941</v>
      </c>
      <c r="D1882" s="46">
        <v>50000010105</v>
      </c>
      <c r="E1882" s="25">
        <v>3101</v>
      </c>
      <c r="F1882" s="23">
        <v>10721300</v>
      </c>
      <c r="G1882" s="47" t="s">
        <v>2440</v>
      </c>
      <c r="H1882" s="27">
        <v>688</v>
      </c>
      <c r="I1882" s="215"/>
      <c r="J1882" s="41"/>
      <c r="K1882" s="27">
        <f t="shared" si="36"/>
        <v>688</v>
      </c>
      <c r="L1882" s="207"/>
    </row>
    <row r="1883" spans="1:12" ht="51" x14ac:dyDescent="0.35">
      <c r="A1883" s="23">
        <v>23010129</v>
      </c>
      <c r="B1883" s="436" t="s">
        <v>2893</v>
      </c>
      <c r="C1883" s="23">
        <v>70941</v>
      </c>
      <c r="D1883" s="46">
        <v>50000010105</v>
      </c>
      <c r="E1883" s="25">
        <v>3101</v>
      </c>
      <c r="F1883" s="23">
        <v>10721300</v>
      </c>
      <c r="G1883" s="26" t="s">
        <v>2314</v>
      </c>
      <c r="H1883" s="27">
        <v>20640</v>
      </c>
      <c r="I1883" s="215"/>
      <c r="J1883" s="41"/>
      <c r="K1883" s="27">
        <f t="shared" si="36"/>
        <v>20640</v>
      </c>
      <c r="L1883" s="207"/>
    </row>
    <row r="1884" spans="1:12" ht="51" x14ac:dyDescent="0.35">
      <c r="A1884" s="23">
        <v>23010129</v>
      </c>
      <c r="B1884" s="436" t="s">
        <v>2893</v>
      </c>
      <c r="C1884" s="23">
        <v>70941</v>
      </c>
      <c r="D1884" s="46">
        <v>50000010105</v>
      </c>
      <c r="E1884" s="25">
        <v>3101</v>
      </c>
      <c r="F1884" s="23">
        <v>10721300</v>
      </c>
      <c r="G1884" s="26" t="s">
        <v>2315</v>
      </c>
      <c r="H1884" s="27">
        <v>5504</v>
      </c>
      <c r="I1884" s="215"/>
      <c r="J1884" s="41"/>
      <c r="K1884" s="27">
        <f t="shared" si="36"/>
        <v>5504</v>
      </c>
      <c r="L1884" s="207"/>
    </row>
    <row r="1885" spans="1:12" ht="51" x14ac:dyDescent="0.35">
      <c r="A1885" s="23">
        <v>23010129</v>
      </c>
      <c r="B1885" s="436" t="s">
        <v>2893</v>
      </c>
      <c r="C1885" s="23">
        <v>70941</v>
      </c>
      <c r="D1885" s="46">
        <v>50000010105</v>
      </c>
      <c r="E1885" s="25">
        <v>3101</v>
      </c>
      <c r="F1885" s="23">
        <v>10721300</v>
      </c>
      <c r="G1885" s="47" t="s">
        <v>2441</v>
      </c>
      <c r="H1885" s="27">
        <v>8600</v>
      </c>
      <c r="I1885" s="215"/>
      <c r="J1885" s="41"/>
      <c r="K1885" s="27">
        <f t="shared" si="36"/>
        <v>8600</v>
      </c>
      <c r="L1885" s="207"/>
    </row>
    <row r="1886" spans="1:12" ht="51" x14ac:dyDescent="0.35">
      <c r="A1886" s="23">
        <v>23010129</v>
      </c>
      <c r="B1886" s="436" t="s">
        <v>2893</v>
      </c>
      <c r="C1886" s="23">
        <v>70941</v>
      </c>
      <c r="D1886" s="46">
        <v>50000010105</v>
      </c>
      <c r="E1886" s="25">
        <v>3101</v>
      </c>
      <c r="F1886" s="23">
        <v>10721300</v>
      </c>
      <c r="G1886" s="26" t="s">
        <v>2317</v>
      </c>
      <c r="H1886" s="27">
        <v>6880</v>
      </c>
      <c r="I1886" s="215"/>
      <c r="J1886" s="41"/>
      <c r="K1886" s="27">
        <f t="shared" si="36"/>
        <v>6880</v>
      </c>
      <c r="L1886" s="207"/>
    </row>
    <row r="1887" spans="1:12" ht="51" x14ac:dyDescent="0.35">
      <c r="A1887" s="23">
        <v>23010129</v>
      </c>
      <c r="B1887" s="436" t="s">
        <v>2893</v>
      </c>
      <c r="C1887" s="23">
        <v>70941</v>
      </c>
      <c r="D1887" s="46">
        <v>50000010105</v>
      </c>
      <c r="E1887" s="25">
        <v>3101</v>
      </c>
      <c r="F1887" s="23">
        <v>10721300</v>
      </c>
      <c r="G1887" s="47" t="s">
        <v>2442</v>
      </c>
      <c r="H1887" s="27">
        <v>10320</v>
      </c>
      <c r="I1887" s="215"/>
      <c r="J1887" s="41"/>
      <c r="K1887" s="27">
        <f t="shared" si="36"/>
        <v>10320</v>
      </c>
      <c r="L1887" s="207"/>
    </row>
    <row r="1888" spans="1:12" x14ac:dyDescent="0.35">
      <c r="A1888" s="23">
        <v>23010129</v>
      </c>
      <c r="B1888" s="436" t="s">
        <v>2893</v>
      </c>
      <c r="C1888" s="23">
        <v>70941</v>
      </c>
      <c r="D1888" s="46">
        <v>50000010105</v>
      </c>
      <c r="E1888" s="25">
        <v>3101</v>
      </c>
      <c r="F1888" s="23">
        <v>10721300</v>
      </c>
      <c r="G1888" s="26" t="s">
        <v>2318</v>
      </c>
      <c r="H1888" s="27">
        <v>6192</v>
      </c>
      <c r="I1888" s="215"/>
      <c r="J1888" s="41"/>
      <c r="K1888" s="27">
        <f t="shared" si="36"/>
        <v>6192</v>
      </c>
      <c r="L1888" s="207"/>
    </row>
    <row r="1889" spans="1:12" ht="51" x14ac:dyDescent="0.35">
      <c r="A1889" s="23">
        <v>23010129</v>
      </c>
      <c r="B1889" s="436" t="s">
        <v>2893</v>
      </c>
      <c r="C1889" s="23">
        <v>70941</v>
      </c>
      <c r="D1889" s="46">
        <v>50000010105</v>
      </c>
      <c r="E1889" s="25">
        <v>3101</v>
      </c>
      <c r="F1889" s="23">
        <v>10721300</v>
      </c>
      <c r="G1889" s="26" t="s">
        <v>2319</v>
      </c>
      <c r="H1889" s="27">
        <v>8600</v>
      </c>
      <c r="I1889" s="215"/>
      <c r="J1889" s="41"/>
      <c r="K1889" s="27">
        <f t="shared" si="36"/>
        <v>8600</v>
      </c>
      <c r="L1889" s="207"/>
    </row>
    <row r="1890" spans="1:12" ht="51" x14ac:dyDescent="0.35">
      <c r="A1890" s="23">
        <v>23010129</v>
      </c>
      <c r="B1890" s="436" t="s">
        <v>2893</v>
      </c>
      <c r="C1890" s="23">
        <v>70941</v>
      </c>
      <c r="D1890" s="46">
        <v>50000010105</v>
      </c>
      <c r="E1890" s="25">
        <v>3101</v>
      </c>
      <c r="F1890" s="23">
        <v>10721300</v>
      </c>
      <c r="G1890" s="47" t="s">
        <v>2443</v>
      </c>
      <c r="H1890" s="27">
        <v>15480</v>
      </c>
      <c r="I1890" s="215"/>
      <c r="J1890" s="41"/>
      <c r="K1890" s="27">
        <f t="shared" si="36"/>
        <v>15480</v>
      </c>
      <c r="L1890" s="207"/>
    </row>
    <row r="1891" spans="1:12" ht="51" x14ac:dyDescent="0.35">
      <c r="A1891" s="23">
        <v>23010129</v>
      </c>
      <c r="B1891" s="436" t="s">
        <v>2893</v>
      </c>
      <c r="C1891" s="23">
        <v>70941</v>
      </c>
      <c r="D1891" s="46">
        <v>50000010105</v>
      </c>
      <c r="E1891" s="25">
        <v>3101</v>
      </c>
      <c r="F1891" s="23">
        <v>10721300</v>
      </c>
      <c r="G1891" s="47" t="s">
        <v>2444</v>
      </c>
      <c r="H1891" s="27">
        <v>41280</v>
      </c>
      <c r="I1891" s="215"/>
      <c r="J1891" s="41"/>
      <c r="K1891" s="27">
        <f t="shared" si="36"/>
        <v>41280</v>
      </c>
      <c r="L1891" s="207"/>
    </row>
    <row r="1892" spans="1:12" ht="51" x14ac:dyDescent="0.35">
      <c r="A1892" s="34">
        <v>23010129</v>
      </c>
      <c r="B1892" s="436" t="s">
        <v>2893</v>
      </c>
      <c r="C1892" s="34">
        <v>70941</v>
      </c>
      <c r="D1892" s="49">
        <v>50000010105</v>
      </c>
      <c r="E1892" s="36">
        <v>3101</v>
      </c>
      <c r="F1892" s="34">
        <v>10721300</v>
      </c>
      <c r="G1892" s="50" t="s">
        <v>2445</v>
      </c>
      <c r="H1892" s="38">
        <v>30960</v>
      </c>
      <c r="I1892" s="218"/>
      <c r="J1892" s="44"/>
      <c r="K1892" s="38">
        <f t="shared" si="36"/>
        <v>30960</v>
      </c>
      <c r="L1892" s="206"/>
    </row>
    <row r="1893" spans="1:12" ht="51" x14ac:dyDescent="0.35">
      <c r="A1893" s="23">
        <v>23010129</v>
      </c>
      <c r="B1893" s="436" t="s">
        <v>2893</v>
      </c>
      <c r="C1893" s="23">
        <v>70941</v>
      </c>
      <c r="D1893" s="46">
        <v>50000010105</v>
      </c>
      <c r="E1893" s="25">
        <v>3101</v>
      </c>
      <c r="F1893" s="23">
        <v>10721300</v>
      </c>
      <c r="G1893" s="47" t="s">
        <v>2446</v>
      </c>
      <c r="H1893" s="27">
        <v>13760</v>
      </c>
      <c r="I1893" s="215"/>
      <c r="J1893" s="41"/>
      <c r="K1893" s="27">
        <f t="shared" si="36"/>
        <v>13760</v>
      </c>
      <c r="L1893" s="207"/>
    </row>
    <row r="1894" spans="1:12" ht="51" x14ac:dyDescent="0.35">
      <c r="A1894" s="23">
        <v>23010129</v>
      </c>
      <c r="B1894" s="436" t="s">
        <v>2893</v>
      </c>
      <c r="C1894" s="23">
        <v>70941</v>
      </c>
      <c r="D1894" s="46">
        <v>50000010105</v>
      </c>
      <c r="E1894" s="25">
        <v>3101</v>
      </c>
      <c r="F1894" s="23">
        <v>10721300</v>
      </c>
      <c r="G1894" s="26" t="s">
        <v>2320</v>
      </c>
      <c r="H1894" s="27">
        <v>8600</v>
      </c>
      <c r="I1894" s="215"/>
      <c r="J1894" s="41"/>
      <c r="K1894" s="27">
        <f t="shared" si="36"/>
        <v>8600</v>
      </c>
      <c r="L1894" s="207"/>
    </row>
    <row r="1895" spans="1:12" ht="51" x14ac:dyDescent="0.35">
      <c r="A1895" s="23">
        <v>23010129</v>
      </c>
      <c r="B1895" s="436" t="s">
        <v>2893</v>
      </c>
      <c r="C1895" s="23">
        <v>70941</v>
      </c>
      <c r="D1895" s="46">
        <v>50000010105</v>
      </c>
      <c r="E1895" s="25">
        <v>3101</v>
      </c>
      <c r="F1895" s="23">
        <v>10721300</v>
      </c>
      <c r="G1895" s="47" t="s">
        <v>2447</v>
      </c>
      <c r="H1895" s="27">
        <v>27520</v>
      </c>
      <c r="I1895" s="215"/>
      <c r="J1895" s="41"/>
      <c r="K1895" s="27">
        <f t="shared" si="36"/>
        <v>27520</v>
      </c>
      <c r="L1895" s="207"/>
    </row>
    <row r="1896" spans="1:12" ht="51" x14ac:dyDescent="0.35">
      <c r="A1896" s="23">
        <v>23010129</v>
      </c>
      <c r="B1896" s="436" t="s">
        <v>2893</v>
      </c>
      <c r="C1896" s="23">
        <v>70941</v>
      </c>
      <c r="D1896" s="46">
        <v>50000010105</v>
      </c>
      <c r="E1896" s="25">
        <v>3101</v>
      </c>
      <c r="F1896" s="23">
        <v>10721300</v>
      </c>
      <c r="G1896" s="26" t="s">
        <v>2321</v>
      </c>
      <c r="H1896" s="27">
        <v>43000</v>
      </c>
      <c r="I1896" s="215"/>
      <c r="J1896" s="41"/>
      <c r="K1896" s="27">
        <f t="shared" si="36"/>
        <v>43000</v>
      </c>
      <c r="L1896" s="207"/>
    </row>
    <row r="1897" spans="1:12" ht="51" x14ac:dyDescent="0.35">
      <c r="A1897" s="23">
        <v>23010129</v>
      </c>
      <c r="B1897" s="436" t="s">
        <v>2893</v>
      </c>
      <c r="C1897" s="23">
        <v>70941</v>
      </c>
      <c r="D1897" s="46">
        <v>50000010105</v>
      </c>
      <c r="E1897" s="25">
        <v>3101</v>
      </c>
      <c r="F1897" s="23">
        <v>10721300</v>
      </c>
      <c r="G1897" s="26" t="s">
        <v>2322</v>
      </c>
      <c r="H1897" s="27">
        <v>17200</v>
      </c>
      <c r="I1897" s="215"/>
      <c r="J1897" s="41"/>
      <c r="K1897" s="27">
        <f t="shared" si="36"/>
        <v>17200</v>
      </c>
      <c r="L1897" s="207"/>
    </row>
    <row r="1898" spans="1:12" ht="51" x14ac:dyDescent="0.35">
      <c r="A1898" s="23">
        <v>23010129</v>
      </c>
      <c r="B1898" s="436" t="s">
        <v>2893</v>
      </c>
      <c r="C1898" s="23">
        <v>70941</v>
      </c>
      <c r="D1898" s="46">
        <v>50000010105</v>
      </c>
      <c r="E1898" s="25">
        <v>3101</v>
      </c>
      <c r="F1898" s="23">
        <v>10721300</v>
      </c>
      <c r="G1898" s="47" t="s">
        <v>2448</v>
      </c>
      <c r="H1898" s="27">
        <v>37840</v>
      </c>
      <c r="I1898" s="215"/>
      <c r="J1898" s="41"/>
      <c r="K1898" s="27">
        <f t="shared" si="36"/>
        <v>37840</v>
      </c>
      <c r="L1898" s="207"/>
    </row>
    <row r="1899" spans="1:12" ht="51" x14ac:dyDescent="0.35">
      <c r="A1899" s="23">
        <v>23010129</v>
      </c>
      <c r="B1899" s="436" t="s">
        <v>2893</v>
      </c>
      <c r="C1899" s="23">
        <v>70941</v>
      </c>
      <c r="D1899" s="46">
        <v>50000010105</v>
      </c>
      <c r="E1899" s="25">
        <v>3101</v>
      </c>
      <c r="F1899" s="23">
        <v>10721300</v>
      </c>
      <c r="G1899" s="47" t="s">
        <v>2449</v>
      </c>
      <c r="H1899" s="27">
        <v>464400</v>
      </c>
      <c r="I1899" s="215"/>
      <c r="J1899" s="41"/>
      <c r="K1899" s="27">
        <f t="shared" si="36"/>
        <v>464400</v>
      </c>
      <c r="L1899" s="207"/>
    </row>
    <row r="1900" spans="1:12" ht="51" x14ac:dyDescent="0.35">
      <c r="A1900" s="23">
        <v>23010129</v>
      </c>
      <c r="B1900" s="436" t="s">
        <v>2893</v>
      </c>
      <c r="C1900" s="23">
        <v>70941</v>
      </c>
      <c r="D1900" s="46">
        <v>50000010105</v>
      </c>
      <c r="E1900" s="25">
        <v>3101</v>
      </c>
      <c r="F1900" s="23">
        <v>10721300</v>
      </c>
      <c r="G1900" s="26" t="s">
        <v>2323</v>
      </c>
      <c r="H1900" s="27">
        <v>474720</v>
      </c>
      <c r="I1900" s="215"/>
      <c r="J1900" s="41"/>
      <c r="K1900" s="27">
        <f t="shared" si="36"/>
        <v>474720</v>
      </c>
      <c r="L1900" s="207"/>
    </row>
    <row r="1901" spans="1:12" ht="51" x14ac:dyDescent="0.35">
      <c r="A1901" s="23">
        <v>23010129</v>
      </c>
      <c r="B1901" s="436" t="s">
        <v>2893</v>
      </c>
      <c r="C1901" s="23">
        <v>70941</v>
      </c>
      <c r="D1901" s="46">
        <v>50000010105</v>
      </c>
      <c r="E1901" s="25">
        <v>3101</v>
      </c>
      <c r="F1901" s="23">
        <v>10721300</v>
      </c>
      <c r="G1901" s="26" t="s">
        <v>2324</v>
      </c>
      <c r="H1901" s="27">
        <v>744760</v>
      </c>
      <c r="I1901" s="215"/>
      <c r="J1901" s="41"/>
      <c r="K1901" s="27">
        <f t="shared" si="36"/>
        <v>744760</v>
      </c>
      <c r="L1901" s="207"/>
    </row>
    <row r="1902" spans="1:12" ht="51" x14ac:dyDescent="0.35">
      <c r="A1902" s="23">
        <v>23010129</v>
      </c>
      <c r="B1902" s="436" t="s">
        <v>2893</v>
      </c>
      <c r="C1902" s="23">
        <v>70941</v>
      </c>
      <c r="D1902" s="46">
        <v>50000010105</v>
      </c>
      <c r="E1902" s="25">
        <v>3101</v>
      </c>
      <c r="F1902" s="23">
        <v>10721300</v>
      </c>
      <c r="G1902" s="26" t="s">
        <v>2325</v>
      </c>
      <c r="H1902" s="27">
        <v>808400</v>
      </c>
      <c r="I1902" s="215"/>
      <c r="J1902" s="41"/>
      <c r="K1902" s="27">
        <f t="shared" si="36"/>
        <v>808400</v>
      </c>
      <c r="L1902" s="207"/>
    </row>
    <row r="1903" spans="1:12" ht="51" x14ac:dyDescent="0.35">
      <c r="A1903" s="23">
        <v>23010129</v>
      </c>
      <c r="B1903" s="436" t="s">
        <v>2893</v>
      </c>
      <c r="C1903" s="23">
        <v>70941</v>
      </c>
      <c r="D1903" s="46">
        <v>50000010105</v>
      </c>
      <c r="E1903" s="25">
        <v>3101</v>
      </c>
      <c r="F1903" s="23">
        <v>10721300</v>
      </c>
      <c r="G1903" s="47" t="s">
        <v>2450</v>
      </c>
      <c r="H1903" s="27">
        <v>41280</v>
      </c>
      <c r="I1903" s="215"/>
      <c r="J1903" s="41"/>
      <c r="K1903" s="27">
        <f t="shared" si="36"/>
        <v>41280</v>
      </c>
      <c r="L1903" s="207"/>
    </row>
    <row r="1904" spans="1:12" ht="51" x14ac:dyDescent="0.35">
      <c r="A1904" s="23">
        <v>23010129</v>
      </c>
      <c r="B1904" s="436" t="s">
        <v>2893</v>
      </c>
      <c r="C1904" s="23">
        <v>70941</v>
      </c>
      <c r="D1904" s="46">
        <v>50000010105</v>
      </c>
      <c r="E1904" s="25">
        <v>3101</v>
      </c>
      <c r="F1904" s="23">
        <v>10721300</v>
      </c>
      <c r="G1904" s="26" t="s">
        <v>2326</v>
      </c>
      <c r="H1904" s="27">
        <v>430000</v>
      </c>
      <c r="I1904" s="215"/>
      <c r="J1904" s="41"/>
      <c r="K1904" s="27">
        <f t="shared" si="36"/>
        <v>430000</v>
      </c>
      <c r="L1904" s="207"/>
    </row>
    <row r="1905" spans="1:23" ht="51" x14ac:dyDescent="0.35">
      <c r="A1905" s="23">
        <v>23010129</v>
      </c>
      <c r="B1905" s="436" t="s">
        <v>2893</v>
      </c>
      <c r="C1905" s="23">
        <v>70941</v>
      </c>
      <c r="D1905" s="46">
        <v>50000010105</v>
      </c>
      <c r="E1905" s="25">
        <v>3101</v>
      </c>
      <c r="F1905" s="23">
        <v>10721300</v>
      </c>
      <c r="G1905" s="26" t="s">
        <v>2327</v>
      </c>
      <c r="H1905" s="27">
        <v>4128</v>
      </c>
      <c r="I1905" s="215"/>
      <c r="J1905" s="41"/>
      <c r="K1905" s="27">
        <f t="shared" si="36"/>
        <v>4128</v>
      </c>
      <c r="L1905" s="207"/>
    </row>
    <row r="1906" spans="1:23" ht="51" x14ac:dyDescent="0.35">
      <c r="A1906" s="23">
        <v>23010129</v>
      </c>
      <c r="B1906" s="436" t="s">
        <v>2893</v>
      </c>
      <c r="C1906" s="23">
        <v>70941</v>
      </c>
      <c r="D1906" s="46">
        <v>50000010105</v>
      </c>
      <c r="E1906" s="25">
        <v>3101</v>
      </c>
      <c r="F1906" s="23">
        <v>10721300</v>
      </c>
      <c r="G1906" s="26" t="s">
        <v>2328</v>
      </c>
      <c r="H1906" s="27">
        <v>258000</v>
      </c>
      <c r="I1906" s="215"/>
      <c r="J1906" s="41"/>
      <c r="K1906" s="27">
        <f t="shared" si="36"/>
        <v>258000</v>
      </c>
      <c r="L1906" s="207"/>
    </row>
    <row r="1907" spans="1:23" ht="51" x14ac:dyDescent="0.35">
      <c r="A1907" s="23">
        <v>23010129</v>
      </c>
      <c r="B1907" s="436" t="s">
        <v>2893</v>
      </c>
      <c r="C1907" s="23">
        <v>70941</v>
      </c>
      <c r="D1907" s="46">
        <v>50000010105</v>
      </c>
      <c r="E1907" s="25">
        <v>3101</v>
      </c>
      <c r="F1907" s="23">
        <v>10721300</v>
      </c>
      <c r="G1907" s="47" t="s">
        <v>2451</v>
      </c>
      <c r="H1907" s="27">
        <v>120400</v>
      </c>
      <c r="I1907" s="215"/>
      <c r="J1907" s="41"/>
      <c r="K1907" s="27">
        <f t="shared" si="36"/>
        <v>120400</v>
      </c>
      <c r="L1907" s="207"/>
    </row>
    <row r="1908" spans="1:23" s="166" customFormat="1" ht="51" x14ac:dyDescent="0.35">
      <c r="A1908" s="23">
        <v>23010129</v>
      </c>
      <c r="B1908" s="436" t="s">
        <v>2893</v>
      </c>
      <c r="C1908" s="23">
        <v>70941</v>
      </c>
      <c r="D1908" s="46">
        <v>50000010105</v>
      </c>
      <c r="E1908" s="25">
        <v>3101</v>
      </c>
      <c r="F1908" s="23">
        <v>10721300</v>
      </c>
      <c r="G1908" s="47" t="s">
        <v>2452</v>
      </c>
      <c r="H1908" s="27">
        <v>154800</v>
      </c>
      <c r="I1908" s="215"/>
      <c r="J1908" s="41"/>
      <c r="K1908" s="27">
        <f t="shared" si="36"/>
        <v>154800</v>
      </c>
      <c r="L1908" s="207"/>
      <c r="M1908" s="42"/>
      <c r="N1908" s="42"/>
      <c r="O1908" s="42"/>
      <c r="P1908" s="42"/>
      <c r="Q1908" s="42"/>
      <c r="R1908" s="42"/>
      <c r="S1908" s="42"/>
      <c r="T1908" s="42"/>
      <c r="U1908" s="42"/>
      <c r="V1908" s="42"/>
      <c r="W1908" s="42"/>
    </row>
    <row r="1909" spans="1:23" ht="51" x14ac:dyDescent="0.35">
      <c r="A1909" s="34">
        <v>23010129</v>
      </c>
      <c r="B1909" s="436" t="s">
        <v>2893</v>
      </c>
      <c r="C1909" s="34">
        <v>70941</v>
      </c>
      <c r="D1909" s="49">
        <v>50000010105</v>
      </c>
      <c r="E1909" s="36">
        <v>3101</v>
      </c>
      <c r="F1909" s="34">
        <v>10721300</v>
      </c>
      <c r="G1909" s="37" t="s">
        <v>2329</v>
      </c>
      <c r="H1909" s="38">
        <v>147920</v>
      </c>
      <c r="I1909" s="218"/>
      <c r="J1909" s="44"/>
      <c r="K1909" s="38">
        <f t="shared" si="36"/>
        <v>147920</v>
      </c>
      <c r="L1909" s="206"/>
    </row>
    <row r="1910" spans="1:23" ht="51" x14ac:dyDescent="0.35">
      <c r="A1910" s="23">
        <v>23010129</v>
      </c>
      <c r="B1910" s="436" t="s">
        <v>2893</v>
      </c>
      <c r="C1910" s="23">
        <v>70941</v>
      </c>
      <c r="D1910" s="46">
        <v>50000010105</v>
      </c>
      <c r="E1910" s="25">
        <v>3101</v>
      </c>
      <c r="F1910" s="23">
        <v>10721300</v>
      </c>
      <c r="G1910" s="26" t="s">
        <v>2330</v>
      </c>
      <c r="H1910" s="27">
        <v>161680</v>
      </c>
      <c r="I1910" s="215"/>
      <c r="J1910" s="41"/>
      <c r="K1910" s="27">
        <f t="shared" si="36"/>
        <v>161680</v>
      </c>
      <c r="L1910" s="207"/>
    </row>
    <row r="1911" spans="1:23" ht="51" x14ac:dyDescent="0.35">
      <c r="A1911" s="23">
        <v>23010129</v>
      </c>
      <c r="B1911" s="436" t="s">
        <v>2893</v>
      </c>
      <c r="C1911" s="23">
        <v>70941</v>
      </c>
      <c r="D1911" s="46">
        <v>50000010105</v>
      </c>
      <c r="E1911" s="25">
        <v>3101</v>
      </c>
      <c r="F1911" s="23">
        <v>10721300</v>
      </c>
      <c r="G1911" s="26" t="s">
        <v>2331</v>
      </c>
      <c r="H1911" s="27">
        <v>412800</v>
      </c>
      <c r="I1911" s="215"/>
      <c r="J1911" s="41"/>
      <c r="K1911" s="27">
        <f t="shared" si="36"/>
        <v>412800</v>
      </c>
      <c r="L1911" s="207"/>
    </row>
    <row r="1912" spans="1:23" ht="51" x14ac:dyDescent="0.35">
      <c r="A1912" s="23">
        <v>23010129</v>
      </c>
      <c r="B1912" s="436" t="s">
        <v>2893</v>
      </c>
      <c r="C1912" s="23">
        <v>70941</v>
      </c>
      <c r="D1912" s="46">
        <v>50000010105</v>
      </c>
      <c r="E1912" s="25">
        <v>3101</v>
      </c>
      <c r="F1912" s="23">
        <v>10721300</v>
      </c>
      <c r="G1912" s="26" t="s">
        <v>2332</v>
      </c>
      <c r="H1912" s="27">
        <v>407640</v>
      </c>
      <c r="I1912" s="215"/>
      <c r="J1912" s="41"/>
      <c r="K1912" s="27">
        <f t="shared" si="36"/>
        <v>407640</v>
      </c>
      <c r="L1912" s="207"/>
    </row>
    <row r="1913" spans="1:23" ht="51" x14ac:dyDescent="0.35">
      <c r="A1913" s="23">
        <v>23010129</v>
      </c>
      <c r="B1913" s="436" t="s">
        <v>2893</v>
      </c>
      <c r="C1913" s="23">
        <v>70941</v>
      </c>
      <c r="D1913" s="46">
        <v>50000010105</v>
      </c>
      <c r="E1913" s="25">
        <v>3101</v>
      </c>
      <c r="F1913" s="23">
        <v>10721300</v>
      </c>
      <c r="G1913" s="26" t="s">
        <v>2333</v>
      </c>
      <c r="H1913" s="27">
        <v>258000</v>
      </c>
      <c r="I1913" s="215"/>
      <c r="J1913" s="41"/>
      <c r="K1913" s="27">
        <f t="shared" si="36"/>
        <v>258000</v>
      </c>
      <c r="L1913" s="207"/>
    </row>
    <row r="1914" spans="1:23" ht="51" x14ac:dyDescent="0.35">
      <c r="A1914" s="23">
        <v>23010129</v>
      </c>
      <c r="B1914" s="436" t="s">
        <v>2893</v>
      </c>
      <c r="C1914" s="23">
        <v>70941</v>
      </c>
      <c r="D1914" s="46">
        <v>50000010105</v>
      </c>
      <c r="E1914" s="25">
        <v>3101</v>
      </c>
      <c r="F1914" s="23">
        <v>10721300</v>
      </c>
      <c r="G1914" s="26" t="s">
        <v>2334</v>
      </c>
      <c r="H1914" s="27">
        <v>263160</v>
      </c>
      <c r="I1914" s="215"/>
      <c r="J1914" s="41"/>
      <c r="K1914" s="27">
        <f t="shared" si="36"/>
        <v>263160</v>
      </c>
      <c r="L1914" s="207"/>
    </row>
    <row r="1915" spans="1:23" ht="51" x14ac:dyDescent="0.35">
      <c r="A1915" s="23">
        <v>23010129</v>
      </c>
      <c r="B1915" s="436" t="s">
        <v>2893</v>
      </c>
      <c r="C1915" s="23">
        <v>70941</v>
      </c>
      <c r="D1915" s="46">
        <v>50000010105</v>
      </c>
      <c r="E1915" s="25">
        <v>3101</v>
      </c>
      <c r="F1915" s="23">
        <v>10721300</v>
      </c>
      <c r="G1915" s="26" t="s">
        <v>2335</v>
      </c>
      <c r="H1915" s="27">
        <v>132440</v>
      </c>
      <c r="I1915" s="215"/>
      <c r="J1915" s="41"/>
      <c r="K1915" s="27">
        <f t="shared" si="36"/>
        <v>132440</v>
      </c>
      <c r="L1915" s="207"/>
    </row>
    <row r="1916" spans="1:23" ht="51" x14ac:dyDescent="0.35">
      <c r="A1916" s="23">
        <v>23010129</v>
      </c>
      <c r="B1916" s="436" t="s">
        <v>2893</v>
      </c>
      <c r="C1916" s="23">
        <v>70941</v>
      </c>
      <c r="D1916" s="46">
        <v>50000010105</v>
      </c>
      <c r="E1916" s="25">
        <v>3101</v>
      </c>
      <c r="F1916" s="23">
        <v>10721300</v>
      </c>
      <c r="G1916" s="47" t="s">
        <v>2453</v>
      </c>
      <c r="H1916" s="27">
        <v>144480</v>
      </c>
      <c r="I1916" s="215"/>
      <c r="J1916" s="41"/>
      <c r="K1916" s="27">
        <f t="shared" si="36"/>
        <v>144480</v>
      </c>
      <c r="L1916" s="207"/>
    </row>
    <row r="1917" spans="1:23" ht="51" x14ac:dyDescent="0.35">
      <c r="A1917" s="23">
        <v>23010129</v>
      </c>
      <c r="B1917" s="436" t="s">
        <v>2893</v>
      </c>
      <c r="C1917" s="23">
        <v>70941</v>
      </c>
      <c r="D1917" s="46">
        <v>50000010105</v>
      </c>
      <c r="E1917" s="25">
        <v>3101</v>
      </c>
      <c r="F1917" s="23">
        <v>10721300</v>
      </c>
      <c r="G1917" s="26" t="s">
        <v>2336</v>
      </c>
      <c r="H1917" s="27">
        <v>120400</v>
      </c>
      <c r="I1917" s="215"/>
      <c r="J1917" s="41"/>
      <c r="K1917" s="27">
        <f t="shared" ref="K1917:K1980" si="37">SUM(H1917,J1917)</f>
        <v>120400</v>
      </c>
      <c r="L1917" s="207"/>
    </row>
    <row r="1918" spans="1:23" ht="51" x14ac:dyDescent="0.35">
      <c r="A1918" s="23">
        <v>23010129</v>
      </c>
      <c r="B1918" s="436" t="s">
        <v>2893</v>
      </c>
      <c r="C1918" s="23">
        <v>70941</v>
      </c>
      <c r="D1918" s="46">
        <v>50000010105</v>
      </c>
      <c r="E1918" s="25">
        <v>3101</v>
      </c>
      <c r="F1918" s="23">
        <v>10721300</v>
      </c>
      <c r="G1918" s="47" t="s">
        <v>2454</v>
      </c>
      <c r="H1918" s="27">
        <v>85312</v>
      </c>
      <c r="I1918" s="215"/>
      <c r="J1918" s="41"/>
      <c r="K1918" s="27">
        <f t="shared" si="37"/>
        <v>85312</v>
      </c>
      <c r="L1918" s="207"/>
    </row>
    <row r="1919" spans="1:23" ht="51" x14ac:dyDescent="0.35">
      <c r="A1919" s="23">
        <v>23010129</v>
      </c>
      <c r="B1919" s="436" t="s">
        <v>2893</v>
      </c>
      <c r="C1919" s="23">
        <v>70941</v>
      </c>
      <c r="D1919" s="46">
        <v>50000010105</v>
      </c>
      <c r="E1919" s="25">
        <v>3101</v>
      </c>
      <c r="F1919" s="23">
        <v>10721300</v>
      </c>
      <c r="G1919" s="47" t="s">
        <v>2455</v>
      </c>
      <c r="H1919" s="27">
        <v>170796</v>
      </c>
      <c r="I1919" s="215"/>
      <c r="J1919" s="41"/>
      <c r="K1919" s="27">
        <f t="shared" si="37"/>
        <v>170796</v>
      </c>
      <c r="L1919" s="207"/>
    </row>
    <row r="1920" spans="1:23" ht="51" x14ac:dyDescent="0.35">
      <c r="A1920" s="23">
        <v>23010129</v>
      </c>
      <c r="B1920" s="436" t="s">
        <v>2893</v>
      </c>
      <c r="C1920" s="23">
        <v>70941</v>
      </c>
      <c r="D1920" s="46">
        <v>50000010105</v>
      </c>
      <c r="E1920" s="25">
        <v>3101</v>
      </c>
      <c r="F1920" s="23">
        <v>10721300</v>
      </c>
      <c r="G1920" s="26" t="s">
        <v>2337</v>
      </c>
      <c r="H1920" s="27">
        <v>567600</v>
      </c>
      <c r="I1920" s="215"/>
      <c r="J1920" s="41"/>
      <c r="K1920" s="27">
        <f t="shared" si="37"/>
        <v>567600</v>
      </c>
      <c r="L1920" s="207"/>
    </row>
    <row r="1921" spans="1:12" ht="51" x14ac:dyDescent="0.35">
      <c r="A1921" s="23">
        <v>23010129</v>
      </c>
      <c r="B1921" s="436" t="s">
        <v>2893</v>
      </c>
      <c r="C1921" s="23">
        <v>70941</v>
      </c>
      <c r="D1921" s="46">
        <v>50000010105</v>
      </c>
      <c r="E1921" s="25">
        <v>3101</v>
      </c>
      <c r="F1921" s="23">
        <v>10721300</v>
      </c>
      <c r="G1921" s="47" t="s">
        <v>2456</v>
      </c>
      <c r="H1921" s="27">
        <v>172000</v>
      </c>
      <c r="I1921" s="215"/>
      <c r="J1921" s="41"/>
      <c r="K1921" s="27">
        <f t="shared" si="37"/>
        <v>172000</v>
      </c>
      <c r="L1921" s="207"/>
    </row>
    <row r="1922" spans="1:12" ht="51" x14ac:dyDescent="0.35">
      <c r="A1922" s="23">
        <v>23010129</v>
      </c>
      <c r="B1922" s="436" t="s">
        <v>2893</v>
      </c>
      <c r="C1922" s="23">
        <v>70941</v>
      </c>
      <c r="D1922" s="46">
        <v>50000010105</v>
      </c>
      <c r="E1922" s="25">
        <v>3101</v>
      </c>
      <c r="F1922" s="23">
        <v>10721300</v>
      </c>
      <c r="G1922" s="47" t="s">
        <v>2457</v>
      </c>
      <c r="H1922" s="27">
        <v>344000</v>
      </c>
      <c r="I1922" s="215"/>
      <c r="J1922" s="41"/>
      <c r="K1922" s="27">
        <f t="shared" si="37"/>
        <v>344000</v>
      </c>
      <c r="L1922" s="207"/>
    </row>
    <row r="1923" spans="1:12" ht="51" x14ac:dyDescent="0.35">
      <c r="A1923" s="23">
        <v>23010129</v>
      </c>
      <c r="B1923" s="436" t="s">
        <v>2893</v>
      </c>
      <c r="C1923" s="23">
        <v>70941</v>
      </c>
      <c r="D1923" s="46">
        <v>50000010105</v>
      </c>
      <c r="E1923" s="25">
        <v>3101</v>
      </c>
      <c r="F1923" s="23">
        <v>10721300</v>
      </c>
      <c r="G1923" s="47" t="s">
        <v>2458</v>
      </c>
      <c r="H1923" s="27">
        <v>223600</v>
      </c>
      <c r="I1923" s="215"/>
      <c r="J1923" s="41"/>
      <c r="K1923" s="27">
        <f t="shared" si="37"/>
        <v>223600</v>
      </c>
      <c r="L1923" s="207"/>
    </row>
    <row r="1924" spans="1:12" ht="51" x14ac:dyDescent="0.35">
      <c r="A1924" s="34">
        <v>23010129</v>
      </c>
      <c r="B1924" s="436" t="s">
        <v>2893</v>
      </c>
      <c r="C1924" s="34">
        <v>70941</v>
      </c>
      <c r="D1924" s="49">
        <v>50000010105</v>
      </c>
      <c r="E1924" s="36">
        <v>3101</v>
      </c>
      <c r="F1924" s="34">
        <v>10721300</v>
      </c>
      <c r="G1924" s="50" t="s">
        <v>2459</v>
      </c>
      <c r="H1924" s="38">
        <v>223600</v>
      </c>
      <c r="I1924" s="218"/>
      <c r="J1924" s="44"/>
      <c r="K1924" s="38">
        <f t="shared" si="37"/>
        <v>223600</v>
      </c>
      <c r="L1924" s="206"/>
    </row>
    <row r="1925" spans="1:12" ht="51" x14ac:dyDescent="0.35">
      <c r="A1925" s="23">
        <v>23010129</v>
      </c>
      <c r="B1925" s="436" t="s">
        <v>2893</v>
      </c>
      <c r="C1925" s="23">
        <v>70941</v>
      </c>
      <c r="D1925" s="46">
        <v>50000010105</v>
      </c>
      <c r="E1925" s="25">
        <v>3101</v>
      </c>
      <c r="F1925" s="23">
        <v>10721300</v>
      </c>
      <c r="G1925" s="26" t="s">
        <v>2338</v>
      </c>
      <c r="H1925" s="27">
        <v>1424160</v>
      </c>
      <c r="I1925" s="215"/>
      <c r="J1925" s="41"/>
      <c r="K1925" s="27">
        <f t="shared" si="37"/>
        <v>1424160</v>
      </c>
      <c r="L1925" s="207"/>
    </row>
    <row r="1926" spans="1:12" ht="51" x14ac:dyDescent="0.35">
      <c r="A1926" s="23">
        <v>23010129</v>
      </c>
      <c r="B1926" s="436" t="s">
        <v>2893</v>
      </c>
      <c r="C1926" s="23">
        <v>70941</v>
      </c>
      <c r="D1926" s="46">
        <v>50000010105</v>
      </c>
      <c r="E1926" s="25">
        <v>3101</v>
      </c>
      <c r="F1926" s="23">
        <v>10721300</v>
      </c>
      <c r="G1926" s="26" t="s">
        <v>2339</v>
      </c>
      <c r="H1926" s="27">
        <v>1307200</v>
      </c>
      <c r="I1926" s="215"/>
      <c r="J1926" s="41"/>
      <c r="K1926" s="27">
        <f t="shared" si="37"/>
        <v>1307200</v>
      </c>
      <c r="L1926" s="207"/>
    </row>
    <row r="1927" spans="1:12" ht="51" x14ac:dyDescent="0.35">
      <c r="A1927" s="23">
        <v>23010129</v>
      </c>
      <c r="B1927" s="436" t="s">
        <v>2893</v>
      </c>
      <c r="C1927" s="23">
        <v>70941</v>
      </c>
      <c r="D1927" s="46">
        <v>50000010105</v>
      </c>
      <c r="E1927" s="25">
        <v>3101</v>
      </c>
      <c r="F1927" s="23">
        <v>10721300</v>
      </c>
      <c r="G1927" s="47" t="s">
        <v>2460</v>
      </c>
      <c r="H1927" s="27">
        <v>421400</v>
      </c>
      <c r="I1927" s="215"/>
      <c r="J1927" s="41"/>
      <c r="K1927" s="27">
        <f t="shared" si="37"/>
        <v>421400</v>
      </c>
      <c r="L1927" s="207"/>
    </row>
    <row r="1928" spans="1:12" ht="51" x14ac:dyDescent="0.35">
      <c r="A1928" s="23">
        <v>23010129</v>
      </c>
      <c r="B1928" s="436" t="s">
        <v>2893</v>
      </c>
      <c r="C1928" s="23">
        <v>70941</v>
      </c>
      <c r="D1928" s="46">
        <v>50000010105</v>
      </c>
      <c r="E1928" s="25">
        <v>3101</v>
      </c>
      <c r="F1928" s="23">
        <v>10721300</v>
      </c>
      <c r="G1928" s="26" t="s">
        <v>2340</v>
      </c>
      <c r="H1928" s="27">
        <v>31992</v>
      </c>
      <c r="I1928" s="215"/>
      <c r="J1928" s="41"/>
      <c r="K1928" s="27">
        <f t="shared" si="37"/>
        <v>31992</v>
      </c>
      <c r="L1928" s="207"/>
    </row>
    <row r="1929" spans="1:12" ht="51" x14ac:dyDescent="0.35">
      <c r="A1929" s="23">
        <v>23010129</v>
      </c>
      <c r="B1929" s="436" t="s">
        <v>2893</v>
      </c>
      <c r="C1929" s="23">
        <v>70941</v>
      </c>
      <c r="D1929" s="46">
        <v>50000010105</v>
      </c>
      <c r="E1929" s="25">
        <v>3101</v>
      </c>
      <c r="F1929" s="23">
        <v>10721300</v>
      </c>
      <c r="G1929" s="47" t="s">
        <v>2461</v>
      </c>
      <c r="H1929" s="27">
        <v>166840</v>
      </c>
      <c r="I1929" s="215"/>
      <c r="J1929" s="41"/>
      <c r="K1929" s="27">
        <f t="shared" si="37"/>
        <v>166840</v>
      </c>
      <c r="L1929" s="207"/>
    </row>
    <row r="1930" spans="1:12" ht="51" x14ac:dyDescent="0.35">
      <c r="A1930" s="23">
        <v>23010129</v>
      </c>
      <c r="B1930" s="436" t="s">
        <v>2893</v>
      </c>
      <c r="C1930" s="23">
        <v>70941</v>
      </c>
      <c r="D1930" s="46">
        <v>50000010105</v>
      </c>
      <c r="E1930" s="25">
        <v>3101</v>
      </c>
      <c r="F1930" s="23">
        <v>10721300</v>
      </c>
      <c r="G1930" s="26" t="s">
        <v>2341</v>
      </c>
      <c r="H1930" s="27">
        <v>288960</v>
      </c>
      <c r="I1930" s="215"/>
      <c r="J1930" s="41"/>
      <c r="K1930" s="27">
        <f t="shared" si="37"/>
        <v>288960</v>
      </c>
      <c r="L1930" s="207"/>
    </row>
    <row r="1931" spans="1:12" ht="51" x14ac:dyDescent="0.35">
      <c r="A1931" s="23">
        <v>23010129</v>
      </c>
      <c r="B1931" s="436" t="s">
        <v>2893</v>
      </c>
      <c r="C1931" s="23">
        <v>70941</v>
      </c>
      <c r="D1931" s="46">
        <v>50000010105</v>
      </c>
      <c r="E1931" s="25">
        <v>3101</v>
      </c>
      <c r="F1931" s="23">
        <v>10721300</v>
      </c>
      <c r="G1931" s="26" t="s">
        <v>2342</v>
      </c>
      <c r="H1931" s="27">
        <v>36120</v>
      </c>
      <c r="I1931" s="215"/>
      <c r="J1931" s="41"/>
      <c r="K1931" s="27">
        <f t="shared" si="37"/>
        <v>36120</v>
      </c>
      <c r="L1931" s="207"/>
    </row>
    <row r="1932" spans="1:12" ht="51" x14ac:dyDescent="0.35">
      <c r="A1932" s="23">
        <v>23010129</v>
      </c>
      <c r="B1932" s="436" t="s">
        <v>2893</v>
      </c>
      <c r="C1932" s="23">
        <v>70941</v>
      </c>
      <c r="D1932" s="46">
        <v>50000010105</v>
      </c>
      <c r="E1932" s="25">
        <v>3101</v>
      </c>
      <c r="F1932" s="23">
        <v>10721300</v>
      </c>
      <c r="G1932" s="47" t="s">
        <v>2462</v>
      </c>
      <c r="H1932" s="27">
        <v>309600</v>
      </c>
      <c r="I1932" s="215"/>
      <c r="J1932" s="41"/>
      <c r="K1932" s="27">
        <f t="shared" si="37"/>
        <v>309600</v>
      </c>
      <c r="L1932" s="207"/>
    </row>
    <row r="1933" spans="1:12" ht="51" x14ac:dyDescent="0.35">
      <c r="A1933" s="23">
        <v>23010129</v>
      </c>
      <c r="B1933" s="436" t="s">
        <v>2893</v>
      </c>
      <c r="C1933" s="23">
        <v>70941</v>
      </c>
      <c r="D1933" s="46">
        <v>50000010105</v>
      </c>
      <c r="E1933" s="25">
        <v>3101</v>
      </c>
      <c r="F1933" s="23">
        <v>10721300</v>
      </c>
      <c r="G1933" s="47" t="s">
        <v>2463</v>
      </c>
      <c r="H1933" s="27">
        <v>151360</v>
      </c>
      <c r="I1933" s="215"/>
      <c r="J1933" s="41"/>
      <c r="K1933" s="27">
        <f t="shared" si="37"/>
        <v>151360</v>
      </c>
      <c r="L1933" s="207"/>
    </row>
    <row r="1934" spans="1:12" ht="51" x14ac:dyDescent="0.35">
      <c r="A1934" s="23">
        <v>23010129</v>
      </c>
      <c r="B1934" s="436" t="s">
        <v>2893</v>
      </c>
      <c r="C1934" s="23">
        <v>70941</v>
      </c>
      <c r="D1934" s="46">
        <v>50000010105</v>
      </c>
      <c r="E1934" s="25">
        <v>3101</v>
      </c>
      <c r="F1934" s="23">
        <v>10721300</v>
      </c>
      <c r="G1934" s="47" t="s">
        <v>2464</v>
      </c>
      <c r="H1934" s="27">
        <v>946</v>
      </c>
      <c r="I1934" s="215"/>
      <c r="J1934" s="41"/>
      <c r="K1934" s="27">
        <f t="shared" si="37"/>
        <v>946</v>
      </c>
      <c r="L1934" s="207"/>
    </row>
    <row r="1935" spans="1:12" ht="51" x14ac:dyDescent="0.35">
      <c r="A1935" s="23">
        <v>23010129</v>
      </c>
      <c r="B1935" s="436" t="s">
        <v>2893</v>
      </c>
      <c r="C1935" s="23">
        <v>70941</v>
      </c>
      <c r="D1935" s="46">
        <v>50000010105</v>
      </c>
      <c r="E1935" s="25">
        <v>3101</v>
      </c>
      <c r="F1935" s="23">
        <v>10721300</v>
      </c>
      <c r="G1935" s="47" t="s">
        <v>2465</v>
      </c>
      <c r="H1935" s="27">
        <v>27520</v>
      </c>
      <c r="I1935" s="215"/>
      <c r="J1935" s="41"/>
      <c r="K1935" s="27">
        <f t="shared" si="37"/>
        <v>27520</v>
      </c>
      <c r="L1935" s="207"/>
    </row>
    <row r="1936" spans="1:12" ht="51" x14ac:dyDescent="0.35">
      <c r="A1936" s="23">
        <v>23010129</v>
      </c>
      <c r="B1936" s="436" t="s">
        <v>2893</v>
      </c>
      <c r="C1936" s="23">
        <v>70941</v>
      </c>
      <c r="D1936" s="46">
        <v>50000010105</v>
      </c>
      <c r="E1936" s="25">
        <v>3101</v>
      </c>
      <c r="F1936" s="23">
        <v>10721300</v>
      </c>
      <c r="G1936" s="26" t="s">
        <v>2343</v>
      </c>
      <c r="H1936" s="27">
        <v>123840</v>
      </c>
      <c r="I1936" s="215"/>
      <c r="J1936" s="41"/>
      <c r="K1936" s="27">
        <f t="shared" si="37"/>
        <v>123840</v>
      </c>
      <c r="L1936" s="207"/>
    </row>
    <row r="1937" spans="1:12" ht="51" x14ac:dyDescent="0.35">
      <c r="A1937" s="23">
        <v>23010129</v>
      </c>
      <c r="B1937" s="436" t="s">
        <v>2893</v>
      </c>
      <c r="C1937" s="23">
        <v>70941</v>
      </c>
      <c r="D1937" s="46">
        <v>50000010105</v>
      </c>
      <c r="E1937" s="25">
        <v>3101</v>
      </c>
      <c r="F1937" s="23">
        <v>10721300</v>
      </c>
      <c r="G1937" s="26" t="s">
        <v>2344</v>
      </c>
      <c r="H1937" s="27">
        <v>1290</v>
      </c>
      <c r="I1937" s="215"/>
      <c r="J1937" s="41"/>
      <c r="K1937" s="27">
        <f t="shared" si="37"/>
        <v>1290</v>
      </c>
      <c r="L1937" s="207"/>
    </row>
    <row r="1938" spans="1:12" ht="51" x14ac:dyDescent="0.35">
      <c r="A1938" s="23">
        <v>23010129</v>
      </c>
      <c r="B1938" s="436" t="s">
        <v>2893</v>
      </c>
      <c r="C1938" s="23">
        <v>70941</v>
      </c>
      <c r="D1938" s="46">
        <v>50000010105</v>
      </c>
      <c r="E1938" s="25">
        <v>3101</v>
      </c>
      <c r="F1938" s="23">
        <v>10721300</v>
      </c>
      <c r="G1938" s="47" t="s">
        <v>2466</v>
      </c>
      <c r="H1938" s="27">
        <v>51600</v>
      </c>
      <c r="I1938" s="215"/>
      <c r="J1938" s="41"/>
      <c r="K1938" s="27">
        <f t="shared" si="37"/>
        <v>51600</v>
      </c>
      <c r="L1938" s="207"/>
    </row>
    <row r="1939" spans="1:12" ht="51" x14ac:dyDescent="0.35">
      <c r="A1939" s="23">
        <v>23010129</v>
      </c>
      <c r="B1939" s="436" t="s">
        <v>2893</v>
      </c>
      <c r="C1939" s="23">
        <v>70941</v>
      </c>
      <c r="D1939" s="46">
        <v>50000010105</v>
      </c>
      <c r="E1939" s="25">
        <v>3101</v>
      </c>
      <c r="F1939" s="23">
        <v>10721300</v>
      </c>
      <c r="G1939" s="47" t="s">
        <v>2467</v>
      </c>
      <c r="H1939" s="27">
        <v>20640</v>
      </c>
      <c r="I1939" s="215"/>
      <c r="J1939" s="41"/>
      <c r="K1939" s="27">
        <f t="shared" si="37"/>
        <v>20640</v>
      </c>
      <c r="L1939" s="207"/>
    </row>
    <row r="1940" spans="1:12" ht="51" x14ac:dyDescent="0.35">
      <c r="A1940" s="23">
        <v>23010129</v>
      </c>
      <c r="B1940" s="436" t="s">
        <v>2893</v>
      </c>
      <c r="C1940" s="23">
        <v>70941</v>
      </c>
      <c r="D1940" s="46">
        <v>50000010105</v>
      </c>
      <c r="E1940" s="25">
        <v>3101</v>
      </c>
      <c r="F1940" s="23">
        <v>10721300</v>
      </c>
      <c r="G1940" s="26" t="s">
        <v>2345</v>
      </c>
      <c r="H1940" s="27">
        <v>258000</v>
      </c>
      <c r="I1940" s="215"/>
      <c r="J1940" s="41"/>
      <c r="K1940" s="27">
        <f t="shared" si="37"/>
        <v>258000</v>
      </c>
      <c r="L1940" s="207"/>
    </row>
    <row r="1941" spans="1:12" ht="51" x14ac:dyDescent="0.35">
      <c r="A1941" s="34">
        <v>23010129</v>
      </c>
      <c r="B1941" s="436" t="s">
        <v>2893</v>
      </c>
      <c r="C1941" s="34">
        <v>70941</v>
      </c>
      <c r="D1941" s="49">
        <v>50000010105</v>
      </c>
      <c r="E1941" s="36">
        <v>3101</v>
      </c>
      <c r="F1941" s="34">
        <v>10721300</v>
      </c>
      <c r="G1941" s="50" t="s">
        <v>2468</v>
      </c>
      <c r="H1941" s="38">
        <v>344000</v>
      </c>
      <c r="I1941" s="218"/>
      <c r="J1941" s="44"/>
      <c r="K1941" s="38">
        <f t="shared" si="37"/>
        <v>344000</v>
      </c>
      <c r="L1941" s="206"/>
    </row>
    <row r="1942" spans="1:12" ht="51" x14ac:dyDescent="0.35">
      <c r="A1942" s="23">
        <v>23010129</v>
      </c>
      <c r="B1942" s="436" t="s">
        <v>2893</v>
      </c>
      <c r="C1942" s="23">
        <v>70941</v>
      </c>
      <c r="D1942" s="46">
        <v>50000010105</v>
      </c>
      <c r="E1942" s="25">
        <v>3101</v>
      </c>
      <c r="F1942" s="23">
        <v>10721300</v>
      </c>
      <c r="G1942" s="26" t="s">
        <v>2346</v>
      </c>
      <c r="H1942" s="27">
        <v>292400</v>
      </c>
      <c r="I1942" s="215"/>
      <c r="J1942" s="41"/>
      <c r="K1942" s="27">
        <f t="shared" si="37"/>
        <v>292400</v>
      </c>
      <c r="L1942" s="207"/>
    </row>
    <row r="1943" spans="1:12" ht="51" x14ac:dyDescent="0.35">
      <c r="A1943" s="23">
        <v>23010129</v>
      </c>
      <c r="B1943" s="436" t="s">
        <v>2893</v>
      </c>
      <c r="C1943" s="23">
        <v>70941</v>
      </c>
      <c r="D1943" s="46">
        <v>50000010105</v>
      </c>
      <c r="E1943" s="25">
        <v>3101</v>
      </c>
      <c r="F1943" s="23">
        <v>10721300</v>
      </c>
      <c r="G1943" s="26" t="s">
        <v>2347</v>
      </c>
      <c r="H1943" s="27">
        <v>688000</v>
      </c>
      <c r="I1943" s="215"/>
      <c r="J1943" s="41"/>
      <c r="K1943" s="27">
        <f t="shared" si="37"/>
        <v>688000</v>
      </c>
      <c r="L1943" s="207"/>
    </row>
    <row r="1944" spans="1:12" ht="51" x14ac:dyDescent="0.35">
      <c r="A1944" s="23">
        <v>23010129</v>
      </c>
      <c r="B1944" s="436" t="s">
        <v>2893</v>
      </c>
      <c r="C1944" s="23">
        <v>70941</v>
      </c>
      <c r="D1944" s="46">
        <v>50000010105</v>
      </c>
      <c r="E1944" s="25">
        <v>3101</v>
      </c>
      <c r="F1944" s="23">
        <v>10721300</v>
      </c>
      <c r="G1944" s="26" t="s">
        <v>2348</v>
      </c>
      <c r="H1944" s="27">
        <v>2752000</v>
      </c>
      <c r="I1944" s="215"/>
      <c r="J1944" s="41"/>
      <c r="K1944" s="27">
        <f t="shared" si="37"/>
        <v>2752000</v>
      </c>
      <c r="L1944" s="207"/>
    </row>
    <row r="1945" spans="1:12" ht="51" x14ac:dyDescent="0.35">
      <c r="A1945" s="23">
        <v>23010129</v>
      </c>
      <c r="B1945" s="436" t="s">
        <v>2893</v>
      </c>
      <c r="C1945" s="23">
        <v>70941</v>
      </c>
      <c r="D1945" s="46">
        <v>50000010105</v>
      </c>
      <c r="E1945" s="25">
        <v>3101</v>
      </c>
      <c r="F1945" s="23">
        <v>10721300</v>
      </c>
      <c r="G1945" s="26" t="s">
        <v>2349</v>
      </c>
      <c r="H1945" s="27">
        <v>3440</v>
      </c>
      <c r="I1945" s="215"/>
      <c r="J1945" s="41"/>
      <c r="K1945" s="27">
        <f t="shared" si="37"/>
        <v>3440</v>
      </c>
      <c r="L1945" s="207"/>
    </row>
    <row r="1946" spans="1:12" ht="51" x14ac:dyDescent="0.35">
      <c r="A1946" s="23">
        <v>23010129</v>
      </c>
      <c r="B1946" s="436" t="s">
        <v>2893</v>
      </c>
      <c r="C1946" s="23">
        <v>70941</v>
      </c>
      <c r="D1946" s="46">
        <v>50000010105</v>
      </c>
      <c r="E1946" s="25">
        <v>3101</v>
      </c>
      <c r="F1946" s="23">
        <v>10721300</v>
      </c>
      <c r="G1946" s="26" t="s">
        <v>2350</v>
      </c>
      <c r="H1946" s="27">
        <v>792576</v>
      </c>
      <c r="I1946" s="215"/>
      <c r="J1946" s="41"/>
      <c r="K1946" s="27">
        <f t="shared" si="37"/>
        <v>792576</v>
      </c>
      <c r="L1946" s="207"/>
    </row>
    <row r="1947" spans="1:12" ht="51" x14ac:dyDescent="0.35">
      <c r="A1947" s="23">
        <v>23010129</v>
      </c>
      <c r="B1947" s="436" t="s">
        <v>2893</v>
      </c>
      <c r="C1947" s="23">
        <v>70941</v>
      </c>
      <c r="D1947" s="46">
        <v>50000010105</v>
      </c>
      <c r="E1947" s="25">
        <v>3101</v>
      </c>
      <c r="F1947" s="23">
        <v>10721300</v>
      </c>
      <c r="G1947" s="47" t="s">
        <v>2469</v>
      </c>
      <c r="H1947" s="27">
        <v>792576</v>
      </c>
      <c r="I1947" s="215"/>
      <c r="J1947" s="41"/>
      <c r="K1947" s="27">
        <f t="shared" si="37"/>
        <v>792576</v>
      </c>
      <c r="L1947" s="207"/>
    </row>
    <row r="1948" spans="1:12" ht="51" x14ac:dyDescent="0.35">
      <c r="A1948" s="23">
        <v>23010129</v>
      </c>
      <c r="B1948" s="436" t="s">
        <v>2893</v>
      </c>
      <c r="C1948" s="23">
        <v>70941</v>
      </c>
      <c r="D1948" s="46">
        <v>50000010105</v>
      </c>
      <c r="E1948" s="25">
        <v>3101</v>
      </c>
      <c r="F1948" s="23">
        <v>10721300</v>
      </c>
      <c r="G1948" s="47" t="s">
        <v>2470</v>
      </c>
      <c r="H1948" s="27">
        <v>1585152</v>
      </c>
      <c r="I1948" s="215"/>
      <c r="J1948" s="41"/>
      <c r="K1948" s="27">
        <f t="shared" si="37"/>
        <v>1585152</v>
      </c>
      <c r="L1948" s="207"/>
    </row>
    <row r="1949" spans="1:12" ht="51" x14ac:dyDescent="0.35">
      <c r="A1949" s="23">
        <v>23010129</v>
      </c>
      <c r="B1949" s="436" t="s">
        <v>2893</v>
      </c>
      <c r="C1949" s="23">
        <v>70941</v>
      </c>
      <c r="D1949" s="46">
        <v>50000010105</v>
      </c>
      <c r="E1949" s="25">
        <v>3101</v>
      </c>
      <c r="F1949" s="23">
        <v>10721300</v>
      </c>
      <c r="G1949" s="47" t="s">
        <v>2471</v>
      </c>
      <c r="H1949" s="27">
        <v>792576</v>
      </c>
      <c r="I1949" s="215"/>
      <c r="J1949" s="41"/>
      <c r="K1949" s="27">
        <f t="shared" si="37"/>
        <v>792576</v>
      </c>
      <c r="L1949" s="207"/>
    </row>
    <row r="1950" spans="1:12" ht="51" x14ac:dyDescent="0.35">
      <c r="A1950" s="23">
        <v>23010129</v>
      </c>
      <c r="B1950" s="436" t="s">
        <v>2893</v>
      </c>
      <c r="C1950" s="23">
        <v>70941</v>
      </c>
      <c r="D1950" s="46">
        <v>50000010105</v>
      </c>
      <c r="E1950" s="25">
        <v>3101</v>
      </c>
      <c r="F1950" s="23">
        <v>10721300</v>
      </c>
      <c r="G1950" s="26" t="s">
        <v>2351</v>
      </c>
      <c r="H1950" s="27">
        <v>792576</v>
      </c>
      <c r="I1950" s="215"/>
      <c r="J1950" s="41"/>
      <c r="K1950" s="27">
        <f t="shared" si="37"/>
        <v>792576</v>
      </c>
      <c r="L1950" s="207"/>
    </row>
    <row r="1951" spans="1:12" ht="51" x14ac:dyDescent="0.35">
      <c r="A1951" s="23">
        <v>23010129</v>
      </c>
      <c r="B1951" s="436" t="s">
        <v>2893</v>
      </c>
      <c r="C1951" s="23">
        <v>70941</v>
      </c>
      <c r="D1951" s="46">
        <v>50000010105</v>
      </c>
      <c r="E1951" s="25">
        <v>3101</v>
      </c>
      <c r="F1951" s="23">
        <v>10721300</v>
      </c>
      <c r="G1951" s="47" t="s">
        <v>2472</v>
      </c>
      <c r="H1951" s="27">
        <v>792576</v>
      </c>
      <c r="I1951" s="215"/>
      <c r="J1951" s="41"/>
      <c r="K1951" s="27">
        <f t="shared" si="37"/>
        <v>792576</v>
      </c>
      <c r="L1951" s="207"/>
    </row>
    <row r="1952" spans="1:12" ht="51" x14ac:dyDescent="0.35">
      <c r="A1952" s="23">
        <v>23010129</v>
      </c>
      <c r="B1952" s="436" t="s">
        <v>2893</v>
      </c>
      <c r="C1952" s="23">
        <v>70941</v>
      </c>
      <c r="D1952" s="46">
        <v>50000010105</v>
      </c>
      <c r="E1952" s="25">
        <v>3101</v>
      </c>
      <c r="F1952" s="23">
        <v>10721300</v>
      </c>
      <c r="G1952" s="26" t="s">
        <v>2352</v>
      </c>
      <c r="H1952" s="27">
        <v>17200</v>
      </c>
      <c r="I1952" s="215"/>
      <c r="J1952" s="41"/>
      <c r="K1952" s="27">
        <f t="shared" si="37"/>
        <v>17200</v>
      </c>
      <c r="L1952" s="207"/>
    </row>
    <row r="1953" spans="1:12" ht="51" x14ac:dyDescent="0.35">
      <c r="A1953" s="23">
        <v>23010129</v>
      </c>
      <c r="B1953" s="436" t="s">
        <v>2893</v>
      </c>
      <c r="C1953" s="23">
        <v>70941</v>
      </c>
      <c r="D1953" s="46">
        <v>50000010105</v>
      </c>
      <c r="E1953" s="25">
        <v>3101</v>
      </c>
      <c r="F1953" s="23">
        <v>10721300</v>
      </c>
      <c r="G1953" s="26" t="s">
        <v>2353</v>
      </c>
      <c r="H1953" s="27">
        <v>5160</v>
      </c>
      <c r="I1953" s="215"/>
      <c r="J1953" s="41"/>
      <c r="K1953" s="27">
        <f t="shared" si="37"/>
        <v>5160</v>
      </c>
      <c r="L1953" s="207"/>
    </row>
    <row r="1954" spans="1:12" ht="51" x14ac:dyDescent="0.35">
      <c r="A1954" s="23">
        <v>23010129</v>
      </c>
      <c r="B1954" s="436" t="s">
        <v>2893</v>
      </c>
      <c r="C1954" s="23">
        <v>70941</v>
      </c>
      <c r="D1954" s="46">
        <v>50000010105</v>
      </c>
      <c r="E1954" s="25">
        <v>3101</v>
      </c>
      <c r="F1954" s="23">
        <v>10721300</v>
      </c>
      <c r="G1954" s="26" t="s">
        <v>2354</v>
      </c>
      <c r="H1954" s="27">
        <v>68800</v>
      </c>
      <c r="I1954" s="215"/>
      <c r="J1954" s="41"/>
      <c r="K1954" s="27">
        <f t="shared" si="37"/>
        <v>68800</v>
      </c>
      <c r="L1954" s="207"/>
    </row>
    <row r="1955" spans="1:12" ht="51" x14ac:dyDescent="0.35">
      <c r="A1955" s="23">
        <v>23010129</v>
      </c>
      <c r="B1955" s="436" t="s">
        <v>2893</v>
      </c>
      <c r="C1955" s="23">
        <v>70960</v>
      </c>
      <c r="D1955" s="46">
        <v>50000030105</v>
      </c>
      <c r="E1955" s="25">
        <v>3101</v>
      </c>
      <c r="F1955" s="23">
        <v>10731700</v>
      </c>
      <c r="G1955" s="26" t="s">
        <v>561</v>
      </c>
      <c r="H1955" s="27">
        <v>5600000</v>
      </c>
      <c r="I1955" s="215"/>
      <c r="J1955" s="27"/>
      <c r="K1955" s="27">
        <f t="shared" si="37"/>
        <v>5600000</v>
      </c>
      <c r="L1955" s="207"/>
    </row>
    <row r="1956" spans="1:12" ht="51" x14ac:dyDescent="0.35">
      <c r="A1956" s="23">
        <v>23010129</v>
      </c>
      <c r="B1956" s="436" t="s">
        <v>2893</v>
      </c>
      <c r="C1956" s="23">
        <v>70443</v>
      </c>
      <c r="D1956" s="46">
        <v>110000010104</v>
      </c>
      <c r="E1956" s="25">
        <v>3101</v>
      </c>
      <c r="F1956" s="23">
        <v>10731700</v>
      </c>
      <c r="G1956" s="47" t="s">
        <v>569</v>
      </c>
      <c r="H1956" s="27">
        <v>4000000</v>
      </c>
      <c r="I1956" s="215"/>
      <c r="J1956" s="41">
        <v>-2000000</v>
      </c>
      <c r="K1956" s="27">
        <f t="shared" si="37"/>
        <v>2000000</v>
      </c>
      <c r="L1956" s="207"/>
    </row>
    <row r="1957" spans="1:12" ht="51" x14ac:dyDescent="0.35">
      <c r="A1957" s="34">
        <v>23010129</v>
      </c>
      <c r="B1957" s="436" t="s">
        <v>2893</v>
      </c>
      <c r="C1957" s="34">
        <v>70510</v>
      </c>
      <c r="D1957" s="49">
        <v>90000010102</v>
      </c>
      <c r="E1957" s="36">
        <v>3101</v>
      </c>
      <c r="F1957" s="34">
        <v>10721300</v>
      </c>
      <c r="G1957" s="50" t="s">
        <v>596</v>
      </c>
      <c r="H1957" s="99">
        <v>2500000</v>
      </c>
      <c r="I1957" s="254"/>
      <c r="J1957" s="114"/>
      <c r="K1957" s="99">
        <f t="shared" si="37"/>
        <v>2500000</v>
      </c>
      <c r="L1957" s="433"/>
    </row>
    <row r="1958" spans="1:12" ht="51" x14ac:dyDescent="0.35">
      <c r="A1958" s="23">
        <v>23010129</v>
      </c>
      <c r="B1958" s="436" t="s">
        <v>2893</v>
      </c>
      <c r="C1958" s="23">
        <v>70460</v>
      </c>
      <c r="D1958" s="46">
        <v>110000010102</v>
      </c>
      <c r="E1958" s="25">
        <v>3101</v>
      </c>
      <c r="F1958" s="23">
        <v>10721300</v>
      </c>
      <c r="G1958" s="26" t="s">
        <v>597</v>
      </c>
      <c r="H1958" s="101">
        <v>4000000</v>
      </c>
      <c r="I1958" s="255"/>
      <c r="J1958" s="106"/>
      <c r="K1958" s="101">
        <f t="shared" si="37"/>
        <v>4000000</v>
      </c>
      <c r="L1958" s="559"/>
    </row>
    <row r="1959" spans="1:12" ht="51" x14ac:dyDescent="0.35">
      <c r="A1959" s="54">
        <v>23010129</v>
      </c>
      <c r="B1959" s="436" t="s">
        <v>2893</v>
      </c>
      <c r="C1959" s="54">
        <v>70443</v>
      </c>
      <c r="D1959" s="75">
        <v>30000020106</v>
      </c>
      <c r="E1959" s="56">
        <v>3101</v>
      </c>
      <c r="F1959" s="54">
        <v>10721300</v>
      </c>
      <c r="G1959" s="57" t="s">
        <v>848</v>
      </c>
      <c r="H1959" s="117">
        <v>100000000</v>
      </c>
      <c r="I1959" s="263"/>
      <c r="J1959" s="122">
        <v>-50000000</v>
      </c>
      <c r="K1959" s="117">
        <f t="shared" si="37"/>
        <v>50000000</v>
      </c>
      <c r="L1959" s="400" t="s">
        <v>2555</v>
      </c>
    </row>
    <row r="1960" spans="1:12" ht="76.5" x14ac:dyDescent="0.35">
      <c r="A1960" s="54">
        <v>23010129</v>
      </c>
      <c r="B1960" s="436" t="s">
        <v>2893</v>
      </c>
      <c r="C1960" s="54">
        <v>70510</v>
      </c>
      <c r="D1960" s="75">
        <v>90000010102</v>
      </c>
      <c r="E1960" s="56">
        <v>3101</v>
      </c>
      <c r="F1960" s="54">
        <v>10721300</v>
      </c>
      <c r="G1960" s="86" t="s">
        <v>849</v>
      </c>
      <c r="H1960" s="117">
        <v>10000000</v>
      </c>
      <c r="I1960" s="263"/>
      <c r="J1960" s="118"/>
      <c r="K1960" s="117">
        <f t="shared" si="37"/>
        <v>10000000</v>
      </c>
      <c r="L1960" s="400" t="s">
        <v>2555</v>
      </c>
    </row>
    <row r="1961" spans="1:12" ht="76.5" x14ac:dyDescent="0.35">
      <c r="A1961" s="23">
        <v>23010129</v>
      </c>
      <c r="B1961" s="436" t="s">
        <v>2893</v>
      </c>
      <c r="C1961" s="23">
        <v>70740</v>
      </c>
      <c r="D1961" s="46">
        <v>30000020106</v>
      </c>
      <c r="E1961" s="23">
        <v>13101</v>
      </c>
      <c r="F1961" s="23">
        <v>10721300</v>
      </c>
      <c r="G1961" s="47" t="s">
        <v>916</v>
      </c>
      <c r="H1961" s="101"/>
      <c r="I1961" s="255"/>
      <c r="J1961" s="106"/>
      <c r="K1961" s="106">
        <f t="shared" si="37"/>
        <v>0</v>
      </c>
      <c r="L1961" s="207"/>
    </row>
    <row r="1962" spans="1:12" ht="51" x14ac:dyDescent="0.35">
      <c r="A1962" s="23">
        <v>23010128</v>
      </c>
      <c r="B1962" s="436" t="s">
        <v>2890</v>
      </c>
      <c r="C1962" s="23">
        <v>70460</v>
      </c>
      <c r="D1962" s="46">
        <v>110000010102</v>
      </c>
      <c r="E1962" s="25">
        <v>3101</v>
      </c>
      <c r="F1962" s="23">
        <v>10721300</v>
      </c>
      <c r="G1962" s="26" t="s">
        <v>2608</v>
      </c>
      <c r="H1962" s="27">
        <v>40000000</v>
      </c>
      <c r="I1962" s="215"/>
      <c r="J1962" s="41">
        <v>-20000000</v>
      </c>
      <c r="K1962" s="27">
        <f t="shared" si="37"/>
        <v>20000000</v>
      </c>
      <c r="L1962" s="207"/>
    </row>
    <row r="1963" spans="1:12" ht="51" x14ac:dyDescent="0.35">
      <c r="A1963" s="23">
        <v>23010128</v>
      </c>
      <c r="B1963" s="436" t="s">
        <v>2890</v>
      </c>
      <c r="C1963" s="23">
        <v>70460</v>
      </c>
      <c r="D1963" s="46">
        <v>110000010102</v>
      </c>
      <c r="E1963" s="25">
        <v>3101</v>
      </c>
      <c r="F1963" s="23">
        <v>10721300</v>
      </c>
      <c r="G1963" s="26" t="s">
        <v>2609</v>
      </c>
      <c r="H1963" s="27">
        <v>400000</v>
      </c>
      <c r="I1963" s="215"/>
      <c r="J1963" s="41"/>
      <c r="K1963" s="27">
        <f t="shared" si="37"/>
        <v>400000</v>
      </c>
      <c r="L1963" s="207"/>
    </row>
    <row r="1964" spans="1:12" x14ac:dyDescent="0.35">
      <c r="A1964" s="23">
        <v>23010128</v>
      </c>
      <c r="B1964" s="436" t="s">
        <v>2890</v>
      </c>
      <c r="C1964" s="23">
        <v>70460</v>
      </c>
      <c r="D1964" s="46">
        <v>110000010102</v>
      </c>
      <c r="E1964" s="25">
        <v>3101</v>
      </c>
      <c r="F1964" s="23">
        <v>10721300</v>
      </c>
      <c r="G1964" s="26" t="s">
        <v>2610</v>
      </c>
      <c r="H1964" s="27">
        <v>300000</v>
      </c>
      <c r="I1964" s="215"/>
      <c r="J1964" s="41"/>
      <c r="K1964" s="27">
        <f t="shared" si="37"/>
        <v>300000</v>
      </c>
      <c r="L1964" s="207"/>
    </row>
    <row r="1965" spans="1:12" ht="51" x14ac:dyDescent="0.35">
      <c r="A1965" s="23">
        <v>23010128</v>
      </c>
      <c r="B1965" s="436" t="s">
        <v>2890</v>
      </c>
      <c r="C1965" s="23">
        <v>70460</v>
      </c>
      <c r="D1965" s="46">
        <v>110000010102</v>
      </c>
      <c r="E1965" s="25">
        <v>3101</v>
      </c>
      <c r="F1965" s="23">
        <v>10731705</v>
      </c>
      <c r="G1965" s="26" t="s">
        <v>2611</v>
      </c>
      <c r="H1965" s="27">
        <v>1000000</v>
      </c>
      <c r="I1965" s="215"/>
      <c r="J1965" s="41"/>
      <c r="K1965" s="27">
        <f t="shared" si="37"/>
        <v>1000000</v>
      </c>
      <c r="L1965" s="207"/>
    </row>
    <row r="1966" spans="1:12" x14ac:dyDescent="0.35">
      <c r="A1966" s="23">
        <v>23010128</v>
      </c>
      <c r="B1966" s="436" t="s">
        <v>2890</v>
      </c>
      <c r="C1966" s="23">
        <v>71090</v>
      </c>
      <c r="D1966" s="46">
        <v>30000020108</v>
      </c>
      <c r="E1966" s="25">
        <v>3101</v>
      </c>
      <c r="F1966" s="23">
        <v>10721300</v>
      </c>
      <c r="G1966" s="26" t="s">
        <v>2725</v>
      </c>
      <c r="H1966" s="27"/>
      <c r="I1966" s="282"/>
      <c r="J1966" s="41">
        <v>300000000</v>
      </c>
      <c r="K1966" s="27">
        <f t="shared" si="37"/>
        <v>300000000</v>
      </c>
      <c r="L1966" s="207"/>
    </row>
    <row r="1967" spans="1:12" x14ac:dyDescent="0.35">
      <c r="A1967" s="23">
        <v>23010128</v>
      </c>
      <c r="B1967" s="436" t="s">
        <v>2891</v>
      </c>
      <c r="C1967" s="23">
        <v>70560</v>
      </c>
      <c r="D1967" s="46">
        <v>50000010104</v>
      </c>
      <c r="E1967" s="25">
        <v>3101</v>
      </c>
      <c r="F1967" s="23">
        <v>10720517</v>
      </c>
      <c r="G1967" s="26" t="s">
        <v>2124</v>
      </c>
      <c r="H1967" s="27">
        <v>800640</v>
      </c>
      <c r="I1967" s="215"/>
      <c r="J1967" s="41"/>
      <c r="K1967" s="27">
        <f t="shared" si="37"/>
        <v>800640</v>
      </c>
      <c r="L1967" s="207"/>
    </row>
    <row r="1968" spans="1:12" x14ac:dyDescent="0.35">
      <c r="A1968" s="23">
        <v>23010128</v>
      </c>
      <c r="B1968" s="436" t="s">
        <v>2891</v>
      </c>
      <c r="C1968" s="23">
        <v>70443</v>
      </c>
      <c r="D1968" s="46">
        <v>60000010103</v>
      </c>
      <c r="E1968" s="25">
        <v>3101</v>
      </c>
      <c r="F1968" s="23">
        <v>10721300</v>
      </c>
      <c r="G1968" s="26" t="s">
        <v>278</v>
      </c>
      <c r="H1968" s="41">
        <v>5000000</v>
      </c>
      <c r="I1968" s="220"/>
      <c r="J1968" s="41"/>
      <c r="K1968" s="27">
        <f t="shared" si="37"/>
        <v>5000000</v>
      </c>
      <c r="L1968" s="207"/>
    </row>
    <row r="1969" spans="1:23" x14ac:dyDescent="0.35">
      <c r="A1969" s="23">
        <v>23010128</v>
      </c>
      <c r="B1969" s="436" t="s">
        <v>2892</v>
      </c>
      <c r="C1969" s="23">
        <v>70330</v>
      </c>
      <c r="D1969" s="46">
        <v>60000010105</v>
      </c>
      <c r="E1969" s="25">
        <v>3101</v>
      </c>
      <c r="F1969" s="23">
        <v>10721300</v>
      </c>
      <c r="G1969" s="26" t="s">
        <v>422</v>
      </c>
      <c r="H1969" s="27">
        <v>600000</v>
      </c>
      <c r="I1969" s="215"/>
      <c r="J1969" s="41"/>
      <c r="K1969" s="27">
        <f t="shared" si="37"/>
        <v>600000</v>
      </c>
      <c r="L1969" s="207"/>
    </row>
    <row r="1970" spans="1:23" ht="51" x14ac:dyDescent="0.35">
      <c r="A1970" s="23">
        <v>23010128</v>
      </c>
      <c r="B1970" s="436" t="s">
        <v>2892</v>
      </c>
      <c r="C1970" s="23">
        <v>70133</v>
      </c>
      <c r="D1970" s="46">
        <v>110000010104</v>
      </c>
      <c r="E1970" s="25">
        <v>3101</v>
      </c>
      <c r="F1970" s="23">
        <v>10721306</v>
      </c>
      <c r="G1970" s="26" t="s">
        <v>450</v>
      </c>
      <c r="H1970" s="27">
        <v>1440006</v>
      </c>
      <c r="I1970" s="215"/>
      <c r="J1970" s="41">
        <v>1440006</v>
      </c>
      <c r="K1970" s="93">
        <f t="shared" si="37"/>
        <v>2880012</v>
      </c>
      <c r="L1970" s="207"/>
    </row>
    <row r="1971" spans="1:23" x14ac:dyDescent="0.35">
      <c r="A1971" s="23">
        <v>23010128</v>
      </c>
      <c r="B1971" s="436" t="s">
        <v>2893</v>
      </c>
      <c r="C1971" s="23">
        <v>70942</v>
      </c>
      <c r="D1971" s="46">
        <v>30000020106</v>
      </c>
      <c r="E1971" s="25">
        <v>3101</v>
      </c>
      <c r="F1971" s="23">
        <v>10721300</v>
      </c>
      <c r="G1971" s="26" t="s">
        <v>618</v>
      </c>
      <c r="H1971" s="101">
        <v>1500000</v>
      </c>
      <c r="I1971" s="255"/>
      <c r="J1971" s="106"/>
      <c r="K1971" s="101">
        <f t="shared" si="37"/>
        <v>1500000</v>
      </c>
      <c r="L1971" s="559"/>
    </row>
    <row r="1972" spans="1:23" ht="51" x14ac:dyDescent="0.35">
      <c r="A1972" s="23">
        <v>23010127</v>
      </c>
      <c r="B1972" s="436" t="s">
        <v>2891</v>
      </c>
      <c r="C1972" s="23">
        <v>70630</v>
      </c>
      <c r="D1972" s="46">
        <v>10000030101</v>
      </c>
      <c r="E1972" s="25">
        <v>3101</v>
      </c>
      <c r="F1972" s="23">
        <v>10721300</v>
      </c>
      <c r="G1972" s="26" t="s">
        <v>246</v>
      </c>
      <c r="H1972" s="27">
        <v>2120000</v>
      </c>
      <c r="I1972" s="215"/>
      <c r="J1972" s="41"/>
      <c r="K1972" s="27">
        <f t="shared" si="37"/>
        <v>2120000</v>
      </c>
      <c r="L1972" s="207"/>
    </row>
    <row r="1973" spans="1:23" ht="51" x14ac:dyDescent="0.35">
      <c r="A1973" s="78">
        <v>23010127</v>
      </c>
      <c r="B1973" s="436" t="s">
        <v>2891</v>
      </c>
      <c r="C1973" s="78">
        <v>70630</v>
      </c>
      <c r="D1973" s="79">
        <v>10000030101</v>
      </c>
      <c r="E1973" s="80">
        <v>3101</v>
      </c>
      <c r="F1973" s="78">
        <v>10721300</v>
      </c>
      <c r="G1973" s="129" t="s">
        <v>247</v>
      </c>
      <c r="H1973" s="81">
        <v>4240000</v>
      </c>
      <c r="I1973" s="228"/>
      <c r="J1973" s="133"/>
      <c r="K1973" s="81">
        <f t="shared" si="37"/>
        <v>4240000</v>
      </c>
      <c r="L1973" s="399" t="s">
        <v>2551</v>
      </c>
    </row>
    <row r="1974" spans="1:23" ht="51" x14ac:dyDescent="0.35">
      <c r="A1974" s="23">
        <v>23010127</v>
      </c>
      <c r="B1974" s="436" t="s">
        <v>2891</v>
      </c>
      <c r="C1974" s="23">
        <v>70630</v>
      </c>
      <c r="D1974" s="46">
        <v>10000010101</v>
      </c>
      <c r="E1974" s="25">
        <v>3101</v>
      </c>
      <c r="F1974" s="23">
        <v>10721300</v>
      </c>
      <c r="G1974" s="26" t="s">
        <v>249</v>
      </c>
      <c r="H1974" s="27">
        <v>500000000</v>
      </c>
      <c r="I1974" s="215"/>
      <c r="J1974" s="27">
        <v>-400000000</v>
      </c>
      <c r="K1974" s="27">
        <f t="shared" si="37"/>
        <v>100000000</v>
      </c>
      <c r="L1974" s="207"/>
    </row>
    <row r="1975" spans="1:23" x14ac:dyDescent="0.35">
      <c r="A1975" s="54">
        <v>23010127</v>
      </c>
      <c r="B1975" s="436" t="s">
        <v>2891</v>
      </c>
      <c r="C1975" s="54">
        <v>70630</v>
      </c>
      <c r="D1975" s="75">
        <v>10000010104</v>
      </c>
      <c r="E1975" s="56">
        <v>3101</v>
      </c>
      <c r="F1975" s="54">
        <v>10721300</v>
      </c>
      <c r="G1975" s="57" t="s">
        <v>250</v>
      </c>
      <c r="H1975" s="58">
        <v>2120000</v>
      </c>
      <c r="I1975" s="221"/>
      <c r="J1975" s="87"/>
      <c r="K1975" s="58">
        <f t="shared" si="37"/>
        <v>2120000</v>
      </c>
      <c r="L1975" s="400" t="s">
        <v>2551</v>
      </c>
    </row>
    <row r="1976" spans="1:23" ht="51" x14ac:dyDescent="0.35">
      <c r="A1976" s="54">
        <v>23010127</v>
      </c>
      <c r="B1976" s="436" t="s">
        <v>2891</v>
      </c>
      <c r="C1976" s="54">
        <v>70630</v>
      </c>
      <c r="D1976" s="75">
        <v>10000010104</v>
      </c>
      <c r="E1976" s="56">
        <v>3101</v>
      </c>
      <c r="F1976" s="54">
        <v>10721300</v>
      </c>
      <c r="G1976" s="86" t="s">
        <v>2705</v>
      </c>
      <c r="H1976" s="58">
        <v>2120000</v>
      </c>
      <c r="I1976" s="221"/>
      <c r="J1976" s="87"/>
      <c r="K1976" s="58">
        <f t="shared" si="37"/>
        <v>2120000</v>
      </c>
      <c r="L1976" s="400" t="s">
        <v>2551</v>
      </c>
    </row>
    <row r="1977" spans="1:23" ht="51" x14ac:dyDescent="0.35">
      <c r="A1977" s="23">
        <v>23010127</v>
      </c>
      <c r="B1977" s="436" t="s">
        <v>2891</v>
      </c>
      <c r="C1977" s="23">
        <v>70421</v>
      </c>
      <c r="D1977" s="46">
        <v>10000030101</v>
      </c>
      <c r="E1977" s="25">
        <v>3101</v>
      </c>
      <c r="F1977" s="23">
        <v>10721300</v>
      </c>
      <c r="G1977" s="26" t="s">
        <v>2802</v>
      </c>
      <c r="H1977" s="41">
        <v>20000000</v>
      </c>
      <c r="I1977" s="41"/>
      <c r="J1977" s="41"/>
      <c r="K1977" s="27">
        <f t="shared" si="37"/>
        <v>20000000</v>
      </c>
      <c r="L1977" s="207"/>
    </row>
    <row r="1978" spans="1:23" ht="76.5" x14ac:dyDescent="0.35">
      <c r="A1978" s="23">
        <v>23010127</v>
      </c>
      <c r="B1978" s="436" t="s">
        <v>2891</v>
      </c>
      <c r="C1978" s="23">
        <v>70421</v>
      </c>
      <c r="D1978" s="46">
        <v>10000030102</v>
      </c>
      <c r="E1978" s="25">
        <v>3101</v>
      </c>
      <c r="F1978" s="23">
        <v>10721300</v>
      </c>
      <c r="G1978" s="26" t="s">
        <v>2803</v>
      </c>
      <c r="H1978" s="41">
        <v>5000000</v>
      </c>
      <c r="I1978" s="41"/>
      <c r="J1978" s="41"/>
      <c r="K1978" s="27">
        <f t="shared" si="37"/>
        <v>5000000</v>
      </c>
      <c r="L1978" s="207"/>
    </row>
    <row r="1979" spans="1:23" ht="51" x14ac:dyDescent="0.35">
      <c r="A1979" s="23">
        <v>23010127</v>
      </c>
      <c r="B1979" s="436" t="s">
        <v>2891</v>
      </c>
      <c r="C1979" s="23">
        <v>70421</v>
      </c>
      <c r="D1979" s="46">
        <v>10000030101</v>
      </c>
      <c r="E1979" s="25">
        <v>3101</v>
      </c>
      <c r="F1979" s="23">
        <v>10720517</v>
      </c>
      <c r="G1979" s="26" t="s">
        <v>2123</v>
      </c>
      <c r="H1979" s="27">
        <v>560000</v>
      </c>
      <c r="I1979" s="215"/>
      <c r="J1979" s="41"/>
      <c r="K1979" s="27">
        <f t="shared" si="37"/>
        <v>560000</v>
      </c>
      <c r="L1979" s="207"/>
    </row>
    <row r="1980" spans="1:23" x14ac:dyDescent="0.35">
      <c r="A1980" s="23">
        <v>23010127</v>
      </c>
      <c r="B1980" s="436" t="s">
        <v>2891</v>
      </c>
      <c r="C1980" s="23">
        <v>70421</v>
      </c>
      <c r="D1980" s="46">
        <v>10000030101</v>
      </c>
      <c r="E1980" s="25">
        <v>3101</v>
      </c>
      <c r="F1980" s="23">
        <v>10720517</v>
      </c>
      <c r="G1980" s="26" t="s">
        <v>2137</v>
      </c>
      <c r="H1980" s="27">
        <v>12800000</v>
      </c>
      <c r="I1980" s="215"/>
      <c r="J1980" s="27">
        <v>-5000000</v>
      </c>
      <c r="K1980" s="27">
        <f t="shared" si="37"/>
        <v>7800000</v>
      </c>
      <c r="L1980" s="207"/>
    </row>
    <row r="1981" spans="1:23" x14ac:dyDescent="0.35">
      <c r="A1981" s="23">
        <v>23010126</v>
      </c>
      <c r="B1981" s="436" t="s">
        <v>2892</v>
      </c>
      <c r="C1981" s="23">
        <v>70133</v>
      </c>
      <c r="D1981" s="46">
        <v>130000010106</v>
      </c>
      <c r="E1981" s="25">
        <v>3101</v>
      </c>
      <c r="F1981" s="23">
        <v>10721300</v>
      </c>
      <c r="G1981" s="26" t="s">
        <v>421</v>
      </c>
      <c r="H1981" s="41">
        <v>750000</v>
      </c>
      <c r="I1981" s="220"/>
      <c r="J1981" s="41"/>
      <c r="K1981" s="27">
        <f t="shared" ref="K1981:K2044" si="38">SUM(H1981,J1981)</f>
        <v>750000</v>
      </c>
      <c r="L1981" s="207"/>
    </row>
    <row r="1982" spans="1:23" ht="51" x14ac:dyDescent="0.35">
      <c r="A1982" s="23">
        <v>23010126</v>
      </c>
      <c r="B1982" s="436" t="s">
        <v>2893</v>
      </c>
      <c r="C1982" s="23">
        <v>70810</v>
      </c>
      <c r="D1982" s="46">
        <v>80000020105</v>
      </c>
      <c r="E1982" s="25">
        <v>3101</v>
      </c>
      <c r="F1982" s="23">
        <v>10731700</v>
      </c>
      <c r="G1982" s="26" t="s">
        <v>560</v>
      </c>
      <c r="H1982" s="41">
        <v>1500000</v>
      </c>
      <c r="I1982" s="220"/>
      <c r="J1982" s="41"/>
      <c r="K1982" s="27">
        <f t="shared" si="38"/>
        <v>1500000</v>
      </c>
      <c r="L1982" s="207"/>
    </row>
    <row r="1983" spans="1:23" s="151" customFormat="1" ht="51" x14ac:dyDescent="0.35">
      <c r="A1983" s="23">
        <v>23010125</v>
      </c>
      <c r="B1983" s="436" t="s">
        <v>2890</v>
      </c>
      <c r="C1983" s="23">
        <v>70460</v>
      </c>
      <c r="D1983" s="46">
        <v>110000010102</v>
      </c>
      <c r="E1983" s="25">
        <v>3101</v>
      </c>
      <c r="F1983" s="23">
        <v>10721300</v>
      </c>
      <c r="G1983" s="47" t="s">
        <v>2605</v>
      </c>
      <c r="H1983" s="27">
        <v>1000000</v>
      </c>
      <c r="I1983" s="215"/>
      <c r="J1983" s="41"/>
      <c r="K1983" s="27">
        <f t="shared" si="38"/>
        <v>1000000</v>
      </c>
      <c r="L1983" s="207"/>
      <c r="M1983" s="42"/>
      <c r="N1983" s="42"/>
      <c r="O1983" s="42"/>
      <c r="P1983" s="42"/>
      <c r="Q1983" s="42"/>
      <c r="R1983" s="42"/>
      <c r="S1983" s="42"/>
      <c r="T1983" s="42"/>
      <c r="U1983" s="42"/>
      <c r="V1983" s="42"/>
      <c r="W1983" s="42"/>
    </row>
    <row r="1984" spans="1:23" ht="51" x14ac:dyDescent="0.35">
      <c r="A1984" s="23">
        <v>23010125</v>
      </c>
      <c r="B1984" s="436" t="s">
        <v>2890</v>
      </c>
      <c r="C1984" s="23">
        <v>70460</v>
      </c>
      <c r="D1984" s="46">
        <v>110000010102</v>
      </c>
      <c r="E1984" s="25">
        <v>3101</v>
      </c>
      <c r="F1984" s="23">
        <v>10721300</v>
      </c>
      <c r="G1984" s="26" t="s">
        <v>2606</v>
      </c>
      <c r="H1984" s="27">
        <v>600000</v>
      </c>
      <c r="I1984" s="215"/>
      <c r="J1984" s="41"/>
      <c r="K1984" s="27">
        <f t="shared" si="38"/>
        <v>600000</v>
      </c>
      <c r="L1984" s="207"/>
    </row>
    <row r="1985" spans="1:13" x14ac:dyDescent="0.35">
      <c r="A1985" s="23">
        <v>23010125</v>
      </c>
      <c r="B1985" s="436" t="s">
        <v>2892</v>
      </c>
      <c r="C1985" s="23">
        <v>70133</v>
      </c>
      <c r="D1985" s="46">
        <v>130000010106</v>
      </c>
      <c r="E1985" s="25">
        <v>3101</v>
      </c>
      <c r="F1985" s="23">
        <v>10721300</v>
      </c>
      <c r="G1985" s="26" t="s">
        <v>420</v>
      </c>
      <c r="H1985" s="41">
        <v>1500000</v>
      </c>
      <c r="I1985" s="220"/>
      <c r="J1985" s="41"/>
      <c r="K1985" s="27">
        <f t="shared" si="38"/>
        <v>1500000</v>
      </c>
      <c r="L1985" s="207"/>
    </row>
    <row r="1986" spans="1:13" x14ac:dyDescent="0.35">
      <c r="A1986" s="23">
        <v>23010125</v>
      </c>
      <c r="B1986" s="436" t="s">
        <v>2893</v>
      </c>
      <c r="C1986" s="23">
        <v>70970</v>
      </c>
      <c r="D1986" s="46">
        <v>50000020105</v>
      </c>
      <c r="E1986" s="25">
        <v>3101</v>
      </c>
      <c r="F1986" s="23">
        <v>10731700</v>
      </c>
      <c r="G1986" s="26" t="s">
        <v>420</v>
      </c>
      <c r="H1986" s="41">
        <v>2500000</v>
      </c>
      <c r="I1986" s="220"/>
      <c r="J1986" s="41"/>
      <c r="K1986" s="27">
        <f t="shared" si="38"/>
        <v>2500000</v>
      </c>
      <c r="L1986" s="207"/>
    </row>
    <row r="1987" spans="1:13" x14ac:dyDescent="0.35">
      <c r="A1987" s="34">
        <v>23010125</v>
      </c>
      <c r="B1987" s="436" t="s">
        <v>2893</v>
      </c>
      <c r="C1987" s="34">
        <v>70941</v>
      </c>
      <c r="D1987" s="49" t="s">
        <v>607</v>
      </c>
      <c r="E1987" s="36">
        <v>3101</v>
      </c>
      <c r="F1987" s="34">
        <v>10721300</v>
      </c>
      <c r="G1987" s="37" t="s">
        <v>420</v>
      </c>
      <c r="H1987" s="99"/>
      <c r="I1987" s="254"/>
      <c r="J1987" s="528"/>
      <c r="K1987" s="99">
        <f t="shared" si="38"/>
        <v>0</v>
      </c>
      <c r="L1987" s="433"/>
    </row>
    <row r="1988" spans="1:13" ht="51" x14ac:dyDescent="0.35">
      <c r="A1988" s="23">
        <v>23010124</v>
      </c>
      <c r="B1988" s="436" t="s">
        <v>2891</v>
      </c>
      <c r="C1988" s="23">
        <v>70460</v>
      </c>
      <c r="D1988" s="46">
        <v>50000010102</v>
      </c>
      <c r="E1988" s="25">
        <v>3101</v>
      </c>
      <c r="F1988" s="23">
        <v>10720517</v>
      </c>
      <c r="G1988" s="26" t="s">
        <v>2136</v>
      </c>
      <c r="H1988" s="27">
        <v>3600000</v>
      </c>
      <c r="I1988" s="215"/>
      <c r="J1988" s="41"/>
      <c r="K1988" s="27">
        <f t="shared" si="38"/>
        <v>3600000</v>
      </c>
      <c r="L1988" s="207"/>
    </row>
    <row r="1989" spans="1:13" ht="76.5" x14ac:dyDescent="0.35">
      <c r="A1989" s="23">
        <v>23010124</v>
      </c>
      <c r="B1989" s="436" t="s">
        <v>2893</v>
      </c>
      <c r="C1989" s="23">
        <v>70970</v>
      </c>
      <c r="D1989" s="46">
        <v>130000010105</v>
      </c>
      <c r="E1989" s="25">
        <v>3101</v>
      </c>
      <c r="F1989" s="23">
        <v>10721300</v>
      </c>
      <c r="G1989" s="47" t="s">
        <v>513</v>
      </c>
      <c r="H1989" s="67">
        <v>17200000</v>
      </c>
      <c r="I1989" s="224"/>
      <c r="J1989" s="312">
        <v>-10000000</v>
      </c>
      <c r="K1989" s="67">
        <f t="shared" si="38"/>
        <v>7200000</v>
      </c>
      <c r="L1989" s="207"/>
    </row>
    <row r="1990" spans="1:13" ht="76.5" x14ac:dyDescent="0.35">
      <c r="A1990" s="23">
        <v>23010124</v>
      </c>
      <c r="B1990" s="436" t="s">
        <v>2893</v>
      </c>
      <c r="C1990" s="23">
        <v>70970</v>
      </c>
      <c r="D1990" s="46">
        <v>50000010106</v>
      </c>
      <c r="E1990" s="25">
        <v>3101</v>
      </c>
      <c r="F1990" s="23">
        <v>10721300</v>
      </c>
      <c r="G1990" s="47" t="s">
        <v>514</v>
      </c>
      <c r="H1990" s="67">
        <v>17200000</v>
      </c>
      <c r="I1990" s="224"/>
      <c r="J1990" s="312">
        <v>-10000000</v>
      </c>
      <c r="K1990" s="67">
        <f t="shared" si="38"/>
        <v>7200000</v>
      </c>
      <c r="L1990" s="207"/>
    </row>
    <row r="1991" spans="1:13" ht="51" x14ac:dyDescent="0.35">
      <c r="A1991" s="23">
        <v>23010124</v>
      </c>
      <c r="B1991" s="436" t="s">
        <v>2893</v>
      </c>
      <c r="C1991" s="23">
        <v>70941</v>
      </c>
      <c r="D1991" s="46">
        <v>50000020102</v>
      </c>
      <c r="E1991" s="25">
        <v>3101</v>
      </c>
      <c r="F1991" s="23">
        <v>10731700</v>
      </c>
      <c r="G1991" s="47" t="s">
        <v>568</v>
      </c>
      <c r="H1991" s="41">
        <v>5000000</v>
      </c>
      <c r="I1991" s="220"/>
      <c r="J1991" s="41">
        <v>-2000000</v>
      </c>
      <c r="K1991" s="27">
        <f t="shared" si="38"/>
        <v>3000000</v>
      </c>
      <c r="L1991" s="207"/>
    </row>
    <row r="1992" spans="1:13" x14ac:dyDescent="0.35">
      <c r="A1992" s="23">
        <v>23010123</v>
      </c>
      <c r="B1992" s="436" t="s">
        <v>2890</v>
      </c>
      <c r="C1992" s="23">
        <v>70320</v>
      </c>
      <c r="D1992" s="46">
        <v>30000020106</v>
      </c>
      <c r="E1992" s="25">
        <v>3101</v>
      </c>
      <c r="F1992" s="23">
        <v>10721300</v>
      </c>
      <c r="G1992" s="26" t="s">
        <v>419</v>
      </c>
      <c r="H1992" s="41">
        <v>100000000</v>
      </c>
      <c r="I1992" s="342"/>
      <c r="J1992" s="41"/>
      <c r="K1992" s="27">
        <f t="shared" si="38"/>
        <v>100000000</v>
      </c>
      <c r="L1992" s="207"/>
    </row>
    <row r="1993" spans="1:13" ht="76.5" x14ac:dyDescent="0.35">
      <c r="A1993" s="23">
        <v>23010123</v>
      </c>
      <c r="B1993" s="436" t="s">
        <v>2891</v>
      </c>
      <c r="C1993" s="23">
        <v>70320</v>
      </c>
      <c r="D1993" s="46">
        <v>30000020106</v>
      </c>
      <c r="E1993" s="25">
        <v>3101</v>
      </c>
      <c r="F1993" s="23">
        <v>10721300</v>
      </c>
      <c r="G1993" s="47" t="s">
        <v>378</v>
      </c>
      <c r="H1993" s="27">
        <v>332800</v>
      </c>
      <c r="I1993" s="215"/>
      <c r="J1993" s="41"/>
      <c r="K1993" s="27">
        <f t="shared" si="38"/>
        <v>332800</v>
      </c>
      <c r="L1993" s="559"/>
    </row>
    <row r="1994" spans="1:13" x14ac:dyDescent="0.35">
      <c r="A1994" s="23">
        <v>23010123</v>
      </c>
      <c r="B1994" s="436" t="s">
        <v>2892</v>
      </c>
      <c r="C1994" s="23">
        <v>70133</v>
      </c>
      <c r="D1994" s="46">
        <v>130000010106</v>
      </c>
      <c r="E1994" s="25">
        <v>3101</v>
      </c>
      <c r="F1994" s="23">
        <v>10721300</v>
      </c>
      <c r="G1994" s="26" t="s">
        <v>419</v>
      </c>
      <c r="H1994" s="41">
        <v>1000000</v>
      </c>
      <c r="I1994" s="220"/>
      <c r="J1994" s="41"/>
      <c r="K1994" s="27">
        <f t="shared" si="38"/>
        <v>1000000</v>
      </c>
      <c r="L1994" s="207"/>
    </row>
    <row r="1995" spans="1:13" ht="51" x14ac:dyDescent="0.35">
      <c r="A1995" s="23">
        <v>23010122</v>
      </c>
      <c r="B1995" s="436" t="s">
        <v>2891</v>
      </c>
      <c r="C1995" s="23">
        <v>70630</v>
      </c>
      <c r="D1995" s="46">
        <v>10000030106</v>
      </c>
      <c r="E1995" s="25">
        <v>3101</v>
      </c>
      <c r="F1995" s="23">
        <v>10721300</v>
      </c>
      <c r="G1995" s="26" t="s">
        <v>245</v>
      </c>
      <c r="H1995" s="41">
        <v>10500000</v>
      </c>
      <c r="I1995" s="220"/>
      <c r="J1995" s="41"/>
      <c r="K1995" s="27">
        <f t="shared" si="38"/>
        <v>10500000</v>
      </c>
      <c r="L1995" s="207"/>
    </row>
    <row r="1996" spans="1:13" ht="51" x14ac:dyDescent="0.35">
      <c r="A1996" s="54">
        <v>23010122</v>
      </c>
      <c r="B1996" s="436" t="s">
        <v>2891</v>
      </c>
      <c r="C1996" s="54">
        <v>70630</v>
      </c>
      <c r="D1996" s="75">
        <v>30000020101</v>
      </c>
      <c r="E1996" s="54">
        <v>3101</v>
      </c>
      <c r="F1996" s="54">
        <v>10721300</v>
      </c>
      <c r="G1996" s="86" t="s">
        <v>2737</v>
      </c>
      <c r="H1996" s="58">
        <v>142116660</v>
      </c>
      <c r="I1996" s="308">
        <v>49826250</v>
      </c>
      <c r="J1996" s="58"/>
      <c r="K1996" s="58">
        <f t="shared" si="38"/>
        <v>142116660</v>
      </c>
      <c r="L1996" s="400" t="s">
        <v>2553</v>
      </c>
      <c r="M1996" s="343"/>
    </row>
    <row r="1997" spans="1:13" x14ac:dyDescent="0.35">
      <c r="A1997" s="23">
        <v>23010122</v>
      </c>
      <c r="B1997" s="436" t="s">
        <v>2892</v>
      </c>
      <c r="C1997" s="23">
        <v>70133</v>
      </c>
      <c r="D1997" s="46">
        <v>130000010106</v>
      </c>
      <c r="E1997" s="25">
        <v>3101</v>
      </c>
      <c r="F1997" s="23">
        <v>10721300</v>
      </c>
      <c r="G1997" s="26" t="s">
        <v>418</v>
      </c>
      <c r="H1997" s="41">
        <v>750000</v>
      </c>
      <c r="I1997" s="220"/>
      <c r="J1997" s="41"/>
      <c r="K1997" s="27">
        <f t="shared" si="38"/>
        <v>750000</v>
      </c>
      <c r="L1997" s="207"/>
    </row>
    <row r="1998" spans="1:13" ht="76.5" x14ac:dyDescent="0.35">
      <c r="A1998" s="23">
        <v>23010122</v>
      </c>
      <c r="B1998" s="436" t="s">
        <v>2893</v>
      </c>
      <c r="C1998" s="23">
        <v>70460</v>
      </c>
      <c r="D1998" s="46" t="s">
        <v>547</v>
      </c>
      <c r="E1998" s="25">
        <v>3101</v>
      </c>
      <c r="F1998" s="23">
        <v>10721300</v>
      </c>
      <c r="G1998" s="47" t="s">
        <v>546</v>
      </c>
      <c r="H1998" s="68"/>
      <c r="I1998" s="226"/>
      <c r="J1998" s="68">
        <v>30000000</v>
      </c>
      <c r="K1998" s="67">
        <f t="shared" si="38"/>
        <v>30000000</v>
      </c>
      <c r="L1998" s="579"/>
    </row>
    <row r="1999" spans="1:13" x14ac:dyDescent="0.35">
      <c r="A1999" s="23">
        <v>23010122</v>
      </c>
      <c r="B1999" s="436" t="s">
        <v>2893</v>
      </c>
      <c r="C1999" s="23">
        <v>70721</v>
      </c>
      <c r="D1999" s="46">
        <v>40000010102</v>
      </c>
      <c r="E1999" s="25">
        <v>3101</v>
      </c>
      <c r="F1999" s="23">
        <v>10721300</v>
      </c>
      <c r="G1999" s="26" t="s">
        <v>595</v>
      </c>
      <c r="H1999" s="101">
        <v>5351837.4000000004</v>
      </c>
      <c r="I1999" s="255">
        <v>682500</v>
      </c>
      <c r="J1999" s="108">
        <v>-1351837</v>
      </c>
      <c r="K1999" s="101">
        <f t="shared" si="38"/>
        <v>4000000.4000000004</v>
      </c>
      <c r="L1999" s="559"/>
    </row>
    <row r="2000" spans="1:13" ht="102" x14ac:dyDescent="0.35">
      <c r="A2000" s="54">
        <v>23010122</v>
      </c>
      <c r="B2000" s="436" t="s">
        <v>2893</v>
      </c>
      <c r="C2000" s="54">
        <v>70713</v>
      </c>
      <c r="D2000" s="75">
        <v>40000010102</v>
      </c>
      <c r="E2000" s="56">
        <v>9121</v>
      </c>
      <c r="F2000" s="54">
        <v>10721300</v>
      </c>
      <c r="G2000" s="86" t="s">
        <v>786</v>
      </c>
      <c r="H2000" s="117">
        <v>22916667</v>
      </c>
      <c r="I2000" s="263"/>
      <c r="J2000" s="118"/>
      <c r="K2000" s="117">
        <f t="shared" si="38"/>
        <v>22916667</v>
      </c>
      <c r="L2000" s="400" t="s">
        <v>2555</v>
      </c>
    </row>
    <row r="2001" spans="1:12" ht="102" x14ac:dyDescent="0.35">
      <c r="A2001" s="23">
        <v>23010122</v>
      </c>
      <c r="B2001" s="436" t="s">
        <v>2893</v>
      </c>
      <c r="C2001" s="23">
        <v>70713</v>
      </c>
      <c r="D2001" s="46">
        <v>40000010102</v>
      </c>
      <c r="E2001" s="25">
        <v>9121</v>
      </c>
      <c r="F2001" s="23">
        <v>10710904</v>
      </c>
      <c r="G2001" s="47" t="s">
        <v>787</v>
      </c>
      <c r="H2001" s="106">
        <v>22916667</v>
      </c>
      <c r="I2001" s="260"/>
      <c r="J2001" s="106"/>
      <c r="K2001" s="101">
        <f t="shared" si="38"/>
        <v>22916667</v>
      </c>
      <c r="L2001" s="207"/>
    </row>
    <row r="2002" spans="1:12" ht="102" x14ac:dyDescent="0.35">
      <c r="A2002" s="23">
        <v>23010122</v>
      </c>
      <c r="B2002" s="436" t="s">
        <v>2893</v>
      </c>
      <c r="C2002" s="23">
        <v>70713</v>
      </c>
      <c r="D2002" s="46">
        <v>40000010102</v>
      </c>
      <c r="E2002" s="25">
        <v>9121</v>
      </c>
      <c r="F2002" s="23">
        <v>10711011</v>
      </c>
      <c r="G2002" s="47" t="s">
        <v>788</v>
      </c>
      <c r="H2002" s="106">
        <v>22916667</v>
      </c>
      <c r="I2002" s="260"/>
      <c r="J2002" s="106"/>
      <c r="K2002" s="101">
        <f t="shared" si="38"/>
        <v>22916667</v>
      </c>
      <c r="L2002" s="207"/>
    </row>
    <row r="2003" spans="1:12" ht="102" x14ac:dyDescent="0.35">
      <c r="A2003" s="34">
        <v>23010122</v>
      </c>
      <c r="B2003" s="436" t="s">
        <v>2893</v>
      </c>
      <c r="C2003" s="34">
        <v>70713</v>
      </c>
      <c r="D2003" s="49">
        <v>40000010102</v>
      </c>
      <c r="E2003" s="36">
        <v>9121</v>
      </c>
      <c r="F2003" s="34">
        <v>10711101</v>
      </c>
      <c r="G2003" s="50" t="s">
        <v>789</v>
      </c>
      <c r="H2003" s="114">
        <v>22916667</v>
      </c>
      <c r="I2003" s="264"/>
      <c r="J2003" s="114"/>
      <c r="K2003" s="99">
        <f t="shared" si="38"/>
        <v>22916667</v>
      </c>
      <c r="L2003" s="206"/>
    </row>
    <row r="2004" spans="1:12" ht="102" x14ac:dyDescent="0.35">
      <c r="A2004" s="23">
        <v>23010122</v>
      </c>
      <c r="B2004" s="436" t="s">
        <v>2893</v>
      </c>
      <c r="C2004" s="23">
        <v>70713</v>
      </c>
      <c r="D2004" s="46">
        <v>40000010102</v>
      </c>
      <c r="E2004" s="25">
        <v>9121</v>
      </c>
      <c r="F2004" s="23">
        <v>10711201</v>
      </c>
      <c r="G2004" s="47" t="s">
        <v>790</v>
      </c>
      <c r="H2004" s="106">
        <v>22916667</v>
      </c>
      <c r="I2004" s="260"/>
      <c r="J2004" s="106"/>
      <c r="K2004" s="101">
        <f t="shared" si="38"/>
        <v>22916667</v>
      </c>
      <c r="L2004" s="207"/>
    </row>
    <row r="2005" spans="1:12" ht="102" x14ac:dyDescent="0.35">
      <c r="A2005" s="23">
        <v>23010122</v>
      </c>
      <c r="B2005" s="436" t="s">
        <v>2893</v>
      </c>
      <c r="C2005" s="23">
        <v>70713</v>
      </c>
      <c r="D2005" s="46">
        <v>40000010102</v>
      </c>
      <c r="E2005" s="25">
        <v>9121</v>
      </c>
      <c r="F2005" s="23">
        <v>10712109</v>
      </c>
      <c r="G2005" s="47" t="s">
        <v>791</v>
      </c>
      <c r="H2005" s="106">
        <v>22916667</v>
      </c>
      <c r="I2005" s="260"/>
      <c r="J2005" s="106"/>
      <c r="K2005" s="101">
        <f t="shared" si="38"/>
        <v>22916667</v>
      </c>
      <c r="L2005" s="207"/>
    </row>
    <row r="2006" spans="1:12" ht="102" x14ac:dyDescent="0.35">
      <c r="A2006" s="23">
        <v>23010122</v>
      </c>
      <c r="B2006" s="436" t="s">
        <v>2893</v>
      </c>
      <c r="C2006" s="23">
        <v>70713</v>
      </c>
      <c r="D2006" s="46">
        <v>40000010102</v>
      </c>
      <c r="E2006" s="25">
        <v>9121</v>
      </c>
      <c r="F2006" s="23">
        <v>10712203</v>
      </c>
      <c r="G2006" s="47" t="s">
        <v>792</v>
      </c>
      <c r="H2006" s="106">
        <v>22916667</v>
      </c>
      <c r="I2006" s="260"/>
      <c r="J2006" s="106"/>
      <c r="K2006" s="101">
        <f t="shared" si="38"/>
        <v>22916667</v>
      </c>
      <c r="L2006" s="207"/>
    </row>
    <row r="2007" spans="1:12" ht="102" x14ac:dyDescent="0.35">
      <c r="A2007" s="23">
        <v>23010122</v>
      </c>
      <c r="B2007" s="436" t="s">
        <v>2893</v>
      </c>
      <c r="C2007" s="23">
        <v>70713</v>
      </c>
      <c r="D2007" s="46">
        <v>40000010102</v>
      </c>
      <c r="E2007" s="25">
        <v>9121</v>
      </c>
      <c r="F2007" s="23">
        <v>10712311</v>
      </c>
      <c r="G2007" s="47" t="s">
        <v>793</v>
      </c>
      <c r="H2007" s="106">
        <v>22916667</v>
      </c>
      <c r="I2007" s="260"/>
      <c r="J2007" s="106"/>
      <c r="K2007" s="101">
        <f t="shared" si="38"/>
        <v>22916667</v>
      </c>
      <c r="L2007" s="207"/>
    </row>
    <row r="2008" spans="1:12" ht="102" x14ac:dyDescent="0.35">
      <c r="A2008" s="23">
        <v>23010122</v>
      </c>
      <c r="B2008" s="436" t="s">
        <v>2893</v>
      </c>
      <c r="C2008" s="23">
        <v>70713</v>
      </c>
      <c r="D2008" s="46">
        <v>40000010102</v>
      </c>
      <c r="E2008" s="25">
        <v>9121</v>
      </c>
      <c r="F2008" s="23">
        <v>10720411</v>
      </c>
      <c r="G2008" s="47" t="s">
        <v>794</v>
      </c>
      <c r="H2008" s="106">
        <v>22916667</v>
      </c>
      <c r="I2008" s="260"/>
      <c r="J2008" s="106"/>
      <c r="K2008" s="101">
        <f t="shared" si="38"/>
        <v>22916667</v>
      </c>
      <c r="L2008" s="207"/>
    </row>
    <row r="2009" spans="1:12" ht="102" x14ac:dyDescent="0.35">
      <c r="A2009" s="23">
        <v>23010122</v>
      </c>
      <c r="B2009" s="436" t="s">
        <v>2893</v>
      </c>
      <c r="C2009" s="23">
        <v>70713</v>
      </c>
      <c r="D2009" s="46">
        <v>40000010102</v>
      </c>
      <c r="E2009" s="25">
        <v>9121</v>
      </c>
      <c r="F2009" s="23">
        <v>10720501</v>
      </c>
      <c r="G2009" s="47" t="s">
        <v>795</v>
      </c>
      <c r="H2009" s="106">
        <v>22916667</v>
      </c>
      <c r="I2009" s="260"/>
      <c r="J2009" s="106"/>
      <c r="K2009" s="101">
        <f t="shared" si="38"/>
        <v>22916667</v>
      </c>
      <c r="L2009" s="207"/>
    </row>
    <row r="2010" spans="1:12" ht="102" x14ac:dyDescent="0.35">
      <c r="A2010" s="23">
        <v>23010122</v>
      </c>
      <c r="B2010" s="436" t="s">
        <v>2893</v>
      </c>
      <c r="C2010" s="23">
        <v>70721</v>
      </c>
      <c r="D2010" s="46">
        <v>40000010102</v>
      </c>
      <c r="E2010" s="25">
        <v>9121</v>
      </c>
      <c r="F2010" s="23">
        <v>10720601</v>
      </c>
      <c r="G2010" s="47" t="s">
        <v>796</v>
      </c>
      <c r="H2010" s="106">
        <v>22916667</v>
      </c>
      <c r="I2010" s="260"/>
      <c r="J2010" s="106"/>
      <c r="K2010" s="101">
        <f t="shared" si="38"/>
        <v>22916667</v>
      </c>
      <c r="L2010" s="207"/>
    </row>
    <row r="2011" spans="1:12" ht="102" x14ac:dyDescent="0.35">
      <c r="A2011" s="23">
        <v>23010122</v>
      </c>
      <c r="B2011" s="436" t="s">
        <v>2893</v>
      </c>
      <c r="C2011" s="23">
        <v>70713</v>
      </c>
      <c r="D2011" s="46">
        <v>40000010102</v>
      </c>
      <c r="E2011" s="25">
        <v>9121</v>
      </c>
      <c r="F2011" s="23">
        <v>10720702</v>
      </c>
      <c r="G2011" s="47" t="s">
        <v>797</v>
      </c>
      <c r="H2011" s="106">
        <v>22916667</v>
      </c>
      <c r="I2011" s="260"/>
      <c r="J2011" s="106"/>
      <c r="K2011" s="101">
        <f t="shared" si="38"/>
        <v>22916667</v>
      </c>
      <c r="L2011" s="207"/>
    </row>
    <row r="2012" spans="1:12" ht="102" x14ac:dyDescent="0.35">
      <c r="A2012" s="23">
        <v>23010122</v>
      </c>
      <c r="B2012" s="436" t="s">
        <v>2893</v>
      </c>
      <c r="C2012" s="23">
        <v>70713</v>
      </c>
      <c r="D2012" s="46">
        <v>40000010102</v>
      </c>
      <c r="E2012" s="25">
        <v>9121</v>
      </c>
      <c r="F2012" s="23">
        <v>10720801</v>
      </c>
      <c r="G2012" s="47" t="s">
        <v>798</v>
      </c>
      <c r="H2012" s="106">
        <v>22916667</v>
      </c>
      <c r="I2012" s="260"/>
      <c r="J2012" s="106"/>
      <c r="K2012" s="101">
        <f t="shared" si="38"/>
        <v>22916667</v>
      </c>
      <c r="L2012" s="207"/>
    </row>
    <row r="2013" spans="1:12" ht="102" x14ac:dyDescent="0.35">
      <c r="A2013" s="23">
        <v>23010122</v>
      </c>
      <c r="B2013" s="436" t="s">
        <v>2893</v>
      </c>
      <c r="C2013" s="23">
        <v>70713</v>
      </c>
      <c r="D2013" s="46">
        <v>40000010102</v>
      </c>
      <c r="E2013" s="25">
        <v>9121</v>
      </c>
      <c r="F2013" s="23">
        <v>10721309</v>
      </c>
      <c r="G2013" s="47" t="s">
        <v>799</v>
      </c>
      <c r="H2013" s="106">
        <v>22916667</v>
      </c>
      <c r="I2013" s="260"/>
      <c r="J2013" s="106"/>
      <c r="K2013" s="101">
        <f t="shared" si="38"/>
        <v>22916667</v>
      </c>
      <c r="L2013" s="207"/>
    </row>
    <row r="2014" spans="1:12" ht="102" x14ac:dyDescent="0.35">
      <c r="A2014" s="23">
        <v>23010122</v>
      </c>
      <c r="B2014" s="436" t="s">
        <v>2893</v>
      </c>
      <c r="C2014" s="23">
        <v>70713</v>
      </c>
      <c r="D2014" s="46">
        <v>40000010102</v>
      </c>
      <c r="E2014" s="25">
        <v>9121</v>
      </c>
      <c r="F2014" s="23">
        <v>10722009</v>
      </c>
      <c r="G2014" s="47" t="s">
        <v>800</v>
      </c>
      <c r="H2014" s="106">
        <v>22916667</v>
      </c>
      <c r="I2014" s="260"/>
      <c r="J2014" s="106"/>
      <c r="K2014" s="101">
        <f t="shared" si="38"/>
        <v>22916667</v>
      </c>
      <c r="L2014" s="207"/>
    </row>
    <row r="2015" spans="1:12" ht="102" x14ac:dyDescent="0.35">
      <c r="A2015" s="23">
        <v>23010122</v>
      </c>
      <c r="B2015" s="436" t="s">
        <v>2893</v>
      </c>
      <c r="C2015" s="23">
        <v>70713</v>
      </c>
      <c r="D2015" s="46">
        <v>40000010102</v>
      </c>
      <c r="E2015" s="25">
        <v>9121</v>
      </c>
      <c r="F2015" s="23">
        <v>10730104</v>
      </c>
      <c r="G2015" s="47" t="s">
        <v>801</v>
      </c>
      <c r="H2015" s="106">
        <v>22916667</v>
      </c>
      <c r="I2015" s="260"/>
      <c r="J2015" s="106"/>
      <c r="K2015" s="101">
        <f t="shared" si="38"/>
        <v>22916667</v>
      </c>
      <c r="L2015" s="207"/>
    </row>
    <row r="2016" spans="1:12" ht="102" x14ac:dyDescent="0.35">
      <c r="A2016" s="23">
        <v>23010122</v>
      </c>
      <c r="B2016" s="436" t="s">
        <v>2893</v>
      </c>
      <c r="C2016" s="23">
        <v>70713</v>
      </c>
      <c r="D2016" s="46">
        <v>40000010102</v>
      </c>
      <c r="E2016" s="25">
        <v>9121</v>
      </c>
      <c r="F2016" s="23">
        <v>10730203</v>
      </c>
      <c r="G2016" s="47" t="s">
        <v>802</v>
      </c>
      <c r="H2016" s="106">
        <v>22916667</v>
      </c>
      <c r="I2016" s="260"/>
      <c r="J2016" s="106"/>
      <c r="K2016" s="101">
        <f t="shared" si="38"/>
        <v>22916667</v>
      </c>
      <c r="L2016" s="207"/>
    </row>
    <row r="2017" spans="1:23" ht="102" x14ac:dyDescent="0.35">
      <c r="A2017" s="23">
        <v>23010122</v>
      </c>
      <c r="B2017" s="436" t="s">
        <v>2893</v>
      </c>
      <c r="C2017" s="23">
        <v>70713</v>
      </c>
      <c r="D2017" s="46">
        <v>40000010102</v>
      </c>
      <c r="E2017" s="25">
        <v>9121</v>
      </c>
      <c r="F2017" s="23">
        <v>10730311</v>
      </c>
      <c r="G2017" s="47" t="s">
        <v>803</v>
      </c>
      <c r="H2017" s="106">
        <v>22916667</v>
      </c>
      <c r="I2017" s="260"/>
      <c r="J2017" s="106"/>
      <c r="K2017" s="101">
        <f t="shared" si="38"/>
        <v>22916667</v>
      </c>
      <c r="L2017" s="207"/>
    </row>
    <row r="2018" spans="1:23" ht="102" x14ac:dyDescent="0.35">
      <c r="A2018" s="34">
        <v>23010122</v>
      </c>
      <c r="B2018" s="436" t="s">
        <v>2893</v>
      </c>
      <c r="C2018" s="34">
        <v>70713</v>
      </c>
      <c r="D2018" s="49">
        <v>40000010102</v>
      </c>
      <c r="E2018" s="36">
        <v>9121</v>
      </c>
      <c r="F2018" s="34">
        <v>10731408</v>
      </c>
      <c r="G2018" s="50" t="s">
        <v>804</v>
      </c>
      <c r="H2018" s="114">
        <v>22916667</v>
      </c>
      <c r="I2018" s="264"/>
      <c r="J2018" s="114"/>
      <c r="K2018" s="99">
        <f t="shared" si="38"/>
        <v>22916667</v>
      </c>
      <c r="L2018" s="206"/>
    </row>
    <row r="2019" spans="1:23" ht="102" x14ac:dyDescent="0.35">
      <c r="A2019" s="23">
        <v>23010122</v>
      </c>
      <c r="B2019" s="436" t="s">
        <v>2893</v>
      </c>
      <c r="C2019" s="23">
        <v>70713</v>
      </c>
      <c r="D2019" s="46">
        <v>40000010102</v>
      </c>
      <c r="E2019" s="25">
        <v>9121</v>
      </c>
      <c r="F2019" s="23">
        <v>10731511</v>
      </c>
      <c r="G2019" s="47" t="s">
        <v>805</v>
      </c>
      <c r="H2019" s="106">
        <v>22916667</v>
      </c>
      <c r="I2019" s="260"/>
      <c r="J2019" s="106"/>
      <c r="K2019" s="101">
        <f t="shared" si="38"/>
        <v>22916667</v>
      </c>
      <c r="L2019" s="207"/>
    </row>
    <row r="2020" spans="1:23" ht="102" x14ac:dyDescent="0.35">
      <c r="A2020" s="23">
        <v>23010122</v>
      </c>
      <c r="B2020" s="436" t="s">
        <v>2893</v>
      </c>
      <c r="C2020" s="23">
        <v>70713</v>
      </c>
      <c r="D2020" s="46">
        <v>40000010102</v>
      </c>
      <c r="E2020" s="25">
        <v>9121</v>
      </c>
      <c r="F2020" s="23">
        <v>10731607</v>
      </c>
      <c r="G2020" s="47" t="s">
        <v>806</v>
      </c>
      <c r="H2020" s="106">
        <v>22916667</v>
      </c>
      <c r="I2020" s="260"/>
      <c r="J2020" s="106"/>
      <c r="K2020" s="101">
        <f t="shared" si="38"/>
        <v>22916667</v>
      </c>
      <c r="L2020" s="207"/>
    </row>
    <row r="2021" spans="1:23" ht="102" x14ac:dyDescent="0.35">
      <c r="A2021" s="23">
        <v>23010122</v>
      </c>
      <c r="B2021" s="436" t="s">
        <v>2893</v>
      </c>
      <c r="C2021" s="23">
        <v>70713</v>
      </c>
      <c r="D2021" s="46">
        <v>40000010102</v>
      </c>
      <c r="E2021" s="25">
        <v>9121</v>
      </c>
      <c r="F2021" s="23">
        <v>10731710</v>
      </c>
      <c r="G2021" s="47" t="s">
        <v>807</v>
      </c>
      <c r="H2021" s="106">
        <v>22916667</v>
      </c>
      <c r="I2021" s="260"/>
      <c r="J2021" s="106"/>
      <c r="K2021" s="101">
        <f t="shared" si="38"/>
        <v>22916667</v>
      </c>
      <c r="L2021" s="207"/>
    </row>
    <row r="2022" spans="1:23" s="151" customFormat="1" ht="102" x14ac:dyDescent="0.35">
      <c r="A2022" s="23">
        <v>23010122</v>
      </c>
      <c r="B2022" s="436" t="s">
        <v>2893</v>
      </c>
      <c r="C2022" s="23">
        <v>70713</v>
      </c>
      <c r="D2022" s="46">
        <v>40000010102</v>
      </c>
      <c r="E2022" s="25">
        <v>9121</v>
      </c>
      <c r="F2022" s="23">
        <v>10731808</v>
      </c>
      <c r="G2022" s="47" t="s">
        <v>808</v>
      </c>
      <c r="H2022" s="106">
        <v>22916667</v>
      </c>
      <c r="I2022" s="260"/>
      <c r="J2022" s="106"/>
      <c r="K2022" s="101">
        <f t="shared" si="38"/>
        <v>22916667</v>
      </c>
      <c r="L2022" s="207"/>
      <c r="M2022" s="42"/>
      <c r="N2022" s="42"/>
      <c r="O2022" s="42"/>
      <c r="P2022" s="42"/>
      <c r="Q2022" s="42"/>
      <c r="R2022" s="42"/>
      <c r="S2022" s="42"/>
      <c r="T2022" s="42"/>
      <c r="U2022" s="42"/>
      <c r="V2022" s="42"/>
      <c r="W2022" s="42"/>
    </row>
    <row r="2023" spans="1:23" ht="102" x14ac:dyDescent="0.35">
      <c r="A2023" s="23">
        <v>23010122</v>
      </c>
      <c r="B2023" s="436" t="s">
        <v>2893</v>
      </c>
      <c r="C2023" s="23">
        <v>70713</v>
      </c>
      <c r="D2023" s="46">
        <v>40000010102</v>
      </c>
      <c r="E2023" s="25">
        <v>9121</v>
      </c>
      <c r="F2023" s="23">
        <v>10731908</v>
      </c>
      <c r="G2023" s="47" t="s">
        <v>809</v>
      </c>
      <c r="H2023" s="106">
        <v>22916667</v>
      </c>
      <c r="I2023" s="260"/>
      <c r="J2023" s="106"/>
      <c r="K2023" s="101">
        <f t="shared" si="38"/>
        <v>22916667</v>
      </c>
      <c r="L2023" s="207"/>
    </row>
    <row r="2024" spans="1:23" ht="76.5" x14ac:dyDescent="0.35">
      <c r="A2024" s="54">
        <v>23010122</v>
      </c>
      <c r="B2024" s="436" t="s">
        <v>2893</v>
      </c>
      <c r="C2024" s="54">
        <v>70713</v>
      </c>
      <c r="D2024" s="75">
        <v>40000010102</v>
      </c>
      <c r="E2024" s="56">
        <v>3101</v>
      </c>
      <c r="F2024" s="54">
        <v>10720500</v>
      </c>
      <c r="G2024" s="86" t="s">
        <v>810</v>
      </c>
      <c r="H2024" s="117">
        <v>10000000</v>
      </c>
      <c r="I2024" s="263"/>
      <c r="J2024" s="118"/>
      <c r="K2024" s="117">
        <f t="shared" si="38"/>
        <v>10000000</v>
      </c>
      <c r="L2024" s="400" t="s">
        <v>2555</v>
      </c>
    </row>
    <row r="2025" spans="1:23" ht="51" x14ac:dyDescent="0.35">
      <c r="A2025" s="23">
        <v>23010122</v>
      </c>
      <c r="B2025" s="436" t="s">
        <v>2893</v>
      </c>
      <c r="C2025" s="23">
        <v>70713</v>
      </c>
      <c r="D2025" s="46">
        <v>40000010102</v>
      </c>
      <c r="E2025" s="25">
        <v>3101</v>
      </c>
      <c r="F2025" s="23">
        <v>10720501</v>
      </c>
      <c r="G2025" s="47" t="s">
        <v>811</v>
      </c>
      <c r="H2025" s="106">
        <v>10000000</v>
      </c>
      <c r="I2025" s="260"/>
      <c r="J2025" s="106"/>
      <c r="K2025" s="101">
        <f t="shared" si="38"/>
        <v>10000000</v>
      </c>
      <c r="L2025" s="207"/>
    </row>
    <row r="2026" spans="1:23" ht="51" x14ac:dyDescent="0.35">
      <c r="A2026" s="23">
        <v>23010122</v>
      </c>
      <c r="B2026" s="436" t="s">
        <v>2893</v>
      </c>
      <c r="C2026" s="23">
        <v>70713</v>
      </c>
      <c r="D2026" s="46">
        <v>40000010102</v>
      </c>
      <c r="E2026" s="25">
        <v>3101</v>
      </c>
      <c r="F2026" s="23">
        <v>10710904</v>
      </c>
      <c r="G2026" s="47" t="s">
        <v>812</v>
      </c>
      <c r="H2026" s="106">
        <v>10000000</v>
      </c>
      <c r="I2026" s="260"/>
      <c r="J2026" s="106"/>
      <c r="K2026" s="101">
        <f t="shared" si="38"/>
        <v>10000000</v>
      </c>
      <c r="L2026" s="207"/>
    </row>
    <row r="2027" spans="1:23" ht="76.5" x14ac:dyDescent="0.35">
      <c r="A2027" s="54">
        <v>23010122</v>
      </c>
      <c r="B2027" s="436" t="s">
        <v>2893</v>
      </c>
      <c r="C2027" s="54">
        <v>70713</v>
      </c>
      <c r="D2027" s="75">
        <v>40000010102</v>
      </c>
      <c r="E2027" s="56">
        <v>3101</v>
      </c>
      <c r="F2027" s="54">
        <v>10721300</v>
      </c>
      <c r="G2027" s="86" t="s">
        <v>813</v>
      </c>
      <c r="H2027" s="117">
        <v>30000000</v>
      </c>
      <c r="I2027" s="263"/>
      <c r="J2027" s="118"/>
      <c r="K2027" s="117">
        <f t="shared" si="38"/>
        <v>30000000</v>
      </c>
      <c r="L2027" s="400" t="s">
        <v>2555</v>
      </c>
    </row>
    <row r="2028" spans="1:23" ht="102" x14ac:dyDescent="0.35">
      <c r="A2028" s="54">
        <v>23010122</v>
      </c>
      <c r="B2028" s="436" t="s">
        <v>2893</v>
      </c>
      <c r="C2028" s="54">
        <v>70713</v>
      </c>
      <c r="D2028" s="75">
        <v>40000010102</v>
      </c>
      <c r="E2028" s="54">
        <v>13101</v>
      </c>
      <c r="F2028" s="54">
        <v>10721300</v>
      </c>
      <c r="G2028" s="86" t="s">
        <v>814</v>
      </c>
      <c r="H2028" s="117">
        <v>35000000</v>
      </c>
      <c r="I2028" s="263"/>
      <c r="J2028" s="118"/>
      <c r="K2028" s="117">
        <f t="shared" si="38"/>
        <v>35000000</v>
      </c>
      <c r="L2028" s="400" t="s">
        <v>2555</v>
      </c>
    </row>
    <row r="2029" spans="1:23" ht="102" x14ac:dyDescent="0.35">
      <c r="A2029" s="54">
        <v>23010122</v>
      </c>
      <c r="B2029" s="436" t="s">
        <v>2893</v>
      </c>
      <c r="C2029" s="54">
        <v>70713</v>
      </c>
      <c r="D2029" s="75">
        <v>40000010102</v>
      </c>
      <c r="E2029" s="56">
        <v>3101</v>
      </c>
      <c r="F2029" s="54">
        <v>10720501</v>
      </c>
      <c r="G2029" s="86" t="s">
        <v>815</v>
      </c>
      <c r="H2029" s="117">
        <v>3333333</v>
      </c>
      <c r="I2029" s="263"/>
      <c r="J2029" s="118"/>
      <c r="K2029" s="117">
        <f t="shared" si="38"/>
        <v>3333333</v>
      </c>
      <c r="L2029" s="400" t="s">
        <v>2555</v>
      </c>
    </row>
    <row r="2030" spans="1:23" ht="102" x14ac:dyDescent="0.35">
      <c r="A2030" s="23">
        <v>23010122</v>
      </c>
      <c r="B2030" s="436" t="s">
        <v>2893</v>
      </c>
      <c r="C2030" s="23">
        <v>70713</v>
      </c>
      <c r="D2030" s="46">
        <v>40000010102</v>
      </c>
      <c r="E2030" s="25">
        <v>3101</v>
      </c>
      <c r="F2030" s="23">
        <v>10710904</v>
      </c>
      <c r="G2030" s="47" t="s">
        <v>816</v>
      </c>
      <c r="H2030" s="106">
        <v>3333333</v>
      </c>
      <c r="I2030" s="260"/>
      <c r="J2030" s="106"/>
      <c r="K2030" s="101">
        <f t="shared" si="38"/>
        <v>3333333</v>
      </c>
      <c r="L2030" s="207"/>
    </row>
    <row r="2031" spans="1:23" ht="102" x14ac:dyDescent="0.35">
      <c r="A2031" s="23">
        <v>23010122</v>
      </c>
      <c r="B2031" s="436" t="s">
        <v>2893</v>
      </c>
      <c r="C2031" s="23">
        <v>70713</v>
      </c>
      <c r="D2031" s="46">
        <v>40000010102</v>
      </c>
      <c r="E2031" s="25">
        <v>3101</v>
      </c>
      <c r="F2031" s="23">
        <v>10711101</v>
      </c>
      <c r="G2031" s="47" t="s">
        <v>817</v>
      </c>
      <c r="H2031" s="106">
        <v>3333333</v>
      </c>
      <c r="I2031" s="260"/>
      <c r="J2031" s="106"/>
      <c r="K2031" s="101">
        <f t="shared" si="38"/>
        <v>3333333</v>
      </c>
      <c r="L2031" s="207"/>
    </row>
    <row r="2032" spans="1:23" ht="102" x14ac:dyDescent="0.35">
      <c r="A2032" s="34">
        <v>23010122</v>
      </c>
      <c r="B2032" s="436" t="s">
        <v>2893</v>
      </c>
      <c r="C2032" s="34">
        <v>70713</v>
      </c>
      <c r="D2032" s="49">
        <v>40000010102</v>
      </c>
      <c r="E2032" s="36">
        <v>3101</v>
      </c>
      <c r="F2032" s="34">
        <v>10720702</v>
      </c>
      <c r="G2032" s="50" t="s">
        <v>818</v>
      </c>
      <c r="H2032" s="114">
        <v>3333333</v>
      </c>
      <c r="I2032" s="264"/>
      <c r="J2032" s="114"/>
      <c r="K2032" s="99">
        <f t="shared" si="38"/>
        <v>3333333</v>
      </c>
      <c r="L2032" s="206"/>
    </row>
    <row r="2033" spans="1:23" ht="102" x14ac:dyDescent="0.35">
      <c r="A2033" s="23">
        <v>23010122</v>
      </c>
      <c r="B2033" s="436" t="s">
        <v>2893</v>
      </c>
      <c r="C2033" s="23">
        <v>70713</v>
      </c>
      <c r="D2033" s="46">
        <v>40000010102</v>
      </c>
      <c r="E2033" s="25">
        <v>3101</v>
      </c>
      <c r="F2033" s="23">
        <v>10731607</v>
      </c>
      <c r="G2033" s="47" t="s">
        <v>819</v>
      </c>
      <c r="H2033" s="106">
        <v>3333333</v>
      </c>
      <c r="I2033" s="260"/>
      <c r="J2033" s="106"/>
      <c r="K2033" s="101">
        <f t="shared" si="38"/>
        <v>3333333</v>
      </c>
      <c r="L2033" s="207"/>
    </row>
    <row r="2034" spans="1:23" ht="102" x14ac:dyDescent="0.35">
      <c r="A2034" s="23">
        <v>23010122</v>
      </c>
      <c r="B2034" s="436" t="s">
        <v>2893</v>
      </c>
      <c r="C2034" s="23">
        <v>70713</v>
      </c>
      <c r="D2034" s="46">
        <v>40000010102</v>
      </c>
      <c r="E2034" s="25">
        <v>3101</v>
      </c>
      <c r="F2034" s="23">
        <v>10731908</v>
      </c>
      <c r="G2034" s="47" t="s">
        <v>820</v>
      </c>
      <c r="H2034" s="106">
        <v>3333333</v>
      </c>
      <c r="I2034" s="260"/>
      <c r="J2034" s="106"/>
      <c r="K2034" s="101">
        <f t="shared" si="38"/>
        <v>3333333</v>
      </c>
      <c r="L2034" s="207"/>
    </row>
    <row r="2035" spans="1:23" ht="76.5" x14ac:dyDescent="0.35">
      <c r="A2035" s="54">
        <v>23010122</v>
      </c>
      <c r="B2035" s="436" t="s">
        <v>2893</v>
      </c>
      <c r="C2035" s="54">
        <v>70713</v>
      </c>
      <c r="D2035" s="75">
        <v>40000010102</v>
      </c>
      <c r="E2035" s="56">
        <v>3101</v>
      </c>
      <c r="F2035" s="54">
        <v>10710904</v>
      </c>
      <c r="G2035" s="86" t="s">
        <v>821</v>
      </c>
      <c r="H2035" s="117">
        <v>434783</v>
      </c>
      <c r="I2035" s="263"/>
      <c r="J2035" s="118"/>
      <c r="K2035" s="117">
        <f t="shared" si="38"/>
        <v>434783</v>
      </c>
      <c r="L2035" s="400" t="s">
        <v>2555</v>
      </c>
    </row>
    <row r="2036" spans="1:23" ht="76.5" x14ac:dyDescent="0.35">
      <c r="A2036" s="23">
        <v>23010122</v>
      </c>
      <c r="B2036" s="436" t="s">
        <v>2893</v>
      </c>
      <c r="C2036" s="23">
        <v>70713</v>
      </c>
      <c r="D2036" s="46">
        <v>40000010102</v>
      </c>
      <c r="E2036" s="25">
        <v>3101</v>
      </c>
      <c r="F2036" s="23">
        <v>10711011</v>
      </c>
      <c r="G2036" s="26" t="s">
        <v>822</v>
      </c>
      <c r="H2036" s="106">
        <v>434783</v>
      </c>
      <c r="I2036" s="260"/>
      <c r="J2036" s="106"/>
      <c r="K2036" s="101">
        <f t="shared" si="38"/>
        <v>434783</v>
      </c>
      <c r="L2036" s="207"/>
    </row>
    <row r="2037" spans="1:23" ht="76.5" x14ac:dyDescent="0.35">
      <c r="A2037" s="23">
        <v>23010122</v>
      </c>
      <c r="B2037" s="436" t="s">
        <v>2893</v>
      </c>
      <c r="C2037" s="23">
        <v>70713</v>
      </c>
      <c r="D2037" s="46">
        <v>40000010102</v>
      </c>
      <c r="E2037" s="25">
        <v>3101</v>
      </c>
      <c r="F2037" s="23">
        <v>10711101</v>
      </c>
      <c r="G2037" s="26" t="s">
        <v>823</v>
      </c>
      <c r="H2037" s="106">
        <v>434783</v>
      </c>
      <c r="I2037" s="260"/>
      <c r="J2037" s="106"/>
      <c r="K2037" s="101">
        <f t="shared" si="38"/>
        <v>434783</v>
      </c>
      <c r="L2037" s="207"/>
    </row>
    <row r="2038" spans="1:23" ht="76.5" x14ac:dyDescent="0.35">
      <c r="A2038" s="23">
        <v>23010122</v>
      </c>
      <c r="B2038" s="436" t="s">
        <v>2893</v>
      </c>
      <c r="C2038" s="23">
        <v>70713</v>
      </c>
      <c r="D2038" s="46">
        <v>40000010102</v>
      </c>
      <c r="E2038" s="25">
        <v>3101</v>
      </c>
      <c r="F2038" s="23">
        <v>10711201</v>
      </c>
      <c r="G2038" s="26" t="s">
        <v>824</v>
      </c>
      <c r="H2038" s="106">
        <v>434783</v>
      </c>
      <c r="I2038" s="260"/>
      <c r="J2038" s="106"/>
      <c r="K2038" s="101">
        <f t="shared" si="38"/>
        <v>434783</v>
      </c>
      <c r="L2038" s="207"/>
    </row>
    <row r="2039" spans="1:23" ht="76.5" x14ac:dyDescent="0.35">
      <c r="A2039" s="23">
        <v>23010122</v>
      </c>
      <c r="B2039" s="436" t="s">
        <v>2893</v>
      </c>
      <c r="C2039" s="23">
        <v>70713</v>
      </c>
      <c r="D2039" s="46">
        <v>40000010102</v>
      </c>
      <c r="E2039" s="25">
        <v>3101</v>
      </c>
      <c r="F2039" s="23">
        <v>10712109</v>
      </c>
      <c r="G2039" s="47" t="s">
        <v>825</v>
      </c>
      <c r="H2039" s="106">
        <v>434783</v>
      </c>
      <c r="I2039" s="260"/>
      <c r="J2039" s="106"/>
      <c r="K2039" s="101">
        <f t="shared" si="38"/>
        <v>434783</v>
      </c>
      <c r="L2039" s="207"/>
    </row>
    <row r="2040" spans="1:23" ht="76.5" x14ac:dyDescent="0.35">
      <c r="A2040" s="23">
        <v>23010122</v>
      </c>
      <c r="B2040" s="436" t="s">
        <v>2893</v>
      </c>
      <c r="C2040" s="23">
        <v>70713</v>
      </c>
      <c r="D2040" s="46">
        <v>40000010102</v>
      </c>
      <c r="E2040" s="25">
        <v>3101</v>
      </c>
      <c r="F2040" s="23">
        <v>10712203</v>
      </c>
      <c r="G2040" s="26" t="s">
        <v>826</v>
      </c>
      <c r="H2040" s="106">
        <v>434783</v>
      </c>
      <c r="I2040" s="260"/>
      <c r="J2040" s="106"/>
      <c r="K2040" s="101">
        <f t="shared" si="38"/>
        <v>434783</v>
      </c>
      <c r="L2040" s="207"/>
    </row>
    <row r="2041" spans="1:23" ht="76.5" x14ac:dyDescent="0.35">
      <c r="A2041" s="23">
        <v>23010122</v>
      </c>
      <c r="B2041" s="436" t="s">
        <v>2893</v>
      </c>
      <c r="C2041" s="23">
        <v>70713</v>
      </c>
      <c r="D2041" s="46">
        <v>40000010102</v>
      </c>
      <c r="E2041" s="25">
        <v>3101</v>
      </c>
      <c r="F2041" s="23">
        <v>10712311</v>
      </c>
      <c r="G2041" s="26" t="s">
        <v>827</v>
      </c>
      <c r="H2041" s="106">
        <v>434783</v>
      </c>
      <c r="I2041" s="260"/>
      <c r="J2041" s="106"/>
      <c r="K2041" s="101">
        <f t="shared" si="38"/>
        <v>434783</v>
      </c>
      <c r="L2041" s="207"/>
    </row>
    <row r="2042" spans="1:23" ht="76.5" x14ac:dyDescent="0.35">
      <c r="A2042" s="23">
        <v>23010122</v>
      </c>
      <c r="B2042" s="436" t="s">
        <v>2893</v>
      </c>
      <c r="C2042" s="23">
        <v>70713</v>
      </c>
      <c r="D2042" s="46">
        <v>40000010102</v>
      </c>
      <c r="E2042" s="25">
        <v>3101</v>
      </c>
      <c r="F2042" s="23">
        <v>10720411</v>
      </c>
      <c r="G2042" s="26" t="s">
        <v>828</v>
      </c>
      <c r="H2042" s="106">
        <v>434783</v>
      </c>
      <c r="I2042" s="260"/>
      <c r="J2042" s="106"/>
      <c r="K2042" s="101">
        <f t="shared" si="38"/>
        <v>434783</v>
      </c>
      <c r="L2042" s="207"/>
    </row>
    <row r="2043" spans="1:23" s="151" customFormat="1" ht="76.5" x14ac:dyDescent="0.35">
      <c r="A2043" s="23">
        <v>23010122</v>
      </c>
      <c r="B2043" s="436" t="s">
        <v>2893</v>
      </c>
      <c r="C2043" s="23">
        <v>70713</v>
      </c>
      <c r="D2043" s="46">
        <v>40000010102</v>
      </c>
      <c r="E2043" s="25">
        <v>3101</v>
      </c>
      <c r="F2043" s="23">
        <v>10720501</v>
      </c>
      <c r="G2043" s="26" t="s">
        <v>829</v>
      </c>
      <c r="H2043" s="106">
        <v>434783</v>
      </c>
      <c r="I2043" s="260"/>
      <c r="J2043" s="106"/>
      <c r="K2043" s="101">
        <f t="shared" si="38"/>
        <v>434783</v>
      </c>
      <c r="L2043" s="207"/>
      <c r="M2043" s="42"/>
      <c r="N2043" s="42"/>
      <c r="O2043" s="42"/>
      <c r="P2043" s="42"/>
      <c r="Q2043" s="42"/>
      <c r="R2043" s="42"/>
      <c r="S2043" s="42"/>
      <c r="T2043" s="42"/>
      <c r="U2043" s="42"/>
      <c r="V2043" s="42"/>
      <c r="W2043" s="42"/>
    </row>
    <row r="2044" spans="1:23" ht="76.5" x14ac:dyDescent="0.35">
      <c r="A2044" s="23">
        <v>23010122</v>
      </c>
      <c r="B2044" s="436" t="s">
        <v>2893</v>
      </c>
      <c r="C2044" s="23">
        <v>70713</v>
      </c>
      <c r="D2044" s="46">
        <v>40000010102</v>
      </c>
      <c r="E2044" s="25">
        <v>3101</v>
      </c>
      <c r="F2044" s="23">
        <v>10720601</v>
      </c>
      <c r="G2044" s="26" t="s">
        <v>830</v>
      </c>
      <c r="H2044" s="106">
        <v>434783</v>
      </c>
      <c r="I2044" s="260"/>
      <c r="J2044" s="106"/>
      <c r="K2044" s="101">
        <f t="shared" si="38"/>
        <v>434783</v>
      </c>
      <c r="L2044" s="207"/>
    </row>
    <row r="2045" spans="1:23" ht="76.5" x14ac:dyDescent="0.35">
      <c r="A2045" s="34">
        <v>23010122</v>
      </c>
      <c r="B2045" s="436" t="s">
        <v>2893</v>
      </c>
      <c r="C2045" s="34">
        <v>70713</v>
      </c>
      <c r="D2045" s="49">
        <v>40000010102</v>
      </c>
      <c r="E2045" s="36">
        <v>3101</v>
      </c>
      <c r="F2045" s="34">
        <v>10720702</v>
      </c>
      <c r="G2045" s="37" t="s">
        <v>831</v>
      </c>
      <c r="H2045" s="114">
        <v>434783</v>
      </c>
      <c r="I2045" s="264"/>
      <c r="J2045" s="114"/>
      <c r="K2045" s="99">
        <f t="shared" ref="K2045:K2108" si="39">SUM(H2045,J2045)</f>
        <v>434783</v>
      </c>
      <c r="L2045" s="206"/>
    </row>
    <row r="2046" spans="1:23" ht="76.5" x14ac:dyDescent="0.35">
      <c r="A2046" s="23">
        <v>23010122</v>
      </c>
      <c r="B2046" s="436" t="s">
        <v>2893</v>
      </c>
      <c r="C2046" s="23">
        <v>70713</v>
      </c>
      <c r="D2046" s="46">
        <v>40000010102</v>
      </c>
      <c r="E2046" s="25">
        <v>3101</v>
      </c>
      <c r="F2046" s="23">
        <v>10720801</v>
      </c>
      <c r="G2046" s="26" t="s">
        <v>832</v>
      </c>
      <c r="H2046" s="106">
        <v>434783</v>
      </c>
      <c r="I2046" s="260"/>
      <c r="J2046" s="106"/>
      <c r="K2046" s="101">
        <f t="shared" si="39"/>
        <v>434783</v>
      </c>
      <c r="L2046" s="207"/>
    </row>
    <row r="2047" spans="1:23" ht="76.5" x14ac:dyDescent="0.35">
      <c r="A2047" s="23">
        <v>23010122</v>
      </c>
      <c r="B2047" s="436" t="s">
        <v>2893</v>
      </c>
      <c r="C2047" s="23">
        <v>70713</v>
      </c>
      <c r="D2047" s="46">
        <v>40000010102</v>
      </c>
      <c r="E2047" s="25">
        <v>3101</v>
      </c>
      <c r="F2047" s="23">
        <v>10721309</v>
      </c>
      <c r="G2047" s="47" t="s">
        <v>833</v>
      </c>
      <c r="H2047" s="106">
        <v>434783</v>
      </c>
      <c r="I2047" s="260"/>
      <c r="J2047" s="106"/>
      <c r="K2047" s="101">
        <f t="shared" si="39"/>
        <v>434783</v>
      </c>
      <c r="L2047" s="207"/>
    </row>
    <row r="2048" spans="1:23" ht="76.5" x14ac:dyDescent="0.35">
      <c r="A2048" s="23">
        <v>23010122</v>
      </c>
      <c r="B2048" s="436" t="s">
        <v>2893</v>
      </c>
      <c r="C2048" s="23">
        <v>70713</v>
      </c>
      <c r="D2048" s="46">
        <v>40000010102</v>
      </c>
      <c r="E2048" s="25">
        <v>3101</v>
      </c>
      <c r="F2048" s="23">
        <v>10722009</v>
      </c>
      <c r="G2048" s="47" t="s">
        <v>834</v>
      </c>
      <c r="H2048" s="106">
        <v>434783</v>
      </c>
      <c r="I2048" s="260"/>
      <c r="J2048" s="106"/>
      <c r="K2048" s="101">
        <f t="shared" si="39"/>
        <v>434783</v>
      </c>
      <c r="L2048" s="207"/>
    </row>
    <row r="2049" spans="1:12" ht="76.5" x14ac:dyDescent="0.35">
      <c r="A2049" s="23">
        <v>23010122</v>
      </c>
      <c r="B2049" s="436" t="s">
        <v>2893</v>
      </c>
      <c r="C2049" s="23">
        <v>70713</v>
      </c>
      <c r="D2049" s="46">
        <v>40000010102</v>
      </c>
      <c r="E2049" s="25">
        <v>3101</v>
      </c>
      <c r="F2049" s="23">
        <v>10730104</v>
      </c>
      <c r="G2049" s="26" t="s">
        <v>835</v>
      </c>
      <c r="H2049" s="106">
        <v>434783</v>
      </c>
      <c r="I2049" s="260"/>
      <c r="J2049" s="106"/>
      <c r="K2049" s="101">
        <f t="shared" si="39"/>
        <v>434783</v>
      </c>
      <c r="L2049" s="207"/>
    </row>
    <row r="2050" spans="1:12" ht="76.5" x14ac:dyDescent="0.35">
      <c r="A2050" s="23">
        <v>23010122</v>
      </c>
      <c r="B2050" s="436" t="s">
        <v>2893</v>
      </c>
      <c r="C2050" s="23">
        <v>70713</v>
      </c>
      <c r="D2050" s="46">
        <v>40000010102</v>
      </c>
      <c r="E2050" s="25">
        <v>3101</v>
      </c>
      <c r="F2050" s="23">
        <v>10730203</v>
      </c>
      <c r="G2050" s="26" t="s">
        <v>836</v>
      </c>
      <c r="H2050" s="106">
        <v>434783</v>
      </c>
      <c r="I2050" s="260"/>
      <c r="J2050" s="106"/>
      <c r="K2050" s="101">
        <f t="shared" si="39"/>
        <v>434783</v>
      </c>
      <c r="L2050" s="207"/>
    </row>
    <row r="2051" spans="1:12" ht="76.5" x14ac:dyDescent="0.35">
      <c r="A2051" s="23">
        <v>23010122</v>
      </c>
      <c r="B2051" s="436" t="s">
        <v>2893</v>
      </c>
      <c r="C2051" s="23">
        <v>70713</v>
      </c>
      <c r="D2051" s="46">
        <v>40000010102</v>
      </c>
      <c r="E2051" s="25">
        <v>3101</v>
      </c>
      <c r="F2051" s="23">
        <v>10730311</v>
      </c>
      <c r="G2051" s="26" t="s">
        <v>837</v>
      </c>
      <c r="H2051" s="106">
        <v>434783</v>
      </c>
      <c r="I2051" s="260"/>
      <c r="J2051" s="106"/>
      <c r="K2051" s="101">
        <f t="shared" si="39"/>
        <v>434783</v>
      </c>
      <c r="L2051" s="207"/>
    </row>
    <row r="2052" spans="1:12" ht="76.5" x14ac:dyDescent="0.35">
      <c r="A2052" s="23">
        <v>23010122</v>
      </c>
      <c r="B2052" s="436" t="s">
        <v>2893</v>
      </c>
      <c r="C2052" s="23">
        <v>70713</v>
      </c>
      <c r="D2052" s="46">
        <v>40000010102</v>
      </c>
      <c r="E2052" s="25">
        <v>3101</v>
      </c>
      <c r="F2052" s="23">
        <v>10731408</v>
      </c>
      <c r="G2052" s="47" t="s">
        <v>838</v>
      </c>
      <c r="H2052" s="106">
        <v>434783</v>
      </c>
      <c r="I2052" s="260"/>
      <c r="J2052" s="106"/>
      <c r="K2052" s="101">
        <f t="shared" si="39"/>
        <v>434783</v>
      </c>
      <c r="L2052" s="207"/>
    </row>
    <row r="2053" spans="1:12" ht="76.5" x14ac:dyDescent="0.35">
      <c r="A2053" s="23">
        <v>23010122</v>
      </c>
      <c r="B2053" s="436" t="s">
        <v>2893</v>
      </c>
      <c r="C2053" s="23">
        <v>70713</v>
      </c>
      <c r="D2053" s="46">
        <v>40000010102</v>
      </c>
      <c r="E2053" s="25">
        <v>3101</v>
      </c>
      <c r="F2053" s="23">
        <v>10731511</v>
      </c>
      <c r="G2053" s="26" t="s">
        <v>839</v>
      </c>
      <c r="H2053" s="106">
        <v>434783</v>
      </c>
      <c r="I2053" s="260"/>
      <c r="J2053" s="106"/>
      <c r="K2053" s="101">
        <f t="shared" si="39"/>
        <v>434783</v>
      </c>
      <c r="L2053" s="207"/>
    </row>
    <row r="2054" spans="1:12" ht="76.5" x14ac:dyDescent="0.35">
      <c r="A2054" s="23">
        <v>23010122</v>
      </c>
      <c r="B2054" s="436" t="s">
        <v>2893</v>
      </c>
      <c r="C2054" s="23">
        <v>70713</v>
      </c>
      <c r="D2054" s="46">
        <v>40000010102</v>
      </c>
      <c r="E2054" s="25">
        <v>3101</v>
      </c>
      <c r="F2054" s="23">
        <v>10731607</v>
      </c>
      <c r="G2054" s="26" t="s">
        <v>840</v>
      </c>
      <c r="H2054" s="106">
        <v>434783</v>
      </c>
      <c r="I2054" s="260"/>
      <c r="J2054" s="106"/>
      <c r="K2054" s="101">
        <f t="shared" si="39"/>
        <v>434783</v>
      </c>
      <c r="L2054" s="207"/>
    </row>
    <row r="2055" spans="1:12" ht="76.5" x14ac:dyDescent="0.35">
      <c r="A2055" s="23">
        <v>23010122</v>
      </c>
      <c r="B2055" s="436" t="s">
        <v>2893</v>
      </c>
      <c r="C2055" s="23">
        <v>70713</v>
      </c>
      <c r="D2055" s="46">
        <v>40000010102</v>
      </c>
      <c r="E2055" s="25">
        <v>3101</v>
      </c>
      <c r="F2055" s="23">
        <v>10731710</v>
      </c>
      <c r="G2055" s="26" t="s">
        <v>841</v>
      </c>
      <c r="H2055" s="106">
        <v>434783</v>
      </c>
      <c r="I2055" s="260"/>
      <c r="J2055" s="106"/>
      <c r="K2055" s="101">
        <f t="shared" si="39"/>
        <v>434783</v>
      </c>
      <c r="L2055" s="207"/>
    </row>
    <row r="2056" spans="1:12" ht="76.5" x14ac:dyDescent="0.35">
      <c r="A2056" s="34">
        <v>23010122</v>
      </c>
      <c r="B2056" s="436" t="s">
        <v>2893</v>
      </c>
      <c r="C2056" s="34">
        <v>70713</v>
      </c>
      <c r="D2056" s="49">
        <v>40000010102</v>
      </c>
      <c r="E2056" s="36">
        <v>3101</v>
      </c>
      <c r="F2056" s="34">
        <v>10731808</v>
      </c>
      <c r="G2056" s="37" t="s">
        <v>842</v>
      </c>
      <c r="H2056" s="114">
        <v>434783</v>
      </c>
      <c r="I2056" s="264"/>
      <c r="J2056" s="114"/>
      <c r="K2056" s="99">
        <f t="shared" si="39"/>
        <v>434783</v>
      </c>
      <c r="L2056" s="206"/>
    </row>
    <row r="2057" spans="1:12" ht="76.5" x14ac:dyDescent="0.35">
      <c r="A2057" s="23">
        <v>23010122</v>
      </c>
      <c r="B2057" s="436" t="s">
        <v>2893</v>
      </c>
      <c r="C2057" s="23">
        <v>70713</v>
      </c>
      <c r="D2057" s="46">
        <v>40000010102</v>
      </c>
      <c r="E2057" s="25">
        <v>3101</v>
      </c>
      <c r="F2057" s="23">
        <v>10731908</v>
      </c>
      <c r="G2057" s="26" t="s">
        <v>843</v>
      </c>
      <c r="H2057" s="106">
        <v>434783</v>
      </c>
      <c r="I2057" s="260"/>
      <c r="J2057" s="106"/>
      <c r="K2057" s="101">
        <f t="shared" si="39"/>
        <v>434783</v>
      </c>
      <c r="L2057" s="207"/>
    </row>
    <row r="2058" spans="1:12" ht="76.5" x14ac:dyDescent="0.35">
      <c r="A2058" s="54">
        <v>23010122</v>
      </c>
      <c r="B2058" s="436" t="s">
        <v>2893</v>
      </c>
      <c r="C2058" s="54">
        <v>70713</v>
      </c>
      <c r="D2058" s="75">
        <v>40000010102</v>
      </c>
      <c r="E2058" s="56">
        <v>3101</v>
      </c>
      <c r="F2058" s="54">
        <v>10721300</v>
      </c>
      <c r="G2058" s="86" t="s">
        <v>844</v>
      </c>
      <c r="H2058" s="117">
        <v>15000000</v>
      </c>
      <c r="I2058" s="263"/>
      <c r="J2058" s="118"/>
      <c r="K2058" s="117">
        <f t="shared" si="39"/>
        <v>15000000</v>
      </c>
      <c r="L2058" s="400" t="s">
        <v>2555</v>
      </c>
    </row>
    <row r="2059" spans="1:12" ht="51" x14ac:dyDescent="0.35">
      <c r="A2059" s="54">
        <v>23010122</v>
      </c>
      <c r="B2059" s="436" t="s">
        <v>2893</v>
      </c>
      <c r="C2059" s="54">
        <v>70713</v>
      </c>
      <c r="D2059" s="75">
        <v>40000010102</v>
      </c>
      <c r="E2059" s="56">
        <v>3101</v>
      </c>
      <c r="F2059" s="54">
        <v>10721300</v>
      </c>
      <c r="G2059" s="86" t="s">
        <v>845</v>
      </c>
      <c r="H2059" s="117">
        <v>5000000</v>
      </c>
      <c r="I2059" s="263"/>
      <c r="J2059" s="118"/>
      <c r="K2059" s="117">
        <f t="shared" si="39"/>
        <v>5000000</v>
      </c>
      <c r="L2059" s="400" t="s">
        <v>2555</v>
      </c>
    </row>
    <row r="2060" spans="1:12" ht="51" x14ac:dyDescent="0.35">
      <c r="A2060" s="275">
        <v>23010122</v>
      </c>
      <c r="B2060" s="436" t="s">
        <v>2893</v>
      </c>
      <c r="C2060" s="275">
        <v>70713</v>
      </c>
      <c r="D2060" s="447" t="s">
        <v>544</v>
      </c>
      <c r="E2060" s="453" t="s">
        <v>545</v>
      </c>
      <c r="F2060" s="275">
        <v>10721300</v>
      </c>
      <c r="G2060" s="462" t="s">
        <v>950</v>
      </c>
      <c r="H2060" s="478"/>
      <c r="I2060" s="500"/>
      <c r="J2060" s="520">
        <v>10000000</v>
      </c>
      <c r="K2060" s="478">
        <f t="shared" si="39"/>
        <v>10000000</v>
      </c>
      <c r="L2060" s="564"/>
    </row>
    <row r="2061" spans="1:12" ht="76.5" x14ac:dyDescent="0.35">
      <c r="A2061" s="275">
        <v>23010122</v>
      </c>
      <c r="B2061" s="436" t="s">
        <v>2893</v>
      </c>
      <c r="C2061" s="275">
        <v>70713</v>
      </c>
      <c r="D2061" s="447" t="s">
        <v>544</v>
      </c>
      <c r="E2061" s="453" t="s">
        <v>545</v>
      </c>
      <c r="F2061" s="275">
        <v>10721300</v>
      </c>
      <c r="G2061" s="462" t="s">
        <v>951</v>
      </c>
      <c r="H2061" s="478"/>
      <c r="I2061" s="500"/>
      <c r="J2061" s="520">
        <v>30000000</v>
      </c>
      <c r="K2061" s="478">
        <f t="shared" si="39"/>
        <v>30000000</v>
      </c>
      <c r="L2061" s="564"/>
    </row>
    <row r="2062" spans="1:12" x14ac:dyDescent="0.35">
      <c r="A2062" s="23">
        <v>23010122</v>
      </c>
      <c r="B2062" s="436" t="s">
        <v>2893</v>
      </c>
      <c r="C2062" s="23">
        <v>70740</v>
      </c>
      <c r="D2062" s="46" t="s">
        <v>544</v>
      </c>
      <c r="E2062" s="25">
        <v>3101</v>
      </c>
      <c r="F2062" s="23">
        <v>10721300</v>
      </c>
      <c r="G2062" s="26" t="s">
        <v>418</v>
      </c>
      <c r="H2062" s="27"/>
      <c r="I2062" s="215">
        <v>4804000</v>
      </c>
      <c r="J2062" s="41">
        <v>9099800</v>
      </c>
      <c r="K2062" s="41">
        <f t="shared" si="39"/>
        <v>9099800</v>
      </c>
      <c r="L2062" s="207"/>
    </row>
    <row r="2063" spans="1:12" x14ac:dyDescent="0.35">
      <c r="A2063" s="23">
        <v>23010120</v>
      </c>
      <c r="B2063" s="436" t="s">
        <v>2892</v>
      </c>
      <c r="C2063" s="23">
        <v>70133</v>
      </c>
      <c r="D2063" s="46">
        <v>130000010106</v>
      </c>
      <c r="E2063" s="25">
        <v>3101</v>
      </c>
      <c r="F2063" s="23">
        <v>10721300</v>
      </c>
      <c r="G2063" s="26" t="s">
        <v>417</v>
      </c>
      <c r="H2063" s="41">
        <v>250000</v>
      </c>
      <c r="I2063" s="220"/>
      <c r="J2063" s="41"/>
      <c r="K2063" s="27">
        <f t="shared" si="39"/>
        <v>250000</v>
      </c>
      <c r="L2063" s="207"/>
    </row>
    <row r="2064" spans="1:12" ht="51" x14ac:dyDescent="0.35">
      <c r="A2064" s="23">
        <v>23010119</v>
      </c>
      <c r="B2064" s="436" t="s">
        <v>2890</v>
      </c>
      <c r="C2064" s="23">
        <v>70435</v>
      </c>
      <c r="D2064" s="46">
        <v>30000020105</v>
      </c>
      <c r="E2064" s="25">
        <v>3101</v>
      </c>
      <c r="F2064" s="23">
        <v>10721300</v>
      </c>
      <c r="G2064" s="26" t="s">
        <v>2570</v>
      </c>
      <c r="H2064" s="27">
        <v>530000</v>
      </c>
      <c r="I2064" s="215"/>
      <c r="J2064" s="41"/>
      <c r="K2064" s="41">
        <f t="shared" si="39"/>
        <v>530000</v>
      </c>
      <c r="L2064" s="207"/>
    </row>
    <row r="2065" spans="1:23" ht="51" x14ac:dyDescent="0.35">
      <c r="A2065" s="23">
        <v>23010119</v>
      </c>
      <c r="B2065" s="436" t="s">
        <v>2890</v>
      </c>
      <c r="C2065" s="23">
        <v>70435</v>
      </c>
      <c r="D2065" s="46">
        <v>30000020105</v>
      </c>
      <c r="E2065" s="25">
        <v>3101</v>
      </c>
      <c r="F2065" s="23">
        <v>10721300</v>
      </c>
      <c r="G2065" s="47" t="s">
        <v>2571</v>
      </c>
      <c r="H2065" s="27">
        <v>1060000</v>
      </c>
      <c r="I2065" s="215"/>
      <c r="J2065" s="41"/>
      <c r="K2065" s="41">
        <f t="shared" si="39"/>
        <v>1060000</v>
      </c>
      <c r="L2065" s="207"/>
    </row>
    <row r="2066" spans="1:23" ht="51" x14ac:dyDescent="0.35">
      <c r="A2066" s="23">
        <v>23010119</v>
      </c>
      <c r="B2066" s="436" t="s">
        <v>2890</v>
      </c>
      <c r="C2066" s="23">
        <v>70133</v>
      </c>
      <c r="D2066" s="46">
        <v>30000020105</v>
      </c>
      <c r="E2066" s="25">
        <v>3101</v>
      </c>
      <c r="F2066" s="23">
        <v>10721300</v>
      </c>
      <c r="G2066" s="26" t="s">
        <v>2572</v>
      </c>
      <c r="H2066" s="27">
        <v>48530000</v>
      </c>
      <c r="I2066" s="215"/>
      <c r="J2066" s="41">
        <v>-20000000</v>
      </c>
      <c r="K2066" s="41">
        <f t="shared" si="39"/>
        <v>28530000</v>
      </c>
      <c r="L2066" s="207"/>
    </row>
    <row r="2067" spans="1:23" ht="51" x14ac:dyDescent="0.35">
      <c r="A2067" s="54">
        <v>23010119</v>
      </c>
      <c r="B2067" s="436" t="s">
        <v>2891</v>
      </c>
      <c r="C2067" s="54">
        <v>70630</v>
      </c>
      <c r="D2067" s="75">
        <v>140000010101</v>
      </c>
      <c r="E2067" s="56">
        <v>3101</v>
      </c>
      <c r="F2067" s="54">
        <v>10721300</v>
      </c>
      <c r="G2067" s="86" t="s">
        <v>2710</v>
      </c>
      <c r="H2067" s="58">
        <v>2120000</v>
      </c>
      <c r="I2067" s="221"/>
      <c r="J2067" s="87"/>
      <c r="K2067" s="58">
        <f t="shared" si="39"/>
        <v>2120000</v>
      </c>
      <c r="L2067" s="400" t="s">
        <v>2551</v>
      </c>
    </row>
    <row r="2068" spans="1:23" x14ac:dyDescent="0.35">
      <c r="A2068" s="23">
        <v>23010119</v>
      </c>
      <c r="B2068" s="436" t="s">
        <v>2891</v>
      </c>
      <c r="C2068" s="23">
        <v>70443</v>
      </c>
      <c r="D2068" s="46">
        <v>60000010103</v>
      </c>
      <c r="E2068" s="25">
        <v>3101</v>
      </c>
      <c r="F2068" s="23">
        <v>10721300</v>
      </c>
      <c r="G2068" s="26" t="s">
        <v>277</v>
      </c>
      <c r="H2068" s="27">
        <v>4240000</v>
      </c>
      <c r="I2068" s="215"/>
      <c r="J2068" s="41"/>
      <c r="K2068" s="27">
        <f t="shared" si="39"/>
        <v>4240000</v>
      </c>
      <c r="L2068" s="207"/>
    </row>
    <row r="2069" spans="1:23" ht="51" x14ac:dyDescent="0.35">
      <c r="A2069" s="299">
        <v>23010119</v>
      </c>
      <c r="B2069" s="436" t="s">
        <v>2891</v>
      </c>
      <c r="C2069" s="299">
        <v>70435</v>
      </c>
      <c r="D2069" s="300">
        <v>30000020105</v>
      </c>
      <c r="E2069" s="301">
        <v>3101</v>
      </c>
      <c r="F2069" s="299">
        <v>10721300</v>
      </c>
      <c r="G2069" s="302" t="s">
        <v>2105</v>
      </c>
      <c r="H2069" s="303">
        <v>1000000</v>
      </c>
      <c r="I2069" s="304"/>
      <c r="J2069" s="297">
        <v>27000000</v>
      </c>
      <c r="K2069" s="291">
        <f t="shared" si="39"/>
        <v>28000000</v>
      </c>
      <c r="L2069" s="560"/>
      <c r="M2069" s="293"/>
      <c r="N2069" s="293"/>
      <c r="O2069" s="293"/>
      <c r="P2069" s="293"/>
      <c r="Q2069" s="293"/>
      <c r="R2069" s="293"/>
      <c r="S2069" s="293"/>
      <c r="T2069" s="293"/>
      <c r="U2069" s="293"/>
      <c r="V2069" s="293"/>
      <c r="W2069" s="293"/>
    </row>
    <row r="2070" spans="1:23" ht="51" x14ac:dyDescent="0.35">
      <c r="A2070" s="23">
        <v>23010119</v>
      </c>
      <c r="B2070" s="436" t="s">
        <v>2891</v>
      </c>
      <c r="C2070" s="23">
        <v>70435</v>
      </c>
      <c r="D2070" s="46">
        <v>30000020105</v>
      </c>
      <c r="E2070" s="25">
        <v>3101</v>
      </c>
      <c r="F2070" s="23">
        <v>10721300</v>
      </c>
      <c r="G2070" s="47" t="s">
        <v>375</v>
      </c>
      <c r="H2070" s="27">
        <v>5000000</v>
      </c>
      <c r="I2070" s="215"/>
      <c r="J2070" s="41"/>
      <c r="K2070" s="27">
        <f t="shared" si="39"/>
        <v>5000000</v>
      </c>
      <c r="L2070" s="559"/>
    </row>
    <row r="2071" spans="1:23" ht="51" x14ac:dyDescent="0.35">
      <c r="A2071" s="284">
        <v>23010119</v>
      </c>
      <c r="B2071" s="436" t="s">
        <v>2891</v>
      </c>
      <c r="C2071" s="284">
        <v>70435</v>
      </c>
      <c r="D2071" s="285">
        <v>30000020105</v>
      </c>
      <c r="E2071" s="286">
        <v>3101</v>
      </c>
      <c r="F2071" s="284">
        <v>10721300</v>
      </c>
      <c r="G2071" s="287" t="s">
        <v>1042</v>
      </c>
      <c r="H2071" s="288"/>
      <c r="I2071" s="289"/>
      <c r="J2071" s="290">
        <v>6672000</v>
      </c>
      <c r="K2071" s="550">
        <f t="shared" si="39"/>
        <v>6672000</v>
      </c>
      <c r="L2071" s="571"/>
      <c r="M2071" s="293"/>
      <c r="N2071" s="293"/>
      <c r="O2071" s="293"/>
      <c r="P2071" s="293"/>
      <c r="Q2071" s="293"/>
      <c r="R2071" s="293"/>
      <c r="S2071" s="293"/>
      <c r="T2071" s="293"/>
      <c r="U2071" s="293"/>
      <c r="V2071" s="293"/>
      <c r="W2071" s="293"/>
    </row>
    <row r="2072" spans="1:23" ht="51" x14ac:dyDescent="0.35">
      <c r="A2072" s="23">
        <v>23010119</v>
      </c>
      <c r="B2072" s="436" t="s">
        <v>2891</v>
      </c>
      <c r="C2072" s="23">
        <v>70435</v>
      </c>
      <c r="D2072" s="46">
        <v>30000020105</v>
      </c>
      <c r="E2072" s="25">
        <v>3101</v>
      </c>
      <c r="F2072" s="23">
        <v>10721300</v>
      </c>
      <c r="G2072" s="47" t="s">
        <v>376</v>
      </c>
      <c r="H2072" s="27">
        <v>1000000</v>
      </c>
      <c r="I2072" s="215"/>
      <c r="J2072" s="41"/>
      <c r="K2072" s="27">
        <f t="shared" si="39"/>
        <v>1000000</v>
      </c>
      <c r="L2072" s="559"/>
    </row>
    <row r="2073" spans="1:23" ht="51" x14ac:dyDescent="0.35">
      <c r="A2073" s="23">
        <v>23010119</v>
      </c>
      <c r="B2073" s="436" t="s">
        <v>2891</v>
      </c>
      <c r="C2073" s="23">
        <v>70435</v>
      </c>
      <c r="D2073" s="46">
        <v>30000020105</v>
      </c>
      <c r="E2073" s="25">
        <v>3101</v>
      </c>
      <c r="F2073" s="23">
        <v>10721300</v>
      </c>
      <c r="G2073" s="47" t="s">
        <v>377</v>
      </c>
      <c r="H2073" s="27">
        <v>104845.31200000001</v>
      </c>
      <c r="I2073" s="215"/>
      <c r="J2073" s="41"/>
      <c r="K2073" s="27">
        <f t="shared" si="39"/>
        <v>104845.31200000001</v>
      </c>
      <c r="L2073" s="559"/>
    </row>
    <row r="2074" spans="1:23" x14ac:dyDescent="0.35">
      <c r="A2074" s="23">
        <v>23010119</v>
      </c>
      <c r="B2074" s="436" t="s">
        <v>2892</v>
      </c>
      <c r="C2074" s="23">
        <v>70435</v>
      </c>
      <c r="D2074" s="46">
        <v>30000020105</v>
      </c>
      <c r="E2074" s="25">
        <v>3101</v>
      </c>
      <c r="F2074" s="23">
        <v>10721300</v>
      </c>
      <c r="G2074" s="26" t="s">
        <v>416</v>
      </c>
      <c r="H2074" s="27">
        <v>4000000</v>
      </c>
      <c r="I2074" s="215"/>
      <c r="J2074" s="41"/>
      <c r="K2074" s="27">
        <f t="shared" si="39"/>
        <v>4000000</v>
      </c>
      <c r="L2074" s="207"/>
    </row>
    <row r="2075" spans="1:23" ht="51" x14ac:dyDescent="0.35">
      <c r="A2075" s="23">
        <v>23010119</v>
      </c>
      <c r="B2075" s="436" t="s">
        <v>2892</v>
      </c>
      <c r="C2075" s="23">
        <v>70133</v>
      </c>
      <c r="D2075" s="46">
        <v>30000020105</v>
      </c>
      <c r="E2075" s="25">
        <v>3101</v>
      </c>
      <c r="F2075" s="23">
        <v>10721306</v>
      </c>
      <c r="G2075" s="47" t="s">
        <v>456</v>
      </c>
      <c r="H2075" s="27">
        <v>11846051.699999999</v>
      </c>
      <c r="I2075" s="215"/>
      <c r="J2075" s="27">
        <v>15999592</v>
      </c>
      <c r="K2075" s="93">
        <f t="shared" si="39"/>
        <v>27845643.699999999</v>
      </c>
      <c r="L2075" s="207"/>
    </row>
    <row r="2076" spans="1:23" ht="51" x14ac:dyDescent="0.35">
      <c r="A2076" s="23">
        <v>23010119</v>
      </c>
      <c r="B2076" s="436" t="s">
        <v>2893</v>
      </c>
      <c r="C2076" s="23">
        <v>70435</v>
      </c>
      <c r="D2076" s="46">
        <v>140000010104</v>
      </c>
      <c r="E2076" s="25">
        <v>3101</v>
      </c>
      <c r="F2076" s="23">
        <v>10731700</v>
      </c>
      <c r="G2076" s="47" t="s">
        <v>567</v>
      </c>
      <c r="H2076" s="27">
        <v>4400000</v>
      </c>
      <c r="I2076" s="215"/>
      <c r="J2076" s="41"/>
      <c r="K2076" s="27">
        <f t="shared" si="39"/>
        <v>4400000</v>
      </c>
      <c r="L2076" s="207"/>
    </row>
    <row r="2077" spans="1:23" ht="51" x14ac:dyDescent="0.35">
      <c r="A2077" s="23">
        <v>23010119</v>
      </c>
      <c r="B2077" s="436" t="s">
        <v>2893</v>
      </c>
      <c r="C2077" s="23">
        <v>70435</v>
      </c>
      <c r="D2077" s="46">
        <v>30000020105</v>
      </c>
      <c r="E2077" s="25">
        <v>3101</v>
      </c>
      <c r="F2077" s="23">
        <v>10721300</v>
      </c>
      <c r="G2077" s="47" t="s">
        <v>594</v>
      </c>
      <c r="H2077" s="101">
        <v>9376420.1999999993</v>
      </c>
      <c r="I2077" s="255">
        <v>4904700</v>
      </c>
      <c r="J2077" s="108">
        <v>-4376420</v>
      </c>
      <c r="K2077" s="101">
        <f t="shared" si="39"/>
        <v>5000000.1999999993</v>
      </c>
      <c r="L2077" s="559"/>
    </row>
    <row r="2078" spans="1:23" x14ac:dyDescent="0.35">
      <c r="A2078" s="23">
        <v>23010119</v>
      </c>
      <c r="B2078" s="436" t="s">
        <v>2893</v>
      </c>
      <c r="C2078" s="23">
        <v>70435</v>
      </c>
      <c r="D2078" s="46">
        <v>30000020105</v>
      </c>
      <c r="E2078" s="25">
        <v>3101</v>
      </c>
      <c r="F2078" s="23">
        <v>10721300</v>
      </c>
      <c r="G2078" s="26" t="s">
        <v>617</v>
      </c>
      <c r="H2078" s="101">
        <v>1500000</v>
      </c>
      <c r="I2078" s="255"/>
      <c r="J2078" s="106"/>
      <c r="K2078" s="101">
        <f t="shared" si="39"/>
        <v>1500000</v>
      </c>
      <c r="L2078" s="559"/>
    </row>
    <row r="2079" spans="1:23" ht="51" x14ac:dyDescent="0.35">
      <c r="A2079" s="54">
        <v>23010119</v>
      </c>
      <c r="B2079" s="436" t="s">
        <v>2893</v>
      </c>
      <c r="C2079" s="54">
        <v>70435</v>
      </c>
      <c r="D2079" s="75">
        <v>140000010101</v>
      </c>
      <c r="E2079" s="56">
        <v>3101</v>
      </c>
      <c r="F2079" s="54">
        <v>10720501</v>
      </c>
      <c r="G2079" s="86" t="s">
        <v>779</v>
      </c>
      <c r="H2079" s="117">
        <v>12500000</v>
      </c>
      <c r="I2079" s="263"/>
      <c r="J2079" s="118"/>
      <c r="K2079" s="117">
        <f t="shared" si="39"/>
        <v>12500000</v>
      </c>
      <c r="L2079" s="400" t="s">
        <v>2555</v>
      </c>
    </row>
    <row r="2080" spans="1:23" ht="51" x14ac:dyDescent="0.35">
      <c r="A2080" s="23">
        <v>23010119</v>
      </c>
      <c r="B2080" s="436" t="s">
        <v>2893</v>
      </c>
      <c r="C2080" s="23">
        <v>70435</v>
      </c>
      <c r="D2080" s="46">
        <v>140000010101</v>
      </c>
      <c r="E2080" s="25">
        <v>3102</v>
      </c>
      <c r="F2080" s="23">
        <v>10731908</v>
      </c>
      <c r="G2080" s="47" t="s">
        <v>780</v>
      </c>
      <c r="H2080" s="106">
        <v>12500000</v>
      </c>
      <c r="I2080" s="260"/>
      <c r="J2080" s="106"/>
      <c r="K2080" s="101">
        <f t="shared" si="39"/>
        <v>12500000</v>
      </c>
      <c r="L2080" s="207"/>
    </row>
    <row r="2081" spans="1:12" x14ac:dyDescent="0.35">
      <c r="A2081" s="23">
        <v>23010119</v>
      </c>
      <c r="B2081" s="436" t="s">
        <v>2893</v>
      </c>
      <c r="C2081" s="23">
        <v>70435</v>
      </c>
      <c r="D2081" s="46">
        <v>140000010101</v>
      </c>
      <c r="E2081" s="25">
        <v>3103</v>
      </c>
      <c r="F2081" s="23">
        <v>10710904</v>
      </c>
      <c r="G2081" s="120" t="s">
        <v>781</v>
      </c>
      <c r="H2081" s="106">
        <v>12500000</v>
      </c>
      <c r="I2081" s="260"/>
      <c r="J2081" s="106"/>
      <c r="K2081" s="101">
        <f t="shared" si="39"/>
        <v>12500000</v>
      </c>
      <c r="L2081" s="207"/>
    </row>
    <row r="2082" spans="1:12" ht="51" x14ac:dyDescent="0.35">
      <c r="A2082" s="34">
        <v>23010119</v>
      </c>
      <c r="B2082" s="436" t="s">
        <v>2893</v>
      </c>
      <c r="C2082" s="34">
        <v>70435</v>
      </c>
      <c r="D2082" s="49">
        <v>140000010101</v>
      </c>
      <c r="E2082" s="36">
        <v>3104</v>
      </c>
      <c r="F2082" s="34">
        <v>10721300</v>
      </c>
      <c r="G2082" s="37" t="s">
        <v>782</v>
      </c>
      <c r="H2082" s="114">
        <v>12500000</v>
      </c>
      <c r="I2082" s="264"/>
      <c r="J2082" s="114"/>
      <c r="K2082" s="99">
        <f t="shared" si="39"/>
        <v>12500000</v>
      </c>
      <c r="L2082" s="206"/>
    </row>
    <row r="2083" spans="1:12" ht="76.5" x14ac:dyDescent="0.35">
      <c r="A2083" s="54">
        <v>23010119</v>
      </c>
      <c r="B2083" s="436" t="s">
        <v>2893</v>
      </c>
      <c r="C2083" s="54">
        <v>70435</v>
      </c>
      <c r="D2083" s="75">
        <v>140000010101</v>
      </c>
      <c r="E2083" s="56">
        <v>3101</v>
      </c>
      <c r="F2083" s="54">
        <v>10721300</v>
      </c>
      <c r="G2083" s="57" t="s">
        <v>783</v>
      </c>
      <c r="H2083" s="117">
        <v>2000000</v>
      </c>
      <c r="I2083" s="263"/>
      <c r="J2083" s="118"/>
      <c r="K2083" s="117">
        <f t="shared" si="39"/>
        <v>2000000</v>
      </c>
      <c r="L2083" s="400" t="s">
        <v>2555</v>
      </c>
    </row>
    <row r="2084" spans="1:12" ht="51" x14ac:dyDescent="0.35">
      <c r="A2084" s="54">
        <v>23010119</v>
      </c>
      <c r="B2084" s="436" t="s">
        <v>2893</v>
      </c>
      <c r="C2084" s="54">
        <v>70435</v>
      </c>
      <c r="D2084" s="75">
        <v>140000010101</v>
      </c>
      <c r="E2084" s="56">
        <v>3101</v>
      </c>
      <c r="F2084" s="54">
        <v>10721300</v>
      </c>
      <c r="G2084" s="86" t="s">
        <v>784</v>
      </c>
      <c r="H2084" s="117">
        <v>20000000</v>
      </c>
      <c r="I2084" s="263"/>
      <c r="J2084" s="118"/>
      <c r="K2084" s="117">
        <f t="shared" si="39"/>
        <v>20000000</v>
      </c>
      <c r="L2084" s="400" t="s">
        <v>2555</v>
      </c>
    </row>
    <row r="2085" spans="1:12" ht="76.5" x14ac:dyDescent="0.35">
      <c r="A2085" s="54">
        <v>23010119</v>
      </c>
      <c r="B2085" s="436" t="s">
        <v>2893</v>
      </c>
      <c r="C2085" s="54">
        <v>70435</v>
      </c>
      <c r="D2085" s="75">
        <v>140000010101</v>
      </c>
      <c r="E2085" s="56">
        <v>3101</v>
      </c>
      <c r="F2085" s="54">
        <v>10721300</v>
      </c>
      <c r="G2085" s="86" t="s">
        <v>785</v>
      </c>
      <c r="H2085" s="117">
        <v>30000000</v>
      </c>
      <c r="I2085" s="263"/>
      <c r="J2085" s="118"/>
      <c r="K2085" s="117">
        <f t="shared" si="39"/>
        <v>30000000</v>
      </c>
      <c r="L2085" s="400" t="s">
        <v>2555</v>
      </c>
    </row>
    <row r="2086" spans="1:12" x14ac:dyDescent="0.35">
      <c r="A2086" s="54">
        <v>23010119</v>
      </c>
      <c r="B2086" s="436" t="s">
        <v>2893</v>
      </c>
      <c r="C2086" s="54">
        <v>70435</v>
      </c>
      <c r="D2086" s="75">
        <v>30000020105</v>
      </c>
      <c r="E2086" s="56">
        <v>3101</v>
      </c>
      <c r="F2086" s="54">
        <v>10721300</v>
      </c>
      <c r="G2086" s="57" t="s">
        <v>617</v>
      </c>
      <c r="H2086" s="58">
        <v>198450</v>
      </c>
      <c r="I2086" s="221"/>
      <c r="J2086" s="58"/>
      <c r="K2086" s="58">
        <f t="shared" si="39"/>
        <v>198450</v>
      </c>
      <c r="L2086" s="400" t="s">
        <v>2557</v>
      </c>
    </row>
    <row r="2087" spans="1:12" x14ac:dyDescent="0.35">
      <c r="A2087" s="23">
        <v>23010118</v>
      </c>
      <c r="B2087" s="436" t="s">
        <v>2890</v>
      </c>
      <c r="C2087" s="23">
        <v>70460</v>
      </c>
      <c r="D2087" s="46">
        <v>110000010104</v>
      </c>
      <c r="E2087" s="25">
        <v>3101</v>
      </c>
      <c r="F2087" s="23">
        <v>10721300</v>
      </c>
      <c r="G2087" s="26" t="s">
        <v>276</v>
      </c>
      <c r="H2087" s="27">
        <v>159000</v>
      </c>
      <c r="I2087" s="215"/>
      <c r="J2087" s="41"/>
      <c r="K2087" s="41">
        <f t="shared" si="39"/>
        <v>159000</v>
      </c>
      <c r="L2087" s="207"/>
    </row>
    <row r="2088" spans="1:12" x14ac:dyDescent="0.35">
      <c r="A2088" s="23">
        <v>23010118</v>
      </c>
      <c r="B2088" s="436" t="s">
        <v>2891</v>
      </c>
      <c r="C2088" s="23">
        <v>70443</v>
      </c>
      <c r="D2088" s="46">
        <v>60000010103</v>
      </c>
      <c r="E2088" s="25">
        <v>3101</v>
      </c>
      <c r="F2088" s="23">
        <v>10721300</v>
      </c>
      <c r="G2088" s="26" t="s">
        <v>276</v>
      </c>
      <c r="H2088" s="27">
        <v>212000</v>
      </c>
      <c r="I2088" s="215"/>
      <c r="J2088" s="41"/>
      <c r="K2088" s="27">
        <f t="shared" si="39"/>
        <v>212000</v>
      </c>
      <c r="L2088" s="207"/>
    </row>
    <row r="2089" spans="1:12" ht="51" x14ac:dyDescent="0.35">
      <c r="A2089" s="23">
        <v>23010118</v>
      </c>
      <c r="B2089" s="436" t="s">
        <v>2891</v>
      </c>
      <c r="C2089" s="23">
        <v>70443</v>
      </c>
      <c r="D2089" s="46">
        <v>110000010102</v>
      </c>
      <c r="E2089" s="25">
        <v>3101</v>
      </c>
      <c r="F2089" s="23">
        <v>10721300</v>
      </c>
      <c r="G2089" s="26" t="s">
        <v>311</v>
      </c>
      <c r="H2089" s="27">
        <v>416000</v>
      </c>
      <c r="I2089" s="215"/>
      <c r="J2089" s="41"/>
      <c r="K2089" s="27">
        <f t="shared" si="39"/>
        <v>416000</v>
      </c>
      <c r="L2089" s="559"/>
    </row>
    <row r="2090" spans="1:12" x14ac:dyDescent="0.35">
      <c r="A2090" s="23">
        <v>23010118</v>
      </c>
      <c r="B2090" s="436" t="s">
        <v>2891</v>
      </c>
      <c r="C2090" s="23">
        <v>71080</v>
      </c>
      <c r="D2090" s="46">
        <v>60000010105</v>
      </c>
      <c r="E2090" s="25">
        <v>3101</v>
      </c>
      <c r="F2090" s="23">
        <v>10721300</v>
      </c>
      <c r="G2090" s="26" t="s">
        <v>363</v>
      </c>
      <c r="H2090" s="27">
        <v>8000000</v>
      </c>
      <c r="I2090" s="215"/>
      <c r="J2090" s="41"/>
      <c r="K2090" s="39">
        <f t="shared" si="39"/>
        <v>8000000</v>
      </c>
      <c r="L2090" s="207"/>
    </row>
    <row r="2091" spans="1:12" x14ac:dyDescent="0.35">
      <c r="A2091" s="23">
        <v>23010118</v>
      </c>
      <c r="B2091" s="436" t="s">
        <v>2891</v>
      </c>
      <c r="C2091" s="23">
        <v>70460</v>
      </c>
      <c r="D2091" s="46">
        <v>110000010102</v>
      </c>
      <c r="E2091" s="25">
        <v>3101</v>
      </c>
      <c r="F2091" s="23">
        <v>10721300</v>
      </c>
      <c r="G2091" s="26" t="s">
        <v>276</v>
      </c>
      <c r="H2091" s="27">
        <v>127200</v>
      </c>
      <c r="I2091" s="215"/>
      <c r="J2091" s="41"/>
      <c r="K2091" s="27">
        <f t="shared" si="39"/>
        <v>127200</v>
      </c>
      <c r="L2091" s="207"/>
    </row>
    <row r="2092" spans="1:12" x14ac:dyDescent="0.35">
      <c r="A2092" s="23">
        <v>23010118</v>
      </c>
      <c r="B2092" s="436" t="s">
        <v>2892</v>
      </c>
      <c r="C2092" s="23">
        <v>70460</v>
      </c>
      <c r="D2092" s="46">
        <v>110000010102</v>
      </c>
      <c r="E2092" s="25">
        <v>3101</v>
      </c>
      <c r="F2092" s="23">
        <v>10721300</v>
      </c>
      <c r="G2092" s="26" t="s">
        <v>276</v>
      </c>
      <c r="H2092" s="27">
        <v>195000</v>
      </c>
      <c r="I2092" s="215"/>
      <c r="J2092" s="41"/>
      <c r="K2092" s="27">
        <f t="shared" si="39"/>
        <v>195000</v>
      </c>
      <c r="L2092" s="207"/>
    </row>
    <row r="2093" spans="1:12" x14ac:dyDescent="0.35">
      <c r="A2093" s="23">
        <v>23010118</v>
      </c>
      <c r="B2093" s="436" t="s">
        <v>2892</v>
      </c>
      <c r="C2093" s="23">
        <v>70460</v>
      </c>
      <c r="D2093" s="46">
        <v>110000010102</v>
      </c>
      <c r="E2093" s="25">
        <v>3101</v>
      </c>
      <c r="F2093" s="23">
        <v>10721300</v>
      </c>
      <c r="G2093" s="26" t="s">
        <v>415</v>
      </c>
      <c r="H2093" s="27">
        <v>75000</v>
      </c>
      <c r="I2093" s="215"/>
      <c r="J2093" s="41"/>
      <c r="K2093" s="27">
        <f t="shared" si="39"/>
        <v>75000</v>
      </c>
      <c r="L2093" s="207"/>
    </row>
    <row r="2094" spans="1:12" x14ac:dyDescent="0.35">
      <c r="A2094" s="34">
        <v>23010118</v>
      </c>
      <c r="B2094" s="436" t="s">
        <v>2892</v>
      </c>
      <c r="C2094" s="34">
        <v>70133</v>
      </c>
      <c r="D2094" s="49">
        <v>110000010102</v>
      </c>
      <c r="E2094" s="36">
        <v>3101</v>
      </c>
      <c r="F2094" s="34">
        <v>10721306</v>
      </c>
      <c r="G2094" s="37" t="s">
        <v>449</v>
      </c>
      <c r="H2094" s="38">
        <v>160001</v>
      </c>
      <c r="I2094" s="218"/>
      <c r="J2094" s="44">
        <v>160001</v>
      </c>
      <c r="K2094" s="544">
        <f t="shared" si="39"/>
        <v>320002</v>
      </c>
      <c r="L2094" s="206"/>
    </row>
    <row r="2095" spans="1:12" ht="51" x14ac:dyDescent="0.35">
      <c r="A2095" s="23">
        <v>23010118</v>
      </c>
      <c r="B2095" s="436" t="s">
        <v>2893</v>
      </c>
      <c r="C2095" s="23">
        <v>70460</v>
      </c>
      <c r="D2095" s="46">
        <v>110000010102</v>
      </c>
      <c r="E2095" s="25">
        <v>3101</v>
      </c>
      <c r="F2095" s="23">
        <v>10721300</v>
      </c>
      <c r="G2095" s="26" t="s">
        <v>510</v>
      </c>
      <c r="H2095" s="67">
        <v>24080</v>
      </c>
      <c r="I2095" s="224"/>
      <c r="J2095" s="68"/>
      <c r="K2095" s="67">
        <f t="shared" si="39"/>
        <v>24080</v>
      </c>
      <c r="L2095" s="207"/>
    </row>
    <row r="2096" spans="1:12" x14ac:dyDescent="0.35">
      <c r="A2096" s="23">
        <v>23010118</v>
      </c>
      <c r="B2096" s="436" t="s">
        <v>2893</v>
      </c>
      <c r="C2096" s="23">
        <v>70460</v>
      </c>
      <c r="D2096" s="46">
        <v>110000010102</v>
      </c>
      <c r="E2096" s="25">
        <v>3101</v>
      </c>
      <c r="F2096" s="23">
        <v>10721300</v>
      </c>
      <c r="G2096" s="26" t="s">
        <v>616</v>
      </c>
      <c r="H2096" s="101">
        <v>300000</v>
      </c>
      <c r="I2096" s="255"/>
      <c r="J2096" s="106"/>
      <c r="K2096" s="101">
        <f t="shared" si="39"/>
        <v>300000</v>
      </c>
      <c r="L2096" s="559"/>
    </row>
    <row r="2097" spans="1:12" x14ac:dyDescent="0.35">
      <c r="A2097" s="54">
        <v>23010118</v>
      </c>
      <c r="B2097" s="436" t="s">
        <v>2893</v>
      </c>
      <c r="C2097" s="54">
        <v>70460</v>
      </c>
      <c r="D2097" s="75">
        <v>110000010102</v>
      </c>
      <c r="E2097" s="56">
        <v>3101</v>
      </c>
      <c r="F2097" s="54">
        <v>10721300</v>
      </c>
      <c r="G2097" s="57" t="s">
        <v>276</v>
      </c>
      <c r="H2097" s="117">
        <v>100000</v>
      </c>
      <c r="I2097" s="263"/>
      <c r="J2097" s="118"/>
      <c r="K2097" s="117">
        <f t="shared" si="39"/>
        <v>100000</v>
      </c>
      <c r="L2097" s="400" t="s">
        <v>2555</v>
      </c>
    </row>
    <row r="2098" spans="1:12" x14ac:dyDescent="0.35">
      <c r="A2098" s="54">
        <v>23010118</v>
      </c>
      <c r="B2098" s="436" t="s">
        <v>2893</v>
      </c>
      <c r="C2098" s="54">
        <v>70460</v>
      </c>
      <c r="D2098" s="75">
        <v>110000010102</v>
      </c>
      <c r="E2098" s="56">
        <v>3101</v>
      </c>
      <c r="F2098" s="54">
        <v>10721300</v>
      </c>
      <c r="G2098" s="57" t="s">
        <v>616</v>
      </c>
      <c r="H2098" s="58">
        <v>73500</v>
      </c>
      <c r="I2098" s="221"/>
      <c r="J2098" s="58">
        <v>500000</v>
      </c>
      <c r="K2098" s="58">
        <f t="shared" si="39"/>
        <v>573500</v>
      </c>
      <c r="L2098" s="400" t="s">
        <v>2557</v>
      </c>
    </row>
    <row r="2099" spans="1:12" x14ac:dyDescent="0.35">
      <c r="A2099" s="23">
        <v>23010117</v>
      </c>
      <c r="B2099" s="436" t="s">
        <v>2890</v>
      </c>
      <c r="C2099" s="23">
        <v>70460</v>
      </c>
      <c r="D2099" s="46">
        <v>110000010104</v>
      </c>
      <c r="E2099" s="25">
        <v>3101</v>
      </c>
      <c r="F2099" s="23">
        <v>10721300</v>
      </c>
      <c r="G2099" s="26" t="s">
        <v>2568</v>
      </c>
      <c r="H2099" s="27">
        <v>58300</v>
      </c>
      <c r="I2099" s="215"/>
      <c r="J2099" s="41"/>
      <c r="K2099" s="41">
        <f t="shared" si="39"/>
        <v>58300</v>
      </c>
      <c r="L2099" s="207"/>
    </row>
    <row r="2100" spans="1:12" x14ac:dyDescent="0.35">
      <c r="A2100" s="23">
        <v>23010117</v>
      </c>
      <c r="B2100" s="436" t="s">
        <v>2890</v>
      </c>
      <c r="C2100" s="23">
        <v>70460</v>
      </c>
      <c r="D2100" s="46">
        <v>130000010106</v>
      </c>
      <c r="E2100" s="25">
        <v>3101</v>
      </c>
      <c r="F2100" s="23">
        <v>10721300</v>
      </c>
      <c r="G2100" s="26" t="s">
        <v>2569</v>
      </c>
      <c r="H2100" s="27">
        <v>106000</v>
      </c>
      <c r="I2100" s="215"/>
      <c r="J2100" s="41"/>
      <c r="K2100" s="41">
        <f t="shared" si="39"/>
        <v>106000</v>
      </c>
      <c r="L2100" s="207"/>
    </row>
    <row r="2101" spans="1:12" ht="51" x14ac:dyDescent="0.35">
      <c r="A2101" s="23">
        <v>23010117</v>
      </c>
      <c r="B2101" s="436" t="s">
        <v>2892</v>
      </c>
      <c r="C2101" s="23">
        <v>70133</v>
      </c>
      <c r="D2101" s="46">
        <v>90000010102</v>
      </c>
      <c r="E2101" s="25">
        <v>3101</v>
      </c>
      <c r="F2101" s="23">
        <v>10721306</v>
      </c>
      <c r="G2101" s="26" t="s">
        <v>448</v>
      </c>
      <c r="H2101" s="27">
        <v>400001</v>
      </c>
      <c r="I2101" s="215"/>
      <c r="J2101" s="41">
        <v>400001</v>
      </c>
      <c r="K2101" s="93">
        <f t="shared" si="39"/>
        <v>800002</v>
      </c>
      <c r="L2101" s="207"/>
    </row>
    <row r="2102" spans="1:12" ht="51" x14ac:dyDescent="0.35">
      <c r="A2102" s="23">
        <v>23010117</v>
      </c>
      <c r="B2102" s="436" t="s">
        <v>2893</v>
      </c>
      <c r="C2102" s="23">
        <v>70460</v>
      </c>
      <c r="D2102" s="46">
        <v>110000010102</v>
      </c>
      <c r="E2102" s="25">
        <v>3101</v>
      </c>
      <c r="F2102" s="23">
        <v>10721300</v>
      </c>
      <c r="G2102" s="26" t="s">
        <v>511</v>
      </c>
      <c r="H2102" s="67">
        <v>24080</v>
      </c>
      <c r="I2102" s="224"/>
      <c r="J2102" s="68"/>
      <c r="K2102" s="67">
        <f t="shared" si="39"/>
        <v>24080</v>
      </c>
      <c r="L2102" s="207"/>
    </row>
    <row r="2103" spans="1:12" ht="51" x14ac:dyDescent="0.35">
      <c r="A2103" s="23">
        <v>23010117</v>
      </c>
      <c r="B2103" s="436" t="s">
        <v>2893</v>
      </c>
      <c r="C2103" s="23">
        <v>70460</v>
      </c>
      <c r="D2103" s="46">
        <v>110000010102</v>
      </c>
      <c r="E2103" s="25">
        <v>3101</v>
      </c>
      <c r="F2103" s="23">
        <v>10721300</v>
      </c>
      <c r="G2103" s="26" t="s">
        <v>512</v>
      </c>
      <c r="H2103" s="67">
        <v>24080</v>
      </c>
      <c r="I2103" s="224"/>
      <c r="J2103" s="68"/>
      <c r="K2103" s="67">
        <f t="shared" si="39"/>
        <v>24080</v>
      </c>
      <c r="L2103" s="207"/>
    </row>
    <row r="2104" spans="1:12" x14ac:dyDescent="0.35">
      <c r="A2104" s="23">
        <v>23010115</v>
      </c>
      <c r="B2104" s="436" t="s">
        <v>2890</v>
      </c>
      <c r="C2104" s="23">
        <v>70460</v>
      </c>
      <c r="D2104" s="46">
        <v>110000010104</v>
      </c>
      <c r="E2104" s="25">
        <v>3101</v>
      </c>
      <c r="F2104" s="23">
        <v>10721300</v>
      </c>
      <c r="G2104" s="26" t="s">
        <v>2567</v>
      </c>
      <c r="H2104" s="27">
        <v>106000</v>
      </c>
      <c r="I2104" s="215"/>
      <c r="J2104" s="41"/>
      <c r="K2104" s="41">
        <f t="shared" si="39"/>
        <v>106000</v>
      </c>
      <c r="L2104" s="207"/>
    </row>
    <row r="2105" spans="1:12" x14ac:dyDescent="0.35">
      <c r="A2105" s="23">
        <v>23010115</v>
      </c>
      <c r="B2105" s="436" t="s">
        <v>2891</v>
      </c>
      <c r="C2105" s="23">
        <v>70460</v>
      </c>
      <c r="D2105" s="46">
        <v>110000010102</v>
      </c>
      <c r="E2105" s="25">
        <v>3101</v>
      </c>
      <c r="F2105" s="23">
        <v>10720517</v>
      </c>
      <c r="G2105" s="26" t="s">
        <v>275</v>
      </c>
      <c r="H2105" s="27">
        <v>710272.15</v>
      </c>
      <c r="I2105" s="215"/>
      <c r="J2105" s="27"/>
      <c r="K2105" s="27">
        <f t="shared" si="39"/>
        <v>710272.15</v>
      </c>
      <c r="L2105" s="207"/>
    </row>
    <row r="2106" spans="1:12" x14ac:dyDescent="0.35">
      <c r="A2106" s="23">
        <v>23010115</v>
      </c>
      <c r="B2106" s="436" t="s">
        <v>2891</v>
      </c>
      <c r="C2106" s="23">
        <v>70443</v>
      </c>
      <c r="D2106" s="46">
        <v>60000010103</v>
      </c>
      <c r="E2106" s="25">
        <v>3101</v>
      </c>
      <c r="F2106" s="23">
        <v>10721300</v>
      </c>
      <c r="G2106" s="26" t="s">
        <v>275</v>
      </c>
      <c r="H2106" s="27">
        <v>212000</v>
      </c>
      <c r="I2106" s="215"/>
      <c r="J2106" s="41"/>
      <c r="K2106" s="27">
        <f t="shared" si="39"/>
        <v>212000</v>
      </c>
      <c r="L2106" s="207"/>
    </row>
    <row r="2107" spans="1:12" ht="51" x14ac:dyDescent="0.35">
      <c r="A2107" s="23">
        <v>23010115</v>
      </c>
      <c r="B2107" s="436" t="s">
        <v>2891</v>
      </c>
      <c r="C2107" s="23">
        <v>70443</v>
      </c>
      <c r="D2107" s="46">
        <v>110000010102</v>
      </c>
      <c r="E2107" s="25">
        <v>3101</v>
      </c>
      <c r="F2107" s="23">
        <v>10721300</v>
      </c>
      <c r="G2107" s="26" t="s">
        <v>310</v>
      </c>
      <c r="H2107" s="27">
        <v>1000000</v>
      </c>
      <c r="I2107" s="215"/>
      <c r="J2107" s="41"/>
      <c r="K2107" s="27">
        <f t="shared" si="39"/>
        <v>1000000</v>
      </c>
      <c r="L2107" s="559"/>
    </row>
    <row r="2108" spans="1:12" x14ac:dyDescent="0.35">
      <c r="A2108" s="34">
        <v>23010115</v>
      </c>
      <c r="B2108" s="436" t="s">
        <v>2891</v>
      </c>
      <c r="C2108" s="34">
        <v>70460</v>
      </c>
      <c r="D2108" s="49">
        <v>110000010102</v>
      </c>
      <c r="E2108" s="36">
        <v>3101</v>
      </c>
      <c r="F2108" s="34">
        <v>10721300</v>
      </c>
      <c r="G2108" s="37" t="s">
        <v>397</v>
      </c>
      <c r="H2108" s="38">
        <v>500000</v>
      </c>
      <c r="I2108" s="218">
        <v>165000</v>
      </c>
      <c r="J2108" s="44"/>
      <c r="K2108" s="38">
        <f t="shared" si="39"/>
        <v>500000</v>
      </c>
      <c r="L2108" s="206"/>
    </row>
    <row r="2109" spans="1:12" x14ac:dyDescent="0.35">
      <c r="A2109" s="23">
        <v>23010115</v>
      </c>
      <c r="B2109" s="436" t="s">
        <v>2891</v>
      </c>
      <c r="C2109" s="23">
        <v>70460</v>
      </c>
      <c r="D2109" s="46">
        <v>110000010102</v>
      </c>
      <c r="E2109" s="25">
        <v>3101</v>
      </c>
      <c r="F2109" s="23">
        <v>10721300</v>
      </c>
      <c r="G2109" s="26" t="s">
        <v>275</v>
      </c>
      <c r="H2109" s="27">
        <v>212000</v>
      </c>
      <c r="I2109" s="215"/>
      <c r="J2109" s="41"/>
      <c r="K2109" s="27">
        <f t="shared" ref="K2109:K2123" si="40">SUM(H2109,J2109)</f>
        <v>212000</v>
      </c>
      <c r="L2109" s="207"/>
    </row>
    <row r="2110" spans="1:12" x14ac:dyDescent="0.35">
      <c r="A2110" s="23">
        <v>23010115</v>
      </c>
      <c r="B2110" s="436" t="s">
        <v>2892</v>
      </c>
      <c r="C2110" s="23">
        <v>70460</v>
      </c>
      <c r="D2110" s="46">
        <v>110000010102</v>
      </c>
      <c r="E2110" s="25">
        <v>3101</v>
      </c>
      <c r="F2110" s="23">
        <v>10721300</v>
      </c>
      <c r="G2110" s="26" t="s">
        <v>414</v>
      </c>
      <c r="H2110" s="27">
        <v>750000</v>
      </c>
      <c r="I2110" s="215"/>
      <c r="J2110" s="41"/>
      <c r="K2110" s="27">
        <f t="shared" si="40"/>
        <v>750000</v>
      </c>
      <c r="L2110" s="207"/>
    </row>
    <row r="2111" spans="1:12" ht="51" x14ac:dyDescent="0.35">
      <c r="A2111" s="23">
        <v>23010115</v>
      </c>
      <c r="B2111" s="436" t="s">
        <v>2892</v>
      </c>
      <c r="C2111" s="23">
        <v>70133</v>
      </c>
      <c r="D2111" s="46">
        <v>110000010102</v>
      </c>
      <c r="E2111" s="25">
        <v>3101</v>
      </c>
      <c r="F2111" s="23">
        <v>10721306</v>
      </c>
      <c r="G2111" s="26" t="s">
        <v>447</v>
      </c>
      <c r="H2111" s="27">
        <v>1088004</v>
      </c>
      <c r="I2111" s="215"/>
      <c r="J2111" s="41">
        <v>1088004</v>
      </c>
      <c r="K2111" s="93">
        <f t="shared" si="40"/>
        <v>2176008</v>
      </c>
      <c r="L2111" s="207"/>
    </row>
    <row r="2112" spans="1:12" ht="51" x14ac:dyDescent="0.35">
      <c r="A2112" s="23">
        <v>23010115</v>
      </c>
      <c r="B2112" s="436" t="s">
        <v>2893</v>
      </c>
      <c r="C2112" s="23">
        <v>70460</v>
      </c>
      <c r="D2112" s="46">
        <v>110000010102</v>
      </c>
      <c r="E2112" s="25">
        <v>3101</v>
      </c>
      <c r="F2112" s="23">
        <v>10721300</v>
      </c>
      <c r="G2112" s="47" t="s">
        <v>509</v>
      </c>
      <c r="H2112" s="67">
        <v>1032000</v>
      </c>
      <c r="I2112" s="224"/>
      <c r="J2112" s="68"/>
      <c r="K2112" s="67">
        <f t="shared" si="40"/>
        <v>1032000</v>
      </c>
      <c r="L2112" s="207"/>
    </row>
    <row r="2113" spans="1:23" x14ac:dyDescent="0.35">
      <c r="A2113" s="23">
        <v>23010115</v>
      </c>
      <c r="B2113" s="436" t="s">
        <v>2893</v>
      </c>
      <c r="C2113" s="23">
        <v>70460</v>
      </c>
      <c r="D2113" s="46">
        <v>110000010102</v>
      </c>
      <c r="E2113" s="25">
        <v>3101</v>
      </c>
      <c r="F2113" s="23">
        <v>10721300</v>
      </c>
      <c r="G2113" s="26" t="s">
        <v>275</v>
      </c>
      <c r="H2113" s="101">
        <v>240000</v>
      </c>
      <c r="I2113" s="255"/>
      <c r="J2113" s="102" t="s">
        <v>20</v>
      </c>
      <c r="K2113" s="101">
        <f t="shared" si="40"/>
        <v>240000</v>
      </c>
      <c r="L2113" s="207"/>
    </row>
    <row r="2114" spans="1:23" x14ac:dyDescent="0.35">
      <c r="A2114" s="23">
        <v>23010115</v>
      </c>
      <c r="B2114" s="436" t="s">
        <v>2893</v>
      </c>
      <c r="C2114" s="23">
        <v>70133</v>
      </c>
      <c r="D2114" s="46">
        <v>110000010102</v>
      </c>
      <c r="E2114" s="25">
        <v>3101</v>
      </c>
      <c r="F2114" s="23">
        <v>10721300</v>
      </c>
      <c r="G2114" s="26" t="s">
        <v>593</v>
      </c>
      <c r="H2114" s="101">
        <v>3124380</v>
      </c>
      <c r="I2114" s="255">
        <v>1159000</v>
      </c>
      <c r="J2114" s="108">
        <v>-1124380</v>
      </c>
      <c r="K2114" s="101">
        <f t="shared" si="40"/>
        <v>2000000</v>
      </c>
      <c r="L2114" s="559"/>
    </row>
    <row r="2115" spans="1:23" x14ac:dyDescent="0.35">
      <c r="A2115" s="23">
        <v>23010115</v>
      </c>
      <c r="B2115" s="436" t="s">
        <v>2893</v>
      </c>
      <c r="C2115" s="23">
        <v>70460</v>
      </c>
      <c r="D2115" s="46">
        <v>110000010102</v>
      </c>
      <c r="E2115" s="25">
        <v>3101</v>
      </c>
      <c r="F2115" s="23">
        <v>10721300</v>
      </c>
      <c r="G2115" s="26" t="s">
        <v>615</v>
      </c>
      <c r="H2115" s="101">
        <v>493500</v>
      </c>
      <c r="I2115" s="255"/>
      <c r="J2115" s="101"/>
      <c r="K2115" s="101">
        <f t="shared" si="40"/>
        <v>493500</v>
      </c>
      <c r="L2115" s="559"/>
    </row>
    <row r="2116" spans="1:23" x14ac:dyDescent="0.35">
      <c r="A2116" s="54">
        <v>23010115</v>
      </c>
      <c r="B2116" s="436" t="s">
        <v>2893</v>
      </c>
      <c r="C2116" s="54">
        <v>70460</v>
      </c>
      <c r="D2116" s="75">
        <v>110000010102</v>
      </c>
      <c r="E2116" s="56">
        <v>3101</v>
      </c>
      <c r="F2116" s="54">
        <v>10721300</v>
      </c>
      <c r="G2116" s="57" t="s">
        <v>275</v>
      </c>
      <c r="H2116" s="117">
        <v>350000</v>
      </c>
      <c r="I2116" s="263"/>
      <c r="J2116" s="118"/>
      <c r="K2116" s="117">
        <f t="shared" si="40"/>
        <v>350000</v>
      </c>
      <c r="L2116" s="400" t="s">
        <v>2555</v>
      </c>
    </row>
    <row r="2117" spans="1:23" x14ac:dyDescent="0.35">
      <c r="A2117" s="54">
        <v>23010115</v>
      </c>
      <c r="B2117" s="436" t="s">
        <v>2893</v>
      </c>
      <c r="C2117" s="54">
        <v>70460</v>
      </c>
      <c r="D2117" s="75">
        <v>110000010102</v>
      </c>
      <c r="E2117" s="56">
        <v>3101</v>
      </c>
      <c r="F2117" s="54">
        <v>10721300</v>
      </c>
      <c r="G2117" s="57" t="s">
        <v>615</v>
      </c>
      <c r="H2117" s="58">
        <v>453600</v>
      </c>
      <c r="I2117" s="221"/>
      <c r="J2117" s="58">
        <v>1000000</v>
      </c>
      <c r="K2117" s="58">
        <f t="shared" si="40"/>
        <v>1453600</v>
      </c>
      <c r="L2117" s="400" t="s">
        <v>2557</v>
      </c>
    </row>
    <row r="2118" spans="1:23" x14ac:dyDescent="0.35">
      <c r="A2118" s="23">
        <v>23010115</v>
      </c>
      <c r="B2118" s="436" t="s">
        <v>2891</v>
      </c>
      <c r="C2118" s="23">
        <v>70460</v>
      </c>
      <c r="D2118" s="46">
        <v>110000010102</v>
      </c>
      <c r="E2118" s="25">
        <v>3101</v>
      </c>
      <c r="F2118" s="23">
        <v>10721300</v>
      </c>
      <c r="G2118" s="26" t="s">
        <v>275</v>
      </c>
      <c r="H2118" s="27">
        <v>350000</v>
      </c>
      <c r="I2118" s="215"/>
      <c r="J2118" s="41"/>
      <c r="K2118" s="27">
        <f t="shared" si="40"/>
        <v>350000</v>
      </c>
      <c r="L2118" s="207"/>
    </row>
    <row r="2119" spans="1:23" x14ac:dyDescent="0.35">
      <c r="A2119" s="23">
        <v>23010114</v>
      </c>
      <c r="B2119" s="436" t="s">
        <v>2890</v>
      </c>
      <c r="C2119" s="23">
        <v>70460</v>
      </c>
      <c r="D2119" s="46">
        <v>110000010104</v>
      </c>
      <c r="E2119" s="25">
        <v>3101</v>
      </c>
      <c r="F2119" s="23">
        <v>10721300</v>
      </c>
      <c r="G2119" s="26" t="s">
        <v>2566</v>
      </c>
      <c r="H2119" s="27">
        <v>1470000</v>
      </c>
      <c r="I2119" s="215"/>
      <c r="J2119" s="27"/>
      <c r="K2119" s="41">
        <f t="shared" si="40"/>
        <v>1470000</v>
      </c>
      <c r="L2119" s="207"/>
    </row>
    <row r="2120" spans="1:23" x14ac:dyDescent="0.35">
      <c r="A2120" s="23">
        <v>23010114</v>
      </c>
      <c r="B2120" s="436" t="s">
        <v>2891</v>
      </c>
      <c r="C2120" s="23">
        <v>70460</v>
      </c>
      <c r="D2120" s="46">
        <v>110000010102</v>
      </c>
      <c r="E2120" s="25">
        <v>3101</v>
      </c>
      <c r="F2120" s="23">
        <v>10720517</v>
      </c>
      <c r="G2120" s="26" t="s">
        <v>274</v>
      </c>
      <c r="H2120" s="27">
        <v>156000</v>
      </c>
      <c r="I2120" s="215"/>
      <c r="J2120" s="41"/>
      <c r="K2120" s="27">
        <f t="shared" si="40"/>
        <v>156000</v>
      </c>
      <c r="L2120" s="207"/>
    </row>
    <row r="2121" spans="1:23" x14ac:dyDescent="0.35">
      <c r="A2121" s="23">
        <v>23010114</v>
      </c>
      <c r="B2121" s="436" t="s">
        <v>2891</v>
      </c>
      <c r="C2121" s="23">
        <v>70443</v>
      </c>
      <c r="D2121" s="46">
        <v>60000010103</v>
      </c>
      <c r="E2121" s="25">
        <v>3101</v>
      </c>
      <c r="F2121" s="23">
        <v>10721300</v>
      </c>
      <c r="G2121" s="26" t="s">
        <v>274</v>
      </c>
      <c r="H2121" s="27">
        <v>63600</v>
      </c>
      <c r="I2121" s="215"/>
      <c r="J2121" s="41"/>
      <c r="K2121" s="27">
        <f t="shared" si="40"/>
        <v>63600</v>
      </c>
      <c r="L2121" s="207"/>
    </row>
    <row r="2122" spans="1:23" ht="51" x14ac:dyDescent="0.35">
      <c r="A2122" s="23">
        <v>23010114</v>
      </c>
      <c r="B2122" s="436" t="s">
        <v>2891</v>
      </c>
      <c r="C2122" s="23">
        <v>70443</v>
      </c>
      <c r="D2122" s="46">
        <v>110000010102</v>
      </c>
      <c r="E2122" s="25">
        <v>3101</v>
      </c>
      <c r="F2122" s="23">
        <v>10721300</v>
      </c>
      <c r="G2122" s="47" t="s">
        <v>374</v>
      </c>
      <c r="H2122" s="27">
        <v>600000</v>
      </c>
      <c r="I2122" s="215"/>
      <c r="J2122" s="41"/>
      <c r="K2122" s="27">
        <f t="shared" si="40"/>
        <v>600000</v>
      </c>
      <c r="L2122" s="559"/>
    </row>
    <row r="2123" spans="1:23" s="323" customFormat="1" x14ac:dyDescent="0.35">
      <c r="A2123" s="34">
        <v>23010114</v>
      </c>
      <c r="B2123" s="436" t="s">
        <v>2891</v>
      </c>
      <c r="C2123" s="34">
        <v>70460</v>
      </c>
      <c r="D2123" s="49">
        <v>110000010102</v>
      </c>
      <c r="E2123" s="36">
        <v>3101</v>
      </c>
      <c r="F2123" s="34">
        <v>10721300</v>
      </c>
      <c r="G2123" s="37" t="s">
        <v>274</v>
      </c>
      <c r="H2123" s="38">
        <v>169600</v>
      </c>
      <c r="I2123" s="218"/>
      <c r="J2123" s="44"/>
      <c r="K2123" s="38">
        <f t="shared" si="40"/>
        <v>169600</v>
      </c>
      <c r="L2123" s="199"/>
      <c r="M2123" s="42"/>
      <c r="N2123" s="42"/>
      <c r="O2123" s="42"/>
      <c r="P2123" s="42"/>
      <c r="Q2123" s="42"/>
      <c r="R2123" s="42"/>
      <c r="S2123" s="42"/>
      <c r="T2123" s="42"/>
      <c r="U2123" s="42"/>
      <c r="V2123" s="42"/>
      <c r="W2123" s="42"/>
    </row>
    <row r="2124" spans="1:23" x14ac:dyDescent="0.35">
      <c r="A2124" s="23">
        <v>23010114</v>
      </c>
      <c r="B2124" s="436" t="s">
        <v>2892</v>
      </c>
      <c r="C2124" s="23">
        <v>70460</v>
      </c>
      <c r="D2124" s="46">
        <v>110000010104</v>
      </c>
      <c r="E2124" s="25">
        <v>3101</v>
      </c>
      <c r="F2124" s="23">
        <v>10710900</v>
      </c>
      <c r="G2124" s="26" t="s">
        <v>274</v>
      </c>
      <c r="H2124" s="27">
        <v>3000000</v>
      </c>
      <c r="I2124" s="215"/>
      <c r="J2124" s="39"/>
      <c r="K2124" s="27">
        <f>H2124+J2124</f>
        <v>3000000</v>
      </c>
      <c r="L2124" s="199"/>
    </row>
    <row r="2125" spans="1:23" x14ac:dyDescent="0.35">
      <c r="A2125" s="23">
        <v>23010114</v>
      </c>
      <c r="B2125" s="436" t="s">
        <v>2892</v>
      </c>
      <c r="C2125" s="23">
        <v>70460</v>
      </c>
      <c r="D2125" s="46">
        <v>110000010102</v>
      </c>
      <c r="E2125" s="25">
        <v>3101</v>
      </c>
      <c r="F2125" s="23">
        <v>10721300</v>
      </c>
      <c r="G2125" s="26" t="s">
        <v>413</v>
      </c>
      <c r="H2125" s="27">
        <v>250000</v>
      </c>
      <c r="I2125" s="215"/>
      <c r="J2125" s="41"/>
      <c r="K2125" s="27">
        <f t="shared" ref="K2125:K2147" si="41">SUM(H2125,J2125)</f>
        <v>250000</v>
      </c>
      <c r="L2125" s="199"/>
    </row>
    <row r="2126" spans="1:23" x14ac:dyDescent="0.35">
      <c r="A2126" s="23">
        <v>23010114</v>
      </c>
      <c r="B2126" s="436" t="s">
        <v>2892</v>
      </c>
      <c r="C2126" s="23">
        <v>70133</v>
      </c>
      <c r="D2126" s="46">
        <v>110000010102</v>
      </c>
      <c r="E2126" s="25">
        <v>3101</v>
      </c>
      <c r="F2126" s="23">
        <v>10721306</v>
      </c>
      <c r="G2126" s="26" t="s">
        <v>446</v>
      </c>
      <c r="H2126" s="27">
        <v>512002</v>
      </c>
      <c r="I2126" s="215"/>
      <c r="J2126" s="41">
        <v>512002</v>
      </c>
      <c r="K2126" s="93">
        <f t="shared" si="41"/>
        <v>1024004</v>
      </c>
      <c r="L2126" s="199"/>
    </row>
    <row r="2127" spans="1:23" ht="51" x14ac:dyDescent="0.35">
      <c r="A2127" s="23">
        <v>23010114</v>
      </c>
      <c r="B2127" s="436" t="s">
        <v>2893</v>
      </c>
      <c r="C2127" s="23">
        <v>70460</v>
      </c>
      <c r="D2127" s="46">
        <v>110000010102</v>
      </c>
      <c r="E2127" s="25">
        <v>3101</v>
      </c>
      <c r="F2127" s="23">
        <v>10721300</v>
      </c>
      <c r="G2127" s="26" t="s">
        <v>508</v>
      </c>
      <c r="H2127" s="67">
        <v>309600</v>
      </c>
      <c r="I2127" s="224"/>
      <c r="J2127" s="68"/>
      <c r="K2127" s="67">
        <f t="shared" si="41"/>
        <v>309600</v>
      </c>
      <c r="L2127" s="199"/>
    </row>
    <row r="2128" spans="1:23" x14ac:dyDescent="0.35">
      <c r="A2128" s="23">
        <v>23010114</v>
      </c>
      <c r="B2128" s="436" t="s">
        <v>2893</v>
      </c>
      <c r="C2128" s="23">
        <v>70460</v>
      </c>
      <c r="D2128" s="46">
        <v>110000010102</v>
      </c>
      <c r="E2128" s="25">
        <v>3101</v>
      </c>
      <c r="F2128" s="23">
        <v>10721300</v>
      </c>
      <c r="G2128" s="26" t="s">
        <v>274</v>
      </c>
      <c r="H2128" s="101">
        <v>580000</v>
      </c>
      <c r="I2128" s="255">
        <v>500000</v>
      </c>
      <c r="J2128" s="102" t="s">
        <v>20</v>
      </c>
      <c r="K2128" s="101">
        <f t="shared" si="41"/>
        <v>580000</v>
      </c>
      <c r="L2128" s="199"/>
    </row>
    <row r="2129" spans="1:23" x14ac:dyDescent="0.35">
      <c r="A2129" s="23">
        <v>23010114</v>
      </c>
      <c r="B2129" s="436" t="s">
        <v>2893</v>
      </c>
      <c r="C2129" s="23">
        <v>70133</v>
      </c>
      <c r="D2129" s="46">
        <v>110000010102</v>
      </c>
      <c r="E2129" s="25">
        <v>3101</v>
      </c>
      <c r="F2129" s="23">
        <v>10721300</v>
      </c>
      <c r="G2129" s="26" t="s">
        <v>592</v>
      </c>
      <c r="H2129" s="101">
        <v>2794680</v>
      </c>
      <c r="I2129" s="255">
        <v>662650</v>
      </c>
      <c r="J2129" s="108">
        <v>-1294680</v>
      </c>
      <c r="K2129" s="101">
        <f t="shared" si="41"/>
        <v>1500000</v>
      </c>
      <c r="L2129" s="200"/>
    </row>
    <row r="2130" spans="1:23" x14ac:dyDescent="0.35">
      <c r="A2130" s="23">
        <v>23010114</v>
      </c>
      <c r="B2130" s="436" t="s">
        <v>2893</v>
      </c>
      <c r="C2130" s="23">
        <v>70460</v>
      </c>
      <c r="D2130" s="46">
        <v>110000010102</v>
      </c>
      <c r="E2130" s="25">
        <v>3101</v>
      </c>
      <c r="F2130" s="23">
        <v>10721300</v>
      </c>
      <c r="G2130" s="26" t="s">
        <v>614</v>
      </c>
      <c r="H2130" s="101">
        <v>554400</v>
      </c>
      <c r="I2130" s="255"/>
      <c r="J2130" s="101"/>
      <c r="K2130" s="101">
        <f t="shared" si="41"/>
        <v>554400</v>
      </c>
      <c r="L2130" s="200"/>
    </row>
    <row r="2131" spans="1:23" x14ac:dyDescent="0.35">
      <c r="A2131" s="54">
        <v>23010114</v>
      </c>
      <c r="B2131" s="436" t="s">
        <v>2893</v>
      </c>
      <c r="C2131" s="54">
        <v>70460</v>
      </c>
      <c r="D2131" s="75">
        <v>110000010102</v>
      </c>
      <c r="E2131" s="56">
        <v>3101</v>
      </c>
      <c r="F2131" s="54">
        <v>10721300</v>
      </c>
      <c r="G2131" s="57" t="s">
        <v>274</v>
      </c>
      <c r="H2131" s="117">
        <v>200000</v>
      </c>
      <c r="I2131" s="263"/>
      <c r="J2131" s="118"/>
      <c r="K2131" s="117">
        <f t="shared" si="41"/>
        <v>200000</v>
      </c>
      <c r="L2131" s="204" t="s">
        <v>2555</v>
      </c>
    </row>
    <row r="2132" spans="1:23" x14ac:dyDescent="0.35">
      <c r="A2132" s="54">
        <v>23010114</v>
      </c>
      <c r="B2132" s="436" t="s">
        <v>2893</v>
      </c>
      <c r="C2132" s="54">
        <v>70460</v>
      </c>
      <c r="D2132" s="75">
        <v>110000010102</v>
      </c>
      <c r="E2132" s="56">
        <v>3101</v>
      </c>
      <c r="F2132" s="54">
        <v>10721300</v>
      </c>
      <c r="G2132" s="57" t="s">
        <v>614</v>
      </c>
      <c r="H2132" s="58">
        <v>31500</v>
      </c>
      <c r="I2132" s="221"/>
      <c r="J2132" s="58">
        <v>500000</v>
      </c>
      <c r="K2132" s="58">
        <f t="shared" si="41"/>
        <v>531500</v>
      </c>
      <c r="L2132" s="204" t="s">
        <v>2557</v>
      </c>
    </row>
    <row r="2133" spans="1:23" x14ac:dyDescent="0.35">
      <c r="A2133" s="23">
        <v>23010114</v>
      </c>
      <c r="B2133" s="436" t="s">
        <v>2893</v>
      </c>
      <c r="C2133" s="23">
        <v>70460</v>
      </c>
      <c r="D2133" s="46">
        <v>130000010106</v>
      </c>
      <c r="E2133" s="25">
        <v>3101</v>
      </c>
      <c r="F2133" s="23">
        <v>10721300</v>
      </c>
      <c r="G2133" s="26" t="s">
        <v>983</v>
      </c>
      <c r="H2133" s="101">
        <v>550000</v>
      </c>
      <c r="I2133" s="255"/>
      <c r="J2133" s="106"/>
      <c r="K2133" s="101">
        <f t="shared" si="41"/>
        <v>550000</v>
      </c>
      <c r="L2133" s="199"/>
    </row>
    <row r="2134" spans="1:23" x14ac:dyDescent="0.35">
      <c r="A2134" s="23">
        <v>23010114</v>
      </c>
      <c r="B2134" s="436" t="s">
        <v>2891</v>
      </c>
      <c r="C2134" s="23">
        <v>70460</v>
      </c>
      <c r="D2134" s="46">
        <v>110000010102</v>
      </c>
      <c r="E2134" s="25">
        <v>3101</v>
      </c>
      <c r="F2134" s="23">
        <v>10721300</v>
      </c>
      <c r="G2134" s="26" t="s">
        <v>274</v>
      </c>
      <c r="H2134" s="27">
        <v>160000</v>
      </c>
      <c r="I2134" s="215"/>
      <c r="J2134" s="41"/>
      <c r="K2134" s="27">
        <f t="shared" si="41"/>
        <v>160000</v>
      </c>
      <c r="L2134" s="199"/>
    </row>
    <row r="2135" spans="1:23" x14ac:dyDescent="0.35">
      <c r="A2135" s="23">
        <v>23010113</v>
      </c>
      <c r="B2135" s="436" t="s">
        <v>2890</v>
      </c>
      <c r="C2135" s="23">
        <v>70460</v>
      </c>
      <c r="D2135" s="46">
        <v>110000010104</v>
      </c>
      <c r="E2135" s="25">
        <v>3101</v>
      </c>
      <c r="F2135" s="23">
        <v>10721300</v>
      </c>
      <c r="G2135" s="26" t="s">
        <v>2565</v>
      </c>
      <c r="H2135" s="27">
        <v>1470000</v>
      </c>
      <c r="I2135" s="215"/>
      <c r="J2135" s="27"/>
      <c r="K2135" s="41">
        <f t="shared" si="41"/>
        <v>1470000</v>
      </c>
      <c r="L2135" s="199"/>
    </row>
    <row r="2136" spans="1:23" x14ac:dyDescent="0.35">
      <c r="A2136" s="23">
        <v>23010113</v>
      </c>
      <c r="B2136" s="436" t="s">
        <v>2891</v>
      </c>
      <c r="C2136" s="23">
        <v>70460</v>
      </c>
      <c r="D2136" s="46">
        <v>110000010102</v>
      </c>
      <c r="E2136" s="25">
        <v>3101</v>
      </c>
      <c r="F2136" s="23">
        <v>10720517</v>
      </c>
      <c r="G2136" s="26" t="s">
        <v>2121</v>
      </c>
      <c r="H2136" s="27">
        <v>1151500</v>
      </c>
      <c r="I2136" s="215">
        <v>17000</v>
      </c>
      <c r="J2136" s="27"/>
      <c r="K2136" s="27">
        <f t="shared" si="41"/>
        <v>1151500</v>
      </c>
      <c r="L2136" s="199"/>
    </row>
    <row r="2137" spans="1:23" x14ac:dyDescent="0.35">
      <c r="A2137" s="23">
        <v>23010113</v>
      </c>
      <c r="B2137" s="436" t="s">
        <v>2891</v>
      </c>
      <c r="C2137" s="23">
        <v>70460</v>
      </c>
      <c r="D2137" s="46">
        <v>110000010102</v>
      </c>
      <c r="E2137" s="25">
        <v>3101</v>
      </c>
      <c r="F2137" s="23">
        <v>10720517</v>
      </c>
      <c r="G2137" s="26" t="s">
        <v>2122</v>
      </c>
      <c r="H2137" s="27">
        <v>9600000</v>
      </c>
      <c r="I2137" s="215"/>
      <c r="J2137" s="41">
        <v>-5000000</v>
      </c>
      <c r="K2137" s="27">
        <f t="shared" si="41"/>
        <v>4600000</v>
      </c>
      <c r="L2137" s="199"/>
    </row>
    <row r="2138" spans="1:23" x14ac:dyDescent="0.35">
      <c r="A2138" s="23">
        <v>23010113</v>
      </c>
      <c r="B2138" s="436" t="s">
        <v>2891</v>
      </c>
      <c r="C2138" s="23">
        <v>70443</v>
      </c>
      <c r="D2138" s="46">
        <v>60000010103</v>
      </c>
      <c r="E2138" s="25">
        <v>3101</v>
      </c>
      <c r="F2138" s="23">
        <v>10721300</v>
      </c>
      <c r="G2138" s="26" t="s">
        <v>273</v>
      </c>
      <c r="H2138" s="27">
        <v>530000</v>
      </c>
      <c r="I2138" s="215"/>
      <c r="J2138" s="41"/>
      <c r="K2138" s="27">
        <f t="shared" si="41"/>
        <v>530000</v>
      </c>
      <c r="L2138" s="199"/>
    </row>
    <row r="2139" spans="1:23" ht="51" x14ac:dyDescent="0.35">
      <c r="A2139" s="23">
        <v>23010113</v>
      </c>
      <c r="B2139" s="436" t="s">
        <v>2891</v>
      </c>
      <c r="C2139" s="23">
        <v>70460</v>
      </c>
      <c r="D2139" s="46">
        <v>110000010102</v>
      </c>
      <c r="E2139" s="25">
        <v>3101</v>
      </c>
      <c r="F2139" s="23">
        <v>10721300</v>
      </c>
      <c r="G2139" s="26" t="s">
        <v>2777</v>
      </c>
      <c r="H2139" s="27">
        <v>10990037</v>
      </c>
      <c r="I2139" s="282"/>
      <c r="J2139" s="41">
        <v>-5495018.5</v>
      </c>
      <c r="K2139" s="27">
        <f t="shared" si="41"/>
        <v>5495018.5</v>
      </c>
      <c r="L2139" s="199"/>
    </row>
    <row r="2140" spans="1:23" ht="51" x14ac:dyDescent="0.35">
      <c r="A2140" s="23">
        <v>23010113</v>
      </c>
      <c r="B2140" s="436" t="s">
        <v>2891</v>
      </c>
      <c r="C2140" s="23">
        <v>70443</v>
      </c>
      <c r="D2140" s="46">
        <v>30000020106</v>
      </c>
      <c r="E2140" s="25">
        <v>3101</v>
      </c>
      <c r="F2140" s="23">
        <v>10721300</v>
      </c>
      <c r="G2140" s="26" t="s">
        <v>307</v>
      </c>
      <c r="H2140" s="27">
        <v>1000000</v>
      </c>
      <c r="I2140" s="215"/>
      <c r="J2140" s="41"/>
      <c r="K2140" s="27">
        <f t="shared" si="41"/>
        <v>1000000</v>
      </c>
      <c r="L2140" s="200"/>
    </row>
    <row r="2141" spans="1:23" ht="51" x14ac:dyDescent="0.35">
      <c r="A2141" s="23">
        <v>23010113</v>
      </c>
      <c r="B2141" s="436" t="s">
        <v>2891</v>
      </c>
      <c r="C2141" s="23">
        <v>70443</v>
      </c>
      <c r="D2141" s="46">
        <v>30000020106</v>
      </c>
      <c r="E2141" s="25">
        <v>3101</v>
      </c>
      <c r="F2141" s="23">
        <v>10721300</v>
      </c>
      <c r="G2141" s="26" t="s">
        <v>308</v>
      </c>
      <c r="H2141" s="27">
        <v>1000000</v>
      </c>
      <c r="I2141" s="215"/>
      <c r="J2141" s="41"/>
      <c r="K2141" s="27">
        <f t="shared" si="41"/>
        <v>1000000</v>
      </c>
      <c r="L2141" s="200"/>
    </row>
    <row r="2142" spans="1:23" s="323" customFormat="1" ht="51" x14ac:dyDescent="0.35">
      <c r="A2142" s="34">
        <v>23010113</v>
      </c>
      <c r="B2142" s="436" t="s">
        <v>2891</v>
      </c>
      <c r="C2142" s="34">
        <v>70443</v>
      </c>
      <c r="D2142" s="49">
        <v>30000020106</v>
      </c>
      <c r="E2142" s="36">
        <v>3101</v>
      </c>
      <c r="F2142" s="34">
        <v>10721300</v>
      </c>
      <c r="G2142" s="37" t="s">
        <v>309</v>
      </c>
      <c r="H2142" s="38">
        <v>1000000</v>
      </c>
      <c r="I2142" s="218"/>
      <c r="J2142" s="44"/>
      <c r="K2142" s="38">
        <f t="shared" si="41"/>
        <v>1000000</v>
      </c>
      <c r="L2142" s="433"/>
      <c r="M2142" s="42"/>
      <c r="N2142" s="42"/>
      <c r="O2142" s="42"/>
      <c r="P2142" s="42"/>
      <c r="Q2142" s="42"/>
      <c r="R2142" s="42"/>
      <c r="S2142" s="42"/>
      <c r="T2142" s="42"/>
      <c r="U2142" s="42"/>
      <c r="V2142" s="42"/>
      <c r="W2142" s="42"/>
    </row>
    <row r="2143" spans="1:23" ht="51" x14ac:dyDescent="0.35">
      <c r="A2143" s="54">
        <v>23010113</v>
      </c>
      <c r="B2143" s="436" t="s">
        <v>2891</v>
      </c>
      <c r="C2143" s="54">
        <v>70460</v>
      </c>
      <c r="D2143" s="75">
        <v>110000010102</v>
      </c>
      <c r="E2143" s="56">
        <v>3101</v>
      </c>
      <c r="F2143" s="54">
        <v>10721300</v>
      </c>
      <c r="G2143" s="57" t="s">
        <v>1060</v>
      </c>
      <c r="H2143" s="58">
        <v>1950000</v>
      </c>
      <c r="I2143" s="221"/>
      <c r="J2143" s="87"/>
      <c r="K2143" s="58">
        <f t="shared" si="41"/>
        <v>1950000</v>
      </c>
      <c r="L2143" s="400" t="s">
        <v>2889</v>
      </c>
    </row>
    <row r="2144" spans="1:23" ht="51" x14ac:dyDescent="0.35">
      <c r="A2144" s="54">
        <v>23010113</v>
      </c>
      <c r="B2144" s="436" t="s">
        <v>2891</v>
      </c>
      <c r="C2144" s="54">
        <v>70460</v>
      </c>
      <c r="D2144" s="75">
        <v>110000010102</v>
      </c>
      <c r="E2144" s="56">
        <v>3101</v>
      </c>
      <c r="F2144" s="54">
        <v>10721300</v>
      </c>
      <c r="G2144" s="57" t="s">
        <v>1061</v>
      </c>
      <c r="H2144" s="58">
        <v>750000</v>
      </c>
      <c r="I2144" s="221"/>
      <c r="J2144" s="87"/>
      <c r="K2144" s="58">
        <f t="shared" si="41"/>
        <v>750000</v>
      </c>
      <c r="L2144" s="400" t="s">
        <v>2889</v>
      </c>
    </row>
    <row r="2145" spans="1:12" x14ac:dyDescent="0.35">
      <c r="A2145" s="54">
        <v>23010113</v>
      </c>
      <c r="B2145" s="436" t="s">
        <v>2891</v>
      </c>
      <c r="C2145" s="54">
        <v>70460</v>
      </c>
      <c r="D2145" s="75">
        <v>110000010102</v>
      </c>
      <c r="E2145" s="56">
        <v>3101</v>
      </c>
      <c r="F2145" s="54">
        <v>10721300</v>
      </c>
      <c r="G2145" s="57" t="s">
        <v>1062</v>
      </c>
      <c r="H2145" s="58">
        <v>1250000</v>
      </c>
      <c r="I2145" s="221"/>
      <c r="J2145" s="87"/>
      <c r="K2145" s="58">
        <f t="shared" si="41"/>
        <v>1250000</v>
      </c>
      <c r="L2145" s="400" t="s">
        <v>2889</v>
      </c>
    </row>
    <row r="2146" spans="1:12" ht="76.5" x14ac:dyDescent="0.35">
      <c r="A2146" s="54">
        <v>23010113</v>
      </c>
      <c r="B2146" s="436" t="s">
        <v>2891</v>
      </c>
      <c r="C2146" s="54">
        <v>70460</v>
      </c>
      <c r="D2146" s="75">
        <v>110000010102</v>
      </c>
      <c r="E2146" s="56">
        <v>3101</v>
      </c>
      <c r="F2146" s="54">
        <v>10721300</v>
      </c>
      <c r="G2146" s="57" t="s">
        <v>1063</v>
      </c>
      <c r="H2146" s="58">
        <v>2365740</v>
      </c>
      <c r="I2146" s="221"/>
      <c r="J2146" s="87"/>
      <c r="K2146" s="58">
        <f t="shared" si="41"/>
        <v>2365740</v>
      </c>
      <c r="L2146" s="400" t="s">
        <v>2889</v>
      </c>
    </row>
    <row r="2147" spans="1:12" x14ac:dyDescent="0.35">
      <c r="A2147" s="23">
        <v>23010113</v>
      </c>
      <c r="B2147" s="436" t="s">
        <v>2891</v>
      </c>
      <c r="C2147" s="23">
        <v>70460</v>
      </c>
      <c r="D2147" s="46">
        <v>110000010102</v>
      </c>
      <c r="E2147" s="25">
        <v>3101</v>
      </c>
      <c r="F2147" s="23">
        <v>10721300</v>
      </c>
      <c r="G2147" s="26" t="s">
        <v>402</v>
      </c>
      <c r="H2147" s="27">
        <v>2756000</v>
      </c>
      <c r="I2147" s="215"/>
      <c r="J2147" s="41"/>
      <c r="K2147" s="27">
        <f t="shared" si="41"/>
        <v>2756000</v>
      </c>
      <c r="L2147" s="207"/>
    </row>
    <row r="2148" spans="1:12" x14ac:dyDescent="0.35">
      <c r="A2148" s="23">
        <v>23010113</v>
      </c>
      <c r="B2148" s="436" t="s">
        <v>2892</v>
      </c>
      <c r="C2148" s="23">
        <v>70460</v>
      </c>
      <c r="D2148" s="46">
        <v>110000010104</v>
      </c>
      <c r="E2148" s="25">
        <v>3101</v>
      </c>
      <c r="F2148" s="23">
        <v>10710900</v>
      </c>
      <c r="G2148" s="26" t="s">
        <v>273</v>
      </c>
      <c r="H2148" s="27">
        <v>6245400</v>
      </c>
      <c r="I2148" s="215"/>
      <c r="J2148" s="27"/>
      <c r="K2148" s="27">
        <f>H2148+J2148</f>
        <v>6245400</v>
      </c>
      <c r="L2148" s="207"/>
    </row>
    <row r="2149" spans="1:12" x14ac:dyDescent="0.35">
      <c r="A2149" s="23">
        <v>23010113</v>
      </c>
      <c r="B2149" s="436" t="s">
        <v>2892</v>
      </c>
      <c r="C2149" s="23">
        <v>70460</v>
      </c>
      <c r="D2149" s="46">
        <v>110000010102</v>
      </c>
      <c r="E2149" s="25">
        <v>3101</v>
      </c>
      <c r="F2149" s="23">
        <v>10721300</v>
      </c>
      <c r="G2149" s="26" t="s">
        <v>273</v>
      </c>
      <c r="H2149" s="27">
        <v>1000000</v>
      </c>
      <c r="I2149" s="215"/>
      <c r="J2149" s="41"/>
      <c r="K2149" s="27">
        <f t="shared" ref="K2149:K2212" si="42">SUM(H2149,J2149)</f>
        <v>1000000</v>
      </c>
      <c r="L2149" s="207"/>
    </row>
    <row r="2150" spans="1:12" x14ac:dyDescent="0.35">
      <c r="A2150" s="23">
        <v>23010113</v>
      </c>
      <c r="B2150" s="436" t="s">
        <v>2892</v>
      </c>
      <c r="C2150" s="23">
        <v>70133</v>
      </c>
      <c r="D2150" s="46">
        <v>110000010102</v>
      </c>
      <c r="E2150" s="25">
        <v>3101</v>
      </c>
      <c r="F2150" s="23">
        <v>10721306</v>
      </c>
      <c r="G2150" s="26" t="s">
        <v>445</v>
      </c>
      <c r="H2150" s="27">
        <v>2000008</v>
      </c>
      <c r="I2150" s="215"/>
      <c r="J2150" s="41">
        <v>2000008</v>
      </c>
      <c r="K2150" s="93">
        <f t="shared" si="42"/>
        <v>4000016</v>
      </c>
      <c r="L2150" s="207"/>
    </row>
    <row r="2151" spans="1:12" ht="76.5" x14ac:dyDescent="0.35">
      <c r="A2151" s="54">
        <v>23010113</v>
      </c>
      <c r="B2151" s="436" t="s">
        <v>2893</v>
      </c>
      <c r="C2151" s="54">
        <v>70460</v>
      </c>
      <c r="D2151" s="75">
        <v>120000010102</v>
      </c>
      <c r="E2151" s="56">
        <v>3101</v>
      </c>
      <c r="F2151" s="54">
        <v>10721300</v>
      </c>
      <c r="G2151" s="86" t="s">
        <v>507</v>
      </c>
      <c r="H2151" s="89">
        <v>100000000</v>
      </c>
      <c r="I2151" s="347"/>
      <c r="J2151" s="340">
        <v>-50000000</v>
      </c>
      <c r="K2151" s="547">
        <f t="shared" si="42"/>
        <v>50000000</v>
      </c>
      <c r="L2151" s="400" t="s">
        <v>2554</v>
      </c>
    </row>
    <row r="2152" spans="1:12" x14ac:dyDescent="0.35">
      <c r="A2152" s="23">
        <v>23010113</v>
      </c>
      <c r="B2152" s="436" t="s">
        <v>2893</v>
      </c>
      <c r="C2152" s="23">
        <v>70460</v>
      </c>
      <c r="D2152" s="46">
        <v>110000010102</v>
      </c>
      <c r="E2152" s="25">
        <v>3101</v>
      </c>
      <c r="F2152" s="23">
        <v>10721300</v>
      </c>
      <c r="G2152" s="26" t="s">
        <v>2167</v>
      </c>
      <c r="H2152" s="27">
        <v>2064</v>
      </c>
      <c r="I2152" s="215"/>
      <c r="J2152" s="41"/>
      <c r="K2152" s="27">
        <f t="shared" si="42"/>
        <v>2064</v>
      </c>
      <c r="L2152" s="207"/>
    </row>
    <row r="2153" spans="1:12" x14ac:dyDescent="0.35">
      <c r="A2153" s="23">
        <v>23010113</v>
      </c>
      <c r="B2153" s="436" t="s">
        <v>2893</v>
      </c>
      <c r="C2153" s="23">
        <v>70460</v>
      </c>
      <c r="D2153" s="46">
        <v>110000010102</v>
      </c>
      <c r="E2153" s="25">
        <v>3101</v>
      </c>
      <c r="F2153" s="23">
        <v>10721300</v>
      </c>
      <c r="G2153" s="26" t="s">
        <v>2168</v>
      </c>
      <c r="H2153" s="27">
        <v>2064</v>
      </c>
      <c r="I2153" s="215"/>
      <c r="J2153" s="41"/>
      <c r="K2153" s="27">
        <f t="shared" si="42"/>
        <v>2064</v>
      </c>
      <c r="L2153" s="207"/>
    </row>
    <row r="2154" spans="1:12" x14ac:dyDescent="0.35">
      <c r="A2154" s="23">
        <v>23010113</v>
      </c>
      <c r="B2154" s="436" t="s">
        <v>2893</v>
      </c>
      <c r="C2154" s="23">
        <v>70460</v>
      </c>
      <c r="D2154" s="46">
        <v>110000010102</v>
      </c>
      <c r="E2154" s="25">
        <v>3101</v>
      </c>
      <c r="F2154" s="23">
        <v>10721300</v>
      </c>
      <c r="G2154" s="26" t="s">
        <v>2169</v>
      </c>
      <c r="H2154" s="27">
        <v>2064</v>
      </c>
      <c r="I2154" s="215"/>
      <c r="J2154" s="41"/>
      <c r="K2154" s="27">
        <f t="shared" si="42"/>
        <v>2064</v>
      </c>
      <c r="L2154" s="207"/>
    </row>
    <row r="2155" spans="1:12" x14ac:dyDescent="0.35">
      <c r="A2155" s="23">
        <v>23010113</v>
      </c>
      <c r="B2155" s="436" t="s">
        <v>2893</v>
      </c>
      <c r="C2155" s="23">
        <v>70460</v>
      </c>
      <c r="D2155" s="46">
        <v>110000010102</v>
      </c>
      <c r="E2155" s="25">
        <v>3101</v>
      </c>
      <c r="F2155" s="23">
        <v>10721300</v>
      </c>
      <c r="G2155" s="26" t="s">
        <v>2170</v>
      </c>
      <c r="H2155" s="27">
        <v>2064</v>
      </c>
      <c r="I2155" s="215"/>
      <c r="J2155" s="41"/>
      <c r="K2155" s="27">
        <f t="shared" si="42"/>
        <v>2064</v>
      </c>
      <c r="L2155" s="207"/>
    </row>
    <row r="2156" spans="1:12" x14ac:dyDescent="0.35">
      <c r="A2156" s="23">
        <v>23010113</v>
      </c>
      <c r="B2156" s="436" t="s">
        <v>2893</v>
      </c>
      <c r="C2156" s="23">
        <v>70460</v>
      </c>
      <c r="D2156" s="46">
        <v>110000010102</v>
      </c>
      <c r="E2156" s="25">
        <v>3101</v>
      </c>
      <c r="F2156" s="23">
        <v>10721300</v>
      </c>
      <c r="G2156" s="26" t="s">
        <v>2171</v>
      </c>
      <c r="H2156" s="27">
        <v>2064</v>
      </c>
      <c r="I2156" s="215"/>
      <c r="J2156" s="41"/>
      <c r="K2156" s="27">
        <f t="shared" si="42"/>
        <v>2064</v>
      </c>
      <c r="L2156" s="207"/>
    </row>
    <row r="2157" spans="1:12" x14ac:dyDescent="0.35">
      <c r="A2157" s="23">
        <v>23010113</v>
      </c>
      <c r="B2157" s="436" t="s">
        <v>2893</v>
      </c>
      <c r="C2157" s="23">
        <v>70460</v>
      </c>
      <c r="D2157" s="46">
        <v>110000010102</v>
      </c>
      <c r="E2157" s="25">
        <v>3101</v>
      </c>
      <c r="F2157" s="23">
        <v>10721300</v>
      </c>
      <c r="G2157" s="26" t="s">
        <v>2172</v>
      </c>
      <c r="H2157" s="27">
        <v>2064</v>
      </c>
      <c r="I2157" s="215"/>
      <c r="J2157" s="41"/>
      <c r="K2157" s="27">
        <f t="shared" si="42"/>
        <v>2064</v>
      </c>
      <c r="L2157" s="207"/>
    </row>
    <row r="2158" spans="1:12" x14ac:dyDescent="0.35">
      <c r="A2158" s="23">
        <v>23010113</v>
      </c>
      <c r="B2158" s="436" t="s">
        <v>2893</v>
      </c>
      <c r="C2158" s="23">
        <v>70460</v>
      </c>
      <c r="D2158" s="46">
        <v>110000010102</v>
      </c>
      <c r="E2158" s="25">
        <v>3101</v>
      </c>
      <c r="F2158" s="23">
        <v>10721300</v>
      </c>
      <c r="G2158" s="26" t="s">
        <v>2173</v>
      </c>
      <c r="H2158" s="27">
        <v>2064</v>
      </c>
      <c r="I2158" s="215"/>
      <c r="J2158" s="41"/>
      <c r="K2158" s="27">
        <f t="shared" si="42"/>
        <v>2064</v>
      </c>
      <c r="L2158" s="207"/>
    </row>
    <row r="2159" spans="1:12" x14ac:dyDescent="0.35">
      <c r="A2159" s="34">
        <v>23010113</v>
      </c>
      <c r="B2159" s="436" t="s">
        <v>2893</v>
      </c>
      <c r="C2159" s="34">
        <v>70460</v>
      </c>
      <c r="D2159" s="49">
        <v>110000010102</v>
      </c>
      <c r="E2159" s="36">
        <v>3101</v>
      </c>
      <c r="F2159" s="34">
        <v>10721300</v>
      </c>
      <c r="G2159" s="37" t="s">
        <v>2174</v>
      </c>
      <c r="H2159" s="38">
        <v>67080</v>
      </c>
      <c r="I2159" s="218"/>
      <c r="J2159" s="44"/>
      <c r="K2159" s="38">
        <f t="shared" si="42"/>
        <v>67080</v>
      </c>
      <c r="L2159" s="206"/>
    </row>
    <row r="2160" spans="1:12" x14ac:dyDescent="0.35">
      <c r="A2160" s="23">
        <v>23010113</v>
      </c>
      <c r="B2160" s="436" t="s">
        <v>2893</v>
      </c>
      <c r="C2160" s="23">
        <v>70460</v>
      </c>
      <c r="D2160" s="46">
        <v>110000010102</v>
      </c>
      <c r="E2160" s="25">
        <v>3101</v>
      </c>
      <c r="F2160" s="23">
        <v>10721300</v>
      </c>
      <c r="G2160" s="26" t="s">
        <v>2175</v>
      </c>
      <c r="H2160" s="27">
        <v>12040</v>
      </c>
      <c r="I2160" s="215"/>
      <c r="J2160" s="41"/>
      <c r="K2160" s="27">
        <f t="shared" si="42"/>
        <v>12040</v>
      </c>
      <c r="L2160" s="207"/>
    </row>
    <row r="2161" spans="1:12" x14ac:dyDescent="0.35">
      <c r="A2161" s="23">
        <v>23010113</v>
      </c>
      <c r="B2161" s="436" t="s">
        <v>2893</v>
      </c>
      <c r="C2161" s="23">
        <v>70460</v>
      </c>
      <c r="D2161" s="46">
        <v>110000010102</v>
      </c>
      <c r="E2161" s="25">
        <v>3101</v>
      </c>
      <c r="F2161" s="23">
        <v>10721300</v>
      </c>
      <c r="G2161" s="26" t="s">
        <v>2176</v>
      </c>
      <c r="H2161" s="27">
        <v>9632</v>
      </c>
      <c r="I2161" s="215"/>
      <c r="J2161" s="41"/>
      <c r="K2161" s="27">
        <f t="shared" si="42"/>
        <v>9632</v>
      </c>
      <c r="L2161" s="207"/>
    </row>
    <row r="2162" spans="1:12" x14ac:dyDescent="0.35">
      <c r="A2162" s="23">
        <v>23010113</v>
      </c>
      <c r="B2162" s="436" t="s">
        <v>2893</v>
      </c>
      <c r="C2162" s="23">
        <v>70460</v>
      </c>
      <c r="D2162" s="46">
        <v>110000010102</v>
      </c>
      <c r="E2162" s="25">
        <v>3101</v>
      </c>
      <c r="F2162" s="23">
        <v>10721300</v>
      </c>
      <c r="G2162" s="26" t="s">
        <v>2177</v>
      </c>
      <c r="H2162" s="27">
        <v>1204</v>
      </c>
      <c r="I2162" s="215"/>
      <c r="J2162" s="41"/>
      <c r="K2162" s="27">
        <f t="shared" si="42"/>
        <v>1204</v>
      </c>
      <c r="L2162" s="207"/>
    </row>
    <row r="2163" spans="1:12" x14ac:dyDescent="0.35">
      <c r="A2163" s="23">
        <v>23010113</v>
      </c>
      <c r="B2163" s="436" t="s">
        <v>2893</v>
      </c>
      <c r="C2163" s="23">
        <v>70460</v>
      </c>
      <c r="D2163" s="46">
        <v>110000010102</v>
      </c>
      <c r="E2163" s="25">
        <v>3101</v>
      </c>
      <c r="F2163" s="23">
        <v>10721300</v>
      </c>
      <c r="G2163" s="26" t="s">
        <v>2178</v>
      </c>
      <c r="H2163" s="27">
        <v>1376000</v>
      </c>
      <c r="I2163" s="215"/>
      <c r="J2163" s="41"/>
      <c r="K2163" s="27">
        <f t="shared" si="42"/>
        <v>1376000</v>
      </c>
      <c r="L2163" s="207"/>
    </row>
    <row r="2164" spans="1:12" x14ac:dyDescent="0.35">
      <c r="A2164" s="23">
        <v>23010113</v>
      </c>
      <c r="B2164" s="436" t="s">
        <v>2893</v>
      </c>
      <c r="C2164" s="23">
        <v>70460</v>
      </c>
      <c r="D2164" s="46">
        <v>110000010102</v>
      </c>
      <c r="E2164" s="25">
        <v>3101</v>
      </c>
      <c r="F2164" s="23">
        <v>10721300</v>
      </c>
      <c r="G2164" s="26" t="s">
        <v>2179</v>
      </c>
      <c r="H2164" s="27">
        <v>860000</v>
      </c>
      <c r="I2164" s="215"/>
      <c r="J2164" s="41"/>
      <c r="K2164" s="27">
        <f t="shared" si="42"/>
        <v>860000</v>
      </c>
      <c r="L2164" s="207"/>
    </row>
    <row r="2165" spans="1:12" x14ac:dyDescent="0.35">
      <c r="A2165" s="23">
        <v>23010113</v>
      </c>
      <c r="B2165" s="436" t="s">
        <v>2893</v>
      </c>
      <c r="C2165" s="23">
        <v>70460</v>
      </c>
      <c r="D2165" s="46">
        <v>110000010102</v>
      </c>
      <c r="E2165" s="25">
        <v>3101</v>
      </c>
      <c r="F2165" s="23">
        <v>10721300</v>
      </c>
      <c r="G2165" s="26" t="s">
        <v>2180</v>
      </c>
      <c r="H2165" s="27">
        <v>344000</v>
      </c>
      <c r="I2165" s="215"/>
      <c r="J2165" s="41"/>
      <c r="K2165" s="27">
        <f t="shared" si="42"/>
        <v>344000</v>
      </c>
      <c r="L2165" s="207"/>
    </row>
    <row r="2166" spans="1:12" x14ac:dyDescent="0.35">
      <c r="A2166" s="23">
        <v>23010113</v>
      </c>
      <c r="B2166" s="436" t="s">
        <v>2893</v>
      </c>
      <c r="C2166" s="23">
        <v>70460</v>
      </c>
      <c r="D2166" s="46">
        <v>110000010102</v>
      </c>
      <c r="E2166" s="25">
        <v>3101</v>
      </c>
      <c r="F2166" s="23">
        <v>10721300</v>
      </c>
      <c r="G2166" s="26" t="s">
        <v>2181</v>
      </c>
      <c r="H2166" s="27">
        <v>154800</v>
      </c>
      <c r="I2166" s="215"/>
      <c r="J2166" s="41"/>
      <c r="K2166" s="27">
        <f t="shared" si="42"/>
        <v>154800</v>
      </c>
      <c r="L2166" s="207"/>
    </row>
    <row r="2167" spans="1:12" x14ac:dyDescent="0.35">
      <c r="A2167" s="23">
        <v>23010113</v>
      </c>
      <c r="B2167" s="436" t="s">
        <v>2893</v>
      </c>
      <c r="C2167" s="23">
        <v>70460</v>
      </c>
      <c r="D2167" s="46">
        <v>110000010102</v>
      </c>
      <c r="E2167" s="25">
        <v>3101</v>
      </c>
      <c r="F2167" s="23">
        <v>10721300</v>
      </c>
      <c r="G2167" s="26" t="s">
        <v>2182</v>
      </c>
      <c r="H2167" s="27">
        <v>82560</v>
      </c>
      <c r="I2167" s="215"/>
      <c r="J2167" s="41"/>
      <c r="K2167" s="27">
        <f t="shared" si="42"/>
        <v>82560</v>
      </c>
      <c r="L2167" s="207"/>
    </row>
    <row r="2168" spans="1:12" x14ac:dyDescent="0.35">
      <c r="A2168" s="23">
        <v>23010113</v>
      </c>
      <c r="B2168" s="436" t="s">
        <v>2893</v>
      </c>
      <c r="C2168" s="23">
        <v>70460</v>
      </c>
      <c r="D2168" s="46">
        <v>110000010102</v>
      </c>
      <c r="E2168" s="25">
        <v>3101</v>
      </c>
      <c r="F2168" s="23">
        <v>10721300</v>
      </c>
      <c r="G2168" s="26" t="s">
        <v>2183</v>
      </c>
      <c r="H2168" s="27">
        <v>55040</v>
      </c>
      <c r="I2168" s="215"/>
      <c r="J2168" s="41"/>
      <c r="K2168" s="27">
        <f t="shared" si="42"/>
        <v>55040</v>
      </c>
      <c r="L2168" s="207"/>
    </row>
    <row r="2169" spans="1:12" ht="51" x14ac:dyDescent="0.35">
      <c r="A2169" s="23">
        <v>23010113</v>
      </c>
      <c r="B2169" s="436" t="s">
        <v>2893</v>
      </c>
      <c r="C2169" s="23">
        <v>70460</v>
      </c>
      <c r="D2169" s="46">
        <v>110000010102</v>
      </c>
      <c r="E2169" s="25">
        <v>3101</v>
      </c>
      <c r="F2169" s="23">
        <v>10721300</v>
      </c>
      <c r="G2169" s="26" t="s">
        <v>2184</v>
      </c>
      <c r="H2169" s="27">
        <v>1720000</v>
      </c>
      <c r="I2169" s="215"/>
      <c r="J2169" s="41"/>
      <c r="K2169" s="27">
        <f t="shared" si="42"/>
        <v>1720000</v>
      </c>
      <c r="L2169" s="207"/>
    </row>
    <row r="2170" spans="1:12" ht="51" x14ac:dyDescent="0.35">
      <c r="A2170" s="23">
        <v>23010113</v>
      </c>
      <c r="B2170" s="436" t="s">
        <v>2893</v>
      </c>
      <c r="C2170" s="23">
        <v>70460</v>
      </c>
      <c r="D2170" s="46">
        <v>110000010102</v>
      </c>
      <c r="E2170" s="25">
        <v>3101</v>
      </c>
      <c r="F2170" s="23">
        <v>10721300</v>
      </c>
      <c r="G2170" s="26" t="s">
        <v>2185</v>
      </c>
      <c r="H2170" s="27">
        <v>172000</v>
      </c>
      <c r="I2170" s="215"/>
      <c r="J2170" s="41"/>
      <c r="K2170" s="27">
        <f t="shared" si="42"/>
        <v>172000</v>
      </c>
      <c r="L2170" s="207"/>
    </row>
    <row r="2171" spans="1:12" x14ac:dyDescent="0.35">
      <c r="A2171" s="23">
        <v>23010113</v>
      </c>
      <c r="B2171" s="436" t="s">
        <v>2893</v>
      </c>
      <c r="C2171" s="23">
        <v>70460</v>
      </c>
      <c r="D2171" s="46">
        <v>110000010102</v>
      </c>
      <c r="E2171" s="25">
        <v>3101</v>
      </c>
      <c r="F2171" s="23">
        <v>10721300</v>
      </c>
      <c r="G2171" s="26" t="s">
        <v>2186</v>
      </c>
      <c r="H2171" s="27">
        <v>8600</v>
      </c>
      <c r="I2171" s="215"/>
      <c r="J2171" s="41"/>
      <c r="K2171" s="27">
        <f t="shared" si="42"/>
        <v>8600</v>
      </c>
      <c r="L2171" s="207"/>
    </row>
    <row r="2172" spans="1:12" x14ac:dyDescent="0.35">
      <c r="A2172" s="23">
        <v>23010113</v>
      </c>
      <c r="B2172" s="436" t="s">
        <v>2893</v>
      </c>
      <c r="C2172" s="23">
        <v>70460</v>
      </c>
      <c r="D2172" s="46">
        <v>110000010102</v>
      </c>
      <c r="E2172" s="25">
        <v>3101</v>
      </c>
      <c r="F2172" s="23">
        <v>10721300</v>
      </c>
      <c r="G2172" s="26" t="s">
        <v>2187</v>
      </c>
      <c r="H2172" s="27">
        <v>68800</v>
      </c>
      <c r="I2172" s="215"/>
      <c r="J2172" s="41"/>
      <c r="K2172" s="27">
        <f t="shared" si="42"/>
        <v>68800</v>
      </c>
      <c r="L2172" s="207"/>
    </row>
    <row r="2173" spans="1:12" ht="51" x14ac:dyDescent="0.35">
      <c r="A2173" s="23">
        <v>23010113</v>
      </c>
      <c r="B2173" s="436" t="s">
        <v>2893</v>
      </c>
      <c r="C2173" s="23">
        <v>70460</v>
      </c>
      <c r="D2173" s="46">
        <v>110000010102</v>
      </c>
      <c r="E2173" s="25">
        <v>3101</v>
      </c>
      <c r="F2173" s="23">
        <v>10721300</v>
      </c>
      <c r="G2173" s="26" t="s">
        <v>2188</v>
      </c>
      <c r="H2173" s="27">
        <v>34400</v>
      </c>
      <c r="I2173" s="215"/>
      <c r="J2173" s="41"/>
      <c r="K2173" s="27">
        <f t="shared" si="42"/>
        <v>34400</v>
      </c>
      <c r="L2173" s="207"/>
    </row>
    <row r="2174" spans="1:12" x14ac:dyDescent="0.35">
      <c r="A2174" s="23">
        <v>23010113</v>
      </c>
      <c r="B2174" s="436" t="s">
        <v>2893</v>
      </c>
      <c r="C2174" s="23">
        <v>70460</v>
      </c>
      <c r="D2174" s="46">
        <v>110000010102</v>
      </c>
      <c r="E2174" s="25">
        <v>3101</v>
      </c>
      <c r="F2174" s="23">
        <v>10721300</v>
      </c>
      <c r="G2174" s="26" t="s">
        <v>2189</v>
      </c>
      <c r="H2174" s="27">
        <v>3440</v>
      </c>
      <c r="I2174" s="215"/>
      <c r="J2174" s="41"/>
      <c r="K2174" s="27">
        <f t="shared" si="42"/>
        <v>3440</v>
      </c>
      <c r="L2174" s="207"/>
    </row>
    <row r="2175" spans="1:12" x14ac:dyDescent="0.35">
      <c r="A2175" s="23">
        <v>23010113</v>
      </c>
      <c r="B2175" s="436" t="s">
        <v>2893</v>
      </c>
      <c r="C2175" s="23">
        <v>70460</v>
      </c>
      <c r="D2175" s="46">
        <v>110000010102</v>
      </c>
      <c r="E2175" s="25">
        <v>3101</v>
      </c>
      <c r="F2175" s="23">
        <v>10721300</v>
      </c>
      <c r="G2175" s="26" t="s">
        <v>2190</v>
      </c>
      <c r="H2175" s="27">
        <v>8600</v>
      </c>
      <c r="I2175" s="215"/>
      <c r="J2175" s="41"/>
      <c r="K2175" s="27">
        <f t="shared" si="42"/>
        <v>8600</v>
      </c>
      <c r="L2175" s="207"/>
    </row>
    <row r="2176" spans="1:12" x14ac:dyDescent="0.35">
      <c r="A2176" s="23">
        <v>23010113</v>
      </c>
      <c r="B2176" s="436" t="s">
        <v>2893</v>
      </c>
      <c r="C2176" s="23">
        <v>70460</v>
      </c>
      <c r="D2176" s="46">
        <v>110000010102</v>
      </c>
      <c r="E2176" s="25">
        <v>3101</v>
      </c>
      <c r="F2176" s="23">
        <v>10721300</v>
      </c>
      <c r="G2176" s="26" t="s">
        <v>2192</v>
      </c>
      <c r="H2176" s="27">
        <v>17200</v>
      </c>
      <c r="I2176" s="215"/>
      <c r="J2176" s="41"/>
      <c r="K2176" s="27">
        <f t="shared" si="42"/>
        <v>17200</v>
      </c>
      <c r="L2176" s="207"/>
    </row>
    <row r="2177" spans="1:23" x14ac:dyDescent="0.35">
      <c r="A2177" s="23">
        <v>23010113</v>
      </c>
      <c r="B2177" s="436" t="s">
        <v>2893</v>
      </c>
      <c r="C2177" s="23">
        <v>70460</v>
      </c>
      <c r="D2177" s="46">
        <v>110000010102</v>
      </c>
      <c r="E2177" s="25">
        <v>3101</v>
      </c>
      <c r="F2177" s="23">
        <v>10721300</v>
      </c>
      <c r="G2177" s="26" t="s">
        <v>2193</v>
      </c>
      <c r="H2177" s="27">
        <v>27520</v>
      </c>
      <c r="I2177" s="215"/>
      <c r="J2177" s="41"/>
      <c r="K2177" s="27">
        <f t="shared" si="42"/>
        <v>27520</v>
      </c>
      <c r="L2177" s="207"/>
    </row>
    <row r="2178" spans="1:23" x14ac:dyDescent="0.35">
      <c r="A2178" s="34">
        <v>23010113</v>
      </c>
      <c r="B2178" s="436" t="s">
        <v>2893</v>
      </c>
      <c r="C2178" s="34">
        <v>70460</v>
      </c>
      <c r="D2178" s="49">
        <v>110000010102</v>
      </c>
      <c r="E2178" s="36">
        <v>3101</v>
      </c>
      <c r="F2178" s="34">
        <v>10721300</v>
      </c>
      <c r="G2178" s="37" t="s">
        <v>2194</v>
      </c>
      <c r="H2178" s="38">
        <v>175440</v>
      </c>
      <c r="I2178" s="218"/>
      <c r="J2178" s="41"/>
      <c r="K2178" s="38">
        <f t="shared" si="42"/>
        <v>175440</v>
      </c>
      <c r="L2178" s="206"/>
    </row>
    <row r="2179" spans="1:23" x14ac:dyDescent="0.35">
      <c r="A2179" s="23">
        <v>23010113</v>
      </c>
      <c r="B2179" s="436" t="s">
        <v>2893</v>
      </c>
      <c r="C2179" s="23">
        <v>70460</v>
      </c>
      <c r="D2179" s="46">
        <v>110000010102</v>
      </c>
      <c r="E2179" s="25">
        <v>3101</v>
      </c>
      <c r="F2179" s="23">
        <v>10721300</v>
      </c>
      <c r="G2179" s="26" t="s">
        <v>2195</v>
      </c>
      <c r="H2179" s="27">
        <v>86000</v>
      </c>
      <c r="I2179" s="215"/>
      <c r="J2179" s="41"/>
      <c r="K2179" s="27">
        <f t="shared" si="42"/>
        <v>86000</v>
      </c>
      <c r="L2179" s="207"/>
    </row>
    <row r="2180" spans="1:23" x14ac:dyDescent="0.35">
      <c r="A2180" s="23">
        <v>23010113</v>
      </c>
      <c r="B2180" s="436" t="s">
        <v>2893</v>
      </c>
      <c r="C2180" s="23">
        <v>70460</v>
      </c>
      <c r="D2180" s="46">
        <v>110000010102</v>
      </c>
      <c r="E2180" s="25">
        <v>3101</v>
      </c>
      <c r="F2180" s="23">
        <v>10721300</v>
      </c>
      <c r="G2180" s="26" t="s">
        <v>2196</v>
      </c>
      <c r="H2180" s="27">
        <v>860000</v>
      </c>
      <c r="I2180" s="215"/>
      <c r="J2180" s="41"/>
      <c r="K2180" s="27">
        <f t="shared" si="42"/>
        <v>860000</v>
      </c>
      <c r="L2180" s="207"/>
    </row>
    <row r="2181" spans="1:23" x14ac:dyDescent="0.35">
      <c r="A2181" s="23">
        <v>23010113</v>
      </c>
      <c r="B2181" s="436" t="s">
        <v>2893</v>
      </c>
      <c r="C2181" s="23">
        <v>70460</v>
      </c>
      <c r="D2181" s="46">
        <v>110000010102</v>
      </c>
      <c r="E2181" s="25">
        <v>3101</v>
      </c>
      <c r="F2181" s="23">
        <v>10721300</v>
      </c>
      <c r="G2181" s="26" t="s">
        <v>2197</v>
      </c>
      <c r="H2181" s="27">
        <v>3440</v>
      </c>
      <c r="I2181" s="215"/>
      <c r="J2181" s="41"/>
      <c r="K2181" s="27">
        <f t="shared" si="42"/>
        <v>3440</v>
      </c>
      <c r="L2181" s="207"/>
    </row>
    <row r="2182" spans="1:23" ht="51" x14ac:dyDescent="0.35">
      <c r="A2182" s="23">
        <v>23010113</v>
      </c>
      <c r="B2182" s="436" t="s">
        <v>2893</v>
      </c>
      <c r="C2182" s="23">
        <v>70460</v>
      </c>
      <c r="D2182" s="46">
        <v>110000010102</v>
      </c>
      <c r="E2182" s="25">
        <v>3101</v>
      </c>
      <c r="F2182" s="23">
        <v>10721300</v>
      </c>
      <c r="G2182" s="26" t="s">
        <v>2198</v>
      </c>
      <c r="H2182" s="27">
        <v>166840</v>
      </c>
      <c r="I2182" s="215"/>
      <c r="J2182" s="41"/>
      <c r="K2182" s="27">
        <f t="shared" si="42"/>
        <v>166840</v>
      </c>
      <c r="L2182" s="207"/>
    </row>
    <row r="2183" spans="1:23" x14ac:dyDescent="0.35">
      <c r="A2183" s="23">
        <v>23010113</v>
      </c>
      <c r="B2183" s="436" t="s">
        <v>2893</v>
      </c>
      <c r="C2183" s="23">
        <v>70460</v>
      </c>
      <c r="D2183" s="46">
        <v>110000010102</v>
      </c>
      <c r="E2183" s="25">
        <v>3101</v>
      </c>
      <c r="F2183" s="23">
        <v>10721300</v>
      </c>
      <c r="G2183" s="26" t="s">
        <v>2199</v>
      </c>
      <c r="H2183" s="27">
        <v>20640</v>
      </c>
      <c r="I2183" s="215"/>
      <c r="J2183" s="41"/>
      <c r="K2183" s="27">
        <f t="shared" si="42"/>
        <v>20640</v>
      </c>
      <c r="L2183" s="207"/>
    </row>
    <row r="2184" spans="1:23" x14ac:dyDescent="0.35">
      <c r="A2184" s="23">
        <v>23010113</v>
      </c>
      <c r="B2184" s="436" t="s">
        <v>2893</v>
      </c>
      <c r="C2184" s="23">
        <v>70460</v>
      </c>
      <c r="D2184" s="46">
        <v>110000010102</v>
      </c>
      <c r="E2184" s="25">
        <v>3101</v>
      </c>
      <c r="F2184" s="23">
        <v>10721300</v>
      </c>
      <c r="G2184" s="26" t="s">
        <v>2200</v>
      </c>
      <c r="H2184" s="27">
        <v>13760</v>
      </c>
      <c r="I2184" s="215"/>
      <c r="J2184" s="41"/>
      <c r="K2184" s="27">
        <f t="shared" si="42"/>
        <v>13760</v>
      </c>
      <c r="L2184" s="207"/>
    </row>
    <row r="2185" spans="1:23" x14ac:dyDescent="0.35">
      <c r="A2185" s="23">
        <v>23010113</v>
      </c>
      <c r="B2185" s="436" t="s">
        <v>2893</v>
      </c>
      <c r="C2185" s="23">
        <v>70460</v>
      </c>
      <c r="D2185" s="46">
        <v>110000010102</v>
      </c>
      <c r="E2185" s="25">
        <v>3101</v>
      </c>
      <c r="F2185" s="23">
        <v>10721300</v>
      </c>
      <c r="G2185" s="26" t="s">
        <v>2201</v>
      </c>
      <c r="H2185" s="27">
        <v>27520</v>
      </c>
      <c r="I2185" s="215"/>
      <c r="J2185" s="41"/>
      <c r="K2185" s="27">
        <f t="shared" si="42"/>
        <v>27520</v>
      </c>
      <c r="L2185" s="207"/>
    </row>
    <row r="2186" spans="1:23" x14ac:dyDescent="0.35">
      <c r="A2186" s="23">
        <v>23010113</v>
      </c>
      <c r="B2186" s="436" t="s">
        <v>2893</v>
      </c>
      <c r="C2186" s="23">
        <v>70460</v>
      </c>
      <c r="D2186" s="46">
        <v>110000010102</v>
      </c>
      <c r="E2186" s="25">
        <v>3101</v>
      </c>
      <c r="F2186" s="23">
        <v>10721300</v>
      </c>
      <c r="G2186" s="26" t="s">
        <v>2202</v>
      </c>
      <c r="H2186" s="27">
        <v>15480</v>
      </c>
      <c r="I2186" s="215"/>
      <c r="J2186" s="41"/>
      <c r="K2186" s="27">
        <f t="shared" si="42"/>
        <v>15480</v>
      </c>
      <c r="L2186" s="207"/>
    </row>
    <row r="2187" spans="1:23" x14ac:dyDescent="0.35">
      <c r="A2187" s="23">
        <v>23010113</v>
      </c>
      <c r="B2187" s="436" t="s">
        <v>2893</v>
      </c>
      <c r="C2187" s="23">
        <v>70460</v>
      </c>
      <c r="D2187" s="46">
        <v>110000010102</v>
      </c>
      <c r="E2187" s="25">
        <v>3101</v>
      </c>
      <c r="F2187" s="23">
        <v>10721300</v>
      </c>
      <c r="G2187" s="26" t="s">
        <v>2203</v>
      </c>
      <c r="H2187" s="27">
        <v>172000</v>
      </c>
      <c r="I2187" s="215"/>
      <c r="J2187" s="41"/>
      <c r="K2187" s="27">
        <f t="shared" si="42"/>
        <v>172000</v>
      </c>
      <c r="L2187" s="207"/>
    </row>
    <row r="2188" spans="1:23" x14ac:dyDescent="0.35">
      <c r="A2188" s="23">
        <v>23010113</v>
      </c>
      <c r="B2188" s="436" t="s">
        <v>2893</v>
      </c>
      <c r="C2188" s="23">
        <v>70133</v>
      </c>
      <c r="D2188" s="46">
        <v>110000010102</v>
      </c>
      <c r="E2188" s="25">
        <v>3101</v>
      </c>
      <c r="F2188" s="23">
        <v>10721300</v>
      </c>
      <c r="G2188" s="26" t="s">
        <v>2204</v>
      </c>
      <c r="H2188" s="27">
        <v>154800</v>
      </c>
      <c r="I2188" s="215"/>
      <c r="J2188" s="41"/>
      <c r="K2188" s="27">
        <f t="shared" si="42"/>
        <v>154800</v>
      </c>
      <c r="L2188" s="207"/>
    </row>
    <row r="2189" spans="1:23" x14ac:dyDescent="0.35">
      <c r="A2189" s="23">
        <v>23010113</v>
      </c>
      <c r="B2189" s="436" t="s">
        <v>2893</v>
      </c>
      <c r="C2189" s="23">
        <v>70460</v>
      </c>
      <c r="D2189" s="46">
        <v>110000010102</v>
      </c>
      <c r="E2189" s="25">
        <v>3101</v>
      </c>
      <c r="F2189" s="23">
        <v>10731700</v>
      </c>
      <c r="G2189" s="26" t="s">
        <v>273</v>
      </c>
      <c r="H2189" s="27">
        <v>12000000</v>
      </c>
      <c r="I2189" s="215"/>
      <c r="J2189" s="41">
        <v>-5000000</v>
      </c>
      <c r="K2189" s="27">
        <f t="shared" si="42"/>
        <v>7000000</v>
      </c>
      <c r="L2189" s="207"/>
    </row>
    <row r="2190" spans="1:23" x14ac:dyDescent="0.35">
      <c r="A2190" s="23">
        <v>23010113</v>
      </c>
      <c r="B2190" s="436" t="s">
        <v>2893</v>
      </c>
      <c r="C2190" s="23">
        <v>70460</v>
      </c>
      <c r="D2190" s="46">
        <v>110000010102</v>
      </c>
      <c r="E2190" s="25">
        <v>3101</v>
      </c>
      <c r="F2190" s="23">
        <v>10721300</v>
      </c>
      <c r="G2190" s="26" t="s">
        <v>273</v>
      </c>
      <c r="H2190" s="101">
        <v>800000</v>
      </c>
      <c r="I2190" s="255">
        <v>500000</v>
      </c>
      <c r="J2190" s="102" t="s">
        <v>20</v>
      </c>
      <c r="K2190" s="101">
        <f t="shared" si="42"/>
        <v>800000</v>
      </c>
      <c r="L2190" s="207"/>
    </row>
    <row r="2191" spans="1:23" s="151" customFormat="1" x14ac:dyDescent="0.35">
      <c r="A2191" s="23">
        <v>23010113</v>
      </c>
      <c r="B2191" s="436" t="s">
        <v>2893</v>
      </c>
      <c r="C2191" s="23">
        <v>70133</v>
      </c>
      <c r="D2191" s="46">
        <v>110000010102</v>
      </c>
      <c r="E2191" s="25">
        <v>3101</v>
      </c>
      <c r="F2191" s="23">
        <v>10721300</v>
      </c>
      <c r="G2191" s="26" t="s">
        <v>591</v>
      </c>
      <c r="H2191" s="101">
        <v>1533000</v>
      </c>
      <c r="I2191" s="255">
        <v>240000</v>
      </c>
      <c r="J2191" s="101">
        <v>467000</v>
      </c>
      <c r="K2191" s="101">
        <f t="shared" si="42"/>
        <v>2000000</v>
      </c>
      <c r="L2191" s="559"/>
      <c r="M2191" s="42"/>
      <c r="N2191" s="42"/>
      <c r="O2191" s="42"/>
      <c r="P2191" s="42"/>
      <c r="Q2191" s="42"/>
      <c r="R2191" s="42"/>
      <c r="S2191" s="42"/>
      <c r="T2191" s="42"/>
      <c r="U2191" s="42"/>
      <c r="V2191" s="42"/>
      <c r="W2191" s="42"/>
    </row>
    <row r="2192" spans="1:23" x14ac:dyDescent="0.35">
      <c r="A2192" s="23">
        <v>23010113</v>
      </c>
      <c r="B2192" s="436" t="s">
        <v>2893</v>
      </c>
      <c r="C2192" s="23">
        <v>70460</v>
      </c>
      <c r="D2192" s="46">
        <v>110000010102</v>
      </c>
      <c r="E2192" s="25">
        <v>3101</v>
      </c>
      <c r="F2192" s="23">
        <v>10721300</v>
      </c>
      <c r="G2192" s="26" t="s">
        <v>613</v>
      </c>
      <c r="H2192" s="101">
        <v>4284000</v>
      </c>
      <c r="I2192" s="255">
        <v>3825000</v>
      </c>
      <c r="J2192" s="101"/>
      <c r="K2192" s="101">
        <f t="shared" si="42"/>
        <v>4284000</v>
      </c>
      <c r="L2192" s="559"/>
    </row>
    <row r="2193" spans="1:23" x14ac:dyDescent="0.35">
      <c r="A2193" s="23">
        <v>23010113</v>
      </c>
      <c r="B2193" s="436" t="s">
        <v>2893</v>
      </c>
      <c r="C2193" s="23">
        <v>70460</v>
      </c>
      <c r="D2193" s="46">
        <v>110000010102</v>
      </c>
      <c r="E2193" s="25">
        <v>3101</v>
      </c>
      <c r="F2193" s="23">
        <v>10721300</v>
      </c>
      <c r="G2193" s="26" t="s">
        <v>649</v>
      </c>
      <c r="H2193" s="27">
        <v>67200000</v>
      </c>
      <c r="I2193" s="215"/>
      <c r="J2193" s="41">
        <v>-50000000</v>
      </c>
      <c r="K2193" s="27">
        <f t="shared" si="42"/>
        <v>17200000</v>
      </c>
      <c r="L2193" s="207"/>
    </row>
    <row r="2194" spans="1:23" x14ac:dyDescent="0.35">
      <c r="A2194" s="23">
        <v>23010113</v>
      </c>
      <c r="B2194" s="436" t="s">
        <v>2893</v>
      </c>
      <c r="C2194" s="23">
        <v>70460</v>
      </c>
      <c r="D2194" s="46">
        <v>110000010102</v>
      </c>
      <c r="E2194" s="25">
        <v>3101</v>
      </c>
      <c r="F2194" s="23">
        <v>10720500</v>
      </c>
      <c r="G2194" s="26" t="s">
        <v>650</v>
      </c>
      <c r="H2194" s="27">
        <v>3200000</v>
      </c>
      <c r="I2194" s="215"/>
      <c r="J2194" s="41"/>
      <c r="K2194" s="27">
        <f t="shared" si="42"/>
        <v>3200000</v>
      </c>
      <c r="L2194" s="207"/>
    </row>
    <row r="2195" spans="1:23" x14ac:dyDescent="0.35">
      <c r="A2195" s="23">
        <v>23010113</v>
      </c>
      <c r="B2195" s="436" t="s">
        <v>2893</v>
      </c>
      <c r="C2195" s="23">
        <v>70460</v>
      </c>
      <c r="D2195" s="46">
        <v>110000010102</v>
      </c>
      <c r="E2195" s="25">
        <v>3101</v>
      </c>
      <c r="F2195" s="23">
        <v>10710900</v>
      </c>
      <c r="G2195" s="26" t="s">
        <v>651</v>
      </c>
      <c r="H2195" s="27">
        <v>3200000</v>
      </c>
      <c r="I2195" s="215"/>
      <c r="J2195" s="41"/>
      <c r="K2195" s="27">
        <f t="shared" si="42"/>
        <v>3200000</v>
      </c>
      <c r="L2195" s="207"/>
    </row>
    <row r="2196" spans="1:23" x14ac:dyDescent="0.35">
      <c r="A2196" s="23">
        <v>23010113</v>
      </c>
      <c r="B2196" s="436" t="s">
        <v>2893</v>
      </c>
      <c r="C2196" s="23">
        <v>70460</v>
      </c>
      <c r="D2196" s="46">
        <v>110000010102</v>
      </c>
      <c r="E2196" s="25">
        <v>3101</v>
      </c>
      <c r="F2196" s="23">
        <v>10721300</v>
      </c>
      <c r="G2196" s="26" t="s">
        <v>652</v>
      </c>
      <c r="H2196" s="27">
        <v>3200000</v>
      </c>
      <c r="I2196" s="215"/>
      <c r="J2196" s="41"/>
      <c r="K2196" s="27">
        <f t="shared" si="42"/>
        <v>3200000</v>
      </c>
      <c r="L2196" s="207"/>
    </row>
    <row r="2197" spans="1:23" x14ac:dyDescent="0.35">
      <c r="A2197" s="23">
        <v>23010113</v>
      </c>
      <c r="B2197" s="436" t="s">
        <v>2893</v>
      </c>
      <c r="C2197" s="23">
        <v>70460</v>
      </c>
      <c r="D2197" s="46">
        <v>110000010102</v>
      </c>
      <c r="E2197" s="25">
        <v>3101</v>
      </c>
      <c r="F2197" s="23">
        <v>10731800</v>
      </c>
      <c r="G2197" s="26" t="s">
        <v>653</v>
      </c>
      <c r="H2197" s="27">
        <v>3200000</v>
      </c>
      <c r="I2197" s="215"/>
      <c r="J2197" s="41"/>
      <c r="K2197" s="27">
        <f t="shared" si="42"/>
        <v>3200000</v>
      </c>
      <c r="L2197" s="207"/>
    </row>
    <row r="2198" spans="1:23" s="151" customFormat="1" x14ac:dyDescent="0.35">
      <c r="A2198" s="34">
        <v>23010113</v>
      </c>
      <c r="B2198" s="436" t="s">
        <v>2893</v>
      </c>
      <c r="C2198" s="34">
        <v>70460</v>
      </c>
      <c r="D2198" s="49">
        <v>110000010102</v>
      </c>
      <c r="E2198" s="36">
        <v>3101</v>
      </c>
      <c r="F2198" s="34">
        <v>10731900</v>
      </c>
      <c r="G2198" s="37" t="s">
        <v>654</v>
      </c>
      <c r="H2198" s="38">
        <v>3200000</v>
      </c>
      <c r="I2198" s="218"/>
      <c r="J2198" s="41"/>
      <c r="K2198" s="38">
        <f t="shared" si="42"/>
        <v>3200000</v>
      </c>
      <c r="L2198" s="206"/>
      <c r="M2198" s="42"/>
      <c r="N2198" s="42"/>
      <c r="O2198" s="42"/>
      <c r="P2198" s="42"/>
      <c r="Q2198" s="42"/>
      <c r="R2198" s="42"/>
      <c r="S2198" s="42"/>
      <c r="T2198" s="42"/>
      <c r="U2198" s="42"/>
      <c r="V2198" s="42"/>
      <c r="W2198" s="42"/>
    </row>
    <row r="2199" spans="1:23" x14ac:dyDescent="0.35">
      <c r="A2199" s="23">
        <v>23010113</v>
      </c>
      <c r="B2199" s="436" t="s">
        <v>2893</v>
      </c>
      <c r="C2199" s="23">
        <v>70460</v>
      </c>
      <c r="D2199" s="46">
        <v>110000010102</v>
      </c>
      <c r="E2199" s="25">
        <v>3101</v>
      </c>
      <c r="F2199" s="23">
        <v>10712300</v>
      </c>
      <c r="G2199" s="26" t="s">
        <v>655</v>
      </c>
      <c r="H2199" s="27">
        <v>3200000</v>
      </c>
      <c r="I2199" s="215"/>
      <c r="J2199" s="41"/>
      <c r="K2199" s="27">
        <f t="shared" si="42"/>
        <v>3200000</v>
      </c>
      <c r="L2199" s="207"/>
    </row>
    <row r="2200" spans="1:23" x14ac:dyDescent="0.35">
      <c r="A2200" s="23">
        <v>23010113</v>
      </c>
      <c r="B2200" s="436" t="s">
        <v>2893</v>
      </c>
      <c r="C2200" s="23">
        <v>70460</v>
      </c>
      <c r="D2200" s="46">
        <v>110000010102</v>
      </c>
      <c r="E2200" s="25">
        <v>3101</v>
      </c>
      <c r="F2200" s="23">
        <v>10730100</v>
      </c>
      <c r="G2200" s="26" t="s">
        <v>656</v>
      </c>
      <c r="H2200" s="27">
        <v>3200000</v>
      </c>
      <c r="I2200" s="215"/>
      <c r="J2200" s="41"/>
      <c r="K2200" s="27">
        <f t="shared" si="42"/>
        <v>3200000</v>
      </c>
      <c r="L2200" s="207"/>
    </row>
    <row r="2201" spans="1:23" x14ac:dyDescent="0.35">
      <c r="A2201" s="23">
        <v>23010113</v>
      </c>
      <c r="B2201" s="436" t="s">
        <v>2893</v>
      </c>
      <c r="C2201" s="23">
        <v>70460</v>
      </c>
      <c r="D2201" s="46">
        <v>110000010102</v>
      </c>
      <c r="E2201" s="25">
        <v>3101</v>
      </c>
      <c r="F2201" s="23">
        <v>10730200</v>
      </c>
      <c r="G2201" s="26" t="s">
        <v>657</v>
      </c>
      <c r="H2201" s="27">
        <v>3200000</v>
      </c>
      <c r="I2201" s="215"/>
      <c r="J2201" s="41"/>
      <c r="K2201" s="27">
        <f t="shared" si="42"/>
        <v>3200000</v>
      </c>
      <c r="L2201" s="207"/>
    </row>
    <row r="2202" spans="1:23" x14ac:dyDescent="0.35">
      <c r="A2202" s="23">
        <v>23010113</v>
      </c>
      <c r="B2202" s="436" t="s">
        <v>2893</v>
      </c>
      <c r="C2202" s="23">
        <v>70460</v>
      </c>
      <c r="D2202" s="46">
        <v>110000010102</v>
      </c>
      <c r="E2202" s="25">
        <v>3101</v>
      </c>
      <c r="F2202" s="23">
        <v>10730300</v>
      </c>
      <c r="G2202" s="26" t="s">
        <v>658</v>
      </c>
      <c r="H2202" s="27">
        <v>3200000</v>
      </c>
      <c r="I2202" s="215"/>
      <c r="J2202" s="41"/>
      <c r="K2202" s="27">
        <f t="shared" si="42"/>
        <v>3200000</v>
      </c>
      <c r="L2202" s="207"/>
    </row>
    <row r="2203" spans="1:23" x14ac:dyDescent="0.35">
      <c r="A2203" s="23">
        <v>23010113</v>
      </c>
      <c r="B2203" s="436" t="s">
        <v>2893</v>
      </c>
      <c r="C2203" s="23">
        <v>70460</v>
      </c>
      <c r="D2203" s="46">
        <v>110000010102</v>
      </c>
      <c r="E2203" s="25">
        <v>3101</v>
      </c>
      <c r="F2203" s="23">
        <v>10720400</v>
      </c>
      <c r="G2203" s="26" t="s">
        <v>659</v>
      </c>
      <c r="H2203" s="27">
        <v>3200000</v>
      </c>
      <c r="I2203" s="215"/>
      <c r="J2203" s="41"/>
      <c r="K2203" s="27">
        <f t="shared" si="42"/>
        <v>3200000</v>
      </c>
      <c r="L2203" s="207"/>
    </row>
    <row r="2204" spans="1:23" x14ac:dyDescent="0.35">
      <c r="A2204" s="23">
        <v>23010113</v>
      </c>
      <c r="B2204" s="436" t="s">
        <v>2893</v>
      </c>
      <c r="C2204" s="23">
        <v>70460</v>
      </c>
      <c r="D2204" s="46">
        <v>110000010102</v>
      </c>
      <c r="E2204" s="25">
        <v>3101</v>
      </c>
      <c r="F2204" s="23">
        <v>10720500</v>
      </c>
      <c r="G2204" s="26" t="s">
        <v>660</v>
      </c>
      <c r="H2204" s="27">
        <v>3200000</v>
      </c>
      <c r="I2204" s="215"/>
      <c r="J2204" s="41"/>
      <c r="K2204" s="27">
        <f t="shared" si="42"/>
        <v>3200000</v>
      </c>
      <c r="L2204" s="207"/>
    </row>
    <row r="2205" spans="1:23" x14ac:dyDescent="0.35">
      <c r="A2205" s="23">
        <v>23010113</v>
      </c>
      <c r="B2205" s="436" t="s">
        <v>2893</v>
      </c>
      <c r="C2205" s="23">
        <v>70460</v>
      </c>
      <c r="D2205" s="46">
        <v>110000010102</v>
      </c>
      <c r="E2205" s="25">
        <v>3101</v>
      </c>
      <c r="F2205" s="23">
        <v>10720600</v>
      </c>
      <c r="G2205" s="26" t="s">
        <v>661</v>
      </c>
      <c r="H2205" s="27">
        <v>3200000</v>
      </c>
      <c r="I2205" s="215"/>
      <c r="J2205" s="41"/>
      <c r="K2205" s="27">
        <f t="shared" si="42"/>
        <v>3200000</v>
      </c>
      <c r="L2205" s="207"/>
    </row>
    <row r="2206" spans="1:23" x14ac:dyDescent="0.35">
      <c r="A2206" s="23">
        <v>23010113</v>
      </c>
      <c r="B2206" s="436" t="s">
        <v>2893</v>
      </c>
      <c r="C2206" s="23">
        <v>70460</v>
      </c>
      <c r="D2206" s="46">
        <v>110000010102</v>
      </c>
      <c r="E2206" s="25">
        <v>3101</v>
      </c>
      <c r="F2206" s="23">
        <v>10720700</v>
      </c>
      <c r="G2206" s="26" t="s">
        <v>662</v>
      </c>
      <c r="H2206" s="27">
        <v>3200000</v>
      </c>
      <c r="I2206" s="215"/>
      <c r="J2206" s="41"/>
      <c r="K2206" s="27">
        <f t="shared" si="42"/>
        <v>3200000</v>
      </c>
      <c r="L2206" s="207"/>
    </row>
    <row r="2207" spans="1:23" x14ac:dyDescent="0.35">
      <c r="A2207" s="23">
        <v>23010113</v>
      </c>
      <c r="B2207" s="436" t="s">
        <v>2893</v>
      </c>
      <c r="C2207" s="23">
        <v>70460</v>
      </c>
      <c r="D2207" s="46">
        <v>110000010102</v>
      </c>
      <c r="E2207" s="25">
        <v>3101</v>
      </c>
      <c r="F2207" s="23">
        <v>10720800</v>
      </c>
      <c r="G2207" s="26" t="s">
        <v>663</v>
      </c>
      <c r="H2207" s="27">
        <v>3200000</v>
      </c>
      <c r="I2207" s="215"/>
      <c r="J2207" s="41"/>
      <c r="K2207" s="27">
        <f t="shared" si="42"/>
        <v>3200000</v>
      </c>
      <c r="L2207" s="207"/>
    </row>
    <row r="2208" spans="1:23" x14ac:dyDescent="0.35">
      <c r="A2208" s="23">
        <v>23010113</v>
      </c>
      <c r="B2208" s="436" t="s">
        <v>2893</v>
      </c>
      <c r="C2208" s="23">
        <v>70460</v>
      </c>
      <c r="D2208" s="46">
        <v>110000010102</v>
      </c>
      <c r="E2208" s="25">
        <v>3101</v>
      </c>
      <c r="F2208" s="23">
        <v>10710900</v>
      </c>
      <c r="G2208" s="26" t="s">
        <v>664</v>
      </c>
      <c r="H2208" s="27">
        <v>3200000</v>
      </c>
      <c r="I2208" s="215"/>
      <c r="J2208" s="41"/>
      <c r="K2208" s="27">
        <f t="shared" si="42"/>
        <v>3200000</v>
      </c>
      <c r="L2208" s="207"/>
    </row>
    <row r="2209" spans="1:23" x14ac:dyDescent="0.35">
      <c r="A2209" s="23">
        <v>23010113</v>
      </c>
      <c r="B2209" s="436" t="s">
        <v>2893</v>
      </c>
      <c r="C2209" s="23">
        <v>70460</v>
      </c>
      <c r="D2209" s="46">
        <v>110000010102</v>
      </c>
      <c r="E2209" s="25">
        <v>3101</v>
      </c>
      <c r="F2209" s="23">
        <v>10711000</v>
      </c>
      <c r="G2209" s="26" t="s">
        <v>665</v>
      </c>
      <c r="H2209" s="27">
        <v>3200000</v>
      </c>
      <c r="I2209" s="215"/>
      <c r="J2209" s="41"/>
      <c r="K2209" s="27">
        <f t="shared" si="42"/>
        <v>3200000</v>
      </c>
      <c r="L2209" s="207"/>
    </row>
    <row r="2210" spans="1:23" x14ac:dyDescent="0.35">
      <c r="A2210" s="23">
        <v>23010113</v>
      </c>
      <c r="B2210" s="436" t="s">
        <v>2893</v>
      </c>
      <c r="C2210" s="23">
        <v>70460</v>
      </c>
      <c r="D2210" s="46">
        <v>110000010102</v>
      </c>
      <c r="E2210" s="25">
        <v>3101</v>
      </c>
      <c r="F2210" s="23">
        <v>10711100</v>
      </c>
      <c r="G2210" s="26" t="s">
        <v>666</v>
      </c>
      <c r="H2210" s="27">
        <v>3200000</v>
      </c>
      <c r="I2210" s="215"/>
      <c r="J2210" s="41"/>
      <c r="K2210" s="27">
        <f t="shared" si="42"/>
        <v>3200000</v>
      </c>
      <c r="L2210" s="207"/>
    </row>
    <row r="2211" spans="1:23" x14ac:dyDescent="0.35">
      <c r="A2211" s="23">
        <v>23010113</v>
      </c>
      <c r="B2211" s="436" t="s">
        <v>2893</v>
      </c>
      <c r="C2211" s="23">
        <v>70460</v>
      </c>
      <c r="D2211" s="46">
        <v>110000010102</v>
      </c>
      <c r="E2211" s="25">
        <v>3101</v>
      </c>
      <c r="F2211" s="23">
        <v>10711200</v>
      </c>
      <c r="G2211" s="26" t="s">
        <v>667</v>
      </c>
      <c r="H2211" s="27">
        <v>3200000</v>
      </c>
      <c r="I2211" s="215"/>
      <c r="J2211" s="41"/>
      <c r="K2211" s="27">
        <f t="shared" si="42"/>
        <v>3200000</v>
      </c>
      <c r="L2211" s="207"/>
    </row>
    <row r="2212" spans="1:23" x14ac:dyDescent="0.35">
      <c r="A2212" s="23">
        <v>23010113</v>
      </c>
      <c r="B2212" s="436" t="s">
        <v>2893</v>
      </c>
      <c r="C2212" s="23">
        <v>70460</v>
      </c>
      <c r="D2212" s="46">
        <v>110000010102</v>
      </c>
      <c r="E2212" s="25">
        <v>3101</v>
      </c>
      <c r="F2212" s="23">
        <v>10721300</v>
      </c>
      <c r="G2212" s="26" t="s">
        <v>668</v>
      </c>
      <c r="H2212" s="27">
        <v>3200000</v>
      </c>
      <c r="I2212" s="215"/>
      <c r="J2212" s="41"/>
      <c r="K2212" s="27">
        <f t="shared" si="42"/>
        <v>3200000</v>
      </c>
      <c r="L2212" s="207"/>
    </row>
    <row r="2213" spans="1:23" x14ac:dyDescent="0.35">
      <c r="A2213" s="23">
        <v>23010113</v>
      </c>
      <c r="B2213" s="436" t="s">
        <v>2893</v>
      </c>
      <c r="C2213" s="23">
        <v>70460</v>
      </c>
      <c r="D2213" s="46">
        <v>110000010102</v>
      </c>
      <c r="E2213" s="25">
        <v>3101</v>
      </c>
      <c r="F2213" s="23">
        <v>10731400</v>
      </c>
      <c r="G2213" s="26" t="s">
        <v>669</v>
      </c>
      <c r="H2213" s="27">
        <v>3200000</v>
      </c>
      <c r="I2213" s="215"/>
      <c r="J2213" s="41"/>
      <c r="K2213" s="27">
        <f t="shared" ref="K2213:K2276" si="43">SUM(H2213,J2213)</f>
        <v>3200000</v>
      </c>
      <c r="L2213" s="207"/>
    </row>
    <row r="2214" spans="1:23" x14ac:dyDescent="0.35">
      <c r="A2214" s="23">
        <v>23010113</v>
      </c>
      <c r="B2214" s="436" t="s">
        <v>2893</v>
      </c>
      <c r="C2214" s="23">
        <v>70460</v>
      </c>
      <c r="D2214" s="46">
        <v>110000010102</v>
      </c>
      <c r="E2214" s="25">
        <v>3101</v>
      </c>
      <c r="F2214" s="23">
        <v>10731500</v>
      </c>
      <c r="G2214" s="26" t="s">
        <v>670</v>
      </c>
      <c r="H2214" s="27">
        <v>3200000</v>
      </c>
      <c r="I2214" s="215"/>
      <c r="J2214" s="41"/>
      <c r="K2214" s="27">
        <f t="shared" si="43"/>
        <v>3200000</v>
      </c>
      <c r="L2214" s="207"/>
    </row>
    <row r="2215" spans="1:23" x14ac:dyDescent="0.35">
      <c r="A2215" s="23">
        <v>23010113</v>
      </c>
      <c r="B2215" s="436" t="s">
        <v>2893</v>
      </c>
      <c r="C2215" s="23">
        <v>70460</v>
      </c>
      <c r="D2215" s="46">
        <v>110000010102</v>
      </c>
      <c r="E2215" s="25">
        <v>3101</v>
      </c>
      <c r="F2215" s="23">
        <v>10731700</v>
      </c>
      <c r="G2215" s="26" t="s">
        <v>671</v>
      </c>
      <c r="H2215" s="27">
        <v>3200000</v>
      </c>
      <c r="I2215" s="215"/>
      <c r="J2215" s="41"/>
      <c r="K2215" s="27">
        <f t="shared" si="43"/>
        <v>3200000</v>
      </c>
      <c r="L2215" s="207"/>
    </row>
    <row r="2216" spans="1:23" x14ac:dyDescent="0.35">
      <c r="A2216" s="23">
        <v>23010113</v>
      </c>
      <c r="B2216" s="436" t="s">
        <v>2893</v>
      </c>
      <c r="C2216" s="23">
        <v>70460</v>
      </c>
      <c r="D2216" s="46">
        <v>110000010102</v>
      </c>
      <c r="E2216" s="25">
        <v>3101</v>
      </c>
      <c r="F2216" s="23">
        <v>10731600</v>
      </c>
      <c r="G2216" s="26" t="s">
        <v>672</v>
      </c>
      <c r="H2216" s="27">
        <v>3200000</v>
      </c>
      <c r="I2216" s="215"/>
      <c r="J2216" s="41"/>
      <c r="K2216" s="27">
        <f t="shared" si="43"/>
        <v>3200000</v>
      </c>
      <c r="L2216" s="207"/>
    </row>
    <row r="2217" spans="1:23" s="151" customFormat="1" x14ac:dyDescent="0.35">
      <c r="A2217" s="23">
        <v>23010113</v>
      </c>
      <c r="B2217" s="436" t="s">
        <v>2893</v>
      </c>
      <c r="C2217" s="23">
        <v>70460</v>
      </c>
      <c r="D2217" s="46">
        <v>110000010102</v>
      </c>
      <c r="E2217" s="25">
        <v>3101</v>
      </c>
      <c r="F2217" s="23">
        <v>10731800</v>
      </c>
      <c r="G2217" s="26" t="s">
        <v>673</v>
      </c>
      <c r="H2217" s="27">
        <v>3200000</v>
      </c>
      <c r="I2217" s="215"/>
      <c r="J2217" s="41"/>
      <c r="K2217" s="27">
        <f t="shared" si="43"/>
        <v>3200000</v>
      </c>
      <c r="L2217" s="207"/>
      <c r="M2217" s="42"/>
      <c r="N2217" s="42"/>
      <c r="O2217" s="42"/>
      <c r="P2217" s="42"/>
      <c r="Q2217" s="42"/>
      <c r="R2217" s="42"/>
      <c r="S2217" s="42"/>
      <c r="T2217" s="42"/>
      <c r="U2217" s="42"/>
      <c r="V2217" s="42"/>
      <c r="W2217" s="42"/>
    </row>
    <row r="2218" spans="1:23" x14ac:dyDescent="0.35">
      <c r="A2218" s="23">
        <v>23010113</v>
      </c>
      <c r="B2218" s="436" t="s">
        <v>2893</v>
      </c>
      <c r="C2218" s="23">
        <v>70460</v>
      </c>
      <c r="D2218" s="46">
        <v>110000010102</v>
      </c>
      <c r="E2218" s="25">
        <v>3101</v>
      </c>
      <c r="F2218" s="23">
        <v>10731900</v>
      </c>
      <c r="G2218" s="26" t="s">
        <v>674</v>
      </c>
      <c r="H2218" s="27">
        <v>3200000</v>
      </c>
      <c r="I2218" s="215"/>
      <c r="J2218" s="41"/>
      <c r="K2218" s="27">
        <f t="shared" si="43"/>
        <v>3200000</v>
      </c>
      <c r="L2218" s="207"/>
    </row>
    <row r="2219" spans="1:23" x14ac:dyDescent="0.35">
      <c r="A2219" s="34">
        <v>23010113</v>
      </c>
      <c r="B2219" s="436" t="s">
        <v>2893</v>
      </c>
      <c r="C2219" s="34">
        <v>70460</v>
      </c>
      <c r="D2219" s="49">
        <v>110000010102</v>
      </c>
      <c r="E2219" s="36">
        <v>3101</v>
      </c>
      <c r="F2219" s="34">
        <v>10722000</v>
      </c>
      <c r="G2219" s="37" t="s">
        <v>675</v>
      </c>
      <c r="H2219" s="38">
        <v>3200000</v>
      </c>
      <c r="I2219" s="218"/>
      <c r="J2219" s="41"/>
      <c r="K2219" s="38">
        <f t="shared" si="43"/>
        <v>3200000</v>
      </c>
      <c r="L2219" s="206"/>
    </row>
    <row r="2220" spans="1:23" x14ac:dyDescent="0.35">
      <c r="A2220" s="23">
        <v>23010113</v>
      </c>
      <c r="B2220" s="436" t="s">
        <v>2893</v>
      </c>
      <c r="C2220" s="23">
        <v>70460</v>
      </c>
      <c r="D2220" s="46">
        <v>110000010102</v>
      </c>
      <c r="E2220" s="25">
        <v>3101</v>
      </c>
      <c r="F2220" s="23">
        <v>10712100</v>
      </c>
      <c r="G2220" s="26" t="s">
        <v>676</v>
      </c>
      <c r="H2220" s="27">
        <v>3200000</v>
      </c>
      <c r="I2220" s="215"/>
      <c r="J2220" s="41"/>
      <c r="K2220" s="27">
        <f t="shared" si="43"/>
        <v>3200000</v>
      </c>
      <c r="L2220" s="207"/>
    </row>
    <row r="2221" spans="1:23" x14ac:dyDescent="0.35">
      <c r="A2221" s="23">
        <v>23010113</v>
      </c>
      <c r="B2221" s="436" t="s">
        <v>2893</v>
      </c>
      <c r="C2221" s="23">
        <v>70460</v>
      </c>
      <c r="D2221" s="46">
        <v>110000010102</v>
      </c>
      <c r="E2221" s="25">
        <v>3101</v>
      </c>
      <c r="F2221" s="23">
        <v>10712200</v>
      </c>
      <c r="G2221" s="26" t="s">
        <v>677</v>
      </c>
      <c r="H2221" s="27">
        <v>3200000</v>
      </c>
      <c r="I2221" s="215"/>
      <c r="J2221" s="41"/>
      <c r="K2221" s="27">
        <f t="shared" si="43"/>
        <v>3200000</v>
      </c>
      <c r="L2221" s="207"/>
    </row>
    <row r="2222" spans="1:23" x14ac:dyDescent="0.35">
      <c r="A2222" s="23">
        <v>23010113</v>
      </c>
      <c r="B2222" s="436" t="s">
        <v>2893</v>
      </c>
      <c r="C2222" s="23">
        <v>70460</v>
      </c>
      <c r="D2222" s="46">
        <v>110000010102</v>
      </c>
      <c r="E2222" s="25">
        <v>3101</v>
      </c>
      <c r="F2222" s="23">
        <v>10712300</v>
      </c>
      <c r="G2222" s="26" t="s">
        <v>678</v>
      </c>
      <c r="H2222" s="27">
        <v>3200000</v>
      </c>
      <c r="I2222" s="215"/>
      <c r="J2222" s="41"/>
      <c r="K2222" s="27">
        <f t="shared" si="43"/>
        <v>3200000</v>
      </c>
      <c r="L2222" s="207"/>
    </row>
    <row r="2223" spans="1:23" ht="51" x14ac:dyDescent="0.35">
      <c r="A2223" s="23">
        <v>23010113</v>
      </c>
      <c r="B2223" s="436" t="s">
        <v>2893</v>
      </c>
      <c r="C2223" s="23">
        <v>70133</v>
      </c>
      <c r="D2223" s="46">
        <v>130000010106</v>
      </c>
      <c r="E2223" s="25">
        <v>3101</v>
      </c>
      <c r="F2223" s="23">
        <v>10720500</v>
      </c>
      <c r="G2223" s="26" t="s">
        <v>735</v>
      </c>
      <c r="H2223" s="27">
        <v>1248000</v>
      </c>
      <c r="I2223" s="215"/>
      <c r="J2223" s="41"/>
      <c r="K2223" s="27">
        <f t="shared" si="43"/>
        <v>1248000</v>
      </c>
      <c r="L2223" s="207"/>
    </row>
    <row r="2224" spans="1:23" x14ac:dyDescent="0.35">
      <c r="A2224" s="54">
        <v>23010113</v>
      </c>
      <c r="B2224" s="436" t="s">
        <v>2893</v>
      </c>
      <c r="C2224" s="54">
        <v>70460</v>
      </c>
      <c r="D2224" s="75">
        <v>110000010102</v>
      </c>
      <c r="E2224" s="56">
        <v>3101</v>
      </c>
      <c r="F2224" s="54">
        <v>10721300</v>
      </c>
      <c r="G2224" s="57" t="s">
        <v>778</v>
      </c>
      <c r="H2224" s="117">
        <v>1400000</v>
      </c>
      <c r="I2224" s="263"/>
      <c r="J2224" s="118"/>
      <c r="K2224" s="117">
        <f t="shared" si="43"/>
        <v>1400000</v>
      </c>
      <c r="L2224" s="400" t="s">
        <v>2555</v>
      </c>
    </row>
    <row r="2225" spans="1:23" x14ac:dyDescent="0.35">
      <c r="A2225" s="54">
        <v>23010113</v>
      </c>
      <c r="B2225" s="436" t="s">
        <v>2893</v>
      </c>
      <c r="C2225" s="54">
        <v>71080</v>
      </c>
      <c r="D2225" s="75">
        <v>110000010102</v>
      </c>
      <c r="E2225" s="56">
        <v>3101</v>
      </c>
      <c r="F2225" s="54">
        <v>10721300</v>
      </c>
      <c r="G2225" s="57" t="s">
        <v>613</v>
      </c>
      <c r="H2225" s="58">
        <v>336000</v>
      </c>
      <c r="I2225" s="221">
        <v>325000</v>
      </c>
      <c r="J2225" s="58">
        <v>2000000</v>
      </c>
      <c r="K2225" s="58">
        <f t="shared" si="43"/>
        <v>2336000</v>
      </c>
      <c r="L2225" s="400" t="s">
        <v>2557</v>
      </c>
    </row>
    <row r="2226" spans="1:23" x14ac:dyDescent="0.35">
      <c r="A2226" s="23">
        <v>23010113</v>
      </c>
      <c r="B2226" s="436" t="s">
        <v>2891</v>
      </c>
      <c r="C2226" s="23">
        <v>70460</v>
      </c>
      <c r="D2226" s="46">
        <v>110000010102</v>
      </c>
      <c r="E2226" s="25">
        <v>3101</v>
      </c>
      <c r="F2226" s="23">
        <v>10721300</v>
      </c>
      <c r="G2226" s="26" t="s">
        <v>273</v>
      </c>
      <c r="H2226" s="27">
        <v>480000</v>
      </c>
      <c r="I2226" s="215">
        <v>1915000</v>
      </c>
      <c r="J2226" s="41">
        <v>1915000</v>
      </c>
      <c r="K2226" s="27">
        <f t="shared" si="43"/>
        <v>2395000</v>
      </c>
      <c r="L2226" s="207"/>
    </row>
    <row r="2227" spans="1:23" s="151" customFormat="1" x14ac:dyDescent="0.35">
      <c r="A2227" s="23">
        <v>23010112</v>
      </c>
      <c r="B2227" s="436" t="s">
        <v>2890</v>
      </c>
      <c r="C2227" s="23">
        <v>70133</v>
      </c>
      <c r="D2227" s="46">
        <v>130000010106</v>
      </c>
      <c r="E2227" s="25">
        <v>3101</v>
      </c>
      <c r="F2227" s="23">
        <v>10721300</v>
      </c>
      <c r="G2227" s="26" t="s">
        <v>959</v>
      </c>
      <c r="H2227" s="27">
        <v>2100000</v>
      </c>
      <c r="I2227" s="215"/>
      <c r="J2227" s="27"/>
      <c r="K2227" s="41">
        <f t="shared" si="43"/>
        <v>2100000</v>
      </c>
      <c r="L2227" s="207"/>
      <c r="M2227" s="42"/>
      <c r="N2227" s="42"/>
      <c r="O2227" s="42"/>
      <c r="P2227" s="42"/>
      <c r="Q2227" s="42"/>
      <c r="R2227" s="42"/>
      <c r="S2227" s="42"/>
      <c r="T2227" s="42"/>
      <c r="U2227" s="42"/>
      <c r="V2227" s="42"/>
      <c r="W2227" s="42"/>
    </row>
    <row r="2228" spans="1:23" s="151" customFormat="1" x14ac:dyDescent="0.35">
      <c r="A2228" s="23">
        <v>23010112</v>
      </c>
      <c r="B2228" s="436" t="s">
        <v>2890</v>
      </c>
      <c r="C2228" s="23">
        <v>70133</v>
      </c>
      <c r="D2228" s="46">
        <v>130000010106</v>
      </c>
      <c r="E2228" s="25">
        <v>3101</v>
      </c>
      <c r="F2228" s="23">
        <v>10721300</v>
      </c>
      <c r="G2228" s="26" t="s">
        <v>2561</v>
      </c>
      <c r="H2228" s="27">
        <v>2100000</v>
      </c>
      <c r="I2228" s="215"/>
      <c r="J2228" s="27"/>
      <c r="K2228" s="41">
        <f t="shared" si="43"/>
        <v>2100000</v>
      </c>
      <c r="L2228" s="207"/>
      <c r="M2228" s="42"/>
      <c r="N2228" s="42"/>
      <c r="O2228" s="42"/>
      <c r="P2228" s="42"/>
      <c r="Q2228" s="42"/>
      <c r="R2228" s="42"/>
      <c r="S2228" s="42"/>
      <c r="T2228" s="42"/>
      <c r="U2228" s="42"/>
      <c r="V2228" s="42"/>
      <c r="W2228" s="42"/>
    </row>
    <row r="2229" spans="1:23" ht="51" x14ac:dyDescent="0.35">
      <c r="A2229" s="23">
        <v>23010112</v>
      </c>
      <c r="B2229" s="436" t="s">
        <v>2890</v>
      </c>
      <c r="C2229" s="23">
        <v>70133</v>
      </c>
      <c r="D2229" s="46">
        <v>130000010106</v>
      </c>
      <c r="E2229" s="25">
        <v>3101</v>
      </c>
      <c r="F2229" s="23">
        <v>10721300</v>
      </c>
      <c r="G2229" s="26" t="s">
        <v>2562</v>
      </c>
      <c r="H2229" s="27">
        <v>0</v>
      </c>
      <c r="I2229" s="215"/>
      <c r="J2229" s="41"/>
      <c r="K2229" s="41">
        <f t="shared" si="43"/>
        <v>0</v>
      </c>
      <c r="L2229" s="207"/>
    </row>
    <row r="2230" spans="1:23" x14ac:dyDescent="0.35">
      <c r="A2230" s="23">
        <v>23010112</v>
      </c>
      <c r="B2230" s="436" t="s">
        <v>2890</v>
      </c>
      <c r="C2230" s="23">
        <v>70133</v>
      </c>
      <c r="D2230" s="46">
        <v>130000010106</v>
      </c>
      <c r="E2230" s="25">
        <v>3101</v>
      </c>
      <c r="F2230" s="23">
        <v>10721300</v>
      </c>
      <c r="G2230" s="26" t="s">
        <v>960</v>
      </c>
      <c r="H2230" s="27">
        <v>840000</v>
      </c>
      <c r="I2230" s="215"/>
      <c r="J2230" s="27"/>
      <c r="K2230" s="41">
        <f t="shared" si="43"/>
        <v>840000</v>
      </c>
      <c r="L2230" s="207"/>
    </row>
    <row r="2231" spans="1:23" x14ac:dyDescent="0.35">
      <c r="A2231" s="23">
        <v>23010112</v>
      </c>
      <c r="B2231" s="436" t="s">
        <v>2890</v>
      </c>
      <c r="C2231" s="23">
        <v>70133</v>
      </c>
      <c r="D2231" s="46">
        <v>130000010106</v>
      </c>
      <c r="E2231" s="25">
        <v>3101</v>
      </c>
      <c r="F2231" s="23">
        <v>10721300</v>
      </c>
      <c r="G2231" s="26" t="s">
        <v>2563</v>
      </c>
      <c r="H2231" s="27">
        <v>0</v>
      </c>
      <c r="I2231" s="215"/>
      <c r="J2231" s="41"/>
      <c r="K2231" s="41">
        <f t="shared" si="43"/>
        <v>0</v>
      </c>
      <c r="L2231" s="207"/>
    </row>
    <row r="2232" spans="1:23" x14ac:dyDescent="0.35">
      <c r="A2232" s="23">
        <v>23010112</v>
      </c>
      <c r="B2232" s="436" t="s">
        <v>2890</v>
      </c>
      <c r="C2232" s="23">
        <v>70133</v>
      </c>
      <c r="D2232" s="46">
        <v>130000010106</v>
      </c>
      <c r="E2232" s="25">
        <v>3101</v>
      </c>
      <c r="F2232" s="23">
        <v>10721300</v>
      </c>
      <c r="G2232" s="26" t="s">
        <v>2564</v>
      </c>
      <c r="H2232" s="27">
        <v>1050000</v>
      </c>
      <c r="I2232" s="215"/>
      <c r="J2232" s="27"/>
      <c r="K2232" s="41">
        <f t="shared" si="43"/>
        <v>1050000</v>
      </c>
      <c r="L2232" s="207"/>
    </row>
    <row r="2233" spans="1:23" x14ac:dyDescent="0.35">
      <c r="A2233" s="23">
        <v>23010112</v>
      </c>
      <c r="B2233" s="436" t="s">
        <v>2890</v>
      </c>
      <c r="C2233" s="23">
        <v>70133</v>
      </c>
      <c r="D2233" s="46">
        <v>130000010106</v>
      </c>
      <c r="E2233" s="25">
        <v>3101</v>
      </c>
      <c r="F2233" s="23">
        <v>10721300</v>
      </c>
      <c r="G2233" s="26" t="s">
        <v>962</v>
      </c>
      <c r="H2233" s="27">
        <v>420000</v>
      </c>
      <c r="I2233" s="215"/>
      <c r="J2233" s="27"/>
      <c r="K2233" s="41">
        <f t="shared" si="43"/>
        <v>420000</v>
      </c>
      <c r="L2233" s="207"/>
    </row>
    <row r="2234" spans="1:23" ht="76.5" x14ac:dyDescent="0.35">
      <c r="A2234" s="23">
        <v>23010112</v>
      </c>
      <c r="B2234" s="436" t="s">
        <v>2891</v>
      </c>
      <c r="C2234" s="23">
        <v>70133</v>
      </c>
      <c r="D2234" s="46">
        <v>50000010106</v>
      </c>
      <c r="E2234" s="25">
        <v>3101</v>
      </c>
      <c r="F2234" s="23">
        <v>10720517</v>
      </c>
      <c r="G2234" s="26" t="s">
        <v>2138</v>
      </c>
      <c r="H2234" s="41">
        <v>6680000</v>
      </c>
      <c r="I2234" s="220"/>
      <c r="J2234" s="41"/>
      <c r="K2234" s="27">
        <f t="shared" si="43"/>
        <v>6680000</v>
      </c>
      <c r="L2234" s="207"/>
    </row>
    <row r="2235" spans="1:23" ht="76.5" x14ac:dyDescent="0.35">
      <c r="A2235" s="34">
        <v>23010112</v>
      </c>
      <c r="B2235" s="436" t="s">
        <v>2891</v>
      </c>
      <c r="C2235" s="34">
        <v>70133</v>
      </c>
      <c r="D2235" s="49">
        <v>50000010106</v>
      </c>
      <c r="E2235" s="36">
        <v>3101</v>
      </c>
      <c r="F2235" s="34">
        <v>10720517</v>
      </c>
      <c r="G2235" s="37" t="s">
        <v>2133</v>
      </c>
      <c r="H2235" s="44">
        <v>1979740</v>
      </c>
      <c r="I2235" s="219">
        <v>307000</v>
      </c>
      <c r="J2235" s="41"/>
      <c r="K2235" s="38">
        <f t="shared" si="43"/>
        <v>1979740</v>
      </c>
      <c r="L2235" s="206"/>
    </row>
    <row r="2236" spans="1:23" s="151" customFormat="1" ht="102" x14ac:dyDescent="0.35">
      <c r="A2236" s="23">
        <v>23010112</v>
      </c>
      <c r="B2236" s="436" t="s">
        <v>2891</v>
      </c>
      <c r="C2236" s="23">
        <v>70133</v>
      </c>
      <c r="D2236" s="46">
        <v>50000010106</v>
      </c>
      <c r="E2236" s="25">
        <v>3101</v>
      </c>
      <c r="F2236" s="23">
        <v>10720517</v>
      </c>
      <c r="G2236" s="26" t="s">
        <v>2134</v>
      </c>
      <c r="H2236" s="41">
        <v>2600000</v>
      </c>
      <c r="I2236" s="220"/>
      <c r="J2236" s="41"/>
      <c r="K2236" s="27">
        <f t="shared" si="43"/>
        <v>2600000</v>
      </c>
      <c r="L2236" s="207"/>
      <c r="M2236" s="42"/>
      <c r="N2236" s="42"/>
      <c r="O2236" s="42"/>
      <c r="P2236" s="42"/>
      <c r="Q2236" s="42"/>
      <c r="R2236" s="42"/>
      <c r="S2236" s="42"/>
      <c r="T2236" s="42"/>
      <c r="U2236" s="42"/>
      <c r="V2236" s="42"/>
      <c r="W2236" s="42"/>
    </row>
    <row r="2237" spans="1:23" ht="102" x14ac:dyDescent="0.35">
      <c r="A2237" s="23">
        <v>23010112</v>
      </c>
      <c r="B2237" s="436" t="s">
        <v>2891</v>
      </c>
      <c r="C2237" s="23">
        <v>70133</v>
      </c>
      <c r="D2237" s="46">
        <v>50000010106</v>
      </c>
      <c r="E2237" s="25">
        <v>3101</v>
      </c>
      <c r="F2237" s="23">
        <v>10720517</v>
      </c>
      <c r="G2237" s="26" t="s">
        <v>2135</v>
      </c>
      <c r="H2237" s="41">
        <v>3700000</v>
      </c>
      <c r="I2237" s="220">
        <v>405000</v>
      </c>
      <c r="J2237" s="41"/>
      <c r="K2237" s="27">
        <f t="shared" si="43"/>
        <v>3700000</v>
      </c>
      <c r="L2237" s="207"/>
    </row>
    <row r="2238" spans="1:23" x14ac:dyDescent="0.35">
      <c r="A2238" s="23">
        <v>23010112</v>
      </c>
      <c r="B2238" s="436" t="s">
        <v>2891</v>
      </c>
      <c r="C2238" s="23">
        <v>70443</v>
      </c>
      <c r="D2238" s="46">
        <v>60000010103</v>
      </c>
      <c r="E2238" s="25">
        <v>3101</v>
      </c>
      <c r="F2238" s="23">
        <v>10721300</v>
      </c>
      <c r="G2238" s="26" t="s">
        <v>272</v>
      </c>
      <c r="H2238" s="27">
        <v>869200</v>
      </c>
      <c r="I2238" s="215"/>
      <c r="J2238" s="27">
        <v>14000000</v>
      </c>
      <c r="K2238" s="27">
        <f t="shared" si="43"/>
        <v>14869200</v>
      </c>
      <c r="L2238" s="207"/>
    </row>
    <row r="2239" spans="1:23" ht="102" x14ac:dyDescent="0.35">
      <c r="A2239" s="440">
        <v>23010112</v>
      </c>
      <c r="B2239" s="436" t="s">
        <v>2891</v>
      </c>
      <c r="C2239" s="440">
        <v>70133</v>
      </c>
      <c r="D2239" s="440" t="s">
        <v>2627</v>
      </c>
      <c r="E2239" s="440" t="s">
        <v>545</v>
      </c>
      <c r="F2239" s="440">
        <v>10721300</v>
      </c>
      <c r="G2239" s="460" t="s">
        <v>1058</v>
      </c>
      <c r="H2239" s="473">
        <v>500000</v>
      </c>
      <c r="I2239" s="493"/>
      <c r="J2239" s="473">
        <v>7643000</v>
      </c>
      <c r="K2239" s="540">
        <f t="shared" si="43"/>
        <v>8143000</v>
      </c>
      <c r="L2239" s="576" t="s">
        <v>2101</v>
      </c>
    </row>
    <row r="2240" spans="1:23" ht="51" x14ac:dyDescent="0.35">
      <c r="A2240" s="23">
        <v>23010112</v>
      </c>
      <c r="B2240" s="436" t="s">
        <v>2891</v>
      </c>
      <c r="C2240" s="23">
        <v>70133</v>
      </c>
      <c r="D2240" s="46">
        <v>130000010106</v>
      </c>
      <c r="E2240" s="25">
        <v>3101</v>
      </c>
      <c r="F2240" s="23">
        <v>10721300</v>
      </c>
      <c r="G2240" s="26" t="s">
        <v>2771</v>
      </c>
      <c r="H2240" s="27">
        <v>4500000</v>
      </c>
      <c r="I2240" s="282"/>
      <c r="J2240" s="41">
        <v>-2250000</v>
      </c>
      <c r="K2240" s="27">
        <f t="shared" si="43"/>
        <v>2250000</v>
      </c>
      <c r="L2240" s="207"/>
    </row>
    <row r="2241" spans="1:13" x14ac:dyDescent="0.35">
      <c r="A2241" s="23">
        <v>23010112</v>
      </c>
      <c r="B2241" s="436" t="s">
        <v>2891</v>
      </c>
      <c r="C2241" s="23">
        <v>70133</v>
      </c>
      <c r="D2241" s="46">
        <v>130000010106</v>
      </c>
      <c r="E2241" s="25">
        <v>3101</v>
      </c>
      <c r="F2241" s="23">
        <v>10721300</v>
      </c>
      <c r="G2241" s="26" t="s">
        <v>2772</v>
      </c>
      <c r="H2241" s="27">
        <v>800000</v>
      </c>
      <c r="I2241" s="282"/>
      <c r="J2241" s="41">
        <v>-400000</v>
      </c>
      <c r="K2241" s="27">
        <f t="shared" si="43"/>
        <v>400000</v>
      </c>
      <c r="L2241" s="207"/>
    </row>
    <row r="2242" spans="1:13" ht="51" x14ac:dyDescent="0.35">
      <c r="A2242" s="23">
        <v>23010112</v>
      </c>
      <c r="B2242" s="436" t="s">
        <v>2891</v>
      </c>
      <c r="C2242" s="23">
        <v>70133</v>
      </c>
      <c r="D2242" s="46">
        <v>130000010106</v>
      </c>
      <c r="E2242" s="25">
        <v>3101</v>
      </c>
      <c r="F2242" s="23">
        <v>10721300</v>
      </c>
      <c r="G2242" s="47" t="s">
        <v>2792</v>
      </c>
      <c r="H2242" s="27"/>
      <c r="I2242" s="282"/>
      <c r="J2242" s="41">
        <v>0</v>
      </c>
      <c r="K2242" s="27">
        <f t="shared" si="43"/>
        <v>0</v>
      </c>
      <c r="L2242" s="207"/>
    </row>
    <row r="2243" spans="1:13" ht="51" x14ac:dyDescent="0.35">
      <c r="A2243" s="23">
        <v>23010112</v>
      </c>
      <c r="B2243" s="436" t="s">
        <v>2891</v>
      </c>
      <c r="C2243" s="23">
        <v>70133</v>
      </c>
      <c r="D2243" s="46">
        <v>130000010106</v>
      </c>
      <c r="E2243" s="25">
        <v>3101</v>
      </c>
      <c r="F2243" s="23">
        <v>10721300</v>
      </c>
      <c r="G2243" s="47" t="s">
        <v>2793</v>
      </c>
      <c r="H2243" s="27">
        <v>2400000</v>
      </c>
      <c r="I2243" s="282"/>
      <c r="J2243" s="41">
        <v>-1200000</v>
      </c>
      <c r="K2243" s="27">
        <f t="shared" si="43"/>
        <v>1200000</v>
      </c>
      <c r="L2243" s="207"/>
    </row>
    <row r="2244" spans="1:13" ht="51" x14ac:dyDescent="0.35">
      <c r="A2244" s="23">
        <v>23010112</v>
      </c>
      <c r="B2244" s="436" t="s">
        <v>2891</v>
      </c>
      <c r="C2244" s="23">
        <v>70133</v>
      </c>
      <c r="D2244" s="46">
        <v>130000010106</v>
      </c>
      <c r="E2244" s="25">
        <v>3101</v>
      </c>
      <c r="F2244" s="23">
        <v>10721300</v>
      </c>
      <c r="G2244" s="26" t="s">
        <v>2773</v>
      </c>
      <c r="H2244" s="27">
        <v>12669237</v>
      </c>
      <c r="I2244" s="282"/>
      <c r="J2244" s="41">
        <v>-6334618.5</v>
      </c>
      <c r="K2244" s="27">
        <f t="shared" si="43"/>
        <v>6334618.5</v>
      </c>
      <c r="L2244" s="207"/>
    </row>
    <row r="2245" spans="1:13" x14ac:dyDescent="0.35">
      <c r="A2245" s="23">
        <v>23010112</v>
      </c>
      <c r="B2245" s="436" t="s">
        <v>2891</v>
      </c>
      <c r="C2245" s="23">
        <v>70133</v>
      </c>
      <c r="D2245" s="46">
        <v>130000010106</v>
      </c>
      <c r="E2245" s="25">
        <v>3101</v>
      </c>
      <c r="F2245" s="23">
        <v>10721300</v>
      </c>
      <c r="G2245" s="26" t="s">
        <v>2774</v>
      </c>
      <c r="H2245" s="27"/>
      <c r="I2245" s="282"/>
      <c r="J2245" s="41">
        <v>0</v>
      </c>
      <c r="K2245" s="27">
        <f t="shared" si="43"/>
        <v>0</v>
      </c>
      <c r="L2245" s="207"/>
    </row>
    <row r="2246" spans="1:13" ht="51" x14ac:dyDescent="0.35">
      <c r="A2246" s="23">
        <v>23010112</v>
      </c>
      <c r="B2246" s="436" t="s">
        <v>2891</v>
      </c>
      <c r="C2246" s="23">
        <v>70133</v>
      </c>
      <c r="D2246" s="46">
        <v>130000010106</v>
      </c>
      <c r="E2246" s="25">
        <v>3101</v>
      </c>
      <c r="F2246" s="23">
        <v>10721300</v>
      </c>
      <c r="G2246" s="26" t="s">
        <v>2775</v>
      </c>
      <c r="H2246" s="27">
        <v>2000000</v>
      </c>
      <c r="I2246" s="282"/>
      <c r="J2246" s="41">
        <v>-1000000</v>
      </c>
      <c r="K2246" s="27">
        <f t="shared" si="43"/>
        <v>1000000</v>
      </c>
      <c r="L2246" s="207"/>
    </row>
    <row r="2247" spans="1:13" ht="51" x14ac:dyDescent="0.35">
      <c r="A2247" s="23">
        <v>23010112</v>
      </c>
      <c r="B2247" s="436" t="s">
        <v>2891</v>
      </c>
      <c r="C2247" s="23">
        <v>70133</v>
      </c>
      <c r="D2247" s="46">
        <v>130000010106</v>
      </c>
      <c r="E2247" s="25">
        <v>3101</v>
      </c>
      <c r="F2247" s="23">
        <v>10721300</v>
      </c>
      <c r="G2247" s="26" t="s">
        <v>2776</v>
      </c>
      <c r="H2247" s="27">
        <v>150000</v>
      </c>
      <c r="I2247" s="282"/>
      <c r="J2247" s="41">
        <v>-75000</v>
      </c>
      <c r="K2247" s="27">
        <f t="shared" si="43"/>
        <v>75000</v>
      </c>
      <c r="L2247" s="207"/>
    </row>
    <row r="2248" spans="1:13" ht="51" x14ac:dyDescent="0.35">
      <c r="A2248" s="23">
        <v>23010112</v>
      </c>
      <c r="B2248" s="436" t="s">
        <v>2891</v>
      </c>
      <c r="C2248" s="23">
        <v>70133</v>
      </c>
      <c r="D2248" s="46">
        <v>130000010106</v>
      </c>
      <c r="E2248" s="25">
        <v>3101</v>
      </c>
      <c r="F2248" s="23">
        <v>10721300</v>
      </c>
      <c r="G2248" s="47" t="s">
        <v>2794</v>
      </c>
      <c r="H2248" s="27">
        <v>4000000</v>
      </c>
      <c r="I2248" s="282"/>
      <c r="J2248" s="41">
        <v>-2000000</v>
      </c>
      <c r="K2248" s="27">
        <f t="shared" si="43"/>
        <v>2000000</v>
      </c>
      <c r="L2248" s="207"/>
    </row>
    <row r="2249" spans="1:13" ht="51" x14ac:dyDescent="0.35">
      <c r="A2249" s="23">
        <v>23010112</v>
      </c>
      <c r="B2249" s="436" t="s">
        <v>2891</v>
      </c>
      <c r="C2249" s="23">
        <v>70133</v>
      </c>
      <c r="D2249" s="46">
        <v>130000010106</v>
      </c>
      <c r="E2249" s="23">
        <v>3101</v>
      </c>
      <c r="F2249" s="23">
        <v>10721300</v>
      </c>
      <c r="G2249" s="47" t="s">
        <v>2736</v>
      </c>
      <c r="H2249" s="27">
        <v>9500000</v>
      </c>
      <c r="I2249" s="282"/>
      <c r="J2249" s="41"/>
      <c r="K2249" s="27">
        <f t="shared" si="43"/>
        <v>9500000</v>
      </c>
      <c r="L2249" s="207"/>
      <c r="M2249" s="343"/>
    </row>
    <row r="2250" spans="1:13" ht="76.5" x14ac:dyDescent="0.35">
      <c r="A2250" s="34">
        <v>23010112</v>
      </c>
      <c r="B2250" s="436" t="s">
        <v>2891</v>
      </c>
      <c r="C2250" s="34">
        <v>70443</v>
      </c>
      <c r="D2250" s="49">
        <v>30000020106</v>
      </c>
      <c r="E2250" s="36">
        <v>3101</v>
      </c>
      <c r="F2250" s="34">
        <v>10721300</v>
      </c>
      <c r="G2250" s="50" t="s">
        <v>372</v>
      </c>
      <c r="H2250" s="38">
        <v>1000000</v>
      </c>
      <c r="I2250" s="218"/>
      <c r="J2250" s="44"/>
      <c r="K2250" s="38">
        <f t="shared" si="43"/>
        <v>1000000</v>
      </c>
      <c r="L2250" s="433"/>
    </row>
    <row r="2251" spans="1:13" ht="76.5" x14ac:dyDescent="0.35">
      <c r="A2251" s="23">
        <v>23010112</v>
      </c>
      <c r="B2251" s="436" t="s">
        <v>2891</v>
      </c>
      <c r="C2251" s="23">
        <v>70443</v>
      </c>
      <c r="D2251" s="46">
        <v>30000020106</v>
      </c>
      <c r="E2251" s="25">
        <v>3101</v>
      </c>
      <c r="F2251" s="23">
        <v>10721300</v>
      </c>
      <c r="G2251" s="47" t="s">
        <v>373</v>
      </c>
      <c r="H2251" s="27">
        <v>1000000</v>
      </c>
      <c r="I2251" s="215"/>
      <c r="J2251" s="41"/>
      <c r="K2251" s="27">
        <f t="shared" si="43"/>
        <v>1000000</v>
      </c>
      <c r="L2251" s="559"/>
    </row>
    <row r="2252" spans="1:13" ht="51" x14ac:dyDescent="0.35">
      <c r="A2252" s="23">
        <v>23010112</v>
      </c>
      <c r="B2252" s="436" t="s">
        <v>2891</v>
      </c>
      <c r="C2252" s="23">
        <v>70133</v>
      </c>
      <c r="D2252" s="46">
        <v>130000010106</v>
      </c>
      <c r="E2252" s="25">
        <v>3101</v>
      </c>
      <c r="F2252" s="23">
        <v>10721300</v>
      </c>
      <c r="G2252" s="47" t="s">
        <v>2662</v>
      </c>
      <c r="H2252" s="27">
        <v>4000000</v>
      </c>
      <c r="I2252" s="215"/>
      <c r="J2252" s="41">
        <v>10000000</v>
      </c>
      <c r="K2252" s="27">
        <f t="shared" si="43"/>
        <v>14000000</v>
      </c>
      <c r="L2252" s="207"/>
    </row>
    <row r="2253" spans="1:13" ht="51" x14ac:dyDescent="0.35">
      <c r="A2253" s="23">
        <v>23010112</v>
      </c>
      <c r="B2253" s="436" t="s">
        <v>2891</v>
      </c>
      <c r="C2253" s="23">
        <v>70133</v>
      </c>
      <c r="D2253" s="46">
        <v>130000010106</v>
      </c>
      <c r="E2253" s="25">
        <v>3101</v>
      </c>
      <c r="F2253" s="23">
        <v>10721300</v>
      </c>
      <c r="G2253" s="47" t="s">
        <v>2663</v>
      </c>
      <c r="H2253" s="27">
        <v>7000000</v>
      </c>
      <c r="I2253" s="215"/>
      <c r="J2253" s="41">
        <v>10000000</v>
      </c>
      <c r="K2253" s="27">
        <f t="shared" si="43"/>
        <v>17000000</v>
      </c>
      <c r="L2253" s="207"/>
    </row>
    <row r="2254" spans="1:13" ht="51" x14ac:dyDescent="0.35">
      <c r="A2254" s="23">
        <v>23010112</v>
      </c>
      <c r="B2254" s="436" t="s">
        <v>2891</v>
      </c>
      <c r="C2254" s="23">
        <v>70133</v>
      </c>
      <c r="D2254" s="46">
        <v>130000010106</v>
      </c>
      <c r="E2254" s="25">
        <v>3101</v>
      </c>
      <c r="F2254" s="23">
        <v>10721300</v>
      </c>
      <c r="G2254" s="47" t="s">
        <v>2664</v>
      </c>
      <c r="H2254" s="27">
        <v>7000000</v>
      </c>
      <c r="I2254" s="215"/>
      <c r="J2254" s="41">
        <v>10000000</v>
      </c>
      <c r="K2254" s="27">
        <f t="shared" si="43"/>
        <v>17000000</v>
      </c>
      <c r="L2254" s="207"/>
    </row>
    <row r="2255" spans="1:13" ht="51" x14ac:dyDescent="0.35">
      <c r="A2255" s="23">
        <v>23010112</v>
      </c>
      <c r="B2255" s="436" t="s">
        <v>2891</v>
      </c>
      <c r="C2255" s="23">
        <v>70133</v>
      </c>
      <c r="D2255" s="46">
        <v>130000010106</v>
      </c>
      <c r="E2255" s="25">
        <v>3101</v>
      </c>
      <c r="F2255" s="23">
        <v>10721300</v>
      </c>
      <c r="G2255" s="47" t="s">
        <v>2665</v>
      </c>
      <c r="H2255" s="27">
        <v>2000000</v>
      </c>
      <c r="I2255" s="215"/>
      <c r="J2255" s="41"/>
      <c r="K2255" s="27">
        <f t="shared" si="43"/>
        <v>2000000</v>
      </c>
      <c r="L2255" s="207"/>
    </row>
    <row r="2256" spans="1:13" ht="51" x14ac:dyDescent="0.35">
      <c r="A2256" s="23">
        <v>23010112</v>
      </c>
      <c r="B2256" s="436" t="s">
        <v>2891</v>
      </c>
      <c r="C2256" s="23">
        <v>70133</v>
      </c>
      <c r="D2256" s="46">
        <v>130000010106</v>
      </c>
      <c r="E2256" s="25">
        <v>3101</v>
      </c>
      <c r="F2256" s="23">
        <v>10721300</v>
      </c>
      <c r="G2256" s="26" t="s">
        <v>2113</v>
      </c>
      <c r="H2256" s="27"/>
      <c r="I2256" s="215"/>
      <c r="J2256" s="41">
        <v>100000000</v>
      </c>
      <c r="K2256" s="27">
        <f t="shared" si="43"/>
        <v>100000000</v>
      </c>
      <c r="L2256" s="207"/>
    </row>
    <row r="2257" spans="1:23" ht="51" x14ac:dyDescent="0.35">
      <c r="A2257" s="23">
        <v>23010112</v>
      </c>
      <c r="B2257" s="436" t="s">
        <v>2891</v>
      </c>
      <c r="C2257" s="23">
        <v>70133</v>
      </c>
      <c r="D2257" s="46">
        <v>130000010106</v>
      </c>
      <c r="E2257" s="25">
        <v>3101</v>
      </c>
      <c r="F2257" s="23">
        <v>10721300</v>
      </c>
      <c r="G2257" s="47" t="s">
        <v>2666</v>
      </c>
      <c r="H2257" s="27">
        <v>20000000</v>
      </c>
      <c r="I2257" s="215"/>
      <c r="J2257" s="41">
        <v>10000000</v>
      </c>
      <c r="K2257" s="27">
        <f t="shared" si="43"/>
        <v>30000000</v>
      </c>
      <c r="L2257" s="207"/>
    </row>
    <row r="2258" spans="1:23" ht="51" x14ac:dyDescent="0.35">
      <c r="A2258" s="23">
        <v>23010112</v>
      </c>
      <c r="B2258" s="436" t="s">
        <v>2891</v>
      </c>
      <c r="C2258" s="23">
        <v>70133</v>
      </c>
      <c r="D2258" s="46">
        <v>130000010106</v>
      </c>
      <c r="E2258" s="25">
        <v>3101</v>
      </c>
      <c r="F2258" s="23">
        <v>10721300</v>
      </c>
      <c r="G2258" s="26" t="s">
        <v>2112</v>
      </c>
      <c r="H2258" s="27">
        <v>3000000</v>
      </c>
      <c r="I2258" s="215"/>
      <c r="J2258" s="41">
        <v>10000000</v>
      </c>
      <c r="K2258" s="27">
        <f t="shared" si="43"/>
        <v>13000000</v>
      </c>
      <c r="L2258" s="207"/>
    </row>
    <row r="2259" spans="1:23" ht="51" x14ac:dyDescent="0.35">
      <c r="A2259" s="23">
        <v>23010112</v>
      </c>
      <c r="B2259" s="436" t="s">
        <v>2891</v>
      </c>
      <c r="C2259" s="23">
        <v>70133</v>
      </c>
      <c r="D2259" s="46">
        <v>130000010106</v>
      </c>
      <c r="E2259" s="25">
        <v>3101</v>
      </c>
      <c r="F2259" s="23">
        <v>10721300</v>
      </c>
      <c r="G2259" s="47" t="s">
        <v>2667</v>
      </c>
      <c r="H2259" s="27">
        <v>4000000</v>
      </c>
      <c r="I2259" s="215"/>
      <c r="J2259" s="41">
        <v>10000000</v>
      </c>
      <c r="K2259" s="27">
        <f t="shared" si="43"/>
        <v>14000000</v>
      </c>
      <c r="L2259" s="207"/>
    </row>
    <row r="2260" spans="1:23" ht="51" x14ac:dyDescent="0.35">
      <c r="A2260" s="23">
        <v>23010112</v>
      </c>
      <c r="B2260" s="436" t="s">
        <v>2891</v>
      </c>
      <c r="C2260" s="23">
        <v>70133</v>
      </c>
      <c r="D2260" s="46">
        <v>130000010106</v>
      </c>
      <c r="E2260" s="25">
        <v>3101</v>
      </c>
      <c r="F2260" s="23">
        <v>10721300</v>
      </c>
      <c r="G2260" s="47" t="s">
        <v>2668</v>
      </c>
      <c r="H2260" s="27">
        <v>2000000</v>
      </c>
      <c r="I2260" s="215"/>
      <c r="J2260" s="41"/>
      <c r="K2260" s="27">
        <f t="shared" si="43"/>
        <v>2000000</v>
      </c>
      <c r="L2260" s="207"/>
    </row>
    <row r="2261" spans="1:23" ht="51" x14ac:dyDescent="0.35">
      <c r="A2261" s="23">
        <v>23010112</v>
      </c>
      <c r="B2261" s="436" t="s">
        <v>2891</v>
      </c>
      <c r="C2261" s="23">
        <v>70133</v>
      </c>
      <c r="D2261" s="46">
        <v>130000010106</v>
      </c>
      <c r="E2261" s="25">
        <v>3101</v>
      </c>
      <c r="F2261" s="23">
        <v>10721300</v>
      </c>
      <c r="G2261" s="47" t="s">
        <v>2669</v>
      </c>
      <c r="H2261" s="27">
        <v>5500000</v>
      </c>
      <c r="I2261" s="215"/>
      <c r="J2261" s="41"/>
      <c r="K2261" s="27">
        <f t="shared" si="43"/>
        <v>5500000</v>
      </c>
      <c r="L2261" s="207"/>
    </row>
    <row r="2262" spans="1:23" ht="51" x14ac:dyDescent="0.35">
      <c r="A2262" s="23">
        <v>23010112</v>
      </c>
      <c r="B2262" s="436" t="s">
        <v>2891</v>
      </c>
      <c r="C2262" s="23">
        <v>70133</v>
      </c>
      <c r="D2262" s="46">
        <v>130000010106</v>
      </c>
      <c r="E2262" s="25">
        <v>3101</v>
      </c>
      <c r="F2262" s="23">
        <v>10721300</v>
      </c>
      <c r="G2262" s="47" t="s">
        <v>2640</v>
      </c>
      <c r="H2262" s="27"/>
      <c r="I2262" s="215"/>
      <c r="J2262" s="41">
        <v>120000000</v>
      </c>
      <c r="K2262" s="27">
        <f t="shared" si="43"/>
        <v>120000000</v>
      </c>
      <c r="L2262" s="207"/>
    </row>
    <row r="2263" spans="1:23" ht="51" x14ac:dyDescent="0.35">
      <c r="A2263" s="23">
        <v>23010112</v>
      </c>
      <c r="B2263" s="436" t="s">
        <v>2891</v>
      </c>
      <c r="C2263" s="23">
        <v>70133</v>
      </c>
      <c r="D2263" s="46">
        <v>130000010106</v>
      </c>
      <c r="E2263" s="25">
        <v>3101</v>
      </c>
      <c r="F2263" s="23">
        <v>10721300</v>
      </c>
      <c r="G2263" s="26" t="s">
        <v>2670</v>
      </c>
      <c r="H2263" s="27">
        <v>50000000</v>
      </c>
      <c r="I2263" s="215"/>
      <c r="J2263" s="41">
        <v>30000000</v>
      </c>
      <c r="K2263" s="27">
        <f t="shared" si="43"/>
        <v>80000000</v>
      </c>
      <c r="L2263" s="207"/>
    </row>
    <row r="2264" spans="1:23" ht="51" x14ac:dyDescent="0.35">
      <c r="A2264" s="54">
        <v>23010112</v>
      </c>
      <c r="B2264" s="436" t="s">
        <v>2891</v>
      </c>
      <c r="C2264" s="54">
        <v>70133</v>
      </c>
      <c r="D2264" s="75">
        <v>30000020106</v>
      </c>
      <c r="E2264" s="56">
        <v>3101</v>
      </c>
      <c r="F2264" s="54">
        <v>10721300</v>
      </c>
      <c r="G2264" s="57" t="s">
        <v>1055</v>
      </c>
      <c r="H2264" s="58">
        <v>150000</v>
      </c>
      <c r="I2264" s="221"/>
      <c r="J2264" s="87"/>
      <c r="K2264" s="58">
        <f t="shared" si="43"/>
        <v>150000</v>
      </c>
      <c r="L2264" s="400" t="s">
        <v>2889</v>
      </c>
    </row>
    <row r="2265" spans="1:23" s="323" customFormat="1" ht="51" x14ac:dyDescent="0.35">
      <c r="A2265" s="54">
        <v>23010112</v>
      </c>
      <c r="B2265" s="436" t="s">
        <v>2891</v>
      </c>
      <c r="C2265" s="54">
        <v>70133</v>
      </c>
      <c r="D2265" s="75">
        <v>30000020106</v>
      </c>
      <c r="E2265" s="56">
        <v>3101</v>
      </c>
      <c r="F2265" s="54">
        <v>10721300</v>
      </c>
      <c r="G2265" s="57" t="s">
        <v>1056</v>
      </c>
      <c r="H2265" s="58">
        <v>125000</v>
      </c>
      <c r="I2265" s="221"/>
      <c r="J2265" s="87"/>
      <c r="K2265" s="58">
        <f t="shared" si="43"/>
        <v>125000</v>
      </c>
      <c r="L2265" s="400" t="s">
        <v>2889</v>
      </c>
      <c r="M2265" s="42"/>
      <c r="N2265" s="42"/>
      <c r="O2265" s="42"/>
      <c r="P2265" s="42"/>
      <c r="Q2265" s="42"/>
      <c r="R2265" s="42"/>
      <c r="S2265" s="42"/>
      <c r="T2265" s="42"/>
      <c r="U2265" s="42"/>
      <c r="V2265" s="42"/>
      <c r="W2265" s="42"/>
    </row>
    <row r="2266" spans="1:23" ht="51" x14ac:dyDescent="0.35">
      <c r="A2266" s="78">
        <v>23010112</v>
      </c>
      <c r="B2266" s="436" t="s">
        <v>2891</v>
      </c>
      <c r="C2266" s="78">
        <v>70133</v>
      </c>
      <c r="D2266" s="79">
        <v>30000020106</v>
      </c>
      <c r="E2266" s="80">
        <v>3101</v>
      </c>
      <c r="F2266" s="78">
        <v>10721300</v>
      </c>
      <c r="G2266" s="129" t="s">
        <v>1057</v>
      </c>
      <c r="H2266" s="81">
        <v>75000</v>
      </c>
      <c r="I2266" s="228"/>
      <c r="J2266" s="133"/>
      <c r="K2266" s="81">
        <f t="shared" si="43"/>
        <v>75000</v>
      </c>
      <c r="L2266" s="399" t="s">
        <v>2889</v>
      </c>
    </row>
    <row r="2267" spans="1:23" x14ac:dyDescent="0.35">
      <c r="A2267" s="54">
        <v>23010112</v>
      </c>
      <c r="B2267" s="436" t="s">
        <v>2891</v>
      </c>
      <c r="C2267" s="54">
        <v>70133</v>
      </c>
      <c r="D2267" s="75">
        <v>30000020106</v>
      </c>
      <c r="E2267" s="56">
        <v>3101</v>
      </c>
      <c r="F2267" s="54">
        <v>10721300</v>
      </c>
      <c r="G2267" s="57" t="s">
        <v>961</v>
      </c>
      <c r="H2267" s="58">
        <v>52500</v>
      </c>
      <c r="I2267" s="221"/>
      <c r="J2267" s="87"/>
      <c r="K2267" s="58">
        <f t="shared" si="43"/>
        <v>52500</v>
      </c>
      <c r="L2267" s="400" t="s">
        <v>2889</v>
      </c>
    </row>
    <row r="2268" spans="1:23" ht="102" x14ac:dyDescent="0.35">
      <c r="A2268" s="54">
        <v>23010112</v>
      </c>
      <c r="B2268" s="436" t="s">
        <v>2891</v>
      </c>
      <c r="C2268" s="54">
        <v>70133</v>
      </c>
      <c r="D2268" s="75">
        <v>30000020106</v>
      </c>
      <c r="E2268" s="56">
        <v>3101</v>
      </c>
      <c r="F2268" s="54">
        <v>10721300</v>
      </c>
      <c r="G2268" s="57" t="s">
        <v>1058</v>
      </c>
      <c r="H2268" s="58">
        <v>500000</v>
      </c>
      <c r="I2268" s="221"/>
      <c r="J2268" s="87"/>
      <c r="K2268" s="58">
        <f t="shared" si="43"/>
        <v>500000</v>
      </c>
      <c r="L2268" s="400" t="s">
        <v>2889</v>
      </c>
    </row>
    <row r="2269" spans="1:23" ht="51" x14ac:dyDescent="0.35">
      <c r="A2269" s="54">
        <v>23010112</v>
      </c>
      <c r="B2269" s="436" t="s">
        <v>2891</v>
      </c>
      <c r="C2269" s="54">
        <v>70133</v>
      </c>
      <c r="D2269" s="75">
        <v>30000020106</v>
      </c>
      <c r="E2269" s="56">
        <v>3101</v>
      </c>
      <c r="F2269" s="54">
        <v>10721300</v>
      </c>
      <c r="G2269" s="57" t="s">
        <v>1059</v>
      </c>
      <c r="H2269" s="58">
        <v>42500</v>
      </c>
      <c r="I2269" s="221"/>
      <c r="J2269" s="87"/>
      <c r="K2269" s="58">
        <f t="shared" si="43"/>
        <v>42500</v>
      </c>
      <c r="L2269" s="400" t="s">
        <v>2889</v>
      </c>
    </row>
    <row r="2270" spans="1:23" ht="76.5" x14ac:dyDescent="0.35">
      <c r="A2270" s="23">
        <v>23010112</v>
      </c>
      <c r="B2270" s="436" t="s">
        <v>2891</v>
      </c>
      <c r="C2270" s="23">
        <v>70133</v>
      </c>
      <c r="D2270" s="46">
        <v>130000010106</v>
      </c>
      <c r="E2270" s="25">
        <v>3101</v>
      </c>
      <c r="F2270" s="23">
        <v>10721300</v>
      </c>
      <c r="G2270" s="47" t="s">
        <v>405</v>
      </c>
      <c r="H2270" s="41">
        <v>2332000</v>
      </c>
      <c r="I2270" s="220"/>
      <c r="J2270" s="41"/>
      <c r="K2270" s="27">
        <f t="shared" si="43"/>
        <v>2332000</v>
      </c>
      <c r="L2270" s="207"/>
    </row>
    <row r="2271" spans="1:23" x14ac:dyDescent="0.35">
      <c r="A2271" s="23">
        <v>23010112</v>
      </c>
      <c r="B2271" s="436" t="s">
        <v>2892</v>
      </c>
      <c r="C2271" s="23">
        <v>70133</v>
      </c>
      <c r="D2271" s="46">
        <v>130000010106</v>
      </c>
      <c r="E2271" s="25">
        <v>3101</v>
      </c>
      <c r="F2271" s="23">
        <v>10721300</v>
      </c>
      <c r="G2271" s="26" t="s">
        <v>272</v>
      </c>
      <c r="H2271" s="41">
        <v>8000000</v>
      </c>
      <c r="I2271" s="220"/>
      <c r="J2271" s="41"/>
      <c r="K2271" s="27">
        <f t="shared" si="43"/>
        <v>8000000</v>
      </c>
      <c r="L2271" s="207"/>
    </row>
    <row r="2272" spans="1:23" ht="76.5" x14ac:dyDescent="0.35">
      <c r="A2272" s="23">
        <v>23010112</v>
      </c>
      <c r="B2272" s="436" t="s">
        <v>2892</v>
      </c>
      <c r="C2272" s="23">
        <v>70133</v>
      </c>
      <c r="D2272" s="46">
        <v>130000010106</v>
      </c>
      <c r="E2272" s="25">
        <v>3101</v>
      </c>
      <c r="F2272" s="23">
        <v>10721306</v>
      </c>
      <c r="G2272" s="47" t="s">
        <v>455</v>
      </c>
      <c r="H2272" s="27">
        <v>12400050</v>
      </c>
      <c r="I2272" s="215"/>
      <c r="J2272" s="41">
        <v>12400050</v>
      </c>
      <c r="K2272" s="93">
        <f t="shared" si="43"/>
        <v>24800100</v>
      </c>
      <c r="L2272" s="207"/>
    </row>
    <row r="2273" spans="1:12" ht="51" x14ac:dyDescent="0.35">
      <c r="A2273" s="23">
        <v>23010112</v>
      </c>
      <c r="B2273" s="436" t="s">
        <v>2893</v>
      </c>
      <c r="C2273" s="23">
        <v>70133</v>
      </c>
      <c r="D2273" s="46">
        <v>30000020106</v>
      </c>
      <c r="E2273" s="25">
        <v>3101</v>
      </c>
      <c r="F2273" s="23">
        <v>10721300</v>
      </c>
      <c r="G2273" s="47" t="s">
        <v>491</v>
      </c>
      <c r="H2273" s="67">
        <v>77400</v>
      </c>
      <c r="I2273" s="224"/>
      <c r="J2273" s="68"/>
      <c r="K2273" s="67">
        <f t="shared" si="43"/>
        <v>77400</v>
      </c>
      <c r="L2273" s="207"/>
    </row>
    <row r="2274" spans="1:12" ht="51" x14ac:dyDescent="0.35">
      <c r="A2274" s="23">
        <v>23010112</v>
      </c>
      <c r="B2274" s="436" t="s">
        <v>2893</v>
      </c>
      <c r="C2274" s="23">
        <v>70133</v>
      </c>
      <c r="D2274" s="46">
        <v>30000020106</v>
      </c>
      <c r="E2274" s="25">
        <v>3101</v>
      </c>
      <c r="F2274" s="23">
        <v>10720608</v>
      </c>
      <c r="G2274" s="47" t="s">
        <v>492</v>
      </c>
      <c r="H2274" s="67">
        <v>688000</v>
      </c>
      <c r="I2274" s="224"/>
      <c r="J2274" s="68"/>
      <c r="K2274" s="67">
        <f t="shared" si="43"/>
        <v>688000</v>
      </c>
      <c r="L2274" s="207"/>
    </row>
    <row r="2275" spans="1:12" ht="76.5" x14ac:dyDescent="0.35">
      <c r="A2275" s="23">
        <v>23010112</v>
      </c>
      <c r="B2275" s="436" t="s">
        <v>2893</v>
      </c>
      <c r="C2275" s="23">
        <v>70133</v>
      </c>
      <c r="D2275" s="46">
        <v>30000020106</v>
      </c>
      <c r="E2275" s="25">
        <v>3101</v>
      </c>
      <c r="F2275" s="23">
        <v>10721300</v>
      </c>
      <c r="G2275" s="47" t="s">
        <v>493</v>
      </c>
      <c r="H2275" s="67">
        <v>602000</v>
      </c>
      <c r="I2275" s="224"/>
      <c r="J2275" s="68"/>
      <c r="K2275" s="67">
        <f t="shared" si="43"/>
        <v>602000</v>
      </c>
      <c r="L2275" s="207"/>
    </row>
    <row r="2276" spans="1:12" ht="51" x14ac:dyDescent="0.35">
      <c r="A2276" s="23">
        <v>23010112</v>
      </c>
      <c r="B2276" s="436" t="s">
        <v>2893</v>
      </c>
      <c r="C2276" s="23">
        <v>70133</v>
      </c>
      <c r="D2276" s="46">
        <v>30000020106</v>
      </c>
      <c r="E2276" s="25">
        <v>3101</v>
      </c>
      <c r="F2276" s="23">
        <v>10720400</v>
      </c>
      <c r="G2276" s="47" t="s">
        <v>494</v>
      </c>
      <c r="H2276" s="67">
        <v>86000</v>
      </c>
      <c r="I2276" s="224"/>
      <c r="J2276" s="68"/>
      <c r="K2276" s="67">
        <f t="shared" si="43"/>
        <v>86000</v>
      </c>
      <c r="L2276" s="207"/>
    </row>
    <row r="2277" spans="1:12" ht="51" x14ac:dyDescent="0.35">
      <c r="A2277" s="23">
        <v>23010112</v>
      </c>
      <c r="B2277" s="436" t="s">
        <v>2893</v>
      </c>
      <c r="C2277" s="23">
        <v>70133</v>
      </c>
      <c r="D2277" s="46">
        <v>30000020106</v>
      </c>
      <c r="E2277" s="25">
        <v>3101</v>
      </c>
      <c r="F2277" s="23">
        <v>10721300</v>
      </c>
      <c r="G2277" s="47" t="s">
        <v>495</v>
      </c>
      <c r="H2277" s="67">
        <v>172000</v>
      </c>
      <c r="I2277" s="224"/>
      <c r="J2277" s="68"/>
      <c r="K2277" s="67">
        <f t="shared" ref="K2277:K2340" si="44">SUM(H2277,J2277)</f>
        <v>172000</v>
      </c>
      <c r="L2277" s="207"/>
    </row>
    <row r="2278" spans="1:12" ht="51" x14ac:dyDescent="0.35">
      <c r="A2278" s="23">
        <v>23010112</v>
      </c>
      <c r="B2278" s="436" t="s">
        <v>2893</v>
      </c>
      <c r="C2278" s="23">
        <v>70133</v>
      </c>
      <c r="D2278" s="46">
        <v>30000020106</v>
      </c>
      <c r="E2278" s="25">
        <v>3101</v>
      </c>
      <c r="F2278" s="23">
        <v>10721300</v>
      </c>
      <c r="G2278" s="47" t="s">
        <v>496</v>
      </c>
      <c r="H2278" s="67">
        <v>129000</v>
      </c>
      <c r="I2278" s="224"/>
      <c r="J2278" s="68"/>
      <c r="K2278" s="67">
        <f t="shared" si="44"/>
        <v>129000</v>
      </c>
      <c r="L2278" s="207"/>
    </row>
    <row r="2279" spans="1:12" ht="51" x14ac:dyDescent="0.35">
      <c r="A2279" s="23">
        <v>23010112</v>
      </c>
      <c r="B2279" s="436" t="s">
        <v>2893</v>
      </c>
      <c r="C2279" s="23">
        <v>70133</v>
      </c>
      <c r="D2279" s="46">
        <v>30000020106</v>
      </c>
      <c r="E2279" s="25">
        <v>3101</v>
      </c>
      <c r="F2279" s="23">
        <v>10721300</v>
      </c>
      <c r="G2279" s="47" t="s">
        <v>497</v>
      </c>
      <c r="H2279" s="67">
        <v>963200</v>
      </c>
      <c r="I2279" s="224"/>
      <c r="J2279" s="68"/>
      <c r="K2279" s="67">
        <f t="shared" si="44"/>
        <v>963200</v>
      </c>
      <c r="L2279" s="207"/>
    </row>
    <row r="2280" spans="1:12" ht="51" x14ac:dyDescent="0.35">
      <c r="A2280" s="23">
        <v>23010112</v>
      </c>
      <c r="B2280" s="436" t="s">
        <v>2893</v>
      </c>
      <c r="C2280" s="23">
        <v>70133</v>
      </c>
      <c r="D2280" s="46">
        <v>30000020106</v>
      </c>
      <c r="E2280" s="25">
        <v>3101</v>
      </c>
      <c r="F2280" s="23">
        <v>10721300</v>
      </c>
      <c r="G2280" s="47" t="s">
        <v>498</v>
      </c>
      <c r="H2280" s="67">
        <v>137600</v>
      </c>
      <c r="I2280" s="224"/>
      <c r="J2280" s="68"/>
      <c r="K2280" s="67">
        <f t="shared" si="44"/>
        <v>137600</v>
      </c>
      <c r="L2280" s="207"/>
    </row>
    <row r="2281" spans="1:12" ht="51" x14ac:dyDescent="0.35">
      <c r="A2281" s="23">
        <v>23010112</v>
      </c>
      <c r="B2281" s="436" t="s">
        <v>2893</v>
      </c>
      <c r="C2281" s="23">
        <v>70133</v>
      </c>
      <c r="D2281" s="46">
        <v>30000020106</v>
      </c>
      <c r="E2281" s="25">
        <v>3101</v>
      </c>
      <c r="F2281" s="23">
        <v>10721300</v>
      </c>
      <c r="G2281" s="47" t="s">
        <v>499</v>
      </c>
      <c r="H2281" s="67">
        <v>688000</v>
      </c>
      <c r="I2281" s="224"/>
      <c r="J2281" s="68"/>
      <c r="K2281" s="67">
        <f t="shared" si="44"/>
        <v>688000</v>
      </c>
      <c r="L2281" s="207"/>
    </row>
    <row r="2282" spans="1:12" ht="51" x14ac:dyDescent="0.35">
      <c r="A2282" s="23">
        <v>23010112</v>
      </c>
      <c r="B2282" s="436" t="s">
        <v>2893</v>
      </c>
      <c r="C2282" s="23">
        <v>70133</v>
      </c>
      <c r="D2282" s="46">
        <v>30000020106</v>
      </c>
      <c r="E2282" s="25">
        <v>3101</v>
      </c>
      <c r="F2282" s="23">
        <v>10721300</v>
      </c>
      <c r="G2282" s="47" t="s">
        <v>500</v>
      </c>
      <c r="H2282" s="67">
        <v>2580000</v>
      </c>
      <c r="I2282" s="224"/>
      <c r="J2282" s="68"/>
      <c r="K2282" s="67">
        <f t="shared" si="44"/>
        <v>2580000</v>
      </c>
      <c r="L2282" s="207"/>
    </row>
    <row r="2283" spans="1:12" ht="51" x14ac:dyDescent="0.35">
      <c r="A2283" s="23">
        <v>23010112</v>
      </c>
      <c r="B2283" s="436" t="s">
        <v>2893</v>
      </c>
      <c r="C2283" s="23">
        <v>70133</v>
      </c>
      <c r="D2283" s="46">
        <v>30000020106</v>
      </c>
      <c r="E2283" s="25">
        <v>3101</v>
      </c>
      <c r="F2283" s="23">
        <v>10721300</v>
      </c>
      <c r="G2283" s="47" t="s">
        <v>501</v>
      </c>
      <c r="H2283" s="67">
        <v>123840</v>
      </c>
      <c r="I2283" s="224"/>
      <c r="J2283" s="68"/>
      <c r="K2283" s="67">
        <f t="shared" si="44"/>
        <v>123840</v>
      </c>
      <c r="L2283" s="207"/>
    </row>
    <row r="2284" spans="1:12" ht="51" x14ac:dyDescent="0.35">
      <c r="A2284" s="23">
        <v>23010112</v>
      </c>
      <c r="B2284" s="436" t="s">
        <v>2893</v>
      </c>
      <c r="C2284" s="23">
        <v>70133</v>
      </c>
      <c r="D2284" s="46">
        <v>30000020106</v>
      </c>
      <c r="E2284" s="25">
        <v>3101</v>
      </c>
      <c r="F2284" s="23">
        <v>10720400</v>
      </c>
      <c r="G2284" s="47" t="s">
        <v>502</v>
      </c>
      <c r="H2284" s="67">
        <v>430000</v>
      </c>
      <c r="I2284" s="224"/>
      <c r="J2284" s="68"/>
      <c r="K2284" s="67">
        <f t="shared" si="44"/>
        <v>430000</v>
      </c>
      <c r="L2284" s="207"/>
    </row>
    <row r="2285" spans="1:12" ht="51" x14ac:dyDescent="0.35">
      <c r="A2285" s="23">
        <v>23010112</v>
      </c>
      <c r="B2285" s="436" t="s">
        <v>2893</v>
      </c>
      <c r="C2285" s="23">
        <v>70133</v>
      </c>
      <c r="D2285" s="46">
        <v>30000020106</v>
      </c>
      <c r="E2285" s="25">
        <v>3101</v>
      </c>
      <c r="F2285" s="23">
        <v>10721300</v>
      </c>
      <c r="G2285" s="47" t="s">
        <v>503</v>
      </c>
      <c r="H2285" s="67">
        <v>103200</v>
      </c>
      <c r="I2285" s="224"/>
      <c r="J2285" s="68"/>
      <c r="K2285" s="67">
        <f t="shared" si="44"/>
        <v>103200</v>
      </c>
      <c r="L2285" s="207"/>
    </row>
    <row r="2286" spans="1:12" ht="51" x14ac:dyDescent="0.35">
      <c r="A2286" s="23">
        <v>23010112</v>
      </c>
      <c r="B2286" s="436" t="s">
        <v>2893</v>
      </c>
      <c r="C2286" s="23">
        <v>70133</v>
      </c>
      <c r="D2286" s="46">
        <v>30000020106</v>
      </c>
      <c r="E2286" s="25">
        <v>3101</v>
      </c>
      <c r="F2286" s="23">
        <v>10721300</v>
      </c>
      <c r="G2286" s="47" t="s">
        <v>504</v>
      </c>
      <c r="H2286" s="67">
        <v>172000</v>
      </c>
      <c r="I2286" s="224"/>
      <c r="J2286" s="68"/>
      <c r="K2286" s="67">
        <f t="shared" si="44"/>
        <v>172000</v>
      </c>
      <c r="L2286" s="207"/>
    </row>
    <row r="2287" spans="1:12" ht="51" x14ac:dyDescent="0.35">
      <c r="A2287" s="23">
        <v>23010112</v>
      </c>
      <c r="B2287" s="436" t="s">
        <v>2893</v>
      </c>
      <c r="C2287" s="23">
        <v>70133</v>
      </c>
      <c r="D2287" s="46">
        <v>30000020106</v>
      </c>
      <c r="E2287" s="25">
        <v>3101</v>
      </c>
      <c r="F2287" s="23">
        <v>10720500</v>
      </c>
      <c r="G2287" s="47" t="s">
        <v>505</v>
      </c>
      <c r="H2287" s="67">
        <v>860000</v>
      </c>
      <c r="I2287" s="224"/>
      <c r="J2287" s="68"/>
      <c r="K2287" s="67">
        <f t="shared" si="44"/>
        <v>860000</v>
      </c>
      <c r="L2287" s="207"/>
    </row>
    <row r="2288" spans="1:12" ht="51" x14ac:dyDescent="0.35">
      <c r="A2288" s="34">
        <v>23010112</v>
      </c>
      <c r="B2288" s="436" t="s">
        <v>2893</v>
      </c>
      <c r="C2288" s="34">
        <v>70133</v>
      </c>
      <c r="D2288" s="49">
        <v>30000020106</v>
      </c>
      <c r="E2288" s="36">
        <v>3101</v>
      </c>
      <c r="F2288" s="34">
        <v>10712300</v>
      </c>
      <c r="G2288" s="50" t="s">
        <v>506</v>
      </c>
      <c r="H2288" s="70">
        <v>860000</v>
      </c>
      <c r="I2288" s="223"/>
      <c r="J2288" s="94"/>
      <c r="K2288" s="70">
        <f t="shared" si="44"/>
        <v>860000</v>
      </c>
      <c r="L2288" s="199"/>
    </row>
    <row r="2289" spans="1:12" ht="51" x14ac:dyDescent="0.35">
      <c r="A2289" s="23">
        <v>23010112</v>
      </c>
      <c r="B2289" s="436" t="s">
        <v>2893</v>
      </c>
      <c r="C2289" s="23">
        <v>70133</v>
      </c>
      <c r="D2289" s="46">
        <v>50000010106</v>
      </c>
      <c r="E2289" s="25">
        <v>3101</v>
      </c>
      <c r="F2289" s="23">
        <v>10721300</v>
      </c>
      <c r="G2289" s="47" t="s">
        <v>2355</v>
      </c>
      <c r="H2289" s="27">
        <v>68800</v>
      </c>
      <c r="I2289" s="215"/>
      <c r="J2289" s="41"/>
      <c r="K2289" s="27">
        <f t="shared" si="44"/>
        <v>68800</v>
      </c>
      <c r="L2289" s="199"/>
    </row>
    <row r="2290" spans="1:12" ht="51" x14ac:dyDescent="0.35">
      <c r="A2290" s="23">
        <v>23010112</v>
      </c>
      <c r="B2290" s="436" t="s">
        <v>2893</v>
      </c>
      <c r="C2290" s="23">
        <v>70133</v>
      </c>
      <c r="D2290" s="46">
        <v>50000010106</v>
      </c>
      <c r="E2290" s="25">
        <v>3101</v>
      </c>
      <c r="F2290" s="23">
        <v>10721300</v>
      </c>
      <c r="G2290" s="47" t="s">
        <v>2356</v>
      </c>
      <c r="H2290" s="27">
        <v>10320</v>
      </c>
      <c r="I2290" s="215"/>
      <c r="J2290" s="41"/>
      <c r="K2290" s="27">
        <f t="shared" si="44"/>
        <v>10320</v>
      </c>
      <c r="L2290" s="199"/>
    </row>
    <row r="2291" spans="1:12" ht="51" x14ac:dyDescent="0.35">
      <c r="A2291" s="23">
        <v>23010112</v>
      </c>
      <c r="B2291" s="436" t="s">
        <v>2893</v>
      </c>
      <c r="C2291" s="23">
        <v>70133</v>
      </c>
      <c r="D2291" s="46">
        <v>50000010106</v>
      </c>
      <c r="E2291" s="25">
        <v>3101</v>
      </c>
      <c r="F2291" s="23">
        <v>10721300</v>
      </c>
      <c r="G2291" s="47" t="s">
        <v>2357</v>
      </c>
      <c r="H2291" s="27">
        <v>860000</v>
      </c>
      <c r="I2291" s="215"/>
      <c r="J2291" s="41"/>
      <c r="K2291" s="27">
        <f t="shared" si="44"/>
        <v>860000</v>
      </c>
      <c r="L2291" s="199"/>
    </row>
    <row r="2292" spans="1:12" ht="51" x14ac:dyDescent="0.35">
      <c r="A2292" s="23">
        <v>23010112</v>
      </c>
      <c r="B2292" s="436" t="s">
        <v>2893</v>
      </c>
      <c r="C2292" s="23">
        <v>70941</v>
      </c>
      <c r="D2292" s="46">
        <v>50000010106</v>
      </c>
      <c r="E2292" s="25">
        <v>3101</v>
      </c>
      <c r="F2292" s="23">
        <v>10721300</v>
      </c>
      <c r="G2292" s="47" t="s">
        <v>2358</v>
      </c>
      <c r="H2292" s="27">
        <v>10320</v>
      </c>
      <c r="I2292" s="215"/>
      <c r="J2292" s="41"/>
      <c r="K2292" s="27">
        <f t="shared" si="44"/>
        <v>10320</v>
      </c>
      <c r="L2292" s="199"/>
    </row>
    <row r="2293" spans="1:12" ht="51" x14ac:dyDescent="0.35">
      <c r="A2293" s="23">
        <v>23010112</v>
      </c>
      <c r="B2293" s="436" t="s">
        <v>2893</v>
      </c>
      <c r="C2293" s="23">
        <v>70133</v>
      </c>
      <c r="D2293" s="46">
        <v>30000020106</v>
      </c>
      <c r="E2293" s="25">
        <v>3101</v>
      </c>
      <c r="F2293" s="23">
        <v>10721300</v>
      </c>
      <c r="G2293" s="47" t="s">
        <v>2359</v>
      </c>
      <c r="H2293" s="27">
        <v>860000</v>
      </c>
      <c r="I2293" s="215"/>
      <c r="J2293" s="41"/>
      <c r="K2293" s="27">
        <f t="shared" si="44"/>
        <v>860000</v>
      </c>
      <c r="L2293" s="199"/>
    </row>
    <row r="2294" spans="1:12" ht="51" x14ac:dyDescent="0.35">
      <c r="A2294" s="23">
        <v>23010112</v>
      </c>
      <c r="B2294" s="436" t="s">
        <v>2893</v>
      </c>
      <c r="C2294" s="23">
        <v>70133</v>
      </c>
      <c r="D2294" s="46">
        <v>30000020106</v>
      </c>
      <c r="E2294" s="25">
        <v>3101</v>
      </c>
      <c r="F2294" s="23">
        <v>10721300</v>
      </c>
      <c r="G2294" s="47" t="s">
        <v>2360</v>
      </c>
      <c r="H2294" s="27">
        <v>20640</v>
      </c>
      <c r="I2294" s="215"/>
      <c r="J2294" s="41"/>
      <c r="K2294" s="27">
        <f t="shared" si="44"/>
        <v>20640</v>
      </c>
      <c r="L2294" s="199"/>
    </row>
    <row r="2295" spans="1:12" ht="51" x14ac:dyDescent="0.35">
      <c r="A2295" s="23">
        <v>23010112</v>
      </c>
      <c r="B2295" s="436" t="s">
        <v>2893</v>
      </c>
      <c r="C2295" s="23">
        <v>70133</v>
      </c>
      <c r="D2295" s="46">
        <v>30000020106</v>
      </c>
      <c r="E2295" s="25">
        <v>3101</v>
      </c>
      <c r="F2295" s="23">
        <v>10721300</v>
      </c>
      <c r="G2295" s="47" t="s">
        <v>2361</v>
      </c>
      <c r="H2295" s="27">
        <v>13760</v>
      </c>
      <c r="I2295" s="215"/>
      <c r="J2295" s="41"/>
      <c r="K2295" s="27">
        <f t="shared" si="44"/>
        <v>13760</v>
      </c>
      <c r="L2295" s="199"/>
    </row>
    <row r="2296" spans="1:12" ht="51" x14ac:dyDescent="0.35">
      <c r="A2296" s="23">
        <v>23010112</v>
      </c>
      <c r="B2296" s="436" t="s">
        <v>2893</v>
      </c>
      <c r="C2296" s="23">
        <v>70133</v>
      </c>
      <c r="D2296" s="46">
        <v>30000020106</v>
      </c>
      <c r="E2296" s="25">
        <v>3101</v>
      </c>
      <c r="F2296" s="23">
        <v>10721300</v>
      </c>
      <c r="G2296" s="47" t="s">
        <v>2362</v>
      </c>
      <c r="H2296" s="27">
        <v>13760</v>
      </c>
      <c r="I2296" s="215"/>
      <c r="J2296" s="41"/>
      <c r="K2296" s="27">
        <f t="shared" si="44"/>
        <v>13760</v>
      </c>
      <c r="L2296" s="199"/>
    </row>
    <row r="2297" spans="1:12" ht="51" x14ac:dyDescent="0.35">
      <c r="A2297" s="23">
        <v>23010112</v>
      </c>
      <c r="B2297" s="436" t="s">
        <v>2893</v>
      </c>
      <c r="C2297" s="23">
        <v>70133</v>
      </c>
      <c r="D2297" s="46">
        <v>30000020106</v>
      </c>
      <c r="E2297" s="25">
        <v>3101</v>
      </c>
      <c r="F2297" s="23">
        <v>10721300</v>
      </c>
      <c r="G2297" s="47" t="s">
        <v>2363</v>
      </c>
      <c r="H2297" s="27">
        <v>82560</v>
      </c>
      <c r="I2297" s="215"/>
      <c r="J2297" s="41"/>
      <c r="K2297" s="27">
        <f t="shared" si="44"/>
        <v>82560</v>
      </c>
      <c r="L2297" s="199"/>
    </row>
    <row r="2298" spans="1:12" ht="51" x14ac:dyDescent="0.35">
      <c r="A2298" s="23">
        <v>23010112</v>
      </c>
      <c r="B2298" s="436" t="s">
        <v>2893</v>
      </c>
      <c r="C2298" s="23">
        <v>70133</v>
      </c>
      <c r="D2298" s="46">
        <v>30000020106</v>
      </c>
      <c r="E2298" s="25">
        <v>3101</v>
      </c>
      <c r="F2298" s="23">
        <v>10721300</v>
      </c>
      <c r="G2298" s="47" t="s">
        <v>2364</v>
      </c>
      <c r="H2298" s="27">
        <v>8600</v>
      </c>
      <c r="I2298" s="215"/>
      <c r="J2298" s="41"/>
      <c r="K2298" s="27">
        <f t="shared" si="44"/>
        <v>8600</v>
      </c>
      <c r="L2298" s="199"/>
    </row>
    <row r="2299" spans="1:12" ht="51" x14ac:dyDescent="0.35">
      <c r="A2299" s="23">
        <v>23010112</v>
      </c>
      <c r="B2299" s="436" t="s">
        <v>2893</v>
      </c>
      <c r="C2299" s="23">
        <v>70133</v>
      </c>
      <c r="D2299" s="46">
        <v>30000020106</v>
      </c>
      <c r="E2299" s="25">
        <v>3101</v>
      </c>
      <c r="F2299" s="23">
        <v>10721300</v>
      </c>
      <c r="G2299" s="47" t="s">
        <v>2365</v>
      </c>
      <c r="H2299" s="27">
        <v>8256</v>
      </c>
      <c r="I2299" s="215"/>
      <c r="J2299" s="41"/>
      <c r="K2299" s="27">
        <f t="shared" si="44"/>
        <v>8256</v>
      </c>
      <c r="L2299" s="199"/>
    </row>
    <row r="2300" spans="1:12" ht="51" x14ac:dyDescent="0.35">
      <c r="A2300" s="23">
        <v>23010112</v>
      </c>
      <c r="B2300" s="436" t="s">
        <v>2893</v>
      </c>
      <c r="C2300" s="23">
        <v>70133</v>
      </c>
      <c r="D2300" s="46">
        <v>30000020106</v>
      </c>
      <c r="E2300" s="25">
        <v>3101</v>
      </c>
      <c r="F2300" s="23">
        <v>10721300</v>
      </c>
      <c r="G2300" s="47" t="s">
        <v>2366</v>
      </c>
      <c r="H2300" s="27">
        <v>51600</v>
      </c>
      <c r="I2300" s="215"/>
      <c r="J2300" s="41"/>
      <c r="K2300" s="27">
        <f t="shared" si="44"/>
        <v>51600</v>
      </c>
      <c r="L2300" s="199"/>
    </row>
    <row r="2301" spans="1:12" ht="51" x14ac:dyDescent="0.35">
      <c r="A2301" s="23">
        <v>23010112</v>
      </c>
      <c r="B2301" s="436" t="s">
        <v>2893</v>
      </c>
      <c r="C2301" s="23">
        <v>70133</v>
      </c>
      <c r="D2301" s="46">
        <v>30000020106</v>
      </c>
      <c r="E2301" s="25">
        <v>3101</v>
      </c>
      <c r="F2301" s="23">
        <v>10721300</v>
      </c>
      <c r="G2301" s="47" t="s">
        <v>2367</v>
      </c>
      <c r="H2301" s="27">
        <v>10320</v>
      </c>
      <c r="I2301" s="215"/>
      <c r="J2301" s="41"/>
      <c r="K2301" s="27">
        <f t="shared" si="44"/>
        <v>10320</v>
      </c>
      <c r="L2301" s="199"/>
    </row>
    <row r="2302" spans="1:12" ht="51" x14ac:dyDescent="0.35">
      <c r="A2302" s="23">
        <v>23010112</v>
      </c>
      <c r="B2302" s="436" t="s">
        <v>2893</v>
      </c>
      <c r="C2302" s="23">
        <v>70133</v>
      </c>
      <c r="D2302" s="46">
        <v>30000020106</v>
      </c>
      <c r="E2302" s="25">
        <v>3101</v>
      </c>
      <c r="F2302" s="23">
        <v>10721300</v>
      </c>
      <c r="G2302" s="47" t="s">
        <v>2368</v>
      </c>
      <c r="H2302" s="27">
        <v>5160</v>
      </c>
      <c r="I2302" s="215"/>
      <c r="J2302" s="41"/>
      <c r="K2302" s="27">
        <f t="shared" si="44"/>
        <v>5160</v>
      </c>
      <c r="L2302" s="199"/>
    </row>
    <row r="2303" spans="1:12" ht="51" x14ac:dyDescent="0.35">
      <c r="A2303" s="23">
        <v>23010112</v>
      </c>
      <c r="B2303" s="436" t="s">
        <v>2893</v>
      </c>
      <c r="C2303" s="23">
        <v>70133</v>
      </c>
      <c r="D2303" s="46">
        <v>30000020106</v>
      </c>
      <c r="E2303" s="25">
        <v>3101</v>
      </c>
      <c r="F2303" s="23">
        <v>10721300</v>
      </c>
      <c r="G2303" s="47" t="s">
        <v>2369</v>
      </c>
      <c r="H2303" s="27">
        <v>46784</v>
      </c>
      <c r="I2303" s="215"/>
      <c r="J2303" s="41"/>
      <c r="K2303" s="27">
        <f t="shared" si="44"/>
        <v>46784</v>
      </c>
      <c r="L2303" s="199"/>
    </row>
    <row r="2304" spans="1:12" ht="51" x14ac:dyDescent="0.35">
      <c r="A2304" s="23">
        <v>23010112</v>
      </c>
      <c r="B2304" s="436" t="s">
        <v>2893</v>
      </c>
      <c r="C2304" s="23">
        <v>70133</v>
      </c>
      <c r="D2304" s="46">
        <v>30000020106</v>
      </c>
      <c r="E2304" s="25">
        <v>3101</v>
      </c>
      <c r="F2304" s="23">
        <v>10721300</v>
      </c>
      <c r="G2304" s="47" t="s">
        <v>2370</v>
      </c>
      <c r="H2304" s="27">
        <v>68800</v>
      </c>
      <c r="I2304" s="215"/>
      <c r="J2304" s="41"/>
      <c r="K2304" s="27">
        <f t="shared" si="44"/>
        <v>68800</v>
      </c>
      <c r="L2304" s="199"/>
    </row>
    <row r="2305" spans="1:23" s="151" customFormat="1" ht="51" x14ac:dyDescent="0.35">
      <c r="A2305" s="23">
        <v>23010112</v>
      </c>
      <c r="B2305" s="436" t="s">
        <v>2893</v>
      </c>
      <c r="C2305" s="23">
        <v>70941</v>
      </c>
      <c r="D2305" s="46">
        <v>50000010105</v>
      </c>
      <c r="E2305" s="25">
        <v>3101</v>
      </c>
      <c r="F2305" s="23">
        <v>10721300</v>
      </c>
      <c r="G2305" s="26" t="s">
        <v>2316</v>
      </c>
      <c r="H2305" s="27">
        <v>17200</v>
      </c>
      <c r="I2305" s="215"/>
      <c r="J2305" s="41"/>
      <c r="K2305" s="27">
        <f t="shared" si="44"/>
        <v>17200</v>
      </c>
      <c r="L2305" s="199"/>
      <c r="M2305" s="42"/>
      <c r="N2305" s="42"/>
      <c r="O2305" s="42"/>
      <c r="P2305" s="42"/>
      <c r="Q2305" s="42"/>
      <c r="R2305" s="42"/>
      <c r="S2305" s="42"/>
      <c r="T2305" s="42"/>
      <c r="U2305" s="42"/>
      <c r="V2305" s="42"/>
      <c r="W2305" s="42"/>
    </row>
    <row r="2306" spans="1:23" x14ac:dyDescent="0.35">
      <c r="A2306" s="34">
        <v>23010112</v>
      </c>
      <c r="B2306" s="436" t="s">
        <v>2893</v>
      </c>
      <c r="C2306" s="34">
        <v>70131</v>
      </c>
      <c r="D2306" s="49">
        <v>130000010106</v>
      </c>
      <c r="E2306" s="36">
        <v>3101</v>
      </c>
      <c r="F2306" s="34">
        <v>10731700</v>
      </c>
      <c r="G2306" s="37" t="s">
        <v>558</v>
      </c>
      <c r="H2306" s="44">
        <v>3000000</v>
      </c>
      <c r="I2306" s="219"/>
      <c r="J2306" s="44"/>
      <c r="K2306" s="38">
        <f t="shared" si="44"/>
        <v>3000000</v>
      </c>
      <c r="L2306" s="206"/>
    </row>
    <row r="2307" spans="1:23" x14ac:dyDescent="0.35">
      <c r="A2307" s="23">
        <v>23010112</v>
      </c>
      <c r="B2307" s="436" t="s">
        <v>2893</v>
      </c>
      <c r="C2307" s="23">
        <v>70131</v>
      </c>
      <c r="D2307" s="46">
        <v>130000010106</v>
      </c>
      <c r="E2307" s="25">
        <v>3101</v>
      </c>
      <c r="F2307" s="23">
        <v>10731700</v>
      </c>
      <c r="G2307" s="26" t="s">
        <v>559</v>
      </c>
      <c r="H2307" s="41">
        <v>4500000</v>
      </c>
      <c r="I2307" s="220"/>
      <c r="J2307" s="41"/>
      <c r="K2307" s="27">
        <f t="shared" si="44"/>
        <v>4500000</v>
      </c>
      <c r="L2307" s="207"/>
    </row>
    <row r="2308" spans="1:23" ht="51" x14ac:dyDescent="0.35">
      <c r="A2308" s="23">
        <v>23010112</v>
      </c>
      <c r="B2308" s="436" t="s">
        <v>2893</v>
      </c>
      <c r="C2308" s="23">
        <v>70133</v>
      </c>
      <c r="D2308" s="46">
        <v>130000010106</v>
      </c>
      <c r="E2308" s="25">
        <v>3101</v>
      </c>
      <c r="F2308" s="23">
        <v>10721300</v>
      </c>
      <c r="G2308" s="47" t="s">
        <v>576</v>
      </c>
      <c r="H2308" s="101">
        <v>10000000</v>
      </c>
      <c r="I2308" s="255">
        <v>1000000</v>
      </c>
      <c r="J2308" s="102" t="s">
        <v>20</v>
      </c>
      <c r="K2308" s="101">
        <f t="shared" si="44"/>
        <v>10000000</v>
      </c>
      <c r="L2308" s="207"/>
    </row>
    <row r="2309" spans="1:23" ht="51" x14ac:dyDescent="0.35">
      <c r="A2309" s="23">
        <v>23010112</v>
      </c>
      <c r="B2309" s="436" t="s">
        <v>2893</v>
      </c>
      <c r="C2309" s="23">
        <v>70133</v>
      </c>
      <c r="D2309" s="46">
        <v>130000010106</v>
      </c>
      <c r="E2309" s="25">
        <v>3101</v>
      </c>
      <c r="F2309" s="23">
        <v>10721300</v>
      </c>
      <c r="G2309" s="47" t="s">
        <v>583</v>
      </c>
      <c r="H2309" s="101">
        <v>2299920</v>
      </c>
      <c r="I2309" s="255">
        <v>25990608</v>
      </c>
      <c r="J2309" s="101">
        <v>700080</v>
      </c>
      <c r="K2309" s="101">
        <f t="shared" si="44"/>
        <v>3000000</v>
      </c>
      <c r="L2309" s="559"/>
    </row>
    <row r="2310" spans="1:23" ht="51" x14ac:dyDescent="0.35">
      <c r="A2310" s="23">
        <v>23010112</v>
      </c>
      <c r="B2310" s="436" t="s">
        <v>2893</v>
      </c>
      <c r="C2310" s="23">
        <v>70133</v>
      </c>
      <c r="D2310" s="46">
        <v>130000010106</v>
      </c>
      <c r="E2310" s="25">
        <v>3101</v>
      </c>
      <c r="F2310" s="23">
        <v>10721300</v>
      </c>
      <c r="G2310" s="47" t="s">
        <v>584</v>
      </c>
      <c r="H2310" s="101">
        <v>11572050</v>
      </c>
      <c r="I2310" s="255">
        <v>1399900</v>
      </c>
      <c r="J2310" s="108">
        <v>-8572050</v>
      </c>
      <c r="K2310" s="101">
        <f t="shared" si="44"/>
        <v>3000000</v>
      </c>
      <c r="L2310" s="559"/>
    </row>
    <row r="2311" spans="1:23" ht="51" x14ac:dyDescent="0.35">
      <c r="A2311" s="23">
        <v>23010112</v>
      </c>
      <c r="B2311" s="436" t="s">
        <v>2893</v>
      </c>
      <c r="C2311" s="23">
        <v>70133</v>
      </c>
      <c r="D2311" s="46">
        <v>130000010106</v>
      </c>
      <c r="E2311" s="25">
        <v>3101</v>
      </c>
      <c r="F2311" s="23">
        <v>10721300</v>
      </c>
      <c r="G2311" s="47" t="s">
        <v>585</v>
      </c>
      <c r="H2311" s="101">
        <v>851130</v>
      </c>
      <c r="I2311" s="255"/>
      <c r="J2311" s="101">
        <v>1648870</v>
      </c>
      <c r="K2311" s="101">
        <f t="shared" si="44"/>
        <v>2500000</v>
      </c>
      <c r="L2311" s="559"/>
    </row>
    <row r="2312" spans="1:23" ht="51" x14ac:dyDescent="0.35">
      <c r="A2312" s="23">
        <v>23010112</v>
      </c>
      <c r="B2312" s="436" t="s">
        <v>2893</v>
      </c>
      <c r="C2312" s="23">
        <v>70133</v>
      </c>
      <c r="D2312" s="46">
        <v>130000010106</v>
      </c>
      <c r="E2312" s="25">
        <v>3101</v>
      </c>
      <c r="F2312" s="23">
        <v>10721300</v>
      </c>
      <c r="G2312" s="47" t="s">
        <v>586</v>
      </c>
      <c r="H2312" s="101">
        <v>498960</v>
      </c>
      <c r="I2312" s="255">
        <v>150000</v>
      </c>
      <c r="J2312" s="101">
        <v>1040</v>
      </c>
      <c r="K2312" s="101">
        <f t="shared" si="44"/>
        <v>500000</v>
      </c>
      <c r="L2312" s="559"/>
    </row>
    <row r="2313" spans="1:23" ht="51" x14ac:dyDescent="0.35">
      <c r="A2313" s="23">
        <v>23010112</v>
      </c>
      <c r="B2313" s="436" t="s">
        <v>2893</v>
      </c>
      <c r="C2313" s="23">
        <v>70133</v>
      </c>
      <c r="D2313" s="46">
        <v>130000010106</v>
      </c>
      <c r="E2313" s="25">
        <v>3101</v>
      </c>
      <c r="F2313" s="23">
        <v>10721300</v>
      </c>
      <c r="G2313" s="47" t="s">
        <v>587</v>
      </c>
      <c r="H2313" s="101">
        <v>1020600</v>
      </c>
      <c r="I2313" s="255">
        <v>892000</v>
      </c>
      <c r="J2313" s="101">
        <v>3979400</v>
      </c>
      <c r="K2313" s="101">
        <f t="shared" si="44"/>
        <v>5000000</v>
      </c>
      <c r="L2313" s="559"/>
    </row>
    <row r="2314" spans="1:23" ht="51" x14ac:dyDescent="0.35">
      <c r="A2314" s="23">
        <v>23010112</v>
      </c>
      <c r="B2314" s="436" t="s">
        <v>2893</v>
      </c>
      <c r="C2314" s="23">
        <v>70133</v>
      </c>
      <c r="D2314" s="46">
        <v>130000010106</v>
      </c>
      <c r="E2314" s="25">
        <v>3101</v>
      </c>
      <c r="F2314" s="23">
        <v>10721300</v>
      </c>
      <c r="G2314" s="47" t="s">
        <v>588</v>
      </c>
      <c r="H2314" s="101">
        <v>491400</v>
      </c>
      <c r="I2314" s="255"/>
      <c r="J2314" s="101">
        <v>7508600</v>
      </c>
      <c r="K2314" s="101">
        <f t="shared" si="44"/>
        <v>8000000</v>
      </c>
      <c r="L2314" s="559"/>
    </row>
    <row r="2315" spans="1:23" ht="51" x14ac:dyDescent="0.35">
      <c r="A2315" s="23">
        <v>23010112</v>
      </c>
      <c r="B2315" s="436" t="s">
        <v>2893</v>
      </c>
      <c r="C2315" s="23">
        <v>70133</v>
      </c>
      <c r="D2315" s="46">
        <v>130000010106</v>
      </c>
      <c r="E2315" s="25">
        <v>3101</v>
      </c>
      <c r="F2315" s="23">
        <v>10721300</v>
      </c>
      <c r="G2315" s="47" t="s">
        <v>589</v>
      </c>
      <c r="H2315" s="101">
        <v>315000</v>
      </c>
      <c r="I2315" s="255"/>
      <c r="J2315" s="101">
        <v>2414377</v>
      </c>
      <c r="K2315" s="101">
        <f t="shared" si="44"/>
        <v>2729377</v>
      </c>
      <c r="L2315" s="559"/>
    </row>
    <row r="2316" spans="1:23" ht="51" x14ac:dyDescent="0.35">
      <c r="A2316" s="23">
        <v>23010112</v>
      </c>
      <c r="B2316" s="436" t="s">
        <v>2893</v>
      </c>
      <c r="C2316" s="23">
        <v>70133</v>
      </c>
      <c r="D2316" s="46">
        <v>130000010106</v>
      </c>
      <c r="E2316" s="25">
        <v>3101</v>
      </c>
      <c r="F2316" s="23">
        <v>10721300</v>
      </c>
      <c r="G2316" s="47" t="s">
        <v>590</v>
      </c>
      <c r="H2316" s="101">
        <v>800000</v>
      </c>
      <c r="I2316" s="255">
        <v>1547700</v>
      </c>
      <c r="J2316" s="106"/>
      <c r="K2316" s="101">
        <f t="shared" si="44"/>
        <v>800000</v>
      </c>
      <c r="L2316" s="559"/>
    </row>
    <row r="2317" spans="1:23" x14ac:dyDescent="0.35">
      <c r="A2317" s="23">
        <v>23010112</v>
      </c>
      <c r="B2317" s="436" t="s">
        <v>2893</v>
      </c>
      <c r="C2317" s="23">
        <v>70131</v>
      </c>
      <c r="D2317" s="46">
        <v>130000010106</v>
      </c>
      <c r="E2317" s="25">
        <v>3101</v>
      </c>
      <c r="F2317" s="23">
        <v>10721300</v>
      </c>
      <c r="G2317" s="26" t="s">
        <v>272</v>
      </c>
      <c r="H2317" s="106">
        <v>3137400</v>
      </c>
      <c r="I2317" s="260">
        <v>3409000</v>
      </c>
      <c r="J2317" s="101">
        <v>47081600</v>
      </c>
      <c r="K2317" s="101">
        <f t="shared" si="44"/>
        <v>50219000</v>
      </c>
      <c r="L2317" s="559"/>
    </row>
    <row r="2318" spans="1:23" ht="51" x14ac:dyDescent="0.35">
      <c r="A2318" s="23">
        <v>23010112</v>
      </c>
      <c r="B2318" s="436" t="s">
        <v>2893</v>
      </c>
      <c r="C2318" s="23">
        <v>70133</v>
      </c>
      <c r="D2318" s="46">
        <v>130000010106</v>
      </c>
      <c r="E2318" s="25">
        <v>3101</v>
      </c>
      <c r="F2318" s="23">
        <v>10721300</v>
      </c>
      <c r="G2318" s="26" t="s">
        <v>679</v>
      </c>
      <c r="H2318" s="27">
        <v>4096000</v>
      </c>
      <c r="I2318" s="215"/>
      <c r="J2318" s="41"/>
      <c r="K2318" s="27">
        <f t="shared" si="44"/>
        <v>4096000</v>
      </c>
      <c r="L2318" s="207"/>
    </row>
    <row r="2319" spans="1:23" ht="51" x14ac:dyDescent="0.35">
      <c r="A2319" s="23">
        <v>23010112</v>
      </c>
      <c r="B2319" s="436" t="s">
        <v>2893</v>
      </c>
      <c r="C2319" s="23">
        <v>70133</v>
      </c>
      <c r="D2319" s="46">
        <v>130000010106</v>
      </c>
      <c r="E2319" s="25">
        <v>3101</v>
      </c>
      <c r="F2319" s="23">
        <v>10720500</v>
      </c>
      <c r="G2319" s="26" t="s">
        <v>680</v>
      </c>
      <c r="H2319" s="27">
        <v>1024000</v>
      </c>
      <c r="I2319" s="215"/>
      <c r="J2319" s="41"/>
      <c r="K2319" s="27">
        <f t="shared" si="44"/>
        <v>1024000</v>
      </c>
      <c r="L2319" s="207"/>
    </row>
    <row r="2320" spans="1:23" ht="51" x14ac:dyDescent="0.35">
      <c r="A2320" s="23">
        <v>23010112</v>
      </c>
      <c r="B2320" s="436" t="s">
        <v>2893</v>
      </c>
      <c r="C2320" s="23">
        <v>70133</v>
      </c>
      <c r="D2320" s="46">
        <v>130000010106</v>
      </c>
      <c r="E2320" s="25">
        <v>3101</v>
      </c>
      <c r="F2320" s="23">
        <v>10710900</v>
      </c>
      <c r="G2320" s="26" t="s">
        <v>681</v>
      </c>
      <c r="H2320" s="27">
        <v>1024000</v>
      </c>
      <c r="I2320" s="215"/>
      <c r="J2320" s="41"/>
      <c r="K2320" s="27">
        <f t="shared" si="44"/>
        <v>1024000</v>
      </c>
      <c r="L2320" s="207"/>
    </row>
    <row r="2321" spans="1:12" ht="51" x14ac:dyDescent="0.35">
      <c r="A2321" s="23">
        <v>23010112</v>
      </c>
      <c r="B2321" s="436" t="s">
        <v>2893</v>
      </c>
      <c r="C2321" s="23">
        <v>70133</v>
      </c>
      <c r="D2321" s="46">
        <v>130000010106</v>
      </c>
      <c r="E2321" s="25">
        <v>3101</v>
      </c>
      <c r="F2321" s="23">
        <v>10721300</v>
      </c>
      <c r="G2321" s="26" t="s">
        <v>682</v>
      </c>
      <c r="H2321" s="27">
        <v>1024000</v>
      </c>
      <c r="I2321" s="215"/>
      <c r="J2321" s="41"/>
      <c r="K2321" s="27">
        <f t="shared" si="44"/>
        <v>1024000</v>
      </c>
      <c r="L2321" s="207"/>
    </row>
    <row r="2322" spans="1:12" ht="51" x14ac:dyDescent="0.35">
      <c r="A2322" s="34">
        <v>23010112</v>
      </c>
      <c r="B2322" s="436" t="s">
        <v>2893</v>
      </c>
      <c r="C2322" s="34">
        <v>70133</v>
      </c>
      <c r="D2322" s="49">
        <v>130000010106</v>
      </c>
      <c r="E2322" s="36">
        <v>3101</v>
      </c>
      <c r="F2322" s="34">
        <v>10731800</v>
      </c>
      <c r="G2322" s="37" t="s">
        <v>683</v>
      </c>
      <c r="H2322" s="38">
        <v>1024000</v>
      </c>
      <c r="I2322" s="218"/>
      <c r="J2322" s="44"/>
      <c r="K2322" s="38">
        <f t="shared" si="44"/>
        <v>1024000</v>
      </c>
      <c r="L2322" s="206"/>
    </row>
    <row r="2323" spans="1:12" ht="51" x14ac:dyDescent="0.35">
      <c r="A2323" s="23">
        <v>23010112</v>
      </c>
      <c r="B2323" s="436" t="s">
        <v>2893</v>
      </c>
      <c r="C2323" s="23">
        <v>70133</v>
      </c>
      <c r="D2323" s="46">
        <v>130000010106</v>
      </c>
      <c r="E2323" s="25">
        <v>3101</v>
      </c>
      <c r="F2323" s="23">
        <v>10731900</v>
      </c>
      <c r="G2323" s="26" t="s">
        <v>684</v>
      </c>
      <c r="H2323" s="27">
        <v>1024000</v>
      </c>
      <c r="I2323" s="215"/>
      <c r="J2323" s="41"/>
      <c r="K2323" s="27">
        <f t="shared" si="44"/>
        <v>1024000</v>
      </c>
      <c r="L2323" s="207"/>
    </row>
    <row r="2324" spans="1:12" ht="51" x14ac:dyDescent="0.35">
      <c r="A2324" s="23">
        <v>23010112</v>
      </c>
      <c r="B2324" s="436" t="s">
        <v>2893</v>
      </c>
      <c r="C2324" s="23">
        <v>70133</v>
      </c>
      <c r="D2324" s="46">
        <v>130000010106</v>
      </c>
      <c r="E2324" s="25">
        <v>3101</v>
      </c>
      <c r="F2324" s="23">
        <v>10712300</v>
      </c>
      <c r="G2324" s="26" t="s">
        <v>685</v>
      </c>
      <c r="H2324" s="27">
        <v>512000</v>
      </c>
      <c r="I2324" s="215"/>
      <c r="J2324" s="41"/>
      <c r="K2324" s="27">
        <f t="shared" si="44"/>
        <v>512000</v>
      </c>
      <c r="L2324" s="207"/>
    </row>
    <row r="2325" spans="1:12" ht="51" x14ac:dyDescent="0.35">
      <c r="A2325" s="23">
        <v>23010112</v>
      </c>
      <c r="B2325" s="436" t="s">
        <v>2893</v>
      </c>
      <c r="C2325" s="23">
        <v>70133</v>
      </c>
      <c r="D2325" s="46">
        <v>130000010106</v>
      </c>
      <c r="E2325" s="25">
        <v>3101</v>
      </c>
      <c r="F2325" s="23">
        <v>10730100</v>
      </c>
      <c r="G2325" s="26" t="s">
        <v>686</v>
      </c>
      <c r="H2325" s="27">
        <v>2560000</v>
      </c>
      <c r="I2325" s="215"/>
      <c r="J2325" s="41"/>
      <c r="K2325" s="27">
        <f t="shared" si="44"/>
        <v>2560000</v>
      </c>
      <c r="L2325" s="207"/>
    </row>
    <row r="2326" spans="1:12" ht="51" x14ac:dyDescent="0.35">
      <c r="A2326" s="23">
        <v>23010112</v>
      </c>
      <c r="B2326" s="436" t="s">
        <v>2893</v>
      </c>
      <c r="C2326" s="23">
        <v>70133</v>
      </c>
      <c r="D2326" s="46">
        <v>130000010106</v>
      </c>
      <c r="E2326" s="25">
        <v>3101</v>
      </c>
      <c r="F2326" s="23">
        <v>10730200</v>
      </c>
      <c r="G2326" s="26" t="s">
        <v>687</v>
      </c>
      <c r="H2326" s="27">
        <v>2560000</v>
      </c>
      <c r="I2326" s="215"/>
      <c r="J2326" s="41"/>
      <c r="K2326" s="27">
        <f t="shared" si="44"/>
        <v>2560000</v>
      </c>
      <c r="L2326" s="207"/>
    </row>
    <row r="2327" spans="1:12" ht="51" x14ac:dyDescent="0.35">
      <c r="A2327" s="23">
        <v>23010112</v>
      </c>
      <c r="B2327" s="436" t="s">
        <v>2893</v>
      </c>
      <c r="C2327" s="23">
        <v>70133</v>
      </c>
      <c r="D2327" s="46">
        <v>130000010106</v>
      </c>
      <c r="E2327" s="25">
        <v>3101</v>
      </c>
      <c r="F2327" s="23">
        <v>10730300</v>
      </c>
      <c r="G2327" s="26" t="s">
        <v>688</v>
      </c>
      <c r="H2327" s="27">
        <v>2560000</v>
      </c>
      <c r="I2327" s="215"/>
      <c r="J2327" s="41"/>
      <c r="K2327" s="27">
        <f t="shared" si="44"/>
        <v>2560000</v>
      </c>
      <c r="L2327" s="207"/>
    </row>
    <row r="2328" spans="1:12" ht="51" x14ac:dyDescent="0.35">
      <c r="A2328" s="23">
        <v>23010112</v>
      </c>
      <c r="B2328" s="436" t="s">
        <v>2893</v>
      </c>
      <c r="C2328" s="23">
        <v>70133</v>
      </c>
      <c r="D2328" s="46">
        <v>130000010106</v>
      </c>
      <c r="E2328" s="25">
        <v>3101</v>
      </c>
      <c r="F2328" s="23">
        <v>10720400</v>
      </c>
      <c r="G2328" s="26" t="s">
        <v>689</v>
      </c>
      <c r="H2328" s="27">
        <v>2560000</v>
      </c>
      <c r="I2328" s="215"/>
      <c r="J2328" s="41"/>
      <c r="K2328" s="27">
        <f t="shared" si="44"/>
        <v>2560000</v>
      </c>
      <c r="L2328" s="207"/>
    </row>
    <row r="2329" spans="1:12" ht="51" x14ac:dyDescent="0.35">
      <c r="A2329" s="23">
        <v>23010112</v>
      </c>
      <c r="B2329" s="436" t="s">
        <v>2893</v>
      </c>
      <c r="C2329" s="23">
        <v>70133</v>
      </c>
      <c r="D2329" s="46">
        <v>130000010106</v>
      </c>
      <c r="E2329" s="25">
        <v>3101</v>
      </c>
      <c r="F2329" s="23">
        <v>10720500</v>
      </c>
      <c r="G2329" s="26" t="s">
        <v>690</v>
      </c>
      <c r="H2329" s="27">
        <v>2560000</v>
      </c>
      <c r="I2329" s="215"/>
      <c r="J2329" s="41"/>
      <c r="K2329" s="27">
        <f t="shared" si="44"/>
        <v>2560000</v>
      </c>
      <c r="L2329" s="207"/>
    </row>
    <row r="2330" spans="1:12" ht="51" x14ac:dyDescent="0.35">
      <c r="A2330" s="23">
        <v>23010112</v>
      </c>
      <c r="B2330" s="436" t="s">
        <v>2893</v>
      </c>
      <c r="C2330" s="23">
        <v>70133</v>
      </c>
      <c r="D2330" s="46">
        <v>130000010106</v>
      </c>
      <c r="E2330" s="25">
        <v>3101</v>
      </c>
      <c r="F2330" s="23">
        <v>10720600</v>
      </c>
      <c r="G2330" s="26" t="s">
        <v>691</v>
      </c>
      <c r="H2330" s="27">
        <v>2560000</v>
      </c>
      <c r="I2330" s="215"/>
      <c r="J2330" s="41"/>
      <c r="K2330" s="27">
        <f t="shared" si="44"/>
        <v>2560000</v>
      </c>
      <c r="L2330" s="207"/>
    </row>
    <row r="2331" spans="1:12" ht="51" x14ac:dyDescent="0.35">
      <c r="A2331" s="23">
        <v>23010112</v>
      </c>
      <c r="B2331" s="436" t="s">
        <v>2893</v>
      </c>
      <c r="C2331" s="23">
        <v>70133</v>
      </c>
      <c r="D2331" s="46">
        <v>130000010106</v>
      </c>
      <c r="E2331" s="25">
        <v>3101</v>
      </c>
      <c r="F2331" s="23">
        <v>10720700</v>
      </c>
      <c r="G2331" s="26" t="s">
        <v>692</v>
      </c>
      <c r="H2331" s="27">
        <v>2560000</v>
      </c>
      <c r="I2331" s="215"/>
      <c r="J2331" s="41"/>
      <c r="K2331" s="27">
        <f t="shared" si="44"/>
        <v>2560000</v>
      </c>
      <c r="L2331" s="207"/>
    </row>
    <row r="2332" spans="1:12" ht="51" x14ac:dyDescent="0.35">
      <c r="A2332" s="23">
        <v>23010112</v>
      </c>
      <c r="B2332" s="436" t="s">
        <v>2893</v>
      </c>
      <c r="C2332" s="23">
        <v>70133</v>
      </c>
      <c r="D2332" s="46">
        <v>130000010106</v>
      </c>
      <c r="E2332" s="25">
        <v>3101</v>
      </c>
      <c r="F2332" s="23">
        <v>10720800</v>
      </c>
      <c r="G2332" s="26" t="s">
        <v>693</v>
      </c>
      <c r="H2332" s="27">
        <v>2560000</v>
      </c>
      <c r="I2332" s="215"/>
      <c r="J2332" s="41"/>
      <c r="K2332" s="27">
        <f t="shared" si="44"/>
        <v>2560000</v>
      </c>
      <c r="L2332" s="207"/>
    </row>
    <row r="2333" spans="1:12" ht="51" x14ac:dyDescent="0.35">
      <c r="A2333" s="23">
        <v>23010112</v>
      </c>
      <c r="B2333" s="436" t="s">
        <v>2893</v>
      </c>
      <c r="C2333" s="23">
        <v>70133</v>
      </c>
      <c r="D2333" s="46">
        <v>130000010106</v>
      </c>
      <c r="E2333" s="25">
        <v>3101</v>
      </c>
      <c r="F2333" s="23">
        <v>10710900</v>
      </c>
      <c r="G2333" s="26" t="s">
        <v>694</v>
      </c>
      <c r="H2333" s="27">
        <v>2560000</v>
      </c>
      <c r="I2333" s="215"/>
      <c r="J2333" s="41"/>
      <c r="K2333" s="27">
        <f t="shared" si="44"/>
        <v>2560000</v>
      </c>
      <c r="L2333" s="207"/>
    </row>
    <row r="2334" spans="1:12" ht="51" x14ac:dyDescent="0.35">
      <c r="A2334" s="23">
        <v>23010112</v>
      </c>
      <c r="B2334" s="436" t="s">
        <v>2893</v>
      </c>
      <c r="C2334" s="23">
        <v>70133</v>
      </c>
      <c r="D2334" s="46">
        <v>130000010106</v>
      </c>
      <c r="E2334" s="25">
        <v>3101</v>
      </c>
      <c r="F2334" s="23">
        <v>10711000</v>
      </c>
      <c r="G2334" s="26" t="s">
        <v>695</v>
      </c>
      <c r="H2334" s="27">
        <v>2560000</v>
      </c>
      <c r="I2334" s="215"/>
      <c r="J2334" s="41"/>
      <c r="K2334" s="27">
        <f t="shared" si="44"/>
        <v>2560000</v>
      </c>
      <c r="L2334" s="207"/>
    </row>
    <row r="2335" spans="1:12" ht="51" x14ac:dyDescent="0.35">
      <c r="A2335" s="23">
        <v>23010112</v>
      </c>
      <c r="B2335" s="436" t="s">
        <v>2893</v>
      </c>
      <c r="C2335" s="23">
        <v>70133</v>
      </c>
      <c r="D2335" s="46">
        <v>130000010106</v>
      </c>
      <c r="E2335" s="25">
        <v>3101</v>
      </c>
      <c r="F2335" s="23">
        <v>10711100</v>
      </c>
      <c r="G2335" s="26" t="s">
        <v>696</v>
      </c>
      <c r="H2335" s="27">
        <v>2560000</v>
      </c>
      <c r="I2335" s="215"/>
      <c r="J2335" s="41"/>
      <c r="K2335" s="27">
        <f t="shared" si="44"/>
        <v>2560000</v>
      </c>
      <c r="L2335" s="207"/>
    </row>
    <row r="2336" spans="1:12" ht="51" x14ac:dyDescent="0.35">
      <c r="A2336" s="23">
        <v>23010112</v>
      </c>
      <c r="B2336" s="436" t="s">
        <v>2893</v>
      </c>
      <c r="C2336" s="23">
        <v>70133</v>
      </c>
      <c r="D2336" s="46">
        <v>130000010106</v>
      </c>
      <c r="E2336" s="25">
        <v>3101</v>
      </c>
      <c r="F2336" s="23">
        <v>10711200</v>
      </c>
      <c r="G2336" s="26" t="s">
        <v>697</v>
      </c>
      <c r="H2336" s="27">
        <v>2560000</v>
      </c>
      <c r="I2336" s="215"/>
      <c r="J2336" s="41"/>
      <c r="K2336" s="27">
        <f t="shared" si="44"/>
        <v>2560000</v>
      </c>
      <c r="L2336" s="207"/>
    </row>
    <row r="2337" spans="1:23" ht="51" x14ac:dyDescent="0.35">
      <c r="A2337" s="23">
        <v>23010112</v>
      </c>
      <c r="B2337" s="436" t="s">
        <v>2893</v>
      </c>
      <c r="C2337" s="23">
        <v>70133</v>
      </c>
      <c r="D2337" s="46">
        <v>130000010106</v>
      </c>
      <c r="E2337" s="25">
        <v>3101</v>
      </c>
      <c r="F2337" s="23">
        <v>10721300</v>
      </c>
      <c r="G2337" s="26" t="s">
        <v>698</v>
      </c>
      <c r="H2337" s="27">
        <v>2560000</v>
      </c>
      <c r="I2337" s="215"/>
      <c r="J2337" s="41"/>
      <c r="K2337" s="27">
        <f t="shared" si="44"/>
        <v>2560000</v>
      </c>
      <c r="L2337" s="207"/>
    </row>
    <row r="2338" spans="1:23" ht="51" x14ac:dyDescent="0.35">
      <c r="A2338" s="23">
        <v>23010112</v>
      </c>
      <c r="B2338" s="436" t="s">
        <v>2893</v>
      </c>
      <c r="C2338" s="23">
        <v>70133</v>
      </c>
      <c r="D2338" s="46">
        <v>130000010106</v>
      </c>
      <c r="E2338" s="25">
        <v>3101</v>
      </c>
      <c r="F2338" s="23">
        <v>10731400</v>
      </c>
      <c r="G2338" s="26" t="s">
        <v>699</v>
      </c>
      <c r="H2338" s="27">
        <v>2560000</v>
      </c>
      <c r="I2338" s="215"/>
      <c r="J2338" s="41"/>
      <c r="K2338" s="27">
        <f t="shared" si="44"/>
        <v>2560000</v>
      </c>
      <c r="L2338" s="207"/>
    </row>
    <row r="2339" spans="1:23" ht="51" x14ac:dyDescent="0.35">
      <c r="A2339" s="34">
        <v>23010112</v>
      </c>
      <c r="B2339" s="436" t="s">
        <v>2893</v>
      </c>
      <c r="C2339" s="34">
        <v>70133</v>
      </c>
      <c r="D2339" s="49">
        <v>130000010106</v>
      </c>
      <c r="E2339" s="36">
        <v>3101</v>
      </c>
      <c r="F2339" s="34">
        <v>10731500</v>
      </c>
      <c r="G2339" s="37" t="s">
        <v>700</v>
      </c>
      <c r="H2339" s="38">
        <v>2560000</v>
      </c>
      <c r="I2339" s="218"/>
      <c r="J2339" s="44"/>
      <c r="K2339" s="38">
        <f t="shared" si="44"/>
        <v>2560000</v>
      </c>
      <c r="L2339" s="206"/>
    </row>
    <row r="2340" spans="1:23" ht="51" x14ac:dyDescent="0.35">
      <c r="A2340" s="23">
        <v>23010112</v>
      </c>
      <c r="B2340" s="436" t="s">
        <v>2893</v>
      </c>
      <c r="C2340" s="23">
        <v>70133</v>
      </c>
      <c r="D2340" s="46">
        <v>130000010106</v>
      </c>
      <c r="E2340" s="25">
        <v>3101</v>
      </c>
      <c r="F2340" s="23">
        <v>10731700</v>
      </c>
      <c r="G2340" s="26" t="s">
        <v>701</v>
      </c>
      <c r="H2340" s="27">
        <v>2560000</v>
      </c>
      <c r="I2340" s="215"/>
      <c r="J2340" s="41"/>
      <c r="K2340" s="27">
        <f t="shared" si="44"/>
        <v>2560000</v>
      </c>
      <c r="L2340" s="207"/>
    </row>
    <row r="2341" spans="1:23" ht="51" x14ac:dyDescent="0.35">
      <c r="A2341" s="23">
        <v>23010112</v>
      </c>
      <c r="B2341" s="436" t="s">
        <v>2893</v>
      </c>
      <c r="C2341" s="23">
        <v>70133</v>
      </c>
      <c r="D2341" s="46">
        <v>130000010106</v>
      </c>
      <c r="E2341" s="25">
        <v>3101</v>
      </c>
      <c r="F2341" s="23">
        <v>10731600</v>
      </c>
      <c r="G2341" s="26" t="s">
        <v>702</v>
      </c>
      <c r="H2341" s="27">
        <v>2560000</v>
      </c>
      <c r="I2341" s="215"/>
      <c r="J2341" s="41"/>
      <c r="K2341" s="27">
        <f t="shared" ref="K2341:K2404" si="45">SUM(H2341,J2341)</f>
        <v>2560000</v>
      </c>
      <c r="L2341" s="207"/>
    </row>
    <row r="2342" spans="1:23" s="151" customFormat="1" ht="51" x14ac:dyDescent="0.35">
      <c r="A2342" s="23">
        <v>23010112</v>
      </c>
      <c r="B2342" s="436" t="s">
        <v>2893</v>
      </c>
      <c r="C2342" s="23">
        <v>70133</v>
      </c>
      <c r="D2342" s="46">
        <v>130000010106</v>
      </c>
      <c r="E2342" s="25">
        <v>3101</v>
      </c>
      <c r="F2342" s="23">
        <v>10731800</v>
      </c>
      <c r="G2342" s="26" t="s">
        <v>703</v>
      </c>
      <c r="H2342" s="27">
        <v>2560000</v>
      </c>
      <c r="I2342" s="215"/>
      <c r="J2342" s="41"/>
      <c r="K2342" s="27">
        <f t="shared" si="45"/>
        <v>2560000</v>
      </c>
      <c r="L2342" s="207"/>
      <c r="M2342" s="42"/>
      <c r="N2342" s="42"/>
      <c r="O2342" s="42"/>
      <c r="P2342" s="42"/>
      <c r="Q2342" s="42"/>
      <c r="R2342" s="42"/>
      <c r="S2342" s="42"/>
      <c r="T2342" s="42"/>
      <c r="U2342" s="42"/>
      <c r="V2342" s="42"/>
      <c r="W2342" s="42"/>
    </row>
    <row r="2343" spans="1:23" s="151" customFormat="1" ht="51" x14ac:dyDescent="0.35">
      <c r="A2343" s="23">
        <v>23010112</v>
      </c>
      <c r="B2343" s="436" t="s">
        <v>2893</v>
      </c>
      <c r="C2343" s="23">
        <v>70133</v>
      </c>
      <c r="D2343" s="46">
        <v>130000010106</v>
      </c>
      <c r="E2343" s="25">
        <v>3101</v>
      </c>
      <c r="F2343" s="23">
        <v>10731900</v>
      </c>
      <c r="G2343" s="26" t="s">
        <v>704</v>
      </c>
      <c r="H2343" s="27">
        <v>2560000</v>
      </c>
      <c r="I2343" s="215"/>
      <c r="J2343" s="41"/>
      <c r="K2343" s="27">
        <f t="shared" si="45"/>
        <v>2560000</v>
      </c>
      <c r="L2343" s="207"/>
      <c r="M2343" s="42"/>
      <c r="N2343" s="42"/>
      <c r="O2343" s="42"/>
      <c r="P2343" s="42"/>
      <c r="Q2343" s="42"/>
      <c r="R2343" s="42"/>
      <c r="S2343" s="42"/>
      <c r="T2343" s="42"/>
      <c r="U2343" s="42"/>
      <c r="V2343" s="42"/>
      <c r="W2343" s="42"/>
    </row>
    <row r="2344" spans="1:23" ht="51" x14ac:dyDescent="0.35">
      <c r="A2344" s="23">
        <v>23010112</v>
      </c>
      <c r="B2344" s="436" t="s">
        <v>2893</v>
      </c>
      <c r="C2344" s="23">
        <v>70133</v>
      </c>
      <c r="D2344" s="46">
        <v>130000010106</v>
      </c>
      <c r="E2344" s="25">
        <v>3101</v>
      </c>
      <c r="F2344" s="23">
        <v>10722000</v>
      </c>
      <c r="G2344" s="26" t="s">
        <v>705</v>
      </c>
      <c r="H2344" s="27">
        <v>2560000</v>
      </c>
      <c r="I2344" s="215"/>
      <c r="J2344" s="41"/>
      <c r="K2344" s="27">
        <f t="shared" si="45"/>
        <v>2560000</v>
      </c>
      <c r="L2344" s="207"/>
    </row>
    <row r="2345" spans="1:23" ht="51" x14ac:dyDescent="0.35">
      <c r="A2345" s="23">
        <v>23010112</v>
      </c>
      <c r="B2345" s="436" t="s">
        <v>2893</v>
      </c>
      <c r="C2345" s="23">
        <v>70133</v>
      </c>
      <c r="D2345" s="46">
        <v>130000010106</v>
      </c>
      <c r="E2345" s="25">
        <v>3101</v>
      </c>
      <c r="F2345" s="23">
        <v>10712100</v>
      </c>
      <c r="G2345" s="26" t="s">
        <v>706</v>
      </c>
      <c r="H2345" s="27">
        <v>2560000</v>
      </c>
      <c r="I2345" s="215"/>
      <c r="J2345" s="41"/>
      <c r="K2345" s="27">
        <f t="shared" si="45"/>
        <v>2560000</v>
      </c>
      <c r="L2345" s="207"/>
    </row>
    <row r="2346" spans="1:23" ht="51" x14ac:dyDescent="0.35">
      <c r="A2346" s="23">
        <v>23010112</v>
      </c>
      <c r="B2346" s="436" t="s">
        <v>2893</v>
      </c>
      <c r="C2346" s="23">
        <v>70133</v>
      </c>
      <c r="D2346" s="46">
        <v>130000010106</v>
      </c>
      <c r="E2346" s="25">
        <v>3101</v>
      </c>
      <c r="F2346" s="23">
        <v>10712200</v>
      </c>
      <c r="G2346" s="26" t="s">
        <v>707</v>
      </c>
      <c r="H2346" s="27">
        <v>2560000</v>
      </c>
      <c r="I2346" s="215"/>
      <c r="J2346" s="41"/>
      <c r="K2346" s="27">
        <f t="shared" si="45"/>
        <v>2560000</v>
      </c>
      <c r="L2346" s="207"/>
    </row>
    <row r="2347" spans="1:23" ht="51" x14ac:dyDescent="0.35">
      <c r="A2347" s="23">
        <v>23010112</v>
      </c>
      <c r="B2347" s="436" t="s">
        <v>2893</v>
      </c>
      <c r="C2347" s="23">
        <v>70133</v>
      </c>
      <c r="D2347" s="46">
        <v>130000010106</v>
      </c>
      <c r="E2347" s="25">
        <v>3101</v>
      </c>
      <c r="F2347" s="23">
        <v>10712300</v>
      </c>
      <c r="G2347" s="26" t="s">
        <v>708</v>
      </c>
      <c r="H2347" s="27">
        <v>2560000</v>
      </c>
      <c r="I2347" s="215"/>
      <c r="J2347" s="41"/>
      <c r="K2347" s="27">
        <f t="shared" si="45"/>
        <v>2560000</v>
      </c>
      <c r="L2347" s="207"/>
    </row>
    <row r="2348" spans="1:23" ht="51" x14ac:dyDescent="0.35">
      <c r="A2348" s="23">
        <v>23010112</v>
      </c>
      <c r="B2348" s="436" t="s">
        <v>2893</v>
      </c>
      <c r="C2348" s="23">
        <v>70133</v>
      </c>
      <c r="D2348" s="46">
        <v>130000010106</v>
      </c>
      <c r="E2348" s="25">
        <v>3101</v>
      </c>
      <c r="F2348" s="23">
        <v>10731900</v>
      </c>
      <c r="G2348" s="26" t="s">
        <v>709</v>
      </c>
      <c r="H2348" s="27"/>
      <c r="I2348" s="215"/>
      <c r="J2348" s="41">
        <v>500000000</v>
      </c>
      <c r="K2348" s="27">
        <f t="shared" si="45"/>
        <v>500000000</v>
      </c>
      <c r="L2348" s="207"/>
    </row>
    <row r="2349" spans="1:23" ht="51" x14ac:dyDescent="0.35">
      <c r="A2349" s="23">
        <v>23010112</v>
      </c>
      <c r="B2349" s="436" t="s">
        <v>2893</v>
      </c>
      <c r="C2349" s="23">
        <v>70133</v>
      </c>
      <c r="D2349" s="46">
        <v>130000010106</v>
      </c>
      <c r="E2349" s="25">
        <v>3101</v>
      </c>
      <c r="F2349" s="23">
        <v>10712300</v>
      </c>
      <c r="G2349" s="26" t="s">
        <v>710</v>
      </c>
      <c r="H2349" s="27">
        <v>512000</v>
      </c>
      <c r="I2349" s="215"/>
      <c r="J2349" s="41"/>
      <c r="K2349" s="27">
        <f t="shared" si="45"/>
        <v>512000</v>
      </c>
      <c r="L2349" s="207"/>
    </row>
    <row r="2350" spans="1:23" ht="51" x14ac:dyDescent="0.35">
      <c r="A2350" s="23">
        <v>23010112</v>
      </c>
      <c r="B2350" s="436" t="s">
        <v>2893</v>
      </c>
      <c r="C2350" s="23">
        <v>70133</v>
      </c>
      <c r="D2350" s="46">
        <v>130000010106</v>
      </c>
      <c r="E2350" s="25">
        <v>3101</v>
      </c>
      <c r="F2350" s="23">
        <v>10730100</v>
      </c>
      <c r="G2350" s="26" t="s">
        <v>711</v>
      </c>
      <c r="H2350" s="27">
        <v>2560000</v>
      </c>
      <c r="I2350" s="215"/>
      <c r="J2350" s="41"/>
      <c r="K2350" s="27">
        <f t="shared" si="45"/>
        <v>2560000</v>
      </c>
      <c r="L2350" s="207"/>
    </row>
    <row r="2351" spans="1:23" ht="51" x14ac:dyDescent="0.35">
      <c r="A2351" s="23">
        <v>23010112</v>
      </c>
      <c r="B2351" s="436" t="s">
        <v>2893</v>
      </c>
      <c r="C2351" s="23">
        <v>70133</v>
      </c>
      <c r="D2351" s="46">
        <v>130000010106</v>
      </c>
      <c r="E2351" s="25">
        <v>3101</v>
      </c>
      <c r="F2351" s="23">
        <v>10730200</v>
      </c>
      <c r="G2351" s="26" t="s">
        <v>712</v>
      </c>
      <c r="H2351" s="27">
        <v>2560000</v>
      </c>
      <c r="I2351" s="215"/>
      <c r="J2351" s="41"/>
      <c r="K2351" s="27">
        <f t="shared" si="45"/>
        <v>2560000</v>
      </c>
      <c r="L2351" s="207"/>
    </row>
    <row r="2352" spans="1:23" ht="51" x14ac:dyDescent="0.35">
      <c r="A2352" s="23">
        <v>23010112</v>
      </c>
      <c r="B2352" s="436" t="s">
        <v>2893</v>
      </c>
      <c r="C2352" s="23">
        <v>70133</v>
      </c>
      <c r="D2352" s="46">
        <v>130000010106</v>
      </c>
      <c r="E2352" s="25">
        <v>3101</v>
      </c>
      <c r="F2352" s="23">
        <v>10730300</v>
      </c>
      <c r="G2352" s="26" t="s">
        <v>713</v>
      </c>
      <c r="H2352" s="27">
        <v>2560000</v>
      </c>
      <c r="I2352" s="215"/>
      <c r="J2352" s="41"/>
      <c r="K2352" s="27">
        <f t="shared" si="45"/>
        <v>2560000</v>
      </c>
      <c r="L2352" s="207"/>
    </row>
    <row r="2353" spans="1:12" ht="51" x14ac:dyDescent="0.35">
      <c r="A2353" s="34">
        <v>23010112</v>
      </c>
      <c r="B2353" s="436" t="s">
        <v>2893</v>
      </c>
      <c r="C2353" s="34">
        <v>70133</v>
      </c>
      <c r="D2353" s="49">
        <v>130000010106</v>
      </c>
      <c r="E2353" s="36">
        <v>3101</v>
      </c>
      <c r="F2353" s="34">
        <v>10720400</v>
      </c>
      <c r="G2353" s="37" t="s">
        <v>714</v>
      </c>
      <c r="H2353" s="38">
        <v>2560000</v>
      </c>
      <c r="I2353" s="218"/>
      <c r="J2353" s="44"/>
      <c r="K2353" s="38">
        <f t="shared" si="45"/>
        <v>2560000</v>
      </c>
      <c r="L2353" s="206"/>
    </row>
    <row r="2354" spans="1:12" ht="51" x14ac:dyDescent="0.35">
      <c r="A2354" s="23">
        <v>23010112</v>
      </c>
      <c r="B2354" s="436" t="s">
        <v>2893</v>
      </c>
      <c r="C2354" s="23">
        <v>70133</v>
      </c>
      <c r="D2354" s="46">
        <v>130000010106</v>
      </c>
      <c r="E2354" s="25">
        <v>3101</v>
      </c>
      <c r="F2354" s="23">
        <v>10720500</v>
      </c>
      <c r="G2354" s="26" t="s">
        <v>715</v>
      </c>
      <c r="H2354" s="27">
        <v>2560000</v>
      </c>
      <c r="I2354" s="215"/>
      <c r="J2354" s="41"/>
      <c r="K2354" s="27">
        <f t="shared" si="45"/>
        <v>2560000</v>
      </c>
      <c r="L2354" s="207"/>
    </row>
    <row r="2355" spans="1:12" ht="51" x14ac:dyDescent="0.35">
      <c r="A2355" s="23">
        <v>23010112</v>
      </c>
      <c r="B2355" s="436" t="s">
        <v>2893</v>
      </c>
      <c r="C2355" s="23">
        <v>70133</v>
      </c>
      <c r="D2355" s="46">
        <v>130000010106</v>
      </c>
      <c r="E2355" s="25">
        <v>3101</v>
      </c>
      <c r="F2355" s="23">
        <v>10720600</v>
      </c>
      <c r="G2355" s="26" t="s">
        <v>716</v>
      </c>
      <c r="H2355" s="27">
        <v>2560000</v>
      </c>
      <c r="I2355" s="215"/>
      <c r="J2355" s="41"/>
      <c r="K2355" s="27">
        <f t="shared" si="45"/>
        <v>2560000</v>
      </c>
      <c r="L2355" s="207"/>
    </row>
    <row r="2356" spans="1:12" ht="51" x14ac:dyDescent="0.35">
      <c r="A2356" s="23">
        <v>23010112</v>
      </c>
      <c r="B2356" s="436" t="s">
        <v>2893</v>
      </c>
      <c r="C2356" s="23">
        <v>70133</v>
      </c>
      <c r="D2356" s="46">
        <v>130000010106</v>
      </c>
      <c r="E2356" s="25">
        <v>3101</v>
      </c>
      <c r="F2356" s="23">
        <v>10720700</v>
      </c>
      <c r="G2356" s="26" t="s">
        <v>717</v>
      </c>
      <c r="H2356" s="27">
        <v>2560000</v>
      </c>
      <c r="I2356" s="215"/>
      <c r="J2356" s="41"/>
      <c r="K2356" s="27">
        <f t="shared" si="45"/>
        <v>2560000</v>
      </c>
      <c r="L2356" s="207"/>
    </row>
    <row r="2357" spans="1:12" ht="51" x14ac:dyDescent="0.35">
      <c r="A2357" s="23">
        <v>23010112</v>
      </c>
      <c r="B2357" s="436" t="s">
        <v>2893</v>
      </c>
      <c r="C2357" s="23">
        <v>70133</v>
      </c>
      <c r="D2357" s="46">
        <v>130000010106</v>
      </c>
      <c r="E2357" s="25">
        <v>3101</v>
      </c>
      <c r="F2357" s="23">
        <v>10720800</v>
      </c>
      <c r="G2357" s="26" t="s">
        <v>718</v>
      </c>
      <c r="H2357" s="27">
        <v>2560000</v>
      </c>
      <c r="I2357" s="215"/>
      <c r="J2357" s="41"/>
      <c r="K2357" s="27">
        <f t="shared" si="45"/>
        <v>2560000</v>
      </c>
      <c r="L2357" s="207"/>
    </row>
    <row r="2358" spans="1:12" ht="51" x14ac:dyDescent="0.35">
      <c r="A2358" s="23">
        <v>23010112</v>
      </c>
      <c r="B2358" s="436" t="s">
        <v>2893</v>
      </c>
      <c r="C2358" s="23">
        <v>70133</v>
      </c>
      <c r="D2358" s="46">
        <v>130000010106</v>
      </c>
      <c r="E2358" s="25">
        <v>3101</v>
      </c>
      <c r="F2358" s="23">
        <v>10710900</v>
      </c>
      <c r="G2358" s="26" t="s">
        <v>719</v>
      </c>
      <c r="H2358" s="27">
        <v>2560000</v>
      </c>
      <c r="I2358" s="215"/>
      <c r="J2358" s="41"/>
      <c r="K2358" s="27">
        <f t="shared" si="45"/>
        <v>2560000</v>
      </c>
      <c r="L2358" s="207"/>
    </row>
    <row r="2359" spans="1:12" ht="51" x14ac:dyDescent="0.35">
      <c r="A2359" s="23">
        <v>23010112</v>
      </c>
      <c r="B2359" s="436" t="s">
        <v>2893</v>
      </c>
      <c r="C2359" s="23">
        <v>70133</v>
      </c>
      <c r="D2359" s="46">
        <v>130000010106</v>
      </c>
      <c r="E2359" s="25">
        <v>3101</v>
      </c>
      <c r="F2359" s="23">
        <v>10711000</v>
      </c>
      <c r="G2359" s="26" t="s">
        <v>720</v>
      </c>
      <c r="H2359" s="27">
        <v>2560000</v>
      </c>
      <c r="I2359" s="215"/>
      <c r="J2359" s="41"/>
      <c r="K2359" s="27">
        <f t="shared" si="45"/>
        <v>2560000</v>
      </c>
      <c r="L2359" s="207"/>
    </row>
    <row r="2360" spans="1:12" ht="51" x14ac:dyDescent="0.35">
      <c r="A2360" s="23">
        <v>23010112</v>
      </c>
      <c r="B2360" s="436" t="s">
        <v>2893</v>
      </c>
      <c r="C2360" s="23">
        <v>70133</v>
      </c>
      <c r="D2360" s="46">
        <v>130000010106</v>
      </c>
      <c r="E2360" s="25">
        <v>3101</v>
      </c>
      <c r="F2360" s="23">
        <v>10711100</v>
      </c>
      <c r="G2360" s="26" t="s">
        <v>721</v>
      </c>
      <c r="H2360" s="27">
        <v>2560000</v>
      </c>
      <c r="I2360" s="215"/>
      <c r="J2360" s="41"/>
      <c r="K2360" s="27">
        <f t="shared" si="45"/>
        <v>2560000</v>
      </c>
      <c r="L2360" s="207"/>
    </row>
    <row r="2361" spans="1:12" ht="51" x14ac:dyDescent="0.35">
      <c r="A2361" s="23">
        <v>23010112</v>
      </c>
      <c r="B2361" s="436" t="s">
        <v>2893</v>
      </c>
      <c r="C2361" s="23">
        <v>70133</v>
      </c>
      <c r="D2361" s="46">
        <v>130000010106</v>
      </c>
      <c r="E2361" s="25">
        <v>3101</v>
      </c>
      <c r="F2361" s="23">
        <v>10711200</v>
      </c>
      <c r="G2361" s="26" t="s">
        <v>722</v>
      </c>
      <c r="H2361" s="27">
        <v>2560000</v>
      </c>
      <c r="I2361" s="215"/>
      <c r="J2361" s="41"/>
      <c r="K2361" s="27">
        <f t="shared" si="45"/>
        <v>2560000</v>
      </c>
      <c r="L2361" s="207"/>
    </row>
    <row r="2362" spans="1:12" ht="51" x14ac:dyDescent="0.35">
      <c r="A2362" s="23">
        <v>23010112</v>
      </c>
      <c r="B2362" s="436" t="s">
        <v>2893</v>
      </c>
      <c r="C2362" s="23">
        <v>70133</v>
      </c>
      <c r="D2362" s="46">
        <v>130000010106</v>
      </c>
      <c r="E2362" s="25">
        <v>3101</v>
      </c>
      <c r="F2362" s="23">
        <v>10721300</v>
      </c>
      <c r="G2362" s="26" t="s">
        <v>723</v>
      </c>
      <c r="H2362" s="27">
        <v>2560000</v>
      </c>
      <c r="I2362" s="215"/>
      <c r="J2362" s="41"/>
      <c r="K2362" s="27">
        <f t="shared" si="45"/>
        <v>2560000</v>
      </c>
      <c r="L2362" s="207"/>
    </row>
    <row r="2363" spans="1:12" ht="51" x14ac:dyDescent="0.35">
      <c r="A2363" s="23">
        <v>23010112</v>
      </c>
      <c r="B2363" s="436" t="s">
        <v>2893</v>
      </c>
      <c r="C2363" s="23">
        <v>70133</v>
      </c>
      <c r="D2363" s="46">
        <v>130000010106</v>
      </c>
      <c r="E2363" s="25">
        <v>3101</v>
      </c>
      <c r="F2363" s="23">
        <v>10731400</v>
      </c>
      <c r="G2363" s="26" t="s">
        <v>724</v>
      </c>
      <c r="H2363" s="27">
        <v>2560000</v>
      </c>
      <c r="I2363" s="215"/>
      <c r="J2363" s="41"/>
      <c r="K2363" s="27">
        <f t="shared" si="45"/>
        <v>2560000</v>
      </c>
      <c r="L2363" s="207"/>
    </row>
    <row r="2364" spans="1:12" ht="51" x14ac:dyDescent="0.35">
      <c r="A2364" s="23">
        <v>23010112</v>
      </c>
      <c r="B2364" s="436" t="s">
        <v>2893</v>
      </c>
      <c r="C2364" s="23">
        <v>70133</v>
      </c>
      <c r="D2364" s="46">
        <v>130000010106</v>
      </c>
      <c r="E2364" s="25">
        <v>3101</v>
      </c>
      <c r="F2364" s="23">
        <v>10731500</v>
      </c>
      <c r="G2364" s="26" t="s">
        <v>725</v>
      </c>
      <c r="H2364" s="27">
        <v>2560000</v>
      </c>
      <c r="I2364" s="215"/>
      <c r="J2364" s="41"/>
      <c r="K2364" s="27">
        <f t="shared" si="45"/>
        <v>2560000</v>
      </c>
      <c r="L2364" s="207"/>
    </row>
    <row r="2365" spans="1:12" ht="51" x14ac:dyDescent="0.35">
      <c r="A2365" s="23">
        <v>23010112</v>
      </c>
      <c r="B2365" s="436" t="s">
        <v>2893</v>
      </c>
      <c r="C2365" s="23">
        <v>70133</v>
      </c>
      <c r="D2365" s="46">
        <v>130000010106</v>
      </c>
      <c r="E2365" s="25">
        <v>3101</v>
      </c>
      <c r="F2365" s="23">
        <v>10731700</v>
      </c>
      <c r="G2365" s="26" t="s">
        <v>726</v>
      </c>
      <c r="H2365" s="27">
        <v>2560000</v>
      </c>
      <c r="I2365" s="215"/>
      <c r="J2365" s="41"/>
      <c r="K2365" s="27">
        <f t="shared" si="45"/>
        <v>2560000</v>
      </c>
      <c r="L2365" s="207"/>
    </row>
    <row r="2366" spans="1:12" ht="51" x14ac:dyDescent="0.35">
      <c r="A2366" s="23">
        <v>23010112</v>
      </c>
      <c r="B2366" s="436" t="s">
        <v>2893</v>
      </c>
      <c r="C2366" s="23">
        <v>70133</v>
      </c>
      <c r="D2366" s="46">
        <v>130000010106</v>
      </c>
      <c r="E2366" s="25">
        <v>3101</v>
      </c>
      <c r="F2366" s="23">
        <v>10731600</v>
      </c>
      <c r="G2366" s="26" t="s">
        <v>727</v>
      </c>
      <c r="H2366" s="27">
        <v>2560000</v>
      </c>
      <c r="I2366" s="215"/>
      <c r="J2366" s="41"/>
      <c r="K2366" s="27">
        <f t="shared" si="45"/>
        <v>2560000</v>
      </c>
      <c r="L2366" s="207"/>
    </row>
    <row r="2367" spans="1:12" ht="51" x14ac:dyDescent="0.35">
      <c r="A2367" s="23">
        <v>23010112</v>
      </c>
      <c r="B2367" s="436" t="s">
        <v>2893</v>
      </c>
      <c r="C2367" s="23">
        <v>70133</v>
      </c>
      <c r="D2367" s="46">
        <v>130000010106</v>
      </c>
      <c r="E2367" s="25">
        <v>3101</v>
      </c>
      <c r="F2367" s="23">
        <v>10731800</v>
      </c>
      <c r="G2367" s="26" t="s">
        <v>728</v>
      </c>
      <c r="H2367" s="27">
        <v>2560000</v>
      </c>
      <c r="I2367" s="215"/>
      <c r="J2367" s="41"/>
      <c r="K2367" s="27">
        <f t="shared" si="45"/>
        <v>2560000</v>
      </c>
      <c r="L2367" s="207"/>
    </row>
    <row r="2368" spans="1:12" ht="51" x14ac:dyDescent="0.35">
      <c r="A2368" s="23">
        <v>23010112</v>
      </c>
      <c r="B2368" s="436" t="s">
        <v>2893</v>
      </c>
      <c r="C2368" s="23">
        <v>70133</v>
      </c>
      <c r="D2368" s="46">
        <v>130000010106</v>
      </c>
      <c r="E2368" s="25">
        <v>3101</v>
      </c>
      <c r="F2368" s="23">
        <v>10731900</v>
      </c>
      <c r="G2368" s="26" t="s">
        <v>729</v>
      </c>
      <c r="H2368" s="27">
        <v>2560000</v>
      </c>
      <c r="I2368" s="215"/>
      <c r="J2368" s="41"/>
      <c r="K2368" s="27">
        <f t="shared" si="45"/>
        <v>2560000</v>
      </c>
      <c r="L2368" s="207"/>
    </row>
    <row r="2369" spans="1:12" ht="51" x14ac:dyDescent="0.35">
      <c r="A2369" s="34">
        <v>23010112</v>
      </c>
      <c r="B2369" s="436" t="s">
        <v>2893</v>
      </c>
      <c r="C2369" s="34">
        <v>70133</v>
      </c>
      <c r="D2369" s="49">
        <v>130000010106</v>
      </c>
      <c r="E2369" s="36">
        <v>3101</v>
      </c>
      <c r="F2369" s="34">
        <v>10722000</v>
      </c>
      <c r="G2369" s="37" t="s">
        <v>730</v>
      </c>
      <c r="H2369" s="38">
        <v>2560000</v>
      </c>
      <c r="I2369" s="218"/>
      <c r="J2369" s="44"/>
      <c r="K2369" s="38">
        <f t="shared" si="45"/>
        <v>2560000</v>
      </c>
      <c r="L2369" s="206"/>
    </row>
    <row r="2370" spans="1:12" ht="51" x14ac:dyDescent="0.35">
      <c r="A2370" s="23">
        <v>23010112</v>
      </c>
      <c r="B2370" s="436" t="s">
        <v>2893</v>
      </c>
      <c r="C2370" s="23">
        <v>70133</v>
      </c>
      <c r="D2370" s="46">
        <v>130000010106</v>
      </c>
      <c r="E2370" s="25">
        <v>3101</v>
      </c>
      <c r="F2370" s="23">
        <v>10712100</v>
      </c>
      <c r="G2370" s="26" t="s">
        <v>731</v>
      </c>
      <c r="H2370" s="27">
        <v>2560000</v>
      </c>
      <c r="I2370" s="215"/>
      <c r="J2370" s="41"/>
      <c r="K2370" s="27">
        <f t="shared" si="45"/>
        <v>2560000</v>
      </c>
      <c r="L2370" s="207"/>
    </row>
    <row r="2371" spans="1:12" ht="51" x14ac:dyDescent="0.35">
      <c r="A2371" s="23">
        <v>23010112</v>
      </c>
      <c r="B2371" s="436" t="s">
        <v>2893</v>
      </c>
      <c r="C2371" s="23">
        <v>70133</v>
      </c>
      <c r="D2371" s="46">
        <v>130000010106</v>
      </c>
      <c r="E2371" s="25">
        <v>3101</v>
      </c>
      <c r="F2371" s="23">
        <v>10712200</v>
      </c>
      <c r="G2371" s="26" t="s">
        <v>732</v>
      </c>
      <c r="H2371" s="27">
        <v>2560000</v>
      </c>
      <c r="I2371" s="215"/>
      <c r="J2371" s="41"/>
      <c r="K2371" s="27">
        <f t="shared" si="45"/>
        <v>2560000</v>
      </c>
      <c r="L2371" s="207"/>
    </row>
    <row r="2372" spans="1:12" ht="51" x14ac:dyDescent="0.35">
      <c r="A2372" s="23">
        <v>23010112</v>
      </c>
      <c r="B2372" s="436" t="s">
        <v>2893</v>
      </c>
      <c r="C2372" s="23">
        <v>70133</v>
      </c>
      <c r="D2372" s="46">
        <v>130000010106</v>
      </c>
      <c r="E2372" s="25">
        <v>3101</v>
      </c>
      <c r="F2372" s="23">
        <v>10712300</v>
      </c>
      <c r="G2372" s="26" t="s">
        <v>733</v>
      </c>
      <c r="H2372" s="27">
        <v>2560000</v>
      </c>
      <c r="I2372" s="215"/>
      <c r="J2372" s="41"/>
      <c r="K2372" s="27">
        <f t="shared" si="45"/>
        <v>2560000</v>
      </c>
      <c r="L2372" s="207"/>
    </row>
    <row r="2373" spans="1:12" ht="51" x14ac:dyDescent="0.35">
      <c r="A2373" s="23">
        <v>23010112</v>
      </c>
      <c r="B2373" s="436" t="s">
        <v>2893</v>
      </c>
      <c r="C2373" s="23">
        <v>70133</v>
      </c>
      <c r="D2373" s="46">
        <v>130000010106</v>
      </c>
      <c r="E2373" s="25">
        <v>3101</v>
      </c>
      <c r="F2373" s="23">
        <v>10721300</v>
      </c>
      <c r="G2373" s="26" t="s">
        <v>734</v>
      </c>
      <c r="H2373" s="27">
        <v>3712000</v>
      </c>
      <c r="I2373" s="215"/>
      <c r="J2373" s="41"/>
      <c r="K2373" s="27">
        <f t="shared" si="45"/>
        <v>3712000</v>
      </c>
      <c r="L2373" s="207"/>
    </row>
    <row r="2374" spans="1:12" ht="51" x14ac:dyDescent="0.35">
      <c r="A2374" s="23">
        <v>23010112</v>
      </c>
      <c r="B2374" s="436" t="s">
        <v>2893</v>
      </c>
      <c r="C2374" s="23">
        <v>70133</v>
      </c>
      <c r="D2374" s="46">
        <v>130000010106</v>
      </c>
      <c r="E2374" s="25">
        <v>3101</v>
      </c>
      <c r="F2374" s="23">
        <v>10720500</v>
      </c>
      <c r="G2374" s="26" t="s">
        <v>735</v>
      </c>
      <c r="H2374" s="27">
        <v>1248000</v>
      </c>
      <c r="I2374" s="215"/>
      <c r="J2374" s="41"/>
      <c r="K2374" s="27">
        <f t="shared" si="45"/>
        <v>1248000</v>
      </c>
      <c r="L2374" s="207"/>
    </row>
    <row r="2375" spans="1:12" ht="51" x14ac:dyDescent="0.35">
      <c r="A2375" s="23">
        <v>23010112</v>
      </c>
      <c r="B2375" s="436" t="s">
        <v>2893</v>
      </c>
      <c r="C2375" s="23">
        <v>70133</v>
      </c>
      <c r="D2375" s="46">
        <v>130000010106</v>
      </c>
      <c r="E2375" s="25">
        <v>3101</v>
      </c>
      <c r="F2375" s="23">
        <v>10721300</v>
      </c>
      <c r="G2375" s="26" t="s">
        <v>736</v>
      </c>
      <c r="H2375" s="27">
        <v>1248000</v>
      </c>
      <c r="I2375" s="215"/>
      <c r="J2375" s="41"/>
      <c r="K2375" s="27">
        <f t="shared" si="45"/>
        <v>1248000</v>
      </c>
      <c r="L2375" s="207"/>
    </row>
    <row r="2376" spans="1:12" ht="51" x14ac:dyDescent="0.35">
      <c r="A2376" s="23">
        <v>23010112</v>
      </c>
      <c r="B2376" s="436" t="s">
        <v>2893</v>
      </c>
      <c r="C2376" s="23">
        <v>70133</v>
      </c>
      <c r="D2376" s="46">
        <v>130000010106</v>
      </c>
      <c r="E2376" s="25">
        <v>3101</v>
      </c>
      <c r="F2376" s="23">
        <v>10731800</v>
      </c>
      <c r="G2376" s="26" t="s">
        <v>737</v>
      </c>
      <c r="H2376" s="27">
        <v>1248000</v>
      </c>
      <c r="I2376" s="215"/>
      <c r="J2376" s="41"/>
      <c r="K2376" s="27">
        <f t="shared" si="45"/>
        <v>1248000</v>
      </c>
      <c r="L2376" s="207"/>
    </row>
    <row r="2377" spans="1:12" ht="51" x14ac:dyDescent="0.35">
      <c r="A2377" s="23">
        <v>23010112</v>
      </c>
      <c r="B2377" s="436" t="s">
        <v>2893</v>
      </c>
      <c r="C2377" s="23">
        <v>70133</v>
      </c>
      <c r="D2377" s="46">
        <v>130000010106</v>
      </c>
      <c r="E2377" s="25">
        <v>3101</v>
      </c>
      <c r="F2377" s="23">
        <v>10731900</v>
      </c>
      <c r="G2377" s="26" t="s">
        <v>738</v>
      </c>
      <c r="H2377" s="27">
        <v>1248000</v>
      </c>
      <c r="I2377" s="215"/>
      <c r="J2377" s="41"/>
      <c r="K2377" s="27">
        <f t="shared" si="45"/>
        <v>1248000</v>
      </c>
      <c r="L2377" s="207"/>
    </row>
    <row r="2378" spans="1:12" ht="51" x14ac:dyDescent="0.35">
      <c r="A2378" s="23">
        <v>23010112</v>
      </c>
      <c r="B2378" s="436" t="s">
        <v>2893</v>
      </c>
      <c r="C2378" s="23">
        <v>70133</v>
      </c>
      <c r="D2378" s="46">
        <v>130000010106</v>
      </c>
      <c r="E2378" s="25">
        <v>3101</v>
      </c>
      <c r="F2378" s="23">
        <v>10712300</v>
      </c>
      <c r="G2378" s="26" t="s">
        <v>739</v>
      </c>
      <c r="H2378" s="27">
        <v>1248000</v>
      </c>
      <c r="I2378" s="215"/>
      <c r="J2378" s="41"/>
      <c r="K2378" s="27">
        <f t="shared" si="45"/>
        <v>1248000</v>
      </c>
      <c r="L2378" s="207"/>
    </row>
    <row r="2379" spans="1:12" ht="51" x14ac:dyDescent="0.35">
      <c r="A2379" s="23">
        <v>23010112</v>
      </c>
      <c r="B2379" s="436" t="s">
        <v>2893</v>
      </c>
      <c r="C2379" s="23">
        <v>70133</v>
      </c>
      <c r="D2379" s="46">
        <v>130000010106</v>
      </c>
      <c r="E2379" s="25">
        <v>3101</v>
      </c>
      <c r="F2379" s="23">
        <v>10721300</v>
      </c>
      <c r="G2379" s="26" t="s">
        <v>740</v>
      </c>
      <c r="H2379" s="27">
        <v>800000</v>
      </c>
      <c r="I2379" s="215"/>
      <c r="J2379" s="41"/>
      <c r="K2379" s="27">
        <f t="shared" si="45"/>
        <v>800000</v>
      </c>
      <c r="L2379" s="207"/>
    </row>
    <row r="2380" spans="1:12" ht="51" x14ac:dyDescent="0.35">
      <c r="A2380" s="23">
        <v>23010112</v>
      </c>
      <c r="B2380" s="436" t="s">
        <v>2893</v>
      </c>
      <c r="C2380" s="23">
        <v>70133</v>
      </c>
      <c r="D2380" s="46">
        <v>130000010106</v>
      </c>
      <c r="E2380" s="25">
        <v>3101</v>
      </c>
      <c r="F2380" s="23">
        <v>10721300</v>
      </c>
      <c r="G2380" s="26" t="s">
        <v>741</v>
      </c>
      <c r="H2380" s="27">
        <v>8000000</v>
      </c>
      <c r="I2380" s="215"/>
      <c r="J2380" s="41"/>
      <c r="K2380" s="27">
        <f t="shared" si="45"/>
        <v>8000000</v>
      </c>
      <c r="L2380" s="207"/>
    </row>
    <row r="2381" spans="1:12" x14ac:dyDescent="0.35">
      <c r="A2381" s="23">
        <v>23010112</v>
      </c>
      <c r="B2381" s="436" t="s">
        <v>2893</v>
      </c>
      <c r="C2381" s="23">
        <v>70133</v>
      </c>
      <c r="D2381" s="46">
        <v>130000010106</v>
      </c>
      <c r="E2381" s="25">
        <v>3101</v>
      </c>
      <c r="F2381" s="23">
        <v>10721300</v>
      </c>
      <c r="G2381" s="26" t="s">
        <v>742</v>
      </c>
      <c r="H2381" s="27">
        <v>976000</v>
      </c>
      <c r="I2381" s="215"/>
      <c r="J2381" s="41"/>
      <c r="K2381" s="27">
        <f t="shared" si="45"/>
        <v>976000</v>
      </c>
      <c r="L2381" s="207"/>
    </row>
    <row r="2382" spans="1:12" ht="51" x14ac:dyDescent="0.35">
      <c r="A2382" s="23">
        <v>23010112</v>
      </c>
      <c r="B2382" s="436" t="s">
        <v>2893</v>
      </c>
      <c r="C2382" s="23">
        <v>70133</v>
      </c>
      <c r="D2382" s="46">
        <v>130000010106</v>
      </c>
      <c r="E2382" s="25">
        <v>3101</v>
      </c>
      <c r="F2382" s="23">
        <v>10720500</v>
      </c>
      <c r="G2382" s="26" t="s">
        <v>743</v>
      </c>
      <c r="H2382" s="27">
        <v>104000</v>
      </c>
      <c r="I2382" s="215"/>
      <c r="J2382" s="41"/>
      <c r="K2382" s="27">
        <f t="shared" si="45"/>
        <v>104000</v>
      </c>
      <c r="L2382" s="207"/>
    </row>
    <row r="2383" spans="1:12" ht="51" x14ac:dyDescent="0.35">
      <c r="A2383" s="23">
        <v>23010112</v>
      </c>
      <c r="B2383" s="436" t="s">
        <v>2893</v>
      </c>
      <c r="C2383" s="23">
        <v>70133</v>
      </c>
      <c r="D2383" s="46">
        <v>130000010106</v>
      </c>
      <c r="E2383" s="25">
        <v>3101</v>
      </c>
      <c r="F2383" s="23">
        <v>10710900</v>
      </c>
      <c r="G2383" s="26" t="s">
        <v>744</v>
      </c>
      <c r="H2383" s="27">
        <v>104000</v>
      </c>
      <c r="I2383" s="215"/>
      <c r="J2383" s="41"/>
      <c r="K2383" s="27">
        <f t="shared" si="45"/>
        <v>104000</v>
      </c>
      <c r="L2383" s="207"/>
    </row>
    <row r="2384" spans="1:12" ht="51" x14ac:dyDescent="0.35">
      <c r="A2384" s="23">
        <v>23010112</v>
      </c>
      <c r="B2384" s="436" t="s">
        <v>2893</v>
      </c>
      <c r="C2384" s="23">
        <v>70133</v>
      </c>
      <c r="D2384" s="46">
        <v>130000010106</v>
      </c>
      <c r="E2384" s="25">
        <v>3101</v>
      </c>
      <c r="F2384" s="23">
        <v>10721300</v>
      </c>
      <c r="G2384" s="26" t="s">
        <v>745</v>
      </c>
      <c r="H2384" s="27">
        <v>104000</v>
      </c>
      <c r="I2384" s="215"/>
      <c r="J2384" s="41"/>
      <c r="K2384" s="27">
        <f t="shared" si="45"/>
        <v>104000</v>
      </c>
      <c r="L2384" s="207"/>
    </row>
    <row r="2385" spans="1:12" ht="51" x14ac:dyDescent="0.35">
      <c r="A2385" s="23">
        <v>23010112</v>
      </c>
      <c r="B2385" s="436" t="s">
        <v>2893</v>
      </c>
      <c r="C2385" s="23">
        <v>70133</v>
      </c>
      <c r="D2385" s="46">
        <v>130000010106</v>
      </c>
      <c r="E2385" s="25">
        <v>3101</v>
      </c>
      <c r="F2385" s="23">
        <v>10731800</v>
      </c>
      <c r="G2385" s="26" t="s">
        <v>746</v>
      </c>
      <c r="H2385" s="27">
        <v>104000</v>
      </c>
      <c r="I2385" s="215"/>
      <c r="J2385" s="41"/>
      <c r="K2385" s="27">
        <f t="shared" si="45"/>
        <v>104000</v>
      </c>
      <c r="L2385" s="207"/>
    </row>
    <row r="2386" spans="1:12" ht="51" x14ac:dyDescent="0.35">
      <c r="A2386" s="34">
        <v>23010112</v>
      </c>
      <c r="B2386" s="436" t="s">
        <v>2893</v>
      </c>
      <c r="C2386" s="34">
        <v>70133</v>
      </c>
      <c r="D2386" s="49">
        <v>130000010106</v>
      </c>
      <c r="E2386" s="36">
        <v>3101</v>
      </c>
      <c r="F2386" s="34">
        <v>10731900</v>
      </c>
      <c r="G2386" s="37" t="s">
        <v>747</v>
      </c>
      <c r="H2386" s="38">
        <v>104000</v>
      </c>
      <c r="I2386" s="218"/>
      <c r="J2386" s="44"/>
      <c r="K2386" s="38">
        <f t="shared" si="45"/>
        <v>104000</v>
      </c>
      <c r="L2386" s="198"/>
    </row>
    <row r="2387" spans="1:12" ht="51" x14ac:dyDescent="0.35">
      <c r="A2387" s="23">
        <v>23010112</v>
      </c>
      <c r="B2387" s="436" t="s">
        <v>2893</v>
      </c>
      <c r="C2387" s="23">
        <v>70133</v>
      </c>
      <c r="D2387" s="46">
        <v>130000010106</v>
      </c>
      <c r="E2387" s="25">
        <v>3101</v>
      </c>
      <c r="F2387" s="23">
        <v>10712300</v>
      </c>
      <c r="G2387" s="26" t="s">
        <v>748</v>
      </c>
      <c r="H2387" s="27">
        <v>104000</v>
      </c>
      <c r="I2387" s="215"/>
      <c r="J2387" s="41"/>
      <c r="K2387" s="27">
        <f t="shared" si="45"/>
        <v>104000</v>
      </c>
      <c r="L2387" s="199"/>
    </row>
    <row r="2388" spans="1:12" ht="51" x14ac:dyDescent="0.35">
      <c r="A2388" s="23">
        <v>23010112</v>
      </c>
      <c r="B2388" s="436" t="s">
        <v>2893</v>
      </c>
      <c r="C2388" s="23">
        <v>70133</v>
      </c>
      <c r="D2388" s="46">
        <v>130000010106</v>
      </c>
      <c r="E2388" s="25">
        <v>3101</v>
      </c>
      <c r="F2388" s="23">
        <v>10720500</v>
      </c>
      <c r="G2388" s="26" t="s">
        <v>749</v>
      </c>
      <c r="H2388" s="27">
        <v>240000</v>
      </c>
      <c r="I2388" s="215"/>
      <c r="J2388" s="41"/>
      <c r="K2388" s="27">
        <f t="shared" si="45"/>
        <v>240000</v>
      </c>
      <c r="L2388" s="199"/>
    </row>
    <row r="2389" spans="1:12" ht="51" x14ac:dyDescent="0.35">
      <c r="A2389" s="23">
        <v>23010112</v>
      </c>
      <c r="B2389" s="436" t="s">
        <v>2893</v>
      </c>
      <c r="C2389" s="23">
        <v>70133</v>
      </c>
      <c r="D2389" s="46">
        <v>130000010106</v>
      </c>
      <c r="E2389" s="25">
        <v>3101</v>
      </c>
      <c r="F2389" s="23">
        <v>10731600</v>
      </c>
      <c r="G2389" s="26" t="s">
        <v>750</v>
      </c>
      <c r="H2389" s="27">
        <v>240000</v>
      </c>
      <c r="I2389" s="215"/>
      <c r="J2389" s="41"/>
      <c r="K2389" s="27">
        <f t="shared" si="45"/>
        <v>240000</v>
      </c>
      <c r="L2389" s="199"/>
    </row>
    <row r="2390" spans="1:12" ht="51" x14ac:dyDescent="0.35">
      <c r="A2390" s="23">
        <v>23010112</v>
      </c>
      <c r="B2390" s="436" t="s">
        <v>2893</v>
      </c>
      <c r="C2390" s="23">
        <v>70133</v>
      </c>
      <c r="D2390" s="46">
        <v>130000010106</v>
      </c>
      <c r="E2390" s="25">
        <v>3101</v>
      </c>
      <c r="F2390" s="23">
        <v>10731900</v>
      </c>
      <c r="G2390" s="26" t="s">
        <v>751</v>
      </c>
      <c r="H2390" s="27">
        <v>240000</v>
      </c>
      <c r="I2390" s="215"/>
      <c r="J2390" s="41"/>
      <c r="K2390" s="27">
        <f t="shared" si="45"/>
        <v>240000</v>
      </c>
      <c r="L2390" s="199"/>
    </row>
    <row r="2391" spans="1:12" ht="51" x14ac:dyDescent="0.35">
      <c r="A2391" s="23">
        <v>23010112</v>
      </c>
      <c r="B2391" s="436" t="s">
        <v>2893</v>
      </c>
      <c r="C2391" s="23">
        <v>70133</v>
      </c>
      <c r="D2391" s="46">
        <v>130000010106</v>
      </c>
      <c r="E2391" s="25">
        <v>3101</v>
      </c>
      <c r="F2391" s="23">
        <v>10720400</v>
      </c>
      <c r="G2391" s="26" t="s">
        <v>752</v>
      </c>
      <c r="H2391" s="27">
        <v>200000</v>
      </c>
      <c r="I2391" s="215"/>
      <c r="J2391" s="41"/>
      <c r="K2391" s="27">
        <f t="shared" si="45"/>
        <v>200000</v>
      </c>
      <c r="L2391" s="199"/>
    </row>
    <row r="2392" spans="1:12" ht="51" x14ac:dyDescent="0.35">
      <c r="A2392" s="23">
        <v>23010112</v>
      </c>
      <c r="B2392" s="436" t="s">
        <v>2893</v>
      </c>
      <c r="C2392" s="23">
        <v>70133</v>
      </c>
      <c r="D2392" s="46">
        <v>130000010106</v>
      </c>
      <c r="E2392" s="25">
        <v>3101</v>
      </c>
      <c r="F2392" s="23">
        <v>10722000</v>
      </c>
      <c r="G2392" s="26" t="s">
        <v>753</v>
      </c>
      <c r="H2392" s="27">
        <v>200000</v>
      </c>
      <c r="I2392" s="215"/>
      <c r="J2392" s="41"/>
      <c r="K2392" s="27">
        <f t="shared" si="45"/>
        <v>200000</v>
      </c>
      <c r="L2392" s="199"/>
    </row>
    <row r="2393" spans="1:12" ht="51" x14ac:dyDescent="0.35">
      <c r="A2393" s="23">
        <v>23010112</v>
      </c>
      <c r="B2393" s="436" t="s">
        <v>2893</v>
      </c>
      <c r="C2393" s="23">
        <v>70133</v>
      </c>
      <c r="D2393" s="46">
        <v>130000010106</v>
      </c>
      <c r="E2393" s="25">
        <v>3101</v>
      </c>
      <c r="F2393" s="23">
        <v>10710900</v>
      </c>
      <c r="G2393" s="26" t="s">
        <v>754</v>
      </c>
      <c r="H2393" s="27">
        <v>240000</v>
      </c>
      <c r="I2393" s="215"/>
      <c r="J2393" s="41"/>
      <c r="K2393" s="27">
        <f t="shared" si="45"/>
        <v>240000</v>
      </c>
      <c r="L2393" s="199"/>
    </row>
    <row r="2394" spans="1:12" ht="51" x14ac:dyDescent="0.35">
      <c r="A2394" s="23">
        <v>23010112</v>
      </c>
      <c r="B2394" s="436" t="s">
        <v>2893</v>
      </c>
      <c r="C2394" s="23">
        <v>70133</v>
      </c>
      <c r="D2394" s="46">
        <v>130000010106</v>
      </c>
      <c r="E2394" s="25">
        <v>3101</v>
      </c>
      <c r="F2394" s="23">
        <v>10712300</v>
      </c>
      <c r="G2394" s="26" t="s">
        <v>755</v>
      </c>
      <c r="H2394" s="27">
        <v>240000</v>
      </c>
      <c r="I2394" s="215"/>
      <c r="J2394" s="41"/>
      <c r="K2394" s="27">
        <f t="shared" si="45"/>
        <v>240000</v>
      </c>
      <c r="L2394" s="199"/>
    </row>
    <row r="2395" spans="1:12" ht="51" x14ac:dyDescent="0.35">
      <c r="A2395" s="23">
        <v>23010112</v>
      </c>
      <c r="B2395" s="436" t="s">
        <v>2893</v>
      </c>
      <c r="C2395" s="23">
        <v>70133</v>
      </c>
      <c r="D2395" s="46">
        <v>130000010106</v>
      </c>
      <c r="E2395" s="25">
        <v>3101</v>
      </c>
      <c r="F2395" s="23">
        <v>10721300</v>
      </c>
      <c r="G2395" s="26" t="s">
        <v>756</v>
      </c>
      <c r="H2395" s="27">
        <v>1600000</v>
      </c>
      <c r="I2395" s="215"/>
      <c r="J2395" s="41"/>
      <c r="K2395" s="27">
        <f t="shared" si="45"/>
        <v>1600000</v>
      </c>
      <c r="L2395" s="199"/>
    </row>
    <row r="2396" spans="1:12" ht="76.5" x14ac:dyDescent="0.35">
      <c r="A2396" s="54">
        <v>23010112</v>
      </c>
      <c r="B2396" s="436" t="s">
        <v>2893</v>
      </c>
      <c r="C2396" s="54">
        <v>70133</v>
      </c>
      <c r="D2396" s="75">
        <v>30000020106</v>
      </c>
      <c r="E2396" s="56">
        <v>3101</v>
      </c>
      <c r="F2396" s="54">
        <v>10720800</v>
      </c>
      <c r="G2396" s="86" t="s">
        <v>772</v>
      </c>
      <c r="H2396" s="117">
        <v>30000000</v>
      </c>
      <c r="I2396" s="263"/>
      <c r="J2396" s="118"/>
      <c r="K2396" s="117">
        <f t="shared" si="45"/>
        <v>30000000</v>
      </c>
      <c r="L2396" s="204" t="s">
        <v>2555</v>
      </c>
    </row>
    <row r="2397" spans="1:12" ht="51" x14ac:dyDescent="0.35">
      <c r="A2397" s="23">
        <v>23010112</v>
      </c>
      <c r="B2397" s="436" t="s">
        <v>2893</v>
      </c>
      <c r="C2397" s="23">
        <v>70133</v>
      </c>
      <c r="D2397" s="46">
        <v>30000020106</v>
      </c>
      <c r="E2397" s="25">
        <v>3101</v>
      </c>
      <c r="F2397" s="23">
        <v>10721300</v>
      </c>
      <c r="G2397" s="47" t="s">
        <v>773</v>
      </c>
      <c r="H2397" s="101"/>
      <c r="I2397" s="255"/>
      <c r="J2397" s="106"/>
      <c r="K2397" s="106">
        <f t="shared" si="45"/>
        <v>0</v>
      </c>
      <c r="L2397" s="199"/>
    </row>
    <row r="2398" spans="1:12" ht="76.5" x14ac:dyDescent="0.35">
      <c r="A2398" s="54">
        <v>23010112</v>
      </c>
      <c r="B2398" s="436" t="s">
        <v>2893</v>
      </c>
      <c r="C2398" s="54">
        <v>70740</v>
      </c>
      <c r="D2398" s="75">
        <v>130000010105</v>
      </c>
      <c r="E2398" s="56">
        <v>3101</v>
      </c>
      <c r="F2398" s="54">
        <v>10720800</v>
      </c>
      <c r="G2398" s="86" t="s">
        <v>774</v>
      </c>
      <c r="H2398" s="117">
        <v>10000000</v>
      </c>
      <c r="I2398" s="263"/>
      <c r="J2398" s="119"/>
      <c r="K2398" s="117">
        <f t="shared" si="45"/>
        <v>10000000</v>
      </c>
      <c r="L2398" s="204" t="s">
        <v>2555</v>
      </c>
    </row>
    <row r="2399" spans="1:12" ht="76.5" x14ac:dyDescent="0.35">
      <c r="A2399" s="23">
        <v>23010112</v>
      </c>
      <c r="B2399" s="436" t="s">
        <v>2893</v>
      </c>
      <c r="C2399" s="23">
        <v>70740</v>
      </c>
      <c r="D2399" s="46">
        <v>130000010105</v>
      </c>
      <c r="E2399" s="25">
        <v>3101</v>
      </c>
      <c r="F2399" s="23">
        <v>10720501</v>
      </c>
      <c r="G2399" s="47" t="s">
        <v>775</v>
      </c>
      <c r="H2399" s="106">
        <v>50000000</v>
      </c>
      <c r="I2399" s="260"/>
      <c r="J2399" s="106"/>
      <c r="K2399" s="101">
        <f t="shared" si="45"/>
        <v>50000000</v>
      </c>
      <c r="L2399" s="199"/>
    </row>
    <row r="2400" spans="1:12" ht="51" x14ac:dyDescent="0.35">
      <c r="A2400" s="23">
        <v>23010112</v>
      </c>
      <c r="B2400" s="436" t="s">
        <v>2893</v>
      </c>
      <c r="C2400" s="23">
        <v>70740</v>
      </c>
      <c r="D2400" s="46">
        <v>130000010105</v>
      </c>
      <c r="E2400" s="25">
        <v>3101</v>
      </c>
      <c r="F2400" s="23">
        <v>10731908</v>
      </c>
      <c r="G2400" s="47" t="s">
        <v>776</v>
      </c>
      <c r="H2400" s="106">
        <v>33333333</v>
      </c>
      <c r="I2400" s="260"/>
      <c r="J2400" s="106"/>
      <c r="K2400" s="101">
        <f t="shared" si="45"/>
        <v>33333333</v>
      </c>
      <c r="L2400" s="199"/>
    </row>
    <row r="2401" spans="1:12" ht="51" x14ac:dyDescent="0.35">
      <c r="A2401" s="23">
        <v>23010112</v>
      </c>
      <c r="B2401" s="436" t="s">
        <v>2893</v>
      </c>
      <c r="C2401" s="23">
        <v>70740</v>
      </c>
      <c r="D2401" s="46">
        <v>130000010105</v>
      </c>
      <c r="E2401" s="25">
        <v>3101</v>
      </c>
      <c r="F2401" s="23">
        <v>10710904</v>
      </c>
      <c r="G2401" s="47" t="s">
        <v>777</v>
      </c>
      <c r="H2401" s="106">
        <v>33333333</v>
      </c>
      <c r="I2401" s="260"/>
      <c r="J2401" s="106"/>
      <c r="K2401" s="101">
        <f t="shared" si="45"/>
        <v>33333333</v>
      </c>
      <c r="L2401" s="199"/>
    </row>
    <row r="2402" spans="1:12" x14ac:dyDescent="0.35">
      <c r="A2402" s="34">
        <v>23010112</v>
      </c>
      <c r="B2402" s="436" t="s">
        <v>2893</v>
      </c>
      <c r="C2402" s="34">
        <v>70133</v>
      </c>
      <c r="D2402" s="49">
        <v>30000020106</v>
      </c>
      <c r="E2402" s="36">
        <v>3101</v>
      </c>
      <c r="F2402" s="34">
        <v>10721300</v>
      </c>
      <c r="G2402" s="37" t="s">
        <v>272</v>
      </c>
      <c r="H2402" s="44">
        <v>322350</v>
      </c>
      <c r="I2402" s="219">
        <v>315000</v>
      </c>
      <c r="J2402" s="38">
        <v>4000000</v>
      </c>
      <c r="K2402" s="38">
        <f t="shared" si="45"/>
        <v>4322350</v>
      </c>
      <c r="L2402" s="198"/>
    </row>
    <row r="2403" spans="1:12" ht="51" x14ac:dyDescent="0.35">
      <c r="A2403" s="23">
        <v>23010112</v>
      </c>
      <c r="B2403" s="436" t="s">
        <v>2893</v>
      </c>
      <c r="C2403" s="23">
        <v>70133</v>
      </c>
      <c r="D2403" s="46">
        <v>130000010106</v>
      </c>
      <c r="E2403" s="25">
        <v>3101</v>
      </c>
      <c r="F2403" s="23">
        <v>10721300</v>
      </c>
      <c r="G2403" s="47" t="s">
        <v>984</v>
      </c>
      <c r="H2403" s="101">
        <v>250000</v>
      </c>
      <c r="I2403" s="255"/>
      <c r="J2403" s="106"/>
      <c r="K2403" s="101">
        <f t="shared" si="45"/>
        <v>250000</v>
      </c>
      <c r="L2403" s="199"/>
    </row>
    <row r="2404" spans="1:12" ht="51" x14ac:dyDescent="0.35">
      <c r="A2404" s="23">
        <v>23010112</v>
      </c>
      <c r="B2404" s="436" t="s">
        <v>2893</v>
      </c>
      <c r="C2404" s="23">
        <v>70133</v>
      </c>
      <c r="D2404" s="46">
        <v>130000010106</v>
      </c>
      <c r="E2404" s="25">
        <v>3101</v>
      </c>
      <c r="F2404" s="23">
        <v>10721300</v>
      </c>
      <c r="G2404" s="47" t="s">
        <v>985</v>
      </c>
      <c r="H2404" s="101">
        <v>2000000</v>
      </c>
      <c r="I2404" s="255"/>
      <c r="J2404" s="106"/>
      <c r="K2404" s="101">
        <f t="shared" si="45"/>
        <v>2000000</v>
      </c>
      <c r="L2404" s="199"/>
    </row>
    <row r="2405" spans="1:12" ht="51" x14ac:dyDescent="0.35">
      <c r="A2405" s="23">
        <v>23010112</v>
      </c>
      <c r="B2405" s="436" t="s">
        <v>2893</v>
      </c>
      <c r="C2405" s="23">
        <v>70133</v>
      </c>
      <c r="D2405" s="46">
        <v>130000010106</v>
      </c>
      <c r="E2405" s="25">
        <v>3101</v>
      </c>
      <c r="F2405" s="23">
        <v>10721300</v>
      </c>
      <c r="G2405" s="47" t="s">
        <v>986</v>
      </c>
      <c r="H2405" s="101">
        <v>900000</v>
      </c>
      <c r="I2405" s="255"/>
      <c r="J2405" s="106"/>
      <c r="K2405" s="101">
        <f t="shared" ref="K2405:K2468" si="46">SUM(H2405,J2405)</f>
        <v>900000</v>
      </c>
      <c r="L2405" s="199"/>
    </row>
    <row r="2406" spans="1:12" ht="51" x14ac:dyDescent="0.35">
      <c r="A2406" s="23">
        <v>23010112</v>
      </c>
      <c r="B2406" s="436" t="s">
        <v>2893</v>
      </c>
      <c r="C2406" s="23">
        <v>70133</v>
      </c>
      <c r="D2406" s="46">
        <v>130000010106</v>
      </c>
      <c r="E2406" s="25">
        <v>3101</v>
      </c>
      <c r="F2406" s="23">
        <v>10721300</v>
      </c>
      <c r="G2406" s="47" t="s">
        <v>987</v>
      </c>
      <c r="H2406" s="101">
        <v>250000</v>
      </c>
      <c r="I2406" s="255"/>
      <c r="J2406" s="106"/>
      <c r="K2406" s="101">
        <f t="shared" si="46"/>
        <v>250000</v>
      </c>
      <c r="L2406" s="199"/>
    </row>
    <row r="2407" spans="1:12" ht="51" x14ac:dyDescent="0.35">
      <c r="A2407" s="23">
        <v>23010112</v>
      </c>
      <c r="B2407" s="436" t="s">
        <v>2893</v>
      </c>
      <c r="C2407" s="23">
        <v>70133</v>
      </c>
      <c r="D2407" s="46">
        <v>130000010106</v>
      </c>
      <c r="E2407" s="25">
        <v>3101</v>
      </c>
      <c r="F2407" s="23">
        <v>10721300</v>
      </c>
      <c r="G2407" s="47" t="s">
        <v>985</v>
      </c>
      <c r="H2407" s="101">
        <v>5000000</v>
      </c>
      <c r="I2407" s="255"/>
      <c r="J2407" s="106">
        <v>-500000</v>
      </c>
      <c r="K2407" s="101">
        <f t="shared" si="46"/>
        <v>4500000</v>
      </c>
      <c r="L2407" s="199"/>
    </row>
    <row r="2408" spans="1:12" ht="51" x14ac:dyDescent="0.35">
      <c r="A2408" s="23">
        <v>23010112</v>
      </c>
      <c r="B2408" s="436" t="s">
        <v>2893</v>
      </c>
      <c r="C2408" s="23">
        <v>70133</v>
      </c>
      <c r="D2408" s="46">
        <v>130000010106</v>
      </c>
      <c r="E2408" s="25">
        <v>3101</v>
      </c>
      <c r="F2408" s="23">
        <v>10721300</v>
      </c>
      <c r="G2408" s="47" t="s">
        <v>988</v>
      </c>
      <c r="H2408" s="101">
        <v>94500</v>
      </c>
      <c r="I2408" s="255"/>
      <c r="J2408" s="101"/>
      <c r="K2408" s="101">
        <f t="shared" si="46"/>
        <v>94500</v>
      </c>
      <c r="L2408" s="199"/>
    </row>
    <row r="2409" spans="1:12" ht="51" x14ac:dyDescent="0.35">
      <c r="A2409" s="23">
        <v>23010112</v>
      </c>
      <c r="B2409" s="436" t="s">
        <v>2893</v>
      </c>
      <c r="C2409" s="23">
        <v>70133</v>
      </c>
      <c r="D2409" s="46">
        <v>130000010106</v>
      </c>
      <c r="E2409" s="25">
        <v>3101</v>
      </c>
      <c r="F2409" s="23">
        <v>10721300</v>
      </c>
      <c r="G2409" s="47" t="s">
        <v>989</v>
      </c>
      <c r="H2409" s="101">
        <v>900000</v>
      </c>
      <c r="I2409" s="255"/>
      <c r="J2409" s="106"/>
      <c r="K2409" s="101">
        <f t="shared" si="46"/>
        <v>900000</v>
      </c>
      <c r="L2409" s="199"/>
    </row>
    <row r="2410" spans="1:12" ht="51" x14ac:dyDescent="0.35">
      <c r="A2410" s="23">
        <v>23010112</v>
      </c>
      <c r="B2410" s="436" t="s">
        <v>2893</v>
      </c>
      <c r="C2410" s="23">
        <v>70133</v>
      </c>
      <c r="D2410" s="46">
        <v>130000010106</v>
      </c>
      <c r="E2410" s="25">
        <v>3101</v>
      </c>
      <c r="F2410" s="23">
        <v>10721300</v>
      </c>
      <c r="G2410" s="47" t="s">
        <v>990</v>
      </c>
      <c r="H2410" s="101">
        <v>900000</v>
      </c>
      <c r="I2410" s="255"/>
      <c r="J2410" s="106"/>
      <c r="K2410" s="101">
        <f t="shared" si="46"/>
        <v>900000</v>
      </c>
      <c r="L2410" s="199"/>
    </row>
    <row r="2411" spans="1:12" ht="51" x14ac:dyDescent="0.35">
      <c r="A2411" s="23">
        <v>23010112</v>
      </c>
      <c r="B2411" s="436" t="s">
        <v>2893</v>
      </c>
      <c r="C2411" s="23">
        <v>70133</v>
      </c>
      <c r="D2411" s="46">
        <v>130000010106</v>
      </c>
      <c r="E2411" s="25">
        <v>3101</v>
      </c>
      <c r="F2411" s="23">
        <v>10721300</v>
      </c>
      <c r="G2411" s="47" t="s">
        <v>991</v>
      </c>
      <c r="H2411" s="101">
        <v>900000</v>
      </c>
      <c r="I2411" s="255"/>
      <c r="J2411" s="106"/>
      <c r="K2411" s="101">
        <f t="shared" si="46"/>
        <v>900000</v>
      </c>
      <c r="L2411" s="199"/>
    </row>
    <row r="2412" spans="1:12" x14ac:dyDescent="0.35">
      <c r="A2412" s="23">
        <v>23010112</v>
      </c>
      <c r="B2412" s="436" t="s">
        <v>2891</v>
      </c>
      <c r="C2412" s="23">
        <v>70133</v>
      </c>
      <c r="D2412" s="46">
        <v>130000010106</v>
      </c>
      <c r="E2412" s="25">
        <v>3101</v>
      </c>
      <c r="F2412" s="23">
        <v>10721300</v>
      </c>
      <c r="G2412" s="26" t="s">
        <v>962</v>
      </c>
      <c r="H2412" s="27">
        <v>240000</v>
      </c>
      <c r="I2412" s="215"/>
      <c r="J2412" s="41"/>
      <c r="K2412" s="27">
        <f t="shared" si="46"/>
        <v>240000</v>
      </c>
      <c r="L2412" s="199"/>
    </row>
    <row r="2413" spans="1:12" x14ac:dyDescent="0.35">
      <c r="A2413" s="23">
        <v>23010112</v>
      </c>
      <c r="B2413" s="436" t="s">
        <v>2891</v>
      </c>
      <c r="C2413" s="23">
        <v>70133</v>
      </c>
      <c r="D2413" s="46">
        <v>130000010106</v>
      </c>
      <c r="E2413" s="25">
        <v>3101</v>
      </c>
      <c r="F2413" s="23">
        <v>10721300</v>
      </c>
      <c r="G2413" s="26" t="s">
        <v>961</v>
      </c>
      <c r="H2413" s="27">
        <v>480000</v>
      </c>
      <c r="I2413" s="215"/>
      <c r="J2413" s="41"/>
      <c r="K2413" s="27">
        <f t="shared" si="46"/>
        <v>480000</v>
      </c>
      <c r="L2413" s="199"/>
    </row>
    <row r="2414" spans="1:12" x14ac:dyDescent="0.35">
      <c r="A2414" s="23">
        <v>23010112</v>
      </c>
      <c r="B2414" s="436" t="s">
        <v>2891</v>
      </c>
      <c r="C2414" s="23">
        <v>70133</v>
      </c>
      <c r="D2414" s="46">
        <v>130000010106</v>
      </c>
      <c r="E2414" s="25">
        <v>3101</v>
      </c>
      <c r="F2414" s="23">
        <v>10721300</v>
      </c>
      <c r="G2414" s="26" t="s">
        <v>960</v>
      </c>
      <c r="H2414" s="27">
        <v>240000</v>
      </c>
      <c r="I2414" s="215"/>
      <c r="J2414" s="41"/>
      <c r="K2414" s="27">
        <f t="shared" si="46"/>
        <v>240000</v>
      </c>
      <c r="L2414" s="199"/>
    </row>
    <row r="2415" spans="1:12" ht="51" x14ac:dyDescent="0.35">
      <c r="A2415" s="23">
        <v>23010112</v>
      </c>
      <c r="B2415" s="436" t="s">
        <v>2891</v>
      </c>
      <c r="C2415" s="23">
        <v>70133</v>
      </c>
      <c r="D2415" s="46">
        <v>130000010106</v>
      </c>
      <c r="E2415" s="25">
        <v>3101</v>
      </c>
      <c r="F2415" s="23">
        <v>10721300</v>
      </c>
      <c r="G2415" s="26" t="s">
        <v>1029</v>
      </c>
      <c r="H2415" s="27">
        <v>240000</v>
      </c>
      <c r="I2415" s="215"/>
      <c r="J2415" s="41"/>
      <c r="K2415" s="27">
        <f t="shared" si="46"/>
        <v>240000</v>
      </c>
      <c r="L2415" s="199"/>
    </row>
    <row r="2416" spans="1:12" x14ac:dyDescent="0.35">
      <c r="A2416" s="23">
        <v>23010112</v>
      </c>
      <c r="B2416" s="436" t="s">
        <v>2891</v>
      </c>
      <c r="C2416" s="23">
        <v>70133</v>
      </c>
      <c r="D2416" s="46">
        <v>130000010106</v>
      </c>
      <c r="E2416" s="25">
        <v>3101</v>
      </c>
      <c r="F2416" s="23">
        <v>10721300</v>
      </c>
      <c r="G2416" s="26" t="s">
        <v>959</v>
      </c>
      <c r="H2416" s="27">
        <v>240000</v>
      </c>
      <c r="I2416" s="215">
        <v>362000</v>
      </c>
      <c r="J2416" s="41">
        <v>362000</v>
      </c>
      <c r="K2416" s="27">
        <f t="shared" si="46"/>
        <v>602000</v>
      </c>
      <c r="L2416" s="199"/>
    </row>
    <row r="2417" spans="1:13" x14ac:dyDescent="0.35">
      <c r="A2417" s="23">
        <v>23010112</v>
      </c>
      <c r="B2417" s="436" t="s">
        <v>2891</v>
      </c>
      <c r="C2417" s="23">
        <v>70133</v>
      </c>
      <c r="D2417" s="46">
        <v>130000010106</v>
      </c>
      <c r="E2417" s="25">
        <v>3101</v>
      </c>
      <c r="F2417" s="23">
        <v>10721300</v>
      </c>
      <c r="G2417" s="26" t="s">
        <v>1030</v>
      </c>
      <c r="H2417" s="27">
        <v>320000</v>
      </c>
      <c r="I2417" s="215"/>
      <c r="J2417" s="41"/>
      <c r="K2417" s="27">
        <f t="shared" si="46"/>
        <v>320000</v>
      </c>
      <c r="L2417" s="199"/>
    </row>
    <row r="2418" spans="1:13" ht="51" x14ac:dyDescent="0.35">
      <c r="A2418" s="23">
        <v>23010112</v>
      </c>
      <c r="B2418" s="436" t="s">
        <v>2891</v>
      </c>
      <c r="C2418" s="23">
        <v>70133</v>
      </c>
      <c r="D2418" s="46">
        <v>130000010106</v>
      </c>
      <c r="E2418" s="25">
        <v>3101</v>
      </c>
      <c r="F2418" s="23">
        <v>10721300</v>
      </c>
      <c r="G2418" s="26" t="s">
        <v>1031</v>
      </c>
      <c r="H2418" s="27">
        <v>80000</v>
      </c>
      <c r="I2418" s="215"/>
      <c r="J2418" s="41"/>
      <c r="K2418" s="27">
        <f t="shared" si="46"/>
        <v>80000</v>
      </c>
      <c r="L2418" s="199"/>
    </row>
    <row r="2419" spans="1:13" ht="51" x14ac:dyDescent="0.35">
      <c r="A2419" s="23">
        <v>23010112</v>
      </c>
      <c r="B2419" s="436" t="s">
        <v>2891</v>
      </c>
      <c r="C2419" s="23">
        <v>70133</v>
      </c>
      <c r="D2419" s="46">
        <v>130000010106</v>
      </c>
      <c r="E2419" s="25">
        <v>3101</v>
      </c>
      <c r="F2419" s="23">
        <v>10721300</v>
      </c>
      <c r="G2419" s="26" t="s">
        <v>1033</v>
      </c>
      <c r="H2419" s="27"/>
      <c r="I2419" s="215">
        <v>108000</v>
      </c>
      <c r="J2419" s="41">
        <v>108000</v>
      </c>
      <c r="K2419" s="27">
        <f t="shared" si="46"/>
        <v>108000</v>
      </c>
      <c r="L2419" s="199"/>
    </row>
    <row r="2420" spans="1:13" ht="51" x14ac:dyDescent="0.35">
      <c r="A2420" s="34">
        <v>23010112</v>
      </c>
      <c r="B2420" s="436" t="s">
        <v>2891</v>
      </c>
      <c r="C2420" s="34">
        <v>70133</v>
      </c>
      <c r="D2420" s="49">
        <v>130000010106</v>
      </c>
      <c r="E2420" s="36">
        <v>3101</v>
      </c>
      <c r="F2420" s="34">
        <v>10721300</v>
      </c>
      <c r="G2420" s="37" t="s">
        <v>1032</v>
      </c>
      <c r="H2420" s="38">
        <v>160000</v>
      </c>
      <c r="I2420" s="218"/>
      <c r="J2420" s="44"/>
      <c r="K2420" s="38">
        <f t="shared" si="46"/>
        <v>160000</v>
      </c>
      <c r="L2420" s="198"/>
    </row>
    <row r="2421" spans="1:13" x14ac:dyDescent="0.35">
      <c r="A2421" s="23">
        <v>23010112</v>
      </c>
      <c r="B2421" s="436" t="s">
        <v>2891</v>
      </c>
      <c r="C2421" s="23">
        <v>70133</v>
      </c>
      <c r="D2421" s="46">
        <v>130000010106</v>
      </c>
      <c r="E2421" s="25">
        <v>3101</v>
      </c>
      <c r="F2421" s="23">
        <v>10721300</v>
      </c>
      <c r="G2421" s="26" t="s">
        <v>1034</v>
      </c>
      <c r="H2421" s="27"/>
      <c r="I2421" s="215">
        <v>28000</v>
      </c>
      <c r="J2421" s="41"/>
      <c r="K2421" s="27">
        <f t="shared" si="46"/>
        <v>0</v>
      </c>
      <c r="L2421" s="199"/>
    </row>
    <row r="2422" spans="1:13" x14ac:dyDescent="0.35">
      <c r="A2422" s="23">
        <v>23010109</v>
      </c>
      <c r="B2422" s="436" t="s">
        <v>2890</v>
      </c>
      <c r="C2422" s="23">
        <v>70452</v>
      </c>
      <c r="D2422" s="46">
        <v>150000010104</v>
      </c>
      <c r="E2422" s="25">
        <v>3101</v>
      </c>
      <c r="F2422" s="23">
        <v>10721300</v>
      </c>
      <c r="G2422" s="26" t="s">
        <v>2560</v>
      </c>
      <c r="H2422" s="27"/>
      <c r="I2422" s="215"/>
      <c r="J2422" s="41"/>
      <c r="K2422" s="41">
        <f t="shared" si="46"/>
        <v>0</v>
      </c>
      <c r="L2422" s="199"/>
    </row>
    <row r="2423" spans="1:13" x14ac:dyDescent="0.35">
      <c r="A2423" s="54">
        <v>23010109</v>
      </c>
      <c r="B2423" s="436" t="s">
        <v>2891</v>
      </c>
      <c r="C2423" s="54">
        <v>70630</v>
      </c>
      <c r="D2423" s="75">
        <v>150000030104</v>
      </c>
      <c r="E2423" s="56">
        <v>3101</v>
      </c>
      <c r="F2423" s="54">
        <v>10721300</v>
      </c>
      <c r="G2423" s="57" t="s">
        <v>244</v>
      </c>
      <c r="H2423" s="58">
        <v>2120000</v>
      </c>
      <c r="I2423" s="221"/>
      <c r="J2423" s="87"/>
      <c r="K2423" s="58">
        <f t="shared" si="46"/>
        <v>2120000</v>
      </c>
      <c r="L2423" s="204" t="s">
        <v>2551</v>
      </c>
    </row>
    <row r="2424" spans="1:13" ht="76.5" x14ac:dyDescent="0.35">
      <c r="A2424" s="23">
        <v>23010109</v>
      </c>
      <c r="B2424" s="436" t="s">
        <v>2891</v>
      </c>
      <c r="C2424" s="23">
        <v>70452</v>
      </c>
      <c r="D2424" s="46">
        <v>150000030104</v>
      </c>
      <c r="E2424" s="25">
        <v>3101</v>
      </c>
      <c r="F2424" s="23">
        <v>10721300</v>
      </c>
      <c r="G2424" s="26" t="s">
        <v>306</v>
      </c>
      <c r="H2424" s="27">
        <v>4000000</v>
      </c>
      <c r="I2424" s="215"/>
      <c r="J2424" s="41"/>
      <c r="K2424" s="27">
        <f t="shared" si="46"/>
        <v>4000000</v>
      </c>
      <c r="L2424" s="200"/>
    </row>
    <row r="2425" spans="1:13" ht="51" x14ac:dyDescent="0.35">
      <c r="A2425" s="23">
        <v>23010108</v>
      </c>
      <c r="B2425" s="436" t="s">
        <v>2891</v>
      </c>
      <c r="C2425" s="23">
        <v>70451</v>
      </c>
      <c r="D2425" s="46">
        <v>150000010104</v>
      </c>
      <c r="E2425" s="25">
        <v>3101</v>
      </c>
      <c r="F2425" s="23">
        <v>10720517</v>
      </c>
      <c r="G2425" s="26" t="s">
        <v>2120</v>
      </c>
      <c r="H2425" s="41">
        <v>9000000</v>
      </c>
      <c r="I2425" s="220"/>
      <c r="J2425" s="41">
        <v>-5000000</v>
      </c>
      <c r="K2425" s="27">
        <f t="shared" si="46"/>
        <v>4000000</v>
      </c>
      <c r="L2425" s="199"/>
    </row>
    <row r="2426" spans="1:13" x14ac:dyDescent="0.35">
      <c r="A2426" s="72">
        <v>23010108</v>
      </c>
      <c r="B2426" s="436" t="s">
        <v>2892</v>
      </c>
      <c r="C2426" s="92">
        <v>70160</v>
      </c>
      <c r="D2426" s="92" t="s">
        <v>458</v>
      </c>
      <c r="E2426" s="25">
        <v>3101</v>
      </c>
      <c r="F2426" s="92">
        <v>10721306</v>
      </c>
      <c r="G2426" s="47" t="s">
        <v>460</v>
      </c>
      <c r="H2426" s="72"/>
      <c r="I2426" s="251"/>
      <c r="J2426" s="41">
        <v>30000000</v>
      </c>
      <c r="K2426" s="93">
        <f t="shared" si="46"/>
        <v>30000000</v>
      </c>
      <c r="L2426" s="199"/>
    </row>
    <row r="2427" spans="1:13" ht="51" x14ac:dyDescent="0.35">
      <c r="A2427" s="23">
        <v>23010107</v>
      </c>
      <c r="B2427" s="436" t="s">
        <v>2891</v>
      </c>
      <c r="C2427" s="23">
        <v>70451</v>
      </c>
      <c r="D2427" s="46">
        <v>150000010104</v>
      </c>
      <c r="E2427" s="23">
        <v>3101</v>
      </c>
      <c r="F2427" s="23">
        <v>10721300</v>
      </c>
      <c r="G2427" s="26" t="s">
        <v>2727</v>
      </c>
      <c r="H2427" s="27"/>
      <c r="I2427" s="282"/>
      <c r="J2427" s="41"/>
      <c r="K2427" s="41">
        <f t="shared" si="46"/>
        <v>0</v>
      </c>
      <c r="L2427" s="199"/>
      <c r="M2427" s="343"/>
    </row>
    <row r="2428" spans="1:13" x14ac:dyDescent="0.35">
      <c r="A2428" s="23">
        <v>23010107</v>
      </c>
      <c r="B2428" s="436" t="s">
        <v>2891</v>
      </c>
      <c r="C2428" s="23">
        <v>70451</v>
      </c>
      <c r="D2428" s="46">
        <v>150000010104</v>
      </c>
      <c r="E2428" s="25">
        <v>3101</v>
      </c>
      <c r="F2428" s="23">
        <v>10721300</v>
      </c>
      <c r="G2428" s="26" t="s">
        <v>396</v>
      </c>
      <c r="H2428" s="27">
        <v>5000000</v>
      </c>
      <c r="I2428" s="215"/>
      <c r="J2428" s="41">
        <v>10000000</v>
      </c>
      <c r="K2428" s="27">
        <f t="shared" si="46"/>
        <v>15000000</v>
      </c>
      <c r="L2428" s="199"/>
    </row>
    <row r="2429" spans="1:13" ht="51" x14ac:dyDescent="0.35">
      <c r="A2429" s="23">
        <v>23010106</v>
      </c>
      <c r="B2429" s="436" t="s">
        <v>2891</v>
      </c>
      <c r="C2429" s="23">
        <v>70451</v>
      </c>
      <c r="D2429" s="46">
        <v>150000010104</v>
      </c>
      <c r="E2429" s="25">
        <v>3101</v>
      </c>
      <c r="F2429" s="23">
        <v>10720517</v>
      </c>
      <c r="G2429" s="26" t="s">
        <v>2119</v>
      </c>
      <c r="H2429" s="41">
        <v>16000000</v>
      </c>
      <c r="I2429" s="220"/>
      <c r="J2429" s="41">
        <v>-10000000</v>
      </c>
      <c r="K2429" s="27">
        <f t="shared" si="46"/>
        <v>6000000</v>
      </c>
      <c r="L2429" s="199"/>
    </row>
    <row r="2430" spans="1:13" ht="51" x14ac:dyDescent="0.35">
      <c r="A2430" s="54">
        <v>23010105</v>
      </c>
      <c r="B2430" s="444" t="s">
        <v>2891</v>
      </c>
      <c r="C2430" s="54">
        <v>70630</v>
      </c>
      <c r="D2430" s="75">
        <v>10000030101</v>
      </c>
      <c r="E2430" s="56">
        <v>3101</v>
      </c>
      <c r="F2430" s="54">
        <v>10721300</v>
      </c>
      <c r="G2430" s="86" t="s">
        <v>2687</v>
      </c>
      <c r="H2430" s="58">
        <v>287582807.39999998</v>
      </c>
      <c r="I2430" s="221"/>
      <c r="J2430" s="58"/>
      <c r="K2430" s="58">
        <f t="shared" si="46"/>
        <v>287582807.39999998</v>
      </c>
      <c r="L2430" s="204" t="s">
        <v>2551</v>
      </c>
    </row>
    <row r="2431" spans="1:13" ht="51" x14ac:dyDescent="0.35">
      <c r="A2431" s="23">
        <v>23010105</v>
      </c>
      <c r="B2431" s="436" t="s">
        <v>2891</v>
      </c>
      <c r="C2431" s="23">
        <v>70630</v>
      </c>
      <c r="D2431" s="46">
        <v>10000030101</v>
      </c>
      <c r="E2431" s="25">
        <v>3101</v>
      </c>
      <c r="F2431" s="23">
        <v>10721300</v>
      </c>
      <c r="G2431" s="47" t="s">
        <v>2688</v>
      </c>
      <c r="H2431" s="27">
        <v>1650000000</v>
      </c>
      <c r="I2431" s="215"/>
      <c r="J2431" s="27">
        <v>-1000000000</v>
      </c>
      <c r="K2431" s="27">
        <f t="shared" si="46"/>
        <v>650000000</v>
      </c>
      <c r="L2431" s="199"/>
    </row>
    <row r="2432" spans="1:13" ht="51" x14ac:dyDescent="0.35">
      <c r="A2432" s="23">
        <v>23010105</v>
      </c>
      <c r="B2432" s="436" t="s">
        <v>2891</v>
      </c>
      <c r="C2432" s="23">
        <v>70451</v>
      </c>
      <c r="D2432" s="46">
        <v>150000010104</v>
      </c>
      <c r="E2432" s="25">
        <v>3101</v>
      </c>
      <c r="F2432" s="23">
        <v>10720517</v>
      </c>
      <c r="G2432" s="26" t="s">
        <v>2118</v>
      </c>
      <c r="H2432" s="27">
        <v>11200000</v>
      </c>
      <c r="I2432" s="215"/>
      <c r="J2432" s="41">
        <v>-5000000</v>
      </c>
      <c r="K2432" s="27">
        <f t="shared" si="46"/>
        <v>6200000</v>
      </c>
      <c r="L2432" s="199"/>
    </row>
    <row r="2433" spans="1:23" ht="76.5" x14ac:dyDescent="0.35">
      <c r="A2433" s="23">
        <v>23010105</v>
      </c>
      <c r="B2433" s="436" t="s">
        <v>2891</v>
      </c>
      <c r="C2433" s="23">
        <v>70133</v>
      </c>
      <c r="D2433" s="46">
        <v>150000010104</v>
      </c>
      <c r="E2433" s="25">
        <v>3101</v>
      </c>
      <c r="F2433" s="23">
        <v>10721300</v>
      </c>
      <c r="G2433" s="47" t="s">
        <v>371</v>
      </c>
      <c r="H2433" s="41">
        <v>20000000</v>
      </c>
      <c r="I2433" s="220"/>
      <c r="J2433" s="41">
        <v>-10000000</v>
      </c>
      <c r="K2433" s="27">
        <f t="shared" si="46"/>
        <v>10000000</v>
      </c>
      <c r="L2433" s="200"/>
    </row>
    <row r="2434" spans="1:23" x14ac:dyDescent="0.35">
      <c r="A2434" s="284">
        <v>23010105</v>
      </c>
      <c r="B2434" s="436" t="s">
        <v>2891</v>
      </c>
      <c r="C2434" s="284">
        <v>70133</v>
      </c>
      <c r="D2434" s="285" t="s">
        <v>1041</v>
      </c>
      <c r="E2434" s="286">
        <v>3101</v>
      </c>
      <c r="F2434" s="284">
        <v>10721300</v>
      </c>
      <c r="G2434" s="287" t="s">
        <v>1040</v>
      </c>
      <c r="H2434" s="290"/>
      <c r="I2434" s="512"/>
      <c r="J2434" s="290">
        <v>9630000</v>
      </c>
      <c r="K2434" s="550">
        <f t="shared" si="46"/>
        <v>9630000</v>
      </c>
      <c r="L2434" s="306"/>
      <c r="M2434" s="293"/>
      <c r="N2434" s="293"/>
      <c r="O2434" s="293"/>
      <c r="P2434" s="293"/>
      <c r="Q2434" s="293"/>
      <c r="R2434" s="293"/>
      <c r="S2434" s="293"/>
      <c r="T2434" s="293"/>
      <c r="U2434" s="293"/>
      <c r="V2434" s="293"/>
      <c r="W2434" s="293"/>
    </row>
    <row r="2435" spans="1:23" ht="51" x14ac:dyDescent="0.35">
      <c r="A2435" s="284">
        <v>23010105</v>
      </c>
      <c r="B2435" s="436" t="s">
        <v>2891</v>
      </c>
      <c r="C2435" s="284">
        <v>70133</v>
      </c>
      <c r="D2435" s="285">
        <v>150000010104</v>
      </c>
      <c r="E2435" s="286">
        <v>3101</v>
      </c>
      <c r="F2435" s="284">
        <v>10721300</v>
      </c>
      <c r="G2435" s="287" t="s">
        <v>305</v>
      </c>
      <c r="H2435" s="288">
        <v>400000</v>
      </c>
      <c r="I2435" s="289">
        <v>75000000</v>
      </c>
      <c r="J2435" s="288">
        <v>500000000</v>
      </c>
      <c r="K2435" s="550">
        <f t="shared" si="46"/>
        <v>500400000</v>
      </c>
      <c r="L2435" s="306"/>
      <c r="M2435" s="293"/>
      <c r="N2435" s="293"/>
      <c r="O2435" s="293"/>
      <c r="P2435" s="293"/>
      <c r="Q2435" s="293"/>
      <c r="R2435" s="293"/>
      <c r="S2435" s="293"/>
      <c r="T2435" s="293"/>
      <c r="U2435" s="293"/>
      <c r="V2435" s="293"/>
      <c r="W2435" s="293"/>
    </row>
    <row r="2436" spans="1:23" ht="51" x14ac:dyDescent="0.35">
      <c r="A2436" s="78">
        <v>23010105</v>
      </c>
      <c r="B2436" s="436" t="s">
        <v>2891</v>
      </c>
      <c r="C2436" s="78">
        <v>70443</v>
      </c>
      <c r="D2436" s="79">
        <v>150000010104</v>
      </c>
      <c r="E2436" s="80">
        <v>3101</v>
      </c>
      <c r="F2436" s="78">
        <v>10721300</v>
      </c>
      <c r="G2436" s="129" t="s">
        <v>1043</v>
      </c>
      <c r="H2436" s="81">
        <v>2000000</v>
      </c>
      <c r="I2436" s="228"/>
      <c r="J2436" s="133"/>
      <c r="K2436" s="81">
        <f t="shared" si="46"/>
        <v>2000000</v>
      </c>
      <c r="L2436" s="210" t="s">
        <v>2889</v>
      </c>
    </row>
    <row r="2437" spans="1:23" ht="51" x14ac:dyDescent="0.35">
      <c r="A2437" s="54">
        <v>23010105</v>
      </c>
      <c r="B2437" s="436" t="s">
        <v>2891</v>
      </c>
      <c r="C2437" s="54">
        <v>70443</v>
      </c>
      <c r="D2437" s="75">
        <v>150000010104</v>
      </c>
      <c r="E2437" s="56">
        <v>3101</v>
      </c>
      <c r="F2437" s="54">
        <v>10721300</v>
      </c>
      <c r="G2437" s="57" t="s">
        <v>1044</v>
      </c>
      <c r="H2437" s="58">
        <v>1000000</v>
      </c>
      <c r="I2437" s="221"/>
      <c r="J2437" s="87"/>
      <c r="K2437" s="58">
        <f t="shared" si="46"/>
        <v>1000000</v>
      </c>
      <c r="L2437" s="204" t="s">
        <v>2889</v>
      </c>
    </row>
    <row r="2438" spans="1:23" ht="51" x14ac:dyDescent="0.35">
      <c r="A2438" s="54">
        <v>23010105</v>
      </c>
      <c r="B2438" s="436" t="s">
        <v>2891</v>
      </c>
      <c r="C2438" s="54">
        <v>70443</v>
      </c>
      <c r="D2438" s="75">
        <v>150000010104</v>
      </c>
      <c r="E2438" s="56">
        <v>3101</v>
      </c>
      <c r="F2438" s="54">
        <v>10721300</v>
      </c>
      <c r="G2438" s="57" t="s">
        <v>1045</v>
      </c>
      <c r="H2438" s="58">
        <v>3000000</v>
      </c>
      <c r="I2438" s="221"/>
      <c r="J2438" s="87"/>
      <c r="K2438" s="58">
        <f t="shared" si="46"/>
        <v>3000000</v>
      </c>
      <c r="L2438" s="204" t="s">
        <v>2889</v>
      </c>
    </row>
    <row r="2439" spans="1:23" x14ac:dyDescent="0.35">
      <c r="A2439" s="54">
        <v>23010105</v>
      </c>
      <c r="B2439" s="436" t="s">
        <v>2891</v>
      </c>
      <c r="C2439" s="54">
        <v>70443</v>
      </c>
      <c r="D2439" s="75">
        <v>150000010104</v>
      </c>
      <c r="E2439" s="56">
        <v>3101</v>
      </c>
      <c r="F2439" s="54">
        <v>10721300</v>
      </c>
      <c r="G2439" s="57" t="s">
        <v>1046</v>
      </c>
      <c r="H2439" s="58">
        <v>10000000</v>
      </c>
      <c r="I2439" s="221"/>
      <c r="J2439" s="87">
        <v>-5000000</v>
      </c>
      <c r="K2439" s="58">
        <f t="shared" si="46"/>
        <v>5000000</v>
      </c>
      <c r="L2439" s="204" t="s">
        <v>2889</v>
      </c>
    </row>
    <row r="2440" spans="1:23" ht="51" x14ac:dyDescent="0.35">
      <c r="A2440" s="54">
        <v>23010105</v>
      </c>
      <c r="B2440" s="436" t="s">
        <v>2891</v>
      </c>
      <c r="C2440" s="54">
        <v>70443</v>
      </c>
      <c r="D2440" s="75">
        <v>150000010104</v>
      </c>
      <c r="E2440" s="56">
        <v>3101</v>
      </c>
      <c r="F2440" s="54">
        <v>10721300</v>
      </c>
      <c r="G2440" s="57" t="s">
        <v>1047</v>
      </c>
      <c r="H2440" s="58">
        <v>5000000</v>
      </c>
      <c r="I2440" s="221"/>
      <c r="J2440" s="87"/>
      <c r="K2440" s="58">
        <f t="shared" si="46"/>
        <v>5000000</v>
      </c>
      <c r="L2440" s="204" t="s">
        <v>2889</v>
      </c>
    </row>
    <row r="2441" spans="1:23" x14ac:dyDescent="0.35">
      <c r="A2441" s="54">
        <v>23010105</v>
      </c>
      <c r="B2441" s="436" t="s">
        <v>2891</v>
      </c>
      <c r="C2441" s="54">
        <v>70443</v>
      </c>
      <c r="D2441" s="75">
        <v>150000010104</v>
      </c>
      <c r="E2441" s="56">
        <v>3101</v>
      </c>
      <c r="F2441" s="54">
        <v>10721300</v>
      </c>
      <c r="G2441" s="57" t="s">
        <v>1048</v>
      </c>
      <c r="H2441" s="58">
        <v>4750000</v>
      </c>
      <c r="I2441" s="221"/>
      <c r="J2441" s="87"/>
      <c r="K2441" s="58">
        <f t="shared" si="46"/>
        <v>4750000</v>
      </c>
      <c r="L2441" s="204" t="s">
        <v>2889</v>
      </c>
    </row>
    <row r="2442" spans="1:23" x14ac:dyDescent="0.35">
      <c r="A2442" s="54">
        <v>23010105</v>
      </c>
      <c r="B2442" s="436" t="s">
        <v>2891</v>
      </c>
      <c r="C2442" s="54">
        <v>70443</v>
      </c>
      <c r="D2442" s="75">
        <v>150000010104</v>
      </c>
      <c r="E2442" s="56">
        <v>3101</v>
      </c>
      <c r="F2442" s="54">
        <v>10721300</v>
      </c>
      <c r="G2442" s="57" t="s">
        <v>1049</v>
      </c>
      <c r="H2442" s="58">
        <v>4750000</v>
      </c>
      <c r="I2442" s="221"/>
      <c r="J2442" s="87"/>
      <c r="K2442" s="58">
        <f t="shared" si="46"/>
        <v>4750000</v>
      </c>
      <c r="L2442" s="204" t="s">
        <v>2889</v>
      </c>
    </row>
    <row r="2443" spans="1:23" x14ac:dyDescent="0.35">
      <c r="A2443" s="54">
        <v>23010105</v>
      </c>
      <c r="B2443" s="436" t="s">
        <v>2891</v>
      </c>
      <c r="C2443" s="54">
        <v>70443</v>
      </c>
      <c r="D2443" s="75">
        <v>150000010104</v>
      </c>
      <c r="E2443" s="56">
        <v>3101</v>
      </c>
      <c r="F2443" s="54">
        <v>10721300</v>
      </c>
      <c r="G2443" s="57" t="s">
        <v>1050</v>
      </c>
      <c r="H2443" s="58">
        <v>1000000</v>
      </c>
      <c r="I2443" s="221"/>
      <c r="J2443" s="87"/>
      <c r="K2443" s="58">
        <f t="shared" si="46"/>
        <v>1000000</v>
      </c>
      <c r="L2443" s="204" t="s">
        <v>2889</v>
      </c>
    </row>
    <row r="2444" spans="1:23" s="151" customFormat="1" ht="51" x14ac:dyDescent="0.35">
      <c r="A2444" s="54">
        <v>23010105</v>
      </c>
      <c r="B2444" s="436" t="s">
        <v>2891</v>
      </c>
      <c r="C2444" s="54">
        <v>70443</v>
      </c>
      <c r="D2444" s="75">
        <v>150000010104</v>
      </c>
      <c r="E2444" s="56">
        <v>3101</v>
      </c>
      <c r="F2444" s="54">
        <v>10721300</v>
      </c>
      <c r="G2444" s="57" t="s">
        <v>1051</v>
      </c>
      <c r="H2444" s="58">
        <v>2500000</v>
      </c>
      <c r="I2444" s="221"/>
      <c r="J2444" s="87"/>
      <c r="K2444" s="58">
        <f t="shared" si="46"/>
        <v>2500000</v>
      </c>
      <c r="L2444" s="204" t="s">
        <v>2889</v>
      </c>
      <c r="M2444" s="42"/>
      <c r="N2444" s="42"/>
      <c r="O2444" s="42"/>
      <c r="P2444" s="42"/>
      <c r="Q2444" s="42"/>
      <c r="R2444" s="42"/>
      <c r="S2444" s="42"/>
      <c r="T2444" s="42"/>
      <c r="U2444" s="42"/>
      <c r="V2444" s="42"/>
      <c r="W2444" s="42"/>
    </row>
    <row r="2445" spans="1:23" x14ac:dyDescent="0.35">
      <c r="A2445" s="54">
        <v>23010105</v>
      </c>
      <c r="B2445" s="436" t="s">
        <v>2891</v>
      </c>
      <c r="C2445" s="54">
        <v>70443</v>
      </c>
      <c r="D2445" s="75">
        <v>150000010104</v>
      </c>
      <c r="E2445" s="56">
        <v>3101</v>
      </c>
      <c r="F2445" s="54">
        <v>10721300</v>
      </c>
      <c r="G2445" s="57" t="s">
        <v>1052</v>
      </c>
      <c r="H2445" s="58">
        <v>4500000</v>
      </c>
      <c r="I2445" s="221"/>
      <c r="J2445" s="87"/>
      <c r="K2445" s="58">
        <f t="shared" si="46"/>
        <v>4500000</v>
      </c>
      <c r="L2445" s="204" t="s">
        <v>2889</v>
      </c>
    </row>
    <row r="2446" spans="1:23" ht="51" x14ac:dyDescent="0.35">
      <c r="A2446" s="54">
        <v>23010105</v>
      </c>
      <c r="B2446" s="436" t="s">
        <v>2891</v>
      </c>
      <c r="C2446" s="54">
        <v>70443</v>
      </c>
      <c r="D2446" s="75">
        <v>110000010102</v>
      </c>
      <c r="E2446" s="56">
        <v>3101</v>
      </c>
      <c r="F2446" s="54">
        <v>10721300</v>
      </c>
      <c r="G2446" s="86" t="s">
        <v>1988</v>
      </c>
      <c r="H2446" s="58">
        <v>2000000</v>
      </c>
      <c r="I2446" s="221"/>
      <c r="J2446" s="87"/>
      <c r="K2446" s="58">
        <f t="shared" si="46"/>
        <v>2000000</v>
      </c>
      <c r="L2446" s="204" t="s">
        <v>2889</v>
      </c>
    </row>
    <row r="2447" spans="1:23" x14ac:dyDescent="0.35">
      <c r="A2447" s="54">
        <v>23010105</v>
      </c>
      <c r="B2447" s="436" t="s">
        <v>2891</v>
      </c>
      <c r="C2447" s="54">
        <v>70443</v>
      </c>
      <c r="D2447" s="75">
        <v>110000010102</v>
      </c>
      <c r="E2447" s="56">
        <v>3101</v>
      </c>
      <c r="F2447" s="54">
        <v>10721300</v>
      </c>
      <c r="G2447" s="57" t="s">
        <v>1053</v>
      </c>
      <c r="H2447" s="58">
        <v>3350000</v>
      </c>
      <c r="I2447" s="221"/>
      <c r="J2447" s="87"/>
      <c r="K2447" s="58">
        <f t="shared" si="46"/>
        <v>3350000</v>
      </c>
      <c r="L2447" s="204" t="s">
        <v>2889</v>
      </c>
    </row>
    <row r="2448" spans="1:23" ht="51" x14ac:dyDescent="0.35">
      <c r="A2448" s="54">
        <v>23010105</v>
      </c>
      <c r="B2448" s="436" t="s">
        <v>2891</v>
      </c>
      <c r="C2448" s="54">
        <v>70443</v>
      </c>
      <c r="D2448" s="75">
        <v>110000010102</v>
      </c>
      <c r="E2448" s="56">
        <v>3101</v>
      </c>
      <c r="F2448" s="54">
        <v>10721300</v>
      </c>
      <c r="G2448" s="57" t="s">
        <v>1054</v>
      </c>
      <c r="H2448" s="58">
        <v>2000000</v>
      </c>
      <c r="I2448" s="221"/>
      <c r="J2448" s="87"/>
      <c r="K2448" s="58">
        <f t="shared" si="46"/>
        <v>2000000</v>
      </c>
      <c r="L2448" s="204" t="s">
        <v>2889</v>
      </c>
    </row>
    <row r="2449" spans="1:12" x14ac:dyDescent="0.35">
      <c r="A2449" s="23">
        <v>23010105</v>
      </c>
      <c r="B2449" s="436" t="s">
        <v>2892</v>
      </c>
      <c r="C2449" s="23">
        <v>70133</v>
      </c>
      <c r="D2449" s="46">
        <v>150000010104</v>
      </c>
      <c r="E2449" s="25">
        <v>3101</v>
      </c>
      <c r="F2449" s="23">
        <v>10721300</v>
      </c>
      <c r="G2449" s="26" t="s">
        <v>444</v>
      </c>
      <c r="H2449" s="39"/>
      <c r="I2449" s="220"/>
      <c r="J2449" s="41">
        <v>440000000</v>
      </c>
      <c r="K2449" s="27">
        <f t="shared" si="46"/>
        <v>440000000</v>
      </c>
      <c r="L2449" s="199"/>
    </row>
    <row r="2450" spans="1:12" ht="51" x14ac:dyDescent="0.35">
      <c r="A2450" s="72">
        <v>23010105</v>
      </c>
      <c r="B2450" s="436" t="s">
        <v>2892</v>
      </c>
      <c r="C2450" s="92">
        <v>70160</v>
      </c>
      <c r="D2450" s="92" t="s">
        <v>458</v>
      </c>
      <c r="E2450" s="25">
        <v>3101</v>
      </c>
      <c r="F2450" s="92">
        <v>10721306</v>
      </c>
      <c r="G2450" s="47" t="s">
        <v>459</v>
      </c>
      <c r="H2450" s="72"/>
      <c r="I2450" s="251"/>
      <c r="J2450" s="41"/>
      <c r="K2450" s="93">
        <f t="shared" si="46"/>
        <v>0</v>
      </c>
      <c r="L2450" s="199"/>
    </row>
    <row r="2451" spans="1:12" ht="51" x14ac:dyDescent="0.35">
      <c r="A2451" s="23">
        <v>23010105</v>
      </c>
      <c r="B2451" s="436" t="s">
        <v>2893</v>
      </c>
      <c r="C2451" s="23">
        <v>70960</v>
      </c>
      <c r="D2451" s="46">
        <v>150000010104</v>
      </c>
      <c r="E2451" s="25">
        <v>3101</v>
      </c>
      <c r="F2451" s="23">
        <v>10731700</v>
      </c>
      <c r="G2451" s="26" t="s">
        <v>557</v>
      </c>
      <c r="H2451" s="27">
        <v>19200000</v>
      </c>
      <c r="I2451" s="215"/>
      <c r="J2451" s="41">
        <v>-9200000</v>
      </c>
      <c r="K2451" s="27">
        <f t="shared" si="46"/>
        <v>10000000</v>
      </c>
      <c r="L2451" s="199"/>
    </row>
    <row r="2452" spans="1:12" x14ac:dyDescent="0.35">
      <c r="A2452" s="34">
        <v>23010105</v>
      </c>
      <c r="B2452" s="436" t="s">
        <v>2893</v>
      </c>
      <c r="C2452" s="34">
        <v>70960</v>
      </c>
      <c r="D2452" s="49">
        <v>150000010104</v>
      </c>
      <c r="E2452" s="36">
        <v>3101</v>
      </c>
      <c r="F2452" s="34">
        <v>10721300</v>
      </c>
      <c r="G2452" s="37" t="s">
        <v>444</v>
      </c>
      <c r="H2452" s="99">
        <v>40000000</v>
      </c>
      <c r="I2452" s="254"/>
      <c r="J2452" s="114"/>
      <c r="K2452" s="99">
        <f t="shared" si="46"/>
        <v>40000000</v>
      </c>
      <c r="L2452" s="209"/>
    </row>
    <row r="2453" spans="1:12" x14ac:dyDescent="0.35">
      <c r="A2453" s="23">
        <v>23010105</v>
      </c>
      <c r="B2453" s="436" t="s">
        <v>2893</v>
      </c>
      <c r="C2453" s="23">
        <v>70451</v>
      </c>
      <c r="D2453" s="46">
        <v>150000010104</v>
      </c>
      <c r="E2453" s="25">
        <v>3101</v>
      </c>
      <c r="F2453" s="23">
        <v>10721300</v>
      </c>
      <c r="G2453" s="26" t="s">
        <v>612</v>
      </c>
      <c r="H2453" s="101">
        <v>75000000</v>
      </c>
      <c r="I2453" s="255">
        <v>14685819</v>
      </c>
      <c r="J2453" s="102">
        <v>-51461608.810000002</v>
      </c>
      <c r="K2453" s="101">
        <f t="shared" si="46"/>
        <v>23538391.189999998</v>
      </c>
      <c r="L2453" s="200"/>
    </row>
    <row r="2454" spans="1:12" ht="76.5" x14ac:dyDescent="0.35">
      <c r="A2454" s="54">
        <v>23010105</v>
      </c>
      <c r="B2454" s="436" t="s">
        <v>2893</v>
      </c>
      <c r="C2454" s="54">
        <v>70451</v>
      </c>
      <c r="D2454" s="75">
        <v>150000010104</v>
      </c>
      <c r="E2454" s="56">
        <v>3101</v>
      </c>
      <c r="F2454" s="54">
        <v>10721300</v>
      </c>
      <c r="G2454" s="86" t="s">
        <v>764</v>
      </c>
      <c r="H2454" s="117">
        <v>50000000</v>
      </c>
      <c r="I2454" s="263"/>
      <c r="J2454" s="118"/>
      <c r="K2454" s="117">
        <f t="shared" si="46"/>
        <v>50000000</v>
      </c>
      <c r="L2454" s="204" t="s">
        <v>2555</v>
      </c>
    </row>
    <row r="2455" spans="1:12" ht="51" x14ac:dyDescent="0.35">
      <c r="A2455" s="23">
        <v>23010105</v>
      </c>
      <c r="B2455" s="436" t="s">
        <v>2893</v>
      </c>
      <c r="C2455" s="23">
        <v>70451</v>
      </c>
      <c r="D2455" s="46">
        <v>150000010104</v>
      </c>
      <c r="E2455" s="25">
        <v>3101</v>
      </c>
      <c r="F2455" s="23">
        <v>10720501</v>
      </c>
      <c r="G2455" s="26" t="s">
        <v>765</v>
      </c>
      <c r="H2455" s="106">
        <v>33333333</v>
      </c>
      <c r="I2455" s="260"/>
      <c r="J2455" s="106"/>
      <c r="K2455" s="101">
        <f t="shared" si="46"/>
        <v>33333333</v>
      </c>
      <c r="L2455" s="199"/>
    </row>
    <row r="2456" spans="1:12" ht="51" x14ac:dyDescent="0.35">
      <c r="A2456" s="23">
        <v>23010105</v>
      </c>
      <c r="B2456" s="436" t="s">
        <v>2893</v>
      </c>
      <c r="C2456" s="23">
        <v>70451</v>
      </c>
      <c r="D2456" s="46">
        <v>150000010104</v>
      </c>
      <c r="E2456" s="25">
        <v>3101</v>
      </c>
      <c r="F2456" s="23">
        <v>10731908</v>
      </c>
      <c r="G2456" s="26" t="s">
        <v>766</v>
      </c>
      <c r="H2456" s="106">
        <v>33333333</v>
      </c>
      <c r="I2456" s="260"/>
      <c r="J2456" s="106"/>
      <c r="K2456" s="101">
        <f t="shared" si="46"/>
        <v>33333333</v>
      </c>
      <c r="L2456" s="199"/>
    </row>
    <row r="2457" spans="1:12" ht="51" x14ac:dyDescent="0.35">
      <c r="A2457" s="23">
        <v>23010105</v>
      </c>
      <c r="B2457" s="436" t="s">
        <v>2893</v>
      </c>
      <c r="C2457" s="23">
        <v>70451</v>
      </c>
      <c r="D2457" s="46">
        <v>150000010104</v>
      </c>
      <c r="E2457" s="25">
        <v>3101</v>
      </c>
      <c r="F2457" s="23">
        <v>10710904</v>
      </c>
      <c r="G2457" s="26" t="s">
        <v>767</v>
      </c>
      <c r="H2457" s="106">
        <v>33333333</v>
      </c>
      <c r="I2457" s="260"/>
      <c r="J2457" s="106"/>
      <c r="K2457" s="101">
        <f t="shared" si="46"/>
        <v>33333333</v>
      </c>
      <c r="L2457" s="199"/>
    </row>
    <row r="2458" spans="1:12" ht="51" x14ac:dyDescent="0.35">
      <c r="A2458" s="23">
        <v>23010105</v>
      </c>
      <c r="B2458" s="436" t="s">
        <v>2893</v>
      </c>
      <c r="C2458" s="23">
        <v>70451</v>
      </c>
      <c r="D2458" s="46">
        <v>150000010104</v>
      </c>
      <c r="E2458" s="25">
        <v>3101</v>
      </c>
      <c r="F2458" s="23">
        <v>10710904</v>
      </c>
      <c r="G2458" s="26" t="s">
        <v>768</v>
      </c>
      <c r="H2458" s="106">
        <v>100000000</v>
      </c>
      <c r="I2458" s="260"/>
      <c r="J2458" s="311">
        <v>-50000000</v>
      </c>
      <c r="K2458" s="101">
        <f t="shared" si="46"/>
        <v>50000000</v>
      </c>
      <c r="L2458" s="199"/>
    </row>
    <row r="2459" spans="1:12" ht="76.5" x14ac:dyDescent="0.35">
      <c r="A2459" s="23">
        <v>23010105</v>
      </c>
      <c r="B2459" s="436" t="s">
        <v>2893</v>
      </c>
      <c r="C2459" s="23">
        <v>70451</v>
      </c>
      <c r="D2459" s="46">
        <v>150000010104</v>
      </c>
      <c r="E2459" s="25">
        <v>3101</v>
      </c>
      <c r="F2459" s="23">
        <v>10710904</v>
      </c>
      <c r="G2459" s="47" t="s">
        <v>769</v>
      </c>
      <c r="H2459" s="106">
        <v>100000000</v>
      </c>
      <c r="I2459" s="260"/>
      <c r="J2459" s="311">
        <v>-50000000</v>
      </c>
      <c r="K2459" s="101">
        <f t="shared" si="46"/>
        <v>50000000</v>
      </c>
      <c r="L2459" s="199"/>
    </row>
    <row r="2460" spans="1:12" x14ac:dyDescent="0.35">
      <c r="A2460" s="23">
        <v>23010105</v>
      </c>
      <c r="B2460" s="436" t="s">
        <v>2893</v>
      </c>
      <c r="C2460" s="23">
        <v>70451</v>
      </c>
      <c r="D2460" s="46">
        <v>150000010104</v>
      </c>
      <c r="E2460" s="25">
        <v>3101</v>
      </c>
      <c r="F2460" s="23">
        <v>10710904</v>
      </c>
      <c r="G2460" s="26" t="s">
        <v>770</v>
      </c>
      <c r="H2460" s="106">
        <v>50000000</v>
      </c>
      <c r="I2460" s="260"/>
      <c r="J2460" s="106"/>
      <c r="K2460" s="101">
        <f t="shared" si="46"/>
        <v>50000000</v>
      </c>
      <c r="L2460" s="199"/>
    </row>
    <row r="2461" spans="1:12" ht="51" x14ac:dyDescent="0.35">
      <c r="A2461" s="23">
        <v>23010105</v>
      </c>
      <c r="B2461" s="436" t="s">
        <v>2893</v>
      </c>
      <c r="C2461" s="23">
        <v>70451</v>
      </c>
      <c r="D2461" s="46">
        <v>150000010104</v>
      </c>
      <c r="E2461" s="25">
        <v>3101</v>
      </c>
      <c r="F2461" s="23">
        <v>10710904</v>
      </c>
      <c r="G2461" s="26" t="s">
        <v>771</v>
      </c>
      <c r="H2461" s="106">
        <v>100000000</v>
      </c>
      <c r="I2461" s="260"/>
      <c r="J2461" s="311">
        <v>-50000000</v>
      </c>
      <c r="K2461" s="101">
        <f t="shared" si="46"/>
        <v>50000000</v>
      </c>
      <c r="L2461" s="199"/>
    </row>
    <row r="2462" spans="1:12" x14ac:dyDescent="0.35">
      <c r="A2462" s="54">
        <v>23010105</v>
      </c>
      <c r="B2462" s="436" t="s">
        <v>2893</v>
      </c>
      <c r="C2462" s="54">
        <v>70451</v>
      </c>
      <c r="D2462" s="75">
        <v>150000010104</v>
      </c>
      <c r="E2462" s="56">
        <v>3101</v>
      </c>
      <c r="F2462" s="54">
        <v>10721300</v>
      </c>
      <c r="G2462" s="57" t="s">
        <v>958</v>
      </c>
      <c r="H2462" s="58">
        <v>100000000</v>
      </c>
      <c r="I2462" s="221"/>
      <c r="J2462" s="87"/>
      <c r="K2462" s="58">
        <f t="shared" si="46"/>
        <v>100000000</v>
      </c>
      <c r="L2462" s="204" t="s">
        <v>2557</v>
      </c>
    </row>
    <row r="2463" spans="1:12" x14ac:dyDescent="0.35">
      <c r="A2463" s="23">
        <v>23010104</v>
      </c>
      <c r="B2463" s="436" t="s">
        <v>2891</v>
      </c>
      <c r="C2463" s="23">
        <v>70451</v>
      </c>
      <c r="D2463" s="46">
        <v>150000010104</v>
      </c>
      <c r="E2463" s="25">
        <v>3101</v>
      </c>
      <c r="F2463" s="23">
        <v>10720517</v>
      </c>
      <c r="G2463" s="26" t="s">
        <v>2117</v>
      </c>
      <c r="H2463" s="27">
        <v>24000</v>
      </c>
      <c r="I2463" s="215"/>
      <c r="J2463" s="41"/>
      <c r="K2463" s="27">
        <f t="shared" si="46"/>
        <v>24000</v>
      </c>
      <c r="L2463" s="199"/>
    </row>
    <row r="2464" spans="1:12" x14ac:dyDescent="0.35">
      <c r="A2464" s="23">
        <v>23010104</v>
      </c>
      <c r="B2464" s="436" t="s">
        <v>2891</v>
      </c>
      <c r="C2464" s="23">
        <v>70443</v>
      </c>
      <c r="D2464" s="46">
        <v>60000010103</v>
      </c>
      <c r="E2464" s="25">
        <v>3101</v>
      </c>
      <c r="F2464" s="23">
        <v>10721300</v>
      </c>
      <c r="G2464" s="26" t="s">
        <v>271</v>
      </c>
      <c r="H2464" s="27">
        <v>424000</v>
      </c>
      <c r="I2464" s="215"/>
      <c r="J2464" s="41"/>
      <c r="K2464" s="27">
        <f t="shared" si="46"/>
        <v>424000</v>
      </c>
      <c r="L2464" s="199"/>
    </row>
    <row r="2465" spans="1:13" x14ac:dyDescent="0.35">
      <c r="A2465" s="23">
        <v>23010104</v>
      </c>
      <c r="B2465" s="436" t="s">
        <v>2892</v>
      </c>
      <c r="C2465" s="23">
        <v>70133</v>
      </c>
      <c r="D2465" s="46">
        <v>150000010104</v>
      </c>
      <c r="E2465" s="25">
        <v>3101</v>
      </c>
      <c r="F2465" s="23">
        <v>10721300</v>
      </c>
      <c r="G2465" s="26" t="s">
        <v>271</v>
      </c>
      <c r="H2465" s="39">
        <v>500000</v>
      </c>
      <c r="I2465" s="220"/>
      <c r="J2465" s="41"/>
      <c r="K2465" s="27">
        <f t="shared" si="46"/>
        <v>500000</v>
      </c>
      <c r="L2465" s="199"/>
    </row>
    <row r="2466" spans="1:13" ht="51" x14ac:dyDescent="0.35">
      <c r="A2466" s="54">
        <v>23010101</v>
      </c>
      <c r="B2466" s="436" t="s">
        <v>2891</v>
      </c>
      <c r="C2466" s="54">
        <v>70510</v>
      </c>
      <c r="D2466" s="75">
        <v>90000010107</v>
      </c>
      <c r="E2466" s="54">
        <v>3101</v>
      </c>
      <c r="F2466" s="54">
        <v>10721300</v>
      </c>
      <c r="G2466" s="57" t="s">
        <v>2726</v>
      </c>
      <c r="H2466" s="58">
        <v>50000000</v>
      </c>
      <c r="I2466" s="308">
        <v>1740000</v>
      </c>
      <c r="J2466" s="58">
        <v>-30000000</v>
      </c>
      <c r="K2466" s="58">
        <f t="shared" si="46"/>
        <v>20000000</v>
      </c>
      <c r="L2466" s="204" t="s">
        <v>2553</v>
      </c>
      <c r="M2466" s="343"/>
    </row>
    <row r="2467" spans="1:13" ht="51" x14ac:dyDescent="0.35">
      <c r="A2467" s="34">
        <v>23010101</v>
      </c>
      <c r="B2467" s="436" t="s">
        <v>2891</v>
      </c>
      <c r="C2467" s="34">
        <v>70610</v>
      </c>
      <c r="D2467" s="49">
        <v>120000010102</v>
      </c>
      <c r="E2467" s="36">
        <v>3101</v>
      </c>
      <c r="F2467" s="34">
        <v>10721300</v>
      </c>
      <c r="G2467" s="37" t="s">
        <v>401</v>
      </c>
      <c r="H2467" s="44">
        <v>50000000</v>
      </c>
      <c r="I2467" s="219"/>
      <c r="J2467" s="44">
        <v>150000000</v>
      </c>
      <c r="K2467" s="38">
        <f t="shared" si="46"/>
        <v>200000000</v>
      </c>
      <c r="L2467" s="198"/>
    </row>
    <row r="2468" spans="1:13" ht="51" x14ac:dyDescent="0.35">
      <c r="A2468" s="23">
        <v>23010101</v>
      </c>
      <c r="B2468" s="436" t="s">
        <v>2893</v>
      </c>
      <c r="C2468" s="23">
        <v>70443</v>
      </c>
      <c r="D2468" s="46">
        <v>110000010102</v>
      </c>
      <c r="E2468" s="25">
        <v>3101</v>
      </c>
      <c r="F2468" s="23">
        <v>10721300</v>
      </c>
      <c r="G2468" s="26" t="s">
        <v>490</v>
      </c>
      <c r="H2468" s="67">
        <v>1548000</v>
      </c>
      <c r="I2468" s="224"/>
      <c r="J2468" s="68"/>
      <c r="K2468" s="67">
        <f t="shared" si="46"/>
        <v>1548000</v>
      </c>
      <c r="L2468" s="199"/>
    </row>
    <row r="2469" spans="1:13" ht="51" x14ac:dyDescent="0.35">
      <c r="A2469" s="23">
        <v>23010101</v>
      </c>
      <c r="B2469" s="436" t="s">
        <v>2893</v>
      </c>
      <c r="C2469" s="23">
        <v>70443</v>
      </c>
      <c r="D2469" s="46">
        <v>60000010103</v>
      </c>
      <c r="E2469" s="25">
        <v>3101</v>
      </c>
      <c r="F2469" s="23">
        <v>10721300</v>
      </c>
      <c r="G2469" s="47" t="s">
        <v>517</v>
      </c>
      <c r="H2469" s="67">
        <v>15480000</v>
      </c>
      <c r="I2469" s="224"/>
      <c r="J2469" s="68"/>
      <c r="K2469" s="67">
        <f>SUM(H2469,J2469)</f>
        <v>15480000</v>
      </c>
      <c r="L2469" s="199"/>
    </row>
    <row r="2470" spans="1:13" ht="76.5" x14ac:dyDescent="0.35">
      <c r="A2470" s="23">
        <v>23010101</v>
      </c>
      <c r="B2470" s="436" t="s">
        <v>2893</v>
      </c>
      <c r="C2470" s="23">
        <v>70443</v>
      </c>
      <c r="D2470" s="46">
        <v>50000010104</v>
      </c>
      <c r="E2470" s="25">
        <v>3101</v>
      </c>
      <c r="F2470" s="23">
        <v>10721300</v>
      </c>
      <c r="G2470" s="47" t="s">
        <v>518</v>
      </c>
      <c r="H2470" s="67">
        <v>50000000</v>
      </c>
      <c r="I2470" s="224"/>
      <c r="J2470" s="312">
        <v>-20000000</v>
      </c>
      <c r="K2470" s="67">
        <f>SUM(H2470,J2470)</f>
        <v>30000000</v>
      </c>
      <c r="L2470" s="199"/>
    </row>
    <row r="2471" spans="1:13" ht="51" x14ac:dyDescent="0.35">
      <c r="A2471" s="54">
        <v>22080102</v>
      </c>
      <c r="B2471" s="436" t="s">
        <v>2890</v>
      </c>
      <c r="C2471" s="54">
        <v>70131</v>
      </c>
      <c r="D2471" s="55">
        <v>0</v>
      </c>
      <c r="E2471" s="56">
        <v>2101</v>
      </c>
      <c r="F2471" s="54">
        <v>10721300</v>
      </c>
      <c r="G2471" s="86" t="s">
        <v>235</v>
      </c>
      <c r="H2471" s="89">
        <v>300000</v>
      </c>
      <c r="I2471" s="245">
        <v>84285000</v>
      </c>
      <c r="J2471" s="534">
        <v>400000000</v>
      </c>
      <c r="K2471" s="89">
        <f>SUM(H2471,J2471)</f>
        <v>400300000</v>
      </c>
      <c r="L2471" s="204" t="s">
        <v>2550</v>
      </c>
    </row>
    <row r="2472" spans="1:13" x14ac:dyDescent="0.35">
      <c r="A2472" s="23">
        <v>22070201</v>
      </c>
      <c r="B2472" s="436" t="s">
        <v>2891</v>
      </c>
      <c r="C2472" s="23">
        <v>70131</v>
      </c>
      <c r="D2472" s="24">
        <v>0</v>
      </c>
      <c r="E2472" s="25">
        <v>2101</v>
      </c>
      <c r="F2472" s="23">
        <v>10721300</v>
      </c>
      <c r="G2472" s="26" t="s">
        <v>292</v>
      </c>
      <c r="H2472" s="41">
        <v>20000000</v>
      </c>
      <c r="I2472" s="220"/>
      <c r="J2472" s="27">
        <v>-10000000</v>
      </c>
      <c r="K2472" s="27">
        <f>H2472+J2472</f>
        <v>10000000</v>
      </c>
      <c r="L2472" s="199"/>
    </row>
    <row r="2473" spans="1:13" x14ac:dyDescent="0.35">
      <c r="A2473" s="23">
        <v>22070103</v>
      </c>
      <c r="B2473" s="436" t="s">
        <v>2891</v>
      </c>
      <c r="C2473" s="23">
        <v>70131</v>
      </c>
      <c r="D2473" s="24">
        <v>0</v>
      </c>
      <c r="E2473" s="25">
        <v>2101</v>
      </c>
      <c r="F2473" s="23">
        <v>10721300</v>
      </c>
      <c r="G2473" s="26" t="s">
        <v>291</v>
      </c>
      <c r="H2473" s="27">
        <v>200000000</v>
      </c>
      <c r="I2473" s="215"/>
      <c r="J2473" s="150">
        <v>-72830000</v>
      </c>
      <c r="K2473" s="27">
        <f>H2473+J2473</f>
        <v>127170000</v>
      </c>
      <c r="L2473" s="199"/>
    </row>
    <row r="2474" spans="1:13" ht="51" x14ac:dyDescent="0.35">
      <c r="A2474" s="23">
        <v>22070102</v>
      </c>
      <c r="B2474" s="436" t="s">
        <v>2890</v>
      </c>
      <c r="C2474" s="23">
        <v>70133</v>
      </c>
      <c r="D2474" s="24">
        <v>0</v>
      </c>
      <c r="E2474" s="25">
        <v>2101</v>
      </c>
      <c r="F2474" s="23">
        <v>10721300</v>
      </c>
      <c r="G2474" s="47" t="s">
        <v>231</v>
      </c>
      <c r="H2474" s="68">
        <v>242000000</v>
      </c>
      <c r="I2474" s="226">
        <v>22841996.199999999</v>
      </c>
      <c r="J2474" s="68"/>
      <c r="K2474" s="67">
        <f t="shared" ref="K2474:K2500" si="47">SUM(H2474,J2474)</f>
        <v>242000000</v>
      </c>
      <c r="L2474" s="199"/>
    </row>
    <row r="2475" spans="1:13" x14ac:dyDescent="0.35">
      <c r="A2475" s="23">
        <v>22070101</v>
      </c>
      <c r="B2475" s="436" t="s">
        <v>2893</v>
      </c>
      <c r="C2475" s="23">
        <v>70131</v>
      </c>
      <c r="D2475" s="24">
        <v>0</v>
      </c>
      <c r="E2475" s="25">
        <v>2101</v>
      </c>
      <c r="F2475" s="23">
        <v>10721300</v>
      </c>
      <c r="G2475" s="26" t="s">
        <v>763</v>
      </c>
      <c r="H2475" s="27">
        <v>247492885</v>
      </c>
      <c r="I2475" s="215"/>
      <c r="J2475" s="41">
        <v>-150000000</v>
      </c>
      <c r="K2475" s="27">
        <f t="shared" si="47"/>
        <v>97492885</v>
      </c>
      <c r="L2475" s="199"/>
    </row>
    <row r="2476" spans="1:13" ht="76.5" x14ac:dyDescent="0.35">
      <c r="A2476" s="54">
        <v>22070101</v>
      </c>
      <c r="B2476" s="436" t="s">
        <v>2893</v>
      </c>
      <c r="C2476" s="54">
        <v>70131</v>
      </c>
      <c r="D2476" s="55">
        <v>0</v>
      </c>
      <c r="E2476" s="56">
        <v>2101</v>
      </c>
      <c r="F2476" s="54">
        <v>10721300</v>
      </c>
      <c r="G2476" s="57" t="s">
        <v>980</v>
      </c>
      <c r="H2476" s="117">
        <v>100000000</v>
      </c>
      <c r="I2476" s="263">
        <v>5595500</v>
      </c>
      <c r="J2476" s="122"/>
      <c r="K2476" s="117">
        <f t="shared" si="47"/>
        <v>100000000</v>
      </c>
      <c r="L2476" s="204" t="s">
        <v>2559</v>
      </c>
    </row>
    <row r="2477" spans="1:13" x14ac:dyDescent="0.35">
      <c r="A2477" s="23">
        <v>22060204</v>
      </c>
      <c r="B2477" s="436" t="s">
        <v>2891</v>
      </c>
      <c r="C2477" s="23">
        <v>70131</v>
      </c>
      <c r="D2477" s="24">
        <v>0</v>
      </c>
      <c r="E2477" s="25">
        <v>2101</v>
      </c>
      <c r="F2477" s="23">
        <v>10721300</v>
      </c>
      <c r="G2477" s="26" t="s">
        <v>1027</v>
      </c>
      <c r="H2477" s="135">
        <v>100000000</v>
      </c>
      <c r="I2477" s="269"/>
      <c r="J2477" s="136"/>
      <c r="K2477" s="135">
        <f t="shared" si="47"/>
        <v>100000000</v>
      </c>
      <c r="L2477" s="199"/>
    </row>
    <row r="2478" spans="1:13" x14ac:dyDescent="0.35">
      <c r="A2478" s="23">
        <v>22060204</v>
      </c>
      <c r="B2478" s="436" t="s">
        <v>2891</v>
      </c>
      <c r="C2478" s="23">
        <v>70131</v>
      </c>
      <c r="D2478" s="24">
        <v>0</v>
      </c>
      <c r="E2478" s="25">
        <v>2101</v>
      </c>
      <c r="F2478" s="23">
        <v>10721300</v>
      </c>
      <c r="G2478" s="26" t="s">
        <v>1028</v>
      </c>
      <c r="H2478" s="135">
        <v>8400000000</v>
      </c>
      <c r="I2478" s="269">
        <v>5731574168.1599998</v>
      </c>
      <c r="J2478" s="135"/>
      <c r="K2478" s="135">
        <f t="shared" si="47"/>
        <v>8400000000</v>
      </c>
      <c r="L2478" s="199"/>
    </row>
    <row r="2479" spans="1:13" x14ac:dyDescent="0.35">
      <c r="A2479" s="23">
        <v>22060103</v>
      </c>
      <c r="B2479" s="436" t="s">
        <v>2891</v>
      </c>
      <c r="C2479" s="23">
        <v>70131</v>
      </c>
      <c r="D2479" s="24">
        <v>0</v>
      </c>
      <c r="E2479" s="25">
        <v>2101</v>
      </c>
      <c r="F2479" s="23">
        <v>10721300</v>
      </c>
      <c r="G2479" s="26" t="s">
        <v>1026</v>
      </c>
      <c r="H2479" s="135">
        <v>500000000</v>
      </c>
      <c r="I2479" s="269">
        <v>198836994.72999999</v>
      </c>
      <c r="J2479" s="135"/>
      <c r="K2479" s="135">
        <f t="shared" si="47"/>
        <v>500000000</v>
      </c>
      <c r="L2479" s="199"/>
    </row>
    <row r="2480" spans="1:13" x14ac:dyDescent="0.35">
      <c r="A2480" s="23">
        <v>22050108</v>
      </c>
      <c r="B2480" s="436" t="s">
        <v>2891</v>
      </c>
      <c r="C2480" s="23">
        <v>70133</v>
      </c>
      <c r="D2480" s="24">
        <v>0</v>
      </c>
      <c r="E2480" s="25">
        <v>2101</v>
      </c>
      <c r="F2480" s="23">
        <v>10721300</v>
      </c>
      <c r="G2480" s="26" t="s">
        <v>284</v>
      </c>
      <c r="H2480" s="27">
        <v>20000000</v>
      </c>
      <c r="I2480" s="215"/>
      <c r="J2480" s="39"/>
      <c r="K2480" s="27">
        <f t="shared" si="47"/>
        <v>20000000</v>
      </c>
      <c r="L2480" s="200"/>
    </row>
    <row r="2481" spans="1:12" x14ac:dyDescent="0.35">
      <c r="A2481" s="23">
        <v>22040111</v>
      </c>
      <c r="B2481" s="436" t="s">
        <v>2892</v>
      </c>
      <c r="C2481" s="23">
        <v>70133</v>
      </c>
      <c r="D2481" s="24">
        <v>0</v>
      </c>
      <c r="E2481" s="25">
        <v>2101</v>
      </c>
      <c r="F2481" s="23">
        <v>10721300</v>
      </c>
      <c r="G2481" s="26" t="s">
        <v>412</v>
      </c>
      <c r="H2481" s="27">
        <v>220500</v>
      </c>
      <c r="I2481" s="215"/>
      <c r="J2481" s="27">
        <v>200000</v>
      </c>
      <c r="K2481" s="27">
        <f t="shared" si="47"/>
        <v>420500</v>
      </c>
      <c r="L2481" s="199"/>
    </row>
    <row r="2482" spans="1:12" x14ac:dyDescent="0.35">
      <c r="A2482" s="23">
        <v>22040110</v>
      </c>
      <c r="B2482" s="436" t="s">
        <v>2892</v>
      </c>
      <c r="C2482" s="23">
        <v>70133</v>
      </c>
      <c r="D2482" s="24">
        <v>0</v>
      </c>
      <c r="E2482" s="25">
        <v>2101</v>
      </c>
      <c r="F2482" s="23">
        <v>10721300</v>
      </c>
      <c r="G2482" s="26" t="s">
        <v>411</v>
      </c>
      <c r="H2482" s="27">
        <v>483000</v>
      </c>
      <c r="I2482" s="215"/>
      <c r="J2482" s="27"/>
      <c r="K2482" s="27">
        <f t="shared" si="47"/>
        <v>483000</v>
      </c>
      <c r="L2482" s="199"/>
    </row>
    <row r="2483" spans="1:12" ht="51" x14ac:dyDescent="0.35">
      <c r="A2483" s="23">
        <v>22040110</v>
      </c>
      <c r="B2483" s="436" t="s">
        <v>2893</v>
      </c>
      <c r="C2483" s="23">
        <v>70131</v>
      </c>
      <c r="D2483" s="24">
        <v>0</v>
      </c>
      <c r="E2483" s="25">
        <v>2101</v>
      </c>
      <c r="F2483" s="23">
        <v>10721300</v>
      </c>
      <c r="G2483" s="26" t="s">
        <v>489</v>
      </c>
      <c r="H2483" s="67">
        <v>750000</v>
      </c>
      <c r="I2483" s="224"/>
      <c r="J2483" s="68"/>
      <c r="K2483" s="67">
        <f t="shared" si="47"/>
        <v>750000</v>
      </c>
      <c r="L2483" s="199"/>
    </row>
    <row r="2484" spans="1:12" x14ac:dyDescent="0.35">
      <c r="A2484" s="34">
        <v>22040109</v>
      </c>
      <c r="B2484" s="436" t="s">
        <v>2890</v>
      </c>
      <c r="C2484" s="34">
        <v>70133</v>
      </c>
      <c r="D2484" s="35">
        <v>0</v>
      </c>
      <c r="E2484" s="36">
        <v>2101</v>
      </c>
      <c r="F2484" s="34">
        <v>10721300</v>
      </c>
      <c r="G2484" s="37" t="s">
        <v>178</v>
      </c>
      <c r="H2484" s="70">
        <v>950000000</v>
      </c>
      <c r="I2484" s="223">
        <v>298767105</v>
      </c>
      <c r="J2484" s="70">
        <v>350000000</v>
      </c>
      <c r="K2484" s="542">
        <f t="shared" si="47"/>
        <v>1300000000</v>
      </c>
      <c r="L2484" s="198"/>
    </row>
    <row r="2485" spans="1:12" x14ac:dyDescent="0.35">
      <c r="A2485" s="23">
        <v>22040109</v>
      </c>
      <c r="B2485" s="436" t="s">
        <v>2890</v>
      </c>
      <c r="C2485" s="23"/>
      <c r="D2485" s="24"/>
      <c r="E2485" s="25"/>
      <c r="F2485" s="23"/>
      <c r="G2485" s="26" t="s">
        <v>178</v>
      </c>
      <c r="H2485" s="27"/>
      <c r="I2485" s="215"/>
      <c r="J2485" s="41">
        <v>635350997.89283752</v>
      </c>
      <c r="K2485" s="27">
        <f t="shared" si="47"/>
        <v>635350997.89283752</v>
      </c>
      <c r="L2485" s="201"/>
    </row>
    <row r="2486" spans="1:12" x14ac:dyDescent="0.35">
      <c r="A2486" s="23">
        <v>22040109</v>
      </c>
      <c r="B2486" s="436" t="s">
        <v>2891</v>
      </c>
      <c r="C2486" s="23">
        <v>70133</v>
      </c>
      <c r="D2486" s="24">
        <v>0</v>
      </c>
      <c r="E2486" s="25">
        <v>2101</v>
      </c>
      <c r="F2486" s="23">
        <v>10721300</v>
      </c>
      <c r="G2486" s="26" t="s">
        <v>178</v>
      </c>
      <c r="H2486" s="27">
        <v>4326000</v>
      </c>
      <c r="I2486" s="215"/>
      <c r="J2486" s="27"/>
      <c r="K2486" s="27">
        <f t="shared" si="47"/>
        <v>4326000</v>
      </c>
      <c r="L2486" s="200"/>
    </row>
    <row r="2487" spans="1:12" x14ac:dyDescent="0.35">
      <c r="A2487" s="23">
        <v>22040109</v>
      </c>
      <c r="B2487" s="436" t="s">
        <v>2891</v>
      </c>
      <c r="C2487" s="23">
        <v>70131</v>
      </c>
      <c r="D2487" s="24">
        <v>0</v>
      </c>
      <c r="E2487" s="25">
        <v>2101</v>
      </c>
      <c r="F2487" s="23">
        <v>10721300</v>
      </c>
      <c r="G2487" s="26" t="s">
        <v>178</v>
      </c>
      <c r="H2487" s="67">
        <v>1155000</v>
      </c>
      <c r="I2487" s="224"/>
      <c r="J2487" s="67"/>
      <c r="K2487" s="67">
        <f t="shared" si="47"/>
        <v>1155000</v>
      </c>
      <c r="L2487" s="199"/>
    </row>
    <row r="2488" spans="1:12" x14ac:dyDescent="0.35">
      <c r="A2488" s="23">
        <v>22040109</v>
      </c>
      <c r="B2488" s="436" t="s">
        <v>2891</v>
      </c>
      <c r="C2488" s="23">
        <v>70133</v>
      </c>
      <c r="D2488" s="24">
        <v>0</v>
      </c>
      <c r="E2488" s="25">
        <v>2101</v>
      </c>
      <c r="F2488" s="23">
        <v>10721300</v>
      </c>
      <c r="G2488" s="26" t="s">
        <v>178</v>
      </c>
      <c r="H2488" s="27">
        <v>50820</v>
      </c>
      <c r="I2488" s="215"/>
      <c r="J2488" s="41">
        <v>0</v>
      </c>
      <c r="K2488" s="27">
        <f t="shared" si="47"/>
        <v>50820</v>
      </c>
      <c r="L2488" s="199"/>
    </row>
    <row r="2489" spans="1:12" x14ac:dyDescent="0.35">
      <c r="A2489" s="23">
        <v>22040109</v>
      </c>
      <c r="B2489" s="436" t="s">
        <v>2892</v>
      </c>
      <c r="C2489" s="23">
        <v>70133</v>
      </c>
      <c r="D2489" s="24">
        <v>0</v>
      </c>
      <c r="E2489" s="25">
        <v>2101</v>
      </c>
      <c r="F2489" s="23">
        <v>10721300</v>
      </c>
      <c r="G2489" s="26" t="s">
        <v>178</v>
      </c>
      <c r="H2489" s="27">
        <v>357000</v>
      </c>
      <c r="I2489" s="215"/>
      <c r="J2489" s="27">
        <v>350000</v>
      </c>
      <c r="K2489" s="27">
        <f t="shared" si="47"/>
        <v>707000</v>
      </c>
      <c r="L2489" s="199"/>
    </row>
    <row r="2490" spans="1:12" x14ac:dyDescent="0.35">
      <c r="A2490" s="23">
        <v>22040109</v>
      </c>
      <c r="B2490" s="436" t="s">
        <v>2893</v>
      </c>
      <c r="C2490" s="23">
        <v>70133</v>
      </c>
      <c r="D2490" s="24">
        <v>0</v>
      </c>
      <c r="E2490" s="25">
        <v>2101</v>
      </c>
      <c r="F2490" s="23">
        <v>10721300</v>
      </c>
      <c r="G2490" s="26" t="s">
        <v>178</v>
      </c>
      <c r="H2490" s="67">
        <v>2793000</v>
      </c>
      <c r="I2490" s="224">
        <v>1833500</v>
      </c>
      <c r="J2490" s="67">
        <v>707000</v>
      </c>
      <c r="K2490" s="67">
        <f t="shared" si="47"/>
        <v>3500000</v>
      </c>
      <c r="L2490" s="199"/>
    </row>
    <row r="2491" spans="1:12" x14ac:dyDescent="0.35">
      <c r="A2491" s="23">
        <v>22040109</v>
      </c>
      <c r="B2491" s="436" t="s">
        <v>2893</v>
      </c>
      <c r="C2491" s="23">
        <v>70131</v>
      </c>
      <c r="D2491" s="24">
        <v>0</v>
      </c>
      <c r="E2491" s="25">
        <v>2101</v>
      </c>
      <c r="F2491" s="23">
        <v>10721300</v>
      </c>
      <c r="G2491" s="26" t="s">
        <v>178</v>
      </c>
      <c r="H2491" s="67">
        <v>294000</v>
      </c>
      <c r="I2491" s="224">
        <v>85000</v>
      </c>
      <c r="J2491" s="67"/>
      <c r="K2491" s="67">
        <f t="shared" si="47"/>
        <v>294000</v>
      </c>
      <c r="L2491" s="200"/>
    </row>
    <row r="2492" spans="1:12" x14ac:dyDescent="0.35">
      <c r="A2492" s="23">
        <v>22040109</v>
      </c>
      <c r="B2492" s="436" t="s">
        <v>2893</v>
      </c>
      <c r="C2492" s="23">
        <v>70133</v>
      </c>
      <c r="D2492" s="24">
        <v>0</v>
      </c>
      <c r="E2492" s="25">
        <v>2101</v>
      </c>
      <c r="F2492" s="23">
        <v>10721300</v>
      </c>
      <c r="G2492" s="26" t="s">
        <v>178</v>
      </c>
      <c r="H2492" s="27">
        <v>252000</v>
      </c>
      <c r="I2492" s="215"/>
      <c r="J2492" s="27"/>
      <c r="K2492" s="41">
        <f t="shared" si="47"/>
        <v>252000</v>
      </c>
      <c r="L2492" s="199"/>
    </row>
    <row r="2493" spans="1:12" x14ac:dyDescent="0.35">
      <c r="A2493" s="23">
        <v>22040109</v>
      </c>
      <c r="B2493" s="436" t="s">
        <v>2893</v>
      </c>
      <c r="C2493" s="23">
        <v>70131</v>
      </c>
      <c r="D2493" s="24">
        <v>0</v>
      </c>
      <c r="E2493" s="25">
        <v>2101</v>
      </c>
      <c r="F2493" s="23">
        <v>10721300</v>
      </c>
      <c r="G2493" s="26" t="s">
        <v>178</v>
      </c>
      <c r="H2493" s="101">
        <v>100000</v>
      </c>
      <c r="I2493" s="255"/>
      <c r="J2493" s="102"/>
      <c r="K2493" s="101">
        <f t="shared" si="47"/>
        <v>100000</v>
      </c>
      <c r="L2493" s="199"/>
    </row>
    <row r="2494" spans="1:12" x14ac:dyDescent="0.35">
      <c r="A2494" s="54">
        <v>22040109</v>
      </c>
      <c r="B2494" s="436" t="s">
        <v>2893</v>
      </c>
      <c r="C2494" s="54">
        <v>70131</v>
      </c>
      <c r="D2494" s="55">
        <v>0</v>
      </c>
      <c r="E2494" s="56">
        <v>2101</v>
      </c>
      <c r="F2494" s="54">
        <v>10721300</v>
      </c>
      <c r="G2494" s="57" t="s">
        <v>760</v>
      </c>
      <c r="H2494" s="58">
        <v>203000000</v>
      </c>
      <c r="I2494" s="221">
        <v>0</v>
      </c>
      <c r="J2494" s="87">
        <v>-100000000</v>
      </c>
      <c r="K2494" s="58">
        <f t="shared" si="47"/>
        <v>103000000</v>
      </c>
      <c r="L2494" s="204" t="s">
        <v>2555</v>
      </c>
    </row>
    <row r="2495" spans="1:12" x14ac:dyDescent="0.35">
      <c r="A2495" s="54">
        <v>22040109</v>
      </c>
      <c r="B2495" s="436" t="s">
        <v>2893</v>
      </c>
      <c r="C2495" s="54">
        <v>70131</v>
      </c>
      <c r="D2495" s="55">
        <v>0</v>
      </c>
      <c r="E2495" s="56">
        <v>2101</v>
      </c>
      <c r="F2495" s="54">
        <v>10721300</v>
      </c>
      <c r="G2495" s="57" t="s">
        <v>761</v>
      </c>
      <c r="H2495" s="58">
        <v>250000000</v>
      </c>
      <c r="I2495" s="221">
        <v>0</v>
      </c>
      <c r="J2495" s="87">
        <v>-45800000</v>
      </c>
      <c r="K2495" s="58">
        <f t="shared" si="47"/>
        <v>204200000</v>
      </c>
      <c r="L2495" s="204" t="s">
        <v>2555</v>
      </c>
    </row>
    <row r="2496" spans="1:12" x14ac:dyDescent="0.35">
      <c r="A2496" s="54">
        <v>22040109</v>
      </c>
      <c r="B2496" s="436" t="s">
        <v>2893</v>
      </c>
      <c r="C2496" s="54">
        <v>70131</v>
      </c>
      <c r="D2496" s="55">
        <v>0</v>
      </c>
      <c r="E2496" s="56">
        <v>2101</v>
      </c>
      <c r="F2496" s="54">
        <v>10721300</v>
      </c>
      <c r="G2496" s="57" t="s">
        <v>762</v>
      </c>
      <c r="H2496" s="87">
        <v>250000000</v>
      </c>
      <c r="I2496" s="229">
        <v>9878017.3200000003</v>
      </c>
      <c r="J2496" s="87">
        <v>-150000000</v>
      </c>
      <c r="K2496" s="58">
        <f t="shared" si="47"/>
        <v>100000000</v>
      </c>
      <c r="L2496" s="204" t="s">
        <v>2555</v>
      </c>
    </row>
    <row r="2497" spans="1:12" x14ac:dyDescent="0.35">
      <c r="A2497" s="54">
        <v>22040109</v>
      </c>
      <c r="B2497" s="436" t="s">
        <v>2893</v>
      </c>
      <c r="C2497" s="54">
        <v>70133</v>
      </c>
      <c r="D2497" s="55">
        <v>0</v>
      </c>
      <c r="E2497" s="56">
        <v>2101</v>
      </c>
      <c r="F2497" s="54">
        <v>10721300</v>
      </c>
      <c r="G2497" s="57" t="s">
        <v>178</v>
      </c>
      <c r="H2497" s="58">
        <v>294000</v>
      </c>
      <c r="I2497" s="221">
        <v>300000</v>
      </c>
      <c r="J2497" s="58">
        <v>4000000</v>
      </c>
      <c r="K2497" s="58">
        <f t="shared" si="47"/>
        <v>4294000</v>
      </c>
      <c r="L2497" s="204" t="s">
        <v>2557</v>
      </c>
    </row>
    <row r="2498" spans="1:12" x14ac:dyDescent="0.35">
      <c r="A2498" s="23">
        <v>22040109</v>
      </c>
      <c r="B2498" s="436" t="s">
        <v>2893</v>
      </c>
      <c r="C2498" s="23">
        <v>70133</v>
      </c>
      <c r="D2498" s="24">
        <v>0</v>
      </c>
      <c r="E2498" s="25">
        <v>2101</v>
      </c>
      <c r="F2498" s="23">
        <v>10721300</v>
      </c>
      <c r="G2498" s="26" t="s">
        <v>978</v>
      </c>
      <c r="H2498" s="101">
        <v>1000000</v>
      </c>
      <c r="I2498" s="255">
        <v>0</v>
      </c>
      <c r="J2498" s="106"/>
      <c r="K2498" s="106">
        <f t="shared" si="47"/>
        <v>1000000</v>
      </c>
      <c r="L2498" s="199"/>
    </row>
    <row r="2499" spans="1:12" x14ac:dyDescent="0.35">
      <c r="A2499" s="78">
        <v>22040109</v>
      </c>
      <c r="B2499" s="436" t="s">
        <v>2893</v>
      </c>
      <c r="C2499" s="78">
        <v>70131</v>
      </c>
      <c r="D2499" s="137">
        <v>0</v>
      </c>
      <c r="E2499" s="80">
        <v>2101</v>
      </c>
      <c r="F2499" s="78">
        <v>10721300</v>
      </c>
      <c r="G2499" s="129" t="s">
        <v>2716</v>
      </c>
      <c r="H2499" s="130">
        <v>1045800</v>
      </c>
      <c r="I2499" s="262">
        <v>0</v>
      </c>
      <c r="J2499" s="130">
        <v>136012161.53</v>
      </c>
      <c r="K2499" s="130">
        <f t="shared" si="47"/>
        <v>137057961.53</v>
      </c>
      <c r="L2499" s="210" t="s">
        <v>2559</v>
      </c>
    </row>
    <row r="2500" spans="1:12" x14ac:dyDescent="0.35">
      <c r="A2500" s="23">
        <v>22040104</v>
      </c>
      <c r="B2500" s="436" t="s">
        <v>2893</v>
      </c>
      <c r="C2500" s="23">
        <v>70131</v>
      </c>
      <c r="D2500" s="24">
        <v>0</v>
      </c>
      <c r="E2500" s="25">
        <v>2101</v>
      </c>
      <c r="F2500" s="23">
        <v>10721300</v>
      </c>
      <c r="G2500" s="26" t="s">
        <v>1023</v>
      </c>
      <c r="H2500" s="101">
        <v>343480729</v>
      </c>
      <c r="I2500" s="255">
        <v>132884994</v>
      </c>
      <c r="J2500" s="101"/>
      <c r="K2500" s="101">
        <f t="shared" si="47"/>
        <v>343480729</v>
      </c>
      <c r="L2500" s="199"/>
    </row>
    <row r="2501" spans="1:12" x14ac:dyDescent="0.35">
      <c r="A2501" s="411">
        <v>22040101</v>
      </c>
      <c r="B2501" s="436" t="s">
        <v>2890</v>
      </c>
      <c r="C2501" s="413">
        <v>70133</v>
      </c>
      <c r="D2501" s="413" t="s">
        <v>192</v>
      </c>
      <c r="E2501" s="413" t="s">
        <v>193</v>
      </c>
      <c r="F2501" s="413" t="s">
        <v>194</v>
      </c>
      <c r="G2501" s="416" t="s">
        <v>202</v>
      </c>
      <c r="H2501" s="418"/>
      <c r="I2501" s="421"/>
      <c r="J2501" s="424"/>
      <c r="K2501" s="418">
        <v>0</v>
      </c>
      <c r="L2501" s="203"/>
    </row>
    <row r="2502" spans="1:12" x14ac:dyDescent="0.35">
      <c r="A2502" s="23">
        <v>22040101</v>
      </c>
      <c r="B2502" s="436" t="s">
        <v>2891</v>
      </c>
      <c r="C2502" s="23">
        <v>70131</v>
      </c>
      <c r="D2502" s="24">
        <v>0</v>
      </c>
      <c r="E2502" s="25">
        <v>2101</v>
      </c>
      <c r="F2502" s="23">
        <v>10721300</v>
      </c>
      <c r="G2502" s="26" t="s">
        <v>202</v>
      </c>
      <c r="H2502" s="41">
        <v>62665785</v>
      </c>
      <c r="I2502" s="220"/>
      <c r="J2502" s="27"/>
      <c r="K2502" s="27">
        <f>H2502+J2502</f>
        <v>62665785</v>
      </c>
      <c r="L2502" s="199"/>
    </row>
    <row r="2503" spans="1:12" ht="51" x14ac:dyDescent="0.35">
      <c r="A2503" s="23">
        <v>22040101</v>
      </c>
      <c r="B2503" s="436" t="s">
        <v>2893</v>
      </c>
      <c r="C2503" s="23">
        <v>70133</v>
      </c>
      <c r="D2503" s="24">
        <v>0</v>
      </c>
      <c r="E2503" s="23">
        <v>2101</v>
      </c>
      <c r="F2503" s="23">
        <v>10721300</v>
      </c>
      <c r="G2503" s="26" t="s">
        <v>956</v>
      </c>
      <c r="H2503" s="106">
        <v>1562795</v>
      </c>
      <c r="I2503" s="260">
        <v>624084</v>
      </c>
      <c r="J2503" s="101"/>
      <c r="K2503" s="548">
        <f>SUM(H2503,J2503)</f>
        <v>1562795</v>
      </c>
      <c r="L2503" s="199"/>
    </row>
    <row r="2504" spans="1:12" x14ac:dyDescent="0.35">
      <c r="A2504" s="23">
        <v>22021101</v>
      </c>
      <c r="B2504" s="436" t="s">
        <v>2891</v>
      </c>
      <c r="C2504" s="23">
        <v>70133</v>
      </c>
      <c r="D2504" s="24">
        <v>0</v>
      </c>
      <c r="E2504" s="25">
        <v>2101</v>
      </c>
      <c r="F2504" s="23">
        <v>10721300</v>
      </c>
      <c r="G2504" s="26" t="s">
        <v>285</v>
      </c>
      <c r="H2504" s="27">
        <v>5000000000</v>
      </c>
      <c r="I2504" s="215">
        <v>1031439822.25</v>
      </c>
      <c r="J2504" s="27">
        <v>-2500000000</v>
      </c>
      <c r="K2504" s="27">
        <f>SUM(H2504,J2504)</f>
        <v>2500000000</v>
      </c>
      <c r="L2504" s="200"/>
    </row>
    <row r="2505" spans="1:12" x14ac:dyDescent="0.35">
      <c r="A2505" s="23">
        <v>22021042</v>
      </c>
      <c r="B2505" s="436" t="s">
        <v>2890</v>
      </c>
      <c r="C2505" s="23">
        <v>70133</v>
      </c>
      <c r="D2505" s="24">
        <v>0</v>
      </c>
      <c r="E2505" s="25">
        <v>2101</v>
      </c>
      <c r="F2505" s="23">
        <v>10721300</v>
      </c>
      <c r="G2505" s="26" t="s">
        <v>177</v>
      </c>
      <c r="H2505" s="67">
        <v>131980000</v>
      </c>
      <c r="I2505" s="224"/>
      <c r="J2505" s="67"/>
      <c r="K2505" s="428">
        <f>SUM(H2505,J2505)</f>
        <v>131980000</v>
      </c>
      <c r="L2505" s="199"/>
    </row>
    <row r="2506" spans="1:12" x14ac:dyDescent="0.35">
      <c r="A2506" s="23">
        <v>22021042</v>
      </c>
      <c r="B2506" s="436" t="s">
        <v>2891</v>
      </c>
      <c r="C2506" s="23">
        <v>70133</v>
      </c>
      <c r="D2506" s="24">
        <v>0</v>
      </c>
      <c r="E2506" s="25">
        <v>2101</v>
      </c>
      <c r="F2506" s="23">
        <v>10721300</v>
      </c>
      <c r="G2506" s="26" t="s">
        <v>177</v>
      </c>
      <c r="H2506" s="27">
        <v>105000000</v>
      </c>
      <c r="I2506" s="215"/>
      <c r="J2506" s="27">
        <v>-50000000</v>
      </c>
      <c r="K2506" s="27">
        <f>SUM(H2506,J2506)</f>
        <v>55000000</v>
      </c>
      <c r="L2506" s="200"/>
    </row>
    <row r="2507" spans="1:12" x14ac:dyDescent="0.35">
      <c r="A2507" s="54">
        <v>22021041</v>
      </c>
      <c r="B2507" s="436" t="s">
        <v>2893</v>
      </c>
      <c r="C2507" s="54">
        <v>70131</v>
      </c>
      <c r="D2507" s="55">
        <v>0</v>
      </c>
      <c r="E2507" s="56">
        <v>2101</v>
      </c>
      <c r="F2507" s="54">
        <v>10721300</v>
      </c>
      <c r="G2507" s="57" t="s">
        <v>410</v>
      </c>
      <c r="H2507" s="58">
        <v>109330674.59999999</v>
      </c>
      <c r="I2507" s="221">
        <v>51981375.799999997</v>
      </c>
      <c r="J2507" s="58"/>
      <c r="K2507" s="116">
        <f>SUM(H2507,J2507)</f>
        <v>109330674.59999999</v>
      </c>
      <c r="L2507" s="204" t="s">
        <v>2555</v>
      </c>
    </row>
    <row r="2508" spans="1:12" x14ac:dyDescent="0.35">
      <c r="A2508" s="411">
        <v>22021021</v>
      </c>
      <c r="B2508" s="436" t="s">
        <v>2890</v>
      </c>
      <c r="C2508" s="413">
        <v>70133</v>
      </c>
      <c r="D2508" s="413" t="s">
        <v>192</v>
      </c>
      <c r="E2508" s="413" t="s">
        <v>193</v>
      </c>
      <c r="F2508" s="413" t="s">
        <v>194</v>
      </c>
      <c r="G2508" s="416" t="s">
        <v>201</v>
      </c>
      <c r="H2508" s="418">
        <v>210000</v>
      </c>
      <c r="I2508" s="421">
        <v>1000000</v>
      </c>
      <c r="J2508" s="424">
        <v>1500000</v>
      </c>
      <c r="K2508" s="418">
        <f>H2508+J2508</f>
        <v>1710000</v>
      </c>
      <c r="L2508" s="430"/>
    </row>
    <row r="2509" spans="1:12" x14ac:dyDescent="0.35">
      <c r="A2509" s="23">
        <v>22021021</v>
      </c>
      <c r="B2509" s="436" t="s">
        <v>2890</v>
      </c>
      <c r="C2509" s="23">
        <v>70133</v>
      </c>
      <c r="D2509" s="24">
        <v>0</v>
      </c>
      <c r="E2509" s="25">
        <v>2101</v>
      </c>
      <c r="F2509" s="23">
        <v>10721300</v>
      </c>
      <c r="G2509" s="26" t="s">
        <v>201</v>
      </c>
      <c r="H2509" s="27">
        <v>210000</v>
      </c>
      <c r="I2509" s="215">
        <v>100000</v>
      </c>
      <c r="J2509" s="27"/>
      <c r="K2509" s="27">
        <f t="shared" ref="K2509:K2540" si="48">SUM(H2509,J2509)</f>
        <v>210000</v>
      </c>
      <c r="L2509" s="199"/>
    </row>
    <row r="2510" spans="1:12" x14ac:dyDescent="0.35">
      <c r="A2510" s="23">
        <v>22021021</v>
      </c>
      <c r="B2510" s="436" t="s">
        <v>2890</v>
      </c>
      <c r="C2510" s="23">
        <v>70133</v>
      </c>
      <c r="D2510" s="24">
        <v>0</v>
      </c>
      <c r="E2510" s="25">
        <v>2101</v>
      </c>
      <c r="F2510" s="23">
        <v>10721300</v>
      </c>
      <c r="G2510" s="26" t="s">
        <v>201</v>
      </c>
      <c r="H2510" s="27"/>
      <c r="I2510" s="215"/>
      <c r="J2510" s="41">
        <v>1200000</v>
      </c>
      <c r="K2510" s="27">
        <f t="shared" si="48"/>
        <v>1200000</v>
      </c>
      <c r="L2510" s="199"/>
    </row>
    <row r="2511" spans="1:12" x14ac:dyDescent="0.35">
      <c r="A2511" s="23">
        <v>22021021</v>
      </c>
      <c r="B2511" s="436" t="s">
        <v>2890</v>
      </c>
      <c r="C2511" s="23">
        <v>70131</v>
      </c>
      <c r="D2511" s="24">
        <v>0</v>
      </c>
      <c r="E2511" s="25">
        <v>2101</v>
      </c>
      <c r="F2511" s="23">
        <v>10721300</v>
      </c>
      <c r="G2511" s="26" t="s">
        <v>201</v>
      </c>
      <c r="H2511" s="27"/>
      <c r="I2511" s="215">
        <v>2000000</v>
      </c>
      <c r="J2511" s="41">
        <v>15000000</v>
      </c>
      <c r="K2511" s="27">
        <f t="shared" si="48"/>
        <v>15000000</v>
      </c>
      <c r="L2511" s="199"/>
    </row>
    <row r="2512" spans="1:12" x14ac:dyDescent="0.35">
      <c r="A2512" s="23">
        <v>22021021</v>
      </c>
      <c r="B2512" s="436" t="s">
        <v>2890</v>
      </c>
      <c r="C2512" s="23">
        <v>70131</v>
      </c>
      <c r="D2512" s="24">
        <v>0</v>
      </c>
      <c r="E2512" s="25">
        <v>2101</v>
      </c>
      <c r="F2512" s="23">
        <v>10721300</v>
      </c>
      <c r="G2512" s="26" t="s">
        <v>201</v>
      </c>
      <c r="H2512" s="67">
        <v>117600000</v>
      </c>
      <c r="I2512" s="224">
        <v>39000000</v>
      </c>
      <c r="J2512" s="67"/>
      <c r="K2512" s="67">
        <f t="shared" si="48"/>
        <v>117600000</v>
      </c>
      <c r="L2512" s="199"/>
    </row>
    <row r="2513" spans="1:12" x14ac:dyDescent="0.35">
      <c r="A2513" s="23">
        <v>22021021</v>
      </c>
      <c r="B2513" s="436" t="s">
        <v>2891</v>
      </c>
      <c r="C2513" s="23">
        <v>70131</v>
      </c>
      <c r="D2513" s="24">
        <v>0</v>
      </c>
      <c r="E2513" s="25">
        <v>2101</v>
      </c>
      <c r="F2513" s="23">
        <v>10720500</v>
      </c>
      <c r="G2513" s="26" t="s">
        <v>201</v>
      </c>
      <c r="H2513" s="67">
        <v>1622481</v>
      </c>
      <c r="I2513" s="224">
        <v>296500</v>
      </c>
      <c r="J2513" s="67"/>
      <c r="K2513" s="67">
        <f t="shared" si="48"/>
        <v>1622481</v>
      </c>
      <c r="L2513" s="199"/>
    </row>
    <row r="2514" spans="1:12" x14ac:dyDescent="0.35">
      <c r="A2514" s="34">
        <v>22021021</v>
      </c>
      <c r="B2514" s="436" t="s">
        <v>2891</v>
      </c>
      <c r="C2514" s="34">
        <v>70131</v>
      </c>
      <c r="D2514" s="35">
        <v>0</v>
      </c>
      <c r="E2514" s="36">
        <v>2101</v>
      </c>
      <c r="F2514" s="34">
        <v>10721300</v>
      </c>
      <c r="G2514" s="37" t="s">
        <v>201</v>
      </c>
      <c r="H2514" s="70">
        <v>834750</v>
      </c>
      <c r="I2514" s="223"/>
      <c r="J2514" s="70"/>
      <c r="K2514" s="70">
        <f t="shared" si="48"/>
        <v>834750</v>
      </c>
      <c r="L2514" s="198"/>
    </row>
    <row r="2515" spans="1:12" ht="76.5" x14ac:dyDescent="0.35">
      <c r="A2515" s="23">
        <v>22021021</v>
      </c>
      <c r="B2515" s="436" t="s">
        <v>2891</v>
      </c>
      <c r="C2515" s="23">
        <v>70133</v>
      </c>
      <c r="D2515" s="24">
        <v>0</v>
      </c>
      <c r="E2515" s="25">
        <v>2101</v>
      </c>
      <c r="F2515" s="23">
        <v>10721300</v>
      </c>
      <c r="G2515" s="26" t="s">
        <v>293</v>
      </c>
      <c r="H2515" s="41">
        <v>70000000</v>
      </c>
      <c r="I2515" s="220">
        <v>30000</v>
      </c>
      <c r="J2515" s="41">
        <v>-9258079.4000000004</v>
      </c>
      <c r="K2515" s="27">
        <f t="shared" si="48"/>
        <v>60741920.600000001</v>
      </c>
      <c r="L2515" s="199"/>
    </row>
    <row r="2516" spans="1:12" x14ac:dyDescent="0.35">
      <c r="A2516" s="23">
        <v>22021021</v>
      </c>
      <c r="B2516" s="436" t="s">
        <v>2891</v>
      </c>
      <c r="C2516" s="23">
        <v>70133</v>
      </c>
      <c r="D2516" s="24">
        <v>0</v>
      </c>
      <c r="E2516" s="25">
        <v>2101</v>
      </c>
      <c r="F2516" s="23">
        <v>10721300</v>
      </c>
      <c r="G2516" s="26" t="s">
        <v>201</v>
      </c>
      <c r="H2516" s="67">
        <v>231000</v>
      </c>
      <c r="I2516" s="224"/>
      <c r="J2516" s="67"/>
      <c r="K2516" s="67">
        <f t="shared" si="48"/>
        <v>231000</v>
      </c>
      <c r="L2516" s="199"/>
    </row>
    <row r="2517" spans="1:12" x14ac:dyDescent="0.35">
      <c r="A2517" s="23">
        <v>22021021</v>
      </c>
      <c r="B2517" s="436" t="s">
        <v>2892</v>
      </c>
      <c r="C2517" s="23">
        <v>70133</v>
      </c>
      <c r="D2517" s="24">
        <v>0</v>
      </c>
      <c r="E2517" s="25">
        <v>2101</v>
      </c>
      <c r="F2517" s="23">
        <v>10721300</v>
      </c>
      <c r="G2517" s="26" t="s">
        <v>201</v>
      </c>
      <c r="H2517" s="27">
        <v>5985000</v>
      </c>
      <c r="I2517" s="215"/>
      <c r="J2517" s="27"/>
      <c r="K2517" s="27">
        <f t="shared" si="48"/>
        <v>5985000</v>
      </c>
      <c r="L2517" s="199"/>
    </row>
    <row r="2518" spans="1:12" x14ac:dyDescent="0.35">
      <c r="A2518" s="23">
        <v>22021021</v>
      </c>
      <c r="B2518" s="436" t="s">
        <v>2892</v>
      </c>
      <c r="C2518" s="23">
        <v>70131</v>
      </c>
      <c r="D2518" s="24">
        <v>0</v>
      </c>
      <c r="E2518" s="25">
        <v>2101</v>
      </c>
      <c r="F2518" s="23">
        <v>10721300</v>
      </c>
      <c r="G2518" s="26" t="s">
        <v>201</v>
      </c>
      <c r="H2518" s="27">
        <v>3045000</v>
      </c>
      <c r="I2518" s="215">
        <v>1420000</v>
      </c>
      <c r="J2518" s="27"/>
      <c r="K2518" s="27">
        <f t="shared" si="48"/>
        <v>3045000</v>
      </c>
      <c r="L2518" s="199"/>
    </row>
    <row r="2519" spans="1:12" x14ac:dyDescent="0.35">
      <c r="A2519" s="23">
        <v>22021021</v>
      </c>
      <c r="B2519" s="436" t="s">
        <v>2893</v>
      </c>
      <c r="C2519" s="23">
        <v>70131</v>
      </c>
      <c r="D2519" s="24">
        <v>0</v>
      </c>
      <c r="E2519" s="25">
        <v>2101</v>
      </c>
      <c r="F2519" s="23">
        <v>10721300</v>
      </c>
      <c r="G2519" s="26" t="s">
        <v>201</v>
      </c>
      <c r="H2519" s="67">
        <v>1000000</v>
      </c>
      <c r="I2519" s="224"/>
      <c r="J2519" s="68"/>
      <c r="K2519" s="67">
        <f t="shared" si="48"/>
        <v>1000000</v>
      </c>
      <c r="L2519" s="199"/>
    </row>
    <row r="2520" spans="1:12" x14ac:dyDescent="0.35">
      <c r="A2520" s="23">
        <v>22021021</v>
      </c>
      <c r="B2520" s="436" t="s">
        <v>2893</v>
      </c>
      <c r="C2520" s="23">
        <v>70131</v>
      </c>
      <c r="D2520" s="24">
        <v>0</v>
      </c>
      <c r="E2520" s="25">
        <v>2101</v>
      </c>
      <c r="F2520" s="23">
        <v>10721300</v>
      </c>
      <c r="G2520" s="26" t="s">
        <v>201</v>
      </c>
      <c r="H2520" s="67" t="s">
        <v>20</v>
      </c>
      <c r="I2520" s="224"/>
      <c r="J2520" s="68">
        <v>3500000</v>
      </c>
      <c r="K2520" s="67">
        <f t="shared" si="48"/>
        <v>3500000</v>
      </c>
      <c r="L2520" s="199"/>
    </row>
    <row r="2521" spans="1:12" x14ac:dyDescent="0.35">
      <c r="A2521" s="23">
        <v>22021021</v>
      </c>
      <c r="B2521" s="436" t="s">
        <v>2893</v>
      </c>
      <c r="C2521" s="23">
        <v>70133</v>
      </c>
      <c r="D2521" s="24">
        <v>0</v>
      </c>
      <c r="E2521" s="25">
        <v>2101</v>
      </c>
      <c r="F2521" s="23">
        <v>10721300</v>
      </c>
      <c r="G2521" s="26" t="s">
        <v>201</v>
      </c>
      <c r="H2521" s="67">
        <v>14542500</v>
      </c>
      <c r="I2521" s="224">
        <v>3180000</v>
      </c>
      <c r="J2521" s="67"/>
      <c r="K2521" s="67">
        <f t="shared" si="48"/>
        <v>14542500</v>
      </c>
      <c r="L2521" s="199"/>
    </row>
    <row r="2522" spans="1:12" x14ac:dyDescent="0.35">
      <c r="A2522" s="23">
        <v>22021021</v>
      </c>
      <c r="B2522" s="436" t="s">
        <v>2893</v>
      </c>
      <c r="C2522" s="23">
        <v>70131</v>
      </c>
      <c r="D2522" s="24">
        <v>0</v>
      </c>
      <c r="E2522" s="25">
        <v>2101</v>
      </c>
      <c r="F2522" s="23">
        <v>10721300</v>
      </c>
      <c r="G2522" s="26" t="s">
        <v>201</v>
      </c>
      <c r="H2522" s="67">
        <v>2000000</v>
      </c>
      <c r="I2522" s="224">
        <v>1250000</v>
      </c>
      <c r="J2522" s="68"/>
      <c r="K2522" s="67">
        <f t="shared" si="48"/>
        <v>2000000</v>
      </c>
      <c r="L2522" s="200"/>
    </row>
    <row r="2523" spans="1:12" x14ac:dyDescent="0.35">
      <c r="A2523" s="23">
        <v>22021021</v>
      </c>
      <c r="B2523" s="436" t="s">
        <v>2893</v>
      </c>
      <c r="C2523" s="23">
        <v>70133</v>
      </c>
      <c r="D2523" s="24">
        <v>0</v>
      </c>
      <c r="E2523" s="25">
        <v>2101</v>
      </c>
      <c r="F2523" s="23">
        <v>10721300</v>
      </c>
      <c r="G2523" s="26" t="s">
        <v>556</v>
      </c>
      <c r="H2523" s="27">
        <v>651000</v>
      </c>
      <c r="I2523" s="215"/>
      <c r="J2523" s="27">
        <v>20000000</v>
      </c>
      <c r="K2523" s="41">
        <f t="shared" si="48"/>
        <v>20651000</v>
      </c>
      <c r="L2523" s="199"/>
    </row>
    <row r="2524" spans="1:12" x14ac:dyDescent="0.35">
      <c r="A2524" s="23">
        <v>22021021</v>
      </c>
      <c r="B2524" s="436" t="s">
        <v>2893</v>
      </c>
      <c r="C2524" s="23">
        <v>70133</v>
      </c>
      <c r="D2524" s="24">
        <v>0</v>
      </c>
      <c r="E2524" s="25">
        <v>2101</v>
      </c>
      <c r="F2524" s="23">
        <v>10721300</v>
      </c>
      <c r="G2524" s="26" t="s">
        <v>201</v>
      </c>
      <c r="H2524" s="101">
        <v>7875000</v>
      </c>
      <c r="I2524" s="255">
        <v>13645000</v>
      </c>
      <c r="J2524" s="101"/>
      <c r="K2524" s="101">
        <f t="shared" si="48"/>
        <v>7875000</v>
      </c>
      <c r="L2524" s="200"/>
    </row>
    <row r="2525" spans="1:12" x14ac:dyDescent="0.35">
      <c r="A2525" s="23">
        <v>22021021</v>
      </c>
      <c r="B2525" s="436" t="s">
        <v>2893</v>
      </c>
      <c r="C2525" s="23">
        <v>70131</v>
      </c>
      <c r="D2525" s="24">
        <v>0</v>
      </c>
      <c r="E2525" s="25">
        <v>2101</v>
      </c>
      <c r="F2525" s="23">
        <v>10721300</v>
      </c>
      <c r="G2525" s="26" t="s">
        <v>201</v>
      </c>
      <c r="H2525" s="101">
        <v>210000</v>
      </c>
      <c r="I2525" s="255">
        <v>0</v>
      </c>
      <c r="J2525" s="101"/>
      <c r="K2525" s="101">
        <f t="shared" si="48"/>
        <v>210000</v>
      </c>
      <c r="L2525" s="199"/>
    </row>
    <row r="2526" spans="1:12" x14ac:dyDescent="0.35">
      <c r="A2526" s="23">
        <v>22021021</v>
      </c>
      <c r="B2526" s="436" t="s">
        <v>2893</v>
      </c>
      <c r="C2526" s="23">
        <v>70133</v>
      </c>
      <c r="D2526" s="24">
        <v>0</v>
      </c>
      <c r="E2526" s="25">
        <v>2101</v>
      </c>
      <c r="F2526" s="23">
        <v>10721300</v>
      </c>
      <c r="G2526" s="26" t="s">
        <v>201</v>
      </c>
      <c r="H2526" s="101">
        <v>1680000</v>
      </c>
      <c r="I2526" s="255">
        <v>1680000</v>
      </c>
      <c r="J2526" s="101"/>
      <c r="K2526" s="101">
        <f t="shared" si="48"/>
        <v>1680000</v>
      </c>
      <c r="L2526" s="200"/>
    </row>
    <row r="2527" spans="1:12" x14ac:dyDescent="0.35">
      <c r="A2527" s="54">
        <v>22021021</v>
      </c>
      <c r="B2527" s="436" t="s">
        <v>2893</v>
      </c>
      <c r="C2527" s="54">
        <v>70133</v>
      </c>
      <c r="D2527" s="55">
        <v>0</v>
      </c>
      <c r="E2527" s="56">
        <v>2101</v>
      </c>
      <c r="F2527" s="54">
        <v>10721300</v>
      </c>
      <c r="G2527" s="57" t="s">
        <v>201</v>
      </c>
      <c r="H2527" s="58">
        <v>405000</v>
      </c>
      <c r="I2527" s="221"/>
      <c r="J2527" s="87">
        <v>1000000</v>
      </c>
      <c r="K2527" s="58">
        <f t="shared" si="48"/>
        <v>1405000</v>
      </c>
      <c r="L2527" s="204" t="s">
        <v>2557</v>
      </c>
    </row>
    <row r="2528" spans="1:12" x14ac:dyDescent="0.35">
      <c r="A2528" s="23">
        <v>22021021</v>
      </c>
      <c r="B2528" s="436" t="s">
        <v>2893</v>
      </c>
      <c r="C2528" s="23">
        <v>70131</v>
      </c>
      <c r="D2528" s="24">
        <v>0</v>
      </c>
      <c r="E2528" s="25">
        <v>2101</v>
      </c>
      <c r="F2528" s="23">
        <v>10721300</v>
      </c>
      <c r="G2528" s="26" t="s">
        <v>201</v>
      </c>
      <c r="H2528" s="101">
        <v>3334800</v>
      </c>
      <c r="I2528" s="255"/>
      <c r="J2528" s="101"/>
      <c r="K2528" s="101">
        <f t="shared" si="48"/>
        <v>3334800</v>
      </c>
      <c r="L2528" s="199"/>
    </row>
    <row r="2529" spans="1:12" x14ac:dyDescent="0.35">
      <c r="A2529" s="34">
        <v>22021021</v>
      </c>
      <c r="B2529" s="436" t="s">
        <v>2893</v>
      </c>
      <c r="C2529" s="34">
        <v>70133</v>
      </c>
      <c r="D2529" s="35">
        <v>0</v>
      </c>
      <c r="E2529" s="36">
        <v>2101</v>
      </c>
      <c r="F2529" s="34">
        <v>10721300</v>
      </c>
      <c r="G2529" s="37" t="s">
        <v>201</v>
      </c>
      <c r="H2529" s="99">
        <v>10000000</v>
      </c>
      <c r="I2529" s="254">
        <v>0</v>
      </c>
      <c r="J2529" s="132">
        <v>-5000000</v>
      </c>
      <c r="K2529" s="114">
        <f t="shared" si="48"/>
        <v>5000000</v>
      </c>
      <c r="L2529" s="198"/>
    </row>
    <row r="2530" spans="1:12" x14ac:dyDescent="0.35">
      <c r="A2530" s="23">
        <v>22021021</v>
      </c>
      <c r="B2530" s="436" t="s">
        <v>2893</v>
      </c>
      <c r="C2530" s="23">
        <v>70131</v>
      </c>
      <c r="D2530" s="24">
        <v>0</v>
      </c>
      <c r="E2530" s="25">
        <v>2101</v>
      </c>
      <c r="F2530" s="23">
        <v>10721300</v>
      </c>
      <c r="G2530" s="26" t="s">
        <v>201</v>
      </c>
      <c r="H2530" s="101">
        <v>4000000</v>
      </c>
      <c r="I2530" s="255">
        <v>1498000</v>
      </c>
      <c r="J2530" s="106"/>
      <c r="K2530" s="101">
        <f t="shared" si="48"/>
        <v>4000000</v>
      </c>
      <c r="L2530" s="199"/>
    </row>
    <row r="2531" spans="1:12" x14ac:dyDescent="0.35">
      <c r="A2531" s="23">
        <v>22021021</v>
      </c>
      <c r="B2531" s="436" t="s">
        <v>2893</v>
      </c>
      <c r="C2531" s="23">
        <v>70133</v>
      </c>
      <c r="D2531" s="24">
        <v>0</v>
      </c>
      <c r="E2531" s="23">
        <v>2101</v>
      </c>
      <c r="F2531" s="23">
        <v>10721300</v>
      </c>
      <c r="G2531" s="26" t="s">
        <v>201</v>
      </c>
      <c r="H2531" s="101">
        <v>3000000</v>
      </c>
      <c r="I2531" s="255">
        <v>0</v>
      </c>
      <c r="J2531" s="106"/>
      <c r="K2531" s="101">
        <f t="shared" si="48"/>
        <v>3000000</v>
      </c>
      <c r="L2531" s="199"/>
    </row>
    <row r="2532" spans="1:12" x14ac:dyDescent="0.35">
      <c r="A2532" s="23">
        <v>22021020</v>
      </c>
      <c r="B2532" s="436" t="s">
        <v>2890</v>
      </c>
      <c r="C2532" s="23">
        <v>71033</v>
      </c>
      <c r="D2532" s="24">
        <v>0</v>
      </c>
      <c r="E2532" s="25">
        <v>1100</v>
      </c>
      <c r="F2532" s="23">
        <v>10721300</v>
      </c>
      <c r="G2532" s="26" t="s">
        <v>2769</v>
      </c>
      <c r="H2532" s="27">
        <v>0</v>
      </c>
      <c r="I2532" s="282"/>
      <c r="J2532" s="41"/>
      <c r="K2532" s="27">
        <f t="shared" si="48"/>
        <v>0</v>
      </c>
      <c r="L2532" s="199"/>
    </row>
    <row r="2533" spans="1:12" x14ac:dyDescent="0.35">
      <c r="A2533" s="23">
        <v>22021019</v>
      </c>
      <c r="B2533" s="436" t="s">
        <v>2893</v>
      </c>
      <c r="C2533" s="23">
        <v>70133</v>
      </c>
      <c r="D2533" s="24">
        <v>0</v>
      </c>
      <c r="E2533" s="25">
        <v>2101</v>
      </c>
      <c r="F2533" s="23">
        <v>10721300</v>
      </c>
      <c r="G2533" s="26" t="s">
        <v>581</v>
      </c>
      <c r="H2533" s="101">
        <v>1000000</v>
      </c>
      <c r="I2533" s="255"/>
      <c r="J2533" s="106"/>
      <c r="K2533" s="101">
        <f t="shared" si="48"/>
        <v>1000000</v>
      </c>
      <c r="L2533" s="200"/>
    </row>
    <row r="2534" spans="1:12" x14ac:dyDescent="0.35">
      <c r="A2534" s="54">
        <v>22021019</v>
      </c>
      <c r="B2534" s="436" t="s">
        <v>2893</v>
      </c>
      <c r="C2534" s="54">
        <v>70133</v>
      </c>
      <c r="D2534" s="55">
        <v>0</v>
      </c>
      <c r="E2534" s="56">
        <v>2101</v>
      </c>
      <c r="F2534" s="54">
        <v>10721300</v>
      </c>
      <c r="G2534" s="57" t="s">
        <v>957</v>
      </c>
      <c r="H2534" s="58">
        <v>405000</v>
      </c>
      <c r="I2534" s="221"/>
      <c r="J2534" s="87"/>
      <c r="K2534" s="58">
        <f t="shared" si="48"/>
        <v>405000</v>
      </c>
      <c r="L2534" s="204" t="s">
        <v>2557</v>
      </c>
    </row>
    <row r="2535" spans="1:12" x14ac:dyDescent="0.35">
      <c r="A2535" s="54">
        <v>22021015</v>
      </c>
      <c r="B2535" s="436" t="s">
        <v>2893</v>
      </c>
      <c r="C2535" s="54">
        <v>70131</v>
      </c>
      <c r="D2535" s="55">
        <v>0</v>
      </c>
      <c r="E2535" s="56">
        <v>2101</v>
      </c>
      <c r="F2535" s="54">
        <v>10721300</v>
      </c>
      <c r="G2535" s="57" t="s">
        <v>975</v>
      </c>
      <c r="H2535" s="118">
        <v>20000000</v>
      </c>
      <c r="I2535" s="267"/>
      <c r="J2535" s="122">
        <v>-11400000</v>
      </c>
      <c r="K2535" s="117">
        <f t="shared" si="48"/>
        <v>8600000</v>
      </c>
      <c r="L2535" s="204" t="s">
        <v>2558</v>
      </c>
    </row>
    <row r="2536" spans="1:12" x14ac:dyDescent="0.35">
      <c r="A2536" s="23">
        <v>22021014</v>
      </c>
      <c r="B2536" s="436" t="s">
        <v>2890</v>
      </c>
      <c r="C2536" s="23">
        <v>70133</v>
      </c>
      <c r="D2536" s="24">
        <v>0</v>
      </c>
      <c r="E2536" s="25">
        <v>2101</v>
      </c>
      <c r="F2536" s="23">
        <v>10721300</v>
      </c>
      <c r="G2536" s="26" t="s">
        <v>206</v>
      </c>
      <c r="H2536" s="27"/>
      <c r="I2536" s="215">
        <v>57000</v>
      </c>
      <c r="J2536" s="41">
        <v>150000</v>
      </c>
      <c r="K2536" s="27">
        <f t="shared" si="48"/>
        <v>150000</v>
      </c>
      <c r="L2536" s="199"/>
    </row>
    <row r="2537" spans="1:12" x14ac:dyDescent="0.35">
      <c r="A2537" s="411">
        <v>22021014</v>
      </c>
      <c r="B2537" s="436" t="s">
        <v>2891</v>
      </c>
      <c r="C2537" s="411">
        <v>70131</v>
      </c>
      <c r="D2537" s="411" t="s">
        <v>192</v>
      </c>
      <c r="E2537" s="413" t="s">
        <v>193</v>
      </c>
      <c r="F2537" s="411">
        <v>10721300</v>
      </c>
      <c r="G2537" s="416" t="s">
        <v>206</v>
      </c>
      <c r="H2537" s="419">
        <v>7967.5595999999996</v>
      </c>
      <c r="I2537" s="422"/>
      <c r="J2537" s="425">
        <v>492032</v>
      </c>
      <c r="K2537" s="538">
        <f t="shared" si="48"/>
        <v>499999.55959999998</v>
      </c>
      <c r="L2537" s="395"/>
    </row>
    <row r="2538" spans="1:12" x14ac:dyDescent="0.35">
      <c r="A2538" s="23">
        <v>22021014</v>
      </c>
      <c r="B2538" s="436" t="s">
        <v>2891</v>
      </c>
      <c r="C2538" s="23">
        <v>70133</v>
      </c>
      <c r="D2538" s="24">
        <v>0</v>
      </c>
      <c r="E2538" s="25">
        <v>2101</v>
      </c>
      <c r="F2538" s="23">
        <v>10721300</v>
      </c>
      <c r="G2538" s="26" t="s">
        <v>206</v>
      </c>
      <c r="H2538" s="27">
        <v>35000000</v>
      </c>
      <c r="I2538" s="215"/>
      <c r="J2538" s="27">
        <v>45000000</v>
      </c>
      <c r="K2538" s="27">
        <f t="shared" si="48"/>
        <v>80000000</v>
      </c>
      <c r="L2538" s="199"/>
    </row>
    <row r="2539" spans="1:12" x14ac:dyDescent="0.35">
      <c r="A2539" s="23">
        <v>22021014</v>
      </c>
      <c r="B2539" s="436" t="s">
        <v>2891</v>
      </c>
      <c r="C2539" s="23">
        <v>70131</v>
      </c>
      <c r="D2539" s="24">
        <v>0</v>
      </c>
      <c r="E2539" s="25">
        <v>2101</v>
      </c>
      <c r="F2539" s="23">
        <v>10721300</v>
      </c>
      <c r="G2539" s="26" t="s">
        <v>206</v>
      </c>
      <c r="H2539" s="67"/>
      <c r="I2539" s="224"/>
      <c r="J2539" s="67"/>
      <c r="K2539" s="68">
        <f t="shared" si="48"/>
        <v>0</v>
      </c>
      <c r="L2539" s="199"/>
    </row>
    <row r="2540" spans="1:12" x14ac:dyDescent="0.35">
      <c r="A2540" s="23">
        <v>22021014</v>
      </c>
      <c r="B2540" s="436" t="s">
        <v>2893</v>
      </c>
      <c r="C2540" s="23">
        <v>70131</v>
      </c>
      <c r="D2540" s="24">
        <v>0</v>
      </c>
      <c r="E2540" s="25">
        <v>2101</v>
      </c>
      <c r="F2540" s="23">
        <v>10721300</v>
      </c>
      <c r="G2540" s="26" t="s">
        <v>759</v>
      </c>
      <c r="H2540" s="27"/>
      <c r="I2540" s="215">
        <v>0</v>
      </c>
      <c r="J2540" s="41"/>
      <c r="K2540" s="41">
        <f t="shared" si="48"/>
        <v>0</v>
      </c>
      <c r="L2540" s="199"/>
    </row>
    <row r="2541" spans="1:12" x14ac:dyDescent="0.35">
      <c r="A2541" s="23">
        <v>22021014</v>
      </c>
      <c r="B2541" s="436" t="s">
        <v>2893</v>
      </c>
      <c r="C2541" s="23">
        <v>70133</v>
      </c>
      <c r="D2541" s="24">
        <v>0</v>
      </c>
      <c r="E2541" s="25">
        <v>2101</v>
      </c>
      <c r="F2541" s="23">
        <v>10721300</v>
      </c>
      <c r="G2541" s="26" t="s">
        <v>206</v>
      </c>
      <c r="H2541" s="27"/>
      <c r="I2541" s="215"/>
      <c r="J2541" s="41"/>
      <c r="K2541" s="41">
        <f t="shared" ref="K2541:K2568" si="49">SUM(H2541,J2541)</f>
        <v>0</v>
      </c>
      <c r="L2541" s="199"/>
    </row>
    <row r="2542" spans="1:12" x14ac:dyDescent="0.35">
      <c r="A2542" s="23">
        <v>22021014</v>
      </c>
      <c r="B2542" s="436" t="s">
        <v>2893</v>
      </c>
      <c r="C2542" s="23">
        <v>70133</v>
      </c>
      <c r="D2542" s="24">
        <v>0</v>
      </c>
      <c r="E2542" s="25">
        <v>2101</v>
      </c>
      <c r="F2542" s="23">
        <v>10721300</v>
      </c>
      <c r="G2542" s="26" t="s">
        <v>206</v>
      </c>
      <c r="H2542" s="101"/>
      <c r="I2542" s="255"/>
      <c r="J2542" s="106"/>
      <c r="K2542" s="101">
        <f t="shared" si="49"/>
        <v>0</v>
      </c>
      <c r="L2542" s="199"/>
    </row>
    <row r="2543" spans="1:12" x14ac:dyDescent="0.35">
      <c r="A2543" s="34">
        <v>22021011</v>
      </c>
      <c r="B2543" s="436" t="s">
        <v>2893</v>
      </c>
      <c r="C2543" s="34">
        <v>70131</v>
      </c>
      <c r="D2543" s="35">
        <v>0</v>
      </c>
      <c r="E2543" s="36">
        <v>2101</v>
      </c>
      <c r="F2543" s="34">
        <v>10721300</v>
      </c>
      <c r="G2543" s="37" t="s">
        <v>1022</v>
      </c>
      <c r="H2543" s="99">
        <v>2390644</v>
      </c>
      <c r="I2543" s="254">
        <v>1839900</v>
      </c>
      <c r="J2543" s="99"/>
      <c r="K2543" s="99">
        <f t="shared" si="49"/>
        <v>2390644</v>
      </c>
      <c r="L2543" s="198"/>
    </row>
    <row r="2544" spans="1:12" x14ac:dyDescent="0.35">
      <c r="A2544" s="23">
        <v>22021010</v>
      </c>
      <c r="B2544" s="436" t="s">
        <v>2893</v>
      </c>
      <c r="C2544" s="23">
        <v>70133</v>
      </c>
      <c r="D2544" s="24">
        <v>0</v>
      </c>
      <c r="E2544" s="25">
        <v>2101</v>
      </c>
      <c r="F2544" s="23">
        <v>10721300</v>
      </c>
      <c r="G2544" s="26" t="s">
        <v>580</v>
      </c>
      <c r="H2544" s="101">
        <v>34637064</v>
      </c>
      <c r="I2544" s="255">
        <v>64404883</v>
      </c>
      <c r="J2544" s="101"/>
      <c r="K2544" s="101">
        <f t="shared" si="49"/>
        <v>34637064</v>
      </c>
      <c r="L2544" s="200"/>
    </row>
    <row r="2545" spans="1:12" x14ac:dyDescent="0.35">
      <c r="A2545" s="23">
        <v>22021010</v>
      </c>
      <c r="B2545" s="436" t="s">
        <v>2893</v>
      </c>
      <c r="C2545" s="23">
        <v>70131</v>
      </c>
      <c r="D2545" s="24">
        <v>0</v>
      </c>
      <c r="E2545" s="25">
        <v>2101</v>
      </c>
      <c r="F2545" s="23">
        <v>10721300</v>
      </c>
      <c r="G2545" s="26" t="s">
        <v>580</v>
      </c>
      <c r="H2545" s="101">
        <v>6300000</v>
      </c>
      <c r="I2545" s="255">
        <v>1352500</v>
      </c>
      <c r="J2545" s="101"/>
      <c r="K2545" s="101">
        <f t="shared" si="49"/>
        <v>6300000</v>
      </c>
      <c r="L2545" s="199"/>
    </row>
    <row r="2546" spans="1:12" x14ac:dyDescent="0.35">
      <c r="A2546" s="23">
        <v>22021010</v>
      </c>
      <c r="B2546" s="436" t="s">
        <v>2893</v>
      </c>
      <c r="C2546" s="23">
        <v>70133</v>
      </c>
      <c r="D2546" s="24">
        <v>0</v>
      </c>
      <c r="E2546" s="25">
        <v>2101</v>
      </c>
      <c r="F2546" s="23">
        <v>10721300</v>
      </c>
      <c r="G2546" s="26" t="s">
        <v>580</v>
      </c>
      <c r="H2546" s="101">
        <v>5000000</v>
      </c>
      <c r="I2546" s="255">
        <v>2660000</v>
      </c>
      <c r="J2546" s="106"/>
      <c r="K2546" s="101">
        <f t="shared" si="49"/>
        <v>5000000</v>
      </c>
      <c r="L2546" s="200"/>
    </row>
    <row r="2547" spans="1:12" x14ac:dyDescent="0.35">
      <c r="A2547" s="54">
        <v>22021010</v>
      </c>
      <c r="B2547" s="436" t="s">
        <v>2893</v>
      </c>
      <c r="C2547" s="54">
        <v>70133</v>
      </c>
      <c r="D2547" s="55">
        <v>0</v>
      </c>
      <c r="E2547" s="56">
        <v>2101</v>
      </c>
      <c r="F2547" s="54">
        <v>10721300</v>
      </c>
      <c r="G2547" s="57" t="s">
        <v>580</v>
      </c>
      <c r="H2547" s="58">
        <v>801900</v>
      </c>
      <c r="I2547" s="221"/>
      <c r="J2547" s="87"/>
      <c r="K2547" s="58">
        <f t="shared" si="49"/>
        <v>801900</v>
      </c>
      <c r="L2547" s="204" t="s">
        <v>2557</v>
      </c>
    </row>
    <row r="2548" spans="1:12" x14ac:dyDescent="0.35">
      <c r="A2548" s="23">
        <v>22021009</v>
      </c>
      <c r="B2548" s="436" t="s">
        <v>2890</v>
      </c>
      <c r="C2548" s="23">
        <v>70133</v>
      </c>
      <c r="D2548" s="24">
        <v>0</v>
      </c>
      <c r="E2548" s="25">
        <v>2101</v>
      </c>
      <c r="F2548" s="23">
        <v>10721300</v>
      </c>
      <c r="G2548" s="26" t="s">
        <v>176</v>
      </c>
      <c r="H2548" s="67">
        <v>1848000</v>
      </c>
      <c r="I2548" s="224"/>
      <c r="J2548" s="68"/>
      <c r="K2548" s="428">
        <f t="shared" si="49"/>
        <v>1848000</v>
      </c>
      <c r="L2548" s="199"/>
    </row>
    <row r="2549" spans="1:12" x14ac:dyDescent="0.35">
      <c r="A2549" s="23">
        <v>22021009</v>
      </c>
      <c r="B2549" s="436" t="s">
        <v>2890</v>
      </c>
      <c r="C2549" s="23">
        <v>70131</v>
      </c>
      <c r="D2549" s="24">
        <v>0</v>
      </c>
      <c r="E2549" s="25">
        <v>2101</v>
      </c>
      <c r="F2549" s="23">
        <v>10721300</v>
      </c>
      <c r="G2549" s="26" t="s">
        <v>176</v>
      </c>
      <c r="H2549" s="27">
        <v>874368851.20000005</v>
      </c>
      <c r="I2549" s="215">
        <v>248500000</v>
      </c>
      <c r="J2549" s="27"/>
      <c r="K2549" s="27">
        <f t="shared" si="49"/>
        <v>874368851.20000005</v>
      </c>
      <c r="L2549" s="199"/>
    </row>
    <row r="2550" spans="1:12" x14ac:dyDescent="0.35">
      <c r="A2550" s="23">
        <v>22021009</v>
      </c>
      <c r="B2550" s="436" t="s">
        <v>2890</v>
      </c>
      <c r="C2550" s="23">
        <v>71033</v>
      </c>
      <c r="D2550" s="24">
        <v>0</v>
      </c>
      <c r="E2550" s="25">
        <v>1100</v>
      </c>
      <c r="F2550" s="23">
        <v>10721300</v>
      </c>
      <c r="G2550" s="26" t="s">
        <v>2768</v>
      </c>
      <c r="H2550" s="27">
        <v>0</v>
      </c>
      <c r="I2550" s="282"/>
      <c r="J2550" s="41"/>
      <c r="K2550" s="27">
        <f t="shared" si="49"/>
        <v>0</v>
      </c>
      <c r="L2550" s="199"/>
    </row>
    <row r="2551" spans="1:12" x14ac:dyDescent="0.35">
      <c r="A2551" s="23">
        <v>22021009</v>
      </c>
      <c r="B2551" s="436" t="s">
        <v>2891</v>
      </c>
      <c r="C2551" s="23">
        <v>70131</v>
      </c>
      <c r="D2551" s="24">
        <v>0</v>
      </c>
      <c r="E2551" s="25">
        <v>2101</v>
      </c>
      <c r="F2551" s="23">
        <v>10721300</v>
      </c>
      <c r="G2551" s="26" t="s">
        <v>176</v>
      </c>
      <c r="H2551" s="27">
        <v>1080190</v>
      </c>
      <c r="I2551" s="215"/>
      <c r="J2551" s="41"/>
      <c r="K2551" s="27">
        <f t="shared" si="49"/>
        <v>1080190</v>
      </c>
      <c r="L2551" s="432"/>
    </row>
    <row r="2552" spans="1:12" x14ac:dyDescent="0.35">
      <c r="A2552" s="23">
        <v>22021009</v>
      </c>
      <c r="B2552" s="436" t="s">
        <v>2891</v>
      </c>
      <c r="C2552" s="23">
        <v>70131</v>
      </c>
      <c r="D2552" s="24">
        <v>0</v>
      </c>
      <c r="E2552" s="25">
        <v>2101</v>
      </c>
      <c r="F2552" s="23">
        <v>10720500</v>
      </c>
      <c r="G2552" s="26" t="s">
        <v>176</v>
      </c>
      <c r="H2552" s="67"/>
      <c r="I2552" s="224">
        <v>199000</v>
      </c>
      <c r="J2552" s="83">
        <v>2500000</v>
      </c>
      <c r="K2552" s="83">
        <f t="shared" si="49"/>
        <v>2500000</v>
      </c>
      <c r="L2552" s="199"/>
    </row>
    <row r="2553" spans="1:12" x14ac:dyDescent="0.35">
      <c r="A2553" s="23">
        <v>22021009</v>
      </c>
      <c r="B2553" s="436" t="s">
        <v>2893</v>
      </c>
      <c r="C2553" s="23">
        <v>70131</v>
      </c>
      <c r="D2553" s="24">
        <v>0</v>
      </c>
      <c r="E2553" s="25">
        <v>2101</v>
      </c>
      <c r="F2553" s="23">
        <v>10721300</v>
      </c>
      <c r="G2553" s="26" t="s">
        <v>176</v>
      </c>
      <c r="H2553" s="67">
        <v>500000</v>
      </c>
      <c r="I2553" s="224"/>
      <c r="J2553" s="68"/>
      <c r="K2553" s="67">
        <f t="shared" si="49"/>
        <v>500000</v>
      </c>
      <c r="L2553" s="199"/>
    </row>
    <row r="2554" spans="1:12" x14ac:dyDescent="0.35">
      <c r="A2554" s="23">
        <v>22021009</v>
      </c>
      <c r="B2554" s="436" t="s">
        <v>2893</v>
      </c>
      <c r="C2554" s="23">
        <v>70131</v>
      </c>
      <c r="D2554" s="24">
        <v>0</v>
      </c>
      <c r="E2554" s="25">
        <v>2101</v>
      </c>
      <c r="F2554" s="23">
        <v>10721300</v>
      </c>
      <c r="G2554" s="26" t="s">
        <v>176</v>
      </c>
      <c r="H2554" s="67">
        <v>2156000</v>
      </c>
      <c r="I2554" s="224"/>
      <c r="J2554" s="68"/>
      <c r="K2554" s="67">
        <f t="shared" si="49"/>
        <v>2156000</v>
      </c>
      <c r="L2554" s="200"/>
    </row>
    <row r="2555" spans="1:12" x14ac:dyDescent="0.35">
      <c r="A2555" s="23">
        <v>22021009</v>
      </c>
      <c r="B2555" s="436" t="s">
        <v>2893</v>
      </c>
      <c r="C2555" s="23">
        <v>70133</v>
      </c>
      <c r="D2555" s="24">
        <v>0</v>
      </c>
      <c r="E2555" s="25">
        <v>2101</v>
      </c>
      <c r="F2555" s="23">
        <v>10721300</v>
      </c>
      <c r="G2555" s="26" t="s">
        <v>176</v>
      </c>
      <c r="H2555" s="101">
        <v>1197000</v>
      </c>
      <c r="I2555" s="255">
        <v>100000</v>
      </c>
      <c r="J2555" s="101"/>
      <c r="K2555" s="101">
        <f t="shared" si="49"/>
        <v>1197000</v>
      </c>
      <c r="L2555" s="200"/>
    </row>
    <row r="2556" spans="1:12" x14ac:dyDescent="0.35">
      <c r="A2556" s="23">
        <v>22021009</v>
      </c>
      <c r="B2556" s="436" t="s">
        <v>2893</v>
      </c>
      <c r="C2556" s="23">
        <v>70131</v>
      </c>
      <c r="D2556" s="24">
        <v>0</v>
      </c>
      <c r="E2556" s="25">
        <v>2101</v>
      </c>
      <c r="F2556" s="23">
        <v>10721300</v>
      </c>
      <c r="G2556" s="26" t="s">
        <v>176</v>
      </c>
      <c r="H2556" s="101">
        <v>25000</v>
      </c>
      <c r="I2556" s="255">
        <v>0</v>
      </c>
      <c r="J2556" s="106"/>
      <c r="K2556" s="101">
        <f t="shared" si="49"/>
        <v>25000</v>
      </c>
      <c r="L2556" s="199"/>
    </row>
    <row r="2557" spans="1:12" x14ac:dyDescent="0.35">
      <c r="A2557" s="34">
        <v>22021009</v>
      </c>
      <c r="B2557" s="436" t="s">
        <v>2893</v>
      </c>
      <c r="C2557" s="34">
        <v>70133</v>
      </c>
      <c r="D2557" s="35">
        <v>0</v>
      </c>
      <c r="E2557" s="36">
        <v>2101</v>
      </c>
      <c r="F2557" s="34">
        <v>10721300</v>
      </c>
      <c r="G2557" s="37" t="s">
        <v>176</v>
      </c>
      <c r="H2557" s="99">
        <v>3402000</v>
      </c>
      <c r="I2557" s="254">
        <v>511000</v>
      </c>
      <c r="J2557" s="99"/>
      <c r="K2557" s="99">
        <f t="shared" si="49"/>
        <v>3402000</v>
      </c>
      <c r="L2557" s="209"/>
    </row>
    <row r="2558" spans="1:12" x14ac:dyDescent="0.35">
      <c r="A2558" s="54">
        <v>22021009</v>
      </c>
      <c r="B2558" s="436" t="s">
        <v>2893</v>
      </c>
      <c r="C2558" s="54">
        <v>70133</v>
      </c>
      <c r="D2558" s="55">
        <v>0</v>
      </c>
      <c r="E2558" s="56">
        <v>2101</v>
      </c>
      <c r="F2558" s="54">
        <v>10721300</v>
      </c>
      <c r="G2558" s="57" t="s">
        <v>176</v>
      </c>
      <c r="H2558" s="58">
        <v>267300</v>
      </c>
      <c r="I2558" s="221"/>
      <c r="J2558" s="87"/>
      <c r="K2558" s="81">
        <f t="shared" si="49"/>
        <v>267300</v>
      </c>
      <c r="L2558" s="204" t="s">
        <v>2557</v>
      </c>
    </row>
    <row r="2559" spans="1:12" x14ac:dyDescent="0.35">
      <c r="A2559" s="23">
        <v>22021009</v>
      </c>
      <c r="B2559" s="436" t="s">
        <v>2893</v>
      </c>
      <c r="C2559" s="23">
        <v>70133</v>
      </c>
      <c r="D2559" s="24">
        <v>0</v>
      </c>
      <c r="E2559" s="23">
        <v>2101</v>
      </c>
      <c r="F2559" s="23">
        <v>10721300</v>
      </c>
      <c r="G2559" s="26" t="s">
        <v>176</v>
      </c>
      <c r="H2559" s="101">
        <v>100000</v>
      </c>
      <c r="I2559" s="255">
        <v>0</v>
      </c>
      <c r="J2559" s="106"/>
      <c r="K2559" s="99">
        <f t="shared" si="49"/>
        <v>100000</v>
      </c>
      <c r="L2559" s="199"/>
    </row>
    <row r="2560" spans="1:12" x14ac:dyDescent="0.35">
      <c r="A2560" s="23">
        <v>22021009</v>
      </c>
      <c r="B2560" s="436" t="s">
        <v>2893</v>
      </c>
      <c r="C2560" s="23">
        <v>70131</v>
      </c>
      <c r="D2560" s="24">
        <v>0</v>
      </c>
      <c r="E2560" s="25">
        <v>2101</v>
      </c>
      <c r="F2560" s="23">
        <v>10721300</v>
      </c>
      <c r="G2560" s="26" t="s">
        <v>176</v>
      </c>
      <c r="H2560" s="101">
        <v>26730</v>
      </c>
      <c r="I2560" s="255"/>
      <c r="J2560" s="106"/>
      <c r="K2560" s="99">
        <f t="shared" si="49"/>
        <v>26730</v>
      </c>
      <c r="L2560" s="199"/>
    </row>
    <row r="2561" spans="1:12" x14ac:dyDescent="0.35">
      <c r="A2561" s="23">
        <v>22021008</v>
      </c>
      <c r="B2561" s="436" t="s">
        <v>2890</v>
      </c>
      <c r="C2561" s="23">
        <v>70131</v>
      </c>
      <c r="D2561" s="24">
        <v>0</v>
      </c>
      <c r="E2561" s="25">
        <v>2101</v>
      </c>
      <c r="F2561" s="23">
        <v>10721300</v>
      </c>
      <c r="G2561" s="26" t="s">
        <v>191</v>
      </c>
      <c r="H2561" s="27">
        <v>240000</v>
      </c>
      <c r="I2561" s="215"/>
      <c r="J2561" s="41"/>
      <c r="K2561" s="38">
        <f t="shared" si="49"/>
        <v>240000</v>
      </c>
      <c r="L2561" s="199"/>
    </row>
    <row r="2562" spans="1:12" x14ac:dyDescent="0.35">
      <c r="A2562" s="23">
        <v>22021008</v>
      </c>
      <c r="B2562" s="436" t="s">
        <v>2890</v>
      </c>
      <c r="C2562" s="23">
        <v>70133</v>
      </c>
      <c r="D2562" s="24">
        <v>0</v>
      </c>
      <c r="E2562" s="25">
        <v>2101</v>
      </c>
      <c r="F2562" s="23">
        <v>10721300</v>
      </c>
      <c r="G2562" s="26" t="s">
        <v>191</v>
      </c>
      <c r="H2562" s="27"/>
      <c r="I2562" s="215"/>
      <c r="J2562" s="41">
        <v>10000000</v>
      </c>
      <c r="K2562" s="38">
        <f t="shared" si="49"/>
        <v>10000000</v>
      </c>
      <c r="L2562" s="199"/>
    </row>
    <row r="2563" spans="1:12" x14ac:dyDescent="0.35">
      <c r="A2563" s="23">
        <v>22021008</v>
      </c>
      <c r="B2563" s="436" t="s">
        <v>2890</v>
      </c>
      <c r="C2563" s="23">
        <v>70133</v>
      </c>
      <c r="D2563" s="24">
        <v>0</v>
      </c>
      <c r="E2563" s="25">
        <v>2101</v>
      </c>
      <c r="F2563" s="23">
        <v>10721300</v>
      </c>
      <c r="G2563" s="26" t="s">
        <v>191</v>
      </c>
      <c r="H2563" s="27">
        <v>273287.7</v>
      </c>
      <c r="I2563" s="215">
        <v>505000</v>
      </c>
      <c r="J2563" s="27">
        <v>500000</v>
      </c>
      <c r="K2563" s="38">
        <f t="shared" si="49"/>
        <v>773287.7</v>
      </c>
      <c r="L2563" s="199"/>
    </row>
    <row r="2564" spans="1:12" x14ac:dyDescent="0.35">
      <c r="A2564" s="23">
        <v>22021008</v>
      </c>
      <c r="B2564" s="436" t="s">
        <v>2890</v>
      </c>
      <c r="C2564" s="23">
        <v>71033</v>
      </c>
      <c r="D2564" s="24">
        <v>0</v>
      </c>
      <c r="E2564" s="25">
        <v>1100</v>
      </c>
      <c r="F2564" s="23">
        <v>10721300</v>
      </c>
      <c r="G2564" s="26" t="s">
        <v>191</v>
      </c>
      <c r="H2564" s="27">
        <v>189069.3</v>
      </c>
      <c r="I2564" s="282"/>
      <c r="J2564" s="27"/>
      <c r="K2564" s="38">
        <f t="shared" si="49"/>
        <v>189069.3</v>
      </c>
      <c r="L2564" s="199"/>
    </row>
    <row r="2565" spans="1:12" x14ac:dyDescent="0.35">
      <c r="A2565" s="23">
        <v>22021008</v>
      </c>
      <c r="B2565" s="436" t="s">
        <v>2890</v>
      </c>
      <c r="C2565" s="23">
        <v>70131</v>
      </c>
      <c r="D2565" s="24">
        <v>0</v>
      </c>
      <c r="E2565" s="25">
        <v>2101</v>
      </c>
      <c r="F2565" s="23">
        <v>10721300</v>
      </c>
      <c r="G2565" s="26" t="s">
        <v>191</v>
      </c>
      <c r="H2565" s="41">
        <v>101640</v>
      </c>
      <c r="I2565" s="220"/>
      <c r="J2565" s="41"/>
      <c r="K2565" s="38">
        <f t="shared" si="49"/>
        <v>101640</v>
      </c>
      <c r="L2565" s="432"/>
    </row>
    <row r="2566" spans="1:12" x14ac:dyDescent="0.35">
      <c r="A2566" s="23">
        <v>22021008</v>
      </c>
      <c r="B2566" s="436" t="s">
        <v>2891</v>
      </c>
      <c r="C2566" s="23">
        <v>70131</v>
      </c>
      <c r="D2566" s="24">
        <v>0</v>
      </c>
      <c r="E2566" s="25">
        <v>2101</v>
      </c>
      <c r="F2566" s="23">
        <v>10720500</v>
      </c>
      <c r="G2566" s="26" t="s">
        <v>267</v>
      </c>
      <c r="H2566" s="67">
        <v>3360000</v>
      </c>
      <c r="I2566" s="224">
        <v>548000</v>
      </c>
      <c r="J2566" s="84"/>
      <c r="K2566" s="70">
        <f t="shared" si="49"/>
        <v>3360000</v>
      </c>
      <c r="L2566" s="199"/>
    </row>
    <row r="2567" spans="1:12" x14ac:dyDescent="0.35">
      <c r="A2567" s="411">
        <v>22021008</v>
      </c>
      <c r="B2567" s="436" t="s">
        <v>2891</v>
      </c>
      <c r="C2567" s="411">
        <v>70131</v>
      </c>
      <c r="D2567" s="411" t="s">
        <v>192</v>
      </c>
      <c r="E2567" s="413" t="s">
        <v>193</v>
      </c>
      <c r="F2567" s="411">
        <v>10721300</v>
      </c>
      <c r="G2567" s="416" t="s">
        <v>191</v>
      </c>
      <c r="H2567" s="419">
        <v>13279.266</v>
      </c>
      <c r="I2567" s="422"/>
      <c r="J2567" s="425"/>
      <c r="K2567" s="429">
        <f t="shared" si="49"/>
        <v>13279.266</v>
      </c>
      <c r="L2567" s="395"/>
    </row>
    <row r="2568" spans="1:12" x14ac:dyDescent="0.35">
      <c r="A2568" s="23">
        <v>22021008</v>
      </c>
      <c r="B2568" s="436" t="s">
        <v>2891</v>
      </c>
      <c r="C2568" s="23">
        <v>70133</v>
      </c>
      <c r="D2568" s="24">
        <v>0</v>
      </c>
      <c r="E2568" s="25">
        <v>2101</v>
      </c>
      <c r="F2568" s="23">
        <v>10721300</v>
      </c>
      <c r="G2568" s="26" t="s">
        <v>191</v>
      </c>
      <c r="H2568" s="27">
        <v>500000</v>
      </c>
      <c r="I2568" s="215">
        <v>50000</v>
      </c>
      <c r="J2568" s="39"/>
      <c r="K2568" s="38">
        <f t="shared" si="49"/>
        <v>500000</v>
      </c>
      <c r="L2568" s="200"/>
    </row>
    <row r="2569" spans="1:12" ht="51" x14ac:dyDescent="0.35">
      <c r="A2569" s="23">
        <v>22021008</v>
      </c>
      <c r="B2569" s="436" t="s">
        <v>2891</v>
      </c>
      <c r="C2569" s="23">
        <v>70131</v>
      </c>
      <c r="D2569" s="24">
        <v>0</v>
      </c>
      <c r="E2569" s="25">
        <v>2101</v>
      </c>
      <c r="F2569" s="23">
        <v>10721300</v>
      </c>
      <c r="G2569" s="26" t="s">
        <v>290</v>
      </c>
      <c r="H2569" s="27">
        <v>64000000</v>
      </c>
      <c r="I2569" s="215">
        <v>9954880</v>
      </c>
      <c r="J2569" s="41">
        <v>9954880</v>
      </c>
      <c r="K2569" s="38">
        <f>H2569+J2569</f>
        <v>73954880</v>
      </c>
      <c r="L2569" s="199"/>
    </row>
    <row r="2570" spans="1:12" x14ac:dyDescent="0.35">
      <c r="A2570" s="23">
        <v>22021008</v>
      </c>
      <c r="B2570" s="436" t="s">
        <v>2891</v>
      </c>
      <c r="C2570" s="23">
        <v>70131</v>
      </c>
      <c r="D2570" s="24">
        <v>0</v>
      </c>
      <c r="E2570" s="25">
        <v>2101</v>
      </c>
      <c r="F2570" s="23">
        <v>10721300</v>
      </c>
      <c r="G2570" s="26" t="s">
        <v>191</v>
      </c>
      <c r="H2570" s="67">
        <v>2423400</v>
      </c>
      <c r="I2570" s="224"/>
      <c r="J2570" s="67"/>
      <c r="K2570" s="70">
        <f>SUM(H2570,J2570)</f>
        <v>2423400</v>
      </c>
      <c r="L2570" s="199"/>
    </row>
    <row r="2571" spans="1:12" x14ac:dyDescent="0.35">
      <c r="A2571" s="34">
        <v>22021008</v>
      </c>
      <c r="B2571" s="436" t="s">
        <v>2891</v>
      </c>
      <c r="C2571" s="34">
        <v>70133</v>
      </c>
      <c r="D2571" s="35">
        <v>0</v>
      </c>
      <c r="E2571" s="36">
        <v>2101</v>
      </c>
      <c r="F2571" s="34">
        <v>10721300</v>
      </c>
      <c r="G2571" s="37" t="s">
        <v>191</v>
      </c>
      <c r="H2571" s="38">
        <v>203280</v>
      </c>
      <c r="I2571" s="218"/>
      <c r="J2571" s="44"/>
      <c r="K2571" s="38">
        <f>SUM(H2571,J2571)</f>
        <v>203280</v>
      </c>
      <c r="L2571" s="198"/>
    </row>
    <row r="2572" spans="1:12" x14ac:dyDescent="0.35">
      <c r="A2572" s="23">
        <v>22021008</v>
      </c>
      <c r="B2572" s="436" t="s">
        <v>2891</v>
      </c>
      <c r="C2572" s="23">
        <v>70131</v>
      </c>
      <c r="D2572" s="24">
        <v>0</v>
      </c>
      <c r="E2572" s="25">
        <v>2101</v>
      </c>
      <c r="F2572" s="23">
        <v>10721300</v>
      </c>
      <c r="G2572" s="26" t="s">
        <v>191</v>
      </c>
      <c r="H2572" s="27">
        <v>273000</v>
      </c>
      <c r="I2572" s="215">
        <v>250000</v>
      </c>
      <c r="J2572" s="27"/>
      <c r="K2572" s="27">
        <f>H2572+J2572</f>
        <v>273000</v>
      </c>
      <c r="L2572" s="199"/>
    </row>
    <row r="2573" spans="1:12" x14ac:dyDescent="0.35">
      <c r="A2573" s="23">
        <v>22021008</v>
      </c>
      <c r="B2573" s="436" t="s">
        <v>2891</v>
      </c>
      <c r="C2573" s="23">
        <v>70131</v>
      </c>
      <c r="D2573" s="24">
        <v>0</v>
      </c>
      <c r="E2573" s="25">
        <v>2101</v>
      </c>
      <c r="F2573" s="23">
        <v>10721300</v>
      </c>
      <c r="G2573" s="26" t="s">
        <v>191</v>
      </c>
      <c r="H2573" s="67">
        <v>272790</v>
      </c>
      <c r="I2573" s="224">
        <v>38640</v>
      </c>
      <c r="J2573" s="67"/>
      <c r="K2573" s="67">
        <f t="shared" ref="K2573:K2613" si="50">SUM(H2573,J2573)</f>
        <v>272790</v>
      </c>
      <c r="L2573" s="199"/>
    </row>
    <row r="2574" spans="1:12" x14ac:dyDescent="0.35">
      <c r="A2574" s="23">
        <v>22021008</v>
      </c>
      <c r="B2574" s="436" t="s">
        <v>2891</v>
      </c>
      <c r="C2574" s="23">
        <v>70133</v>
      </c>
      <c r="D2574" s="24">
        <v>0</v>
      </c>
      <c r="E2574" s="25">
        <v>2101</v>
      </c>
      <c r="F2574" s="23">
        <v>10721300</v>
      </c>
      <c r="G2574" s="26" t="s">
        <v>191</v>
      </c>
      <c r="H2574" s="27">
        <v>500000</v>
      </c>
      <c r="I2574" s="215"/>
      <c r="J2574" s="41"/>
      <c r="K2574" s="41">
        <f t="shared" si="50"/>
        <v>500000</v>
      </c>
      <c r="L2574" s="199"/>
    </row>
    <row r="2575" spans="1:12" x14ac:dyDescent="0.35">
      <c r="A2575" s="23">
        <v>22021008</v>
      </c>
      <c r="B2575" s="436" t="s">
        <v>2892</v>
      </c>
      <c r="C2575" s="23">
        <v>70133</v>
      </c>
      <c r="D2575" s="24">
        <v>0</v>
      </c>
      <c r="E2575" s="25">
        <v>2101</v>
      </c>
      <c r="F2575" s="23">
        <v>10721300</v>
      </c>
      <c r="G2575" s="26" t="s">
        <v>191</v>
      </c>
      <c r="H2575" s="27">
        <v>3129000</v>
      </c>
      <c r="I2575" s="215">
        <v>2664500</v>
      </c>
      <c r="J2575" s="27"/>
      <c r="K2575" s="27">
        <f t="shared" si="50"/>
        <v>3129000</v>
      </c>
      <c r="L2575" s="199"/>
    </row>
    <row r="2576" spans="1:12" x14ac:dyDescent="0.35">
      <c r="A2576" s="23">
        <v>22021008</v>
      </c>
      <c r="B2576" s="436" t="s">
        <v>2892</v>
      </c>
      <c r="C2576" s="23">
        <v>70133</v>
      </c>
      <c r="D2576" s="24">
        <v>0</v>
      </c>
      <c r="E2576" s="25">
        <v>2101</v>
      </c>
      <c r="F2576" s="23">
        <v>10721300</v>
      </c>
      <c r="G2576" s="26" t="s">
        <v>191</v>
      </c>
      <c r="H2576" s="27">
        <v>2730000</v>
      </c>
      <c r="I2576" s="215"/>
      <c r="J2576" s="27"/>
      <c r="K2576" s="27">
        <f t="shared" si="50"/>
        <v>2730000</v>
      </c>
      <c r="L2576" s="199"/>
    </row>
    <row r="2577" spans="1:12" x14ac:dyDescent="0.35">
      <c r="A2577" s="23">
        <v>22021008</v>
      </c>
      <c r="B2577" s="436" t="s">
        <v>2893</v>
      </c>
      <c r="C2577" s="23">
        <v>70133</v>
      </c>
      <c r="D2577" s="24">
        <v>0</v>
      </c>
      <c r="E2577" s="25">
        <v>2101</v>
      </c>
      <c r="F2577" s="23">
        <v>10721300</v>
      </c>
      <c r="G2577" s="26" t="s">
        <v>191</v>
      </c>
      <c r="H2577" s="67">
        <v>315000</v>
      </c>
      <c r="I2577" s="224">
        <v>90000</v>
      </c>
      <c r="J2577" s="67">
        <v>185000</v>
      </c>
      <c r="K2577" s="67">
        <f t="shared" si="50"/>
        <v>500000</v>
      </c>
      <c r="L2577" s="199"/>
    </row>
    <row r="2578" spans="1:12" x14ac:dyDescent="0.35">
      <c r="A2578" s="23">
        <v>22021008</v>
      </c>
      <c r="B2578" s="436" t="s">
        <v>2893</v>
      </c>
      <c r="C2578" s="23">
        <v>70133</v>
      </c>
      <c r="D2578" s="24">
        <v>0</v>
      </c>
      <c r="E2578" s="25">
        <v>2101</v>
      </c>
      <c r="F2578" s="23">
        <v>10721300</v>
      </c>
      <c r="G2578" s="26" t="s">
        <v>191</v>
      </c>
      <c r="H2578" s="67">
        <v>409500</v>
      </c>
      <c r="I2578" s="224"/>
      <c r="J2578" s="67"/>
      <c r="K2578" s="67">
        <f t="shared" si="50"/>
        <v>409500</v>
      </c>
      <c r="L2578" s="199"/>
    </row>
    <row r="2579" spans="1:12" x14ac:dyDescent="0.35">
      <c r="A2579" s="23">
        <v>22021008</v>
      </c>
      <c r="B2579" s="436" t="s">
        <v>2893</v>
      </c>
      <c r="C2579" s="23">
        <v>70131</v>
      </c>
      <c r="D2579" s="24">
        <v>0</v>
      </c>
      <c r="E2579" s="25">
        <v>2101</v>
      </c>
      <c r="F2579" s="23">
        <v>10721300</v>
      </c>
      <c r="G2579" s="26" t="s">
        <v>191</v>
      </c>
      <c r="H2579" s="67">
        <v>420000</v>
      </c>
      <c r="I2579" s="224"/>
      <c r="J2579" s="67"/>
      <c r="K2579" s="67">
        <f t="shared" si="50"/>
        <v>420000</v>
      </c>
      <c r="L2579" s="200"/>
    </row>
    <row r="2580" spans="1:12" x14ac:dyDescent="0.35">
      <c r="A2580" s="23">
        <v>22021008</v>
      </c>
      <c r="B2580" s="436" t="s">
        <v>2893</v>
      </c>
      <c r="C2580" s="23">
        <v>70133</v>
      </c>
      <c r="D2580" s="24">
        <v>0</v>
      </c>
      <c r="E2580" s="25">
        <v>2101</v>
      </c>
      <c r="F2580" s="23">
        <v>10721300</v>
      </c>
      <c r="G2580" s="26" t="s">
        <v>191</v>
      </c>
      <c r="H2580" s="101">
        <v>9374213.0999999996</v>
      </c>
      <c r="I2580" s="255">
        <v>2739641.8</v>
      </c>
      <c r="J2580" s="101"/>
      <c r="K2580" s="101">
        <f t="shared" si="50"/>
        <v>9374213.0999999996</v>
      </c>
      <c r="L2580" s="200"/>
    </row>
    <row r="2581" spans="1:12" x14ac:dyDescent="0.35">
      <c r="A2581" s="23">
        <v>22021008</v>
      </c>
      <c r="B2581" s="436" t="s">
        <v>2893</v>
      </c>
      <c r="C2581" s="23">
        <v>70131</v>
      </c>
      <c r="D2581" s="24">
        <v>0</v>
      </c>
      <c r="E2581" s="25">
        <v>2101</v>
      </c>
      <c r="F2581" s="23">
        <v>10721300</v>
      </c>
      <c r="G2581" s="26" t="s">
        <v>191</v>
      </c>
      <c r="H2581" s="101">
        <v>1500000</v>
      </c>
      <c r="I2581" s="255">
        <v>50000</v>
      </c>
      <c r="J2581" s="106"/>
      <c r="K2581" s="101">
        <f t="shared" si="50"/>
        <v>1500000</v>
      </c>
      <c r="L2581" s="199"/>
    </row>
    <row r="2582" spans="1:12" x14ac:dyDescent="0.35">
      <c r="A2582" s="23">
        <v>22021008</v>
      </c>
      <c r="B2582" s="436" t="s">
        <v>2893</v>
      </c>
      <c r="C2582" s="23">
        <v>70133</v>
      </c>
      <c r="D2582" s="24">
        <v>0</v>
      </c>
      <c r="E2582" s="25">
        <v>2101</v>
      </c>
      <c r="F2582" s="23">
        <v>10721300</v>
      </c>
      <c r="G2582" s="26" t="s">
        <v>191</v>
      </c>
      <c r="H2582" s="101">
        <v>405000</v>
      </c>
      <c r="I2582" s="255">
        <v>90000</v>
      </c>
      <c r="J2582" s="106"/>
      <c r="K2582" s="101">
        <f t="shared" si="50"/>
        <v>405000</v>
      </c>
      <c r="L2582" s="200"/>
    </row>
    <row r="2583" spans="1:12" x14ac:dyDescent="0.35">
      <c r="A2583" s="54">
        <v>22021008</v>
      </c>
      <c r="B2583" s="436" t="s">
        <v>2893</v>
      </c>
      <c r="C2583" s="54">
        <v>70133</v>
      </c>
      <c r="D2583" s="55">
        <v>0</v>
      </c>
      <c r="E2583" s="56">
        <v>2101</v>
      </c>
      <c r="F2583" s="54">
        <v>10721300</v>
      </c>
      <c r="G2583" s="57" t="s">
        <v>191</v>
      </c>
      <c r="H2583" s="58">
        <v>2138400</v>
      </c>
      <c r="I2583" s="221">
        <v>4471202</v>
      </c>
      <c r="J2583" s="87">
        <v>13000000</v>
      </c>
      <c r="K2583" s="58">
        <f t="shared" si="50"/>
        <v>15138400</v>
      </c>
      <c r="L2583" s="204" t="s">
        <v>2557</v>
      </c>
    </row>
    <row r="2584" spans="1:12" x14ac:dyDescent="0.35">
      <c r="A2584" s="54">
        <v>22021008</v>
      </c>
      <c r="B2584" s="436" t="s">
        <v>2893</v>
      </c>
      <c r="C2584" s="54">
        <v>70131</v>
      </c>
      <c r="D2584" s="55">
        <v>0</v>
      </c>
      <c r="E2584" s="56">
        <v>2101</v>
      </c>
      <c r="F2584" s="54">
        <v>10721300</v>
      </c>
      <c r="G2584" s="57" t="s">
        <v>191</v>
      </c>
      <c r="H2584" s="117">
        <v>495000</v>
      </c>
      <c r="I2584" s="263"/>
      <c r="J2584" s="118"/>
      <c r="K2584" s="117">
        <f t="shared" si="50"/>
        <v>495000</v>
      </c>
      <c r="L2584" s="204" t="s">
        <v>2558</v>
      </c>
    </row>
    <row r="2585" spans="1:12" x14ac:dyDescent="0.35">
      <c r="A2585" s="23">
        <v>22021008</v>
      </c>
      <c r="B2585" s="436" t="s">
        <v>2893</v>
      </c>
      <c r="C2585" s="23">
        <v>70133</v>
      </c>
      <c r="D2585" s="24">
        <v>0</v>
      </c>
      <c r="E2585" s="25">
        <v>2101</v>
      </c>
      <c r="F2585" s="23">
        <v>10721300</v>
      </c>
      <c r="G2585" s="26" t="s">
        <v>191</v>
      </c>
      <c r="H2585" s="101">
        <v>133650</v>
      </c>
      <c r="I2585" s="255">
        <v>195000</v>
      </c>
      <c r="J2585" s="106"/>
      <c r="K2585" s="101">
        <f t="shared" si="50"/>
        <v>133650</v>
      </c>
      <c r="L2585" s="199"/>
    </row>
    <row r="2586" spans="1:12" x14ac:dyDescent="0.35">
      <c r="A2586" s="23">
        <v>22021008</v>
      </c>
      <c r="B2586" s="436" t="s">
        <v>2893</v>
      </c>
      <c r="C2586" s="23">
        <v>70131</v>
      </c>
      <c r="D2586" s="24">
        <v>0</v>
      </c>
      <c r="E2586" s="25">
        <v>2101</v>
      </c>
      <c r="F2586" s="23">
        <v>10721300</v>
      </c>
      <c r="G2586" s="26" t="s">
        <v>191</v>
      </c>
      <c r="H2586" s="101">
        <v>200000</v>
      </c>
      <c r="I2586" s="255">
        <v>0</v>
      </c>
      <c r="J2586" s="106"/>
      <c r="K2586" s="101">
        <f t="shared" si="50"/>
        <v>200000</v>
      </c>
      <c r="L2586" s="199"/>
    </row>
    <row r="2587" spans="1:12" x14ac:dyDescent="0.35">
      <c r="A2587" s="34">
        <v>22021008</v>
      </c>
      <c r="B2587" s="436" t="s">
        <v>2893</v>
      </c>
      <c r="C2587" s="34">
        <v>70131</v>
      </c>
      <c r="D2587" s="35">
        <v>0</v>
      </c>
      <c r="E2587" s="36">
        <v>2101</v>
      </c>
      <c r="F2587" s="34">
        <v>10721300</v>
      </c>
      <c r="G2587" s="37" t="s">
        <v>191</v>
      </c>
      <c r="H2587" s="99">
        <v>641520</v>
      </c>
      <c r="I2587" s="254"/>
      <c r="J2587" s="114"/>
      <c r="K2587" s="99">
        <f t="shared" si="50"/>
        <v>641520</v>
      </c>
      <c r="L2587" s="198"/>
    </row>
    <row r="2588" spans="1:12" x14ac:dyDescent="0.35">
      <c r="A2588" s="23">
        <v>22021007</v>
      </c>
      <c r="B2588" s="436" t="s">
        <v>2890</v>
      </c>
      <c r="C2588" s="23">
        <v>70133</v>
      </c>
      <c r="D2588" s="24">
        <v>0</v>
      </c>
      <c r="E2588" s="25">
        <v>2101</v>
      </c>
      <c r="F2588" s="23">
        <v>10721300</v>
      </c>
      <c r="G2588" s="26" t="s">
        <v>175</v>
      </c>
      <c r="H2588" s="67">
        <v>250000000</v>
      </c>
      <c r="I2588" s="224">
        <v>119993025</v>
      </c>
      <c r="J2588" s="67"/>
      <c r="K2588" s="542">
        <f t="shared" si="50"/>
        <v>250000000</v>
      </c>
      <c r="L2588" s="199"/>
    </row>
    <row r="2589" spans="1:12" x14ac:dyDescent="0.35">
      <c r="A2589" s="23">
        <v>22021007</v>
      </c>
      <c r="B2589" s="436" t="s">
        <v>2890</v>
      </c>
      <c r="C2589" s="23">
        <v>70131</v>
      </c>
      <c r="D2589" s="24">
        <v>0</v>
      </c>
      <c r="E2589" s="25">
        <v>2101</v>
      </c>
      <c r="F2589" s="23">
        <v>10721300</v>
      </c>
      <c r="G2589" s="26" t="s">
        <v>175</v>
      </c>
      <c r="H2589" s="27">
        <v>24000000</v>
      </c>
      <c r="I2589" s="215">
        <v>9810000</v>
      </c>
      <c r="J2589" s="27">
        <v>6000000</v>
      </c>
      <c r="K2589" s="38">
        <f t="shared" si="50"/>
        <v>30000000</v>
      </c>
      <c r="L2589" s="199"/>
    </row>
    <row r="2590" spans="1:12" x14ac:dyDescent="0.35">
      <c r="A2590" s="23">
        <v>22021007</v>
      </c>
      <c r="B2590" s="436" t="s">
        <v>2890</v>
      </c>
      <c r="C2590" s="23">
        <v>70133</v>
      </c>
      <c r="D2590" s="24">
        <v>0</v>
      </c>
      <c r="E2590" s="25">
        <v>2101</v>
      </c>
      <c r="F2590" s="23">
        <v>10721300</v>
      </c>
      <c r="G2590" s="26" t="s">
        <v>175</v>
      </c>
      <c r="H2590" s="27">
        <v>1827000</v>
      </c>
      <c r="I2590" s="215">
        <v>330000</v>
      </c>
      <c r="J2590" s="27"/>
      <c r="K2590" s="38">
        <f t="shared" si="50"/>
        <v>1827000</v>
      </c>
      <c r="L2590" s="199"/>
    </row>
    <row r="2591" spans="1:12" x14ac:dyDescent="0.35">
      <c r="A2591" s="23">
        <v>22021007</v>
      </c>
      <c r="B2591" s="436" t="s">
        <v>2890</v>
      </c>
      <c r="C2591" s="23">
        <v>70133</v>
      </c>
      <c r="D2591" s="24">
        <v>0</v>
      </c>
      <c r="E2591" s="25">
        <v>2101</v>
      </c>
      <c r="F2591" s="23">
        <v>10721300</v>
      </c>
      <c r="G2591" s="26" t="s">
        <v>175</v>
      </c>
      <c r="H2591" s="27">
        <v>850500</v>
      </c>
      <c r="I2591" s="215">
        <v>353900</v>
      </c>
      <c r="J2591" s="27">
        <v>9149500</v>
      </c>
      <c r="K2591" s="53">
        <f t="shared" si="50"/>
        <v>10000000</v>
      </c>
      <c r="L2591" s="200"/>
    </row>
    <row r="2592" spans="1:12" x14ac:dyDescent="0.35">
      <c r="A2592" s="23">
        <v>22021007</v>
      </c>
      <c r="B2592" s="436" t="s">
        <v>2890</v>
      </c>
      <c r="C2592" s="23">
        <v>70133</v>
      </c>
      <c r="D2592" s="24">
        <v>0</v>
      </c>
      <c r="E2592" s="25">
        <v>2101</v>
      </c>
      <c r="F2592" s="23">
        <v>10721300</v>
      </c>
      <c r="G2592" s="26" t="s">
        <v>175</v>
      </c>
      <c r="H2592" s="27">
        <v>1621200</v>
      </c>
      <c r="I2592" s="215">
        <v>635850</v>
      </c>
      <c r="J2592" s="27"/>
      <c r="K2592" s="38">
        <f t="shared" si="50"/>
        <v>1621200</v>
      </c>
      <c r="L2592" s="199"/>
    </row>
    <row r="2593" spans="1:23" x14ac:dyDescent="0.35">
      <c r="A2593" s="23">
        <v>22021007</v>
      </c>
      <c r="B2593" s="436" t="s">
        <v>2890</v>
      </c>
      <c r="C2593" s="23">
        <v>70131</v>
      </c>
      <c r="D2593" s="24">
        <v>0</v>
      </c>
      <c r="E2593" s="25">
        <v>2101</v>
      </c>
      <c r="F2593" s="23">
        <v>10721300</v>
      </c>
      <c r="G2593" s="26" t="s">
        <v>175</v>
      </c>
      <c r="H2593" s="27">
        <v>54600</v>
      </c>
      <c r="I2593" s="215">
        <v>20000</v>
      </c>
      <c r="J2593" s="27">
        <v>200000</v>
      </c>
      <c r="K2593" s="38">
        <f t="shared" si="50"/>
        <v>254600</v>
      </c>
      <c r="L2593" s="199"/>
    </row>
    <row r="2594" spans="1:23" x14ac:dyDescent="0.35">
      <c r="A2594" s="23">
        <v>22021007</v>
      </c>
      <c r="B2594" s="436" t="s">
        <v>2890</v>
      </c>
      <c r="C2594" s="23">
        <v>70133</v>
      </c>
      <c r="D2594" s="24">
        <v>0</v>
      </c>
      <c r="E2594" s="25">
        <v>2101</v>
      </c>
      <c r="F2594" s="23">
        <v>10721300</v>
      </c>
      <c r="G2594" s="26" t="s">
        <v>175</v>
      </c>
      <c r="H2594" s="27">
        <v>179760</v>
      </c>
      <c r="I2594" s="215">
        <v>316000</v>
      </c>
      <c r="J2594" s="27">
        <v>320250</v>
      </c>
      <c r="K2594" s="38">
        <f t="shared" si="50"/>
        <v>500010</v>
      </c>
      <c r="L2594" s="199"/>
    </row>
    <row r="2595" spans="1:23" s="5" customFormat="1" x14ac:dyDescent="0.35">
      <c r="A2595" s="23">
        <v>22021007</v>
      </c>
      <c r="B2595" s="436" t="s">
        <v>2890</v>
      </c>
      <c r="C2595" s="23">
        <v>70131</v>
      </c>
      <c r="D2595" s="24">
        <v>0</v>
      </c>
      <c r="E2595" s="25">
        <v>2101</v>
      </c>
      <c r="F2595" s="23">
        <v>10721300</v>
      </c>
      <c r="G2595" s="26" t="s">
        <v>175</v>
      </c>
      <c r="H2595" s="27"/>
      <c r="I2595" s="215">
        <v>14000</v>
      </c>
      <c r="J2595" s="27">
        <v>100000</v>
      </c>
      <c r="K2595" s="38">
        <f t="shared" si="50"/>
        <v>100000</v>
      </c>
      <c r="L2595" s="199"/>
      <c r="M2595" s="42"/>
      <c r="N2595" s="42"/>
      <c r="O2595" s="42"/>
      <c r="P2595" s="42"/>
      <c r="Q2595" s="42"/>
      <c r="R2595" s="42"/>
      <c r="S2595" s="42"/>
      <c r="T2595" s="42"/>
      <c r="U2595" s="42"/>
      <c r="V2595" s="42"/>
      <c r="W2595" s="42"/>
    </row>
    <row r="2596" spans="1:23" s="5" customFormat="1" x14ac:dyDescent="0.35">
      <c r="A2596" s="23">
        <v>22021007</v>
      </c>
      <c r="B2596" s="436" t="s">
        <v>2890</v>
      </c>
      <c r="C2596" s="23">
        <v>70131</v>
      </c>
      <c r="D2596" s="24">
        <v>0</v>
      </c>
      <c r="E2596" s="25">
        <v>2101</v>
      </c>
      <c r="F2596" s="23">
        <v>10721300</v>
      </c>
      <c r="G2596" s="28" t="s">
        <v>175</v>
      </c>
      <c r="H2596" s="29">
        <v>273000</v>
      </c>
      <c r="I2596" s="217">
        <v>50000</v>
      </c>
      <c r="J2596" s="29">
        <v>227000</v>
      </c>
      <c r="K2596" s="38">
        <f t="shared" si="50"/>
        <v>500000</v>
      </c>
      <c r="L2596" s="199"/>
      <c r="M2596" s="42"/>
      <c r="N2596" s="42"/>
      <c r="O2596" s="42"/>
      <c r="P2596" s="42"/>
      <c r="Q2596" s="42"/>
      <c r="R2596" s="42"/>
      <c r="S2596" s="42"/>
      <c r="T2596" s="42"/>
      <c r="U2596" s="42"/>
      <c r="V2596" s="42"/>
      <c r="W2596" s="42"/>
    </row>
    <row r="2597" spans="1:23" x14ac:dyDescent="0.35">
      <c r="A2597" s="34">
        <v>22021007</v>
      </c>
      <c r="B2597" s="436" t="s">
        <v>2890</v>
      </c>
      <c r="C2597" s="34">
        <v>70131</v>
      </c>
      <c r="D2597" s="35">
        <v>0</v>
      </c>
      <c r="E2597" s="36">
        <v>2101</v>
      </c>
      <c r="F2597" s="34">
        <v>10721300</v>
      </c>
      <c r="G2597" s="37" t="s">
        <v>175</v>
      </c>
      <c r="H2597" s="70">
        <v>1260000</v>
      </c>
      <c r="I2597" s="223">
        <v>166050</v>
      </c>
      <c r="J2597" s="70"/>
      <c r="K2597" s="70">
        <f t="shared" si="50"/>
        <v>1260000</v>
      </c>
      <c r="L2597" s="198"/>
    </row>
    <row r="2598" spans="1:23" x14ac:dyDescent="0.35">
      <c r="A2598" s="23">
        <v>22021007</v>
      </c>
      <c r="B2598" s="436" t="s">
        <v>2890</v>
      </c>
      <c r="C2598" s="23">
        <v>70133</v>
      </c>
      <c r="D2598" s="24">
        <v>0</v>
      </c>
      <c r="E2598" s="25">
        <v>2101</v>
      </c>
      <c r="F2598" s="23">
        <v>10721300</v>
      </c>
      <c r="G2598" s="26" t="s">
        <v>175</v>
      </c>
      <c r="H2598" s="67">
        <v>779230</v>
      </c>
      <c r="I2598" s="224">
        <v>400000</v>
      </c>
      <c r="J2598" s="67"/>
      <c r="K2598" s="70">
        <f t="shared" si="50"/>
        <v>779230</v>
      </c>
      <c r="L2598" s="199"/>
    </row>
    <row r="2599" spans="1:23" ht="51" x14ac:dyDescent="0.35">
      <c r="A2599" s="23">
        <v>22021007</v>
      </c>
      <c r="B2599" s="436" t="s">
        <v>2890</v>
      </c>
      <c r="C2599" s="23">
        <v>70131</v>
      </c>
      <c r="D2599" s="24">
        <v>0</v>
      </c>
      <c r="E2599" s="25">
        <v>2101</v>
      </c>
      <c r="F2599" s="23">
        <v>10721300</v>
      </c>
      <c r="G2599" s="26" t="s">
        <v>232</v>
      </c>
      <c r="H2599" s="67">
        <v>56892591</v>
      </c>
      <c r="I2599" s="224"/>
      <c r="J2599" s="67"/>
      <c r="K2599" s="70">
        <f t="shared" si="50"/>
        <v>56892591</v>
      </c>
      <c r="L2599" s="199"/>
    </row>
    <row r="2600" spans="1:23" x14ac:dyDescent="0.35">
      <c r="A2600" s="23">
        <v>22021007</v>
      </c>
      <c r="B2600" s="436" t="s">
        <v>2890</v>
      </c>
      <c r="C2600" s="23">
        <v>70133</v>
      </c>
      <c r="D2600" s="24">
        <v>0</v>
      </c>
      <c r="E2600" s="25">
        <v>2101</v>
      </c>
      <c r="F2600" s="23">
        <v>10721300</v>
      </c>
      <c r="G2600" s="26" t="s">
        <v>175</v>
      </c>
      <c r="H2600" s="27">
        <v>300300</v>
      </c>
      <c r="I2600" s="215"/>
      <c r="J2600" s="27"/>
      <c r="K2600" s="38">
        <f t="shared" si="50"/>
        <v>300300</v>
      </c>
      <c r="L2600" s="199"/>
    </row>
    <row r="2601" spans="1:23" x14ac:dyDescent="0.35">
      <c r="A2601" s="23">
        <v>22021007</v>
      </c>
      <c r="B2601" s="436" t="s">
        <v>2890</v>
      </c>
      <c r="C2601" s="23">
        <v>70133</v>
      </c>
      <c r="D2601" s="24">
        <v>0</v>
      </c>
      <c r="E2601" s="25">
        <v>2101</v>
      </c>
      <c r="F2601" s="23">
        <v>10721300</v>
      </c>
      <c r="G2601" s="26" t="s">
        <v>175</v>
      </c>
      <c r="H2601" s="27">
        <v>5917800</v>
      </c>
      <c r="I2601" s="215">
        <v>730800</v>
      </c>
      <c r="J2601" s="27"/>
      <c r="K2601" s="53">
        <f t="shared" si="50"/>
        <v>5917800</v>
      </c>
      <c r="L2601" s="199"/>
    </row>
    <row r="2602" spans="1:23" x14ac:dyDescent="0.35">
      <c r="A2602" s="23">
        <v>22021007</v>
      </c>
      <c r="B2602" s="436" t="s">
        <v>2890</v>
      </c>
      <c r="C2602" s="23">
        <v>71033</v>
      </c>
      <c r="D2602" s="24">
        <v>0</v>
      </c>
      <c r="E2602" s="25">
        <v>1100</v>
      </c>
      <c r="F2602" s="23">
        <v>10721300</v>
      </c>
      <c r="G2602" s="26" t="s">
        <v>175</v>
      </c>
      <c r="H2602" s="27">
        <v>13387500</v>
      </c>
      <c r="I2602" s="282">
        <v>145000</v>
      </c>
      <c r="J2602" s="27">
        <v>-5000000</v>
      </c>
      <c r="K2602" s="38">
        <f t="shared" si="50"/>
        <v>8387500</v>
      </c>
      <c r="L2602" s="199"/>
    </row>
    <row r="2603" spans="1:23" x14ac:dyDescent="0.35">
      <c r="A2603" s="23">
        <v>22021007</v>
      </c>
      <c r="B2603" s="436" t="s">
        <v>2890</v>
      </c>
      <c r="C2603" s="23">
        <v>70131</v>
      </c>
      <c r="D2603" s="24">
        <v>0</v>
      </c>
      <c r="E2603" s="25">
        <v>2101</v>
      </c>
      <c r="F2603" s="23">
        <v>10721300</v>
      </c>
      <c r="G2603" s="26" t="s">
        <v>175</v>
      </c>
      <c r="H2603" s="27">
        <v>630000</v>
      </c>
      <c r="I2603" s="215">
        <v>77000</v>
      </c>
      <c r="J2603" s="27">
        <v>250000</v>
      </c>
      <c r="K2603" s="38">
        <f t="shared" si="50"/>
        <v>880000</v>
      </c>
      <c r="L2603" s="200"/>
    </row>
    <row r="2604" spans="1:23" x14ac:dyDescent="0.35">
      <c r="A2604" s="23">
        <v>22021007</v>
      </c>
      <c r="B2604" s="436" t="s">
        <v>2890</v>
      </c>
      <c r="C2604" s="23">
        <v>70131</v>
      </c>
      <c r="D2604" s="24">
        <v>0</v>
      </c>
      <c r="E2604" s="25">
        <v>2101</v>
      </c>
      <c r="F2604" s="23">
        <v>10721300</v>
      </c>
      <c r="G2604" s="26" t="s">
        <v>175</v>
      </c>
      <c r="H2604" s="27">
        <v>1123500</v>
      </c>
      <c r="I2604" s="215">
        <v>722300</v>
      </c>
      <c r="J2604" s="27"/>
      <c r="K2604" s="38">
        <f t="shared" si="50"/>
        <v>1123500</v>
      </c>
      <c r="L2604" s="432"/>
    </row>
    <row r="2605" spans="1:23" x14ac:dyDescent="0.35">
      <c r="A2605" s="23">
        <v>22021007</v>
      </c>
      <c r="B2605" s="436" t="s">
        <v>2891</v>
      </c>
      <c r="C2605" s="23">
        <v>70131</v>
      </c>
      <c r="D2605" s="24">
        <v>0</v>
      </c>
      <c r="E2605" s="25">
        <v>2101</v>
      </c>
      <c r="F2605" s="23">
        <v>10720500</v>
      </c>
      <c r="G2605" s="26" t="s">
        <v>175</v>
      </c>
      <c r="H2605" s="67">
        <v>2824710</v>
      </c>
      <c r="I2605" s="224">
        <v>3080500</v>
      </c>
      <c r="J2605" s="67">
        <v>7100500</v>
      </c>
      <c r="K2605" s="70">
        <f t="shared" si="50"/>
        <v>9925210</v>
      </c>
      <c r="L2605" s="199"/>
    </row>
    <row r="2606" spans="1:23" x14ac:dyDescent="0.35">
      <c r="A2606" s="23">
        <v>22021007</v>
      </c>
      <c r="B2606" s="436" t="s">
        <v>2891</v>
      </c>
      <c r="C2606" s="23">
        <v>70133</v>
      </c>
      <c r="D2606" s="24" t="s">
        <v>192</v>
      </c>
      <c r="E2606" s="85" t="s">
        <v>2619</v>
      </c>
      <c r="F2606" s="23">
        <v>10721300</v>
      </c>
      <c r="G2606" s="26" t="s">
        <v>175</v>
      </c>
      <c r="H2606" s="27">
        <v>0</v>
      </c>
      <c r="I2606" s="215"/>
      <c r="J2606" s="41">
        <v>150000</v>
      </c>
      <c r="K2606" s="38">
        <f t="shared" si="50"/>
        <v>150000</v>
      </c>
      <c r="L2606" s="199"/>
    </row>
    <row r="2607" spans="1:23" x14ac:dyDescent="0.35">
      <c r="A2607" s="411">
        <v>22021007</v>
      </c>
      <c r="B2607" s="436" t="s">
        <v>2891</v>
      </c>
      <c r="C2607" s="411">
        <v>70131</v>
      </c>
      <c r="D2607" s="411" t="s">
        <v>192</v>
      </c>
      <c r="E2607" s="413" t="s">
        <v>193</v>
      </c>
      <c r="F2607" s="411">
        <v>10721300</v>
      </c>
      <c r="G2607" s="416" t="s">
        <v>175</v>
      </c>
      <c r="H2607" s="419">
        <v>669450.6</v>
      </c>
      <c r="I2607" s="422"/>
      <c r="J2607" s="425"/>
      <c r="K2607" s="429">
        <f t="shared" si="50"/>
        <v>669450.6</v>
      </c>
      <c r="L2607" s="395"/>
    </row>
    <row r="2608" spans="1:23" x14ac:dyDescent="0.35">
      <c r="A2608" s="23">
        <v>22021007</v>
      </c>
      <c r="B2608" s="436" t="s">
        <v>2891</v>
      </c>
      <c r="C2608" s="23">
        <v>70133</v>
      </c>
      <c r="D2608" s="24">
        <v>0</v>
      </c>
      <c r="E2608" s="25">
        <v>2101</v>
      </c>
      <c r="F2608" s="23">
        <v>10721300</v>
      </c>
      <c r="G2608" s="26" t="s">
        <v>175</v>
      </c>
      <c r="H2608" s="27">
        <v>5000000</v>
      </c>
      <c r="I2608" s="215">
        <v>3768440</v>
      </c>
      <c r="J2608" s="27">
        <v>1000000</v>
      </c>
      <c r="K2608" s="38">
        <f t="shared" si="50"/>
        <v>6000000</v>
      </c>
      <c r="L2608" s="200"/>
    </row>
    <row r="2609" spans="1:12" x14ac:dyDescent="0.35">
      <c r="A2609" s="23">
        <v>22021007</v>
      </c>
      <c r="B2609" s="436" t="s">
        <v>2891</v>
      </c>
      <c r="C2609" s="23">
        <v>70131</v>
      </c>
      <c r="D2609" s="24">
        <v>0</v>
      </c>
      <c r="E2609" s="25">
        <v>2101</v>
      </c>
      <c r="F2609" s="23">
        <v>10721300</v>
      </c>
      <c r="G2609" s="26" t="s">
        <v>175</v>
      </c>
      <c r="H2609" s="67">
        <v>39082596</v>
      </c>
      <c r="I2609" s="224"/>
      <c r="J2609" s="244">
        <v>-13100000</v>
      </c>
      <c r="K2609" s="70">
        <f t="shared" si="50"/>
        <v>25982596</v>
      </c>
      <c r="L2609" s="199"/>
    </row>
    <row r="2610" spans="1:12" x14ac:dyDescent="0.35">
      <c r="A2610" s="23">
        <v>22021007</v>
      </c>
      <c r="B2610" s="436" t="s">
        <v>2891</v>
      </c>
      <c r="C2610" s="23">
        <v>70133</v>
      </c>
      <c r="D2610" s="24">
        <v>0</v>
      </c>
      <c r="E2610" s="25">
        <v>2101</v>
      </c>
      <c r="F2610" s="23">
        <v>10721300</v>
      </c>
      <c r="G2610" s="26" t="s">
        <v>175</v>
      </c>
      <c r="H2610" s="27">
        <v>1550000</v>
      </c>
      <c r="I2610" s="215">
        <v>135000</v>
      </c>
      <c r="J2610" s="27"/>
      <c r="K2610" s="38">
        <f t="shared" si="50"/>
        <v>1550000</v>
      </c>
      <c r="L2610" s="199"/>
    </row>
    <row r="2611" spans="1:12" x14ac:dyDescent="0.35">
      <c r="A2611" s="23">
        <v>22021007</v>
      </c>
      <c r="B2611" s="436" t="s">
        <v>2891</v>
      </c>
      <c r="C2611" s="23">
        <v>70133</v>
      </c>
      <c r="D2611" s="24">
        <v>0</v>
      </c>
      <c r="E2611" s="25">
        <v>2101</v>
      </c>
      <c r="F2611" s="23">
        <v>10721300</v>
      </c>
      <c r="G2611" s="28" t="s">
        <v>175</v>
      </c>
      <c r="H2611" s="29">
        <v>71400</v>
      </c>
      <c r="I2611" s="217">
        <v>45000</v>
      </c>
      <c r="J2611" s="29">
        <v>928600</v>
      </c>
      <c r="K2611" s="38">
        <f t="shared" si="50"/>
        <v>1000000</v>
      </c>
      <c r="L2611" s="199"/>
    </row>
    <row r="2612" spans="1:12" x14ac:dyDescent="0.35">
      <c r="A2612" s="34">
        <v>22021007</v>
      </c>
      <c r="B2612" s="436" t="s">
        <v>2891</v>
      </c>
      <c r="C2612" s="34">
        <v>70133</v>
      </c>
      <c r="D2612" s="35">
        <v>0</v>
      </c>
      <c r="E2612" s="36">
        <v>2101</v>
      </c>
      <c r="F2612" s="34">
        <v>10721300</v>
      </c>
      <c r="G2612" s="37" t="s">
        <v>175</v>
      </c>
      <c r="H2612" s="70">
        <v>94500</v>
      </c>
      <c r="I2612" s="223">
        <v>140000</v>
      </c>
      <c r="J2612" s="70"/>
      <c r="K2612" s="70">
        <f t="shared" si="50"/>
        <v>94500</v>
      </c>
      <c r="L2612" s="198"/>
    </row>
    <row r="2613" spans="1:12" x14ac:dyDescent="0.35">
      <c r="A2613" s="23">
        <v>22021007</v>
      </c>
      <c r="B2613" s="436" t="s">
        <v>2891</v>
      </c>
      <c r="C2613" s="23">
        <v>70740</v>
      </c>
      <c r="D2613" s="24">
        <v>0</v>
      </c>
      <c r="E2613" s="25">
        <v>2101</v>
      </c>
      <c r="F2613" s="23">
        <v>10721300</v>
      </c>
      <c r="G2613" s="26" t="s">
        <v>175</v>
      </c>
      <c r="H2613" s="27">
        <v>114450</v>
      </c>
      <c r="I2613" s="215">
        <v>37000</v>
      </c>
      <c r="J2613" s="27"/>
      <c r="K2613" s="38">
        <f t="shared" si="50"/>
        <v>114450</v>
      </c>
      <c r="L2613" s="200"/>
    </row>
    <row r="2614" spans="1:12" x14ac:dyDescent="0.35">
      <c r="A2614" s="23">
        <v>22021007</v>
      </c>
      <c r="B2614" s="436" t="s">
        <v>2891</v>
      </c>
      <c r="C2614" s="23">
        <v>70131</v>
      </c>
      <c r="D2614" s="24">
        <v>0</v>
      </c>
      <c r="E2614" s="25">
        <v>2101</v>
      </c>
      <c r="F2614" s="23">
        <v>10721300</v>
      </c>
      <c r="G2614" s="26" t="s">
        <v>175</v>
      </c>
      <c r="H2614" s="27">
        <v>462000</v>
      </c>
      <c r="I2614" s="215">
        <v>430000</v>
      </c>
      <c r="J2614" s="27">
        <v>270000</v>
      </c>
      <c r="K2614" s="38">
        <f>H2614+J2614</f>
        <v>732000</v>
      </c>
      <c r="L2614" s="199"/>
    </row>
    <row r="2615" spans="1:12" x14ac:dyDescent="0.35">
      <c r="A2615" s="23">
        <v>22021007</v>
      </c>
      <c r="B2615" s="436" t="s">
        <v>2891</v>
      </c>
      <c r="C2615" s="23">
        <v>70131</v>
      </c>
      <c r="D2615" s="24">
        <v>0</v>
      </c>
      <c r="E2615" s="25">
        <v>2101</v>
      </c>
      <c r="F2615" s="23">
        <v>10721300</v>
      </c>
      <c r="G2615" s="26" t="s">
        <v>175</v>
      </c>
      <c r="H2615" s="67">
        <v>8216880</v>
      </c>
      <c r="I2615" s="224">
        <v>2137798</v>
      </c>
      <c r="J2615" s="271">
        <v>-2859615</v>
      </c>
      <c r="K2615" s="70">
        <f t="shared" ref="K2615:K2640" si="51">SUM(H2615,J2615)</f>
        <v>5357265</v>
      </c>
      <c r="L2615" s="199"/>
    </row>
    <row r="2616" spans="1:12" x14ac:dyDescent="0.35">
      <c r="A2616" s="23">
        <v>22021007</v>
      </c>
      <c r="B2616" s="436" t="s">
        <v>2891</v>
      </c>
      <c r="C2616" s="23">
        <v>70133</v>
      </c>
      <c r="D2616" s="24">
        <v>0</v>
      </c>
      <c r="E2616" s="25">
        <v>2101</v>
      </c>
      <c r="F2616" s="23">
        <v>10721300</v>
      </c>
      <c r="G2616" s="26" t="s">
        <v>175</v>
      </c>
      <c r="H2616" s="27">
        <v>200000</v>
      </c>
      <c r="I2616" s="215"/>
      <c r="J2616" s="41">
        <v>300000</v>
      </c>
      <c r="K2616" s="44">
        <f t="shared" si="51"/>
        <v>500000</v>
      </c>
      <c r="L2616" s="199"/>
    </row>
    <row r="2617" spans="1:12" x14ac:dyDescent="0.35">
      <c r="A2617" s="23">
        <v>22021007</v>
      </c>
      <c r="B2617" s="436" t="s">
        <v>2891</v>
      </c>
      <c r="C2617" s="23">
        <v>70133</v>
      </c>
      <c r="D2617" s="24">
        <v>0</v>
      </c>
      <c r="E2617" s="25">
        <v>2101</v>
      </c>
      <c r="F2617" s="23">
        <v>10721300</v>
      </c>
      <c r="G2617" s="26" t="s">
        <v>175</v>
      </c>
      <c r="H2617" s="27">
        <v>1039500</v>
      </c>
      <c r="I2617" s="215">
        <v>673000</v>
      </c>
      <c r="J2617" s="27">
        <v>460500</v>
      </c>
      <c r="K2617" s="38">
        <f t="shared" si="51"/>
        <v>1500000</v>
      </c>
      <c r="L2617" s="199"/>
    </row>
    <row r="2618" spans="1:12" x14ac:dyDescent="0.35">
      <c r="A2618" s="23">
        <v>22021007</v>
      </c>
      <c r="B2618" s="436" t="s">
        <v>2892</v>
      </c>
      <c r="C2618" s="23">
        <v>70133</v>
      </c>
      <c r="D2618" s="24">
        <v>0</v>
      </c>
      <c r="E2618" s="25">
        <v>2101</v>
      </c>
      <c r="F2618" s="23">
        <v>10721300</v>
      </c>
      <c r="G2618" s="26" t="s">
        <v>175</v>
      </c>
      <c r="H2618" s="27">
        <v>105000</v>
      </c>
      <c r="I2618" s="215">
        <v>30000</v>
      </c>
      <c r="J2618" s="27"/>
      <c r="K2618" s="38">
        <f t="shared" si="51"/>
        <v>105000</v>
      </c>
      <c r="L2618" s="199"/>
    </row>
    <row r="2619" spans="1:12" x14ac:dyDescent="0.35">
      <c r="A2619" s="23">
        <v>22021007</v>
      </c>
      <c r="B2619" s="436" t="s">
        <v>2892</v>
      </c>
      <c r="C2619" s="23">
        <v>70133</v>
      </c>
      <c r="D2619" s="24">
        <v>0</v>
      </c>
      <c r="E2619" s="25">
        <v>2101</v>
      </c>
      <c r="F2619" s="23">
        <v>10721300</v>
      </c>
      <c r="G2619" s="26" t="s">
        <v>175</v>
      </c>
      <c r="H2619" s="27">
        <v>2415000</v>
      </c>
      <c r="I2619" s="215"/>
      <c r="J2619" s="27"/>
      <c r="K2619" s="38">
        <f t="shared" si="51"/>
        <v>2415000</v>
      </c>
      <c r="L2619" s="199"/>
    </row>
    <row r="2620" spans="1:12" x14ac:dyDescent="0.35">
      <c r="A2620" s="23">
        <v>22021007</v>
      </c>
      <c r="B2620" s="436" t="s">
        <v>2892</v>
      </c>
      <c r="C2620" s="23">
        <v>70131</v>
      </c>
      <c r="D2620" s="24">
        <v>0</v>
      </c>
      <c r="E2620" s="25">
        <v>2101</v>
      </c>
      <c r="F2620" s="23">
        <v>10721300</v>
      </c>
      <c r="G2620" s="28" t="s">
        <v>175</v>
      </c>
      <c r="H2620" s="29">
        <v>304500</v>
      </c>
      <c r="I2620" s="217">
        <v>1720000</v>
      </c>
      <c r="J2620" s="29">
        <v>3388000</v>
      </c>
      <c r="K2620" s="38">
        <f t="shared" si="51"/>
        <v>3692500</v>
      </c>
      <c r="L2620" s="199"/>
    </row>
    <row r="2621" spans="1:12" x14ac:dyDescent="0.35">
      <c r="A2621" s="34">
        <v>22021007</v>
      </c>
      <c r="B2621" s="437" t="s">
        <v>2892</v>
      </c>
      <c r="C2621" s="34">
        <v>70133</v>
      </c>
      <c r="D2621" s="35">
        <v>0</v>
      </c>
      <c r="E2621" s="36">
        <v>2101</v>
      </c>
      <c r="F2621" s="34">
        <v>10721300</v>
      </c>
      <c r="G2621" s="37" t="s">
        <v>175</v>
      </c>
      <c r="H2621" s="70">
        <v>96600</v>
      </c>
      <c r="I2621" s="223">
        <v>13000</v>
      </c>
      <c r="J2621" s="70">
        <v>450000</v>
      </c>
      <c r="K2621" s="70">
        <f t="shared" si="51"/>
        <v>546600</v>
      </c>
      <c r="L2621" s="198"/>
    </row>
    <row r="2622" spans="1:12" x14ac:dyDescent="0.35">
      <c r="A2622" s="23">
        <v>22021007</v>
      </c>
      <c r="B2622" s="437" t="s">
        <v>2893</v>
      </c>
      <c r="C2622" s="23">
        <v>70131</v>
      </c>
      <c r="D2622" s="24">
        <v>0</v>
      </c>
      <c r="E2622" s="25">
        <v>2101</v>
      </c>
      <c r="F2622" s="23">
        <v>10721300</v>
      </c>
      <c r="G2622" s="26" t="s">
        <v>175</v>
      </c>
      <c r="H2622" s="67">
        <v>3465000</v>
      </c>
      <c r="I2622" s="224">
        <v>9995000</v>
      </c>
      <c r="J2622" s="271">
        <v>9995000</v>
      </c>
      <c r="K2622" s="70">
        <f t="shared" si="51"/>
        <v>13460000</v>
      </c>
      <c r="L2622" s="199"/>
    </row>
    <row r="2623" spans="1:12" x14ac:dyDescent="0.35">
      <c r="A2623" s="23">
        <v>22021007</v>
      </c>
      <c r="B2623" s="437" t="s">
        <v>2893</v>
      </c>
      <c r="C2623" s="23">
        <v>70131</v>
      </c>
      <c r="D2623" s="24">
        <v>0</v>
      </c>
      <c r="E2623" s="25">
        <v>2101</v>
      </c>
      <c r="F2623" s="23">
        <v>10721300</v>
      </c>
      <c r="G2623" s="26" t="s">
        <v>486</v>
      </c>
      <c r="H2623" s="67">
        <v>2000000</v>
      </c>
      <c r="I2623" s="224"/>
      <c r="J2623" s="312">
        <v>-1000000</v>
      </c>
      <c r="K2623" s="70">
        <f t="shared" si="51"/>
        <v>1000000</v>
      </c>
      <c r="L2623" s="199"/>
    </row>
    <row r="2624" spans="1:12" ht="51" x14ac:dyDescent="0.35">
      <c r="A2624" s="23">
        <v>22021007</v>
      </c>
      <c r="B2624" s="437" t="s">
        <v>2893</v>
      </c>
      <c r="C2624" s="23">
        <v>70131</v>
      </c>
      <c r="D2624" s="24">
        <v>0</v>
      </c>
      <c r="E2624" s="25">
        <v>2101</v>
      </c>
      <c r="F2624" s="23">
        <v>10721300</v>
      </c>
      <c r="G2624" s="26" t="s">
        <v>487</v>
      </c>
      <c r="H2624" s="67">
        <v>551250</v>
      </c>
      <c r="I2624" s="224"/>
      <c r="J2624" s="67"/>
      <c r="K2624" s="70">
        <f t="shared" si="51"/>
        <v>551250</v>
      </c>
      <c r="L2624" s="199"/>
    </row>
    <row r="2625" spans="1:12" x14ac:dyDescent="0.35">
      <c r="A2625" s="23">
        <v>22021007</v>
      </c>
      <c r="B2625" s="437" t="s">
        <v>2893</v>
      </c>
      <c r="C2625" s="23">
        <v>70131</v>
      </c>
      <c r="D2625" s="24">
        <v>0</v>
      </c>
      <c r="E2625" s="25">
        <v>2101</v>
      </c>
      <c r="F2625" s="23">
        <v>10721300</v>
      </c>
      <c r="G2625" s="26" t="s">
        <v>488</v>
      </c>
      <c r="H2625" s="68">
        <v>1250000</v>
      </c>
      <c r="I2625" s="226"/>
      <c r="J2625" s="68"/>
      <c r="K2625" s="70">
        <f t="shared" si="51"/>
        <v>1250000</v>
      </c>
      <c r="L2625" s="199"/>
    </row>
    <row r="2626" spans="1:12" x14ac:dyDescent="0.35">
      <c r="A2626" s="23">
        <v>22021007</v>
      </c>
      <c r="B2626" s="437" t="s">
        <v>2893</v>
      </c>
      <c r="C2626" s="23">
        <v>70133</v>
      </c>
      <c r="D2626" s="24">
        <v>0</v>
      </c>
      <c r="E2626" s="25">
        <v>2101</v>
      </c>
      <c r="F2626" s="23">
        <v>10721300</v>
      </c>
      <c r="G2626" s="26" t="s">
        <v>175</v>
      </c>
      <c r="H2626" s="67">
        <v>24272640</v>
      </c>
      <c r="I2626" s="224">
        <v>7616500</v>
      </c>
      <c r="J2626" s="67"/>
      <c r="K2626" s="70">
        <f t="shared" si="51"/>
        <v>24272640</v>
      </c>
      <c r="L2626" s="199"/>
    </row>
    <row r="2627" spans="1:12" x14ac:dyDescent="0.35">
      <c r="A2627" s="23">
        <v>22021007</v>
      </c>
      <c r="B2627" s="437" t="s">
        <v>2893</v>
      </c>
      <c r="C2627" s="23">
        <v>70131</v>
      </c>
      <c r="D2627" s="24">
        <v>0</v>
      </c>
      <c r="E2627" s="25">
        <v>2101</v>
      </c>
      <c r="F2627" s="23">
        <v>10721300</v>
      </c>
      <c r="G2627" s="26" t="s">
        <v>175</v>
      </c>
      <c r="H2627" s="67">
        <v>1064000</v>
      </c>
      <c r="I2627" s="224">
        <v>123600</v>
      </c>
      <c r="J2627" s="68"/>
      <c r="K2627" s="70">
        <f t="shared" si="51"/>
        <v>1064000</v>
      </c>
      <c r="L2627" s="200"/>
    </row>
    <row r="2628" spans="1:12" x14ac:dyDescent="0.35">
      <c r="A2628" s="23">
        <v>22021007</v>
      </c>
      <c r="B2628" s="437" t="s">
        <v>2893</v>
      </c>
      <c r="C2628" s="23">
        <v>70133</v>
      </c>
      <c r="D2628" s="24">
        <v>0</v>
      </c>
      <c r="E2628" s="25">
        <v>2101</v>
      </c>
      <c r="F2628" s="23">
        <v>10721300</v>
      </c>
      <c r="G2628" s="26" t="s">
        <v>175</v>
      </c>
      <c r="H2628" s="27">
        <v>2278500</v>
      </c>
      <c r="I2628" s="215">
        <v>145000</v>
      </c>
      <c r="J2628" s="27">
        <v>3222000</v>
      </c>
      <c r="K2628" s="44">
        <f t="shared" si="51"/>
        <v>5500500</v>
      </c>
      <c r="L2628" s="199"/>
    </row>
    <row r="2629" spans="1:12" x14ac:dyDescent="0.35">
      <c r="A2629" s="23">
        <v>22021007</v>
      </c>
      <c r="B2629" s="437" t="s">
        <v>2893</v>
      </c>
      <c r="C2629" s="23">
        <v>70133</v>
      </c>
      <c r="D2629" s="24">
        <v>0</v>
      </c>
      <c r="E2629" s="25">
        <v>2101</v>
      </c>
      <c r="F2629" s="23">
        <v>10721300</v>
      </c>
      <c r="G2629" s="26" t="s">
        <v>175</v>
      </c>
      <c r="H2629" s="101">
        <v>86946497.400000006</v>
      </c>
      <c r="I2629" s="255">
        <v>34027329</v>
      </c>
      <c r="J2629" s="101"/>
      <c r="K2629" s="99">
        <f t="shared" si="51"/>
        <v>86946497.400000006</v>
      </c>
      <c r="L2629" s="200"/>
    </row>
    <row r="2630" spans="1:12" x14ac:dyDescent="0.35">
      <c r="A2630" s="23">
        <v>22021007</v>
      </c>
      <c r="B2630" s="437" t="s">
        <v>2893</v>
      </c>
      <c r="C2630" s="23">
        <v>70133</v>
      </c>
      <c r="D2630" s="24">
        <v>0</v>
      </c>
      <c r="E2630" s="25">
        <v>2101</v>
      </c>
      <c r="F2630" s="23">
        <v>10721300</v>
      </c>
      <c r="G2630" s="26" t="s">
        <v>610</v>
      </c>
      <c r="H2630" s="101">
        <v>7740600</v>
      </c>
      <c r="I2630" s="255">
        <v>5485886</v>
      </c>
      <c r="J2630" s="101">
        <v>7259400</v>
      </c>
      <c r="K2630" s="99">
        <f t="shared" si="51"/>
        <v>15000000</v>
      </c>
      <c r="L2630" s="199"/>
    </row>
    <row r="2631" spans="1:12" x14ac:dyDescent="0.35">
      <c r="A2631" s="23">
        <v>22021007</v>
      </c>
      <c r="B2631" s="437" t="s">
        <v>2893</v>
      </c>
      <c r="C2631" s="23">
        <v>70131</v>
      </c>
      <c r="D2631" s="24">
        <v>0</v>
      </c>
      <c r="E2631" s="25">
        <v>2101</v>
      </c>
      <c r="F2631" s="23">
        <v>10721300</v>
      </c>
      <c r="G2631" s="26" t="s">
        <v>175</v>
      </c>
      <c r="H2631" s="101">
        <v>5040000</v>
      </c>
      <c r="I2631" s="255">
        <v>535000</v>
      </c>
      <c r="J2631" s="101">
        <v>1060000</v>
      </c>
      <c r="K2631" s="99">
        <f t="shared" si="51"/>
        <v>6100000</v>
      </c>
      <c r="L2631" s="199"/>
    </row>
    <row r="2632" spans="1:12" x14ac:dyDescent="0.35">
      <c r="A2632" s="23">
        <v>22021007</v>
      </c>
      <c r="B2632" s="437" t="s">
        <v>2893</v>
      </c>
      <c r="C2632" s="23">
        <v>70133</v>
      </c>
      <c r="D2632" s="24">
        <v>0</v>
      </c>
      <c r="E2632" s="25">
        <v>2101</v>
      </c>
      <c r="F2632" s="23">
        <v>10721300</v>
      </c>
      <c r="G2632" s="26" t="s">
        <v>175</v>
      </c>
      <c r="H2632" s="101">
        <v>2430000</v>
      </c>
      <c r="I2632" s="255">
        <v>1398000</v>
      </c>
      <c r="J2632" s="106">
        <v>1000000</v>
      </c>
      <c r="K2632" s="99">
        <f t="shared" si="51"/>
        <v>3430000</v>
      </c>
      <c r="L2632" s="200"/>
    </row>
    <row r="2633" spans="1:12" x14ac:dyDescent="0.35">
      <c r="A2633" s="54">
        <v>22021007</v>
      </c>
      <c r="B2633" s="437" t="s">
        <v>2893</v>
      </c>
      <c r="C2633" s="54">
        <v>70133</v>
      </c>
      <c r="D2633" s="55">
        <v>0</v>
      </c>
      <c r="E2633" s="54">
        <v>2101</v>
      </c>
      <c r="F2633" s="54">
        <v>10721300</v>
      </c>
      <c r="G2633" s="57" t="s">
        <v>175</v>
      </c>
      <c r="H2633" s="117">
        <v>1154790</v>
      </c>
      <c r="I2633" s="263">
        <v>465400</v>
      </c>
      <c r="J2633" s="117"/>
      <c r="K2633" s="130">
        <f t="shared" si="51"/>
        <v>1154790</v>
      </c>
      <c r="L2633" s="204" t="s">
        <v>2556</v>
      </c>
    </row>
    <row r="2634" spans="1:12" x14ac:dyDescent="0.35">
      <c r="A2634" s="54">
        <v>22021007</v>
      </c>
      <c r="B2634" s="437" t="s">
        <v>2893</v>
      </c>
      <c r="C2634" s="54">
        <v>70133</v>
      </c>
      <c r="D2634" s="55">
        <v>0</v>
      </c>
      <c r="E2634" s="56">
        <v>2101</v>
      </c>
      <c r="F2634" s="54">
        <v>10721300</v>
      </c>
      <c r="G2634" s="57" t="s">
        <v>175</v>
      </c>
      <c r="H2634" s="58">
        <v>69300</v>
      </c>
      <c r="I2634" s="221">
        <v>50000</v>
      </c>
      <c r="J2634" s="58">
        <v>12000000</v>
      </c>
      <c r="K2634" s="81">
        <f t="shared" si="51"/>
        <v>12069300</v>
      </c>
      <c r="L2634" s="204" t="s">
        <v>2557</v>
      </c>
    </row>
    <row r="2635" spans="1:12" x14ac:dyDescent="0.35">
      <c r="A2635" s="54">
        <v>22021007</v>
      </c>
      <c r="B2635" s="437" t="s">
        <v>2893</v>
      </c>
      <c r="C2635" s="54">
        <v>70131</v>
      </c>
      <c r="D2635" s="55">
        <v>0</v>
      </c>
      <c r="E2635" s="56">
        <v>2101</v>
      </c>
      <c r="F2635" s="54">
        <v>10721300</v>
      </c>
      <c r="G2635" s="57" t="s">
        <v>175</v>
      </c>
      <c r="H2635" s="117">
        <v>1669500</v>
      </c>
      <c r="I2635" s="263"/>
      <c r="J2635" s="117"/>
      <c r="K2635" s="130">
        <f t="shared" si="51"/>
        <v>1669500</v>
      </c>
      <c r="L2635" s="204" t="s">
        <v>2558</v>
      </c>
    </row>
    <row r="2636" spans="1:12" x14ac:dyDescent="0.35">
      <c r="A2636" s="23">
        <v>22021007</v>
      </c>
      <c r="B2636" s="437" t="s">
        <v>2893</v>
      </c>
      <c r="C2636" s="23">
        <v>70133</v>
      </c>
      <c r="D2636" s="24">
        <v>0</v>
      </c>
      <c r="E2636" s="25">
        <v>2101</v>
      </c>
      <c r="F2636" s="23">
        <v>10721300</v>
      </c>
      <c r="G2636" s="26" t="s">
        <v>175</v>
      </c>
      <c r="H2636" s="101">
        <v>19530000</v>
      </c>
      <c r="I2636" s="255">
        <v>2773000</v>
      </c>
      <c r="J2636" s="108">
        <v>-10000000</v>
      </c>
      <c r="K2636" s="114">
        <f t="shared" si="51"/>
        <v>9530000</v>
      </c>
      <c r="L2636" s="199"/>
    </row>
    <row r="2637" spans="1:12" ht="51" x14ac:dyDescent="0.35">
      <c r="A2637" s="23">
        <v>22021007</v>
      </c>
      <c r="B2637" s="437" t="s">
        <v>2893</v>
      </c>
      <c r="C2637" s="23">
        <v>70131</v>
      </c>
      <c r="D2637" s="24">
        <v>0</v>
      </c>
      <c r="E2637" s="25">
        <v>2101</v>
      </c>
      <c r="F2637" s="23">
        <v>10721300</v>
      </c>
      <c r="G2637" s="26" t="s">
        <v>2717</v>
      </c>
      <c r="H2637" s="101">
        <v>105000</v>
      </c>
      <c r="I2637" s="255">
        <v>0</v>
      </c>
      <c r="J2637" s="101">
        <v>172405020</v>
      </c>
      <c r="K2637" s="99">
        <f t="shared" si="51"/>
        <v>172510020</v>
      </c>
      <c r="L2637" s="199"/>
    </row>
    <row r="2638" spans="1:12" ht="76.5" x14ac:dyDescent="0.35">
      <c r="A2638" s="23">
        <v>22021007</v>
      </c>
      <c r="B2638" s="437" t="s">
        <v>2893</v>
      </c>
      <c r="C2638" s="23">
        <v>70133</v>
      </c>
      <c r="D2638" s="24">
        <v>0</v>
      </c>
      <c r="E2638" s="23">
        <v>2101</v>
      </c>
      <c r="F2638" s="23">
        <v>10721300</v>
      </c>
      <c r="G2638" s="26" t="s">
        <v>1021</v>
      </c>
      <c r="H2638" s="101">
        <v>6866748</v>
      </c>
      <c r="I2638" s="255">
        <v>2573880</v>
      </c>
      <c r="J2638" s="101"/>
      <c r="K2638" s="99">
        <f t="shared" si="51"/>
        <v>6866748</v>
      </c>
      <c r="L2638" s="199"/>
    </row>
    <row r="2639" spans="1:12" x14ac:dyDescent="0.35">
      <c r="A2639" s="23">
        <v>22021007</v>
      </c>
      <c r="B2639" s="437" t="s">
        <v>2891</v>
      </c>
      <c r="C2639" s="23">
        <v>70131</v>
      </c>
      <c r="D2639" s="24">
        <v>0</v>
      </c>
      <c r="E2639" s="25">
        <v>2101</v>
      </c>
      <c r="F2639" s="23">
        <v>10721300</v>
      </c>
      <c r="G2639" s="26" t="s">
        <v>175</v>
      </c>
      <c r="H2639" s="135">
        <v>200000</v>
      </c>
      <c r="I2639" s="269"/>
      <c r="J2639" s="136"/>
      <c r="K2639" s="139">
        <f t="shared" si="51"/>
        <v>200000</v>
      </c>
      <c r="L2639" s="199"/>
    </row>
    <row r="2640" spans="1:12" x14ac:dyDescent="0.35">
      <c r="A2640" s="23">
        <v>22021006</v>
      </c>
      <c r="B2640" s="437" t="s">
        <v>2890</v>
      </c>
      <c r="C2640" s="23">
        <v>70131</v>
      </c>
      <c r="D2640" s="24">
        <v>0</v>
      </c>
      <c r="E2640" s="25">
        <v>2101</v>
      </c>
      <c r="F2640" s="23">
        <v>10721300</v>
      </c>
      <c r="G2640" s="26" t="s">
        <v>190</v>
      </c>
      <c r="H2640" s="27">
        <v>240000</v>
      </c>
      <c r="I2640" s="215"/>
      <c r="J2640" s="27"/>
      <c r="K2640" s="38">
        <f t="shared" si="51"/>
        <v>240000</v>
      </c>
      <c r="L2640" s="199"/>
    </row>
    <row r="2641" spans="1:12" x14ac:dyDescent="0.35">
      <c r="A2641" s="411">
        <v>22021006</v>
      </c>
      <c r="B2641" s="437" t="s">
        <v>2890</v>
      </c>
      <c r="C2641" s="413">
        <v>70133</v>
      </c>
      <c r="D2641" s="413" t="s">
        <v>192</v>
      </c>
      <c r="E2641" s="413" t="s">
        <v>193</v>
      </c>
      <c r="F2641" s="413" t="s">
        <v>194</v>
      </c>
      <c r="G2641" s="416" t="s">
        <v>190</v>
      </c>
      <c r="H2641" s="418"/>
      <c r="I2641" s="421"/>
      <c r="J2641" s="424">
        <v>56500</v>
      </c>
      <c r="K2641" s="420">
        <f>H2641+J2641</f>
        <v>56500</v>
      </c>
      <c r="L2641" s="434"/>
    </row>
    <row r="2642" spans="1:12" x14ac:dyDescent="0.35">
      <c r="A2642" s="23">
        <v>22021006</v>
      </c>
      <c r="B2642" s="437" t="s">
        <v>2890</v>
      </c>
      <c r="C2642" s="23">
        <v>70133</v>
      </c>
      <c r="D2642" s="24">
        <v>0</v>
      </c>
      <c r="E2642" s="25">
        <v>2101</v>
      </c>
      <c r="F2642" s="23">
        <v>10721300</v>
      </c>
      <c r="G2642" s="26" t="s">
        <v>190</v>
      </c>
      <c r="H2642" s="27">
        <v>67630.5</v>
      </c>
      <c r="I2642" s="215">
        <v>3000</v>
      </c>
      <c r="J2642" s="27"/>
      <c r="K2642" s="38">
        <f t="shared" ref="K2642:K2655" si="52">SUM(H2642,J2642)</f>
        <v>67630.5</v>
      </c>
      <c r="L2642" s="199"/>
    </row>
    <row r="2643" spans="1:12" x14ac:dyDescent="0.35">
      <c r="A2643" s="23">
        <v>22021006</v>
      </c>
      <c r="B2643" s="437" t="s">
        <v>2890</v>
      </c>
      <c r="C2643" s="23">
        <v>70133</v>
      </c>
      <c r="D2643" s="24">
        <v>0</v>
      </c>
      <c r="E2643" s="25">
        <v>2101</v>
      </c>
      <c r="F2643" s="23">
        <v>10721300</v>
      </c>
      <c r="G2643" s="26" t="s">
        <v>190</v>
      </c>
      <c r="H2643" s="27">
        <v>4410</v>
      </c>
      <c r="I2643" s="215"/>
      <c r="J2643" s="27"/>
      <c r="K2643" s="53">
        <f t="shared" si="52"/>
        <v>4410</v>
      </c>
      <c r="L2643" s="199"/>
    </row>
    <row r="2644" spans="1:12" x14ac:dyDescent="0.35">
      <c r="A2644" s="23">
        <v>22021006</v>
      </c>
      <c r="B2644" s="437" t="s">
        <v>2890</v>
      </c>
      <c r="C2644" s="23">
        <v>70133</v>
      </c>
      <c r="D2644" s="24">
        <v>0</v>
      </c>
      <c r="E2644" s="25">
        <v>2101</v>
      </c>
      <c r="F2644" s="23">
        <v>10721300</v>
      </c>
      <c r="G2644" s="26" t="s">
        <v>190</v>
      </c>
      <c r="H2644" s="27">
        <v>33600</v>
      </c>
      <c r="I2644" s="215">
        <v>0</v>
      </c>
      <c r="J2644" s="27"/>
      <c r="K2644" s="38">
        <f t="shared" si="52"/>
        <v>33600</v>
      </c>
      <c r="L2644" s="199"/>
    </row>
    <row r="2645" spans="1:12" x14ac:dyDescent="0.35">
      <c r="A2645" s="23">
        <v>22021006</v>
      </c>
      <c r="B2645" s="437" t="s">
        <v>2890</v>
      </c>
      <c r="C2645" s="23">
        <v>70133</v>
      </c>
      <c r="D2645" s="24">
        <v>0</v>
      </c>
      <c r="E2645" s="25">
        <v>2101</v>
      </c>
      <c r="F2645" s="23">
        <v>10721300</v>
      </c>
      <c r="G2645" s="26" t="s">
        <v>190</v>
      </c>
      <c r="H2645" s="27">
        <v>31500</v>
      </c>
      <c r="I2645" s="215">
        <v>7500</v>
      </c>
      <c r="J2645" s="27"/>
      <c r="K2645" s="38">
        <f t="shared" si="52"/>
        <v>31500</v>
      </c>
      <c r="L2645" s="199"/>
    </row>
    <row r="2646" spans="1:12" x14ac:dyDescent="0.35">
      <c r="A2646" s="23">
        <v>22021006</v>
      </c>
      <c r="B2646" s="437" t="s">
        <v>2890</v>
      </c>
      <c r="C2646" s="23">
        <v>70131</v>
      </c>
      <c r="D2646" s="24">
        <v>0</v>
      </c>
      <c r="E2646" s="25">
        <v>2101</v>
      </c>
      <c r="F2646" s="23">
        <v>10721300</v>
      </c>
      <c r="G2646" s="26" t="s">
        <v>190</v>
      </c>
      <c r="H2646" s="27">
        <v>21000</v>
      </c>
      <c r="I2646" s="215"/>
      <c r="J2646" s="27"/>
      <c r="K2646" s="38">
        <f t="shared" si="52"/>
        <v>21000</v>
      </c>
      <c r="L2646" s="199"/>
    </row>
    <row r="2647" spans="1:12" x14ac:dyDescent="0.35">
      <c r="A2647" s="23">
        <v>22021006</v>
      </c>
      <c r="B2647" s="437" t="s">
        <v>2890</v>
      </c>
      <c r="C2647" s="23">
        <v>70133</v>
      </c>
      <c r="D2647" s="24">
        <v>0</v>
      </c>
      <c r="E2647" s="25">
        <v>2101</v>
      </c>
      <c r="F2647" s="23">
        <v>10721300</v>
      </c>
      <c r="G2647" s="26" t="s">
        <v>190</v>
      </c>
      <c r="H2647" s="67">
        <v>42000</v>
      </c>
      <c r="I2647" s="224">
        <v>20000</v>
      </c>
      <c r="J2647" s="67"/>
      <c r="K2647" s="70">
        <f t="shared" si="52"/>
        <v>42000</v>
      </c>
      <c r="L2647" s="199"/>
    </row>
    <row r="2648" spans="1:12" x14ac:dyDescent="0.35">
      <c r="A2648" s="23">
        <v>22021006</v>
      </c>
      <c r="B2648" s="437" t="s">
        <v>2890</v>
      </c>
      <c r="C2648" s="23">
        <v>70131</v>
      </c>
      <c r="D2648" s="24">
        <v>0</v>
      </c>
      <c r="E2648" s="25">
        <v>2101</v>
      </c>
      <c r="F2648" s="23">
        <v>10721300</v>
      </c>
      <c r="G2648" s="26" t="s">
        <v>190</v>
      </c>
      <c r="H2648" s="67">
        <v>21000</v>
      </c>
      <c r="I2648" s="224"/>
      <c r="J2648" s="67"/>
      <c r="K2648" s="70">
        <f t="shared" si="52"/>
        <v>21000</v>
      </c>
      <c r="L2648" s="199"/>
    </row>
    <row r="2649" spans="1:12" x14ac:dyDescent="0.35">
      <c r="A2649" s="23">
        <v>22021006</v>
      </c>
      <c r="B2649" s="437" t="s">
        <v>2890</v>
      </c>
      <c r="C2649" s="23">
        <v>71033</v>
      </c>
      <c r="D2649" s="24">
        <v>0</v>
      </c>
      <c r="E2649" s="25">
        <v>1100</v>
      </c>
      <c r="F2649" s="23">
        <v>10721300</v>
      </c>
      <c r="G2649" s="28" t="s">
        <v>190</v>
      </c>
      <c r="H2649" s="29">
        <v>268186.8</v>
      </c>
      <c r="I2649" s="283"/>
      <c r="J2649" s="27"/>
      <c r="K2649" s="38">
        <f t="shared" si="52"/>
        <v>268186.8</v>
      </c>
      <c r="L2649" s="199"/>
    </row>
    <row r="2650" spans="1:12" x14ac:dyDescent="0.35">
      <c r="A2650" s="34">
        <v>22021006</v>
      </c>
      <c r="B2650" s="437" t="s">
        <v>2890</v>
      </c>
      <c r="C2650" s="34">
        <v>70131</v>
      </c>
      <c r="D2650" s="35">
        <v>0</v>
      </c>
      <c r="E2650" s="36">
        <v>2101</v>
      </c>
      <c r="F2650" s="34">
        <v>10721300</v>
      </c>
      <c r="G2650" s="37" t="s">
        <v>190</v>
      </c>
      <c r="H2650" s="38">
        <v>42000</v>
      </c>
      <c r="I2650" s="218">
        <v>0</v>
      </c>
      <c r="J2650" s="38">
        <v>50000</v>
      </c>
      <c r="K2650" s="38">
        <f t="shared" si="52"/>
        <v>92000</v>
      </c>
      <c r="L2650" s="433"/>
    </row>
    <row r="2651" spans="1:12" x14ac:dyDescent="0.35">
      <c r="A2651" s="23">
        <v>22021006</v>
      </c>
      <c r="B2651" s="437" t="s">
        <v>2890</v>
      </c>
      <c r="C2651" s="23">
        <v>70131</v>
      </c>
      <c r="D2651" s="24">
        <v>0</v>
      </c>
      <c r="E2651" s="25">
        <v>2101</v>
      </c>
      <c r="F2651" s="23">
        <v>10721300</v>
      </c>
      <c r="G2651" s="26" t="s">
        <v>190</v>
      </c>
      <c r="H2651" s="27">
        <v>4200</v>
      </c>
      <c r="I2651" s="215"/>
      <c r="J2651" s="27"/>
      <c r="K2651" s="38">
        <f t="shared" si="52"/>
        <v>4200</v>
      </c>
      <c r="L2651" s="567"/>
    </row>
    <row r="2652" spans="1:12" x14ac:dyDescent="0.35">
      <c r="A2652" s="23">
        <v>22021006</v>
      </c>
      <c r="B2652" s="437" t="s">
        <v>2891</v>
      </c>
      <c r="C2652" s="23">
        <v>70131</v>
      </c>
      <c r="D2652" s="24">
        <v>0</v>
      </c>
      <c r="E2652" s="25">
        <v>2101</v>
      </c>
      <c r="F2652" s="23">
        <v>10720500</v>
      </c>
      <c r="G2652" s="26" t="s">
        <v>190</v>
      </c>
      <c r="H2652" s="67"/>
      <c r="I2652" s="224">
        <v>45000</v>
      </c>
      <c r="J2652" s="68"/>
      <c r="K2652" s="427">
        <f t="shared" si="52"/>
        <v>0</v>
      </c>
      <c r="L2652" s="207"/>
    </row>
    <row r="2653" spans="1:12" x14ac:dyDescent="0.35">
      <c r="A2653" s="23">
        <v>22021006</v>
      </c>
      <c r="B2653" s="437" t="s">
        <v>2891</v>
      </c>
      <c r="C2653" s="23">
        <v>70133</v>
      </c>
      <c r="D2653" s="24" t="s">
        <v>192</v>
      </c>
      <c r="E2653" s="85" t="s">
        <v>2619</v>
      </c>
      <c r="F2653" s="23">
        <v>10721300</v>
      </c>
      <c r="G2653" s="26" t="s">
        <v>190</v>
      </c>
      <c r="H2653" s="27">
        <v>0</v>
      </c>
      <c r="I2653" s="215"/>
      <c r="J2653" s="41">
        <v>50000</v>
      </c>
      <c r="K2653" s="38">
        <f t="shared" si="52"/>
        <v>50000</v>
      </c>
      <c r="L2653" s="207"/>
    </row>
    <row r="2654" spans="1:12" x14ac:dyDescent="0.35">
      <c r="A2654" s="411">
        <v>22021006</v>
      </c>
      <c r="B2654" s="437" t="s">
        <v>2891</v>
      </c>
      <c r="C2654" s="411">
        <v>70131</v>
      </c>
      <c r="D2654" s="411" t="s">
        <v>192</v>
      </c>
      <c r="E2654" s="413" t="s">
        <v>193</v>
      </c>
      <c r="F2654" s="411">
        <v>10721300</v>
      </c>
      <c r="G2654" s="416" t="s">
        <v>190</v>
      </c>
      <c r="H2654" s="419">
        <v>2655.8531999999996</v>
      </c>
      <c r="I2654" s="422"/>
      <c r="J2654" s="425">
        <v>117344</v>
      </c>
      <c r="K2654" s="429">
        <f t="shared" si="52"/>
        <v>119999.8532</v>
      </c>
      <c r="L2654" s="562"/>
    </row>
    <row r="2655" spans="1:12" x14ac:dyDescent="0.35">
      <c r="A2655" s="23">
        <v>22021006</v>
      </c>
      <c r="B2655" s="437" t="s">
        <v>2891</v>
      </c>
      <c r="C2655" s="23">
        <v>70133</v>
      </c>
      <c r="D2655" s="24">
        <v>0</v>
      </c>
      <c r="E2655" s="25">
        <v>2101</v>
      </c>
      <c r="F2655" s="23">
        <v>10721300</v>
      </c>
      <c r="G2655" s="26" t="s">
        <v>190</v>
      </c>
      <c r="H2655" s="27">
        <v>500000</v>
      </c>
      <c r="I2655" s="215">
        <v>5000</v>
      </c>
      <c r="J2655" s="41"/>
      <c r="K2655" s="38">
        <f t="shared" si="52"/>
        <v>500000</v>
      </c>
      <c r="L2655" s="559"/>
    </row>
    <row r="2656" spans="1:12" x14ac:dyDescent="0.35">
      <c r="A2656" s="23">
        <v>22021006</v>
      </c>
      <c r="B2656" s="437" t="s">
        <v>2891</v>
      </c>
      <c r="C2656" s="23">
        <v>70131</v>
      </c>
      <c r="D2656" s="24">
        <v>0</v>
      </c>
      <c r="E2656" s="25">
        <v>2101</v>
      </c>
      <c r="F2656" s="23">
        <v>10721300</v>
      </c>
      <c r="G2656" s="26" t="s">
        <v>190</v>
      </c>
      <c r="H2656" s="27">
        <v>240000</v>
      </c>
      <c r="I2656" s="215">
        <v>60000</v>
      </c>
      <c r="J2656" s="27">
        <v>60000</v>
      </c>
      <c r="K2656" s="38">
        <f>H2656+J2656</f>
        <v>300000</v>
      </c>
      <c r="L2656" s="207"/>
    </row>
    <row r="2657" spans="1:12" x14ac:dyDescent="0.35">
      <c r="A2657" s="23">
        <v>22021006</v>
      </c>
      <c r="B2657" s="437" t="s">
        <v>2891</v>
      </c>
      <c r="C2657" s="23">
        <v>70131</v>
      </c>
      <c r="D2657" s="24">
        <v>0</v>
      </c>
      <c r="E2657" s="25">
        <v>2101</v>
      </c>
      <c r="F2657" s="23">
        <v>10721300</v>
      </c>
      <c r="G2657" s="28" t="s">
        <v>190</v>
      </c>
      <c r="H2657" s="71">
        <v>374573</v>
      </c>
      <c r="I2657" s="225"/>
      <c r="J2657" s="71"/>
      <c r="K2657" s="70">
        <f t="shared" ref="K2657:K2684" si="53">SUM(H2657,J2657)</f>
        <v>374573</v>
      </c>
      <c r="L2657" s="207"/>
    </row>
    <row r="2658" spans="1:12" x14ac:dyDescent="0.35">
      <c r="A2658" s="34">
        <v>22021006</v>
      </c>
      <c r="B2658" s="437" t="s">
        <v>2891</v>
      </c>
      <c r="C2658" s="34">
        <v>70133</v>
      </c>
      <c r="D2658" s="35">
        <v>0</v>
      </c>
      <c r="E2658" s="36">
        <v>2101</v>
      </c>
      <c r="F2658" s="34">
        <v>10721300</v>
      </c>
      <c r="G2658" s="37" t="s">
        <v>190</v>
      </c>
      <c r="H2658" s="38">
        <v>50820</v>
      </c>
      <c r="I2658" s="218">
        <v>5000</v>
      </c>
      <c r="J2658" s="44"/>
      <c r="K2658" s="38">
        <f t="shared" si="53"/>
        <v>50820</v>
      </c>
      <c r="L2658" s="198"/>
    </row>
    <row r="2659" spans="1:12" x14ac:dyDescent="0.35">
      <c r="A2659" s="23">
        <v>22021006</v>
      </c>
      <c r="B2659" s="437" t="s">
        <v>2891</v>
      </c>
      <c r="C2659" s="23">
        <v>70133</v>
      </c>
      <c r="D2659" s="24">
        <v>0</v>
      </c>
      <c r="E2659" s="25">
        <v>2101</v>
      </c>
      <c r="F2659" s="23">
        <v>10721300</v>
      </c>
      <c r="G2659" s="26" t="s">
        <v>190</v>
      </c>
      <c r="H2659" s="67">
        <v>60900</v>
      </c>
      <c r="I2659" s="224">
        <v>4000</v>
      </c>
      <c r="J2659" s="67"/>
      <c r="K2659" s="70">
        <f t="shared" si="53"/>
        <v>60900</v>
      </c>
      <c r="L2659" s="199"/>
    </row>
    <row r="2660" spans="1:12" x14ac:dyDescent="0.35">
      <c r="A2660" s="23">
        <v>22021006</v>
      </c>
      <c r="B2660" s="437" t="s">
        <v>2891</v>
      </c>
      <c r="C2660" s="23">
        <v>70131</v>
      </c>
      <c r="D2660" s="24">
        <v>0</v>
      </c>
      <c r="E2660" s="25">
        <v>2101</v>
      </c>
      <c r="F2660" s="23">
        <v>10721300</v>
      </c>
      <c r="G2660" s="26" t="s">
        <v>190</v>
      </c>
      <c r="H2660" s="67" t="s">
        <v>20</v>
      </c>
      <c r="I2660" s="224"/>
      <c r="J2660" s="68">
        <v>50000</v>
      </c>
      <c r="K2660" s="427">
        <f t="shared" si="53"/>
        <v>50000</v>
      </c>
      <c r="L2660" s="199"/>
    </row>
    <row r="2661" spans="1:12" x14ac:dyDescent="0.35">
      <c r="A2661" s="23">
        <v>22021006</v>
      </c>
      <c r="B2661" s="437" t="s">
        <v>2891</v>
      </c>
      <c r="C2661" s="23">
        <v>70133</v>
      </c>
      <c r="D2661" s="24">
        <v>0</v>
      </c>
      <c r="E2661" s="25">
        <v>2101</v>
      </c>
      <c r="F2661" s="23">
        <v>10721300</v>
      </c>
      <c r="G2661" s="26" t="s">
        <v>190</v>
      </c>
      <c r="H2661" s="27">
        <v>200000</v>
      </c>
      <c r="I2661" s="215"/>
      <c r="J2661" s="41"/>
      <c r="K2661" s="44">
        <f t="shared" si="53"/>
        <v>200000</v>
      </c>
      <c r="L2661" s="199"/>
    </row>
    <row r="2662" spans="1:12" x14ac:dyDescent="0.35">
      <c r="A2662" s="23">
        <v>22021006</v>
      </c>
      <c r="B2662" s="437" t="s">
        <v>2892</v>
      </c>
      <c r="C2662" s="23">
        <v>70133</v>
      </c>
      <c r="D2662" s="24">
        <v>0</v>
      </c>
      <c r="E2662" s="25">
        <v>2101</v>
      </c>
      <c r="F2662" s="23">
        <v>10721300</v>
      </c>
      <c r="G2662" s="26" t="s">
        <v>190</v>
      </c>
      <c r="H2662" s="27">
        <v>150000</v>
      </c>
      <c r="I2662" s="215">
        <v>10000</v>
      </c>
      <c r="J2662" s="41"/>
      <c r="K2662" s="38">
        <f t="shared" si="53"/>
        <v>150000</v>
      </c>
      <c r="L2662" s="199"/>
    </row>
    <row r="2663" spans="1:12" x14ac:dyDescent="0.35">
      <c r="A2663" s="23">
        <v>22021006</v>
      </c>
      <c r="B2663" s="437" t="s">
        <v>2892</v>
      </c>
      <c r="C2663" s="23">
        <v>70133</v>
      </c>
      <c r="D2663" s="24">
        <v>0</v>
      </c>
      <c r="E2663" s="25">
        <v>2101</v>
      </c>
      <c r="F2663" s="23">
        <v>10721300</v>
      </c>
      <c r="G2663" s="26" t="s">
        <v>190</v>
      </c>
      <c r="H2663" s="27">
        <v>1350132</v>
      </c>
      <c r="I2663" s="215"/>
      <c r="J2663" s="27"/>
      <c r="K2663" s="38">
        <f t="shared" si="53"/>
        <v>1350132</v>
      </c>
      <c r="L2663" s="199"/>
    </row>
    <row r="2664" spans="1:12" x14ac:dyDescent="0.35">
      <c r="A2664" s="23">
        <v>22021006</v>
      </c>
      <c r="B2664" s="437" t="s">
        <v>2892</v>
      </c>
      <c r="C2664" s="23">
        <v>70131</v>
      </c>
      <c r="D2664" s="24">
        <v>0</v>
      </c>
      <c r="E2664" s="25">
        <v>2101</v>
      </c>
      <c r="F2664" s="23">
        <v>10721300</v>
      </c>
      <c r="G2664" s="26" t="s">
        <v>190</v>
      </c>
      <c r="H2664" s="27">
        <v>0</v>
      </c>
      <c r="I2664" s="215">
        <v>4300</v>
      </c>
      <c r="J2664" s="41"/>
      <c r="K2664" s="38">
        <f t="shared" si="53"/>
        <v>0</v>
      </c>
      <c r="L2664" s="199"/>
    </row>
    <row r="2665" spans="1:12" x14ac:dyDescent="0.35">
      <c r="A2665" s="23">
        <v>22021006</v>
      </c>
      <c r="B2665" s="437" t="s">
        <v>2893</v>
      </c>
      <c r="C2665" s="23">
        <v>70131</v>
      </c>
      <c r="D2665" s="24">
        <v>0</v>
      </c>
      <c r="E2665" s="25">
        <v>2101</v>
      </c>
      <c r="F2665" s="23">
        <v>10721300</v>
      </c>
      <c r="G2665" s="26" t="s">
        <v>190</v>
      </c>
      <c r="H2665" s="67">
        <v>45000</v>
      </c>
      <c r="I2665" s="224">
        <v>25000</v>
      </c>
      <c r="J2665" s="312">
        <v>-2000000</v>
      </c>
      <c r="K2665" s="70">
        <f t="shared" si="53"/>
        <v>-1955000</v>
      </c>
      <c r="L2665" s="199"/>
    </row>
    <row r="2666" spans="1:12" x14ac:dyDescent="0.35">
      <c r="A2666" s="23">
        <v>22021006</v>
      </c>
      <c r="B2666" s="437" t="s">
        <v>2893</v>
      </c>
      <c r="C2666" s="23">
        <v>70131</v>
      </c>
      <c r="D2666" s="24">
        <v>0</v>
      </c>
      <c r="E2666" s="25">
        <v>2101</v>
      </c>
      <c r="F2666" s="23">
        <v>10721300</v>
      </c>
      <c r="G2666" s="26" t="s">
        <v>190</v>
      </c>
      <c r="H2666" s="67">
        <v>10500</v>
      </c>
      <c r="I2666" s="224">
        <v>5000</v>
      </c>
      <c r="J2666" s="67"/>
      <c r="K2666" s="70">
        <f t="shared" si="53"/>
        <v>10500</v>
      </c>
      <c r="L2666" s="199"/>
    </row>
    <row r="2667" spans="1:12" x14ac:dyDescent="0.35">
      <c r="A2667" s="23">
        <v>22021006</v>
      </c>
      <c r="B2667" s="437" t="s">
        <v>2893</v>
      </c>
      <c r="C2667" s="23">
        <v>70133</v>
      </c>
      <c r="D2667" s="24">
        <v>0</v>
      </c>
      <c r="E2667" s="25">
        <v>2101</v>
      </c>
      <c r="F2667" s="23">
        <v>10721300</v>
      </c>
      <c r="G2667" s="26" t="s">
        <v>190</v>
      </c>
      <c r="H2667" s="67">
        <v>210000</v>
      </c>
      <c r="I2667" s="224">
        <v>10830.359999999999</v>
      </c>
      <c r="J2667" s="67"/>
      <c r="K2667" s="70">
        <f t="shared" si="53"/>
        <v>210000</v>
      </c>
      <c r="L2667" s="199"/>
    </row>
    <row r="2668" spans="1:12" x14ac:dyDescent="0.35">
      <c r="A2668" s="23">
        <v>22021006</v>
      </c>
      <c r="B2668" s="437" t="s">
        <v>2893</v>
      </c>
      <c r="C2668" s="23">
        <v>70131</v>
      </c>
      <c r="D2668" s="24">
        <v>0</v>
      </c>
      <c r="E2668" s="25">
        <v>2101</v>
      </c>
      <c r="F2668" s="23">
        <v>10721300</v>
      </c>
      <c r="G2668" s="26" t="s">
        <v>190</v>
      </c>
      <c r="H2668" s="67">
        <v>24640</v>
      </c>
      <c r="I2668" s="224">
        <v>640000</v>
      </c>
      <c r="J2668" s="68">
        <v>775360</v>
      </c>
      <c r="K2668" s="70">
        <f t="shared" si="53"/>
        <v>800000</v>
      </c>
      <c r="L2668" s="200"/>
    </row>
    <row r="2669" spans="1:12" x14ac:dyDescent="0.35">
      <c r="A2669" s="23">
        <v>22021006</v>
      </c>
      <c r="B2669" s="437" t="s">
        <v>2893</v>
      </c>
      <c r="C2669" s="23">
        <v>70133</v>
      </c>
      <c r="D2669" s="24">
        <v>0</v>
      </c>
      <c r="E2669" s="25">
        <v>2101</v>
      </c>
      <c r="F2669" s="23">
        <v>10721300</v>
      </c>
      <c r="G2669" s="26" t="s">
        <v>190</v>
      </c>
      <c r="H2669" s="27">
        <v>55860</v>
      </c>
      <c r="I2669" s="215">
        <v>15000</v>
      </c>
      <c r="J2669" s="27">
        <v>50000</v>
      </c>
      <c r="K2669" s="44">
        <f t="shared" si="53"/>
        <v>105860</v>
      </c>
      <c r="L2669" s="199"/>
    </row>
    <row r="2670" spans="1:12" x14ac:dyDescent="0.35">
      <c r="A2670" s="23">
        <v>22021006</v>
      </c>
      <c r="B2670" s="437" t="s">
        <v>2893</v>
      </c>
      <c r="C2670" s="23">
        <v>70133</v>
      </c>
      <c r="D2670" s="24">
        <v>0</v>
      </c>
      <c r="E2670" s="25">
        <v>2101</v>
      </c>
      <c r="F2670" s="23">
        <v>10721300</v>
      </c>
      <c r="G2670" s="26" t="s">
        <v>190</v>
      </c>
      <c r="H2670" s="101">
        <v>3271495.5</v>
      </c>
      <c r="I2670" s="255">
        <v>1599939.01</v>
      </c>
      <c r="J2670" s="101"/>
      <c r="K2670" s="99">
        <f t="shared" si="53"/>
        <v>3271495.5</v>
      </c>
      <c r="L2670" s="200"/>
    </row>
    <row r="2671" spans="1:12" x14ac:dyDescent="0.35">
      <c r="A2671" s="23">
        <v>22021006</v>
      </c>
      <c r="B2671" s="437" t="s">
        <v>2893</v>
      </c>
      <c r="C2671" s="23">
        <v>70133</v>
      </c>
      <c r="D2671" s="24">
        <v>0</v>
      </c>
      <c r="E2671" s="25">
        <v>2101</v>
      </c>
      <c r="F2671" s="23">
        <v>10721300</v>
      </c>
      <c r="G2671" s="26" t="s">
        <v>190</v>
      </c>
      <c r="H2671" s="101">
        <v>2500</v>
      </c>
      <c r="I2671" s="255"/>
      <c r="J2671" s="106">
        <v>2500</v>
      </c>
      <c r="K2671" s="99">
        <f t="shared" si="53"/>
        <v>5000</v>
      </c>
      <c r="L2671" s="199"/>
    </row>
    <row r="2672" spans="1:12" x14ac:dyDescent="0.35">
      <c r="A2672" s="23">
        <v>22021006</v>
      </c>
      <c r="B2672" s="437" t="s">
        <v>2893</v>
      </c>
      <c r="C2672" s="23">
        <v>70131</v>
      </c>
      <c r="D2672" s="24">
        <v>0</v>
      </c>
      <c r="E2672" s="25">
        <v>2101</v>
      </c>
      <c r="F2672" s="23">
        <v>10721300</v>
      </c>
      <c r="G2672" s="26" t="s">
        <v>190</v>
      </c>
      <c r="H2672" s="101">
        <v>25000</v>
      </c>
      <c r="I2672" s="255">
        <v>3500</v>
      </c>
      <c r="J2672" s="106"/>
      <c r="K2672" s="99">
        <f t="shared" si="53"/>
        <v>25000</v>
      </c>
      <c r="L2672" s="199"/>
    </row>
    <row r="2673" spans="1:12" x14ac:dyDescent="0.35">
      <c r="A2673" s="23">
        <v>22021006</v>
      </c>
      <c r="B2673" s="437" t="s">
        <v>2893</v>
      </c>
      <c r="C2673" s="23">
        <v>70131</v>
      </c>
      <c r="D2673" s="24">
        <v>0</v>
      </c>
      <c r="E2673" s="25">
        <v>2101</v>
      </c>
      <c r="F2673" s="23">
        <v>10721300</v>
      </c>
      <c r="G2673" s="26" t="s">
        <v>190</v>
      </c>
      <c r="H2673" s="41">
        <v>200000</v>
      </c>
      <c r="I2673" s="220">
        <v>0</v>
      </c>
      <c r="J2673" s="41"/>
      <c r="K2673" s="38">
        <f t="shared" si="53"/>
        <v>200000</v>
      </c>
      <c r="L2673" s="199"/>
    </row>
    <row r="2674" spans="1:12" x14ac:dyDescent="0.35">
      <c r="A2674" s="54">
        <v>22021006</v>
      </c>
      <c r="B2674" s="437" t="s">
        <v>2893</v>
      </c>
      <c r="C2674" s="54">
        <v>70133</v>
      </c>
      <c r="D2674" s="55">
        <v>0</v>
      </c>
      <c r="E2674" s="54">
        <v>2101</v>
      </c>
      <c r="F2674" s="54">
        <v>10721300</v>
      </c>
      <c r="G2674" s="57" t="s">
        <v>190</v>
      </c>
      <c r="H2674" s="117">
        <v>25000</v>
      </c>
      <c r="I2674" s="263">
        <v>0</v>
      </c>
      <c r="J2674" s="118"/>
      <c r="K2674" s="130">
        <f t="shared" si="53"/>
        <v>25000</v>
      </c>
      <c r="L2674" s="204" t="s">
        <v>2556</v>
      </c>
    </row>
    <row r="2675" spans="1:12" x14ac:dyDescent="0.35">
      <c r="A2675" s="54">
        <v>22021006</v>
      </c>
      <c r="B2675" s="437" t="s">
        <v>2893</v>
      </c>
      <c r="C2675" s="54">
        <v>70133</v>
      </c>
      <c r="D2675" s="55">
        <v>0</v>
      </c>
      <c r="E2675" s="56">
        <v>2101</v>
      </c>
      <c r="F2675" s="54">
        <v>10721300</v>
      </c>
      <c r="G2675" s="57" t="s">
        <v>190</v>
      </c>
      <c r="H2675" s="58">
        <v>165271.57500000001</v>
      </c>
      <c r="I2675" s="221">
        <v>132266</v>
      </c>
      <c r="J2675" s="58">
        <v>3000000</v>
      </c>
      <c r="K2675" s="81">
        <f t="shared" si="53"/>
        <v>3165271.5750000002</v>
      </c>
      <c r="L2675" s="204" t="s">
        <v>2557</v>
      </c>
    </row>
    <row r="2676" spans="1:12" x14ac:dyDescent="0.35">
      <c r="A2676" s="54">
        <v>22021006</v>
      </c>
      <c r="B2676" s="437" t="s">
        <v>2893</v>
      </c>
      <c r="C2676" s="54">
        <v>70131</v>
      </c>
      <c r="D2676" s="55">
        <v>0</v>
      </c>
      <c r="E2676" s="56">
        <v>2101</v>
      </c>
      <c r="F2676" s="54">
        <v>10721300</v>
      </c>
      <c r="G2676" s="57" t="s">
        <v>190</v>
      </c>
      <c r="H2676" s="117">
        <v>105000</v>
      </c>
      <c r="I2676" s="263"/>
      <c r="J2676" s="117"/>
      <c r="K2676" s="130">
        <f t="shared" si="53"/>
        <v>105000</v>
      </c>
      <c r="L2676" s="204" t="s">
        <v>2558</v>
      </c>
    </row>
    <row r="2677" spans="1:12" x14ac:dyDescent="0.35">
      <c r="A2677" s="23">
        <v>22021006</v>
      </c>
      <c r="B2677" s="437" t="s">
        <v>2893</v>
      </c>
      <c r="C2677" s="23">
        <v>70133</v>
      </c>
      <c r="D2677" s="24">
        <v>0</v>
      </c>
      <c r="E2677" s="25">
        <v>2101</v>
      </c>
      <c r="F2677" s="23">
        <v>10721300</v>
      </c>
      <c r="G2677" s="26" t="s">
        <v>190</v>
      </c>
      <c r="H2677" s="101">
        <v>5346</v>
      </c>
      <c r="I2677" s="255"/>
      <c r="J2677" s="106"/>
      <c r="K2677" s="99">
        <f t="shared" si="53"/>
        <v>5346</v>
      </c>
      <c r="L2677" s="199"/>
    </row>
    <row r="2678" spans="1:12" x14ac:dyDescent="0.35">
      <c r="A2678" s="23">
        <v>22021006</v>
      </c>
      <c r="B2678" s="437" t="s">
        <v>2893</v>
      </c>
      <c r="C2678" s="23">
        <v>70133</v>
      </c>
      <c r="D2678" s="24">
        <v>0</v>
      </c>
      <c r="E2678" s="25">
        <v>2101</v>
      </c>
      <c r="F2678" s="23">
        <v>10721300</v>
      </c>
      <c r="G2678" s="26" t="s">
        <v>190</v>
      </c>
      <c r="H2678" s="101">
        <v>2300000</v>
      </c>
      <c r="I2678" s="255">
        <v>21000</v>
      </c>
      <c r="J2678" s="115">
        <v>-1800000</v>
      </c>
      <c r="K2678" s="114">
        <f t="shared" si="53"/>
        <v>500000</v>
      </c>
      <c r="L2678" s="199"/>
    </row>
    <row r="2679" spans="1:12" x14ac:dyDescent="0.35">
      <c r="A2679" s="23">
        <v>22021006</v>
      </c>
      <c r="B2679" s="437" t="s">
        <v>2893</v>
      </c>
      <c r="C2679" s="23">
        <v>70131</v>
      </c>
      <c r="D2679" s="24">
        <v>0</v>
      </c>
      <c r="E2679" s="25">
        <v>2101</v>
      </c>
      <c r="F2679" s="23">
        <v>10721300</v>
      </c>
      <c r="G2679" s="26" t="s">
        <v>190</v>
      </c>
      <c r="H2679" s="101">
        <v>50400</v>
      </c>
      <c r="I2679" s="255">
        <v>18000</v>
      </c>
      <c r="J2679" s="101">
        <v>50000</v>
      </c>
      <c r="K2679" s="99">
        <f t="shared" si="53"/>
        <v>100400</v>
      </c>
      <c r="L2679" s="199"/>
    </row>
    <row r="2680" spans="1:12" x14ac:dyDescent="0.35">
      <c r="A2680" s="23">
        <v>22021006</v>
      </c>
      <c r="B2680" s="437" t="s">
        <v>2893</v>
      </c>
      <c r="C2680" s="23">
        <v>70133</v>
      </c>
      <c r="D2680" s="24">
        <v>0</v>
      </c>
      <c r="E2680" s="23">
        <v>2101</v>
      </c>
      <c r="F2680" s="23">
        <v>10721300</v>
      </c>
      <c r="G2680" s="26" t="s">
        <v>190</v>
      </c>
      <c r="H2680" s="101">
        <v>10291</v>
      </c>
      <c r="I2680" s="255">
        <v>0</v>
      </c>
      <c r="J2680" s="106"/>
      <c r="K2680" s="99">
        <f t="shared" si="53"/>
        <v>10291</v>
      </c>
      <c r="L2680" s="199"/>
    </row>
    <row r="2681" spans="1:12" x14ac:dyDescent="0.35">
      <c r="A2681" s="23">
        <v>22021006</v>
      </c>
      <c r="B2681" s="437" t="s">
        <v>2893</v>
      </c>
      <c r="C2681" s="23">
        <v>70131</v>
      </c>
      <c r="D2681" s="24">
        <v>0</v>
      </c>
      <c r="E2681" s="25">
        <v>2101</v>
      </c>
      <c r="F2681" s="23">
        <v>10721300</v>
      </c>
      <c r="G2681" s="26" t="s">
        <v>190</v>
      </c>
      <c r="H2681" s="101">
        <v>13365</v>
      </c>
      <c r="I2681" s="255">
        <v>8792.15</v>
      </c>
      <c r="J2681" s="106"/>
      <c r="K2681" s="99">
        <f t="shared" si="53"/>
        <v>13365</v>
      </c>
      <c r="L2681" s="199"/>
    </row>
    <row r="2682" spans="1:12" x14ac:dyDescent="0.35">
      <c r="A2682" s="23">
        <v>22021006</v>
      </c>
      <c r="B2682" s="437" t="s">
        <v>2891</v>
      </c>
      <c r="C2682" s="23">
        <v>70131</v>
      </c>
      <c r="D2682" s="24">
        <v>0</v>
      </c>
      <c r="E2682" s="25">
        <v>2101</v>
      </c>
      <c r="F2682" s="23">
        <v>10721300</v>
      </c>
      <c r="G2682" s="26" t="s">
        <v>190</v>
      </c>
      <c r="H2682" s="136">
        <v>100000</v>
      </c>
      <c r="I2682" s="270"/>
      <c r="J2682" s="136"/>
      <c r="K2682" s="139">
        <f t="shared" si="53"/>
        <v>100000</v>
      </c>
      <c r="L2682" s="199"/>
    </row>
    <row r="2683" spans="1:12" x14ac:dyDescent="0.35">
      <c r="A2683" s="23">
        <v>22021004</v>
      </c>
      <c r="B2683" s="437" t="s">
        <v>2890</v>
      </c>
      <c r="C2683" s="23">
        <v>70133</v>
      </c>
      <c r="D2683" s="24">
        <v>0</v>
      </c>
      <c r="E2683" s="25">
        <v>2101</v>
      </c>
      <c r="F2683" s="23">
        <v>10721300</v>
      </c>
      <c r="G2683" s="26" t="s">
        <v>174</v>
      </c>
      <c r="H2683" s="67">
        <v>3200000</v>
      </c>
      <c r="I2683" s="224">
        <v>1460905</v>
      </c>
      <c r="J2683" s="67"/>
      <c r="K2683" s="542">
        <f t="shared" si="53"/>
        <v>3200000</v>
      </c>
      <c r="L2683" s="199"/>
    </row>
    <row r="2684" spans="1:12" x14ac:dyDescent="0.35">
      <c r="A2684" s="23">
        <v>22021004</v>
      </c>
      <c r="B2684" s="437" t="s">
        <v>2890</v>
      </c>
      <c r="C2684" s="23">
        <v>70131</v>
      </c>
      <c r="D2684" s="24">
        <v>0</v>
      </c>
      <c r="E2684" s="25">
        <v>2101</v>
      </c>
      <c r="F2684" s="23">
        <v>10721300</v>
      </c>
      <c r="G2684" s="26" t="s">
        <v>174</v>
      </c>
      <c r="H2684" s="27">
        <v>12000000</v>
      </c>
      <c r="I2684" s="215">
        <v>1256000</v>
      </c>
      <c r="J2684" s="27"/>
      <c r="K2684" s="38">
        <f t="shared" si="53"/>
        <v>12000000</v>
      </c>
      <c r="L2684" s="199"/>
    </row>
    <row r="2685" spans="1:12" x14ac:dyDescent="0.35">
      <c r="A2685" s="411">
        <v>22021004</v>
      </c>
      <c r="B2685" s="437" t="s">
        <v>2890</v>
      </c>
      <c r="C2685" s="413">
        <v>70133</v>
      </c>
      <c r="D2685" s="413" t="s">
        <v>192</v>
      </c>
      <c r="E2685" s="413" t="s">
        <v>193</v>
      </c>
      <c r="F2685" s="413" t="s">
        <v>194</v>
      </c>
      <c r="G2685" s="416" t="s">
        <v>174</v>
      </c>
      <c r="H2685" s="418"/>
      <c r="I2685" s="421"/>
      <c r="J2685" s="424">
        <v>406560</v>
      </c>
      <c r="K2685" s="420">
        <f>H2685+J2685</f>
        <v>406560</v>
      </c>
      <c r="L2685" s="430"/>
    </row>
    <row r="2686" spans="1:12" x14ac:dyDescent="0.35">
      <c r="A2686" s="23">
        <v>22021004</v>
      </c>
      <c r="B2686" s="437" t="s">
        <v>2890</v>
      </c>
      <c r="C2686" s="23">
        <v>70133</v>
      </c>
      <c r="D2686" s="24">
        <v>0</v>
      </c>
      <c r="E2686" s="25">
        <v>2101</v>
      </c>
      <c r="F2686" s="23">
        <v>10721300</v>
      </c>
      <c r="G2686" s="26" t="s">
        <v>174</v>
      </c>
      <c r="H2686" s="27">
        <v>315000</v>
      </c>
      <c r="I2686" s="215"/>
      <c r="J2686" s="27"/>
      <c r="K2686" s="38">
        <f t="shared" ref="K2686:K2701" si="54">SUM(H2686,J2686)</f>
        <v>315000</v>
      </c>
      <c r="L2686" s="199"/>
    </row>
    <row r="2687" spans="1:12" x14ac:dyDescent="0.35">
      <c r="A2687" s="23">
        <v>22021004</v>
      </c>
      <c r="B2687" s="437" t="s">
        <v>2890</v>
      </c>
      <c r="C2687" s="23">
        <v>70133</v>
      </c>
      <c r="D2687" s="24">
        <v>0</v>
      </c>
      <c r="E2687" s="25">
        <v>2101</v>
      </c>
      <c r="F2687" s="23">
        <v>10721300</v>
      </c>
      <c r="G2687" s="26" t="s">
        <v>174</v>
      </c>
      <c r="H2687" s="27">
        <v>19950</v>
      </c>
      <c r="I2687" s="215">
        <v>19950</v>
      </c>
      <c r="J2687" s="27">
        <v>500000</v>
      </c>
      <c r="K2687" s="38">
        <f t="shared" si="54"/>
        <v>519950</v>
      </c>
      <c r="L2687" s="199"/>
    </row>
    <row r="2688" spans="1:12" x14ac:dyDescent="0.35">
      <c r="A2688" s="23">
        <v>22021004</v>
      </c>
      <c r="B2688" s="437" t="s">
        <v>2890</v>
      </c>
      <c r="C2688" s="23">
        <v>70133</v>
      </c>
      <c r="D2688" s="24">
        <v>0</v>
      </c>
      <c r="E2688" s="25">
        <v>2101</v>
      </c>
      <c r="F2688" s="23">
        <v>10721300</v>
      </c>
      <c r="G2688" s="26" t="s">
        <v>174</v>
      </c>
      <c r="H2688" s="27">
        <v>0</v>
      </c>
      <c r="I2688" s="215"/>
      <c r="J2688" s="41">
        <v>120000</v>
      </c>
      <c r="K2688" s="53">
        <f t="shared" si="54"/>
        <v>120000</v>
      </c>
      <c r="L2688" s="199"/>
    </row>
    <row r="2689" spans="1:12" x14ac:dyDescent="0.35">
      <c r="A2689" s="23">
        <v>22021004</v>
      </c>
      <c r="B2689" s="437" t="s">
        <v>2890</v>
      </c>
      <c r="C2689" s="23">
        <v>70133</v>
      </c>
      <c r="D2689" s="24">
        <v>0</v>
      </c>
      <c r="E2689" s="25">
        <v>2101</v>
      </c>
      <c r="F2689" s="23">
        <v>10721300</v>
      </c>
      <c r="G2689" s="26" t="s">
        <v>174</v>
      </c>
      <c r="H2689" s="27">
        <v>168000</v>
      </c>
      <c r="I2689" s="215">
        <v>0</v>
      </c>
      <c r="J2689" s="27"/>
      <c r="K2689" s="38">
        <f t="shared" si="54"/>
        <v>168000</v>
      </c>
      <c r="L2689" s="199"/>
    </row>
    <row r="2690" spans="1:12" x14ac:dyDescent="0.35">
      <c r="A2690" s="23">
        <v>22021004</v>
      </c>
      <c r="B2690" s="437" t="s">
        <v>2890</v>
      </c>
      <c r="C2690" s="23">
        <v>70131</v>
      </c>
      <c r="D2690" s="24">
        <v>0</v>
      </c>
      <c r="E2690" s="25">
        <v>2101</v>
      </c>
      <c r="F2690" s="23">
        <v>10721300</v>
      </c>
      <c r="G2690" s="26" t="s">
        <v>225</v>
      </c>
      <c r="H2690" s="27">
        <v>227955</v>
      </c>
      <c r="I2690" s="215">
        <v>95000</v>
      </c>
      <c r="J2690" s="27">
        <v>122045</v>
      </c>
      <c r="K2690" s="38">
        <f t="shared" si="54"/>
        <v>350000</v>
      </c>
      <c r="L2690" s="199"/>
    </row>
    <row r="2691" spans="1:12" x14ac:dyDescent="0.35">
      <c r="A2691" s="23">
        <v>22021004</v>
      </c>
      <c r="B2691" s="437" t="s">
        <v>2890</v>
      </c>
      <c r="C2691" s="23">
        <v>70133</v>
      </c>
      <c r="D2691" s="24">
        <v>0</v>
      </c>
      <c r="E2691" s="25">
        <v>2101</v>
      </c>
      <c r="F2691" s="23">
        <v>10721300</v>
      </c>
      <c r="G2691" s="26" t="s">
        <v>225</v>
      </c>
      <c r="H2691" s="67">
        <v>1200000</v>
      </c>
      <c r="I2691" s="224">
        <v>500000</v>
      </c>
      <c r="J2691" s="67"/>
      <c r="K2691" s="70">
        <f t="shared" si="54"/>
        <v>1200000</v>
      </c>
      <c r="L2691" s="199"/>
    </row>
    <row r="2692" spans="1:12" x14ac:dyDescent="0.35">
      <c r="A2692" s="23">
        <v>22021004</v>
      </c>
      <c r="B2692" s="437" t="s">
        <v>2890</v>
      </c>
      <c r="C2692" s="23">
        <v>70131</v>
      </c>
      <c r="D2692" s="24">
        <v>0</v>
      </c>
      <c r="E2692" s="25">
        <v>2101</v>
      </c>
      <c r="F2692" s="23">
        <v>10721300</v>
      </c>
      <c r="G2692" s="26" t="s">
        <v>225</v>
      </c>
      <c r="H2692" s="67">
        <v>147000</v>
      </c>
      <c r="I2692" s="224"/>
      <c r="J2692" s="67"/>
      <c r="K2692" s="70">
        <f t="shared" si="54"/>
        <v>147000</v>
      </c>
      <c r="L2692" s="199"/>
    </row>
    <row r="2693" spans="1:12" x14ac:dyDescent="0.35">
      <c r="A2693" s="23">
        <v>22021004</v>
      </c>
      <c r="B2693" s="437" t="s">
        <v>2890</v>
      </c>
      <c r="C2693" s="23">
        <v>70133</v>
      </c>
      <c r="D2693" s="24">
        <v>0</v>
      </c>
      <c r="E2693" s="25">
        <v>2101</v>
      </c>
      <c r="F2693" s="23">
        <v>10721300</v>
      </c>
      <c r="G2693" s="26" t="s">
        <v>225</v>
      </c>
      <c r="H2693" s="27">
        <v>189000</v>
      </c>
      <c r="I2693" s="215">
        <v>97000</v>
      </c>
      <c r="J2693" s="27"/>
      <c r="K2693" s="38">
        <f t="shared" si="54"/>
        <v>189000</v>
      </c>
      <c r="L2693" s="199"/>
    </row>
    <row r="2694" spans="1:12" x14ac:dyDescent="0.35">
      <c r="A2694" s="23">
        <v>22021004</v>
      </c>
      <c r="B2694" s="437" t="s">
        <v>2890</v>
      </c>
      <c r="C2694" s="23">
        <v>70131</v>
      </c>
      <c r="D2694" s="24">
        <v>0</v>
      </c>
      <c r="E2694" s="25">
        <v>2101</v>
      </c>
      <c r="F2694" s="23">
        <v>10721300</v>
      </c>
      <c r="G2694" s="26" t="s">
        <v>225</v>
      </c>
      <c r="H2694" s="67">
        <v>40000</v>
      </c>
      <c r="I2694" s="224"/>
      <c r="J2694" s="68"/>
      <c r="K2694" s="70">
        <f t="shared" si="54"/>
        <v>40000</v>
      </c>
      <c r="L2694" s="199"/>
    </row>
    <row r="2695" spans="1:12" x14ac:dyDescent="0.35">
      <c r="A2695" s="23">
        <v>22021004</v>
      </c>
      <c r="B2695" s="437" t="s">
        <v>2890</v>
      </c>
      <c r="C2695" s="23">
        <v>71033</v>
      </c>
      <c r="D2695" s="24">
        <v>0</v>
      </c>
      <c r="E2695" s="25">
        <v>1100</v>
      </c>
      <c r="F2695" s="23">
        <v>10721300</v>
      </c>
      <c r="G2695" s="26" t="s">
        <v>225</v>
      </c>
      <c r="H2695" s="27">
        <v>1470000</v>
      </c>
      <c r="I2695" s="282">
        <v>30000</v>
      </c>
      <c r="J2695" s="27"/>
      <c r="K2695" s="38">
        <f t="shared" si="54"/>
        <v>1470000</v>
      </c>
      <c r="L2695" s="199"/>
    </row>
    <row r="2696" spans="1:12" x14ac:dyDescent="0.35">
      <c r="A2696" s="34">
        <v>22021004</v>
      </c>
      <c r="B2696" s="437" t="s">
        <v>2890</v>
      </c>
      <c r="C2696" s="34">
        <v>70131</v>
      </c>
      <c r="D2696" s="35">
        <v>0</v>
      </c>
      <c r="E2696" s="36">
        <v>2101</v>
      </c>
      <c r="F2696" s="34">
        <v>10721300</v>
      </c>
      <c r="G2696" s="37" t="s">
        <v>225</v>
      </c>
      <c r="H2696" s="38">
        <v>1953630</v>
      </c>
      <c r="I2696" s="218">
        <v>177880</v>
      </c>
      <c r="J2696" s="38">
        <v>500000</v>
      </c>
      <c r="K2696" s="38">
        <f t="shared" si="54"/>
        <v>2453630</v>
      </c>
      <c r="L2696" s="209"/>
    </row>
    <row r="2697" spans="1:12" x14ac:dyDescent="0.35">
      <c r="A2697" s="23">
        <v>22021004</v>
      </c>
      <c r="B2697" s="437" t="s">
        <v>2890</v>
      </c>
      <c r="C2697" s="23">
        <v>70131</v>
      </c>
      <c r="D2697" s="24">
        <v>0</v>
      </c>
      <c r="E2697" s="25">
        <v>2101</v>
      </c>
      <c r="F2697" s="23">
        <v>10721300</v>
      </c>
      <c r="G2697" s="26" t="s">
        <v>174</v>
      </c>
      <c r="H2697" s="41">
        <v>2203280</v>
      </c>
      <c r="I2697" s="220">
        <v>359800</v>
      </c>
      <c r="J2697" s="41"/>
      <c r="K2697" s="38">
        <f t="shared" si="54"/>
        <v>2203280</v>
      </c>
      <c r="L2697" s="432"/>
    </row>
    <row r="2698" spans="1:12" x14ac:dyDescent="0.35">
      <c r="A2698" s="23">
        <v>22021004</v>
      </c>
      <c r="B2698" s="437" t="s">
        <v>2891</v>
      </c>
      <c r="C2698" s="23">
        <v>70131</v>
      </c>
      <c r="D2698" s="24">
        <v>0</v>
      </c>
      <c r="E2698" s="25">
        <v>2101</v>
      </c>
      <c r="F2698" s="23">
        <v>10720500</v>
      </c>
      <c r="G2698" s="26" t="s">
        <v>225</v>
      </c>
      <c r="H2698" s="67"/>
      <c r="I2698" s="224">
        <v>161500</v>
      </c>
      <c r="J2698" s="68"/>
      <c r="K2698" s="427">
        <f t="shared" si="54"/>
        <v>0</v>
      </c>
      <c r="L2698" s="199"/>
    </row>
    <row r="2699" spans="1:12" x14ac:dyDescent="0.35">
      <c r="A2699" s="23">
        <v>22021004</v>
      </c>
      <c r="B2699" s="437" t="s">
        <v>2891</v>
      </c>
      <c r="C2699" s="23">
        <v>70133</v>
      </c>
      <c r="D2699" s="24" t="s">
        <v>192</v>
      </c>
      <c r="E2699" s="85" t="s">
        <v>2619</v>
      </c>
      <c r="F2699" s="23">
        <v>10721300</v>
      </c>
      <c r="G2699" s="26" t="s">
        <v>225</v>
      </c>
      <c r="H2699" s="27">
        <v>381631.12092000002</v>
      </c>
      <c r="I2699" s="215"/>
      <c r="J2699" s="27">
        <v>500000</v>
      </c>
      <c r="K2699" s="38">
        <f t="shared" si="54"/>
        <v>881631.12092000002</v>
      </c>
      <c r="L2699" s="199"/>
    </row>
    <row r="2700" spans="1:12" x14ac:dyDescent="0.35">
      <c r="A2700" s="411">
        <v>22021004</v>
      </c>
      <c r="B2700" s="437" t="s">
        <v>2891</v>
      </c>
      <c r="C2700" s="411">
        <v>70131</v>
      </c>
      <c r="D2700" s="411" t="s">
        <v>192</v>
      </c>
      <c r="E2700" s="413" t="s">
        <v>193</v>
      </c>
      <c r="F2700" s="411">
        <v>10721300</v>
      </c>
      <c r="G2700" s="416" t="s">
        <v>174</v>
      </c>
      <c r="H2700" s="419">
        <v>103880.14308000001</v>
      </c>
      <c r="I2700" s="422"/>
      <c r="J2700" s="425">
        <v>466120</v>
      </c>
      <c r="K2700" s="429">
        <f t="shared" si="54"/>
        <v>570000.14308000007</v>
      </c>
      <c r="L2700" s="395"/>
    </row>
    <row r="2701" spans="1:12" x14ac:dyDescent="0.35">
      <c r="A2701" s="23">
        <v>22021004</v>
      </c>
      <c r="B2701" s="437" t="s">
        <v>2891</v>
      </c>
      <c r="C2701" s="23">
        <v>70133</v>
      </c>
      <c r="D2701" s="24">
        <v>0</v>
      </c>
      <c r="E2701" s="25">
        <v>2101</v>
      </c>
      <c r="F2701" s="23">
        <v>10721300</v>
      </c>
      <c r="G2701" s="26" t="s">
        <v>225</v>
      </c>
      <c r="H2701" s="27">
        <v>1000000</v>
      </c>
      <c r="I2701" s="215">
        <v>130000</v>
      </c>
      <c r="J2701" s="39"/>
      <c r="K2701" s="38">
        <f t="shared" si="54"/>
        <v>1000000</v>
      </c>
      <c r="L2701" s="200"/>
    </row>
    <row r="2702" spans="1:12" x14ac:dyDescent="0.35">
      <c r="A2702" s="23">
        <v>22021004</v>
      </c>
      <c r="B2702" s="437" t="s">
        <v>2891</v>
      </c>
      <c r="C2702" s="23">
        <v>70131</v>
      </c>
      <c r="D2702" s="24">
        <v>0</v>
      </c>
      <c r="E2702" s="25">
        <v>2101</v>
      </c>
      <c r="F2702" s="23">
        <v>10721300</v>
      </c>
      <c r="G2702" s="26" t="s">
        <v>225</v>
      </c>
      <c r="H2702" s="27">
        <v>4000000</v>
      </c>
      <c r="I2702" s="215">
        <v>420000</v>
      </c>
      <c r="J2702" s="27">
        <v>420000</v>
      </c>
      <c r="K2702" s="38">
        <f>H2702+J2702</f>
        <v>4420000</v>
      </c>
      <c r="L2702" s="199"/>
    </row>
    <row r="2703" spans="1:12" x14ac:dyDescent="0.35">
      <c r="A2703" s="23">
        <v>22021004</v>
      </c>
      <c r="B2703" s="437" t="s">
        <v>2891</v>
      </c>
      <c r="C2703" s="23">
        <v>70131</v>
      </c>
      <c r="D2703" s="24">
        <v>0</v>
      </c>
      <c r="E2703" s="25">
        <v>2101</v>
      </c>
      <c r="F2703" s="23">
        <v>10721300</v>
      </c>
      <c r="G2703" s="26" t="s">
        <v>225</v>
      </c>
      <c r="H2703" s="67">
        <v>5730705</v>
      </c>
      <c r="I2703" s="224"/>
      <c r="J2703" s="67"/>
      <c r="K2703" s="70">
        <f>SUM(H2703,J2703)</f>
        <v>5730705</v>
      </c>
      <c r="L2703" s="199"/>
    </row>
    <row r="2704" spans="1:12" x14ac:dyDescent="0.35">
      <c r="A2704" s="23">
        <v>22021004</v>
      </c>
      <c r="B2704" s="437" t="s">
        <v>2891</v>
      </c>
      <c r="C2704" s="23">
        <v>70133</v>
      </c>
      <c r="D2704" s="24">
        <v>0</v>
      </c>
      <c r="E2704" s="25">
        <v>2101</v>
      </c>
      <c r="F2704" s="23">
        <v>10721300</v>
      </c>
      <c r="G2704" s="26" t="s">
        <v>225</v>
      </c>
      <c r="H2704" s="27">
        <v>609840</v>
      </c>
      <c r="I2704" s="215">
        <v>80000</v>
      </c>
      <c r="J2704" s="27"/>
      <c r="K2704" s="38">
        <f>SUM(H2704,J2704)</f>
        <v>609840</v>
      </c>
      <c r="L2704" s="199"/>
    </row>
    <row r="2705" spans="1:12" x14ac:dyDescent="0.35">
      <c r="A2705" s="23">
        <v>22021004</v>
      </c>
      <c r="B2705" s="437" t="s">
        <v>2891</v>
      </c>
      <c r="C2705" s="23">
        <v>70133</v>
      </c>
      <c r="D2705" s="24">
        <v>0</v>
      </c>
      <c r="E2705" s="25">
        <v>2101</v>
      </c>
      <c r="F2705" s="23">
        <v>10721300</v>
      </c>
      <c r="G2705" s="26" t="s">
        <v>174</v>
      </c>
      <c r="H2705" s="27">
        <v>31500</v>
      </c>
      <c r="I2705" s="215">
        <v>10000</v>
      </c>
      <c r="J2705" s="27"/>
      <c r="K2705" s="38">
        <f>SUM(H2705,J2705)</f>
        <v>31500</v>
      </c>
      <c r="L2705" s="199"/>
    </row>
    <row r="2706" spans="1:12" x14ac:dyDescent="0.35">
      <c r="A2706" s="23">
        <v>22021004</v>
      </c>
      <c r="B2706" s="437" t="s">
        <v>2891</v>
      </c>
      <c r="C2706" s="23">
        <v>70133</v>
      </c>
      <c r="D2706" s="24">
        <v>0</v>
      </c>
      <c r="E2706" s="25">
        <v>2101</v>
      </c>
      <c r="F2706" s="23">
        <v>10721300</v>
      </c>
      <c r="G2706" s="26" t="s">
        <v>225</v>
      </c>
      <c r="H2706" s="67">
        <v>42000</v>
      </c>
      <c r="I2706" s="224">
        <v>0</v>
      </c>
      <c r="J2706" s="67">
        <v>1500000</v>
      </c>
      <c r="K2706" s="70">
        <f>SUM(H2706,J2706)</f>
        <v>1542000</v>
      </c>
      <c r="L2706" s="199"/>
    </row>
    <row r="2707" spans="1:12" x14ac:dyDescent="0.35">
      <c r="A2707" s="23">
        <v>22021004</v>
      </c>
      <c r="B2707" s="437" t="s">
        <v>2891</v>
      </c>
      <c r="C2707" s="23">
        <v>70131</v>
      </c>
      <c r="D2707" s="24">
        <v>0</v>
      </c>
      <c r="E2707" s="25">
        <v>2101</v>
      </c>
      <c r="F2707" s="23">
        <v>10721300</v>
      </c>
      <c r="G2707" s="26" t="s">
        <v>225</v>
      </c>
      <c r="H2707" s="27">
        <v>517944</v>
      </c>
      <c r="I2707" s="215">
        <v>495200</v>
      </c>
      <c r="J2707" s="27"/>
      <c r="K2707" s="38">
        <f>H2707+J2707</f>
        <v>517944</v>
      </c>
      <c r="L2707" s="199"/>
    </row>
    <row r="2708" spans="1:12" x14ac:dyDescent="0.35">
      <c r="A2708" s="23">
        <v>22021004</v>
      </c>
      <c r="B2708" s="437" t="s">
        <v>2891</v>
      </c>
      <c r="C2708" s="23">
        <v>70131</v>
      </c>
      <c r="D2708" s="24">
        <v>0</v>
      </c>
      <c r="E2708" s="25">
        <v>2101</v>
      </c>
      <c r="F2708" s="23">
        <v>10721300</v>
      </c>
      <c r="G2708" s="26" t="s">
        <v>174</v>
      </c>
      <c r="H2708" s="67">
        <v>281694</v>
      </c>
      <c r="I2708" s="224"/>
      <c r="J2708" s="67"/>
      <c r="K2708" s="70">
        <f t="shared" ref="K2708:K2735" si="55">SUM(H2708,J2708)</f>
        <v>281694</v>
      </c>
      <c r="L2708" s="199"/>
    </row>
    <row r="2709" spans="1:12" x14ac:dyDescent="0.35">
      <c r="A2709" s="23">
        <v>22021004</v>
      </c>
      <c r="B2709" s="437" t="s">
        <v>2891</v>
      </c>
      <c r="C2709" s="23">
        <v>70133</v>
      </c>
      <c r="D2709" s="24">
        <v>0</v>
      </c>
      <c r="E2709" s="25">
        <v>2101</v>
      </c>
      <c r="F2709" s="23">
        <v>10721300</v>
      </c>
      <c r="G2709" s="26" t="s">
        <v>174</v>
      </c>
      <c r="H2709" s="27">
        <v>100000</v>
      </c>
      <c r="I2709" s="215"/>
      <c r="J2709" s="41">
        <v>400000</v>
      </c>
      <c r="K2709" s="44">
        <f t="shared" si="55"/>
        <v>500000</v>
      </c>
      <c r="L2709" s="199"/>
    </row>
    <row r="2710" spans="1:12" x14ac:dyDescent="0.35">
      <c r="A2710" s="23">
        <v>22021004</v>
      </c>
      <c r="B2710" s="437" t="s">
        <v>2891</v>
      </c>
      <c r="C2710" s="23">
        <v>70133</v>
      </c>
      <c r="D2710" s="24">
        <v>0</v>
      </c>
      <c r="E2710" s="25">
        <v>2101</v>
      </c>
      <c r="F2710" s="23">
        <v>10721300</v>
      </c>
      <c r="G2710" s="26" t="s">
        <v>174</v>
      </c>
      <c r="H2710" s="27">
        <v>1428000</v>
      </c>
      <c r="I2710" s="215">
        <v>390000</v>
      </c>
      <c r="J2710" s="27"/>
      <c r="K2710" s="38">
        <f t="shared" si="55"/>
        <v>1428000</v>
      </c>
      <c r="L2710" s="199"/>
    </row>
    <row r="2711" spans="1:12" x14ac:dyDescent="0.35">
      <c r="A2711" s="23">
        <v>22021004</v>
      </c>
      <c r="B2711" s="437" t="s">
        <v>2892</v>
      </c>
      <c r="C2711" s="23">
        <v>70133</v>
      </c>
      <c r="D2711" s="24">
        <v>0</v>
      </c>
      <c r="E2711" s="25">
        <v>2101</v>
      </c>
      <c r="F2711" s="23">
        <v>10721300</v>
      </c>
      <c r="G2711" s="26" t="s">
        <v>174</v>
      </c>
      <c r="H2711" s="27">
        <v>189000</v>
      </c>
      <c r="I2711" s="215">
        <v>60000</v>
      </c>
      <c r="J2711" s="27"/>
      <c r="K2711" s="38">
        <f t="shared" si="55"/>
        <v>189000</v>
      </c>
      <c r="L2711" s="199"/>
    </row>
    <row r="2712" spans="1:12" x14ac:dyDescent="0.35">
      <c r="A2712" s="23">
        <v>22021004</v>
      </c>
      <c r="B2712" s="437" t="s">
        <v>2892</v>
      </c>
      <c r="C2712" s="23">
        <v>70133</v>
      </c>
      <c r="D2712" s="24">
        <v>0</v>
      </c>
      <c r="E2712" s="25">
        <v>2101</v>
      </c>
      <c r="F2712" s="23">
        <v>10721300</v>
      </c>
      <c r="G2712" s="26" t="s">
        <v>225</v>
      </c>
      <c r="H2712" s="27">
        <v>9521400</v>
      </c>
      <c r="I2712" s="215"/>
      <c r="J2712" s="27"/>
      <c r="K2712" s="38">
        <f t="shared" si="55"/>
        <v>9521400</v>
      </c>
      <c r="L2712" s="199"/>
    </row>
    <row r="2713" spans="1:12" x14ac:dyDescent="0.35">
      <c r="A2713" s="23">
        <v>22021004</v>
      </c>
      <c r="B2713" s="437" t="s">
        <v>2892</v>
      </c>
      <c r="C2713" s="23">
        <v>70131</v>
      </c>
      <c r="D2713" s="24">
        <v>0</v>
      </c>
      <c r="E2713" s="25">
        <v>2101</v>
      </c>
      <c r="F2713" s="23">
        <v>10721300</v>
      </c>
      <c r="G2713" s="26" t="s">
        <v>174</v>
      </c>
      <c r="H2713" s="27">
        <v>1004934</v>
      </c>
      <c r="I2713" s="215">
        <v>219410</v>
      </c>
      <c r="J2713" s="27"/>
      <c r="K2713" s="38">
        <f t="shared" si="55"/>
        <v>1004934</v>
      </c>
      <c r="L2713" s="199"/>
    </row>
    <row r="2714" spans="1:12" x14ac:dyDescent="0.35">
      <c r="A2714" s="23">
        <v>22021004</v>
      </c>
      <c r="B2714" s="437" t="s">
        <v>2893</v>
      </c>
      <c r="C2714" s="23">
        <v>70131</v>
      </c>
      <c r="D2714" s="24">
        <v>0</v>
      </c>
      <c r="E2714" s="25">
        <v>2101</v>
      </c>
      <c r="F2714" s="23">
        <v>10721300</v>
      </c>
      <c r="G2714" s="26" t="s">
        <v>225</v>
      </c>
      <c r="H2714" s="67">
        <v>625000</v>
      </c>
      <c r="I2714" s="224"/>
      <c r="J2714" s="68"/>
      <c r="K2714" s="70">
        <f t="shared" si="55"/>
        <v>625000</v>
      </c>
      <c r="L2714" s="199"/>
    </row>
    <row r="2715" spans="1:12" x14ac:dyDescent="0.35">
      <c r="A2715" s="23">
        <v>22021004</v>
      </c>
      <c r="B2715" s="437" t="s">
        <v>2893</v>
      </c>
      <c r="C2715" s="23">
        <v>70131</v>
      </c>
      <c r="D2715" s="24">
        <v>0</v>
      </c>
      <c r="E2715" s="25">
        <v>2101</v>
      </c>
      <c r="F2715" s="23">
        <v>10721300</v>
      </c>
      <c r="G2715" s="28" t="s">
        <v>174</v>
      </c>
      <c r="H2715" s="71">
        <v>630000</v>
      </c>
      <c r="I2715" s="225">
        <v>369350</v>
      </c>
      <c r="J2715" s="71"/>
      <c r="K2715" s="70">
        <f t="shared" si="55"/>
        <v>630000</v>
      </c>
      <c r="L2715" s="199"/>
    </row>
    <row r="2716" spans="1:12" x14ac:dyDescent="0.35">
      <c r="A2716" s="34">
        <v>22021004</v>
      </c>
      <c r="B2716" s="437" t="s">
        <v>2893</v>
      </c>
      <c r="C2716" s="34">
        <v>70133</v>
      </c>
      <c r="D2716" s="35">
        <v>0</v>
      </c>
      <c r="E2716" s="36">
        <v>2101</v>
      </c>
      <c r="F2716" s="34">
        <v>10721300</v>
      </c>
      <c r="G2716" s="37" t="s">
        <v>174</v>
      </c>
      <c r="H2716" s="70">
        <v>630000</v>
      </c>
      <c r="I2716" s="223"/>
      <c r="J2716" s="70"/>
      <c r="K2716" s="70">
        <f t="shared" si="55"/>
        <v>630000</v>
      </c>
      <c r="L2716" s="198"/>
    </row>
    <row r="2717" spans="1:12" x14ac:dyDescent="0.35">
      <c r="A2717" s="34">
        <v>22021004</v>
      </c>
      <c r="B2717" s="437" t="s">
        <v>2893</v>
      </c>
      <c r="C2717" s="34">
        <v>70133</v>
      </c>
      <c r="D2717" s="35">
        <v>0</v>
      </c>
      <c r="E2717" s="36">
        <v>2101</v>
      </c>
      <c r="F2717" s="34">
        <v>10721300</v>
      </c>
      <c r="G2717" s="37" t="s">
        <v>174</v>
      </c>
      <c r="H2717" s="70">
        <v>201075</v>
      </c>
      <c r="I2717" s="223">
        <v>97760</v>
      </c>
      <c r="J2717" s="70"/>
      <c r="K2717" s="70">
        <f t="shared" si="55"/>
        <v>201075</v>
      </c>
      <c r="L2717" s="199"/>
    </row>
    <row r="2718" spans="1:12" x14ac:dyDescent="0.35">
      <c r="A2718" s="23">
        <v>22021004</v>
      </c>
      <c r="B2718" s="437" t="s">
        <v>2893</v>
      </c>
      <c r="C2718" s="23">
        <v>70131</v>
      </c>
      <c r="D2718" s="24">
        <v>0</v>
      </c>
      <c r="E2718" s="25">
        <v>2101</v>
      </c>
      <c r="F2718" s="23">
        <v>10721300</v>
      </c>
      <c r="G2718" s="26" t="s">
        <v>174</v>
      </c>
      <c r="H2718" s="67">
        <v>308000</v>
      </c>
      <c r="I2718" s="224">
        <v>163000</v>
      </c>
      <c r="J2718" s="68">
        <v>192000</v>
      </c>
      <c r="K2718" s="67">
        <f t="shared" si="55"/>
        <v>500000</v>
      </c>
      <c r="L2718" s="200"/>
    </row>
    <row r="2719" spans="1:12" x14ac:dyDescent="0.35">
      <c r="A2719" s="23">
        <v>22021004</v>
      </c>
      <c r="B2719" s="437" t="s">
        <v>2893</v>
      </c>
      <c r="C2719" s="23">
        <v>70133</v>
      </c>
      <c r="D2719" s="24">
        <v>0</v>
      </c>
      <c r="E2719" s="25">
        <v>2101</v>
      </c>
      <c r="F2719" s="23">
        <v>10721300</v>
      </c>
      <c r="G2719" s="26" t="s">
        <v>174</v>
      </c>
      <c r="H2719" s="27">
        <v>315000</v>
      </c>
      <c r="I2719" s="215"/>
      <c r="J2719" s="27">
        <v>2185000</v>
      </c>
      <c r="K2719" s="41">
        <f t="shared" si="55"/>
        <v>2500000</v>
      </c>
      <c r="L2719" s="199"/>
    </row>
    <row r="2720" spans="1:12" x14ac:dyDescent="0.35">
      <c r="A2720" s="23">
        <v>22021004</v>
      </c>
      <c r="B2720" s="437" t="s">
        <v>2893</v>
      </c>
      <c r="C2720" s="23">
        <v>70133</v>
      </c>
      <c r="D2720" s="24">
        <v>0</v>
      </c>
      <c r="E2720" s="25">
        <v>2101</v>
      </c>
      <c r="F2720" s="23">
        <v>10721300</v>
      </c>
      <c r="G2720" s="26" t="s">
        <v>174</v>
      </c>
      <c r="H2720" s="101">
        <v>3450573</v>
      </c>
      <c r="I2720" s="255">
        <v>4916100</v>
      </c>
      <c r="J2720" s="101"/>
      <c r="K2720" s="101">
        <f t="shared" si="55"/>
        <v>3450573</v>
      </c>
      <c r="L2720" s="200"/>
    </row>
    <row r="2721" spans="1:12" x14ac:dyDescent="0.35">
      <c r="A2721" s="23">
        <v>22021004</v>
      </c>
      <c r="B2721" s="437" t="s">
        <v>2893</v>
      </c>
      <c r="C2721" s="23">
        <v>70133</v>
      </c>
      <c r="D2721" s="24">
        <v>0</v>
      </c>
      <c r="E2721" s="25">
        <v>2101</v>
      </c>
      <c r="F2721" s="23">
        <v>10721300</v>
      </c>
      <c r="G2721" s="26" t="s">
        <v>174</v>
      </c>
      <c r="H2721" s="101">
        <v>1250000</v>
      </c>
      <c r="I2721" s="255">
        <v>217500</v>
      </c>
      <c r="J2721" s="106"/>
      <c r="K2721" s="101">
        <f t="shared" si="55"/>
        <v>1250000</v>
      </c>
      <c r="L2721" s="199"/>
    </row>
    <row r="2722" spans="1:12" x14ac:dyDescent="0.35">
      <c r="A2722" s="23">
        <v>22021004</v>
      </c>
      <c r="B2722" s="437" t="s">
        <v>2893</v>
      </c>
      <c r="C2722" s="23">
        <v>70131</v>
      </c>
      <c r="D2722" s="24">
        <v>0</v>
      </c>
      <c r="E2722" s="25">
        <v>2101</v>
      </c>
      <c r="F2722" s="23">
        <v>10721300</v>
      </c>
      <c r="G2722" s="26" t="s">
        <v>225</v>
      </c>
      <c r="H2722" s="101">
        <v>250000</v>
      </c>
      <c r="I2722" s="255">
        <v>366730</v>
      </c>
      <c r="J2722" s="106">
        <v>250000</v>
      </c>
      <c r="K2722" s="101">
        <f t="shared" si="55"/>
        <v>500000</v>
      </c>
      <c r="L2722" s="199"/>
    </row>
    <row r="2723" spans="1:12" x14ac:dyDescent="0.35">
      <c r="A2723" s="23">
        <v>22021004</v>
      </c>
      <c r="B2723" s="437" t="s">
        <v>2893</v>
      </c>
      <c r="C2723" s="23">
        <v>70133</v>
      </c>
      <c r="D2723" s="24">
        <v>0</v>
      </c>
      <c r="E2723" s="25">
        <v>2101</v>
      </c>
      <c r="F2723" s="23">
        <v>10721300</v>
      </c>
      <c r="G2723" s="26" t="s">
        <v>225</v>
      </c>
      <c r="H2723" s="101">
        <v>1740942</v>
      </c>
      <c r="I2723" s="255">
        <v>0</v>
      </c>
      <c r="J2723" s="101"/>
      <c r="K2723" s="101">
        <f t="shared" si="55"/>
        <v>1740942</v>
      </c>
      <c r="L2723" s="200"/>
    </row>
    <row r="2724" spans="1:12" x14ac:dyDescent="0.35">
      <c r="A2724" s="54">
        <v>22021004</v>
      </c>
      <c r="B2724" s="437" t="s">
        <v>2893</v>
      </c>
      <c r="C2724" s="54">
        <v>70131</v>
      </c>
      <c r="D2724" s="55">
        <v>0</v>
      </c>
      <c r="E2724" s="56">
        <v>2101</v>
      </c>
      <c r="F2724" s="54">
        <v>10721300</v>
      </c>
      <c r="G2724" s="57" t="s">
        <v>174</v>
      </c>
      <c r="H2724" s="58">
        <v>5000000</v>
      </c>
      <c r="I2724" s="221">
        <v>100000</v>
      </c>
      <c r="J2724" s="87"/>
      <c r="K2724" s="58">
        <f t="shared" si="55"/>
        <v>5000000</v>
      </c>
      <c r="L2724" s="204" t="s">
        <v>2555</v>
      </c>
    </row>
    <row r="2725" spans="1:12" x14ac:dyDescent="0.35">
      <c r="A2725" s="54">
        <v>22021004</v>
      </c>
      <c r="B2725" s="437" t="s">
        <v>2893</v>
      </c>
      <c r="C2725" s="54">
        <v>70133</v>
      </c>
      <c r="D2725" s="55">
        <v>0</v>
      </c>
      <c r="E2725" s="54">
        <v>2101</v>
      </c>
      <c r="F2725" s="54">
        <v>10721300</v>
      </c>
      <c r="G2725" s="57" t="s">
        <v>225</v>
      </c>
      <c r="H2725" s="117">
        <v>6090</v>
      </c>
      <c r="I2725" s="263">
        <v>0</v>
      </c>
      <c r="J2725" s="117"/>
      <c r="K2725" s="117">
        <f t="shared" si="55"/>
        <v>6090</v>
      </c>
      <c r="L2725" s="204" t="s">
        <v>2556</v>
      </c>
    </row>
    <row r="2726" spans="1:12" x14ac:dyDescent="0.35">
      <c r="A2726" s="54">
        <v>22021004</v>
      </c>
      <c r="B2726" s="437" t="s">
        <v>2893</v>
      </c>
      <c r="C2726" s="54">
        <v>70133</v>
      </c>
      <c r="D2726" s="55">
        <v>0</v>
      </c>
      <c r="E2726" s="56">
        <v>2101</v>
      </c>
      <c r="F2726" s="54">
        <v>10721300</v>
      </c>
      <c r="G2726" s="57" t="s">
        <v>225</v>
      </c>
      <c r="H2726" s="58">
        <v>21672000</v>
      </c>
      <c r="I2726" s="221"/>
      <c r="J2726" s="58"/>
      <c r="K2726" s="58">
        <f t="shared" si="55"/>
        <v>21672000</v>
      </c>
      <c r="L2726" s="204" t="s">
        <v>2557</v>
      </c>
    </row>
    <row r="2727" spans="1:12" x14ac:dyDescent="0.35">
      <c r="A2727" s="54">
        <v>22021004</v>
      </c>
      <c r="B2727" s="437" t="s">
        <v>2893</v>
      </c>
      <c r="C2727" s="54">
        <v>70131</v>
      </c>
      <c r="D2727" s="55">
        <v>0</v>
      </c>
      <c r="E2727" s="56">
        <v>2101</v>
      </c>
      <c r="F2727" s="54">
        <v>10721300</v>
      </c>
      <c r="G2727" s="57" t="s">
        <v>974</v>
      </c>
      <c r="H2727" s="117">
        <v>170100</v>
      </c>
      <c r="I2727" s="263"/>
      <c r="J2727" s="117"/>
      <c r="K2727" s="117">
        <f t="shared" si="55"/>
        <v>170100</v>
      </c>
      <c r="L2727" s="204" t="s">
        <v>2558</v>
      </c>
    </row>
    <row r="2728" spans="1:12" x14ac:dyDescent="0.35">
      <c r="A2728" s="23">
        <v>22021004</v>
      </c>
      <c r="B2728" s="437" t="s">
        <v>2893</v>
      </c>
      <c r="C2728" s="23">
        <v>70133</v>
      </c>
      <c r="D2728" s="24">
        <v>0</v>
      </c>
      <c r="E2728" s="25">
        <v>2101</v>
      </c>
      <c r="F2728" s="23">
        <v>10721300</v>
      </c>
      <c r="G2728" s="26" t="s">
        <v>976</v>
      </c>
      <c r="H2728" s="101">
        <v>241500</v>
      </c>
      <c r="I2728" s="255">
        <v>15000</v>
      </c>
      <c r="J2728" s="108">
        <v>-100000</v>
      </c>
      <c r="K2728" s="101">
        <f t="shared" si="55"/>
        <v>141500</v>
      </c>
      <c r="L2728" s="199"/>
    </row>
    <row r="2729" spans="1:12" x14ac:dyDescent="0.35">
      <c r="A2729" s="23">
        <v>22021004</v>
      </c>
      <c r="B2729" s="437" t="s">
        <v>2893</v>
      </c>
      <c r="C2729" s="23">
        <v>70133</v>
      </c>
      <c r="D2729" s="24">
        <v>0</v>
      </c>
      <c r="E2729" s="25">
        <v>2101</v>
      </c>
      <c r="F2729" s="23">
        <v>10721300</v>
      </c>
      <c r="G2729" s="26" t="s">
        <v>174</v>
      </c>
      <c r="H2729" s="101">
        <v>2084940</v>
      </c>
      <c r="I2729" s="255">
        <v>2200000</v>
      </c>
      <c r="J2729" s="106">
        <v>1000000</v>
      </c>
      <c r="K2729" s="106">
        <f t="shared" si="55"/>
        <v>3084940</v>
      </c>
      <c r="L2729" s="199"/>
    </row>
    <row r="2730" spans="1:12" x14ac:dyDescent="0.35">
      <c r="A2730" s="23">
        <v>22021004</v>
      </c>
      <c r="B2730" s="437" t="s">
        <v>2893</v>
      </c>
      <c r="C2730" s="23">
        <v>70131</v>
      </c>
      <c r="D2730" s="24">
        <v>0</v>
      </c>
      <c r="E2730" s="25">
        <v>2101</v>
      </c>
      <c r="F2730" s="23">
        <v>10721300</v>
      </c>
      <c r="G2730" s="26" t="s">
        <v>174</v>
      </c>
      <c r="H2730" s="101">
        <v>2043300</v>
      </c>
      <c r="I2730" s="255">
        <v>0</v>
      </c>
      <c r="J2730" s="101"/>
      <c r="K2730" s="101">
        <f t="shared" si="55"/>
        <v>2043300</v>
      </c>
      <c r="L2730" s="199"/>
    </row>
    <row r="2731" spans="1:12" x14ac:dyDescent="0.35">
      <c r="A2731" s="23">
        <v>22021004</v>
      </c>
      <c r="B2731" s="437" t="s">
        <v>2893</v>
      </c>
      <c r="C2731" s="23">
        <v>70133</v>
      </c>
      <c r="D2731" s="24">
        <v>0</v>
      </c>
      <c r="E2731" s="23">
        <v>2101</v>
      </c>
      <c r="F2731" s="23">
        <v>10721300</v>
      </c>
      <c r="G2731" s="26" t="s">
        <v>174</v>
      </c>
      <c r="H2731" s="101">
        <v>154000</v>
      </c>
      <c r="I2731" s="255">
        <v>0</v>
      </c>
      <c r="J2731" s="106"/>
      <c r="K2731" s="101">
        <f t="shared" si="55"/>
        <v>154000</v>
      </c>
      <c r="L2731" s="199"/>
    </row>
    <row r="2732" spans="1:12" x14ac:dyDescent="0.35">
      <c r="A2732" s="23">
        <v>22021004</v>
      </c>
      <c r="B2732" s="437" t="s">
        <v>2891</v>
      </c>
      <c r="C2732" s="23">
        <v>70131</v>
      </c>
      <c r="D2732" s="24">
        <v>0</v>
      </c>
      <c r="E2732" s="25">
        <v>2101</v>
      </c>
      <c r="F2732" s="23">
        <v>10721300</v>
      </c>
      <c r="G2732" s="26" t="s">
        <v>174</v>
      </c>
      <c r="H2732" s="136">
        <v>500000</v>
      </c>
      <c r="I2732" s="270"/>
      <c r="J2732" s="136"/>
      <c r="K2732" s="135">
        <f t="shared" si="55"/>
        <v>500000</v>
      </c>
      <c r="L2732" s="199"/>
    </row>
    <row r="2733" spans="1:12" x14ac:dyDescent="0.35">
      <c r="A2733" s="54">
        <v>22021003</v>
      </c>
      <c r="B2733" s="437" t="s">
        <v>2890</v>
      </c>
      <c r="C2733" s="54">
        <v>70133</v>
      </c>
      <c r="D2733" s="55">
        <v>0</v>
      </c>
      <c r="E2733" s="56">
        <v>2101</v>
      </c>
      <c r="F2733" s="54">
        <v>10721300</v>
      </c>
      <c r="G2733" s="57" t="s">
        <v>224</v>
      </c>
      <c r="H2733" s="58">
        <v>50779260</v>
      </c>
      <c r="I2733" s="221">
        <v>6928999.9900000002</v>
      </c>
      <c r="J2733" s="58"/>
      <c r="K2733" s="552">
        <f t="shared" si="55"/>
        <v>50779260</v>
      </c>
      <c r="L2733" s="204" t="s">
        <v>2549</v>
      </c>
    </row>
    <row r="2734" spans="1:12" x14ac:dyDescent="0.35">
      <c r="A2734" s="23">
        <v>22021003</v>
      </c>
      <c r="B2734" s="437" t="s">
        <v>2890</v>
      </c>
      <c r="C2734" s="23">
        <v>70133</v>
      </c>
      <c r="D2734" s="24">
        <v>0</v>
      </c>
      <c r="E2734" s="25">
        <v>2101</v>
      </c>
      <c r="F2734" s="23">
        <v>10721300</v>
      </c>
      <c r="G2734" s="26" t="s">
        <v>173</v>
      </c>
      <c r="H2734" s="67">
        <v>250000000</v>
      </c>
      <c r="I2734" s="224">
        <v>107910000</v>
      </c>
      <c r="J2734" s="67">
        <v>150000000</v>
      </c>
      <c r="K2734" s="428">
        <f t="shared" si="55"/>
        <v>400000000</v>
      </c>
      <c r="L2734" s="199"/>
    </row>
    <row r="2735" spans="1:12" x14ac:dyDescent="0.35">
      <c r="A2735" s="23">
        <v>22021003</v>
      </c>
      <c r="B2735" s="437" t="s">
        <v>2890</v>
      </c>
      <c r="C2735" s="23">
        <v>70131</v>
      </c>
      <c r="D2735" s="24">
        <v>0</v>
      </c>
      <c r="E2735" s="25">
        <v>2101</v>
      </c>
      <c r="F2735" s="23">
        <v>10721300</v>
      </c>
      <c r="G2735" s="26" t="s">
        <v>173</v>
      </c>
      <c r="H2735" s="27">
        <v>800000</v>
      </c>
      <c r="I2735" s="215"/>
      <c r="J2735" s="41"/>
      <c r="K2735" s="27">
        <f t="shared" si="55"/>
        <v>800000</v>
      </c>
      <c r="L2735" s="199"/>
    </row>
    <row r="2736" spans="1:12" x14ac:dyDescent="0.35">
      <c r="A2736" s="411">
        <v>22021003</v>
      </c>
      <c r="B2736" s="437" t="s">
        <v>2890</v>
      </c>
      <c r="C2736" s="413">
        <v>70133</v>
      </c>
      <c r="D2736" s="413" t="s">
        <v>192</v>
      </c>
      <c r="E2736" s="413" t="s">
        <v>193</v>
      </c>
      <c r="F2736" s="413" t="s">
        <v>194</v>
      </c>
      <c r="G2736" s="416" t="s">
        <v>173</v>
      </c>
      <c r="H2736" s="418">
        <v>151200</v>
      </c>
      <c r="I2736" s="421">
        <v>150000</v>
      </c>
      <c r="J2736" s="424">
        <v>458640</v>
      </c>
      <c r="K2736" s="418">
        <f>H2736+J2736</f>
        <v>609840</v>
      </c>
      <c r="L2736" s="434"/>
    </row>
    <row r="2737" spans="1:12" x14ac:dyDescent="0.35">
      <c r="A2737" s="23">
        <v>22021003</v>
      </c>
      <c r="B2737" s="437" t="s">
        <v>2890</v>
      </c>
      <c r="C2737" s="23">
        <v>70133</v>
      </c>
      <c r="D2737" s="24">
        <v>0</v>
      </c>
      <c r="E2737" s="25">
        <v>2101</v>
      </c>
      <c r="F2737" s="23">
        <v>10721300</v>
      </c>
      <c r="G2737" s="26" t="s">
        <v>173</v>
      </c>
      <c r="H2737" s="27">
        <v>489300</v>
      </c>
      <c r="I2737" s="215">
        <v>35000</v>
      </c>
      <c r="J2737" s="27"/>
      <c r="K2737" s="27">
        <f t="shared" ref="K2737:K2754" si="56">SUM(H2737,J2737)</f>
        <v>489300</v>
      </c>
      <c r="L2737" s="199"/>
    </row>
    <row r="2738" spans="1:12" x14ac:dyDescent="0.35">
      <c r="A2738" s="23">
        <v>22021003</v>
      </c>
      <c r="B2738" s="437" t="s">
        <v>2890</v>
      </c>
      <c r="C2738" s="23">
        <v>70133</v>
      </c>
      <c r="D2738" s="24">
        <v>0</v>
      </c>
      <c r="E2738" s="25">
        <v>2101</v>
      </c>
      <c r="F2738" s="23">
        <v>10721300</v>
      </c>
      <c r="G2738" s="26" t="s">
        <v>173</v>
      </c>
      <c r="H2738" s="27">
        <v>0</v>
      </c>
      <c r="I2738" s="215"/>
      <c r="J2738" s="41">
        <v>77000</v>
      </c>
      <c r="K2738" s="39">
        <f t="shared" si="56"/>
        <v>77000</v>
      </c>
      <c r="L2738" s="199"/>
    </row>
    <row r="2739" spans="1:12" x14ac:dyDescent="0.35">
      <c r="A2739" s="23">
        <v>22021003</v>
      </c>
      <c r="B2739" s="437" t="s">
        <v>2890</v>
      </c>
      <c r="C2739" s="23">
        <v>70133</v>
      </c>
      <c r="D2739" s="24">
        <v>0</v>
      </c>
      <c r="E2739" s="25">
        <v>2101</v>
      </c>
      <c r="F2739" s="23">
        <v>10721300</v>
      </c>
      <c r="G2739" s="26" t="s">
        <v>173</v>
      </c>
      <c r="H2739" s="27">
        <v>1167274.5</v>
      </c>
      <c r="I2739" s="215">
        <v>188000</v>
      </c>
      <c r="J2739" s="27"/>
      <c r="K2739" s="27">
        <f t="shared" si="56"/>
        <v>1167274.5</v>
      </c>
      <c r="L2739" s="199"/>
    </row>
    <row r="2740" spans="1:12" x14ac:dyDescent="0.35">
      <c r="A2740" s="23">
        <v>22021003</v>
      </c>
      <c r="B2740" s="437" t="s">
        <v>2890</v>
      </c>
      <c r="C2740" s="23">
        <v>70131</v>
      </c>
      <c r="D2740" s="24">
        <v>0</v>
      </c>
      <c r="E2740" s="25">
        <v>2101</v>
      </c>
      <c r="F2740" s="23">
        <v>10721300</v>
      </c>
      <c r="G2740" s="26" t="s">
        <v>173</v>
      </c>
      <c r="H2740" s="27">
        <v>12600</v>
      </c>
      <c r="I2740" s="215"/>
      <c r="J2740" s="27"/>
      <c r="K2740" s="27">
        <f t="shared" si="56"/>
        <v>12600</v>
      </c>
      <c r="L2740" s="199"/>
    </row>
    <row r="2741" spans="1:12" x14ac:dyDescent="0.35">
      <c r="A2741" s="23">
        <v>22021003</v>
      </c>
      <c r="B2741" s="437" t="s">
        <v>2890</v>
      </c>
      <c r="C2741" s="23">
        <v>70131</v>
      </c>
      <c r="D2741" s="24">
        <v>0</v>
      </c>
      <c r="E2741" s="25">
        <v>2101</v>
      </c>
      <c r="F2741" s="23">
        <v>10721300</v>
      </c>
      <c r="G2741" s="26" t="s">
        <v>173</v>
      </c>
      <c r="H2741" s="27">
        <v>151200</v>
      </c>
      <c r="I2741" s="215">
        <v>135000</v>
      </c>
      <c r="J2741" s="27">
        <v>198800</v>
      </c>
      <c r="K2741" s="27">
        <f t="shared" si="56"/>
        <v>350000</v>
      </c>
      <c r="L2741" s="199"/>
    </row>
    <row r="2742" spans="1:12" x14ac:dyDescent="0.35">
      <c r="A2742" s="34">
        <v>22021003</v>
      </c>
      <c r="B2742" s="437" t="s">
        <v>2890</v>
      </c>
      <c r="C2742" s="34">
        <v>70131</v>
      </c>
      <c r="D2742" s="35">
        <v>0</v>
      </c>
      <c r="E2742" s="36">
        <v>2101</v>
      </c>
      <c r="F2742" s="34">
        <v>10721300</v>
      </c>
      <c r="G2742" s="37" t="s">
        <v>173</v>
      </c>
      <c r="H2742" s="70">
        <v>212100</v>
      </c>
      <c r="I2742" s="223"/>
      <c r="J2742" s="70"/>
      <c r="K2742" s="70">
        <f t="shared" si="56"/>
        <v>212100</v>
      </c>
      <c r="L2742" s="198"/>
    </row>
    <row r="2743" spans="1:12" x14ac:dyDescent="0.35">
      <c r="A2743" s="23">
        <v>22021003</v>
      </c>
      <c r="B2743" s="437" t="s">
        <v>2890</v>
      </c>
      <c r="C2743" s="23">
        <v>70131</v>
      </c>
      <c r="D2743" s="24">
        <v>0</v>
      </c>
      <c r="E2743" s="25">
        <v>2101</v>
      </c>
      <c r="F2743" s="23">
        <v>10721300</v>
      </c>
      <c r="G2743" s="26" t="s">
        <v>173</v>
      </c>
      <c r="H2743" s="67">
        <v>21000</v>
      </c>
      <c r="I2743" s="224">
        <v>0</v>
      </c>
      <c r="J2743" s="67"/>
      <c r="K2743" s="67">
        <f t="shared" si="56"/>
        <v>21000</v>
      </c>
      <c r="L2743" s="199"/>
    </row>
    <row r="2744" spans="1:12" x14ac:dyDescent="0.35">
      <c r="A2744" s="23">
        <v>22021003</v>
      </c>
      <c r="B2744" s="437" t="s">
        <v>2890</v>
      </c>
      <c r="C2744" s="23">
        <v>70133</v>
      </c>
      <c r="D2744" s="24">
        <v>0</v>
      </c>
      <c r="E2744" s="25">
        <v>2101</v>
      </c>
      <c r="F2744" s="23">
        <v>10721300</v>
      </c>
      <c r="G2744" s="26" t="s">
        <v>173</v>
      </c>
      <c r="H2744" s="67">
        <v>31500</v>
      </c>
      <c r="I2744" s="224"/>
      <c r="J2744" s="67"/>
      <c r="K2744" s="67">
        <f t="shared" si="56"/>
        <v>31500</v>
      </c>
      <c r="L2744" s="199"/>
    </row>
    <row r="2745" spans="1:12" x14ac:dyDescent="0.35">
      <c r="A2745" s="23">
        <v>22021003</v>
      </c>
      <c r="B2745" s="437" t="s">
        <v>2890</v>
      </c>
      <c r="C2745" s="23">
        <v>70131</v>
      </c>
      <c r="D2745" s="24">
        <v>0</v>
      </c>
      <c r="E2745" s="25">
        <v>2101</v>
      </c>
      <c r="F2745" s="23">
        <v>10721300</v>
      </c>
      <c r="G2745" s="26" t="s">
        <v>173</v>
      </c>
      <c r="H2745" s="67">
        <v>420000</v>
      </c>
      <c r="I2745" s="224">
        <v>2750</v>
      </c>
      <c r="J2745" s="67"/>
      <c r="K2745" s="67">
        <f t="shared" si="56"/>
        <v>420000</v>
      </c>
      <c r="L2745" s="199"/>
    </row>
    <row r="2746" spans="1:12" x14ac:dyDescent="0.35">
      <c r="A2746" s="23">
        <v>22021003</v>
      </c>
      <c r="B2746" s="437" t="s">
        <v>2890</v>
      </c>
      <c r="C2746" s="23">
        <v>70131</v>
      </c>
      <c r="D2746" s="24">
        <v>0</v>
      </c>
      <c r="E2746" s="25">
        <v>2101</v>
      </c>
      <c r="F2746" s="23">
        <v>10721300</v>
      </c>
      <c r="G2746" s="26" t="s">
        <v>173</v>
      </c>
      <c r="H2746" s="67">
        <v>7000000</v>
      </c>
      <c r="I2746" s="224"/>
      <c r="J2746" s="68"/>
      <c r="K2746" s="67">
        <f t="shared" si="56"/>
        <v>7000000</v>
      </c>
      <c r="L2746" s="199"/>
    </row>
    <row r="2747" spans="1:12" x14ac:dyDescent="0.35">
      <c r="A2747" s="23">
        <v>22021003</v>
      </c>
      <c r="B2747" s="437" t="s">
        <v>2890</v>
      </c>
      <c r="C2747" s="23">
        <v>71033</v>
      </c>
      <c r="D2747" s="24">
        <v>0</v>
      </c>
      <c r="E2747" s="25">
        <v>1100</v>
      </c>
      <c r="F2747" s="23">
        <v>10721300</v>
      </c>
      <c r="G2747" s="26" t="s">
        <v>173</v>
      </c>
      <c r="H2747" s="27">
        <v>21567000</v>
      </c>
      <c r="I2747" s="282"/>
      <c r="J2747" s="27">
        <v>-15000000</v>
      </c>
      <c r="K2747" s="27">
        <f t="shared" si="56"/>
        <v>6567000</v>
      </c>
      <c r="L2747" s="199"/>
    </row>
    <row r="2748" spans="1:12" x14ac:dyDescent="0.35">
      <c r="A2748" s="23">
        <v>22021003</v>
      </c>
      <c r="B2748" s="437" t="s">
        <v>2890</v>
      </c>
      <c r="C2748" s="23">
        <v>70131</v>
      </c>
      <c r="D2748" s="24">
        <v>0</v>
      </c>
      <c r="E2748" s="25">
        <v>2101</v>
      </c>
      <c r="F2748" s="23">
        <v>10721300</v>
      </c>
      <c r="G2748" s="26" t="s">
        <v>173</v>
      </c>
      <c r="H2748" s="27">
        <v>2971500</v>
      </c>
      <c r="I2748" s="215">
        <v>27000</v>
      </c>
      <c r="J2748" s="27">
        <v>-1568095</v>
      </c>
      <c r="K2748" s="27">
        <f t="shared" si="56"/>
        <v>1403405</v>
      </c>
      <c r="L2748" s="432"/>
    </row>
    <row r="2749" spans="1:12" x14ac:dyDescent="0.35">
      <c r="A2749" s="23">
        <v>22021003</v>
      </c>
      <c r="B2749" s="437" t="s">
        <v>2891</v>
      </c>
      <c r="C2749" s="23">
        <v>70131</v>
      </c>
      <c r="D2749" s="24">
        <v>0</v>
      </c>
      <c r="E2749" s="25">
        <v>2101</v>
      </c>
      <c r="F2749" s="23">
        <v>10720500</v>
      </c>
      <c r="G2749" s="26" t="s">
        <v>173</v>
      </c>
      <c r="H2749" s="67">
        <v>1624350</v>
      </c>
      <c r="I2749" s="224">
        <v>694200</v>
      </c>
      <c r="J2749" s="67"/>
      <c r="K2749" s="67">
        <f t="shared" si="56"/>
        <v>1624350</v>
      </c>
      <c r="L2749" s="199"/>
    </row>
    <row r="2750" spans="1:12" x14ac:dyDescent="0.35">
      <c r="A2750" s="23">
        <v>22021003</v>
      </c>
      <c r="B2750" s="437" t="s">
        <v>2891</v>
      </c>
      <c r="C2750" s="23">
        <v>70133</v>
      </c>
      <c r="D2750" s="24" t="s">
        <v>192</v>
      </c>
      <c r="E2750" s="85" t="s">
        <v>2619</v>
      </c>
      <c r="F2750" s="23">
        <v>10721300</v>
      </c>
      <c r="G2750" s="28" t="s">
        <v>173</v>
      </c>
      <c r="H2750" s="29">
        <v>75991.86</v>
      </c>
      <c r="I2750" s="217"/>
      <c r="J2750" s="29">
        <v>100000</v>
      </c>
      <c r="K2750" s="29">
        <f t="shared" si="56"/>
        <v>175991.86</v>
      </c>
      <c r="L2750" s="199"/>
    </row>
    <row r="2751" spans="1:12" x14ac:dyDescent="0.35">
      <c r="A2751" s="412">
        <v>22021003</v>
      </c>
      <c r="B2751" s="437" t="s">
        <v>2891</v>
      </c>
      <c r="C2751" s="412">
        <v>70131</v>
      </c>
      <c r="D2751" s="412" t="s">
        <v>192</v>
      </c>
      <c r="E2751" s="414" t="s">
        <v>193</v>
      </c>
      <c r="F2751" s="412">
        <v>10721300</v>
      </c>
      <c r="G2751" s="417" t="s">
        <v>173</v>
      </c>
      <c r="H2751" s="485">
        <v>49945.937999999995</v>
      </c>
      <c r="I2751" s="509"/>
      <c r="J2751" s="530"/>
      <c r="K2751" s="429">
        <f t="shared" si="56"/>
        <v>49945.937999999995</v>
      </c>
      <c r="L2751" s="394"/>
    </row>
    <row r="2752" spans="1:12" x14ac:dyDescent="0.35">
      <c r="A2752" s="411">
        <v>22021003</v>
      </c>
      <c r="B2752" s="437" t="s">
        <v>2891</v>
      </c>
      <c r="C2752" s="411">
        <v>70131</v>
      </c>
      <c r="D2752" s="411" t="s">
        <v>192</v>
      </c>
      <c r="E2752" s="413" t="s">
        <v>193</v>
      </c>
      <c r="F2752" s="411">
        <v>10721300</v>
      </c>
      <c r="G2752" s="416" t="s">
        <v>2622</v>
      </c>
      <c r="H2752" s="419">
        <v>269034.48</v>
      </c>
      <c r="I2752" s="422"/>
      <c r="J2752" s="425"/>
      <c r="K2752" s="429">
        <f t="shared" si="56"/>
        <v>269034.48</v>
      </c>
      <c r="L2752" s="395"/>
    </row>
    <row r="2753" spans="1:12" ht="51" x14ac:dyDescent="0.35">
      <c r="A2753" s="411">
        <v>22021003</v>
      </c>
      <c r="B2753" s="437" t="s">
        <v>2891</v>
      </c>
      <c r="C2753" s="411">
        <v>70131</v>
      </c>
      <c r="D2753" s="411" t="s">
        <v>192</v>
      </c>
      <c r="E2753" s="413" t="s">
        <v>193</v>
      </c>
      <c r="F2753" s="411">
        <v>10721300</v>
      </c>
      <c r="G2753" s="416" t="s">
        <v>2623</v>
      </c>
      <c r="H2753" s="419">
        <v>209039.99999999997</v>
      </c>
      <c r="I2753" s="422"/>
      <c r="J2753" s="425"/>
      <c r="K2753" s="429">
        <f t="shared" si="56"/>
        <v>209039.99999999997</v>
      </c>
      <c r="L2753" s="395"/>
    </row>
    <row r="2754" spans="1:12" x14ac:dyDescent="0.35">
      <c r="A2754" s="23">
        <v>22021003</v>
      </c>
      <c r="B2754" s="437" t="s">
        <v>2891</v>
      </c>
      <c r="C2754" s="23">
        <v>70133</v>
      </c>
      <c r="D2754" s="24">
        <v>0</v>
      </c>
      <c r="E2754" s="25">
        <v>2101</v>
      </c>
      <c r="F2754" s="23">
        <v>10721300</v>
      </c>
      <c r="G2754" s="26" t="s">
        <v>173</v>
      </c>
      <c r="H2754" s="27">
        <v>615300</v>
      </c>
      <c r="I2754" s="215">
        <v>509500</v>
      </c>
      <c r="J2754" s="27">
        <v>2000000</v>
      </c>
      <c r="K2754" s="38">
        <f t="shared" si="56"/>
        <v>2615300</v>
      </c>
      <c r="L2754" s="200"/>
    </row>
    <row r="2755" spans="1:12" x14ac:dyDescent="0.35">
      <c r="A2755" s="23">
        <v>22021003</v>
      </c>
      <c r="B2755" s="437" t="s">
        <v>2891</v>
      </c>
      <c r="C2755" s="23">
        <v>70131</v>
      </c>
      <c r="D2755" s="24">
        <v>0</v>
      </c>
      <c r="E2755" s="25">
        <v>2101</v>
      </c>
      <c r="F2755" s="23">
        <v>10721300</v>
      </c>
      <c r="G2755" s="26" t="s">
        <v>173</v>
      </c>
      <c r="H2755" s="27">
        <v>4620000</v>
      </c>
      <c r="I2755" s="215">
        <v>49000</v>
      </c>
      <c r="J2755" s="27">
        <v>49000</v>
      </c>
      <c r="K2755" s="38">
        <f>H2755+J2755</f>
        <v>4669000</v>
      </c>
      <c r="L2755" s="199"/>
    </row>
    <row r="2756" spans="1:12" x14ac:dyDescent="0.35">
      <c r="A2756" s="23">
        <v>22021003</v>
      </c>
      <c r="B2756" s="437" t="s">
        <v>2891</v>
      </c>
      <c r="C2756" s="23">
        <v>70131</v>
      </c>
      <c r="D2756" s="24">
        <v>0</v>
      </c>
      <c r="E2756" s="25">
        <v>2101</v>
      </c>
      <c r="F2756" s="23">
        <v>10721300</v>
      </c>
      <c r="G2756" s="26" t="s">
        <v>173</v>
      </c>
      <c r="H2756" s="67">
        <v>7780500</v>
      </c>
      <c r="I2756" s="224"/>
      <c r="J2756" s="67"/>
      <c r="K2756" s="70">
        <f>SUM(H2756,J2756)</f>
        <v>7780500</v>
      </c>
      <c r="L2756" s="199"/>
    </row>
    <row r="2757" spans="1:12" x14ac:dyDescent="0.35">
      <c r="A2757" s="23">
        <v>22021003</v>
      </c>
      <c r="B2757" s="437" t="s">
        <v>2891</v>
      </c>
      <c r="C2757" s="23">
        <v>70133</v>
      </c>
      <c r="D2757" s="24">
        <v>0</v>
      </c>
      <c r="E2757" s="25">
        <v>2101</v>
      </c>
      <c r="F2757" s="23">
        <v>10721300</v>
      </c>
      <c r="G2757" s="26" t="s">
        <v>173</v>
      </c>
      <c r="H2757" s="27">
        <v>101640</v>
      </c>
      <c r="I2757" s="215"/>
      <c r="J2757" s="27"/>
      <c r="K2757" s="38">
        <f>SUM(H2757,J2757)</f>
        <v>101640</v>
      </c>
      <c r="L2757" s="199"/>
    </row>
    <row r="2758" spans="1:12" x14ac:dyDescent="0.35">
      <c r="A2758" s="23">
        <v>22021003</v>
      </c>
      <c r="B2758" s="437" t="s">
        <v>2891</v>
      </c>
      <c r="C2758" s="23">
        <v>70133</v>
      </c>
      <c r="D2758" s="24">
        <v>0</v>
      </c>
      <c r="E2758" s="25">
        <v>2101</v>
      </c>
      <c r="F2758" s="23">
        <v>10721300</v>
      </c>
      <c r="G2758" s="26" t="s">
        <v>173</v>
      </c>
      <c r="H2758" s="27">
        <v>21000</v>
      </c>
      <c r="I2758" s="215">
        <v>10000</v>
      </c>
      <c r="J2758" s="27">
        <v>79000</v>
      </c>
      <c r="K2758" s="38">
        <f>SUM(H2758,J2758)</f>
        <v>100000</v>
      </c>
      <c r="L2758" s="199"/>
    </row>
    <row r="2759" spans="1:12" x14ac:dyDescent="0.35">
      <c r="A2759" s="23">
        <v>22021003</v>
      </c>
      <c r="B2759" s="437" t="s">
        <v>2891</v>
      </c>
      <c r="C2759" s="23">
        <v>70133</v>
      </c>
      <c r="D2759" s="24">
        <v>0</v>
      </c>
      <c r="E2759" s="25">
        <v>2101</v>
      </c>
      <c r="F2759" s="23">
        <v>10721300</v>
      </c>
      <c r="G2759" s="26" t="s">
        <v>173</v>
      </c>
      <c r="H2759" s="67">
        <v>84000</v>
      </c>
      <c r="I2759" s="224">
        <v>172300</v>
      </c>
      <c r="J2759" s="67"/>
      <c r="K2759" s="70">
        <f>SUM(H2759,J2759)</f>
        <v>84000</v>
      </c>
      <c r="L2759" s="199"/>
    </row>
    <row r="2760" spans="1:12" x14ac:dyDescent="0.35">
      <c r="A2760" s="23">
        <v>22021003</v>
      </c>
      <c r="B2760" s="437" t="s">
        <v>2891</v>
      </c>
      <c r="C2760" s="23">
        <v>70131</v>
      </c>
      <c r="D2760" s="24">
        <v>0</v>
      </c>
      <c r="E2760" s="25">
        <v>2101</v>
      </c>
      <c r="F2760" s="23">
        <v>10721300</v>
      </c>
      <c r="G2760" s="26" t="s">
        <v>173</v>
      </c>
      <c r="H2760" s="27">
        <v>105000</v>
      </c>
      <c r="I2760" s="215">
        <v>80000</v>
      </c>
      <c r="J2760" s="27">
        <v>50000</v>
      </c>
      <c r="K2760" s="38">
        <f>H2760+J2760</f>
        <v>155000</v>
      </c>
      <c r="L2760" s="199"/>
    </row>
    <row r="2761" spans="1:12" x14ac:dyDescent="0.35">
      <c r="A2761" s="23">
        <v>22021003</v>
      </c>
      <c r="B2761" s="437" t="s">
        <v>2891</v>
      </c>
      <c r="C2761" s="23">
        <v>70131</v>
      </c>
      <c r="D2761" s="24">
        <v>0</v>
      </c>
      <c r="E2761" s="25">
        <v>2101</v>
      </c>
      <c r="F2761" s="23">
        <v>10721300</v>
      </c>
      <c r="G2761" s="26" t="s">
        <v>173</v>
      </c>
      <c r="H2761" s="67">
        <v>197400</v>
      </c>
      <c r="I2761" s="224">
        <v>22000</v>
      </c>
      <c r="J2761" s="67"/>
      <c r="K2761" s="70">
        <f t="shared" ref="K2761:K2790" si="57">SUM(H2761,J2761)</f>
        <v>197400</v>
      </c>
      <c r="L2761" s="199"/>
    </row>
    <row r="2762" spans="1:12" x14ac:dyDescent="0.35">
      <c r="A2762" s="23">
        <v>22021003</v>
      </c>
      <c r="B2762" s="437" t="s">
        <v>2891</v>
      </c>
      <c r="C2762" s="23">
        <v>70133</v>
      </c>
      <c r="D2762" s="24">
        <v>0</v>
      </c>
      <c r="E2762" s="25">
        <v>2101</v>
      </c>
      <c r="F2762" s="23">
        <v>10721300</v>
      </c>
      <c r="G2762" s="26" t="s">
        <v>173</v>
      </c>
      <c r="H2762" s="27">
        <v>500000</v>
      </c>
      <c r="I2762" s="215">
        <v>50000</v>
      </c>
      <c r="J2762" s="27"/>
      <c r="K2762" s="44">
        <f t="shared" si="57"/>
        <v>500000</v>
      </c>
      <c r="L2762" s="199"/>
    </row>
    <row r="2763" spans="1:12" x14ac:dyDescent="0.35">
      <c r="A2763" s="23">
        <v>22021003</v>
      </c>
      <c r="B2763" s="437" t="s">
        <v>2891</v>
      </c>
      <c r="C2763" s="23">
        <v>70133</v>
      </c>
      <c r="D2763" s="24">
        <v>0</v>
      </c>
      <c r="E2763" s="25">
        <v>2101</v>
      </c>
      <c r="F2763" s="23">
        <v>10721300</v>
      </c>
      <c r="G2763" s="26" t="s">
        <v>173</v>
      </c>
      <c r="H2763" s="27">
        <v>1575000</v>
      </c>
      <c r="I2763" s="215">
        <v>285000</v>
      </c>
      <c r="J2763" s="27"/>
      <c r="K2763" s="38">
        <f t="shared" si="57"/>
        <v>1575000</v>
      </c>
      <c r="L2763" s="199"/>
    </row>
    <row r="2764" spans="1:12" x14ac:dyDescent="0.35">
      <c r="A2764" s="23">
        <v>22021003</v>
      </c>
      <c r="B2764" s="437" t="s">
        <v>2892</v>
      </c>
      <c r="C2764" s="23">
        <v>70133</v>
      </c>
      <c r="D2764" s="24">
        <v>0</v>
      </c>
      <c r="E2764" s="25">
        <v>2101</v>
      </c>
      <c r="F2764" s="23">
        <v>10721300</v>
      </c>
      <c r="G2764" s="26" t="s">
        <v>173</v>
      </c>
      <c r="H2764" s="27">
        <v>0</v>
      </c>
      <c r="I2764" s="215"/>
      <c r="J2764" s="41">
        <v>50000</v>
      </c>
      <c r="K2764" s="38">
        <f t="shared" si="57"/>
        <v>50000</v>
      </c>
      <c r="L2764" s="199"/>
    </row>
    <row r="2765" spans="1:12" x14ac:dyDescent="0.35">
      <c r="A2765" s="23">
        <v>22021003</v>
      </c>
      <c r="B2765" s="437" t="s">
        <v>2892</v>
      </c>
      <c r="C2765" s="23">
        <v>70133</v>
      </c>
      <c r="D2765" s="24">
        <v>0</v>
      </c>
      <c r="E2765" s="25">
        <v>2101</v>
      </c>
      <c r="F2765" s="23">
        <v>10721300</v>
      </c>
      <c r="G2765" s="26" t="s">
        <v>173</v>
      </c>
      <c r="H2765" s="27">
        <v>1880550</v>
      </c>
      <c r="I2765" s="215"/>
      <c r="J2765" s="27"/>
      <c r="K2765" s="38">
        <f t="shared" si="57"/>
        <v>1880550</v>
      </c>
      <c r="L2765" s="199"/>
    </row>
    <row r="2766" spans="1:12" x14ac:dyDescent="0.35">
      <c r="A2766" s="23">
        <v>22021003</v>
      </c>
      <c r="B2766" s="437" t="s">
        <v>2892</v>
      </c>
      <c r="C2766" s="23">
        <v>70131</v>
      </c>
      <c r="D2766" s="24">
        <v>0</v>
      </c>
      <c r="E2766" s="25">
        <v>2101</v>
      </c>
      <c r="F2766" s="23">
        <v>10721300</v>
      </c>
      <c r="G2766" s="26" t="s">
        <v>173</v>
      </c>
      <c r="H2766" s="27">
        <v>0</v>
      </c>
      <c r="I2766" s="215">
        <v>10000</v>
      </c>
      <c r="J2766" s="41"/>
      <c r="K2766" s="38">
        <f t="shared" si="57"/>
        <v>0</v>
      </c>
      <c r="L2766" s="199"/>
    </row>
    <row r="2767" spans="1:12" x14ac:dyDescent="0.35">
      <c r="A2767" s="23">
        <v>22021003</v>
      </c>
      <c r="B2767" s="437" t="s">
        <v>2892</v>
      </c>
      <c r="C2767" s="23">
        <v>70133</v>
      </c>
      <c r="D2767" s="24">
        <v>0</v>
      </c>
      <c r="E2767" s="25">
        <v>2101</v>
      </c>
      <c r="F2767" s="23">
        <v>10721300</v>
      </c>
      <c r="G2767" s="26" t="s">
        <v>173</v>
      </c>
      <c r="H2767" s="67">
        <v>31500</v>
      </c>
      <c r="I2767" s="224">
        <v>0</v>
      </c>
      <c r="J2767" s="67"/>
      <c r="K2767" s="70">
        <f t="shared" si="57"/>
        <v>31500</v>
      </c>
      <c r="L2767" s="199"/>
    </row>
    <row r="2768" spans="1:12" x14ac:dyDescent="0.35">
      <c r="A2768" s="23">
        <v>22021003</v>
      </c>
      <c r="B2768" s="437" t="s">
        <v>2893</v>
      </c>
      <c r="C2768" s="23">
        <v>70131</v>
      </c>
      <c r="D2768" s="24">
        <v>0</v>
      </c>
      <c r="E2768" s="25">
        <v>2101</v>
      </c>
      <c r="F2768" s="23">
        <v>10721300</v>
      </c>
      <c r="G2768" s="26" t="s">
        <v>482</v>
      </c>
      <c r="H2768" s="67">
        <v>150000</v>
      </c>
      <c r="I2768" s="224">
        <v>10550</v>
      </c>
      <c r="J2768" s="68">
        <v>350000</v>
      </c>
      <c r="K2768" s="70">
        <f t="shared" si="57"/>
        <v>500000</v>
      </c>
      <c r="L2768" s="199"/>
    </row>
    <row r="2769" spans="1:12" ht="51" x14ac:dyDescent="0.35">
      <c r="A2769" s="23">
        <v>22021003</v>
      </c>
      <c r="B2769" s="437" t="s">
        <v>2893</v>
      </c>
      <c r="C2769" s="23">
        <v>70131</v>
      </c>
      <c r="D2769" s="24">
        <v>0</v>
      </c>
      <c r="E2769" s="25">
        <v>2101</v>
      </c>
      <c r="F2769" s="23">
        <v>10721300</v>
      </c>
      <c r="G2769" s="26" t="s">
        <v>483</v>
      </c>
      <c r="H2769" s="67">
        <v>150000</v>
      </c>
      <c r="I2769" s="224"/>
      <c r="J2769" s="68"/>
      <c r="K2769" s="70">
        <f t="shared" si="57"/>
        <v>150000</v>
      </c>
      <c r="L2769" s="199"/>
    </row>
    <row r="2770" spans="1:12" ht="51" x14ac:dyDescent="0.35">
      <c r="A2770" s="23">
        <v>22021003</v>
      </c>
      <c r="B2770" s="437" t="s">
        <v>2893</v>
      </c>
      <c r="C2770" s="23">
        <v>70131</v>
      </c>
      <c r="D2770" s="24">
        <v>0</v>
      </c>
      <c r="E2770" s="25">
        <v>2101</v>
      </c>
      <c r="F2770" s="23">
        <v>10721300</v>
      </c>
      <c r="G2770" s="26" t="s">
        <v>484</v>
      </c>
      <c r="H2770" s="67">
        <v>150000</v>
      </c>
      <c r="I2770" s="224"/>
      <c r="J2770" s="68"/>
      <c r="K2770" s="70">
        <f t="shared" si="57"/>
        <v>150000</v>
      </c>
      <c r="L2770" s="199"/>
    </row>
    <row r="2771" spans="1:12" ht="51" x14ac:dyDescent="0.35">
      <c r="A2771" s="23">
        <v>22021003</v>
      </c>
      <c r="B2771" s="437" t="s">
        <v>2893</v>
      </c>
      <c r="C2771" s="23">
        <v>70131</v>
      </c>
      <c r="D2771" s="24">
        <v>0</v>
      </c>
      <c r="E2771" s="25">
        <v>2101</v>
      </c>
      <c r="F2771" s="23">
        <v>10721300</v>
      </c>
      <c r="G2771" s="26" t="s">
        <v>485</v>
      </c>
      <c r="H2771" s="67">
        <v>150000</v>
      </c>
      <c r="I2771" s="224"/>
      <c r="J2771" s="68"/>
      <c r="K2771" s="70">
        <f t="shared" si="57"/>
        <v>150000</v>
      </c>
      <c r="L2771" s="199"/>
    </row>
    <row r="2772" spans="1:12" x14ac:dyDescent="0.35">
      <c r="A2772" s="23">
        <v>22021003</v>
      </c>
      <c r="B2772" s="437" t="s">
        <v>2893</v>
      </c>
      <c r="C2772" s="23">
        <v>70133</v>
      </c>
      <c r="D2772" s="24">
        <v>0</v>
      </c>
      <c r="E2772" s="25">
        <v>2101</v>
      </c>
      <c r="F2772" s="23">
        <v>10721300</v>
      </c>
      <c r="G2772" s="26" t="s">
        <v>173</v>
      </c>
      <c r="H2772" s="67">
        <v>7528080</v>
      </c>
      <c r="I2772" s="224">
        <v>975000</v>
      </c>
      <c r="J2772" s="67"/>
      <c r="K2772" s="70">
        <f t="shared" si="57"/>
        <v>7528080</v>
      </c>
      <c r="L2772" s="199"/>
    </row>
    <row r="2773" spans="1:12" x14ac:dyDescent="0.35">
      <c r="A2773" s="23">
        <v>22021003</v>
      </c>
      <c r="B2773" s="437" t="s">
        <v>2893</v>
      </c>
      <c r="C2773" s="23">
        <v>70133</v>
      </c>
      <c r="D2773" s="24">
        <v>0</v>
      </c>
      <c r="E2773" s="25">
        <v>2101</v>
      </c>
      <c r="F2773" s="23">
        <v>10721300</v>
      </c>
      <c r="G2773" s="26" t="s">
        <v>173</v>
      </c>
      <c r="H2773" s="67">
        <v>468720</v>
      </c>
      <c r="I2773" s="224">
        <v>97250</v>
      </c>
      <c r="J2773" s="67">
        <v>0.449999999254942</v>
      </c>
      <c r="K2773" s="70">
        <f t="shared" si="57"/>
        <v>468720.44999999925</v>
      </c>
      <c r="L2773" s="199"/>
    </row>
    <row r="2774" spans="1:12" x14ac:dyDescent="0.35">
      <c r="A2774" s="23">
        <v>22021003</v>
      </c>
      <c r="B2774" s="437" t="s">
        <v>2893</v>
      </c>
      <c r="C2774" s="23">
        <v>70131</v>
      </c>
      <c r="D2774" s="24">
        <v>0</v>
      </c>
      <c r="E2774" s="25">
        <v>2101</v>
      </c>
      <c r="F2774" s="23">
        <v>10721300</v>
      </c>
      <c r="G2774" s="26" t="s">
        <v>173</v>
      </c>
      <c r="H2774" s="67">
        <v>1500000</v>
      </c>
      <c r="I2774" s="224">
        <v>740000</v>
      </c>
      <c r="J2774" s="68"/>
      <c r="K2774" s="70">
        <f t="shared" si="57"/>
        <v>1500000</v>
      </c>
      <c r="L2774" s="200"/>
    </row>
    <row r="2775" spans="1:12" x14ac:dyDescent="0.35">
      <c r="A2775" s="23">
        <v>22021003</v>
      </c>
      <c r="B2775" s="437" t="s">
        <v>2893</v>
      </c>
      <c r="C2775" s="23">
        <v>70133</v>
      </c>
      <c r="D2775" s="24">
        <v>0</v>
      </c>
      <c r="E2775" s="25">
        <v>2101</v>
      </c>
      <c r="F2775" s="23">
        <v>10721300</v>
      </c>
      <c r="G2775" s="26" t="s">
        <v>173</v>
      </c>
      <c r="H2775" s="27">
        <v>3238200</v>
      </c>
      <c r="I2775" s="215">
        <v>185000</v>
      </c>
      <c r="J2775" s="27">
        <v>1761800</v>
      </c>
      <c r="K2775" s="44">
        <f t="shared" si="57"/>
        <v>5000000</v>
      </c>
      <c r="L2775" s="199"/>
    </row>
    <row r="2776" spans="1:12" x14ac:dyDescent="0.35">
      <c r="A2776" s="23">
        <v>22021003</v>
      </c>
      <c r="B2776" s="437" t="s">
        <v>2893</v>
      </c>
      <c r="C2776" s="23">
        <v>70133</v>
      </c>
      <c r="D2776" s="24">
        <v>0</v>
      </c>
      <c r="E2776" s="25">
        <v>2101</v>
      </c>
      <c r="F2776" s="23">
        <v>10721300</v>
      </c>
      <c r="G2776" s="26" t="s">
        <v>173</v>
      </c>
      <c r="H2776" s="101">
        <v>12880734.300000001</v>
      </c>
      <c r="I2776" s="255">
        <v>4683479</v>
      </c>
      <c r="J2776" s="101"/>
      <c r="K2776" s="99">
        <f t="shared" si="57"/>
        <v>12880734.300000001</v>
      </c>
      <c r="L2776" s="200"/>
    </row>
    <row r="2777" spans="1:12" x14ac:dyDescent="0.35">
      <c r="A2777" s="23">
        <v>22021003</v>
      </c>
      <c r="B2777" s="437" t="s">
        <v>2893</v>
      </c>
      <c r="C2777" s="23">
        <v>70133</v>
      </c>
      <c r="D2777" s="24">
        <v>0</v>
      </c>
      <c r="E2777" s="25">
        <v>2101</v>
      </c>
      <c r="F2777" s="23">
        <v>10721300</v>
      </c>
      <c r="G2777" s="26" t="s">
        <v>173</v>
      </c>
      <c r="H2777" s="101">
        <v>228900</v>
      </c>
      <c r="I2777" s="255">
        <v>225000</v>
      </c>
      <c r="J2777" s="101">
        <v>771100</v>
      </c>
      <c r="K2777" s="99">
        <f t="shared" si="57"/>
        <v>1000000</v>
      </c>
      <c r="L2777" s="199"/>
    </row>
    <row r="2778" spans="1:12" x14ac:dyDescent="0.35">
      <c r="A2778" s="23">
        <v>22021003</v>
      </c>
      <c r="B2778" s="437" t="s">
        <v>2893</v>
      </c>
      <c r="C2778" s="23">
        <v>70131</v>
      </c>
      <c r="D2778" s="24">
        <v>0</v>
      </c>
      <c r="E2778" s="25">
        <v>2101</v>
      </c>
      <c r="F2778" s="23">
        <v>10721300</v>
      </c>
      <c r="G2778" s="26" t="s">
        <v>173</v>
      </c>
      <c r="H2778" s="101">
        <v>829500</v>
      </c>
      <c r="I2778" s="255">
        <v>175789</v>
      </c>
      <c r="J2778" s="101"/>
      <c r="K2778" s="99">
        <f t="shared" si="57"/>
        <v>829500</v>
      </c>
      <c r="L2778" s="199"/>
    </row>
    <row r="2779" spans="1:12" x14ac:dyDescent="0.35">
      <c r="A2779" s="23">
        <v>22021003</v>
      </c>
      <c r="B2779" s="437" t="s">
        <v>2893</v>
      </c>
      <c r="C2779" s="23">
        <v>70133</v>
      </c>
      <c r="D2779" s="24">
        <v>0</v>
      </c>
      <c r="E2779" s="25">
        <v>2101</v>
      </c>
      <c r="F2779" s="23">
        <v>10721300</v>
      </c>
      <c r="G2779" s="26" t="s">
        <v>173</v>
      </c>
      <c r="H2779" s="101">
        <v>882000</v>
      </c>
      <c r="I2779" s="255">
        <v>407500</v>
      </c>
      <c r="J2779" s="101"/>
      <c r="K2779" s="99">
        <f t="shared" si="57"/>
        <v>882000</v>
      </c>
      <c r="L2779" s="200"/>
    </row>
    <row r="2780" spans="1:12" x14ac:dyDescent="0.35">
      <c r="A2780" s="54">
        <v>22021003</v>
      </c>
      <c r="B2780" s="437" t="s">
        <v>2893</v>
      </c>
      <c r="C2780" s="54">
        <v>70131</v>
      </c>
      <c r="D2780" s="55">
        <v>0</v>
      </c>
      <c r="E2780" s="56">
        <v>2101</v>
      </c>
      <c r="F2780" s="54">
        <v>10721300</v>
      </c>
      <c r="G2780" s="57" t="s">
        <v>173</v>
      </c>
      <c r="H2780" s="58">
        <v>630000</v>
      </c>
      <c r="I2780" s="221">
        <v>2592000</v>
      </c>
      <c r="J2780" s="58">
        <v>4000000</v>
      </c>
      <c r="K2780" s="81">
        <f t="shared" si="57"/>
        <v>4630000</v>
      </c>
      <c r="L2780" s="204" t="s">
        <v>2555</v>
      </c>
    </row>
    <row r="2781" spans="1:12" x14ac:dyDescent="0.35">
      <c r="A2781" s="54">
        <v>22021003</v>
      </c>
      <c r="B2781" s="437" t="s">
        <v>2893</v>
      </c>
      <c r="C2781" s="54">
        <v>70133</v>
      </c>
      <c r="D2781" s="55">
        <v>0</v>
      </c>
      <c r="E2781" s="54">
        <v>2101</v>
      </c>
      <c r="F2781" s="54">
        <v>10721300</v>
      </c>
      <c r="G2781" s="57" t="s">
        <v>173</v>
      </c>
      <c r="H2781" s="117">
        <v>138600</v>
      </c>
      <c r="I2781" s="263">
        <v>10000</v>
      </c>
      <c r="J2781" s="117">
        <v>140000</v>
      </c>
      <c r="K2781" s="130">
        <f t="shared" si="57"/>
        <v>278600</v>
      </c>
      <c r="L2781" s="204" t="s">
        <v>2556</v>
      </c>
    </row>
    <row r="2782" spans="1:12" x14ac:dyDescent="0.35">
      <c r="A2782" s="54">
        <v>22021003</v>
      </c>
      <c r="B2782" s="437" t="s">
        <v>2893</v>
      </c>
      <c r="C2782" s="54">
        <v>70133</v>
      </c>
      <c r="D2782" s="55">
        <v>0</v>
      </c>
      <c r="E2782" s="56">
        <v>2101</v>
      </c>
      <c r="F2782" s="54">
        <v>10721300</v>
      </c>
      <c r="G2782" s="57" t="s">
        <v>173</v>
      </c>
      <c r="H2782" s="58">
        <v>476700</v>
      </c>
      <c r="I2782" s="221">
        <v>635500</v>
      </c>
      <c r="J2782" s="58">
        <v>10000000</v>
      </c>
      <c r="K2782" s="81">
        <f t="shared" si="57"/>
        <v>10476700</v>
      </c>
      <c r="L2782" s="204" t="s">
        <v>2557</v>
      </c>
    </row>
    <row r="2783" spans="1:12" x14ac:dyDescent="0.35">
      <c r="A2783" s="54">
        <v>22021003</v>
      </c>
      <c r="B2783" s="437" t="s">
        <v>2893</v>
      </c>
      <c r="C2783" s="54">
        <v>70131</v>
      </c>
      <c r="D2783" s="55">
        <v>0</v>
      </c>
      <c r="E2783" s="56">
        <v>2101</v>
      </c>
      <c r="F2783" s="54">
        <v>10721300</v>
      </c>
      <c r="G2783" s="57" t="s">
        <v>973</v>
      </c>
      <c r="H2783" s="117">
        <v>252000</v>
      </c>
      <c r="I2783" s="263"/>
      <c r="J2783" s="117">
        <v>2000000</v>
      </c>
      <c r="K2783" s="130">
        <f t="shared" si="57"/>
        <v>2252000</v>
      </c>
      <c r="L2783" s="204" t="s">
        <v>2558</v>
      </c>
    </row>
    <row r="2784" spans="1:12" x14ac:dyDescent="0.35">
      <c r="A2784" s="23">
        <v>22021003</v>
      </c>
      <c r="B2784" s="437" t="s">
        <v>2893</v>
      </c>
      <c r="C2784" s="23">
        <v>70133</v>
      </c>
      <c r="D2784" s="24">
        <v>0</v>
      </c>
      <c r="E2784" s="25">
        <v>2101</v>
      </c>
      <c r="F2784" s="23">
        <v>10721300</v>
      </c>
      <c r="G2784" s="26" t="s">
        <v>173</v>
      </c>
      <c r="H2784" s="106">
        <v>50000</v>
      </c>
      <c r="I2784" s="260"/>
      <c r="J2784" s="106"/>
      <c r="K2784" s="99">
        <f t="shared" si="57"/>
        <v>50000</v>
      </c>
      <c r="L2784" s="199"/>
    </row>
    <row r="2785" spans="1:12" x14ac:dyDescent="0.35">
      <c r="A2785" s="23">
        <v>22021003</v>
      </c>
      <c r="B2785" s="437" t="s">
        <v>2893</v>
      </c>
      <c r="C2785" s="23">
        <v>70133</v>
      </c>
      <c r="D2785" s="24">
        <v>0</v>
      </c>
      <c r="E2785" s="25">
        <v>2101</v>
      </c>
      <c r="F2785" s="23">
        <v>10721300</v>
      </c>
      <c r="G2785" s="28" t="s">
        <v>173</v>
      </c>
      <c r="H2785" s="103">
        <v>9576000</v>
      </c>
      <c r="I2785" s="256">
        <v>2685000</v>
      </c>
      <c r="J2785" s="523">
        <v>-5079180</v>
      </c>
      <c r="K2785" s="99">
        <f t="shared" si="57"/>
        <v>4496820</v>
      </c>
      <c r="L2785" s="199"/>
    </row>
    <row r="2786" spans="1:12" x14ac:dyDescent="0.35">
      <c r="A2786" s="23">
        <v>22021003</v>
      </c>
      <c r="B2786" s="437" t="s">
        <v>2893</v>
      </c>
      <c r="C2786" s="23">
        <v>70131</v>
      </c>
      <c r="D2786" s="24">
        <v>0</v>
      </c>
      <c r="E2786" s="36">
        <v>2101</v>
      </c>
      <c r="F2786" s="23">
        <v>10721300</v>
      </c>
      <c r="G2786" s="26" t="s">
        <v>173</v>
      </c>
      <c r="H2786" s="101">
        <v>369600</v>
      </c>
      <c r="I2786" s="255">
        <v>0</v>
      </c>
      <c r="J2786" s="101"/>
      <c r="K2786" s="101">
        <f t="shared" si="57"/>
        <v>369600</v>
      </c>
      <c r="L2786" s="198"/>
    </row>
    <row r="2787" spans="1:12" x14ac:dyDescent="0.35">
      <c r="A2787" s="23">
        <v>22021003</v>
      </c>
      <c r="B2787" s="437" t="s">
        <v>2893</v>
      </c>
      <c r="C2787" s="23">
        <v>70133</v>
      </c>
      <c r="D2787" s="24">
        <v>0</v>
      </c>
      <c r="E2787" s="34">
        <v>2101</v>
      </c>
      <c r="F2787" s="23">
        <v>10721300</v>
      </c>
      <c r="G2787" s="26" t="s">
        <v>173</v>
      </c>
      <c r="H2787" s="101">
        <v>63000</v>
      </c>
      <c r="I2787" s="255">
        <v>0</v>
      </c>
      <c r="J2787" s="101"/>
      <c r="K2787" s="101">
        <f t="shared" si="57"/>
        <v>63000</v>
      </c>
      <c r="L2787" s="199"/>
    </row>
    <row r="2788" spans="1:12" x14ac:dyDescent="0.35">
      <c r="A2788" s="34">
        <v>22021003</v>
      </c>
      <c r="B2788" s="437" t="s">
        <v>2893</v>
      </c>
      <c r="C2788" s="34">
        <v>70131</v>
      </c>
      <c r="D2788" s="35">
        <v>0</v>
      </c>
      <c r="E2788" s="36">
        <v>2101</v>
      </c>
      <c r="F2788" s="34">
        <v>10721300</v>
      </c>
      <c r="G2788" s="37" t="s">
        <v>173</v>
      </c>
      <c r="H2788" s="99">
        <v>14992530</v>
      </c>
      <c r="I2788" s="254">
        <v>6355000</v>
      </c>
      <c r="J2788" s="99"/>
      <c r="K2788" s="101">
        <f t="shared" si="57"/>
        <v>14992530</v>
      </c>
      <c r="L2788" s="199"/>
    </row>
    <row r="2789" spans="1:12" x14ac:dyDescent="0.35">
      <c r="A2789" s="23">
        <v>22021003</v>
      </c>
      <c r="B2789" s="437" t="s">
        <v>2891</v>
      </c>
      <c r="C2789" s="23">
        <v>70131</v>
      </c>
      <c r="D2789" s="24">
        <v>0</v>
      </c>
      <c r="E2789" s="25">
        <v>2101</v>
      </c>
      <c r="F2789" s="23">
        <v>10721300</v>
      </c>
      <c r="G2789" s="26" t="s">
        <v>173</v>
      </c>
      <c r="H2789" s="136">
        <v>250000</v>
      </c>
      <c r="I2789" s="270"/>
      <c r="J2789" s="136"/>
      <c r="K2789" s="135">
        <f t="shared" si="57"/>
        <v>250000</v>
      </c>
      <c r="L2789" s="199"/>
    </row>
    <row r="2790" spans="1:12" x14ac:dyDescent="0.35">
      <c r="A2790" s="23">
        <v>22021002</v>
      </c>
      <c r="B2790" s="437" t="s">
        <v>2890</v>
      </c>
      <c r="C2790" s="23">
        <v>70131</v>
      </c>
      <c r="D2790" s="24">
        <v>0</v>
      </c>
      <c r="E2790" s="25">
        <v>2101</v>
      </c>
      <c r="F2790" s="23">
        <v>10721300</v>
      </c>
      <c r="G2790" s="26" t="s">
        <v>189</v>
      </c>
      <c r="H2790" s="27">
        <v>4800000</v>
      </c>
      <c r="I2790" s="215">
        <v>390000</v>
      </c>
      <c r="J2790" s="27"/>
      <c r="K2790" s="27">
        <f t="shared" si="57"/>
        <v>4800000</v>
      </c>
      <c r="L2790" s="199"/>
    </row>
    <row r="2791" spans="1:12" x14ac:dyDescent="0.35">
      <c r="A2791" s="411">
        <v>22021002</v>
      </c>
      <c r="B2791" s="437" t="s">
        <v>2890</v>
      </c>
      <c r="C2791" s="413">
        <v>70133</v>
      </c>
      <c r="D2791" s="413" t="s">
        <v>192</v>
      </c>
      <c r="E2791" s="413" t="s">
        <v>193</v>
      </c>
      <c r="F2791" s="413" t="s">
        <v>194</v>
      </c>
      <c r="G2791" s="416" t="s">
        <v>189</v>
      </c>
      <c r="H2791" s="418"/>
      <c r="I2791" s="421"/>
      <c r="J2791" s="424">
        <v>750000</v>
      </c>
      <c r="K2791" s="418">
        <f>H2791+J2791</f>
        <v>750000</v>
      </c>
      <c r="L2791" s="434"/>
    </row>
    <row r="2792" spans="1:12" x14ac:dyDescent="0.35">
      <c r="A2792" s="23">
        <v>22021002</v>
      </c>
      <c r="B2792" s="437" t="s">
        <v>2890</v>
      </c>
      <c r="C2792" s="23">
        <v>70133</v>
      </c>
      <c r="D2792" s="24">
        <v>0</v>
      </c>
      <c r="E2792" s="25">
        <v>2101</v>
      </c>
      <c r="F2792" s="23">
        <v>10721300</v>
      </c>
      <c r="G2792" s="26" t="s">
        <v>189</v>
      </c>
      <c r="H2792" s="27">
        <v>3771600</v>
      </c>
      <c r="I2792" s="215">
        <v>620000</v>
      </c>
      <c r="J2792" s="27"/>
      <c r="K2792" s="27">
        <f t="shared" ref="K2792:K2805" si="58">SUM(H2792,J2792)</f>
        <v>3771600</v>
      </c>
      <c r="L2792" s="199"/>
    </row>
    <row r="2793" spans="1:12" x14ac:dyDescent="0.35">
      <c r="A2793" s="23">
        <v>22021002</v>
      </c>
      <c r="B2793" s="437" t="s">
        <v>2890</v>
      </c>
      <c r="C2793" s="23">
        <v>70133</v>
      </c>
      <c r="D2793" s="24">
        <v>0</v>
      </c>
      <c r="E2793" s="25">
        <v>2101</v>
      </c>
      <c r="F2793" s="23">
        <v>10721300</v>
      </c>
      <c r="G2793" s="26" t="s">
        <v>189</v>
      </c>
      <c r="H2793" s="27">
        <v>294000</v>
      </c>
      <c r="I2793" s="215">
        <v>155000</v>
      </c>
      <c r="J2793" s="27">
        <v>600000</v>
      </c>
      <c r="K2793" s="27">
        <f t="shared" si="58"/>
        <v>894000</v>
      </c>
      <c r="L2793" s="199"/>
    </row>
    <row r="2794" spans="1:12" x14ac:dyDescent="0.35">
      <c r="A2794" s="23">
        <v>22021002</v>
      </c>
      <c r="B2794" s="437" t="s">
        <v>2890</v>
      </c>
      <c r="C2794" s="23">
        <v>70133</v>
      </c>
      <c r="D2794" s="24">
        <v>0</v>
      </c>
      <c r="E2794" s="25">
        <v>2101</v>
      </c>
      <c r="F2794" s="23">
        <v>10721300</v>
      </c>
      <c r="G2794" s="26" t="s">
        <v>189</v>
      </c>
      <c r="H2794" s="27">
        <v>42000</v>
      </c>
      <c r="I2794" s="215"/>
      <c r="J2794" s="27"/>
      <c r="K2794" s="39">
        <f t="shared" si="58"/>
        <v>42000</v>
      </c>
      <c r="L2794" s="199"/>
    </row>
    <row r="2795" spans="1:12" x14ac:dyDescent="0.35">
      <c r="A2795" s="23">
        <v>22021002</v>
      </c>
      <c r="B2795" s="437" t="s">
        <v>2890</v>
      </c>
      <c r="C2795" s="23">
        <v>70133</v>
      </c>
      <c r="D2795" s="24">
        <v>0</v>
      </c>
      <c r="E2795" s="25">
        <v>2101</v>
      </c>
      <c r="F2795" s="23">
        <v>10721300</v>
      </c>
      <c r="G2795" s="26" t="s">
        <v>189</v>
      </c>
      <c r="H2795" s="27">
        <v>739200</v>
      </c>
      <c r="I2795" s="215">
        <v>0</v>
      </c>
      <c r="J2795" s="27"/>
      <c r="K2795" s="27">
        <f t="shared" si="58"/>
        <v>739200</v>
      </c>
      <c r="L2795" s="199"/>
    </row>
    <row r="2796" spans="1:12" x14ac:dyDescent="0.35">
      <c r="A2796" s="23">
        <v>22021002</v>
      </c>
      <c r="B2796" s="437" t="s">
        <v>2890</v>
      </c>
      <c r="C2796" s="23">
        <v>70131</v>
      </c>
      <c r="D2796" s="24">
        <v>0</v>
      </c>
      <c r="E2796" s="25">
        <v>2101</v>
      </c>
      <c r="F2796" s="23">
        <v>10721300</v>
      </c>
      <c r="G2796" s="26" t="s">
        <v>189</v>
      </c>
      <c r="H2796" s="27">
        <v>74550</v>
      </c>
      <c r="I2796" s="215"/>
      <c r="J2796" s="27">
        <v>175450</v>
      </c>
      <c r="K2796" s="27">
        <f t="shared" si="58"/>
        <v>250000</v>
      </c>
      <c r="L2796" s="199"/>
    </row>
    <row r="2797" spans="1:12" x14ac:dyDescent="0.35">
      <c r="A2797" s="23">
        <v>22021002</v>
      </c>
      <c r="B2797" s="437" t="s">
        <v>2890</v>
      </c>
      <c r="C2797" s="23">
        <v>70131</v>
      </c>
      <c r="D2797" s="24">
        <v>0</v>
      </c>
      <c r="E2797" s="25">
        <v>2101</v>
      </c>
      <c r="F2797" s="23">
        <v>10721300</v>
      </c>
      <c r="G2797" s="26" t="s">
        <v>189</v>
      </c>
      <c r="H2797" s="67">
        <v>471207450</v>
      </c>
      <c r="I2797" s="224">
        <v>177500000</v>
      </c>
      <c r="J2797" s="67"/>
      <c r="K2797" s="67">
        <f t="shared" si="58"/>
        <v>471207450</v>
      </c>
      <c r="L2797" s="199"/>
    </row>
    <row r="2798" spans="1:12" x14ac:dyDescent="0.35">
      <c r="A2798" s="23">
        <v>22021002</v>
      </c>
      <c r="B2798" s="437" t="s">
        <v>2890</v>
      </c>
      <c r="C2798" s="23">
        <v>70133</v>
      </c>
      <c r="D2798" s="24">
        <v>0</v>
      </c>
      <c r="E2798" s="25">
        <v>2101</v>
      </c>
      <c r="F2798" s="23">
        <v>10721300</v>
      </c>
      <c r="G2798" s="26" t="s">
        <v>189</v>
      </c>
      <c r="H2798" s="27">
        <v>1668450</v>
      </c>
      <c r="I2798" s="215">
        <v>100000</v>
      </c>
      <c r="J2798" s="27">
        <v>-428394</v>
      </c>
      <c r="K2798" s="27">
        <f t="shared" si="58"/>
        <v>1240056</v>
      </c>
      <c r="L2798" s="199"/>
    </row>
    <row r="2799" spans="1:12" x14ac:dyDescent="0.35">
      <c r="A2799" s="23">
        <v>22021002</v>
      </c>
      <c r="B2799" s="437" t="s">
        <v>2890</v>
      </c>
      <c r="C2799" s="23">
        <v>71033</v>
      </c>
      <c r="D2799" s="24">
        <v>0</v>
      </c>
      <c r="E2799" s="25">
        <v>1100</v>
      </c>
      <c r="F2799" s="23">
        <v>10721300</v>
      </c>
      <c r="G2799" s="28" t="s">
        <v>189</v>
      </c>
      <c r="H2799" s="29">
        <v>150000000</v>
      </c>
      <c r="I2799" s="283"/>
      <c r="J2799" s="29">
        <v>-120000000</v>
      </c>
      <c r="K2799" s="27">
        <f t="shared" si="58"/>
        <v>30000000</v>
      </c>
      <c r="L2799" s="199"/>
    </row>
    <row r="2800" spans="1:12" x14ac:dyDescent="0.35">
      <c r="A2800" s="23">
        <v>22021002</v>
      </c>
      <c r="B2800" s="437" t="s">
        <v>2890</v>
      </c>
      <c r="C2800" s="23">
        <v>70131</v>
      </c>
      <c r="D2800" s="24">
        <v>0</v>
      </c>
      <c r="E2800" s="25">
        <v>2101</v>
      </c>
      <c r="F2800" s="23">
        <v>10721300</v>
      </c>
      <c r="G2800" s="28" t="s">
        <v>189</v>
      </c>
      <c r="H2800" s="29">
        <v>1120770</v>
      </c>
      <c r="I2800" s="217">
        <v>140000</v>
      </c>
      <c r="J2800" s="29"/>
      <c r="K2800" s="27">
        <f t="shared" si="58"/>
        <v>1120770</v>
      </c>
      <c r="L2800" s="200"/>
    </row>
    <row r="2801" spans="1:12" x14ac:dyDescent="0.35">
      <c r="A2801" s="34">
        <v>22021002</v>
      </c>
      <c r="B2801" s="437" t="s">
        <v>2890</v>
      </c>
      <c r="C2801" s="34">
        <v>70131</v>
      </c>
      <c r="D2801" s="35">
        <v>0</v>
      </c>
      <c r="E2801" s="36">
        <v>2101</v>
      </c>
      <c r="F2801" s="34">
        <v>10721300</v>
      </c>
      <c r="G2801" s="37" t="s">
        <v>189</v>
      </c>
      <c r="H2801" s="38">
        <v>42000</v>
      </c>
      <c r="I2801" s="218"/>
      <c r="J2801" s="38"/>
      <c r="K2801" s="38">
        <f t="shared" si="58"/>
        <v>42000</v>
      </c>
      <c r="L2801" s="558"/>
    </row>
    <row r="2802" spans="1:12" x14ac:dyDescent="0.35">
      <c r="A2802" s="23">
        <v>22021002</v>
      </c>
      <c r="B2802" s="437" t="s">
        <v>2891</v>
      </c>
      <c r="C2802" s="23">
        <v>70131</v>
      </c>
      <c r="D2802" s="24">
        <v>0</v>
      </c>
      <c r="E2802" s="25">
        <v>2101</v>
      </c>
      <c r="F2802" s="23">
        <v>10720500</v>
      </c>
      <c r="G2802" s="26" t="s">
        <v>189</v>
      </c>
      <c r="H2802" s="67">
        <v>1921500</v>
      </c>
      <c r="I2802" s="224">
        <v>2080000</v>
      </c>
      <c r="J2802" s="67">
        <v>8108000</v>
      </c>
      <c r="K2802" s="67">
        <f t="shared" si="58"/>
        <v>10029500</v>
      </c>
      <c r="L2802" s="199"/>
    </row>
    <row r="2803" spans="1:12" x14ac:dyDescent="0.35">
      <c r="A2803" s="23">
        <v>22021002</v>
      </c>
      <c r="B2803" s="437" t="s">
        <v>2891</v>
      </c>
      <c r="C2803" s="23">
        <v>70133</v>
      </c>
      <c r="D2803" s="24" t="s">
        <v>192</v>
      </c>
      <c r="E2803" s="85" t="s">
        <v>2619</v>
      </c>
      <c r="F2803" s="23">
        <v>10721300</v>
      </c>
      <c r="G2803" s="26" t="s">
        <v>189</v>
      </c>
      <c r="H2803" s="27">
        <v>0</v>
      </c>
      <c r="I2803" s="215"/>
      <c r="J2803" s="41">
        <v>100000</v>
      </c>
      <c r="K2803" s="27">
        <f t="shared" si="58"/>
        <v>100000</v>
      </c>
      <c r="L2803" s="199"/>
    </row>
    <row r="2804" spans="1:12" x14ac:dyDescent="0.35">
      <c r="A2804" s="411">
        <v>22021002</v>
      </c>
      <c r="B2804" s="437" t="s">
        <v>2891</v>
      </c>
      <c r="C2804" s="411">
        <v>70131</v>
      </c>
      <c r="D2804" s="411" t="s">
        <v>192</v>
      </c>
      <c r="E2804" s="413" t="s">
        <v>193</v>
      </c>
      <c r="F2804" s="411">
        <v>10721300</v>
      </c>
      <c r="G2804" s="416" t="s">
        <v>189</v>
      </c>
      <c r="H2804" s="419">
        <v>7967.5595999999996</v>
      </c>
      <c r="I2804" s="422"/>
      <c r="J2804" s="425">
        <v>192032</v>
      </c>
      <c r="K2804" s="538">
        <f t="shared" si="58"/>
        <v>199999.55960000001</v>
      </c>
      <c r="L2804" s="395"/>
    </row>
    <row r="2805" spans="1:12" x14ac:dyDescent="0.35">
      <c r="A2805" s="23">
        <v>22021002</v>
      </c>
      <c r="B2805" s="437" t="s">
        <v>2891</v>
      </c>
      <c r="C2805" s="23">
        <v>70133</v>
      </c>
      <c r="D2805" s="24">
        <v>0</v>
      </c>
      <c r="E2805" s="25">
        <v>2101</v>
      </c>
      <c r="F2805" s="23">
        <v>10721300</v>
      </c>
      <c r="G2805" s="26" t="s">
        <v>189</v>
      </c>
      <c r="H2805" s="27">
        <v>463050</v>
      </c>
      <c r="I2805" s="215">
        <v>78000</v>
      </c>
      <c r="J2805" s="27"/>
      <c r="K2805" s="27">
        <f t="shared" si="58"/>
        <v>463050</v>
      </c>
      <c r="L2805" s="200"/>
    </row>
    <row r="2806" spans="1:12" x14ac:dyDescent="0.35">
      <c r="A2806" s="23">
        <v>22021002</v>
      </c>
      <c r="B2806" s="437" t="s">
        <v>2891</v>
      </c>
      <c r="C2806" s="23">
        <v>70131</v>
      </c>
      <c r="D2806" s="24">
        <v>0</v>
      </c>
      <c r="E2806" s="25">
        <v>2101</v>
      </c>
      <c r="F2806" s="23">
        <v>10721300</v>
      </c>
      <c r="G2806" s="26" t="s">
        <v>189</v>
      </c>
      <c r="H2806" s="27">
        <v>2400000</v>
      </c>
      <c r="I2806" s="215">
        <v>414750</v>
      </c>
      <c r="J2806" s="27">
        <v>414750</v>
      </c>
      <c r="K2806" s="27">
        <f>H2806+J2806</f>
        <v>2814750</v>
      </c>
      <c r="L2806" s="199"/>
    </row>
    <row r="2807" spans="1:12" x14ac:dyDescent="0.35">
      <c r="A2807" s="23">
        <v>22021002</v>
      </c>
      <c r="B2807" s="437" t="s">
        <v>2891</v>
      </c>
      <c r="C2807" s="23">
        <v>70131</v>
      </c>
      <c r="D2807" s="24">
        <v>0</v>
      </c>
      <c r="E2807" s="25">
        <v>2101</v>
      </c>
      <c r="F2807" s="23">
        <v>10721300</v>
      </c>
      <c r="G2807" s="26" t="s">
        <v>189</v>
      </c>
      <c r="H2807" s="67">
        <v>17493000</v>
      </c>
      <c r="I2807" s="224"/>
      <c r="J2807" s="271">
        <v>-10000000</v>
      </c>
      <c r="K2807" s="67">
        <f>SUM(H2807,J2807)</f>
        <v>7493000</v>
      </c>
      <c r="L2807" s="199"/>
    </row>
    <row r="2808" spans="1:12" x14ac:dyDescent="0.35">
      <c r="A2808" s="23">
        <v>22021002</v>
      </c>
      <c r="B2808" s="437" t="s">
        <v>2891</v>
      </c>
      <c r="C2808" s="23">
        <v>70133</v>
      </c>
      <c r="D2808" s="24">
        <v>0</v>
      </c>
      <c r="E2808" s="25">
        <v>2101</v>
      </c>
      <c r="F2808" s="23">
        <v>10721300</v>
      </c>
      <c r="G2808" s="26" t="s">
        <v>1037</v>
      </c>
      <c r="H2808" s="27">
        <v>10000000</v>
      </c>
      <c r="I2808" s="215">
        <v>16010000</v>
      </c>
      <c r="J2808" s="27">
        <v>24000000</v>
      </c>
      <c r="K2808" s="27">
        <f>SUM(H2808,J2808)</f>
        <v>34000000</v>
      </c>
      <c r="L2808" s="199"/>
    </row>
    <row r="2809" spans="1:12" x14ac:dyDescent="0.35">
      <c r="A2809" s="23">
        <v>22021002</v>
      </c>
      <c r="B2809" s="437" t="s">
        <v>2891</v>
      </c>
      <c r="C2809" s="23">
        <v>70133</v>
      </c>
      <c r="D2809" s="24">
        <v>0</v>
      </c>
      <c r="E2809" s="25">
        <v>2101</v>
      </c>
      <c r="F2809" s="23">
        <v>10721300</v>
      </c>
      <c r="G2809" s="26" t="s">
        <v>189</v>
      </c>
      <c r="H2809" s="67">
        <v>808500</v>
      </c>
      <c r="I2809" s="224">
        <v>211000</v>
      </c>
      <c r="J2809" s="67"/>
      <c r="K2809" s="67">
        <f>SUM(H2809,J2809)</f>
        <v>808500</v>
      </c>
      <c r="L2809" s="199"/>
    </row>
    <row r="2810" spans="1:12" x14ac:dyDescent="0.35">
      <c r="A2810" s="23">
        <v>22021002</v>
      </c>
      <c r="B2810" s="437" t="s">
        <v>2891</v>
      </c>
      <c r="C2810" s="23">
        <v>70740</v>
      </c>
      <c r="D2810" s="24">
        <v>0</v>
      </c>
      <c r="E2810" s="25">
        <v>2101</v>
      </c>
      <c r="F2810" s="23">
        <v>10721300</v>
      </c>
      <c r="G2810" s="26" t="s">
        <v>189</v>
      </c>
      <c r="H2810" s="27">
        <v>199500</v>
      </c>
      <c r="I2810" s="215">
        <v>144500</v>
      </c>
      <c r="J2810" s="27"/>
      <c r="K2810" s="27">
        <f>SUM(H2810,J2810)</f>
        <v>199500</v>
      </c>
      <c r="L2810" s="200"/>
    </row>
    <row r="2811" spans="1:12" x14ac:dyDescent="0.35">
      <c r="A2811" s="23">
        <v>22021002</v>
      </c>
      <c r="B2811" s="437" t="s">
        <v>2891</v>
      </c>
      <c r="C2811" s="23">
        <v>70131</v>
      </c>
      <c r="D2811" s="24">
        <v>0</v>
      </c>
      <c r="E2811" s="25">
        <v>2101</v>
      </c>
      <c r="F2811" s="23">
        <v>10721300</v>
      </c>
      <c r="G2811" s="26" t="s">
        <v>189</v>
      </c>
      <c r="H2811" s="27">
        <v>252000</v>
      </c>
      <c r="I2811" s="215">
        <v>170000</v>
      </c>
      <c r="J2811" s="27"/>
      <c r="K2811" s="27">
        <f>H2811+J2811</f>
        <v>252000</v>
      </c>
      <c r="L2811" s="199"/>
    </row>
    <row r="2812" spans="1:12" x14ac:dyDescent="0.35">
      <c r="A2812" s="23">
        <v>22021002</v>
      </c>
      <c r="B2812" s="437" t="s">
        <v>2891</v>
      </c>
      <c r="C2812" s="23">
        <v>70131</v>
      </c>
      <c r="D2812" s="24">
        <v>0</v>
      </c>
      <c r="E2812" s="25">
        <v>2101</v>
      </c>
      <c r="F2812" s="23">
        <v>10721300</v>
      </c>
      <c r="G2812" s="26" t="s">
        <v>189</v>
      </c>
      <c r="H2812" s="67">
        <v>2123100</v>
      </c>
      <c r="I2812" s="224">
        <v>123000</v>
      </c>
      <c r="J2812" s="67"/>
      <c r="K2812" s="67">
        <f t="shared" ref="K2812:K2839" si="59">SUM(H2812,J2812)</f>
        <v>2123100</v>
      </c>
      <c r="L2812" s="199"/>
    </row>
    <row r="2813" spans="1:12" x14ac:dyDescent="0.35">
      <c r="A2813" s="23">
        <v>22021002</v>
      </c>
      <c r="B2813" s="437" t="s">
        <v>2891</v>
      </c>
      <c r="C2813" s="23">
        <v>70133</v>
      </c>
      <c r="D2813" s="24">
        <v>0</v>
      </c>
      <c r="E2813" s="25">
        <v>2101</v>
      </c>
      <c r="F2813" s="23">
        <v>10721300</v>
      </c>
      <c r="G2813" s="26" t="s">
        <v>189</v>
      </c>
      <c r="H2813" s="27">
        <v>500000</v>
      </c>
      <c r="I2813" s="215">
        <v>220000</v>
      </c>
      <c r="J2813" s="41"/>
      <c r="K2813" s="41">
        <f t="shared" si="59"/>
        <v>500000</v>
      </c>
      <c r="L2813" s="199"/>
    </row>
    <row r="2814" spans="1:12" x14ac:dyDescent="0.35">
      <c r="A2814" s="23">
        <v>22021002</v>
      </c>
      <c r="B2814" s="437" t="s">
        <v>2891</v>
      </c>
      <c r="C2814" s="23">
        <v>70133</v>
      </c>
      <c r="D2814" s="24">
        <v>0</v>
      </c>
      <c r="E2814" s="25">
        <v>2101</v>
      </c>
      <c r="F2814" s="23">
        <v>10721300</v>
      </c>
      <c r="G2814" s="26" t="s">
        <v>189</v>
      </c>
      <c r="H2814" s="27">
        <v>1197000</v>
      </c>
      <c r="I2814" s="215">
        <v>510000</v>
      </c>
      <c r="J2814" s="27">
        <v>1000000</v>
      </c>
      <c r="K2814" s="27">
        <f t="shared" si="59"/>
        <v>2197000</v>
      </c>
      <c r="L2814" s="199"/>
    </row>
    <row r="2815" spans="1:12" x14ac:dyDescent="0.35">
      <c r="A2815" s="23">
        <v>22021002</v>
      </c>
      <c r="B2815" s="437" t="s">
        <v>2892</v>
      </c>
      <c r="C2815" s="23">
        <v>70133</v>
      </c>
      <c r="D2815" s="24">
        <v>0</v>
      </c>
      <c r="E2815" s="25">
        <v>2101</v>
      </c>
      <c r="F2815" s="23">
        <v>10721300</v>
      </c>
      <c r="G2815" s="26" t="s">
        <v>189</v>
      </c>
      <c r="H2815" s="27">
        <v>8992200</v>
      </c>
      <c r="I2815" s="215"/>
      <c r="J2815" s="27"/>
      <c r="K2815" s="27">
        <f t="shared" si="59"/>
        <v>8992200</v>
      </c>
      <c r="L2815" s="199"/>
    </row>
    <row r="2816" spans="1:12" x14ac:dyDescent="0.35">
      <c r="A2816" s="23">
        <v>22021002</v>
      </c>
      <c r="B2816" s="437" t="s">
        <v>2892</v>
      </c>
      <c r="C2816" s="23">
        <v>70133</v>
      </c>
      <c r="D2816" s="24">
        <v>0</v>
      </c>
      <c r="E2816" s="25">
        <v>2101</v>
      </c>
      <c r="F2816" s="23">
        <v>10721300</v>
      </c>
      <c r="G2816" s="26" t="s">
        <v>189</v>
      </c>
      <c r="H2816" s="27">
        <v>2114700</v>
      </c>
      <c r="I2816" s="215"/>
      <c r="J2816" s="27"/>
      <c r="K2816" s="27">
        <f t="shared" si="59"/>
        <v>2114700</v>
      </c>
      <c r="L2816" s="199"/>
    </row>
    <row r="2817" spans="1:12" x14ac:dyDescent="0.35">
      <c r="A2817" s="23">
        <v>22021002</v>
      </c>
      <c r="B2817" s="437" t="s">
        <v>2892</v>
      </c>
      <c r="C2817" s="23">
        <v>70131</v>
      </c>
      <c r="D2817" s="24">
        <v>0</v>
      </c>
      <c r="E2817" s="25">
        <v>2101</v>
      </c>
      <c r="F2817" s="23">
        <v>10721300</v>
      </c>
      <c r="G2817" s="26" t="s">
        <v>189</v>
      </c>
      <c r="H2817" s="27">
        <v>1190700</v>
      </c>
      <c r="I2817" s="215">
        <v>619600</v>
      </c>
      <c r="J2817" s="27"/>
      <c r="K2817" s="27">
        <f t="shared" si="59"/>
        <v>1190700</v>
      </c>
      <c r="L2817" s="199"/>
    </row>
    <row r="2818" spans="1:12" x14ac:dyDescent="0.35">
      <c r="A2818" s="23">
        <v>22021002</v>
      </c>
      <c r="B2818" s="437" t="s">
        <v>2892</v>
      </c>
      <c r="C2818" s="23">
        <v>70133</v>
      </c>
      <c r="D2818" s="24">
        <v>0</v>
      </c>
      <c r="E2818" s="25">
        <v>2101</v>
      </c>
      <c r="F2818" s="23">
        <v>10721300</v>
      </c>
      <c r="G2818" s="26" t="s">
        <v>189</v>
      </c>
      <c r="H2818" s="67">
        <v>918414</v>
      </c>
      <c r="I2818" s="224">
        <v>0</v>
      </c>
      <c r="J2818" s="67"/>
      <c r="K2818" s="67">
        <f t="shared" si="59"/>
        <v>918414</v>
      </c>
      <c r="L2818" s="199"/>
    </row>
    <row r="2819" spans="1:12" x14ac:dyDescent="0.35">
      <c r="A2819" s="23">
        <v>22021002</v>
      </c>
      <c r="B2819" s="437" t="s">
        <v>2893</v>
      </c>
      <c r="C2819" s="23">
        <v>70131</v>
      </c>
      <c r="D2819" s="24">
        <v>0</v>
      </c>
      <c r="E2819" s="25">
        <v>2101</v>
      </c>
      <c r="F2819" s="23">
        <v>10721300</v>
      </c>
      <c r="G2819" s="26" t="s">
        <v>189</v>
      </c>
      <c r="H2819" s="67">
        <v>1100000</v>
      </c>
      <c r="I2819" s="224"/>
      <c r="J2819" s="68"/>
      <c r="K2819" s="67">
        <f t="shared" si="59"/>
        <v>1100000</v>
      </c>
      <c r="L2819" s="199"/>
    </row>
    <row r="2820" spans="1:12" x14ac:dyDescent="0.35">
      <c r="A2820" s="23">
        <v>22021002</v>
      </c>
      <c r="B2820" s="437" t="s">
        <v>2893</v>
      </c>
      <c r="C2820" s="23">
        <v>70133</v>
      </c>
      <c r="D2820" s="24">
        <v>0</v>
      </c>
      <c r="E2820" s="25">
        <v>2101</v>
      </c>
      <c r="F2820" s="23">
        <v>10721300</v>
      </c>
      <c r="G2820" s="28" t="s">
        <v>189</v>
      </c>
      <c r="H2820" s="71">
        <v>16826250</v>
      </c>
      <c r="I2820" s="225">
        <v>2330000</v>
      </c>
      <c r="J2820" s="71"/>
      <c r="K2820" s="71">
        <f t="shared" si="59"/>
        <v>16826250</v>
      </c>
      <c r="L2820" s="199"/>
    </row>
    <row r="2821" spans="1:12" x14ac:dyDescent="0.35">
      <c r="A2821" s="34">
        <v>22021002</v>
      </c>
      <c r="B2821" s="437" t="s">
        <v>2893</v>
      </c>
      <c r="C2821" s="34">
        <v>70133</v>
      </c>
      <c r="D2821" s="35">
        <v>0</v>
      </c>
      <c r="E2821" s="36">
        <v>2101</v>
      </c>
      <c r="F2821" s="34">
        <v>10721300</v>
      </c>
      <c r="G2821" s="37" t="s">
        <v>189</v>
      </c>
      <c r="H2821" s="70">
        <v>6251490</v>
      </c>
      <c r="I2821" s="223">
        <v>575000</v>
      </c>
      <c r="J2821" s="70"/>
      <c r="K2821" s="70">
        <f t="shared" si="59"/>
        <v>6251490</v>
      </c>
      <c r="L2821" s="198"/>
    </row>
    <row r="2822" spans="1:12" x14ac:dyDescent="0.35">
      <c r="A2822" s="23">
        <v>22021002</v>
      </c>
      <c r="B2822" s="437" t="s">
        <v>2893</v>
      </c>
      <c r="C2822" s="23">
        <v>70131</v>
      </c>
      <c r="D2822" s="24">
        <v>0</v>
      </c>
      <c r="E2822" s="25">
        <v>2101</v>
      </c>
      <c r="F2822" s="23">
        <v>10721300</v>
      </c>
      <c r="G2822" s="26" t="s">
        <v>189</v>
      </c>
      <c r="H2822" s="67">
        <v>4650120.5</v>
      </c>
      <c r="I2822" s="224">
        <v>8217533.3300000001</v>
      </c>
      <c r="J2822" s="68">
        <v>5349879</v>
      </c>
      <c r="K2822" s="70">
        <f t="shared" si="59"/>
        <v>9999999.5</v>
      </c>
      <c r="L2822" s="200"/>
    </row>
    <row r="2823" spans="1:12" x14ac:dyDescent="0.35">
      <c r="A2823" s="23">
        <v>22021002</v>
      </c>
      <c r="B2823" s="437" t="s">
        <v>2893</v>
      </c>
      <c r="C2823" s="23">
        <v>70133</v>
      </c>
      <c r="D2823" s="24">
        <v>0</v>
      </c>
      <c r="E2823" s="25">
        <v>2101</v>
      </c>
      <c r="F2823" s="23">
        <v>10721300</v>
      </c>
      <c r="G2823" s="26" t="s">
        <v>189</v>
      </c>
      <c r="H2823" s="27">
        <v>6927900</v>
      </c>
      <c r="I2823" s="215">
        <v>4782000</v>
      </c>
      <c r="J2823" s="27">
        <v>10000000</v>
      </c>
      <c r="K2823" s="44">
        <f t="shared" si="59"/>
        <v>16927900</v>
      </c>
      <c r="L2823" s="199"/>
    </row>
    <row r="2824" spans="1:12" x14ac:dyDescent="0.35">
      <c r="A2824" s="23">
        <v>22021002</v>
      </c>
      <c r="B2824" s="437" t="s">
        <v>2893</v>
      </c>
      <c r="C2824" s="23">
        <v>70133</v>
      </c>
      <c r="D2824" s="24">
        <v>0</v>
      </c>
      <c r="E2824" s="25">
        <v>2101</v>
      </c>
      <c r="F2824" s="23">
        <v>10721300</v>
      </c>
      <c r="G2824" s="26" t="s">
        <v>189</v>
      </c>
      <c r="H2824" s="101">
        <v>57374646</v>
      </c>
      <c r="I2824" s="255">
        <v>10696710</v>
      </c>
      <c r="J2824" s="313">
        <v>-30000000</v>
      </c>
      <c r="K2824" s="99">
        <f t="shared" si="59"/>
        <v>27374646</v>
      </c>
      <c r="L2824" s="200"/>
    </row>
    <row r="2825" spans="1:12" x14ac:dyDescent="0.35">
      <c r="A2825" s="23">
        <v>22021002</v>
      </c>
      <c r="B2825" s="437" t="s">
        <v>2893</v>
      </c>
      <c r="C2825" s="23">
        <v>70133</v>
      </c>
      <c r="D2825" s="24">
        <v>0</v>
      </c>
      <c r="E2825" s="25">
        <v>2101</v>
      </c>
      <c r="F2825" s="23">
        <v>10721300</v>
      </c>
      <c r="G2825" s="26" t="s">
        <v>189</v>
      </c>
      <c r="H2825" s="101">
        <v>1000000</v>
      </c>
      <c r="I2825" s="255">
        <v>500000</v>
      </c>
      <c r="J2825" s="106">
        <v>2500000</v>
      </c>
      <c r="K2825" s="99">
        <f t="shared" si="59"/>
        <v>3500000</v>
      </c>
      <c r="L2825" s="199"/>
    </row>
    <row r="2826" spans="1:12" x14ac:dyDescent="0.35">
      <c r="A2826" s="23">
        <v>22021002</v>
      </c>
      <c r="B2826" s="437" t="s">
        <v>2893</v>
      </c>
      <c r="C2826" s="23">
        <v>70131</v>
      </c>
      <c r="D2826" s="24">
        <v>0</v>
      </c>
      <c r="E2826" s="25">
        <v>2101</v>
      </c>
      <c r="F2826" s="23">
        <v>10721300</v>
      </c>
      <c r="G2826" s="26" t="s">
        <v>189</v>
      </c>
      <c r="H2826" s="101">
        <v>25412478</v>
      </c>
      <c r="I2826" s="255">
        <v>12682441</v>
      </c>
      <c r="J2826" s="101">
        <v>9587522</v>
      </c>
      <c r="K2826" s="99">
        <f t="shared" si="59"/>
        <v>35000000</v>
      </c>
      <c r="L2826" s="199"/>
    </row>
    <row r="2827" spans="1:12" x14ac:dyDescent="0.35">
      <c r="A2827" s="23">
        <v>22021002</v>
      </c>
      <c r="B2827" s="437" t="s">
        <v>2893</v>
      </c>
      <c r="C2827" s="23">
        <v>70133</v>
      </c>
      <c r="D2827" s="24">
        <v>0</v>
      </c>
      <c r="E2827" s="25">
        <v>2101</v>
      </c>
      <c r="F2827" s="23">
        <v>10721300</v>
      </c>
      <c r="G2827" s="26" t="s">
        <v>189</v>
      </c>
      <c r="H2827" s="101">
        <v>2373000</v>
      </c>
      <c r="I2827" s="255">
        <v>200000</v>
      </c>
      <c r="J2827" s="108"/>
      <c r="K2827" s="99">
        <f t="shared" si="59"/>
        <v>2373000</v>
      </c>
      <c r="L2827" s="200"/>
    </row>
    <row r="2828" spans="1:12" x14ac:dyDescent="0.35">
      <c r="A2828" s="54">
        <v>22021002</v>
      </c>
      <c r="B2828" s="437" t="s">
        <v>2893</v>
      </c>
      <c r="C2828" s="54">
        <v>70131</v>
      </c>
      <c r="D2828" s="55">
        <v>0</v>
      </c>
      <c r="E2828" s="56">
        <v>2101</v>
      </c>
      <c r="F2828" s="54">
        <v>10721300</v>
      </c>
      <c r="G2828" s="57" t="s">
        <v>189</v>
      </c>
      <c r="H2828" s="58">
        <v>5000000</v>
      </c>
      <c r="I2828" s="221">
        <v>991250</v>
      </c>
      <c r="J2828" s="87"/>
      <c r="K2828" s="81">
        <f t="shared" si="59"/>
        <v>5000000</v>
      </c>
      <c r="L2828" s="204" t="s">
        <v>2555</v>
      </c>
    </row>
    <row r="2829" spans="1:12" x14ac:dyDescent="0.35">
      <c r="A2829" s="54">
        <v>22021002</v>
      </c>
      <c r="B2829" s="437" t="s">
        <v>2893</v>
      </c>
      <c r="C2829" s="54">
        <v>70133</v>
      </c>
      <c r="D2829" s="55">
        <v>0</v>
      </c>
      <c r="E2829" s="54">
        <v>2101</v>
      </c>
      <c r="F2829" s="54">
        <v>10721300</v>
      </c>
      <c r="G2829" s="57" t="s">
        <v>189</v>
      </c>
      <c r="H2829" s="117">
        <v>1649384</v>
      </c>
      <c r="I2829" s="263">
        <v>998820</v>
      </c>
      <c r="J2829" s="117">
        <v>920000</v>
      </c>
      <c r="K2829" s="130">
        <f t="shared" si="59"/>
        <v>2569384</v>
      </c>
      <c r="L2829" s="204" t="s">
        <v>2556</v>
      </c>
    </row>
    <row r="2830" spans="1:12" x14ac:dyDescent="0.35">
      <c r="A2830" s="54">
        <v>22021002</v>
      </c>
      <c r="B2830" s="437" t="s">
        <v>2893</v>
      </c>
      <c r="C2830" s="54">
        <v>70133</v>
      </c>
      <c r="D2830" s="55">
        <v>0</v>
      </c>
      <c r="E2830" s="56">
        <v>2101</v>
      </c>
      <c r="F2830" s="54">
        <v>10721300</v>
      </c>
      <c r="G2830" s="57" t="s">
        <v>189</v>
      </c>
      <c r="H2830" s="58">
        <v>19474350</v>
      </c>
      <c r="I2830" s="221">
        <v>5565500</v>
      </c>
      <c r="J2830" s="58">
        <v>8000000</v>
      </c>
      <c r="K2830" s="81">
        <f t="shared" si="59"/>
        <v>27474350</v>
      </c>
      <c r="L2830" s="204" t="s">
        <v>2557</v>
      </c>
    </row>
    <row r="2831" spans="1:12" x14ac:dyDescent="0.35">
      <c r="A2831" s="54">
        <v>22021002</v>
      </c>
      <c r="B2831" s="437" t="s">
        <v>2893</v>
      </c>
      <c r="C2831" s="54">
        <v>70131</v>
      </c>
      <c r="D2831" s="55">
        <v>0</v>
      </c>
      <c r="E2831" s="56">
        <v>2101</v>
      </c>
      <c r="F2831" s="54">
        <v>10721300</v>
      </c>
      <c r="G2831" s="57" t="s">
        <v>189</v>
      </c>
      <c r="H2831" s="117">
        <v>4481400</v>
      </c>
      <c r="I2831" s="263"/>
      <c r="J2831" s="121">
        <v>-2000000</v>
      </c>
      <c r="K2831" s="130">
        <f t="shared" si="59"/>
        <v>2481400</v>
      </c>
      <c r="L2831" s="204" t="s">
        <v>2558</v>
      </c>
    </row>
    <row r="2832" spans="1:12" x14ac:dyDescent="0.35">
      <c r="A2832" s="23">
        <v>22021002</v>
      </c>
      <c r="B2832" s="437" t="s">
        <v>2893</v>
      </c>
      <c r="C2832" s="23">
        <v>70133</v>
      </c>
      <c r="D2832" s="24">
        <v>0</v>
      </c>
      <c r="E2832" s="25">
        <v>2101</v>
      </c>
      <c r="F2832" s="23">
        <v>10721300</v>
      </c>
      <c r="G2832" s="26" t="s">
        <v>189</v>
      </c>
      <c r="H2832" s="101">
        <v>82863</v>
      </c>
      <c r="I2832" s="255">
        <v>100380</v>
      </c>
      <c r="J2832" s="106">
        <v>300000</v>
      </c>
      <c r="K2832" s="99">
        <f t="shared" si="59"/>
        <v>382863</v>
      </c>
      <c r="L2832" s="199"/>
    </row>
    <row r="2833" spans="1:12" x14ac:dyDescent="0.35">
      <c r="A2833" s="23">
        <v>22021002</v>
      </c>
      <c r="B2833" s="437" t="s">
        <v>2893</v>
      </c>
      <c r="C2833" s="23">
        <v>70133</v>
      </c>
      <c r="D2833" s="24">
        <v>0</v>
      </c>
      <c r="E2833" s="25">
        <v>2101</v>
      </c>
      <c r="F2833" s="23">
        <v>10721300</v>
      </c>
      <c r="G2833" s="26" t="s">
        <v>189</v>
      </c>
      <c r="H2833" s="101">
        <v>91941780</v>
      </c>
      <c r="I2833" s="255">
        <v>26546000</v>
      </c>
      <c r="J2833" s="108">
        <v>-50000000</v>
      </c>
      <c r="K2833" s="99">
        <f t="shared" si="59"/>
        <v>41941780</v>
      </c>
      <c r="L2833" s="199"/>
    </row>
    <row r="2834" spans="1:12" x14ac:dyDescent="0.35">
      <c r="A2834" s="23">
        <v>22021002</v>
      </c>
      <c r="B2834" s="437" t="s">
        <v>2893</v>
      </c>
      <c r="C2834" s="23">
        <v>70131</v>
      </c>
      <c r="D2834" s="24">
        <v>0</v>
      </c>
      <c r="E2834" s="25">
        <v>2101</v>
      </c>
      <c r="F2834" s="23">
        <v>10721300</v>
      </c>
      <c r="G2834" s="26" t="s">
        <v>189</v>
      </c>
      <c r="H2834" s="101">
        <v>284550</v>
      </c>
      <c r="I2834" s="255">
        <v>85000</v>
      </c>
      <c r="J2834" s="101"/>
      <c r="K2834" s="99">
        <f t="shared" si="59"/>
        <v>284550</v>
      </c>
      <c r="L2834" s="199"/>
    </row>
    <row r="2835" spans="1:12" x14ac:dyDescent="0.35">
      <c r="A2835" s="23">
        <v>22021002</v>
      </c>
      <c r="B2835" s="437" t="s">
        <v>2893</v>
      </c>
      <c r="C2835" s="23">
        <v>70133</v>
      </c>
      <c r="D2835" s="24">
        <v>0</v>
      </c>
      <c r="E2835" s="23">
        <v>2101</v>
      </c>
      <c r="F2835" s="23">
        <v>10721300</v>
      </c>
      <c r="G2835" s="26" t="s">
        <v>189</v>
      </c>
      <c r="H2835" s="101">
        <v>65100</v>
      </c>
      <c r="I2835" s="255">
        <v>0</v>
      </c>
      <c r="J2835" s="101"/>
      <c r="K2835" s="99">
        <f t="shared" si="59"/>
        <v>65100</v>
      </c>
      <c r="L2835" s="199"/>
    </row>
    <row r="2836" spans="1:12" x14ac:dyDescent="0.35">
      <c r="A2836" s="23">
        <v>22021002</v>
      </c>
      <c r="B2836" s="437" t="s">
        <v>2893</v>
      </c>
      <c r="C2836" s="23">
        <v>70131</v>
      </c>
      <c r="D2836" s="24">
        <v>0</v>
      </c>
      <c r="E2836" s="25">
        <v>2101</v>
      </c>
      <c r="F2836" s="23">
        <v>10721300</v>
      </c>
      <c r="G2836" s="26" t="s">
        <v>189</v>
      </c>
      <c r="H2836" s="101">
        <v>15429750</v>
      </c>
      <c r="I2836" s="255">
        <v>3897500</v>
      </c>
      <c r="J2836" s="101"/>
      <c r="K2836" s="99">
        <f t="shared" si="59"/>
        <v>15429750</v>
      </c>
      <c r="L2836" s="199"/>
    </row>
    <row r="2837" spans="1:12" x14ac:dyDescent="0.35">
      <c r="A2837" s="23">
        <v>22021002</v>
      </c>
      <c r="B2837" s="437" t="s">
        <v>2891</v>
      </c>
      <c r="C2837" s="23">
        <v>70131</v>
      </c>
      <c r="D2837" s="24">
        <v>0</v>
      </c>
      <c r="E2837" s="25">
        <v>2101</v>
      </c>
      <c r="F2837" s="23">
        <v>10721300</v>
      </c>
      <c r="G2837" s="26" t="s">
        <v>189</v>
      </c>
      <c r="H2837" s="136">
        <v>2200000</v>
      </c>
      <c r="I2837" s="270"/>
      <c r="J2837" s="136"/>
      <c r="K2837" s="139">
        <f t="shared" si="59"/>
        <v>2200000</v>
      </c>
      <c r="L2837" s="199"/>
    </row>
    <row r="2838" spans="1:12" x14ac:dyDescent="0.35">
      <c r="A2838" s="23">
        <v>22021001</v>
      </c>
      <c r="B2838" s="437" t="s">
        <v>2890</v>
      </c>
      <c r="C2838" s="23">
        <v>70133</v>
      </c>
      <c r="D2838" s="24">
        <v>0</v>
      </c>
      <c r="E2838" s="25">
        <v>2101</v>
      </c>
      <c r="F2838" s="23">
        <v>10721300</v>
      </c>
      <c r="G2838" s="26" t="s">
        <v>172</v>
      </c>
      <c r="H2838" s="67">
        <v>60000000</v>
      </c>
      <c r="I2838" s="224">
        <v>5415000</v>
      </c>
      <c r="J2838" s="67"/>
      <c r="K2838" s="542">
        <f t="shared" si="59"/>
        <v>60000000</v>
      </c>
      <c r="L2838" s="199"/>
    </row>
    <row r="2839" spans="1:12" x14ac:dyDescent="0.35">
      <c r="A2839" s="23">
        <v>22021001</v>
      </c>
      <c r="B2839" s="437" t="s">
        <v>2890</v>
      </c>
      <c r="C2839" s="23">
        <v>70131</v>
      </c>
      <c r="D2839" s="24">
        <v>0</v>
      </c>
      <c r="E2839" s="25">
        <v>2101</v>
      </c>
      <c r="F2839" s="23">
        <v>10721300</v>
      </c>
      <c r="G2839" s="26" t="s">
        <v>172</v>
      </c>
      <c r="H2839" s="27">
        <v>16000000</v>
      </c>
      <c r="I2839" s="215">
        <v>8740000</v>
      </c>
      <c r="J2839" s="27">
        <v>16000000</v>
      </c>
      <c r="K2839" s="38">
        <f t="shared" si="59"/>
        <v>32000000</v>
      </c>
      <c r="L2839" s="199"/>
    </row>
    <row r="2840" spans="1:12" x14ac:dyDescent="0.35">
      <c r="A2840" s="411">
        <v>22021001</v>
      </c>
      <c r="B2840" s="437" t="s">
        <v>2890</v>
      </c>
      <c r="C2840" s="413">
        <v>70133</v>
      </c>
      <c r="D2840" s="413" t="s">
        <v>192</v>
      </c>
      <c r="E2840" s="413" t="s">
        <v>193</v>
      </c>
      <c r="F2840" s="413" t="s">
        <v>194</v>
      </c>
      <c r="G2840" s="416" t="s">
        <v>172</v>
      </c>
      <c r="H2840" s="418"/>
      <c r="I2840" s="421"/>
      <c r="J2840" s="424">
        <v>800000</v>
      </c>
      <c r="K2840" s="420">
        <f>H2840+J2840</f>
        <v>800000</v>
      </c>
      <c r="L2840" s="434"/>
    </row>
    <row r="2841" spans="1:12" x14ac:dyDescent="0.35">
      <c r="A2841" s="23">
        <v>22021001</v>
      </c>
      <c r="B2841" s="437" t="s">
        <v>2890</v>
      </c>
      <c r="C2841" s="23">
        <v>70133</v>
      </c>
      <c r="D2841" s="24">
        <v>0</v>
      </c>
      <c r="E2841" s="25">
        <v>2101</v>
      </c>
      <c r="F2841" s="23">
        <v>10721300</v>
      </c>
      <c r="G2841" s="26" t="s">
        <v>172</v>
      </c>
      <c r="H2841" s="27">
        <v>21000</v>
      </c>
      <c r="I2841" s="215">
        <v>20000</v>
      </c>
      <c r="J2841" s="27"/>
      <c r="K2841" s="38">
        <f t="shared" ref="K2841:K2860" si="60">SUM(H2841,J2841)</f>
        <v>21000</v>
      </c>
      <c r="L2841" s="199"/>
    </row>
    <row r="2842" spans="1:12" x14ac:dyDescent="0.35">
      <c r="A2842" s="23">
        <v>22021001</v>
      </c>
      <c r="B2842" s="437" t="s">
        <v>2890</v>
      </c>
      <c r="C2842" s="23">
        <v>70133</v>
      </c>
      <c r="D2842" s="24">
        <v>0</v>
      </c>
      <c r="E2842" s="25">
        <v>2101</v>
      </c>
      <c r="F2842" s="23">
        <v>10721300</v>
      </c>
      <c r="G2842" s="26" t="s">
        <v>172</v>
      </c>
      <c r="H2842" s="27">
        <v>5964000</v>
      </c>
      <c r="I2842" s="215">
        <v>245000</v>
      </c>
      <c r="J2842" s="27"/>
      <c r="K2842" s="38">
        <f t="shared" si="60"/>
        <v>5964000</v>
      </c>
      <c r="L2842" s="199"/>
    </row>
    <row r="2843" spans="1:12" x14ac:dyDescent="0.35">
      <c r="A2843" s="23">
        <v>22021001</v>
      </c>
      <c r="B2843" s="437" t="s">
        <v>2890</v>
      </c>
      <c r="C2843" s="23">
        <v>70133</v>
      </c>
      <c r="D2843" s="24">
        <v>0</v>
      </c>
      <c r="E2843" s="25">
        <v>2101</v>
      </c>
      <c r="F2843" s="23">
        <v>10721300</v>
      </c>
      <c r="G2843" s="26" t="s">
        <v>172</v>
      </c>
      <c r="H2843" s="27">
        <v>259350</v>
      </c>
      <c r="I2843" s="215">
        <v>90000</v>
      </c>
      <c r="J2843" s="27">
        <v>300000</v>
      </c>
      <c r="K2843" s="38">
        <f t="shared" si="60"/>
        <v>559350</v>
      </c>
      <c r="L2843" s="199"/>
    </row>
    <row r="2844" spans="1:12" x14ac:dyDescent="0.35">
      <c r="A2844" s="34">
        <v>22021001</v>
      </c>
      <c r="B2844" s="437" t="s">
        <v>2890</v>
      </c>
      <c r="C2844" s="34">
        <v>70133</v>
      </c>
      <c r="D2844" s="35">
        <v>0</v>
      </c>
      <c r="E2844" s="36">
        <v>2101</v>
      </c>
      <c r="F2844" s="34">
        <v>10721300</v>
      </c>
      <c r="G2844" s="37" t="s">
        <v>172</v>
      </c>
      <c r="H2844" s="38">
        <v>346500</v>
      </c>
      <c r="I2844" s="218">
        <v>115000</v>
      </c>
      <c r="J2844" s="38"/>
      <c r="K2844" s="53">
        <f t="shared" si="60"/>
        <v>346500</v>
      </c>
      <c r="L2844" s="198"/>
    </row>
    <row r="2845" spans="1:12" x14ac:dyDescent="0.35">
      <c r="A2845" s="23">
        <v>22021001</v>
      </c>
      <c r="B2845" s="437" t="s">
        <v>2890</v>
      </c>
      <c r="C2845" s="23">
        <v>70133</v>
      </c>
      <c r="D2845" s="24">
        <v>0</v>
      </c>
      <c r="E2845" s="25">
        <v>2101</v>
      </c>
      <c r="F2845" s="23">
        <v>10721300</v>
      </c>
      <c r="G2845" s="26" t="s">
        <v>172</v>
      </c>
      <c r="H2845" s="27">
        <v>596085</v>
      </c>
      <c r="I2845" s="215">
        <v>316000</v>
      </c>
      <c r="J2845" s="27">
        <v>203915</v>
      </c>
      <c r="K2845" s="38">
        <f t="shared" si="60"/>
        <v>800000</v>
      </c>
      <c r="L2845" s="199"/>
    </row>
    <row r="2846" spans="1:12" x14ac:dyDescent="0.35">
      <c r="A2846" s="23">
        <v>22021001</v>
      </c>
      <c r="B2846" s="437" t="s">
        <v>2890</v>
      </c>
      <c r="C2846" s="23">
        <v>70133</v>
      </c>
      <c r="D2846" s="24">
        <v>0</v>
      </c>
      <c r="E2846" s="25">
        <v>2101</v>
      </c>
      <c r="F2846" s="23">
        <v>10721300</v>
      </c>
      <c r="G2846" s="26" t="s">
        <v>172</v>
      </c>
      <c r="H2846" s="27">
        <v>52500</v>
      </c>
      <c r="I2846" s="215">
        <v>0</v>
      </c>
      <c r="J2846" s="27"/>
      <c r="K2846" s="38">
        <f t="shared" si="60"/>
        <v>52500</v>
      </c>
      <c r="L2846" s="199"/>
    </row>
    <row r="2847" spans="1:12" x14ac:dyDescent="0.35">
      <c r="A2847" s="23">
        <v>22021001</v>
      </c>
      <c r="B2847" s="437" t="s">
        <v>2890</v>
      </c>
      <c r="C2847" s="23">
        <v>70131</v>
      </c>
      <c r="D2847" s="24">
        <v>0</v>
      </c>
      <c r="E2847" s="25">
        <v>2101</v>
      </c>
      <c r="F2847" s="23">
        <v>10721300</v>
      </c>
      <c r="G2847" s="26" t="s">
        <v>172</v>
      </c>
      <c r="H2847" s="27">
        <v>353850</v>
      </c>
      <c r="I2847" s="215">
        <v>79000</v>
      </c>
      <c r="J2847" s="27">
        <v>146150</v>
      </c>
      <c r="K2847" s="38">
        <f t="shared" si="60"/>
        <v>500000</v>
      </c>
      <c r="L2847" s="199"/>
    </row>
    <row r="2848" spans="1:12" x14ac:dyDescent="0.35">
      <c r="A2848" s="23">
        <v>22021001</v>
      </c>
      <c r="B2848" s="437" t="s">
        <v>2890</v>
      </c>
      <c r="C2848" s="23">
        <v>70131</v>
      </c>
      <c r="D2848" s="24">
        <v>0</v>
      </c>
      <c r="E2848" s="23">
        <v>2101</v>
      </c>
      <c r="F2848" s="23">
        <v>10721300</v>
      </c>
      <c r="G2848" s="26" t="s">
        <v>172</v>
      </c>
      <c r="H2848" s="27">
        <v>1035300</v>
      </c>
      <c r="I2848" s="215"/>
      <c r="J2848" s="27"/>
      <c r="K2848" s="38">
        <f t="shared" si="60"/>
        <v>1035300</v>
      </c>
      <c r="L2848" s="199"/>
    </row>
    <row r="2849" spans="1:12" x14ac:dyDescent="0.35">
      <c r="A2849" s="23">
        <v>22021001</v>
      </c>
      <c r="B2849" s="437" t="s">
        <v>2890</v>
      </c>
      <c r="C2849" s="23">
        <v>70131</v>
      </c>
      <c r="D2849" s="24">
        <v>0</v>
      </c>
      <c r="E2849" s="25">
        <v>2101</v>
      </c>
      <c r="F2849" s="23">
        <v>10721300</v>
      </c>
      <c r="G2849" s="26" t="s">
        <v>172</v>
      </c>
      <c r="H2849" s="67">
        <v>326130</v>
      </c>
      <c r="I2849" s="224">
        <v>50000</v>
      </c>
      <c r="J2849" s="67"/>
      <c r="K2849" s="70">
        <f t="shared" si="60"/>
        <v>326130</v>
      </c>
      <c r="L2849" s="199"/>
    </row>
    <row r="2850" spans="1:12" x14ac:dyDescent="0.35">
      <c r="A2850" s="23">
        <v>22021001</v>
      </c>
      <c r="B2850" s="437" t="s">
        <v>2890</v>
      </c>
      <c r="C2850" s="23">
        <v>70133</v>
      </c>
      <c r="D2850" s="24">
        <v>0</v>
      </c>
      <c r="E2850" s="25">
        <v>2101</v>
      </c>
      <c r="F2850" s="23">
        <v>10721300</v>
      </c>
      <c r="G2850" s="26" t="s">
        <v>172</v>
      </c>
      <c r="H2850" s="67">
        <v>258300</v>
      </c>
      <c r="I2850" s="224">
        <v>298000</v>
      </c>
      <c r="J2850" s="67">
        <v>225000</v>
      </c>
      <c r="K2850" s="70">
        <f t="shared" si="60"/>
        <v>483300</v>
      </c>
      <c r="L2850" s="199"/>
    </row>
    <row r="2851" spans="1:12" x14ac:dyDescent="0.35">
      <c r="A2851" s="23">
        <v>22021001</v>
      </c>
      <c r="B2851" s="437" t="s">
        <v>2890</v>
      </c>
      <c r="C2851" s="23">
        <v>70131</v>
      </c>
      <c r="D2851" s="24">
        <v>0</v>
      </c>
      <c r="E2851" s="25">
        <v>2101</v>
      </c>
      <c r="F2851" s="23">
        <v>10721300</v>
      </c>
      <c r="G2851" s="26" t="s">
        <v>172</v>
      </c>
      <c r="H2851" s="67">
        <v>8632890</v>
      </c>
      <c r="I2851" s="224">
        <v>2932500</v>
      </c>
      <c r="J2851" s="67"/>
      <c r="K2851" s="70">
        <f t="shared" si="60"/>
        <v>8632890</v>
      </c>
      <c r="L2851" s="199"/>
    </row>
    <row r="2852" spans="1:12" x14ac:dyDescent="0.35">
      <c r="A2852" s="23">
        <v>22021001</v>
      </c>
      <c r="B2852" s="437" t="s">
        <v>2890</v>
      </c>
      <c r="C2852" s="23">
        <v>70133</v>
      </c>
      <c r="D2852" s="24">
        <v>0</v>
      </c>
      <c r="E2852" s="25">
        <v>2101</v>
      </c>
      <c r="F2852" s="23">
        <v>10721300</v>
      </c>
      <c r="G2852" s="26" t="s">
        <v>172</v>
      </c>
      <c r="H2852" s="27">
        <v>1734600</v>
      </c>
      <c r="I2852" s="215">
        <v>100000</v>
      </c>
      <c r="J2852" s="27">
        <v>-500000</v>
      </c>
      <c r="K2852" s="38">
        <f t="shared" si="60"/>
        <v>1234600</v>
      </c>
      <c r="L2852" s="199"/>
    </row>
    <row r="2853" spans="1:12" x14ac:dyDescent="0.35">
      <c r="A2853" s="23">
        <v>22021001</v>
      </c>
      <c r="B2853" s="437" t="s">
        <v>2890</v>
      </c>
      <c r="C2853" s="23">
        <v>70133</v>
      </c>
      <c r="D2853" s="24">
        <v>0</v>
      </c>
      <c r="E2853" s="25">
        <v>2101</v>
      </c>
      <c r="F2853" s="23">
        <v>10721300</v>
      </c>
      <c r="G2853" s="26" t="s">
        <v>172</v>
      </c>
      <c r="H2853" s="27">
        <v>14291550</v>
      </c>
      <c r="I2853" s="215">
        <v>5925970</v>
      </c>
      <c r="J2853" s="27"/>
      <c r="K2853" s="53">
        <f t="shared" si="60"/>
        <v>14291550</v>
      </c>
      <c r="L2853" s="199"/>
    </row>
    <row r="2854" spans="1:12" x14ac:dyDescent="0.35">
      <c r="A2854" s="23">
        <v>22021001</v>
      </c>
      <c r="B2854" s="437" t="s">
        <v>2890</v>
      </c>
      <c r="C2854" s="23">
        <v>71033</v>
      </c>
      <c r="D2854" s="24">
        <v>0</v>
      </c>
      <c r="E2854" s="25">
        <v>1100</v>
      </c>
      <c r="F2854" s="23">
        <v>10721300</v>
      </c>
      <c r="G2854" s="26" t="s">
        <v>172</v>
      </c>
      <c r="H2854" s="27">
        <v>3910200</v>
      </c>
      <c r="I2854" s="282">
        <v>85000</v>
      </c>
      <c r="J2854" s="27"/>
      <c r="K2854" s="38">
        <f t="shared" si="60"/>
        <v>3910200</v>
      </c>
      <c r="L2854" s="199"/>
    </row>
    <row r="2855" spans="1:12" x14ac:dyDescent="0.35">
      <c r="A2855" s="23">
        <v>22021001</v>
      </c>
      <c r="B2855" s="437" t="s">
        <v>2890</v>
      </c>
      <c r="C2855" s="23">
        <v>70131</v>
      </c>
      <c r="D2855" s="24">
        <v>0</v>
      </c>
      <c r="E2855" s="25">
        <v>2101</v>
      </c>
      <c r="F2855" s="23">
        <v>10721300</v>
      </c>
      <c r="G2855" s="26" t="s">
        <v>172</v>
      </c>
      <c r="H2855" s="27">
        <v>919800</v>
      </c>
      <c r="I2855" s="215">
        <v>80000</v>
      </c>
      <c r="J2855" s="27">
        <v>1500000</v>
      </c>
      <c r="K2855" s="38">
        <f t="shared" si="60"/>
        <v>2419800</v>
      </c>
      <c r="L2855" s="200"/>
    </row>
    <row r="2856" spans="1:12" x14ac:dyDescent="0.35">
      <c r="A2856" s="23">
        <v>22021001</v>
      </c>
      <c r="B2856" s="437" t="s">
        <v>2890</v>
      </c>
      <c r="C2856" s="23">
        <v>70131</v>
      </c>
      <c r="D2856" s="24">
        <v>0</v>
      </c>
      <c r="E2856" s="25">
        <v>2101</v>
      </c>
      <c r="F2856" s="23">
        <v>10721300</v>
      </c>
      <c r="G2856" s="26" t="s">
        <v>172</v>
      </c>
      <c r="H2856" s="27">
        <v>760935</v>
      </c>
      <c r="I2856" s="215">
        <v>1073560</v>
      </c>
      <c r="J2856" s="27">
        <v>935085</v>
      </c>
      <c r="K2856" s="38">
        <f t="shared" si="60"/>
        <v>1696020</v>
      </c>
      <c r="L2856" s="432"/>
    </row>
    <row r="2857" spans="1:12" x14ac:dyDescent="0.35">
      <c r="A2857" s="23">
        <v>22021001</v>
      </c>
      <c r="B2857" s="437" t="s">
        <v>2891</v>
      </c>
      <c r="C2857" s="23">
        <v>70131</v>
      </c>
      <c r="D2857" s="24">
        <v>0</v>
      </c>
      <c r="E2857" s="25">
        <v>2101</v>
      </c>
      <c r="F2857" s="23">
        <v>10720500</v>
      </c>
      <c r="G2857" s="26" t="s">
        <v>172</v>
      </c>
      <c r="H2857" s="67">
        <v>3303573</v>
      </c>
      <c r="I2857" s="224">
        <v>1661000</v>
      </c>
      <c r="J2857" s="67">
        <v>2000000</v>
      </c>
      <c r="K2857" s="70">
        <f t="shared" si="60"/>
        <v>5303573</v>
      </c>
      <c r="L2857" s="199"/>
    </row>
    <row r="2858" spans="1:12" x14ac:dyDescent="0.35">
      <c r="A2858" s="23">
        <v>22021001</v>
      </c>
      <c r="B2858" s="437" t="s">
        <v>2891</v>
      </c>
      <c r="C2858" s="23">
        <v>70133</v>
      </c>
      <c r="D2858" s="24" t="s">
        <v>192</v>
      </c>
      <c r="E2858" s="85" t="s">
        <v>2619</v>
      </c>
      <c r="F2858" s="23">
        <v>10721300</v>
      </c>
      <c r="G2858" s="26" t="s">
        <v>172</v>
      </c>
      <c r="H2858" s="27">
        <v>291604.86180000001</v>
      </c>
      <c r="I2858" s="215"/>
      <c r="J2858" s="27">
        <v>200000</v>
      </c>
      <c r="K2858" s="38">
        <f t="shared" si="60"/>
        <v>491604.86180000001</v>
      </c>
      <c r="L2858" s="199"/>
    </row>
    <row r="2859" spans="1:12" x14ac:dyDescent="0.35">
      <c r="A2859" s="411">
        <v>22021001</v>
      </c>
      <c r="B2859" s="437" t="s">
        <v>2891</v>
      </c>
      <c r="C2859" s="411">
        <v>70131</v>
      </c>
      <c r="D2859" s="411" t="s">
        <v>192</v>
      </c>
      <c r="E2859" s="413" t="s">
        <v>193</v>
      </c>
      <c r="F2859" s="411">
        <v>10721300</v>
      </c>
      <c r="G2859" s="416" t="s">
        <v>172</v>
      </c>
      <c r="H2859" s="419">
        <v>62690.816999999995</v>
      </c>
      <c r="I2859" s="422"/>
      <c r="J2859" s="425">
        <v>443709</v>
      </c>
      <c r="K2859" s="429">
        <f t="shared" si="60"/>
        <v>506399.81699999998</v>
      </c>
      <c r="L2859" s="395"/>
    </row>
    <row r="2860" spans="1:12" x14ac:dyDescent="0.35">
      <c r="A2860" s="23">
        <v>22021001</v>
      </c>
      <c r="B2860" s="437" t="s">
        <v>2891</v>
      </c>
      <c r="C2860" s="23">
        <v>70133</v>
      </c>
      <c r="D2860" s="24">
        <v>0</v>
      </c>
      <c r="E2860" s="25">
        <v>2101</v>
      </c>
      <c r="F2860" s="23">
        <v>10721300</v>
      </c>
      <c r="G2860" s="26" t="s">
        <v>172</v>
      </c>
      <c r="H2860" s="27">
        <v>9767100</v>
      </c>
      <c r="I2860" s="215">
        <v>607800</v>
      </c>
      <c r="J2860" s="27">
        <v>-3000000</v>
      </c>
      <c r="K2860" s="38">
        <f t="shared" si="60"/>
        <v>6767100</v>
      </c>
      <c r="L2860" s="200"/>
    </row>
    <row r="2861" spans="1:12" x14ac:dyDescent="0.35">
      <c r="A2861" s="23">
        <v>22021001</v>
      </c>
      <c r="B2861" s="437" t="s">
        <v>2891</v>
      </c>
      <c r="C2861" s="23">
        <v>70131</v>
      </c>
      <c r="D2861" s="24">
        <v>0</v>
      </c>
      <c r="E2861" s="25">
        <v>2101</v>
      </c>
      <c r="F2861" s="23">
        <v>10721300</v>
      </c>
      <c r="G2861" s="26" t="s">
        <v>172</v>
      </c>
      <c r="H2861" s="27">
        <v>16638200</v>
      </c>
      <c r="I2861" s="215">
        <v>1509400</v>
      </c>
      <c r="J2861" s="27">
        <v>1509400</v>
      </c>
      <c r="K2861" s="38">
        <f>H2861+J2861</f>
        <v>18147600</v>
      </c>
      <c r="L2861" s="199"/>
    </row>
    <row r="2862" spans="1:12" x14ac:dyDescent="0.35">
      <c r="A2862" s="23">
        <v>22021001</v>
      </c>
      <c r="B2862" s="437" t="s">
        <v>2891</v>
      </c>
      <c r="C2862" s="23">
        <v>70131</v>
      </c>
      <c r="D2862" s="24">
        <v>0</v>
      </c>
      <c r="E2862" s="25">
        <v>2101</v>
      </c>
      <c r="F2862" s="23">
        <v>10721300</v>
      </c>
      <c r="G2862" s="26" t="s">
        <v>172</v>
      </c>
      <c r="H2862" s="67">
        <v>8646551</v>
      </c>
      <c r="I2862" s="224"/>
      <c r="J2862" s="271"/>
      <c r="K2862" s="70">
        <f>SUM(H2862,J2862)</f>
        <v>8646551</v>
      </c>
      <c r="L2862" s="199"/>
    </row>
    <row r="2863" spans="1:12" x14ac:dyDescent="0.35">
      <c r="A2863" s="23">
        <v>22021001</v>
      </c>
      <c r="B2863" s="437" t="s">
        <v>2891</v>
      </c>
      <c r="C2863" s="23">
        <v>70133</v>
      </c>
      <c r="D2863" s="24">
        <v>0</v>
      </c>
      <c r="E2863" s="25">
        <v>2101</v>
      </c>
      <c r="F2863" s="23">
        <v>10721300</v>
      </c>
      <c r="G2863" s="26" t="s">
        <v>172</v>
      </c>
      <c r="H2863" s="27">
        <v>3800000</v>
      </c>
      <c r="I2863" s="215">
        <v>459950</v>
      </c>
      <c r="J2863" s="27"/>
      <c r="K2863" s="38">
        <f>SUM(H2863,J2863)</f>
        <v>3800000</v>
      </c>
      <c r="L2863" s="199"/>
    </row>
    <row r="2864" spans="1:12" x14ac:dyDescent="0.35">
      <c r="A2864" s="23">
        <v>22021001</v>
      </c>
      <c r="B2864" s="437" t="s">
        <v>2891</v>
      </c>
      <c r="C2864" s="23">
        <v>70133</v>
      </c>
      <c r="D2864" s="24">
        <v>0</v>
      </c>
      <c r="E2864" s="25">
        <v>2101</v>
      </c>
      <c r="F2864" s="23">
        <v>10721300</v>
      </c>
      <c r="G2864" s="26" t="s">
        <v>172</v>
      </c>
      <c r="H2864" s="67">
        <v>883050</v>
      </c>
      <c r="I2864" s="224">
        <v>206500</v>
      </c>
      <c r="J2864" s="67"/>
      <c r="K2864" s="70">
        <f>SUM(H2864,J2864)</f>
        <v>883050</v>
      </c>
      <c r="L2864" s="199"/>
    </row>
    <row r="2865" spans="1:12" x14ac:dyDescent="0.35">
      <c r="A2865" s="23">
        <v>22021001</v>
      </c>
      <c r="B2865" s="437" t="s">
        <v>2891</v>
      </c>
      <c r="C2865" s="23">
        <v>70740</v>
      </c>
      <c r="D2865" s="24">
        <v>0</v>
      </c>
      <c r="E2865" s="25">
        <v>2101</v>
      </c>
      <c r="F2865" s="23">
        <v>10721300</v>
      </c>
      <c r="G2865" s="26" t="s">
        <v>172</v>
      </c>
      <c r="H2865" s="27">
        <v>84000</v>
      </c>
      <c r="I2865" s="215"/>
      <c r="J2865" s="27"/>
      <c r="K2865" s="38">
        <f>SUM(H2865,J2865)</f>
        <v>84000</v>
      </c>
      <c r="L2865" s="200"/>
    </row>
    <row r="2866" spans="1:12" x14ac:dyDescent="0.35">
      <c r="A2866" s="23">
        <v>22021001</v>
      </c>
      <c r="B2866" s="437" t="s">
        <v>2891</v>
      </c>
      <c r="C2866" s="23">
        <v>70131</v>
      </c>
      <c r="D2866" s="24">
        <v>0</v>
      </c>
      <c r="E2866" s="25">
        <v>2101</v>
      </c>
      <c r="F2866" s="23">
        <v>10721300</v>
      </c>
      <c r="G2866" s="26" t="s">
        <v>172</v>
      </c>
      <c r="H2866" s="27">
        <v>92190</v>
      </c>
      <c r="I2866" s="215">
        <v>80000</v>
      </c>
      <c r="J2866" s="27">
        <v>110000</v>
      </c>
      <c r="K2866" s="38">
        <f>H2866+J2866</f>
        <v>202190</v>
      </c>
      <c r="L2866" s="199"/>
    </row>
    <row r="2867" spans="1:12" x14ac:dyDescent="0.35">
      <c r="A2867" s="23">
        <v>22021001</v>
      </c>
      <c r="B2867" s="437" t="s">
        <v>2891</v>
      </c>
      <c r="C2867" s="23">
        <v>70131</v>
      </c>
      <c r="D2867" s="24">
        <v>0</v>
      </c>
      <c r="E2867" s="25">
        <v>2101</v>
      </c>
      <c r="F2867" s="23">
        <v>10721300</v>
      </c>
      <c r="G2867" s="26" t="s">
        <v>172</v>
      </c>
      <c r="H2867" s="67">
        <v>904785</v>
      </c>
      <c r="I2867" s="224">
        <v>107000</v>
      </c>
      <c r="J2867" s="67"/>
      <c r="K2867" s="70">
        <f t="shared" ref="K2867:K2893" si="61">SUM(H2867,J2867)</f>
        <v>904785</v>
      </c>
      <c r="L2867" s="199"/>
    </row>
    <row r="2868" spans="1:12" x14ac:dyDescent="0.35">
      <c r="A2868" s="23">
        <v>22021001</v>
      </c>
      <c r="B2868" s="437" t="s">
        <v>2891</v>
      </c>
      <c r="C2868" s="23">
        <v>70133</v>
      </c>
      <c r="D2868" s="24">
        <v>0</v>
      </c>
      <c r="E2868" s="25">
        <v>2101</v>
      </c>
      <c r="F2868" s="23">
        <v>10721300</v>
      </c>
      <c r="G2868" s="26" t="s">
        <v>172</v>
      </c>
      <c r="H2868" s="27">
        <v>0</v>
      </c>
      <c r="I2868" s="215"/>
      <c r="J2868" s="41">
        <v>500000</v>
      </c>
      <c r="K2868" s="44">
        <f t="shared" si="61"/>
        <v>500000</v>
      </c>
      <c r="L2868" s="199"/>
    </row>
    <row r="2869" spans="1:12" x14ac:dyDescent="0.35">
      <c r="A2869" s="23">
        <v>22021001</v>
      </c>
      <c r="B2869" s="437" t="s">
        <v>2891</v>
      </c>
      <c r="C2869" s="23">
        <v>70133</v>
      </c>
      <c r="D2869" s="24">
        <v>0</v>
      </c>
      <c r="E2869" s="25">
        <v>2101</v>
      </c>
      <c r="F2869" s="23">
        <v>10721300</v>
      </c>
      <c r="G2869" s="26" t="s">
        <v>172</v>
      </c>
      <c r="H2869" s="27">
        <v>1627500</v>
      </c>
      <c r="I2869" s="215">
        <v>1846000</v>
      </c>
      <c r="J2869" s="27">
        <v>1372500</v>
      </c>
      <c r="K2869" s="38">
        <f t="shared" si="61"/>
        <v>3000000</v>
      </c>
      <c r="L2869" s="199"/>
    </row>
    <row r="2870" spans="1:12" x14ac:dyDescent="0.35">
      <c r="A2870" s="23">
        <v>22021001</v>
      </c>
      <c r="B2870" s="437" t="s">
        <v>2891</v>
      </c>
      <c r="C2870" s="23">
        <v>70133</v>
      </c>
      <c r="D2870" s="24">
        <v>0</v>
      </c>
      <c r="E2870" s="25">
        <v>2101</v>
      </c>
      <c r="F2870" s="23">
        <v>10721300</v>
      </c>
      <c r="G2870" s="26" t="s">
        <v>172</v>
      </c>
      <c r="H2870" s="27">
        <v>5197500</v>
      </c>
      <c r="I2870" s="215">
        <v>2465000</v>
      </c>
      <c r="J2870" s="27">
        <v>1000000</v>
      </c>
      <c r="K2870" s="38">
        <f t="shared" si="61"/>
        <v>6197500</v>
      </c>
      <c r="L2870" s="199"/>
    </row>
    <row r="2871" spans="1:12" x14ac:dyDescent="0.35">
      <c r="A2871" s="23">
        <v>22021001</v>
      </c>
      <c r="B2871" s="437" t="s">
        <v>2892</v>
      </c>
      <c r="C2871" s="23">
        <v>70133</v>
      </c>
      <c r="D2871" s="24">
        <v>0</v>
      </c>
      <c r="E2871" s="25">
        <v>2101</v>
      </c>
      <c r="F2871" s="23">
        <v>10721300</v>
      </c>
      <c r="G2871" s="26" t="s">
        <v>172</v>
      </c>
      <c r="H2871" s="27">
        <v>1000000</v>
      </c>
      <c r="I2871" s="215"/>
      <c r="J2871" s="41"/>
      <c r="K2871" s="38">
        <f t="shared" si="61"/>
        <v>1000000</v>
      </c>
      <c r="L2871" s="199"/>
    </row>
    <row r="2872" spans="1:12" x14ac:dyDescent="0.35">
      <c r="A2872" s="23">
        <v>22021001</v>
      </c>
      <c r="B2872" s="437" t="s">
        <v>2892</v>
      </c>
      <c r="C2872" s="23">
        <v>70133</v>
      </c>
      <c r="D2872" s="24">
        <v>0</v>
      </c>
      <c r="E2872" s="25">
        <v>2101</v>
      </c>
      <c r="F2872" s="23">
        <v>10721300</v>
      </c>
      <c r="G2872" s="26" t="s">
        <v>172</v>
      </c>
      <c r="H2872" s="27">
        <v>11445000</v>
      </c>
      <c r="I2872" s="215">
        <v>1144463</v>
      </c>
      <c r="J2872" s="27"/>
      <c r="K2872" s="38">
        <f t="shared" si="61"/>
        <v>11445000</v>
      </c>
      <c r="L2872" s="199"/>
    </row>
    <row r="2873" spans="1:12" x14ac:dyDescent="0.35">
      <c r="A2873" s="23">
        <v>22021001</v>
      </c>
      <c r="B2873" s="437" t="s">
        <v>2892</v>
      </c>
      <c r="C2873" s="23">
        <v>70131</v>
      </c>
      <c r="D2873" s="24">
        <v>0</v>
      </c>
      <c r="E2873" s="25">
        <v>2101</v>
      </c>
      <c r="F2873" s="23">
        <v>10721300</v>
      </c>
      <c r="G2873" s="26" t="s">
        <v>172</v>
      </c>
      <c r="H2873" s="27">
        <v>9390360</v>
      </c>
      <c r="I2873" s="215">
        <v>3813000</v>
      </c>
      <c r="J2873" s="27">
        <v>-4312000</v>
      </c>
      <c r="K2873" s="38">
        <f t="shared" si="61"/>
        <v>5078360</v>
      </c>
      <c r="L2873" s="199"/>
    </row>
    <row r="2874" spans="1:12" x14ac:dyDescent="0.35">
      <c r="A2874" s="23">
        <v>22021001</v>
      </c>
      <c r="B2874" s="437" t="s">
        <v>2892</v>
      </c>
      <c r="C2874" s="23">
        <v>70133</v>
      </c>
      <c r="D2874" s="24">
        <v>0</v>
      </c>
      <c r="E2874" s="25">
        <v>2101</v>
      </c>
      <c r="F2874" s="23">
        <v>10721300</v>
      </c>
      <c r="G2874" s="26" t="s">
        <v>172</v>
      </c>
      <c r="H2874" s="67">
        <v>2014761</v>
      </c>
      <c r="I2874" s="224">
        <v>417680</v>
      </c>
      <c r="J2874" s="67"/>
      <c r="K2874" s="70">
        <f t="shared" si="61"/>
        <v>2014761</v>
      </c>
      <c r="L2874" s="199"/>
    </row>
    <row r="2875" spans="1:12" x14ac:dyDescent="0.35">
      <c r="A2875" s="23">
        <v>22021001</v>
      </c>
      <c r="B2875" s="437" t="s">
        <v>2893</v>
      </c>
      <c r="C2875" s="23">
        <v>70131</v>
      </c>
      <c r="D2875" s="24">
        <v>0</v>
      </c>
      <c r="E2875" s="25">
        <v>2101</v>
      </c>
      <c r="F2875" s="23">
        <v>10721300</v>
      </c>
      <c r="G2875" s="26" t="s">
        <v>172</v>
      </c>
      <c r="H2875" s="67">
        <v>94500</v>
      </c>
      <c r="I2875" s="224">
        <v>100000</v>
      </c>
      <c r="J2875" s="67">
        <v>140000</v>
      </c>
      <c r="K2875" s="70">
        <f t="shared" si="61"/>
        <v>234500</v>
      </c>
      <c r="L2875" s="199"/>
    </row>
    <row r="2876" spans="1:12" x14ac:dyDescent="0.35">
      <c r="A2876" s="23">
        <v>22021001</v>
      </c>
      <c r="B2876" s="437" t="s">
        <v>2893</v>
      </c>
      <c r="C2876" s="23">
        <v>70133</v>
      </c>
      <c r="D2876" s="24">
        <v>0</v>
      </c>
      <c r="E2876" s="25">
        <v>2101</v>
      </c>
      <c r="F2876" s="23">
        <v>10721300</v>
      </c>
      <c r="G2876" s="28" t="s">
        <v>172</v>
      </c>
      <c r="H2876" s="71">
        <v>24131940</v>
      </c>
      <c r="I2876" s="225">
        <v>3962000</v>
      </c>
      <c r="J2876" s="71"/>
      <c r="K2876" s="70">
        <f t="shared" si="61"/>
        <v>24131940</v>
      </c>
      <c r="L2876" s="199"/>
    </row>
    <row r="2877" spans="1:12" x14ac:dyDescent="0.35">
      <c r="A2877" s="34">
        <v>22021001</v>
      </c>
      <c r="B2877" s="437" t="s">
        <v>2893</v>
      </c>
      <c r="C2877" s="34">
        <v>70133</v>
      </c>
      <c r="D2877" s="35">
        <v>0</v>
      </c>
      <c r="E2877" s="36">
        <v>2101</v>
      </c>
      <c r="F2877" s="34">
        <v>10721300</v>
      </c>
      <c r="G2877" s="37" t="s">
        <v>172</v>
      </c>
      <c r="H2877" s="38">
        <v>1271424</v>
      </c>
      <c r="I2877" s="218">
        <v>2173850</v>
      </c>
      <c r="J2877" s="38"/>
      <c r="K2877" s="38">
        <f t="shared" si="61"/>
        <v>1271424</v>
      </c>
      <c r="L2877" s="198"/>
    </row>
    <row r="2878" spans="1:12" x14ac:dyDescent="0.35">
      <c r="A2878" s="23">
        <v>22021001</v>
      </c>
      <c r="B2878" s="437" t="s">
        <v>2893</v>
      </c>
      <c r="C2878" s="23">
        <v>70131</v>
      </c>
      <c r="D2878" s="24">
        <v>0</v>
      </c>
      <c r="E2878" s="25">
        <v>2101</v>
      </c>
      <c r="F2878" s="23">
        <v>10721300</v>
      </c>
      <c r="G2878" s="26" t="s">
        <v>172</v>
      </c>
      <c r="H2878" s="67">
        <v>4800000</v>
      </c>
      <c r="I2878" s="224">
        <v>7156200</v>
      </c>
      <c r="J2878" s="68">
        <v>10200000</v>
      </c>
      <c r="K2878" s="70">
        <f t="shared" si="61"/>
        <v>15000000</v>
      </c>
      <c r="L2878" s="200"/>
    </row>
    <row r="2879" spans="1:12" x14ac:dyDescent="0.35">
      <c r="A2879" s="23">
        <v>22021001</v>
      </c>
      <c r="B2879" s="437" t="s">
        <v>2893</v>
      </c>
      <c r="C2879" s="23">
        <v>70133</v>
      </c>
      <c r="D2879" s="24">
        <v>0</v>
      </c>
      <c r="E2879" s="25">
        <v>2101</v>
      </c>
      <c r="F2879" s="23">
        <v>10721300</v>
      </c>
      <c r="G2879" s="26" t="s">
        <v>172</v>
      </c>
      <c r="H2879" s="27">
        <v>1207500</v>
      </c>
      <c r="I2879" s="215">
        <v>82000</v>
      </c>
      <c r="J2879" s="27">
        <v>8792500</v>
      </c>
      <c r="K2879" s="44">
        <f t="shared" si="61"/>
        <v>10000000</v>
      </c>
      <c r="L2879" s="199"/>
    </row>
    <row r="2880" spans="1:12" x14ac:dyDescent="0.35">
      <c r="A2880" s="23">
        <v>22021001</v>
      </c>
      <c r="B2880" s="437" t="s">
        <v>2893</v>
      </c>
      <c r="C2880" s="23">
        <v>70133</v>
      </c>
      <c r="D2880" s="24">
        <v>0</v>
      </c>
      <c r="E2880" s="25">
        <v>2101</v>
      </c>
      <c r="F2880" s="23">
        <v>10721300</v>
      </c>
      <c r="G2880" s="26" t="s">
        <v>172</v>
      </c>
      <c r="H2880" s="101">
        <v>9961350</v>
      </c>
      <c r="I2880" s="255">
        <v>3910800</v>
      </c>
      <c r="J2880" s="101"/>
      <c r="K2880" s="99">
        <f t="shared" si="61"/>
        <v>9961350</v>
      </c>
      <c r="L2880" s="200"/>
    </row>
    <row r="2881" spans="1:12" x14ac:dyDescent="0.35">
      <c r="A2881" s="23">
        <v>22021001</v>
      </c>
      <c r="B2881" s="437" t="s">
        <v>2893</v>
      </c>
      <c r="C2881" s="23">
        <v>70133</v>
      </c>
      <c r="D2881" s="24">
        <v>0</v>
      </c>
      <c r="E2881" s="25">
        <v>2101</v>
      </c>
      <c r="F2881" s="23">
        <v>10721300</v>
      </c>
      <c r="G2881" s="26" t="s">
        <v>172</v>
      </c>
      <c r="H2881" s="101">
        <v>3601920</v>
      </c>
      <c r="I2881" s="255">
        <v>1905100</v>
      </c>
      <c r="J2881" s="101"/>
      <c r="K2881" s="99">
        <f t="shared" si="61"/>
        <v>3601920</v>
      </c>
      <c r="L2881" s="199"/>
    </row>
    <row r="2882" spans="1:12" x14ac:dyDescent="0.35">
      <c r="A2882" s="23">
        <v>22021001</v>
      </c>
      <c r="B2882" s="437" t="s">
        <v>2893</v>
      </c>
      <c r="C2882" s="23">
        <v>70131</v>
      </c>
      <c r="D2882" s="24">
        <v>0</v>
      </c>
      <c r="E2882" s="25">
        <v>2101</v>
      </c>
      <c r="F2882" s="23">
        <v>10721300</v>
      </c>
      <c r="G2882" s="26" t="s">
        <v>172</v>
      </c>
      <c r="H2882" s="101">
        <v>3230052</v>
      </c>
      <c r="I2882" s="255">
        <v>1796235</v>
      </c>
      <c r="J2882" s="101">
        <v>1269948</v>
      </c>
      <c r="K2882" s="99">
        <f t="shared" si="61"/>
        <v>4500000</v>
      </c>
      <c r="L2882" s="199"/>
    </row>
    <row r="2883" spans="1:12" x14ac:dyDescent="0.35">
      <c r="A2883" s="23">
        <v>22021001</v>
      </c>
      <c r="B2883" s="437" t="s">
        <v>2893</v>
      </c>
      <c r="C2883" s="23">
        <v>70133</v>
      </c>
      <c r="D2883" s="24">
        <v>0</v>
      </c>
      <c r="E2883" s="25">
        <v>2101</v>
      </c>
      <c r="F2883" s="23">
        <v>10721300</v>
      </c>
      <c r="G2883" s="26" t="s">
        <v>172</v>
      </c>
      <c r="H2883" s="101">
        <v>5901420</v>
      </c>
      <c r="I2883" s="255">
        <v>523750</v>
      </c>
      <c r="J2883" s="101"/>
      <c r="K2883" s="99">
        <f t="shared" si="61"/>
        <v>5901420</v>
      </c>
      <c r="L2883" s="200"/>
    </row>
    <row r="2884" spans="1:12" x14ac:dyDescent="0.35">
      <c r="A2884" s="54">
        <v>22021001</v>
      </c>
      <c r="B2884" s="437" t="s">
        <v>2893</v>
      </c>
      <c r="C2884" s="54">
        <v>70131</v>
      </c>
      <c r="D2884" s="55">
        <v>0</v>
      </c>
      <c r="E2884" s="56">
        <v>2101</v>
      </c>
      <c r="F2884" s="54">
        <v>10721300</v>
      </c>
      <c r="G2884" s="57" t="s">
        <v>172</v>
      </c>
      <c r="H2884" s="58">
        <v>897750</v>
      </c>
      <c r="I2884" s="221">
        <v>370300</v>
      </c>
      <c r="J2884" s="58"/>
      <c r="K2884" s="81">
        <f t="shared" si="61"/>
        <v>897750</v>
      </c>
      <c r="L2884" s="204" t="s">
        <v>2555</v>
      </c>
    </row>
    <row r="2885" spans="1:12" x14ac:dyDescent="0.35">
      <c r="A2885" s="54">
        <v>22021001</v>
      </c>
      <c r="B2885" s="437" t="s">
        <v>2893</v>
      </c>
      <c r="C2885" s="54">
        <v>70133</v>
      </c>
      <c r="D2885" s="55">
        <v>0</v>
      </c>
      <c r="E2885" s="54">
        <v>2101</v>
      </c>
      <c r="F2885" s="54">
        <v>10721300</v>
      </c>
      <c r="G2885" s="57" t="s">
        <v>172</v>
      </c>
      <c r="H2885" s="117">
        <v>1244250</v>
      </c>
      <c r="I2885" s="263">
        <v>830000</v>
      </c>
      <c r="J2885" s="117">
        <v>1200000</v>
      </c>
      <c r="K2885" s="130">
        <f t="shared" si="61"/>
        <v>2444250</v>
      </c>
      <c r="L2885" s="204" t="s">
        <v>2556</v>
      </c>
    </row>
    <row r="2886" spans="1:12" x14ac:dyDescent="0.35">
      <c r="A2886" s="54">
        <v>22021001</v>
      </c>
      <c r="B2886" s="437" t="s">
        <v>2893</v>
      </c>
      <c r="C2886" s="54">
        <v>70133</v>
      </c>
      <c r="D2886" s="55">
        <v>0</v>
      </c>
      <c r="E2886" s="56">
        <v>2101</v>
      </c>
      <c r="F2886" s="54">
        <v>10721300</v>
      </c>
      <c r="G2886" s="57" t="s">
        <v>172</v>
      </c>
      <c r="H2886" s="58">
        <v>6090378</v>
      </c>
      <c r="I2886" s="221">
        <v>2115550</v>
      </c>
      <c r="J2886" s="58">
        <v>2000000</v>
      </c>
      <c r="K2886" s="81">
        <f t="shared" si="61"/>
        <v>8090378</v>
      </c>
      <c r="L2886" s="204" t="s">
        <v>2557</v>
      </c>
    </row>
    <row r="2887" spans="1:12" x14ac:dyDescent="0.35">
      <c r="A2887" s="54">
        <v>22021001</v>
      </c>
      <c r="B2887" s="437" t="s">
        <v>2893</v>
      </c>
      <c r="C2887" s="54">
        <v>70131</v>
      </c>
      <c r="D2887" s="55">
        <v>0</v>
      </c>
      <c r="E2887" s="56">
        <v>2101</v>
      </c>
      <c r="F2887" s="54">
        <v>10721300</v>
      </c>
      <c r="G2887" s="57" t="s">
        <v>172</v>
      </c>
      <c r="H2887" s="117">
        <v>2012850</v>
      </c>
      <c r="I2887" s="263"/>
      <c r="J2887" s="121">
        <v>-1000000</v>
      </c>
      <c r="K2887" s="130">
        <f t="shared" si="61"/>
        <v>1012850</v>
      </c>
      <c r="L2887" s="204" t="s">
        <v>2558</v>
      </c>
    </row>
    <row r="2888" spans="1:12" x14ac:dyDescent="0.35">
      <c r="A2888" s="23">
        <v>22021001</v>
      </c>
      <c r="B2888" s="437" t="s">
        <v>2893</v>
      </c>
      <c r="C2888" s="23">
        <v>70133</v>
      </c>
      <c r="D2888" s="24">
        <v>0</v>
      </c>
      <c r="E2888" s="25">
        <v>2101</v>
      </c>
      <c r="F2888" s="23">
        <v>10721300</v>
      </c>
      <c r="G2888" s="26" t="s">
        <v>172</v>
      </c>
      <c r="H2888" s="101">
        <v>218820</v>
      </c>
      <c r="I2888" s="255">
        <v>90000</v>
      </c>
      <c r="J2888" s="101"/>
      <c r="K2888" s="99">
        <f t="shared" si="61"/>
        <v>218820</v>
      </c>
      <c r="L2888" s="199"/>
    </row>
    <row r="2889" spans="1:12" x14ac:dyDescent="0.35">
      <c r="A2889" s="23">
        <v>22021001</v>
      </c>
      <c r="B2889" s="437" t="s">
        <v>2893</v>
      </c>
      <c r="C2889" s="23">
        <v>70133</v>
      </c>
      <c r="D2889" s="24">
        <v>0</v>
      </c>
      <c r="E2889" s="25">
        <v>2101</v>
      </c>
      <c r="F2889" s="23">
        <v>10721300</v>
      </c>
      <c r="G2889" s="26" t="s">
        <v>172</v>
      </c>
      <c r="H2889" s="101">
        <v>5979120</v>
      </c>
      <c r="I2889" s="255">
        <v>5340000</v>
      </c>
      <c r="J2889" s="101">
        <v>3520880</v>
      </c>
      <c r="K2889" s="99">
        <f t="shared" si="61"/>
        <v>9500000</v>
      </c>
      <c r="L2889" s="199"/>
    </row>
    <row r="2890" spans="1:12" x14ac:dyDescent="0.35">
      <c r="A2890" s="23">
        <v>22021001</v>
      </c>
      <c r="B2890" s="437" t="s">
        <v>2893</v>
      </c>
      <c r="C2890" s="23">
        <v>70131</v>
      </c>
      <c r="D2890" s="24">
        <v>0</v>
      </c>
      <c r="E2890" s="25">
        <v>2101</v>
      </c>
      <c r="F2890" s="23">
        <v>10721300</v>
      </c>
      <c r="G2890" s="26" t="s">
        <v>172</v>
      </c>
      <c r="H2890" s="101">
        <v>400000</v>
      </c>
      <c r="I2890" s="255">
        <v>0</v>
      </c>
      <c r="J2890" s="106"/>
      <c r="K2890" s="99">
        <f t="shared" si="61"/>
        <v>400000</v>
      </c>
      <c r="L2890" s="199"/>
    </row>
    <row r="2891" spans="1:12" x14ac:dyDescent="0.35">
      <c r="A2891" s="23">
        <v>22021001</v>
      </c>
      <c r="B2891" s="437" t="s">
        <v>2893</v>
      </c>
      <c r="C2891" s="23">
        <v>70133</v>
      </c>
      <c r="D2891" s="24">
        <v>0</v>
      </c>
      <c r="E2891" s="23">
        <v>2101</v>
      </c>
      <c r="F2891" s="23">
        <v>10721300</v>
      </c>
      <c r="G2891" s="26" t="s">
        <v>172</v>
      </c>
      <c r="H2891" s="101">
        <v>346500</v>
      </c>
      <c r="I2891" s="255">
        <v>130000</v>
      </c>
      <c r="J2891" s="101"/>
      <c r="K2891" s="99">
        <f t="shared" si="61"/>
        <v>346500</v>
      </c>
      <c r="L2891" s="199"/>
    </row>
    <row r="2892" spans="1:12" x14ac:dyDescent="0.35">
      <c r="A2892" s="23">
        <v>22021001</v>
      </c>
      <c r="B2892" s="437" t="s">
        <v>2893</v>
      </c>
      <c r="C2892" s="23">
        <v>70131</v>
      </c>
      <c r="D2892" s="24">
        <v>0</v>
      </c>
      <c r="E2892" s="25">
        <v>2101</v>
      </c>
      <c r="F2892" s="23">
        <v>10721300</v>
      </c>
      <c r="G2892" s="26" t="s">
        <v>172</v>
      </c>
      <c r="H2892" s="101">
        <v>4091220</v>
      </c>
      <c r="I2892" s="255">
        <v>2509160</v>
      </c>
      <c r="J2892" s="101">
        <v>1287000</v>
      </c>
      <c r="K2892" s="99">
        <f t="shared" si="61"/>
        <v>5378220</v>
      </c>
      <c r="L2892" s="199"/>
    </row>
    <row r="2893" spans="1:12" x14ac:dyDescent="0.35">
      <c r="A2893" s="23">
        <v>22021001</v>
      </c>
      <c r="B2893" s="437" t="s">
        <v>2891</v>
      </c>
      <c r="C2893" s="23">
        <v>70131</v>
      </c>
      <c r="D2893" s="24">
        <v>0</v>
      </c>
      <c r="E2893" s="25">
        <v>2101</v>
      </c>
      <c r="F2893" s="23">
        <v>10721300</v>
      </c>
      <c r="G2893" s="26" t="s">
        <v>172</v>
      </c>
      <c r="H2893" s="135">
        <v>500000</v>
      </c>
      <c r="I2893" s="269"/>
      <c r="J2893" s="136"/>
      <c r="K2893" s="139">
        <f t="shared" si="61"/>
        <v>500000</v>
      </c>
      <c r="L2893" s="199"/>
    </row>
    <row r="2894" spans="1:12" x14ac:dyDescent="0.35">
      <c r="A2894" s="23">
        <v>22020904</v>
      </c>
      <c r="B2894" s="437" t="s">
        <v>2891</v>
      </c>
      <c r="C2894" s="23">
        <v>70131</v>
      </c>
      <c r="D2894" s="24">
        <v>0</v>
      </c>
      <c r="E2894" s="25">
        <v>2101</v>
      </c>
      <c r="F2894" s="23">
        <v>10721300</v>
      </c>
      <c r="G2894" s="26" t="s">
        <v>289</v>
      </c>
      <c r="H2894" s="27">
        <v>12000000</v>
      </c>
      <c r="I2894" s="215"/>
      <c r="J2894" s="27"/>
      <c r="K2894" s="38">
        <f>H2894+J2894</f>
        <v>12000000</v>
      </c>
      <c r="L2894" s="199"/>
    </row>
    <row r="2895" spans="1:12" x14ac:dyDescent="0.35">
      <c r="A2895" s="23">
        <v>22020904</v>
      </c>
      <c r="B2895" s="437" t="s">
        <v>2892</v>
      </c>
      <c r="C2895" s="23">
        <v>70133</v>
      </c>
      <c r="D2895" s="24">
        <v>0</v>
      </c>
      <c r="E2895" s="25">
        <v>2101</v>
      </c>
      <c r="F2895" s="23">
        <v>10721300</v>
      </c>
      <c r="G2895" s="26" t="s">
        <v>289</v>
      </c>
      <c r="H2895" s="27">
        <v>244787.02499999999</v>
      </c>
      <c r="I2895" s="215">
        <v>278</v>
      </c>
      <c r="J2895" s="27"/>
      <c r="K2895" s="38">
        <f t="shared" ref="K2895:K2909" si="62">SUM(H2895,J2895)</f>
        <v>244787.02499999999</v>
      </c>
      <c r="L2895" s="199"/>
    </row>
    <row r="2896" spans="1:12" x14ac:dyDescent="0.35">
      <c r="A2896" s="23">
        <v>22020902</v>
      </c>
      <c r="B2896" s="437" t="s">
        <v>2891</v>
      </c>
      <c r="C2896" s="23">
        <v>70131</v>
      </c>
      <c r="D2896" s="24">
        <v>0</v>
      </c>
      <c r="E2896" s="25">
        <v>2101</v>
      </c>
      <c r="F2896" s="23">
        <v>10720500</v>
      </c>
      <c r="G2896" s="26" t="s">
        <v>226</v>
      </c>
      <c r="H2896" s="67">
        <v>305760</v>
      </c>
      <c r="I2896" s="224">
        <v>7080800</v>
      </c>
      <c r="J2896" s="67">
        <v>4194240</v>
      </c>
      <c r="K2896" s="70">
        <f t="shared" si="62"/>
        <v>4500000</v>
      </c>
      <c r="L2896" s="199"/>
    </row>
    <row r="2897" spans="1:12" x14ac:dyDescent="0.35">
      <c r="A2897" s="34">
        <v>22020902</v>
      </c>
      <c r="B2897" s="437" t="s">
        <v>2891</v>
      </c>
      <c r="C2897" s="34">
        <v>70133</v>
      </c>
      <c r="D2897" s="35">
        <v>0</v>
      </c>
      <c r="E2897" s="36">
        <v>2101</v>
      </c>
      <c r="F2897" s="34">
        <v>10721300</v>
      </c>
      <c r="G2897" s="37" t="s">
        <v>226</v>
      </c>
      <c r="H2897" s="38">
        <v>10000000</v>
      </c>
      <c r="I2897" s="218"/>
      <c r="J2897" s="53"/>
      <c r="K2897" s="38">
        <f t="shared" si="62"/>
        <v>10000000</v>
      </c>
      <c r="L2897" s="209"/>
    </row>
    <row r="2898" spans="1:12" x14ac:dyDescent="0.35">
      <c r="A2898" s="23">
        <v>22020902</v>
      </c>
      <c r="B2898" s="437" t="s">
        <v>2891</v>
      </c>
      <c r="C2898" s="23">
        <v>70131</v>
      </c>
      <c r="D2898" s="24">
        <v>0</v>
      </c>
      <c r="E2898" s="25">
        <v>2101</v>
      </c>
      <c r="F2898" s="23">
        <v>10721300</v>
      </c>
      <c r="G2898" s="26" t="s">
        <v>226</v>
      </c>
      <c r="H2898" s="67">
        <v>4000000</v>
      </c>
      <c r="I2898" s="224"/>
      <c r="J2898" s="312"/>
      <c r="K2898" s="70">
        <f t="shared" si="62"/>
        <v>4000000</v>
      </c>
      <c r="L2898" s="199"/>
    </row>
    <row r="2899" spans="1:12" x14ac:dyDescent="0.35">
      <c r="A2899" s="23">
        <v>22020902</v>
      </c>
      <c r="B2899" s="437" t="s">
        <v>2891</v>
      </c>
      <c r="C2899" s="23">
        <v>70131</v>
      </c>
      <c r="D2899" s="24">
        <v>0</v>
      </c>
      <c r="E2899" s="25">
        <v>2101</v>
      </c>
      <c r="F2899" s="23">
        <v>10721300</v>
      </c>
      <c r="G2899" s="26" t="s">
        <v>226</v>
      </c>
      <c r="H2899" s="67" t="s">
        <v>20</v>
      </c>
      <c r="I2899" s="224"/>
      <c r="J2899" s="68">
        <v>1500000</v>
      </c>
      <c r="K2899" s="427">
        <f t="shared" si="62"/>
        <v>1500000</v>
      </c>
      <c r="L2899" s="199"/>
    </row>
    <row r="2900" spans="1:12" x14ac:dyDescent="0.35">
      <c r="A2900" s="23">
        <v>22020902</v>
      </c>
      <c r="B2900" s="437" t="s">
        <v>2893</v>
      </c>
      <c r="C2900" s="23">
        <v>70133</v>
      </c>
      <c r="D2900" s="24">
        <v>0</v>
      </c>
      <c r="E2900" s="25">
        <v>2101</v>
      </c>
      <c r="F2900" s="23">
        <v>10721300</v>
      </c>
      <c r="G2900" s="26" t="s">
        <v>226</v>
      </c>
      <c r="H2900" s="67">
        <v>4200000</v>
      </c>
      <c r="I2900" s="224">
        <v>500000</v>
      </c>
      <c r="J2900" s="67"/>
      <c r="K2900" s="70">
        <f t="shared" si="62"/>
        <v>4200000</v>
      </c>
      <c r="L2900" s="199"/>
    </row>
    <row r="2901" spans="1:12" x14ac:dyDescent="0.35">
      <c r="A2901" s="23">
        <v>22020902</v>
      </c>
      <c r="B2901" s="437" t="s">
        <v>2893</v>
      </c>
      <c r="C2901" s="23">
        <v>70131</v>
      </c>
      <c r="D2901" s="24">
        <v>0</v>
      </c>
      <c r="E2901" s="25">
        <v>2101</v>
      </c>
      <c r="F2901" s="23">
        <v>10721300</v>
      </c>
      <c r="G2901" s="26" t="s">
        <v>226</v>
      </c>
      <c r="H2901" s="67">
        <v>4000000</v>
      </c>
      <c r="I2901" s="224"/>
      <c r="J2901" s="68"/>
      <c r="K2901" s="70">
        <f t="shared" si="62"/>
        <v>4000000</v>
      </c>
      <c r="L2901" s="200"/>
    </row>
    <row r="2902" spans="1:12" x14ac:dyDescent="0.35">
      <c r="A2902" s="23">
        <v>22020902</v>
      </c>
      <c r="B2902" s="437" t="s">
        <v>2893</v>
      </c>
      <c r="C2902" s="23">
        <v>70133</v>
      </c>
      <c r="D2902" s="24">
        <v>0</v>
      </c>
      <c r="E2902" s="25">
        <v>2101</v>
      </c>
      <c r="F2902" s="23">
        <v>10721300</v>
      </c>
      <c r="G2902" s="26" t="s">
        <v>226</v>
      </c>
      <c r="H2902" s="101">
        <v>36402345</v>
      </c>
      <c r="I2902" s="255">
        <v>3780961</v>
      </c>
      <c r="J2902" s="101"/>
      <c r="K2902" s="99">
        <f t="shared" si="62"/>
        <v>36402345</v>
      </c>
      <c r="L2902" s="200"/>
    </row>
    <row r="2903" spans="1:12" x14ac:dyDescent="0.35">
      <c r="A2903" s="23">
        <v>22020902</v>
      </c>
      <c r="B2903" s="437" t="s">
        <v>2893</v>
      </c>
      <c r="C2903" s="23">
        <v>70133</v>
      </c>
      <c r="D2903" s="24">
        <v>0</v>
      </c>
      <c r="E2903" s="25">
        <v>2101</v>
      </c>
      <c r="F2903" s="23">
        <v>10721300</v>
      </c>
      <c r="G2903" s="26" t="s">
        <v>226</v>
      </c>
      <c r="H2903" s="106">
        <v>2500000</v>
      </c>
      <c r="I2903" s="260"/>
      <c r="J2903" s="106"/>
      <c r="K2903" s="99">
        <f t="shared" si="62"/>
        <v>2500000</v>
      </c>
      <c r="L2903" s="199"/>
    </row>
    <row r="2904" spans="1:12" x14ac:dyDescent="0.35">
      <c r="A2904" s="23">
        <v>22020902</v>
      </c>
      <c r="B2904" s="437" t="s">
        <v>2893</v>
      </c>
      <c r="C2904" s="23">
        <v>70131</v>
      </c>
      <c r="D2904" s="24">
        <v>0</v>
      </c>
      <c r="E2904" s="25">
        <v>2101</v>
      </c>
      <c r="F2904" s="23">
        <v>10721300</v>
      </c>
      <c r="G2904" s="26" t="s">
        <v>226</v>
      </c>
      <c r="H2904" s="101">
        <v>7500000</v>
      </c>
      <c r="I2904" s="255">
        <v>3285081</v>
      </c>
      <c r="J2904" s="102">
        <v>17500000</v>
      </c>
      <c r="K2904" s="99">
        <f t="shared" si="62"/>
        <v>25000000</v>
      </c>
      <c r="L2904" s="199"/>
    </row>
    <row r="2905" spans="1:12" x14ac:dyDescent="0.35">
      <c r="A2905" s="54">
        <v>22020902</v>
      </c>
      <c r="B2905" s="437" t="s">
        <v>2893</v>
      </c>
      <c r="C2905" s="54">
        <v>70133</v>
      </c>
      <c r="D2905" s="55">
        <v>0</v>
      </c>
      <c r="E2905" s="56">
        <v>2101</v>
      </c>
      <c r="F2905" s="54">
        <v>10721300</v>
      </c>
      <c r="G2905" s="57" t="s">
        <v>226</v>
      </c>
      <c r="H2905" s="58">
        <v>1050000</v>
      </c>
      <c r="I2905" s="221"/>
      <c r="J2905" s="58">
        <v>10000000</v>
      </c>
      <c r="K2905" s="81">
        <f t="shared" si="62"/>
        <v>11050000</v>
      </c>
      <c r="L2905" s="204" t="s">
        <v>2557</v>
      </c>
    </row>
    <row r="2906" spans="1:12" x14ac:dyDescent="0.35">
      <c r="A2906" s="54">
        <v>22020902</v>
      </c>
      <c r="B2906" s="437" t="s">
        <v>2893</v>
      </c>
      <c r="C2906" s="54">
        <v>70131</v>
      </c>
      <c r="D2906" s="55">
        <v>0</v>
      </c>
      <c r="E2906" s="56">
        <v>2101</v>
      </c>
      <c r="F2906" s="54">
        <v>10721300</v>
      </c>
      <c r="G2906" s="57" t="s">
        <v>226</v>
      </c>
      <c r="H2906" s="117">
        <v>1500000</v>
      </c>
      <c r="I2906" s="263"/>
      <c r="J2906" s="118"/>
      <c r="K2906" s="130">
        <f t="shared" si="62"/>
        <v>1500000</v>
      </c>
      <c r="L2906" s="204" t="s">
        <v>2558</v>
      </c>
    </row>
    <row r="2907" spans="1:12" x14ac:dyDescent="0.35">
      <c r="A2907" s="23">
        <v>22020902</v>
      </c>
      <c r="B2907" s="437" t="s">
        <v>2893</v>
      </c>
      <c r="C2907" s="23">
        <v>70131</v>
      </c>
      <c r="D2907" s="24">
        <v>0</v>
      </c>
      <c r="E2907" s="25">
        <v>2101</v>
      </c>
      <c r="F2907" s="23">
        <v>10721300</v>
      </c>
      <c r="G2907" s="26" t="s">
        <v>226</v>
      </c>
      <c r="H2907" s="101">
        <v>534600</v>
      </c>
      <c r="I2907" s="255">
        <v>0</v>
      </c>
      <c r="J2907" s="106"/>
      <c r="K2907" s="99">
        <f t="shared" si="62"/>
        <v>534600</v>
      </c>
      <c r="L2907" s="199"/>
    </row>
    <row r="2908" spans="1:12" x14ac:dyDescent="0.35">
      <c r="A2908" s="23">
        <v>22020901</v>
      </c>
      <c r="B2908" s="437" t="s">
        <v>2890</v>
      </c>
      <c r="C2908" s="23">
        <v>70133</v>
      </c>
      <c r="D2908" s="24">
        <v>0</v>
      </c>
      <c r="E2908" s="25">
        <v>2101</v>
      </c>
      <c r="F2908" s="23">
        <v>10721300</v>
      </c>
      <c r="G2908" s="26" t="s">
        <v>171</v>
      </c>
      <c r="H2908" s="67">
        <v>100000</v>
      </c>
      <c r="I2908" s="224">
        <v>79777</v>
      </c>
      <c r="J2908" s="67">
        <v>90000</v>
      </c>
      <c r="K2908" s="542">
        <f t="shared" si="62"/>
        <v>190000</v>
      </c>
      <c r="L2908" s="199"/>
    </row>
    <row r="2909" spans="1:12" x14ac:dyDescent="0.35">
      <c r="A2909" s="23">
        <v>22020901</v>
      </c>
      <c r="B2909" s="437" t="s">
        <v>2890</v>
      </c>
      <c r="C2909" s="23">
        <v>70131</v>
      </c>
      <c r="D2909" s="24">
        <v>0</v>
      </c>
      <c r="E2909" s="25">
        <v>2101</v>
      </c>
      <c r="F2909" s="23">
        <v>10721300</v>
      </c>
      <c r="G2909" s="26" t="s">
        <v>171</v>
      </c>
      <c r="H2909" s="27">
        <v>240000</v>
      </c>
      <c r="I2909" s="215">
        <v>2179</v>
      </c>
      <c r="J2909" s="27"/>
      <c r="K2909" s="38">
        <f t="shared" si="62"/>
        <v>240000</v>
      </c>
      <c r="L2909" s="199"/>
    </row>
    <row r="2910" spans="1:12" x14ac:dyDescent="0.35">
      <c r="A2910" s="411">
        <v>22020901</v>
      </c>
      <c r="B2910" s="437" t="s">
        <v>2890</v>
      </c>
      <c r="C2910" s="411">
        <v>70133</v>
      </c>
      <c r="D2910" s="411" t="s">
        <v>192</v>
      </c>
      <c r="E2910" s="413" t="s">
        <v>193</v>
      </c>
      <c r="F2910" s="411" t="s">
        <v>194</v>
      </c>
      <c r="G2910" s="416" t="s">
        <v>171</v>
      </c>
      <c r="H2910" s="418">
        <v>3476.5079999999998</v>
      </c>
      <c r="I2910" s="421">
        <v>726.16000000000008</v>
      </c>
      <c r="J2910" s="424">
        <v>3000</v>
      </c>
      <c r="K2910" s="420">
        <f>H2910+J2910</f>
        <v>6476.5079999999998</v>
      </c>
      <c r="L2910" s="434"/>
    </row>
    <row r="2911" spans="1:12" x14ac:dyDescent="0.35">
      <c r="A2911" s="23">
        <v>22020901</v>
      </c>
      <c r="B2911" s="437" t="s">
        <v>2890</v>
      </c>
      <c r="C2911" s="23">
        <v>70133</v>
      </c>
      <c r="D2911" s="24">
        <v>0</v>
      </c>
      <c r="E2911" s="25">
        <v>2101</v>
      </c>
      <c r="F2911" s="23">
        <v>10721300</v>
      </c>
      <c r="G2911" s="26" t="s">
        <v>171</v>
      </c>
      <c r="H2911" s="27">
        <v>373.8</v>
      </c>
      <c r="I2911" s="215">
        <v>361.20000000000005</v>
      </c>
      <c r="J2911" s="27"/>
      <c r="K2911" s="38">
        <f t="shared" ref="K2911:K2930" si="63">SUM(H2911,J2911)</f>
        <v>373.8</v>
      </c>
      <c r="L2911" s="199"/>
    </row>
    <row r="2912" spans="1:12" x14ac:dyDescent="0.35">
      <c r="A2912" s="23">
        <v>22020901</v>
      </c>
      <c r="B2912" s="437" t="s">
        <v>2890</v>
      </c>
      <c r="C2912" s="23">
        <v>70133</v>
      </c>
      <c r="D2912" s="24">
        <v>0</v>
      </c>
      <c r="E2912" s="25">
        <v>2101</v>
      </c>
      <c r="F2912" s="23">
        <v>10721300</v>
      </c>
      <c r="G2912" s="26" t="s">
        <v>171</v>
      </c>
      <c r="H2912" s="27">
        <v>20689.431000000004</v>
      </c>
      <c r="I2912" s="215">
        <v>470.26</v>
      </c>
      <c r="J2912" s="27"/>
      <c r="K2912" s="38">
        <f t="shared" si="63"/>
        <v>20689.431000000004</v>
      </c>
      <c r="L2912" s="199"/>
    </row>
    <row r="2913" spans="1:12" x14ac:dyDescent="0.35">
      <c r="A2913" s="23">
        <v>22020901</v>
      </c>
      <c r="B2913" s="437" t="s">
        <v>2890</v>
      </c>
      <c r="C2913" s="23">
        <v>70133</v>
      </c>
      <c r="D2913" s="24">
        <v>0</v>
      </c>
      <c r="E2913" s="25">
        <v>2101</v>
      </c>
      <c r="F2913" s="23">
        <v>10721300</v>
      </c>
      <c r="G2913" s="26" t="s">
        <v>171</v>
      </c>
      <c r="H2913" s="27">
        <v>875.7</v>
      </c>
      <c r="I2913" s="215">
        <v>325</v>
      </c>
      <c r="J2913" s="27">
        <v>50000</v>
      </c>
      <c r="K2913" s="38">
        <f t="shared" si="63"/>
        <v>50875.7</v>
      </c>
      <c r="L2913" s="199"/>
    </row>
    <row r="2914" spans="1:12" x14ac:dyDescent="0.35">
      <c r="A2914" s="23">
        <v>22020901</v>
      </c>
      <c r="B2914" s="437" t="s">
        <v>2890</v>
      </c>
      <c r="C2914" s="23">
        <v>70133</v>
      </c>
      <c r="D2914" s="24">
        <v>0</v>
      </c>
      <c r="E2914" s="25">
        <v>2101</v>
      </c>
      <c r="F2914" s="23">
        <v>10721300</v>
      </c>
      <c r="G2914" s="26" t="s">
        <v>171</v>
      </c>
      <c r="H2914" s="27">
        <v>0</v>
      </c>
      <c r="I2914" s="215"/>
      <c r="J2914" s="41">
        <v>38500</v>
      </c>
      <c r="K2914" s="53">
        <f t="shared" si="63"/>
        <v>38500</v>
      </c>
      <c r="L2914" s="199"/>
    </row>
    <row r="2915" spans="1:12" x14ac:dyDescent="0.35">
      <c r="A2915" s="23">
        <v>22020901</v>
      </c>
      <c r="B2915" s="437" t="s">
        <v>2890</v>
      </c>
      <c r="C2915" s="23">
        <v>70133</v>
      </c>
      <c r="D2915" s="24">
        <v>0</v>
      </c>
      <c r="E2915" s="25">
        <v>2101</v>
      </c>
      <c r="F2915" s="23">
        <v>10721300</v>
      </c>
      <c r="G2915" s="26" t="s">
        <v>171</v>
      </c>
      <c r="H2915" s="27">
        <v>58800</v>
      </c>
      <c r="I2915" s="215">
        <v>16934.059999999998</v>
      </c>
      <c r="J2915" s="27"/>
      <c r="K2915" s="38">
        <f t="shared" si="63"/>
        <v>58800</v>
      </c>
      <c r="L2915" s="199"/>
    </row>
    <row r="2916" spans="1:12" x14ac:dyDescent="0.35">
      <c r="A2916" s="34">
        <v>22020901</v>
      </c>
      <c r="B2916" s="437" t="s">
        <v>2890</v>
      </c>
      <c r="C2916" s="34">
        <v>70131</v>
      </c>
      <c r="D2916" s="35">
        <v>0</v>
      </c>
      <c r="E2916" s="36">
        <v>2101</v>
      </c>
      <c r="F2916" s="34">
        <v>10721300</v>
      </c>
      <c r="G2916" s="37" t="s">
        <v>171</v>
      </c>
      <c r="H2916" s="38">
        <v>4620</v>
      </c>
      <c r="I2916" s="218"/>
      <c r="J2916" s="38">
        <v>35380</v>
      </c>
      <c r="K2916" s="38">
        <f t="shared" si="63"/>
        <v>40000</v>
      </c>
      <c r="L2916" s="198"/>
    </row>
    <row r="2917" spans="1:12" x14ac:dyDescent="0.35">
      <c r="A2917" s="23">
        <v>22020901</v>
      </c>
      <c r="B2917" s="437" t="s">
        <v>2890</v>
      </c>
      <c r="C2917" s="23">
        <v>70131</v>
      </c>
      <c r="D2917" s="24">
        <v>0</v>
      </c>
      <c r="E2917" s="25">
        <v>2101</v>
      </c>
      <c r="F2917" s="23">
        <v>10721300</v>
      </c>
      <c r="G2917" s="26" t="s">
        <v>171</v>
      </c>
      <c r="H2917" s="27">
        <v>100853.55</v>
      </c>
      <c r="I2917" s="215">
        <v>19196.5</v>
      </c>
      <c r="J2917" s="27"/>
      <c r="K2917" s="38">
        <f t="shared" si="63"/>
        <v>100853.55</v>
      </c>
      <c r="L2917" s="199"/>
    </row>
    <row r="2918" spans="1:12" x14ac:dyDescent="0.35">
      <c r="A2918" s="23">
        <v>22020901</v>
      </c>
      <c r="B2918" s="437" t="s">
        <v>2890</v>
      </c>
      <c r="C2918" s="23">
        <v>70131</v>
      </c>
      <c r="D2918" s="24">
        <v>0</v>
      </c>
      <c r="E2918" s="25">
        <v>2101</v>
      </c>
      <c r="F2918" s="23">
        <v>10721300</v>
      </c>
      <c r="G2918" s="26" t="s">
        <v>171</v>
      </c>
      <c r="H2918" s="27">
        <v>1011.15</v>
      </c>
      <c r="I2918" s="215">
        <v>346</v>
      </c>
      <c r="J2918" s="27">
        <v>489</v>
      </c>
      <c r="K2918" s="38">
        <f t="shared" si="63"/>
        <v>1500.15</v>
      </c>
      <c r="L2918" s="199"/>
    </row>
    <row r="2919" spans="1:12" x14ac:dyDescent="0.35">
      <c r="A2919" s="23">
        <v>22020901</v>
      </c>
      <c r="B2919" s="437" t="s">
        <v>2890</v>
      </c>
      <c r="C2919" s="23">
        <v>70131</v>
      </c>
      <c r="D2919" s="24">
        <v>0</v>
      </c>
      <c r="E2919" s="25">
        <v>2101</v>
      </c>
      <c r="F2919" s="23">
        <v>10721300</v>
      </c>
      <c r="G2919" s="26" t="s">
        <v>171</v>
      </c>
      <c r="H2919" s="67">
        <v>932</v>
      </c>
      <c r="I2919" s="224"/>
      <c r="J2919" s="67"/>
      <c r="K2919" s="70">
        <f t="shared" si="63"/>
        <v>932</v>
      </c>
      <c r="L2919" s="199"/>
    </row>
    <row r="2920" spans="1:12" x14ac:dyDescent="0.35">
      <c r="A2920" s="23">
        <v>22020901</v>
      </c>
      <c r="B2920" s="437" t="s">
        <v>2890</v>
      </c>
      <c r="C2920" s="23">
        <v>70131</v>
      </c>
      <c r="D2920" s="24">
        <v>0</v>
      </c>
      <c r="E2920" s="25">
        <v>2101</v>
      </c>
      <c r="F2920" s="23">
        <v>10721300</v>
      </c>
      <c r="G2920" s="26" t="s">
        <v>171</v>
      </c>
      <c r="H2920" s="67">
        <v>638</v>
      </c>
      <c r="I2920" s="224">
        <v>154.5</v>
      </c>
      <c r="J2920" s="67"/>
      <c r="K2920" s="70">
        <f t="shared" si="63"/>
        <v>638</v>
      </c>
      <c r="L2920" s="199"/>
    </row>
    <row r="2921" spans="1:12" x14ac:dyDescent="0.35">
      <c r="A2921" s="23">
        <v>22020901</v>
      </c>
      <c r="B2921" s="437" t="s">
        <v>2890</v>
      </c>
      <c r="C2921" s="23">
        <v>70131</v>
      </c>
      <c r="D2921" s="24">
        <v>0</v>
      </c>
      <c r="E2921" s="25">
        <v>2101</v>
      </c>
      <c r="F2921" s="23">
        <v>10721300</v>
      </c>
      <c r="G2921" s="26" t="s">
        <v>171</v>
      </c>
      <c r="H2921" s="67">
        <v>12920</v>
      </c>
      <c r="I2921" s="224">
        <v>6125.9</v>
      </c>
      <c r="J2921" s="67"/>
      <c r="K2921" s="70">
        <f t="shared" si="63"/>
        <v>12920</v>
      </c>
      <c r="L2921" s="199"/>
    </row>
    <row r="2922" spans="1:12" x14ac:dyDescent="0.35">
      <c r="A2922" s="23">
        <v>22020901</v>
      </c>
      <c r="B2922" s="437" t="s">
        <v>2890</v>
      </c>
      <c r="C2922" s="23">
        <v>70133</v>
      </c>
      <c r="D2922" s="24">
        <v>0</v>
      </c>
      <c r="E2922" s="25">
        <v>2101</v>
      </c>
      <c r="F2922" s="23">
        <v>10721300</v>
      </c>
      <c r="G2922" s="26" t="s">
        <v>171</v>
      </c>
      <c r="H2922" s="27">
        <v>4306.05</v>
      </c>
      <c r="I2922" s="215">
        <v>4532.8100000000004</v>
      </c>
      <c r="J2922" s="27">
        <v>5694</v>
      </c>
      <c r="K2922" s="38">
        <f t="shared" si="63"/>
        <v>10000.049999999999</v>
      </c>
      <c r="L2922" s="199"/>
    </row>
    <row r="2923" spans="1:12" x14ac:dyDescent="0.35">
      <c r="A2923" s="23">
        <v>22020901</v>
      </c>
      <c r="B2923" s="437" t="s">
        <v>2890</v>
      </c>
      <c r="C2923" s="23">
        <v>70133</v>
      </c>
      <c r="D2923" s="24">
        <v>0</v>
      </c>
      <c r="E2923" s="25">
        <v>2101</v>
      </c>
      <c r="F2923" s="23">
        <v>10721300</v>
      </c>
      <c r="G2923" s="26" t="s">
        <v>171</v>
      </c>
      <c r="H2923" s="27">
        <v>87576.824999999997</v>
      </c>
      <c r="I2923" s="215">
        <v>21409.920000000006</v>
      </c>
      <c r="J2923" s="27"/>
      <c r="K2923" s="53">
        <f t="shared" si="63"/>
        <v>87576.824999999997</v>
      </c>
      <c r="L2923" s="199"/>
    </row>
    <row r="2924" spans="1:12" x14ac:dyDescent="0.35">
      <c r="A2924" s="23">
        <v>22020901</v>
      </c>
      <c r="B2924" s="437" t="s">
        <v>2890</v>
      </c>
      <c r="C2924" s="23">
        <v>71033</v>
      </c>
      <c r="D2924" s="24">
        <v>0</v>
      </c>
      <c r="E2924" s="25">
        <v>1100</v>
      </c>
      <c r="F2924" s="23">
        <v>10721300</v>
      </c>
      <c r="G2924" s="26" t="s">
        <v>171</v>
      </c>
      <c r="H2924" s="27">
        <v>8015.1750000000002</v>
      </c>
      <c r="I2924" s="282">
        <v>163</v>
      </c>
      <c r="J2924" s="27"/>
      <c r="K2924" s="38">
        <f t="shared" si="63"/>
        <v>8015.1750000000002</v>
      </c>
      <c r="L2924" s="199"/>
    </row>
    <row r="2925" spans="1:12" x14ac:dyDescent="0.35">
      <c r="A2925" s="23">
        <v>22020901</v>
      </c>
      <c r="B2925" s="437" t="s">
        <v>2890</v>
      </c>
      <c r="C2925" s="23">
        <v>70131</v>
      </c>
      <c r="D2925" s="24">
        <v>0</v>
      </c>
      <c r="E2925" s="25">
        <v>2101</v>
      </c>
      <c r="F2925" s="23">
        <v>10721300</v>
      </c>
      <c r="G2925" s="26" t="s">
        <v>171</v>
      </c>
      <c r="H2925" s="27">
        <v>409.5</v>
      </c>
      <c r="I2925" s="215">
        <v>0</v>
      </c>
      <c r="J2925" s="27">
        <v>510</v>
      </c>
      <c r="K2925" s="38">
        <f t="shared" si="63"/>
        <v>919.5</v>
      </c>
      <c r="L2925" s="200"/>
    </row>
    <row r="2926" spans="1:12" x14ac:dyDescent="0.35">
      <c r="A2926" s="23">
        <v>22020901</v>
      </c>
      <c r="B2926" s="437" t="s">
        <v>2890</v>
      </c>
      <c r="C2926" s="23">
        <v>70131</v>
      </c>
      <c r="D2926" s="24">
        <v>0</v>
      </c>
      <c r="E2926" s="25">
        <v>2101</v>
      </c>
      <c r="F2926" s="23">
        <v>10721300</v>
      </c>
      <c r="G2926" s="26" t="s">
        <v>171</v>
      </c>
      <c r="H2926" s="27">
        <v>222354</v>
      </c>
      <c r="I2926" s="215">
        <v>610.75</v>
      </c>
      <c r="J2926" s="27"/>
      <c r="K2926" s="38">
        <f t="shared" si="63"/>
        <v>222354</v>
      </c>
      <c r="L2926" s="432"/>
    </row>
    <row r="2927" spans="1:12" x14ac:dyDescent="0.35">
      <c r="A2927" s="23">
        <v>22020901</v>
      </c>
      <c r="B2927" s="437" t="s">
        <v>2891</v>
      </c>
      <c r="C2927" s="23">
        <v>70131</v>
      </c>
      <c r="D2927" s="24">
        <v>0</v>
      </c>
      <c r="E2927" s="25">
        <v>2101</v>
      </c>
      <c r="F2927" s="23">
        <v>10720500</v>
      </c>
      <c r="G2927" s="26" t="s">
        <v>171</v>
      </c>
      <c r="H2927" s="67">
        <v>185413</v>
      </c>
      <c r="I2927" s="224">
        <v>105044.81</v>
      </c>
      <c r="J2927" s="67">
        <v>164587</v>
      </c>
      <c r="K2927" s="70">
        <f t="shared" si="63"/>
        <v>350000</v>
      </c>
      <c r="L2927" s="199"/>
    </row>
    <row r="2928" spans="1:12" x14ac:dyDescent="0.35">
      <c r="A2928" s="23">
        <v>22020901</v>
      </c>
      <c r="B2928" s="437" t="s">
        <v>2891</v>
      </c>
      <c r="C2928" s="23">
        <v>70133</v>
      </c>
      <c r="D2928" s="24" t="s">
        <v>192</v>
      </c>
      <c r="E2928" s="85" t="s">
        <v>2619</v>
      </c>
      <c r="F2928" s="23">
        <v>10721300</v>
      </c>
      <c r="G2928" s="26" t="s">
        <v>171</v>
      </c>
      <c r="H2928" s="27">
        <v>34073.915967000001</v>
      </c>
      <c r="I2928" s="215"/>
      <c r="J2928" s="27">
        <v>20000</v>
      </c>
      <c r="K2928" s="38">
        <f t="shared" si="63"/>
        <v>54073.915967000001</v>
      </c>
      <c r="L2928" s="199"/>
    </row>
    <row r="2929" spans="1:12" x14ac:dyDescent="0.35">
      <c r="A2929" s="411">
        <v>22020901</v>
      </c>
      <c r="B2929" s="437" t="s">
        <v>2891</v>
      </c>
      <c r="C2929" s="411">
        <v>70131</v>
      </c>
      <c r="D2929" s="411" t="s">
        <v>192</v>
      </c>
      <c r="E2929" s="413" t="s">
        <v>193</v>
      </c>
      <c r="F2929" s="411">
        <v>10721300</v>
      </c>
      <c r="G2929" s="465" t="s">
        <v>171</v>
      </c>
      <c r="H2929" s="481">
        <v>6868.3226429999995</v>
      </c>
      <c r="I2929" s="503"/>
      <c r="J2929" s="525">
        <v>17132</v>
      </c>
      <c r="K2929" s="429">
        <f t="shared" si="63"/>
        <v>24000.322643</v>
      </c>
      <c r="L2929" s="395"/>
    </row>
    <row r="2930" spans="1:12" x14ac:dyDescent="0.35">
      <c r="A2930" s="34">
        <v>22020901</v>
      </c>
      <c r="B2930" s="437" t="s">
        <v>2891</v>
      </c>
      <c r="C2930" s="34">
        <v>70133</v>
      </c>
      <c r="D2930" s="35">
        <v>0</v>
      </c>
      <c r="E2930" s="36">
        <v>2101</v>
      </c>
      <c r="F2930" s="34">
        <v>10721300</v>
      </c>
      <c r="G2930" s="37" t="s">
        <v>171</v>
      </c>
      <c r="H2930" s="38">
        <v>3797678.1779999998</v>
      </c>
      <c r="I2930" s="218">
        <v>4909.42</v>
      </c>
      <c r="J2930" s="38"/>
      <c r="K2930" s="38">
        <f t="shared" si="63"/>
        <v>3797678.1779999998</v>
      </c>
      <c r="L2930" s="209"/>
    </row>
    <row r="2931" spans="1:12" x14ac:dyDescent="0.35">
      <c r="A2931" s="23">
        <v>22020901</v>
      </c>
      <c r="B2931" s="437" t="s">
        <v>2891</v>
      </c>
      <c r="C2931" s="23">
        <v>70131</v>
      </c>
      <c r="D2931" s="24">
        <v>0</v>
      </c>
      <c r="E2931" s="25">
        <v>2101</v>
      </c>
      <c r="F2931" s="23">
        <v>10721300</v>
      </c>
      <c r="G2931" s="26" t="s">
        <v>171</v>
      </c>
      <c r="H2931" s="27">
        <v>2400000</v>
      </c>
      <c r="I2931" s="215"/>
      <c r="J2931" s="41"/>
      <c r="K2931" s="27">
        <f>H2931+J2931</f>
        <v>2400000</v>
      </c>
      <c r="L2931" s="199"/>
    </row>
    <row r="2932" spans="1:12" x14ac:dyDescent="0.35">
      <c r="A2932" s="23">
        <v>22020901</v>
      </c>
      <c r="B2932" s="437" t="s">
        <v>2891</v>
      </c>
      <c r="C2932" s="23">
        <v>70131</v>
      </c>
      <c r="D2932" s="24">
        <v>0</v>
      </c>
      <c r="E2932" s="25">
        <v>2101</v>
      </c>
      <c r="F2932" s="23">
        <v>10721300</v>
      </c>
      <c r="G2932" s="26" t="s">
        <v>171</v>
      </c>
      <c r="H2932" s="67">
        <v>216660</v>
      </c>
      <c r="I2932" s="224"/>
      <c r="J2932" s="271"/>
      <c r="K2932" s="67">
        <f t="shared" ref="K2932:K2972" si="64">SUM(H2932,J2932)</f>
        <v>216660</v>
      </c>
      <c r="L2932" s="199"/>
    </row>
    <row r="2933" spans="1:12" x14ac:dyDescent="0.35">
      <c r="A2933" s="23">
        <v>22020901</v>
      </c>
      <c r="B2933" s="437" t="s">
        <v>2891</v>
      </c>
      <c r="C2933" s="23">
        <v>70133</v>
      </c>
      <c r="D2933" s="24">
        <v>0</v>
      </c>
      <c r="E2933" s="25">
        <v>2101</v>
      </c>
      <c r="F2933" s="23">
        <v>10721300</v>
      </c>
      <c r="G2933" s="26" t="s">
        <v>171</v>
      </c>
      <c r="H2933" s="27">
        <v>40656</v>
      </c>
      <c r="I2933" s="215">
        <v>1034.25</v>
      </c>
      <c r="J2933" s="27"/>
      <c r="K2933" s="27">
        <f t="shared" si="64"/>
        <v>40656</v>
      </c>
      <c r="L2933" s="199"/>
    </row>
    <row r="2934" spans="1:12" x14ac:dyDescent="0.35">
      <c r="A2934" s="23">
        <v>22020901</v>
      </c>
      <c r="B2934" s="437" t="s">
        <v>2891</v>
      </c>
      <c r="C2934" s="23">
        <v>70133</v>
      </c>
      <c r="D2934" s="24">
        <v>0</v>
      </c>
      <c r="E2934" s="25">
        <v>2101</v>
      </c>
      <c r="F2934" s="23">
        <v>10721300</v>
      </c>
      <c r="G2934" s="26" t="s">
        <v>171</v>
      </c>
      <c r="H2934" s="27">
        <v>1020.6</v>
      </c>
      <c r="I2934" s="215">
        <v>7036</v>
      </c>
      <c r="J2934" s="27">
        <v>13979.4</v>
      </c>
      <c r="K2934" s="27">
        <f t="shared" si="64"/>
        <v>15000</v>
      </c>
      <c r="L2934" s="199"/>
    </row>
    <row r="2935" spans="1:12" x14ac:dyDescent="0.35">
      <c r="A2935" s="23">
        <v>22020901</v>
      </c>
      <c r="B2935" s="437" t="s">
        <v>2891</v>
      </c>
      <c r="C2935" s="23">
        <v>70131</v>
      </c>
      <c r="D2935" s="24">
        <v>0</v>
      </c>
      <c r="E2935" s="25">
        <v>2101</v>
      </c>
      <c r="F2935" s="23">
        <v>10721300</v>
      </c>
      <c r="G2935" s="26" t="s">
        <v>171</v>
      </c>
      <c r="H2935" s="67">
        <v>142951</v>
      </c>
      <c r="I2935" s="224">
        <v>19405</v>
      </c>
      <c r="J2935" s="67"/>
      <c r="K2935" s="67">
        <f t="shared" si="64"/>
        <v>142951</v>
      </c>
      <c r="L2935" s="199"/>
    </row>
    <row r="2936" spans="1:12" x14ac:dyDescent="0.35">
      <c r="A2936" s="23">
        <v>22020901</v>
      </c>
      <c r="B2936" s="437" t="s">
        <v>2891</v>
      </c>
      <c r="C2936" s="23">
        <v>70133</v>
      </c>
      <c r="D2936" s="24">
        <v>0</v>
      </c>
      <c r="E2936" s="25">
        <v>2101</v>
      </c>
      <c r="F2936" s="23">
        <v>10721300</v>
      </c>
      <c r="G2936" s="26" t="s">
        <v>171</v>
      </c>
      <c r="H2936" s="27"/>
      <c r="I2936" s="215"/>
      <c r="J2936" s="27">
        <v>150000</v>
      </c>
      <c r="K2936" s="41">
        <f t="shared" si="64"/>
        <v>150000</v>
      </c>
      <c r="L2936" s="199"/>
    </row>
    <row r="2937" spans="1:12" x14ac:dyDescent="0.35">
      <c r="A2937" s="23">
        <v>22020901</v>
      </c>
      <c r="B2937" s="437" t="s">
        <v>2891</v>
      </c>
      <c r="C2937" s="23">
        <v>70133</v>
      </c>
      <c r="D2937" s="24">
        <v>0</v>
      </c>
      <c r="E2937" s="25">
        <v>2101</v>
      </c>
      <c r="F2937" s="23">
        <v>10721300</v>
      </c>
      <c r="G2937" s="26" t="s">
        <v>171</v>
      </c>
      <c r="H2937" s="27">
        <v>100.8</v>
      </c>
      <c r="I2937" s="215">
        <v>0</v>
      </c>
      <c r="J2937" s="27">
        <v>5000</v>
      </c>
      <c r="K2937" s="27">
        <f t="shared" si="64"/>
        <v>5100.8</v>
      </c>
      <c r="L2937" s="199"/>
    </row>
    <row r="2938" spans="1:12" x14ac:dyDescent="0.35">
      <c r="A2938" s="23">
        <v>22020901</v>
      </c>
      <c r="B2938" s="437" t="s">
        <v>2892</v>
      </c>
      <c r="C2938" s="23">
        <v>70133</v>
      </c>
      <c r="D2938" s="24">
        <v>0</v>
      </c>
      <c r="E2938" s="25">
        <v>2101</v>
      </c>
      <c r="F2938" s="23">
        <v>10721300</v>
      </c>
      <c r="G2938" s="26" t="s">
        <v>171</v>
      </c>
      <c r="H2938" s="27">
        <v>4177.95</v>
      </c>
      <c r="I2938" s="215">
        <v>1055.5</v>
      </c>
      <c r="J2938" s="27">
        <v>300000</v>
      </c>
      <c r="K2938" s="27">
        <f t="shared" si="64"/>
        <v>304177.95</v>
      </c>
      <c r="L2938" s="199"/>
    </row>
    <row r="2939" spans="1:12" x14ac:dyDescent="0.35">
      <c r="A2939" s="23">
        <v>22020901</v>
      </c>
      <c r="B2939" s="437" t="s">
        <v>2892</v>
      </c>
      <c r="C2939" s="23">
        <v>70131</v>
      </c>
      <c r="D2939" s="24">
        <v>0</v>
      </c>
      <c r="E2939" s="25">
        <v>2101</v>
      </c>
      <c r="F2939" s="23">
        <v>10721300</v>
      </c>
      <c r="G2939" s="26" t="s">
        <v>171</v>
      </c>
      <c r="H2939" s="27">
        <v>36928.5</v>
      </c>
      <c r="I2939" s="215">
        <v>5761</v>
      </c>
      <c r="J2939" s="27"/>
      <c r="K2939" s="27">
        <f t="shared" si="64"/>
        <v>36928.5</v>
      </c>
      <c r="L2939" s="199"/>
    </row>
    <row r="2940" spans="1:12" x14ac:dyDescent="0.35">
      <c r="A2940" s="23">
        <v>22020901</v>
      </c>
      <c r="B2940" s="437" t="s">
        <v>2893</v>
      </c>
      <c r="C2940" s="23">
        <v>70131</v>
      </c>
      <c r="D2940" s="24">
        <v>0</v>
      </c>
      <c r="E2940" s="25">
        <v>2101</v>
      </c>
      <c r="F2940" s="23">
        <v>10721300</v>
      </c>
      <c r="G2940" s="26" t="s">
        <v>171</v>
      </c>
      <c r="H2940" s="67">
        <v>55717.451999999997</v>
      </c>
      <c r="I2940" s="224">
        <v>16989.419999999998</v>
      </c>
      <c r="J2940" s="67"/>
      <c r="K2940" s="67">
        <f t="shared" si="64"/>
        <v>55717.451999999997</v>
      </c>
      <c r="L2940" s="199"/>
    </row>
    <row r="2941" spans="1:12" x14ac:dyDescent="0.35">
      <c r="A2941" s="23">
        <v>22020901</v>
      </c>
      <c r="B2941" s="437" t="s">
        <v>2893</v>
      </c>
      <c r="C2941" s="23">
        <v>70131</v>
      </c>
      <c r="D2941" s="24">
        <v>0</v>
      </c>
      <c r="E2941" s="25">
        <v>2101</v>
      </c>
      <c r="F2941" s="23">
        <v>10721300</v>
      </c>
      <c r="G2941" s="26" t="s">
        <v>171</v>
      </c>
      <c r="H2941" s="67">
        <v>31500</v>
      </c>
      <c r="I2941" s="224">
        <v>2253</v>
      </c>
      <c r="J2941" s="67"/>
      <c r="K2941" s="67">
        <f t="shared" si="64"/>
        <v>31500</v>
      </c>
      <c r="L2941" s="199"/>
    </row>
    <row r="2942" spans="1:12" x14ac:dyDescent="0.35">
      <c r="A2942" s="23">
        <v>22020901</v>
      </c>
      <c r="B2942" s="437" t="s">
        <v>2893</v>
      </c>
      <c r="C2942" s="23">
        <v>70133</v>
      </c>
      <c r="D2942" s="24">
        <v>0</v>
      </c>
      <c r="E2942" s="25">
        <v>2101</v>
      </c>
      <c r="F2942" s="23">
        <v>10721300</v>
      </c>
      <c r="G2942" s="26" t="s">
        <v>171</v>
      </c>
      <c r="H2942" s="67">
        <v>2494536</v>
      </c>
      <c r="I2942" s="224">
        <v>62285.109999999993</v>
      </c>
      <c r="J2942" s="67"/>
      <c r="K2942" s="67">
        <f t="shared" si="64"/>
        <v>2494536</v>
      </c>
      <c r="L2942" s="199"/>
    </row>
    <row r="2943" spans="1:12" x14ac:dyDescent="0.35">
      <c r="A2943" s="23">
        <v>22020901</v>
      </c>
      <c r="B2943" s="437" t="s">
        <v>2893</v>
      </c>
      <c r="C2943" s="23">
        <v>70133</v>
      </c>
      <c r="D2943" s="24">
        <v>0</v>
      </c>
      <c r="E2943" s="25">
        <v>2101</v>
      </c>
      <c r="F2943" s="23">
        <v>10721300</v>
      </c>
      <c r="G2943" s="26" t="s">
        <v>171</v>
      </c>
      <c r="H2943" s="27">
        <v>43361.387999999999</v>
      </c>
      <c r="I2943" s="215">
        <v>10262</v>
      </c>
      <c r="J2943" s="27"/>
      <c r="K2943" s="27">
        <f t="shared" si="64"/>
        <v>43361.387999999999</v>
      </c>
      <c r="L2943" s="199"/>
    </row>
    <row r="2944" spans="1:12" x14ac:dyDescent="0.35">
      <c r="A2944" s="23">
        <v>22020901</v>
      </c>
      <c r="B2944" s="437" t="s">
        <v>2893</v>
      </c>
      <c r="C2944" s="23">
        <v>70131</v>
      </c>
      <c r="D2944" s="24">
        <v>0</v>
      </c>
      <c r="E2944" s="25">
        <v>2101</v>
      </c>
      <c r="F2944" s="23">
        <v>10721300</v>
      </c>
      <c r="G2944" s="26" t="s">
        <v>171</v>
      </c>
      <c r="H2944" s="67">
        <v>154000</v>
      </c>
      <c r="I2944" s="224"/>
      <c r="J2944" s="68"/>
      <c r="K2944" s="67">
        <f t="shared" si="64"/>
        <v>154000</v>
      </c>
      <c r="L2944" s="200"/>
    </row>
    <row r="2945" spans="1:12" x14ac:dyDescent="0.35">
      <c r="A2945" s="23">
        <v>22020901</v>
      </c>
      <c r="B2945" s="437" t="s">
        <v>2893</v>
      </c>
      <c r="C2945" s="23">
        <v>70133</v>
      </c>
      <c r="D2945" s="24">
        <v>0</v>
      </c>
      <c r="E2945" s="25">
        <v>2101</v>
      </c>
      <c r="F2945" s="23">
        <v>10721300</v>
      </c>
      <c r="G2945" s="26" t="s">
        <v>171</v>
      </c>
      <c r="H2945" s="27">
        <v>178791.9</v>
      </c>
      <c r="I2945" s="215">
        <v>19869</v>
      </c>
      <c r="J2945" s="27"/>
      <c r="K2945" s="41">
        <f t="shared" si="64"/>
        <v>178791.9</v>
      </c>
      <c r="L2945" s="199"/>
    </row>
    <row r="2946" spans="1:12" x14ac:dyDescent="0.35">
      <c r="A2946" s="23">
        <v>22020901</v>
      </c>
      <c r="B2946" s="437" t="s">
        <v>2893</v>
      </c>
      <c r="C2946" s="23">
        <v>70133</v>
      </c>
      <c r="D2946" s="24">
        <v>0</v>
      </c>
      <c r="E2946" s="25">
        <v>2101</v>
      </c>
      <c r="F2946" s="23">
        <v>10721300</v>
      </c>
      <c r="G2946" s="26" t="s">
        <v>171</v>
      </c>
      <c r="H2946" s="101">
        <v>259891.8</v>
      </c>
      <c r="I2946" s="255">
        <v>137900</v>
      </c>
      <c r="J2946" s="101"/>
      <c r="K2946" s="101">
        <f t="shared" si="64"/>
        <v>259891.8</v>
      </c>
      <c r="L2946" s="200"/>
    </row>
    <row r="2947" spans="1:12" x14ac:dyDescent="0.35">
      <c r="A2947" s="23">
        <v>22020901</v>
      </c>
      <c r="B2947" s="437" t="s">
        <v>2893</v>
      </c>
      <c r="C2947" s="23">
        <v>70133</v>
      </c>
      <c r="D2947" s="24">
        <v>0</v>
      </c>
      <c r="E2947" s="25">
        <v>2101</v>
      </c>
      <c r="F2947" s="23">
        <v>10721300</v>
      </c>
      <c r="G2947" s="26" t="s">
        <v>171</v>
      </c>
      <c r="H2947" s="101">
        <v>420000</v>
      </c>
      <c r="I2947" s="255">
        <v>347450.79</v>
      </c>
      <c r="J2947" s="101">
        <v>580000</v>
      </c>
      <c r="K2947" s="101">
        <f t="shared" si="64"/>
        <v>1000000</v>
      </c>
      <c r="L2947" s="199"/>
    </row>
    <row r="2948" spans="1:12" x14ac:dyDescent="0.35">
      <c r="A2948" s="23">
        <v>22020901</v>
      </c>
      <c r="B2948" s="437" t="s">
        <v>2893</v>
      </c>
      <c r="C2948" s="23">
        <v>70131</v>
      </c>
      <c r="D2948" s="24">
        <v>0</v>
      </c>
      <c r="E2948" s="25">
        <v>2101</v>
      </c>
      <c r="F2948" s="23">
        <v>10721300</v>
      </c>
      <c r="G2948" s="28" t="s">
        <v>171</v>
      </c>
      <c r="H2948" s="103">
        <v>18022.2</v>
      </c>
      <c r="I2948" s="256">
        <v>100111.31999999999</v>
      </c>
      <c r="J2948" s="103">
        <v>481978</v>
      </c>
      <c r="K2948" s="103">
        <f t="shared" si="64"/>
        <v>500000.2</v>
      </c>
      <c r="L2948" s="199"/>
    </row>
    <row r="2949" spans="1:12" x14ac:dyDescent="0.35">
      <c r="A2949" s="34">
        <v>22020901</v>
      </c>
      <c r="B2949" s="437" t="s">
        <v>2893</v>
      </c>
      <c r="C2949" s="34">
        <v>70133</v>
      </c>
      <c r="D2949" s="35">
        <v>0</v>
      </c>
      <c r="E2949" s="36">
        <v>2101</v>
      </c>
      <c r="F2949" s="34">
        <v>10721300</v>
      </c>
      <c r="G2949" s="37" t="s">
        <v>171</v>
      </c>
      <c r="H2949" s="99">
        <v>91849.8</v>
      </c>
      <c r="I2949" s="254">
        <v>52954.1</v>
      </c>
      <c r="J2949" s="99"/>
      <c r="K2949" s="99">
        <f t="shared" si="64"/>
        <v>91849.8</v>
      </c>
      <c r="L2949" s="209"/>
    </row>
    <row r="2950" spans="1:12" x14ac:dyDescent="0.35">
      <c r="A2950" s="54">
        <v>22020901</v>
      </c>
      <c r="B2950" s="437" t="s">
        <v>2893</v>
      </c>
      <c r="C2950" s="54">
        <v>70131</v>
      </c>
      <c r="D2950" s="55">
        <v>0</v>
      </c>
      <c r="E2950" s="56">
        <v>2101</v>
      </c>
      <c r="F2950" s="54">
        <v>10721300</v>
      </c>
      <c r="G2950" s="57" t="s">
        <v>171</v>
      </c>
      <c r="H2950" s="58">
        <v>105227</v>
      </c>
      <c r="I2950" s="221">
        <v>0</v>
      </c>
      <c r="J2950" s="87"/>
      <c r="K2950" s="58">
        <f t="shared" si="64"/>
        <v>105227</v>
      </c>
      <c r="L2950" s="204" t="s">
        <v>2555</v>
      </c>
    </row>
    <row r="2951" spans="1:12" x14ac:dyDescent="0.35">
      <c r="A2951" s="54">
        <v>22020901</v>
      </c>
      <c r="B2951" s="437" t="s">
        <v>2893</v>
      </c>
      <c r="C2951" s="54">
        <v>70133</v>
      </c>
      <c r="D2951" s="55">
        <v>0</v>
      </c>
      <c r="E2951" s="54">
        <v>2101</v>
      </c>
      <c r="F2951" s="54">
        <v>10721300</v>
      </c>
      <c r="G2951" s="57" t="s">
        <v>171</v>
      </c>
      <c r="H2951" s="117">
        <v>43157</v>
      </c>
      <c r="I2951" s="263">
        <v>8890</v>
      </c>
      <c r="J2951" s="117"/>
      <c r="K2951" s="117">
        <f t="shared" si="64"/>
        <v>43157</v>
      </c>
      <c r="L2951" s="204" t="s">
        <v>2556</v>
      </c>
    </row>
    <row r="2952" spans="1:12" x14ac:dyDescent="0.35">
      <c r="A2952" s="54">
        <v>22020901</v>
      </c>
      <c r="B2952" s="437" t="s">
        <v>2893</v>
      </c>
      <c r="C2952" s="54">
        <v>70133</v>
      </c>
      <c r="D2952" s="55">
        <v>0</v>
      </c>
      <c r="E2952" s="56">
        <v>2101</v>
      </c>
      <c r="F2952" s="54">
        <v>10721300</v>
      </c>
      <c r="G2952" s="57" t="s">
        <v>171</v>
      </c>
      <c r="H2952" s="58">
        <v>283298.56799999997</v>
      </c>
      <c r="I2952" s="221">
        <v>119012.07</v>
      </c>
      <c r="J2952" s="58"/>
      <c r="K2952" s="58">
        <f t="shared" si="64"/>
        <v>283298.56799999997</v>
      </c>
      <c r="L2952" s="204" t="s">
        <v>2557</v>
      </c>
    </row>
    <row r="2953" spans="1:12" x14ac:dyDescent="0.35">
      <c r="A2953" s="54">
        <v>22020901</v>
      </c>
      <c r="B2953" s="437" t="s">
        <v>2893</v>
      </c>
      <c r="C2953" s="54">
        <v>70131</v>
      </c>
      <c r="D2953" s="55">
        <v>0</v>
      </c>
      <c r="E2953" s="56">
        <v>2101</v>
      </c>
      <c r="F2953" s="54">
        <v>10721300</v>
      </c>
      <c r="G2953" s="57" t="s">
        <v>171</v>
      </c>
      <c r="H2953" s="117">
        <v>121607</v>
      </c>
      <c r="I2953" s="263"/>
      <c r="J2953" s="117"/>
      <c r="K2953" s="117">
        <f t="shared" si="64"/>
        <v>121607</v>
      </c>
      <c r="L2953" s="204" t="s">
        <v>2558</v>
      </c>
    </row>
    <row r="2954" spans="1:12" x14ac:dyDescent="0.35">
      <c r="A2954" s="23">
        <v>22020901</v>
      </c>
      <c r="B2954" s="437" t="s">
        <v>2893</v>
      </c>
      <c r="C2954" s="23">
        <v>70133</v>
      </c>
      <c r="D2954" s="24">
        <v>0</v>
      </c>
      <c r="E2954" s="25">
        <v>2101</v>
      </c>
      <c r="F2954" s="23">
        <v>10721300</v>
      </c>
      <c r="G2954" s="26" t="s">
        <v>171</v>
      </c>
      <c r="H2954" s="106">
        <v>20000</v>
      </c>
      <c r="I2954" s="260">
        <v>536</v>
      </c>
      <c r="J2954" s="106"/>
      <c r="K2954" s="101">
        <f t="shared" si="64"/>
        <v>20000</v>
      </c>
      <c r="L2954" s="199"/>
    </row>
    <row r="2955" spans="1:12" x14ac:dyDescent="0.35">
      <c r="A2955" s="23">
        <v>22020901</v>
      </c>
      <c r="B2955" s="437" t="s">
        <v>2893</v>
      </c>
      <c r="C2955" s="23">
        <v>70133</v>
      </c>
      <c r="D2955" s="24">
        <v>0</v>
      </c>
      <c r="E2955" s="25">
        <v>2101</v>
      </c>
      <c r="F2955" s="23">
        <v>10721300</v>
      </c>
      <c r="G2955" s="26" t="s">
        <v>171</v>
      </c>
      <c r="H2955" s="101">
        <v>1069200</v>
      </c>
      <c r="I2955" s="255">
        <v>0</v>
      </c>
      <c r="J2955" s="106"/>
      <c r="K2955" s="101">
        <f t="shared" si="64"/>
        <v>1069200</v>
      </c>
      <c r="L2955" s="199"/>
    </row>
    <row r="2956" spans="1:12" x14ac:dyDescent="0.35">
      <c r="A2956" s="23">
        <v>22020901</v>
      </c>
      <c r="B2956" s="437" t="s">
        <v>2893</v>
      </c>
      <c r="C2956" s="23">
        <v>70131</v>
      </c>
      <c r="D2956" s="24">
        <v>0</v>
      </c>
      <c r="E2956" s="25">
        <v>2101</v>
      </c>
      <c r="F2956" s="23">
        <v>10721300</v>
      </c>
      <c r="G2956" s="26" t="s">
        <v>171</v>
      </c>
      <c r="H2956" s="101">
        <v>9448</v>
      </c>
      <c r="I2956" s="255">
        <v>2965.94</v>
      </c>
      <c r="J2956" s="101"/>
      <c r="K2956" s="101">
        <f t="shared" si="64"/>
        <v>9448</v>
      </c>
      <c r="L2956" s="199"/>
    </row>
    <row r="2957" spans="1:12" x14ac:dyDescent="0.35">
      <c r="A2957" s="23">
        <v>22020901</v>
      </c>
      <c r="B2957" s="437" t="s">
        <v>2893</v>
      </c>
      <c r="C2957" s="23">
        <v>70133</v>
      </c>
      <c r="D2957" s="24">
        <v>0</v>
      </c>
      <c r="E2957" s="23">
        <v>2101</v>
      </c>
      <c r="F2957" s="23">
        <v>10721300</v>
      </c>
      <c r="G2957" s="26" t="s">
        <v>171</v>
      </c>
      <c r="H2957" s="101">
        <v>26464</v>
      </c>
      <c r="I2957" s="255">
        <v>566.5</v>
      </c>
      <c r="J2957" s="101"/>
      <c r="K2957" s="101">
        <f t="shared" si="64"/>
        <v>26464</v>
      </c>
      <c r="L2957" s="199"/>
    </row>
    <row r="2958" spans="1:12" x14ac:dyDescent="0.35">
      <c r="A2958" s="23">
        <v>22020901</v>
      </c>
      <c r="B2958" s="437" t="s">
        <v>2893</v>
      </c>
      <c r="C2958" s="23">
        <v>70131</v>
      </c>
      <c r="D2958" s="24">
        <v>0</v>
      </c>
      <c r="E2958" s="25">
        <v>2101</v>
      </c>
      <c r="F2958" s="23">
        <v>10721300</v>
      </c>
      <c r="G2958" s="26" t="s">
        <v>171</v>
      </c>
      <c r="H2958" s="106">
        <v>63487</v>
      </c>
      <c r="I2958" s="260">
        <v>26222.26</v>
      </c>
      <c r="J2958" s="101"/>
      <c r="K2958" s="101">
        <f t="shared" si="64"/>
        <v>63487</v>
      </c>
      <c r="L2958" s="199"/>
    </row>
    <row r="2959" spans="1:12" x14ac:dyDescent="0.35">
      <c r="A2959" s="23">
        <v>22020901</v>
      </c>
      <c r="B2959" s="437" t="s">
        <v>2891</v>
      </c>
      <c r="C2959" s="23">
        <v>70131</v>
      </c>
      <c r="D2959" s="24">
        <v>0</v>
      </c>
      <c r="E2959" s="25">
        <v>2101</v>
      </c>
      <c r="F2959" s="23">
        <v>10721300</v>
      </c>
      <c r="G2959" s="26" t="s">
        <v>171</v>
      </c>
      <c r="H2959" s="136">
        <v>15000</v>
      </c>
      <c r="I2959" s="270">
        <v>19000</v>
      </c>
      <c r="J2959" s="136">
        <v>50000</v>
      </c>
      <c r="K2959" s="135">
        <f t="shared" si="64"/>
        <v>65000</v>
      </c>
      <c r="L2959" s="199"/>
    </row>
    <row r="2960" spans="1:12" x14ac:dyDescent="0.35">
      <c r="A2960" s="23">
        <v>22020806</v>
      </c>
      <c r="B2960" s="437" t="s">
        <v>2890</v>
      </c>
      <c r="C2960" s="23">
        <v>70133</v>
      </c>
      <c r="D2960" s="24">
        <v>0</v>
      </c>
      <c r="E2960" s="25">
        <v>2101</v>
      </c>
      <c r="F2960" s="23">
        <v>10721300</v>
      </c>
      <c r="G2960" s="26" t="s">
        <v>170</v>
      </c>
      <c r="H2960" s="67">
        <v>16000000</v>
      </c>
      <c r="I2960" s="224"/>
      <c r="J2960" s="68"/>
      <c r="K2960" s="428">
        <f t="shared" si="64"/>
        <v>16000000</v>
      </c>
      <c r="L2960" s="199"/>
    </row>
    <row r="2961" spans="1:12" x14ac:dyDescent="0.35">
      <c r="A2961" s="23">
        <v>22020806</v>
      </c>
      <c r="B2961" s="437" t="s">
        <v>2890</v>
      </c>
      <c r="C2961" s="23">
        <v>70131</v>
      </c>
      <c r="D2961" s="24">
        <v>0</v>
      </c>
      <c r="E2961" s="25">
        <v>2101</v>
      </c>
      <c r="F2961" s="23">
        <v>10721300</v>
      </c>
      <c r="G2961" s="26" t="s">
        <v>170</v>
      </c>
      <c r="H2961" s="27">
        <v>2560000</v>
      </c>
      <c r="I2961" s="215">
        <v>1110000</v>
      </c>
      <c r="J2961" s="27">
        <v>1440000</v>
      </c>
      <c r="K2961" s="27">
        <f t="shared" si="64"/>
        <v>4000000</v>
      </c>
      <c r="L2961" s="199"/>
    </row>
    <row r="2962" spans="1:12" x14ac:dyDescent="0.35">
      <c r="A2962" s="23">
        <v>22020806</v>
      </c>
      <c r="B2962" s="437" t="s">
        <v>2890</v>
      </c>
      <c r="C2962" s="23">
        <v>70133</v>
      </c>
      <c r="D2962" s="24">
        <v>0</v>
      </c>
      <c r="E2962" s="25">
        <v>2101</v>
      </c>
      <c r="F2962" s="23">
        <v>10721300</v>
      </c>
      <c r="G2962" s="26" t="s">
        <v>170</v>
      </c>
      <c r="H2962" s="27">
        <v>44100</v>
      </c>
      <c r="I2962" s="215"/>
      <c r="J2962" s="27">
        <v>55900</v>
      </c>
      <c r="K2962" s="27">
        <f t="shared" si="64"/>
        <v>100000</v>
      </c>
      <c r="L2962" s="199"/>
    </row>
    <row r="2963" spans="1:12" x14ac:dyDescent="0.35">
      <c r="A2963" s="23">
        <v>22020806</v>
      </c>
      <c r="B2963" s="437" t="s">
        <v>2890</v>
      </c>
      <c r="C2963" s="23">
        <v>70133</v>
      </c>
      <c r="D2963" s="24">
        <v>0</v>
      </c>
      <c r="E2963" s="25">
        <v>2101</v>
      </c>
      <c r="F2963" s="23">
        <v>10721300</v>
      </c>
      <c r="G2963" s="26" t="s">
        <v>170</v>
      </c>
      <c r="H2963" s="27">
        <v>134400</v>
      </c>
      <c r="I2963" s="215">
        <v>63589.59</v>
      </c>
      <c r="J2963" s="27"/>
      <c r="K2963" s="39">
        <f t="shared" si="64"/>
        <v>134400</v>
      </c>
      <c r="L2963" s="199"/>
    </row>
    <row r="2964" spans="1:12" x14ac:dyDescent="0.35">
      <c r="A2964" s="23">
        <v>22020806</v>
      </c>
      <c r="B2964" s="437" t="s">
        <v>2892</v>
      </c>
      <c r="C2964" s="23">
        <v>70133</v>
      </c>
      <c r="D2964" s="24">
        <v>0</v>
      </c>
      <c r="E2964" s="25">
        <v>2101</v>
      </c>
      <c r="F2964" s="23">
        <v>10721300</v>
      </c>
      <c r="G2964" s="26" t="s">
        <v>170</v>
      </c>
      <c r="H2964" s="27">
        <v>0</v>
      </c>
      <c r="I2964" s="215"/>
      <c r="J2964" s="41">
        <v>500000</v>
      </c>
      <c r="K2964" s="27">
        <f t="shared" si="64"/>
        <v>500000</v>
      </c>
      <c r="L2964" s="199"/>
    </row>
    <row r="2965" spans="1:12" x14ac:dyDescent="0.35">
      <c r="A2965" s="23">
        <v>22020806</v>
      </c>
      <c r="B2965" s="437" t="s">
        <v>2893</v>
      </c>
      <c r="C2965" s="23">
        <v>70133</v>
      </c>
      <c r="D2965" s="24">
        <v>0</v>
      </c>
      <c r="E2965" s="25">
        <v>2101</v>
      </c>
      <c r="F2965" s="23">
        <v>10721300</v>
      </c>
      <c r="G2965" s="26" t="s">
        <v>170</v>
      </c>
      <c r="H2965" s="67">
        <v>1932105</v>
      </c>
      <c r="I2965" s="224">
        <v>525000</v>
      </c>
      <c r="J2965" s="67"/>
      <c r="K2965" s="67">
        <f t="shared" si="64"/>
        <v>1932105</v>
      </c>
      <c r="L2965" s="199"/>
    </row>
    <row r="2966" spans="1:12" x14ac:dyDescent="0.35">
      <c r="A2966" s="23">
        <v>22020806</v>
      </c>
      <c r="B2966" s="437" t="s">
        <v>2893</v>
      </c>
      <c r="C2966" s="23">
        <v>70131</v>
      </c>
      <c r="D2966" s="24">
        <v>0</v>
      </c>
      <c r="E2966" s="25">
        <v>2101</v>
      </c>
      <c r="F2966" s="23">
        <v>10721300</v>
      </c>
      <c r="G2966" s="26" t="s">
        <v>170</v>
      </c>
      <c r="H2966" s="67">
        <v>40000</v>
      </c>
      <c r="I2966" s="224"/>
      <c r="J2966" s="68">
        <v>210000</v>
      </c>
      <c r="K2966" s="67">
        <f t="shared" si="64"/>
        <v>250000</v>
      </c>
      <c r="L2966" s="200"/>
    </row>
    <row r="2967" spans="1:12" x14ac:dyDescent="0.35">
      <c r="A2967" s="23">
        <v>22020806</v>
      </c>
      <c r="B2967" s="437" t="s">
        <v>2893</v>
      </c>
      <c r="C2967" s="23">
        <v>70133</v>
      </c>
      <c r="D2967" s="24">
        <v>0</v>
      </c>
      <c r="E2967" s="25">
        <v>2101</v>
      </c>
      <c r="F2967" s="23">
        <v>10721300</v>
      </c>
      <c r="G2967" s="26" t="s">
        <v>170</v>
      </c>
      <c r="H2967" s="101">
        <v>100000</v>
      </c>
      <c r="I2967" s="255"/>
      <c r="J2967" s="106"/>
      <c r="K2967" s="101">
        <f t="shared" si="64"/>
        <v>100000</v>
      </c>
      <c r="L2967" s="200"/>
    </row>
    <row r="2968" spans="1:12" x14ac:dyDescent="0.35">
      <c r="A2968" s="23">
        <v>22020806</v>
      </c>
      <c r="B2968" s="437" t="s">
        <v>2893</v>
      </c>
      <c r="C2968" s="23">
        <v>70131</v>
      </c>
      <c r="D2968" s="24">
        <v>0</v>
      </c>
      <c r="E2968" s="25">
        <v>2101</v>
      </c>
      <c r="F2968" s="23">
        <v>10721300</v>
      </c>
      <c r="G2968" s="26" t="s">
        <v>170</v>
      </c>
      <c r="H2968" s="101">
        <v>25000</v>
      </c>
      <c r="I2968" s="255">
        <v>0</v>
      </c>
      <c r="J2968" s="102"/>
      <c r="K2968" s="101">
        <f t="shared" si="64"/>
        <v>25000</v>
      </c>
      <c r="L2968" s="199"/>
    </row>
    <row r="2969" spans="1:12" x14ac:dyDescent="0.35">
      <c r="A2969" s="54">
        <v>22020806</v>
      </c>
      <c r="B2969" s="437" t="s">
        <v>2893</v>
      </c>
      <c r="C2969" s="54">
        <v>70133</v>
      </c>
      <c r="D2969" s="55">
        <v>0</v>
      </c>
      <c r="E2969" s="54">
        <v>2101</v>
      </c>
      <c r="F2969" s="54">
        <v>10721300</v>
      </c>
      <c r="G2969" s="57" t="s">
        <v>170</v>
      </c>
      <c r="H2969" s="117">
        <v>100000</v>
      </c>
      <c r="I2969" s="263">
        <v>0</v>
      </c>
      <c r="J2969" s="118"/>
      <c r="K2969" s="117">
        <f t="shared" si="64"/>
        <v>100000</v>
      </c>
      <c r="L2969" s="204" t="s">
        <v>2556</v>
      </c>
    </row>
    <row r="2970" spans="1:12" x14ac:dyDescent="0.35">
      <c r="A2970" s="54">
        <v>22020806</v>
      </c>
      <c r="B2970" s="437" t="s">
        <v>2893</v>
      </c>
      <c r="C2970" s="54">
        <v>70133</v>
      </c>
      <c r="D2970" s="55">
        <v>0</v>
      </c>
      <c r="E2970" s="56">
        <v>2101</v>
      </c>
      <c r="F2970" s="54">
        <v>10721300</v>
      </c>
      <c r="G2970" s="57" t="s">
        <v>170</v>
      </c>
      <c r="H2970" s="58">
        <v>196917</v>
      </c>
      <c r="I2970" s="221"/>
      <c r="J2970" s="58">
        <v>500000</v>
      </c>
      <c r="K2970" s="58">
        <f t="shared" si="64"/>
        <v>696917</v>
      </c>
      <c r="L2970" s="204" t="s">
        <v>2557</v>
      </c>
    </row>
    <row r="2971" spans="1:12" x14ac:dyDescent="0.35">
      <c r="A2971" s="23">
        <v>22020803</v>
      </c>
      <c r="B2971" s="437" t="s">
        <v>2890</v>
      </c>
      <c r="C2971" s="23">
        <v>70133</v>
      </c>
      <c r="D2971" s="24">
        <v>0</v>
      </c>
      <c r="E2971" s="25">
        <v>2101</v>
      </c>
      <c r="F2971" s="23">
        <v>10721300</v>
      </c>
      <c r="G2971" s="26" t="s">
        <v>169</v>
      </c>
      <c r="H2971" s="67">
        <v>177408000</v>
      </c>
      <c r="I2971" s="224">
        <v>65769000</v>
      </c>
      <c r="J2971" s="67"/>
      <c r="K2971" s="428">
        <f t="shared" si="64"/>
        <v>177408000</v>
      </c>
      <c r="L2971" s="199"/>
    </row>
    <row r="2972" spans="1:12" x14ac:dyDescent="0.35">
      <c r="A2972" s="23">
        <v>22020803</v>
      </c>
      <c r="B2972" s="437" t="s">
        <v>2890</v>
      </c>
      <c r="C2972" s="23">
        <v>70131</v>
      </c>
      <c r="D2972" s="24">
        <v>0</v>
      </c>
      <c r="E2972" s="25">
        <v>2101</v>
      </c>
      <c r="F2972" s="23">
        <v>10721300</v>
      </c>
      <c r="G2972" s="26" t="s">
        <v>169</v>
      </c>
      <c r="H2972" s="27">
        <v>12800000</v>
      </c>
      <c r="I2972" s="215">
        <v>4450000</v>
      </c>
      <c r="J2972" s="27">
        <v>6000000</v>
      </c>
      <c r="K2972" s="27">
        <f t="shared" si="64"/>
        <v>18800000</v>
      </c>
      <c r="L2972" s="199"/>
    </row>
    <row r="2973" spans="1:12" x14ac:dyDescent="0.35">
      <c r="A2973" s="411">
        <v>22020803</v>
      </c>
      <c r="B2973" s="437" t="s">
        <v>2890</v>
      </c>
      <c r="C2973" s="411">
        <v>70133</v>
      </c>
      <c r="D2973" s="411" t="s">
        <v>192</v>
      </c>
      <c r="E2973" s="413" t="s">
        <v>193</v>
      </c>
      <c r="F2973" s="411" t="s">
        <v>194</v>
      </c>
      <c r="G2973" s="416" t="s">
        <v>169</v>
      </c>
      <c r="H2973" s="418">
        <v>346500</v>
      </c>
      <c r="I2973" s="421">
        <v>142000</v>
      </c>
      <c r="J2973" s="424">
        <v>153500</v>
      </c>
      <c r="K2973" s="418">
        <f>H2973+J2973</f>
        <v>500000</v>
      </c>
      <c r="L2973" s="434"/>
    </row>
    <row r="2974" spans="1:12" x14ac:dyDescent="0.35">
      <c r="A2974" s="23">
        <v>22020803</v>
      </c>
      <c r="B2974" s="437" t="s">
        <v>2890</v>
      </c>
      <c r="C2974" s="23">
        <v>70133</v>
      </c>
      <c r="D2974" s="24">
        <v>0</v>
      </c>
      <c r="E2974" s="25">
        <v>2101</v>
      </c>
      <c r="F2974" s="23">
        <v>10721300</v>
      </c>
      <c r="G2974" s="26" t="s">
        <v>169</v>
      </c>
      <c r="H2974" s="27">
        <v>21000</v>
      </c>
      <c r="I2974" s="215">
        <v>40000</v>
      </c>
      <c r="J2974" s="27"/>
      <c r="K2974" s="27">
        <f t="shared" ref="K2974:K2995" si="65">SUM(H2974,J2974)</f>
        <v>21000</v>
      </c>
      <c r="L2974" s="199"/>
    </row>
    <row r="2975" spans="1:12" x14ac:dyDescent="0.35">
      <c r="A2975" s="23">
        <v>22020803</v>
      </c>
      <c r="B2975" s="437" t="s">
        <v>2890</v>
      </c>
      <c r="C2975" s="23">
        <v>70133</v>
      </c>
      <c r="D2975" s="24">
        <v>0</v>
      </c>
      <c r="E2975" s="25">
        <v>2101</v>
      </c>
      <c r="F2975" s="23">
        <v>10721300</v>
      </c>
      <c r="G2975" s="26" t="s">
        <v>169</v>
      </c>
      <c r="H2975" s="27"/>
      <c r="I2975" s="215"/>
      <c r="J2975" s="39">
        <v>10514000</v>
      </c>
      <c r="K2975" s="27">
        <f t="shared" si="65"/>
        <v>10514000</v>
      </c>
      <c r="L2975" s="199"/>
    </row>
    <row r="2976" spans="1:12" x14ac:dyDescent="0.35">
      <c r="A2976" s="23">
        <v>22020803</v>
      </c>
      <c r="B2976" s="437" t="s">
        <v>2890</v>
      </c>
      <c r="C2976" s="23">
        <v>70133</v>
      </c>
      <c r="D2976" s="24">
        <v>0</v>
      </c>
      <c r="E2976" s="25">
        <v>2101</v>
      </c>
      <c r="F2976" s="23">
        <v>10721300</v>
      </c>
      <c r="G2976" s="26" t="s">
        <v>169</v>
      </c>
      <c r="H2976" s="27">
        <v>103950</v>
      </c>
      <c r="I2976" s="215">
        <v>45000</v>
      </c>
      <c r="J2976" s="27">
        <v>250000</v>
      </c>
      <c r="K2976" s="27">
        <f t="shared" si="65"/>
        <v>353950</v>
      </c>
      <c r="L2976" s="201"/>
    </row>
    <row r="2977" spans="1:12" x14ac:dyDescent="0.35">
      <c r="A2977" s="23">
        <v>22020803</v>
      </c>
      <c r="B2977" s="437" t="s">
        <v>2890</v>
      </c>
      <c r="C2977" s="23">
        <v>70133</v>
      </c>
      <c r="D2977" s="24">
        <v>0</v>
      </c>
      <c r="E2977" s="25">
        <v>2101</v>
      </c>
      <c r="F2977" s="23">
        <v>10721300</v>
      </c>
      <c r="G2977" s="26" t="s">
        <v>169</v>
      </c>
      <c r="H2977" s="27">
        <v>28672875</v>
      </c>
      <c r="I2977" s="215">
        <v>9200000</v>
      </c>
      <c r="J2977" s="27">
        <v>-19000000</v>
      </c>
      <c r="K2977" s="39">
        <f t="shared" si="65"/>
        <v>9672875</v>
      </c>
      <c r="L2977" s="199"/>
    </row>
    <row r="2978" spans="1:12" x14ac:dyDescent="0.35">
      <c r="A2978" s="23">
        <v>22020803</v>
      </c>
      <c r="B2978" s="437" t="s">
        <v>2890</v>
      </c>
      <c r="C2978" s="23">
        <v>70133</v>
      </c>
      <c r="D2978" s="24">
        <v>0</v>
      </c>
      <c r="E2978" s="25">
        <v>2101</v>
      </c>
      <c r="F2978" s="23">
        <v>10721300</v>
      </c>
      <c r="G2978" s="26" t="s">
        <v>169</v>
      </c>
      <c r="H2978" s="27">
        <v>333900</v>
      </c>
      <c r="I2978" s="215">
        <v>0</v>
      </c>
      <c r="J2978" s="27"/>
      <c r="K2978" s="27">
        <f t="shared" si="65"/>
        <v>333900</v>
      </c>
      <c r="L2978" s="199"/>
    </row>
    <row r="2979" spans="1:12" x14ac:dyDescent="0.35">
      <c r="A2979" s="23">
        <v>22020803</v>
      </c>
      <c r="B2979" s="437" t="s">
        <v>2890</v>
      </c>
      <c r="C2979" s="23">
        <v>70131</v>
      </c>
      <c r="D2979" s="24">
        <v>0</v>
      </c>
      <c r="E2979" s="25">
        <v>2101</v>
      </c>
      <c r="F2979" s="23">
        <v>10721300</v>
      </c>
      <c r="G2979" s="26" t="s">
        <v>169</v>
      </c>
      <c r="H2979" s="27">
        <v>87780</v>
      </c>
      <c r="I2979" s="215">
        <v>40000</v>
      </c>
      <c r="J2979" s="27">
        <v>150000</v>
      </c>
      <c r="K2979" s="27">
        <f t="shared" si="65"/>
        <v>237780</v>
      </c>
      <c r="L2979" s="199"/>
    </row>
    <row r="2980" spans="1:12" x14ac:dyDescent="0.35">
      <c r="A2980" s="23">
        <v>22020803</v>
      </c>
      <c r="B2980" s="437" t="s">
        <v>2890</v>
      </c>
      <c r="C2980" s="23">
        <v>70133</v>
      </c>
      <c r="D2980" s="24">
        <v>0</v>
      </c>
      <c r="E2980" s="25">
        <v>2101</v>
      </c>
      <c r="F2980" s="23">
        <v>10721300</v>
      </c>
      <c r="G2980" s="26" t="s">
        <v>169</v>
      </c>
      <c r="H2980" s="27">
        <v>28721632.800000001</v>
      </c>
      <c r="I2980" s="215">
        <v>8004100</v>
      </c>
      <c r="J2980" s="27"/>
      <c r="K2980" s="27">
        <f t="shared" si="65"/>
        <v>28721632.800000001</v>
      </c>
      <c r="L2980" s="199"/>
    </row>
    <row r="2981" spans="1:12" x14ac:dyDescent="0.35">
      <c r="A2981" s="23">
        <v>22020803</v>
      </c>
      <c r="B2981" s="437" t="s">
        <v>2890</v>
      </c>
      <c r="C2981" s="23">
        <v>70131</v>
      </c>
      <c r="D2981" s="24">
        <v>0</v>
      </c>
      <c r="E2981" s="25">
        <v>2101</v>
      </c>
      <c r="F2981" s="23">
        <v>10721300</v>
      </c>
      <c r="G2981" s="26" t="s">
        <v>169</v>
      </c>
      <c r="H2981" s="27">
        <v>325500</v>
      </c>
      <c r="I2981" s="215">
        <v>24167.14</v>
      </c>
      <c r="J2981" s="27">
        <v>174500</v>
      </c>
      <c r="K2981" s="27">
        <f t="shared" si="65"/>
        <v>500000</v>
      </c>
      <c r="L2981" s="199"/>
    </row>
    <row r="2982" spans="1:12" x14ac:dyDescent="0.35">
      <c r="A2982" s="23">
        <v>22020803</v>
      </c>
      <c r="B2982" s="437" t="s">
        <v>2890</v>
      </c>
      <c r="C2982" s="23">
        <v>70131</v>
      </c>
      <c r="D2982" s="24">
        <v>0</v>
      </c>
      <c r="E2982" s="25">
        <v>2101</v>
      </c>
      <c r="F2982" s="23">
        <v>10721300</v>
      </c>
      <c r="G2982" s="26" t="s">
        <v>169</v>
      </c>
      <c r="H2982" s="27">
        <v>50400</v>
      </c>
      <c r="I2982" s="215">
        <v>15000</v>
      </c>
      <c r="J2982" s="27">
        <v>49600</v>
      </c>
      <c r="K2982" s="27">
        <f t="shared" si="65"/>
        <v>100000</v>
      </c>
      <c r="L2982" s="199"/>
    </row>
    <row r="2983" spans="1:12" x14ac:dyDescent="0.35">
      <c r="A2983" s="34">
        <v>22020803</v>
      </c>
      <c r="B2983" s="437" t="s">
        <v>2890</v>
      </c>
      <c r="C2983" s="34">
        <v>70131</v>
      </c>
      <c r="D2983" s="35">
        <v>0</v>
      </c>
      <c r="E2983" s="36">
        <v>2101</v>
      </c>
      <c r="F2983" s="34">
        <v>10721300</v>
      </c>
      <c r="G2983" s="37" t="s">
        <v>169</v>
      </c>
      <c r="H2983" s="70">
        <v>35700</v>
      </c>
      <c r="I2983" s="223">
        <v>150000</v>
      </c>
      <c r="J2983" s="70"/>
      <c r="K2983" s="70">
        <f t="shared" si="65"/>
        <v>35700</v>
      </c>
      <c r="L2983" s="198"/>
    </row>
    <row r="2984" spans="1:12" x14ac:dyDescent="0.35">
      <c r="A2984" s="23">
        <v>22020803</v>
      </c>
      <c r="B2984" s="437" t="s">
        <v>2890</v>
      </c>
      <c r="C2984" s="23">
        <v>70131</v>
      </c>
      <c r="D2984" s="24">
        <v>0</v>
      </c>
      <c r="E2984" s="23">
        <v>2101</v>
      </c>
      <c r="F2984" s="23">
        <v>10721300</v>
      </c>
      <c r="G2984" s="26" t="s">
        <v>169</v>
      </c>
      <c r="H2984" s="27">
        <v>459900</v>
      </c>
      <c r="I2984" s="215"/>
      <c r="J2984" s="27"/>
      <c r="K2984" s="27">
        <f t="shared" si="65"/>
        <v>459900</v>
      </c>
      <c r="L2984" s="199"/>
    </row>
    <row r="2985" spans="1:12" x14ac:dyDescent="0.35">
      <c r="A2985" s="23">
        <v>22020803</v>
      </c>
      <c r="B2985" s="437" t="s">
        <v>2890</v>
      </c>
      <c r="C2985" s="23">
        <v>70131</v>
      </c>
      <c r="D2985" s="24">
        <v>0</v>
      </c>
      <c r="E2985" s="25">
        <v>2101</v>
      </c>
      <c r="F2985" s="23">
        <v>10721300</v>
      </c>
      <c r="G2985" s="26" t="s">
        <v>169</v>
      </c>
      <c r="H2985" s="67">
        <v>136500</v>
      </c>
      <c r="I2985" s="224">
        <v>0</v>
      </c>
      <c r="J2985" s="67"/>
      <c r="K2985" s="67">
        <f t="shared" si="65"/>
        <v>136500</v>
      </c>
      <c r="L2985" s="199"/>
    </row>
    <row r="2986" spans="1:12" x14ac:dyDescent="0.35">
      <c r="A2986" s="23">
        <v>22020803</v>
      </c>
      <c r="B2986" s="437" t="s">
        <v>2890</v>
      </c>
      <c r="C2986" s="23">
        <v>70133</v>
      </c>
      <c r="D2986" s="24">
        <v>0</v>
      </c>
      <c r="E2986" s="25">
        <v>2101</v>
      </c>
      <c r="F2986" s="23">
        <v>10721300</v>
      </c>
      <c r="G2986" s="26" t="s">
        <v>169</v>
      </c>
      <c r="H2986" s="67">
        <v>68250</v>
      </c>
      <c r="I2986" s="224"/>
      <c r="J2986" s="67"/>
      <c r="K2986" s="67">
        <f t="shared" si="65"/>
        <v>68250</v>
      </c>
      <c r="L2986" s="199"/>
    </row>
    <row r="2987" spans="1:12" x14ac:dyDescent="0.35">
      <c r="A2987" s="23">
        <v>22020803</v>
      </c>
      <c r="B2987" s="437" t="s">
        <v>2890</v>
      </c>
      <c r="C2987" s="23">
        <v>70131</v>
      </c>
      <c r="D2987" s="24">
        <v>0</v>
      </c>
      <c r="E2987" s="25">
        <v>2101</v>
      </c>
      <c r="F2987" s="23">
        <v>10721300</v>
      </c>
      <c r="G2987" s="26" t="s">
        <v>169</v>
      </c>
      <c r="H2987" s="67">
        <v>3259799</v>
      </c>
      <c r="I2987" s="224">
        <v>2154150</v>
      </c>
      <c r="J2987" s="67"/>
      <c r="K2987" s="67">
        <f t="shared" si="65"/>
        <v>3259799</v>
      </c>
      <c r="L2987" s="199"/>
    </row>
    <row r="2988" spans="1:12" x14ac:dyDescent="0.35">
      <c r="A2988" s="23">
        <v>22020803</v>
      </c>
      <c r="B2988" s="437" t="s">
        <v>2890</v>
      </c>
      <c r="C2988" s="23">
        <v>70133</v>
      </c>
      <c r="D2988" s="24">
        <v>0</v>
      </c>
      <c r="E2988" s="25">
        <v>2101</v>
      </c>
      <c r="F2988" s="23">
        <v>10721300</v>
      </c>
      <c r="G2988" s="26" t="s">
        <v>169</v>
      </c>
      <c r="H2988" s="27">
        <v>695415</v>
      </c>
      <c r="I2988" s="215">
        <v>30000</v>
      </c>
      <c r="J2988" s="27"/>
      <c r="K2988" s="27">
        <f t="shared" si="65"/>
        <v>695415</v>
      </c>
      <c r="L2988" s="199"/>
    </row>
    <row r="2989" spans="1:12" x14ac:dyDescent="0.35">
      <c r="A2989" s="23">
        <v>22020803</v>
      </c>
      <c r="B2989" s="437" t="s">
        <v>2890</v>
      </c>
      <c r="C2989" s="23">
        <v>70133</v>
      </c>
      <c r="D2989" s="24">
        <v>0</v>
      </c>
      <c r="E2989" s="25">
        <v>2101</v>
      </c>
      <c r="F2989" s="23">
        <v>10721300</v>
      </c>
      <c r="G2989" s="28" t="s">
        <v>169</v>
      </c>
      <c r="H2989" s="29">
        <v>6909367.5</v>
      </c>
      <c r="I2989" s="217">
        <v>2377195</v>
      </c>
      <c r="J2989" s="29">
        <v>-1893428</v>
      </c>
      <c r="K2989" s="52">
        <f t="shared" si="65"/>
        <v>5015939.5</v>
      </c>
      <c r="L2989" s="199"/>
    </row>
    <row r="2990" spans="1:12" x14ac:dyDescent="0.35">
      <c r="A2990" s="34">
        <v>22020803</v>
      </c>
      <c r="B2990" s="437" t="s">
        <v>2890</v>
      </c>
      <c r="C2990" s="34">
        <v>71033</v>
      </c>
      <c r="D2990" s="35">
        <v>0</v>
      </c>
      <c r="E2990" s="36">
        <v>1100</v>
      </c>
      <c r="F2990" s="34">
        <v>10721300</v>
      </c>
      <c r="G2990" s="37" t="s">
        <v>169</v>
      </c>
      <c r="H2990" s="38">
        <v>7665000</v>
      </c>
      <c r="I2990" s="309"/>
      <c r="J2990" s="38"/>
      <c r="K2990" s="38">
        <f t="shared" si="65"/>
        <v>7665000</v>
      </c>
      <c r="L2990" s="198"/>
    </row>
    <row r="2991" spans="1:12" x14ac:dyDescent="0.35">
      <c r="A2991" s="23">
        <v>22020803</v>
      </c>
      <c r="B2991" s="437" t="s">
        <v>2890</v>
      </c>
      <c r="C2991" s="23">
        <v>70131</v>
      </c>
      <c r="D2991" s="24">
        <v>0</v>
      </c>
      <c r="E2991" s="25">
        <v>2101</v>
      </c>
      <c r="F2991" s="23">
        <v>10721300</v>
      </c>
      <c r="G2991" s="26" t="s">
        <v>169</v>
      </c>
      <c r="H2991" s="27">
        <v>2313069</v>
      </c>
      <c r="I2991" s="215">
        <v>183000</v>
      </c>
      <c r="J2991" s="27"/>
      <c r="K2991" s="27">
        <f t="shared" si="65"/>
        <v>2313069</v>
      </c>
      <c r="L2991" s="432"/>
    </row>
    <row r="2992" spans="1:12" x14ac:dyDescent="0.35">
      <c r="A2992" s="23">
        <v>22020803</v>
      </c>
      <c r="B2992" s="437" t="s">
        <v>2891</v>
      </c>
      <c r="C2992" s="23">
        <v>70131</v>
      </c>
      <c r="D2992" s="24">
        <v>0</v>
      </c>
      <c r="E2992" s="25">
        <v>2101</v>
      </c>
      <c r="F2992" s="23">
        <v>10720500</v>
      </c>
      <c r="G2992" s="26" t="s">
        <v>169</v>
      </c>
      <c r="H2992" s="67">
        <v>289590</v>
      </c>
      <c r="I2992" s="224">
        <v>137170</v>
      </c>
      <c r="J2992" s="67">
        <v>960410</v>
      </c>
      <c r="K2992" s="67">
        <f t="shared" si="65"/>
        <v>1250000</v>
      </c>
      <c r="L2992" s="199"/>
    </row>
    <row r="2993" spans="1:12" x14ac:dyDescent="0.35">
      <c r="A2993" s="23">
        <v>22020803</v>
      </c>
      <c r="B2993" s="437" t="s">
        <v>2891</v>
      </c>
      <c r="C2993" s="23">
        <v>70133</v>
      </c>
      <c r="D2993" s="24" t="s">
        <v>192</v>
      </c>
      <c r="E2993" s="85" t="s">
        <v>2619</v>
      </c>
      <c r="F2993" s="23">
        <v>10721300</v>
      </c>
      <c r="G2993" s="26" t="s">
        <v>169</v>
      </c>
      <c r="H2993" s="27">
        <v>270605.15999999997</v>
      </c>
      <c r="I2993" s="215"/>
      <c r="J2993" s="27">
        <v>200000</v>
      </c>
      <c r="K2993" s="27">
        <f t="shared" si="65"/>
        <v>470605.16</v>
      </c>
      <c r="L2993" s="199"/>
    </row>
    <row r="2994" spans="1:12" x14ac:dyDescent="0.35">
      <c r="A2994" s="411">
        <v>22020803</v>
      </c>
      <c r="B2994" s="437" t="s">
        <v>2891</v>
      </c>
      <c r="C2994" s="411">
        <v>70131</v>
      </c>
      <c r="D2994" s="411" t="s">
        <v>192</v>
      </c>
      <c r="E2994" s="413" t="s">
        <v>193</v>
      </c>
      <c r="F2994" s="411">
        <v>10721300</v>
      </c>
      <c r="G2994" s="416" t="s">
        <v>169</v>
      </c>
      <c r="H2994" s="419">
        <v>99098.790000000008</v>
      </c>
      <c r="I2994" s="422"/>
      <c r="J2994" s="425">
        <v>188901</v>
      </c>
      <c r="K2994" s="538">
        <f t="shared" si="65"/>
        <v>287999.79000000004</v>
      </c>
      <c r="L2994" s="395"/>
    </row>
    <row r="2995" spans="1:12" x14ac:dyDescent="0.35">
      <c r="A2995" s="23">
        <v>22020803</v>
      </c>
      <c r="B2995" s="437" t="s">
        <v>2891</v>
      </c>
      <c r="C2995" s="23">
        <v>70133</v>
      </c>
      <c r="D2995" s="24">
        <v>0</v>
      </c>
      <c r="E2995" s="25">
        <v>2101</v>
      </c>
      <c r="F2995" s="23">
        <v>10721300</v>
      </c>
      <c r="G2995" s="26" t="s">
        <v>169</v>
      </c>
      <c r="H2995" s="27">
        <v>5229000</v>
      </c>
      <c r="I2995" s="215">
        <v>1560000</v>
      </c>
      <c r="J2995" s="27">
        <v>-429000</v>
      </c>
      <c r="K2995" s="27">
        <f t="shared" si="65"/>
        <v>4800000</v>
      </c>
      <c r="L2995" s="200"/>
    </row>
    <row r="2996" spans="1:12" x14ac:dyDescent="0.35">
      <c r="A2996" s="23">
        <v>22020803</v>
      </c>
      <c r="B2996" s="437" t="s">
        <v>2891</v>
      </c>
      <c r="C2996" s="23">
        <v>70131</v>
      </c>
      <c r="D2996" s="24">
        <v>0</v>
      </c>
      <c r="E2996" s="25">
        <v>2101</v>
      </c>
      <c r="F2996" s="23">
        <v>10721300</v>
      </c>
      <c r="G2996" s="26" t="s">
        <v>169</v>
      </c>
      <c r="H2996" s="27">
        <v>1600000</v>
      </c>
      <c r="I2996" s="215">
        <v>500000</v>
      </c>
      <c r="J2996" s="27">
        <v>500000</v>
      </c>
      <c r="K2996" s="27">
        <f>H2996+J2996</f>
        <v>2100000</v>
      </c>
      <c r="L2996" s="199"/>
    </row>
    <row r="2997" spans="1:12" x14ac:dyDescent="0.35">
      <c r="A2997" s="23">
        <v>22020803</v>
      </c>
      <c r="B2997" s="437" t="s">
        <v>2891</v>
      </c>
      <c r="C2997" s="23">
        <v>70131</v>
      </c>
      <c r="D2997" s="24">
        <v>0</v>
      </c>
      <c r="E2997" s="25">
        <v>2101</v>
      </c>
      <c r="F2997" s="23">
        <v>10721300</v>
      </c>
      <c r="G2997" s="26" t="s">
        <v>169</v>
      </c>
      <c r="H2997" s="67">
        <v>15842400</v>
      </c>
      <c r="I2997" s="224"/>
      <c r="J2997" s="271">
        <v>-5000000</v>
      </c>
      <c r="K2997" s="67">
        <f>SUM(H2997,J2997)</f>
        <v>10842400</v>
      </c>
      <c r="L2997" s="199"/>
    </row>
    <row r="2998" spans="1:12" x14ac:dyDescent="0.35">
      <c r="A2998" s="23">
        <v>22020803</v>
      </c>
      <c r="B2998" s="437" t="s">
        <v>2891</v>
      </c>
      <c r="C2998" s="23">
        <v>70133</v>
      </c>
      <c r="D2998" s="24">
        <v>0</v>
      </c>
      <c r="E2998" s="25">
        <v>2101</v>
      </c>
      <c r="F2998" s="23">
        <v>10721300</v>
      </c>
      <c r="G2998" s="26" t="s">
        <v>169</v>
      </c>
      <c r="H2998" s="27">
        <v>1000000</v>
      </c>
      <c r="I2998" s="215">
        <v>200000</v>
      </c>
      <c r="J2998" s="27">
        <v>500000</v>
      </c>
      <c r="K2998" s="27">
        <f>SUM(H2998,J2998)</f>
        <v>1500000</v>
      </c>
      <c r="L2998" s="199"/>
    </row>
    <row r="2999" spans="1:12" x14ac:dyDescent="0.35">
      <c r="A2999" s="23">
        <v>22020803</v>
      </c>
      <c r="B2999" s="437" t="s">
        <v>2891</v>
      </c>
      <c r="C2999" s="23">
        <v>70133</v>
      </c>
      <c r="D2999" s="24">
        <v>0</v>
      </c>
      <c r="E2999" s="25">
        <v>2101</v>
      </c>
      <c r="F2999" s="23">
        <v>10721300</v>
      </c>
      <c r="G2999" s="26" t="s">
        <v>169</v>
      </c>
      <c r="H2999" s="27">
        <v>105000</v>
      </c>
      <c r="I2999" s="215">
        <v>60000</v>
      </c>
      <c r="J2999" s="27">
        <v>100000</v>
      </c>
      <c r="K2999" s="27">
        <f>SUM(H2999,J2999)</f>
        <v>205000</v>
      </c>
      <c r="L2999" s="199"/>
    </row>
    <row r="3000" spans="1:12" x14ac:dyDescent="0.35">
      <c r="A3000" s="23">
        <v>22020803</v>
      </c>
      <c r="B3000" s="437" t="s">
        <v>2891</v>
      </c>
      <c r="C3000" s="23">
        <v>70133</v>
      </c>
      <c r="D3000" s="24">
        <v>0</v>
      </c>
      <c r="E3000" s="25">
        <v>2101</v>
      </c>
      <c r="F3000" s="23">
        <v>10721300</v>
      </c>
      <c r="G3000" s="26" t="s">
        <v>169</v>
      </c>
      <c r="H3000" s="67">
        <v>90720000</v>
      </c>
      <c r="I3000" s="224">
        <v>32400000</v>
      </c>
      <c r="J3000" s="67">
        <v>38880000</v>
      </c>
      <c r="K3000" s="67">
        <f>SUM(H3000,J3000)</f>
        <v>129600000</v>
      </c>
      <c r="L3000" s="199"/>
    </row>
    <row r="3001" spans="1:12" x14ac:dyDescent="0.35">
      <c r="A3001" s="23">
        <v>22020803</v>
      </c>
      <c r="B3001" s="437" t="s">
        <v>2891</v>
      </c>
      <c r="C3001" s="23">
        <v>70740</v>
      </c>
      <c r="D3001" s="24">
        <v>0</v>
      </c>
      <c r="E3001" s="25">
        <v>2101</v>
      </c>
      <c r="F3001" s="23">
        <v>10721300</v>
      </c>
      <c r="G3001" s="26" t="s">
        <v>169</v>
      </c>
      <c r="H3001" s="27">
        <v>15120</v>
      </c>
      <c r="I3001" s="215">
        <v>11000</v>
      </c>
      <c r="J3001" s="27"/>
      <c r="K3001" s="27">
        <f>SUM(H3001,J3001)</f>
        <v>15120</v>
      </c>
      <c r="L3001" s="200"/>
    </row>
    <row r="3002" spans="1:12" x14ac:dyDescent="0.35">
      <c r="A3002" s="23">
        <v>22020803</v>
      </c>
      <c r="B3002" s="437" t="s">
        <v>2891</v>
      </c>
      <c r="C3002" s="23">
        <v>70131</v>
      </c>
      <c r="D3002" s="24">
        <v>0</v>
      </c>
      <c r="E3002" s="25">
        <v>2101</v>
      </c>
      <c r="F3002" s="23">
        <v>10721300</v>
      </c>
      <c r="G3002" s="26" t="s">
        <v>169</v>
      </c>
      <c r="H3002" s="27">
        <v>1575000</v>
      </c>
      <c r="I3002" s="215">
        <v>1120000</v>
      </c>
      <c r="J3002" s="27">
        <v>220000</v>
      </c>
      <c r="K3002" s="27">
        <f>H3002+J3002</f>
        <v>1795000</v>
      </c>
      <c r="L3002" s="199"/>
    </row>
    <row r="3003" spans="1:12" x14ac:dyDescent="0.35">
      <c r="A3003" s="23">
        <v>22020803</v>
      </c>
      <c r="B3003" s="437" t="s">
        <v>2891</v>
      </c>
      <c r="C3003" s="23">
        <v>70131</v>
      </c>
      <c r="D3003" s="24">
        <v>0</v>
      </c>
      <c r="E3003" s="25">
        <v>2101</v>
      </c>
      <c r="F3003" s="23">
        <v>10721300</v>
      </c>
      <c r="G3003" s="26" t="s">
        <v>169</v>
      </c>
      <c r="H3003" s="67">
        <v>1386000</v>
      </c>
      <c r="I3003" s="224">
        <v>1188800</v>
      </c>
      <c r="J3003" s="67">
        <v>214000</v>
      </c>
      <c r="K3003" s="67">
        <f t="shared" ref="K3003:K3036" si="66">SUM(H3003,J3003)</f>
        <v>1600000</v>
      </c>
      <c r="L3003" s="199"/>
    </row>
    <row r="3004" spans="1:12" x14ac:dyDescent="0.35">
      <c r="A3004" s="23">
        <v>22020803</v>
      </c>
      <c r="B3004" s="437" t="s">
        <v>2891</v>
      </c>
      <c r="C3004" s="23">
        <v>70133</v>
      </c>
      <c r="D3004" s="24">
        <v>0</v>
      </c>
      <c r="E3004" s="25">
        <v>2101</v>
      </c>
      <c r="F3004" s="23">
        <v>10721300</v>
      </c>
      <c r="G3004" s="26" t="s">
        <v>169</v>
      </c>
      <c r="H3004" s="27">
        <v>500000</v>
      </c>
      <c r="I3004" s="215"/>
      <c r="J3004" s="27"/>
      <c r="K3004" s="27">
        <f t="shared" si="66"/>
        <v>500000</v>
      </c>
      <c r="L3004" s="199"/>
    </row>
    <row r="3005" spans="1:12" x14ac:dyDescent="0.35">
      <c r="A3005" s="23">
        <v>22020803</v>
      </c>
      <c r="B3005" s="437" t="s">
        <v>2891</v>
      </c>
      <c r="C3005" s="23">
        <v>70133</v>
      </c>
      <c r="D3005" s="24">
        <v>0</v>
      </c>
      <c r="E3005" s="25">
        <v>2101</v>
      </c>
      <c r="F3005" s="23">
        <v>10721300</v>
      </c>
      <c r="G3005" s="26" t="s">
        <v>169</v>
      </c>
      <c r="H3005" s="27">
        <v>129780</v>
      </c>
      <c r="I3005" s="215">
        <v>110800</v>
      </c>
      <c r="J3005" s="27">
        <v>370220</v>
      </c>
      <c r="K3005" s="27">
        <f t="shared" si="66"/>
        <v>500000</v>
      </c>
      <c r="L3005" s="199"/>
    </row>
    <row r="3006" spans="1:12" x14ac:dyDescent="0.35">
      <c r="A3006" s="23">
        <v>22020803</v>
      </c>
      <c r="B3006" s="437" t="s">
        <v>2891</v>
      </c>
      <c r="C3006" s="23">
        <v>70133</v>
      </c>
      <c r="D3006" s="24">
        <v>0</v>
      </c>
      <c r="E3006" s="25">
        <v>2101</v>
      </c>
      <c r="F3006" s="23">
        <v>10721300</v>
      </c>
      <c r="G3006" s="26" t="s">
        <v>169</v>
      </c>
      <c r="H3006" s="27">
        <v>1046850</v>
      </c>
      <c r="I3006" s="215">
        <v>875000</v>
      </c>
      <c r="J3006" s="27">
        <v>1200000</v>
      </c>
      <c r="K3006" s="27">
        <f t="shared" si="66"/>
        <v>2246850</v>
      </c>
      <c r="L3006" s="199"/>
    </row>
    <row r="3007" spans="1:12" x14ac:dyDescent="0.35">
      <c r="A3007" s="23">
        <v>22020803</v>
      </c>
      <c r="B3007" s="437" t="s">
        <v>2892</v>
      </c>
      <c r="C3007" s="23">
        <v>70133</v>
      </c>
      <c r="D3007" s="24">
        <v>0</v>
      </c>
      <c r="E3007" s="25">
        <v>2101</v>
      </c>
      <c r="F3007" s="23">
        <v>10721300</v>
      </c>
      <c r="G3007" s="26" t="s">
        <v>169</v>
      </c>
      <c r="H3007" s="27">
        <v>664650</v>
      </c>
      <c r="I3007" s="215">
        <v>57500</v>
      </c>
      <c r="J3007" s="27"/>
      <c r="K3007" s="27">
        <f t="shared" si="66"/>
        <v>664650</v>
      </c>
      <c r="L3007" s="199"/>
    </row>
    <row r="3008" spans="1:12" x14ac:dyDescent="0.35">
      <c r="A3008" s="23">
        <v>22020803</v>
      </c>
      <c r="B3008" s="437" t="s">
        <v>2892</v>
      </c>
      <c r="C3008" s="23">
        <v>70133</v>
      </c>
      <c r="D3008" s="24">
        <v>0</v>
      </c>
      <c r="E3008" s="25">
        <v>2101</v>
      </c>
      <c r="F3008" s="23">
        <v>10721300</v>
      </c>
      <c r="G3008" s="26" t="s">
        <v>169</v>
      </c>
      <c r="H3008" s="27">
        <v>2614500</v>
      </c>
      <c r="I3008" s="215"/>
      <c r="J3008" s="27">
        <v>500000</v>
      </c>
      <c r="K3008" s="27">
        <f t="shared" si="66"/>
        <v>3114500</v>
      </c>
      <c r="L3008" s="199"/>
    </row>
    <row r="3009" spans="1:12" x14ac:dyDescent="0.35">
      <c r="A3009" s="23">
        <v>22020803</v>
      </c>
      <c r="B3009" s="437" t="s">
        <v>2892</v>
      </c>
      <c r="C3009" s="23">
        <v>70131</v>
      </c>
      <c r="D3009" s="24">
        <v>0</v>
      </c>
      <c r="E3009" s="25">
        <v>2101</v>
      </c>
      <c r="F3009" s="23">
        <v>10721300</v>
      </c>
      <c r="G3009" s="26" t="s">
        <v>169</v>
      </c>
      <c r="H3009" s="27">
        <v>4326000</v>
      </c>
      <c r="I3009" s="215">
        <v>1650000</v>
      </c>
      <c r="J3009" s="27"/>
      <c r="K3009" s="27">
        <f t="shared" si="66"/>
        <v>4326000</v>
      </c>
      <c r="L3009" s="199"/>
    </row>
    <row r="3010" spans="1:12" x14ac:dyDescent="0.35">
      <c r="A3010" s="23">
        <v>22020803</v>
      </c>
      <c r="B3010" s="437" t="s">
        <v>2893</v>
      </c>
      <c r="C3010" s="23">
        <v>70131</v>
      </c>
      <c r="D3010" s="24">
        <v>0</v>
      </c>
      <c r="E3010" s="25">
        <v>2101</v>
      </c>
      <c r="F3010" s="23">
        <v>10721300</v>
      </c>
      <c r="G3010" s="26" t="s">
        <v>169</v>
      </c>
      <c r="H3010" s="68">
        <v>125000</v>
      </c>
      <c r="I3010" s="226">
        <v>50000</v>
      </c>
      <c r="J3010" s="68"/>
      <c r="K3010" s="67">
        <f t="shared" si="66"/>
        <v>125000</v>
      </c>
      <c r="L3010" s="199"/>
    </row>
    <row r="3011" spans="1:12" x14ac:dyDescent="0.35">
      <c r="A3011" s="23">
        <v>22020803</v>
      </c>
      <c r="B3011" s="437" t="s">
        <v>2893</v>
      </c>
      <c r="C3011" s="23">
        <v>70131</v>
      </c>
      <c r="D3011" s="24">
        <v>0</v>
      </c>
      <c r="E3011" s="25">
        <v>2101</v>
      </c>
      <c r="F3011" s="23">
        <v>10721300</v>
      </c>
      <c r="G3011" s="26" t="s">
        <v>169</v>
      </c>
      <c r="H3011" s="67">
        <v>147000</v>
      </c>
      <c r="I3011" s="224">
        <v>5000</v>
      </c>
      <c r="J3011" s="67"/>
      <c r="K3011" s="67">
        <f t="shared" si="66"/>
        <v>147000</v>
      </c>
      <c r="L3011" s="199"/>
    </row>
    <row r="3012" spans="1:12" x14ac:dyDescent="0.35">
      <c r="A3012" s="23">
        <v>22020803</v>
      </c>
      <c r="B3012" s="437" t="s">
        <v>2893</v>
      </c>
      <c r="C3012" s="23">
        <v>70133</v>
      </c>
      <c r="D3012" s="24">
        <v>0</v>
      </c>
      <c r="E3012" s="25">
        <v>2101</v>
      </c>
      <c r="F3012" s="23">
        <v>10721300</v>
      </c>
      <c r="G3012" s="26" t="s">
        <v>169</v>
      </c>
      <c r="H3012" s="67">
        <v>13657672</v>
      </c>
      <c r="I3012" s="224">
        <v>3548500</v>
      </c>
      <c r="J3012" s="67"/>
      <c r="K3012" s="67">
        <f t="shared" si="66"/>
        <v>13657672</v>
      </c>
      <c r="L3012" s="199"/>
    </row>
    <row r="3013" spans="1:12" x14ac:dyDescent="0.35">
      <c r="A3013" s="23">
        <v>22020803</v>
      </c>
      <c r="B3013" s="437" t="s">
        <v>2893</v>
      </c>
      <c r="C3013" s="23">
        <v>70133</v>
      </c>
      <c r="D3013" s="24">
        <v>0</v>
      </c>
      <c r="E3013" s="25">
        <v>2101</v>
      </c>
      <c r="F3013" s="23">
        <v>10721300</v>
      </c>
      <c r="G3013" s="26" t="s">
        <v>169</v>
      </c>
      <c r="H3013" s="27">
        <v>304972.5</v>
      </c>
      <c r="I3013" s="215">
        <v>897570</v>
      </c>
      <c r="J3013" s="27">
        <v>195027.5</v>
      </c>
      <c r="K3013" s="27">
        <f t="shared" si="66"/>
        <v>500000</v>
      </c>
      <c r="L3013" s="199"/>
    </row>
    <row r="3014" spans="1:12" x14ac:dyDescent="0.35">
      <c r="A3014" s="23">
        <v>22020803</v>
      </c>
      <c r="B3014" s="437" t="s">
        <v>2893</v>
      </c>
      <c r="C3014" s="23">
        <v>70131</v>
      </c>
      <c r="D3014" s="24">
        <v>0</v>
      </c>
      <c r="E3014" s="25">
        <v>2101</v>
      </c>
      <c r="F3014" s="23">
        <v>10721300</v>
      </c>
      <c r="G3014" s="26" t="s">
        <v>169</v>
      </c>
      <c r="H3014" s="67">
        <v>5418210</v>
      </c>
      <c r="I3014" s="224">
        <v>54000</v>
      </c>
      <c r="J3014" s="67"/>
      <c r="K3014" s="67">
        <f t="shared" si="66"/>
        <v>5418210</v>
      </c>
      <c r="L3014" s="200"/>
    </row>
    <row r="3015" spans="1:12" x14ac:dyDescent="0.35">
      <c r="A3015" s="23">
        <v>22020803</v>
      </c>
      <c r="B3015" s="437" t="s">
        <v>2893</v>
      </c>
      <c r="C3015" s="23">
        <v>70133</v>
      </c>
      <c r="D3015" s="24">
        <v>0</v>
      </c>
      <c r="E3015" s="25">
        <v>2101</v>
      </c>
      <c r="F3015" s="23">
        <v>10721300</v>
      </c>
      <c r="G3015" s="26" t="s">
        <v>169</v>
      </c>
      <c r="H3015" s="27">
        <v>1581300</v>
      </c>
      <c r="I3015" s="215">
        <v>219000</v>
      </c>
      <c r="J3015" s="27">
        <v>6918700</v>
      </c>
      <c r="K3015" s="41">
        <f t="shared" si="66"/>
        <v>8500000</v>
      </c>
      <c r="L3015" s="199"/>
    </row>
    <row r="3016" spans="1:12" x14ac:dyDescent="0.35">
      <c r="A3016" s="23">
        <v>22020803</v>
      </c>
      <c r="B3016" s="437" t="s">
        <v>2893</v>
      </c>
      <c r="C3016" s="23">
        <v>70133</v>
      </c>
      <c r="D3016" s="24">
        <v>0</v>
      </c>
      <c r="E3016" s="25">
        <v>2101</v>
      </c>
      <c r="F3016" s="23">
        <v>10721300</v>
      </c>
      <c r="G3016" s="26" t="s">
        <v>169</v>
      </c>
      <c r="H3016" s="101">
        <v>35990535</v>
      </c>
      <c r="I3016" s="255">
        <v>21759060</v>
      </c>
      <c r="J3016" s="108">
        <v>-3000000</v>
      </c>
      <c r="K3016" s="101">
        <f t="shared" si="66"/>
        <v>32990535</v>
      </c>
      <c r="L3016" s="200"/>
    </row>
    <row r="3017" spans="1:12" x14ac:dyDescent="0.35">
      <c r="A3017" s="23">
        <v>22020803</v>
      </c>
      <c r="B3017" s="437" t="s">
        <v>2893</v>
      </c>
      <c r="C3017" s="23">
        <v>70133</v>
      </c>
      <c r="D3017" s="24">
        <v>0</v>
      </c>
      <c r="E3017" s="25">
        <v>2101</v>
      </c>
      <c r="F3017" s="23">
        <v>10721300</v>
      </c>
      <c r="G3017" s="26" t="s">
        <v>169</v>
      </c>
      <c r="H3017" s="101">
        <v>750000</v>
      </c>
      <c r="I3017" s="255">
        <v>302750</v>
      </c>
      <c r="J3017" s="106">
        <v>250000</v>
      </c>
      <c r="K3017" s="101">
        <f t="shared" si="66"/>
        <v>1000000</v>
      </c>
      <c r="L3017" s="199"/>
    </row>
    <row r="3018" spans="1:12" x14ac:dyDescent="0.35">
      <c r="A3018" s="23">
        <v>22020803</v>
      </c>
      <c r="B3018" s="437" t="s">
        <v>2893</v>
      </c>
      <c r="C3018" s="23">
        <v>70131</v>
      </c>
      <c r="D3018" s="24">
        <v>0</v>
      </c>
      <c r="E3018" s="25">
        <v>2101</v>
      </c>
      <c r="F3018" s="23">
        <v>10721300</v>
      </c>
      <c r="G3018" s="26" t="s">
        <v>169</v>
      </c>
      <c r="H3018" s="101">
        <v>6704775</v>
      </c>
      <c r="I3018" s="255">
        <v>3766262.5</v>
      </c>
      <c r="J3018" s="101"/>
      <c r="K3018" s="101">
        <f t="shared" si="66"/>
        <v>6704775</v>
      </c>
      <c r="L3018" s="199"/>
    </row>
    <row r="3019" spans="1:12" x14ac:dyDescent="0.35">
      <c r="A3019" s="23">
        <v>22020803</v>
      </c>
      <c r="B3019" s="437" t="s">
        <v>2893</v>
      </c>
      <c r="C3019" s="23">
        <v>70133</v>
      </c>
      <c r="D3019" s="24">
        <v>0</v>
      </c>
      <c r="E3019" s="25">
        <v>2101</v>
      </c>
      <c r="F3019" s="23">
        <v>10721300</v>
      </c>
      <c r="G3019" s="26" t="s">
        <v>169</v>
      </c>
      <c r="H3019" s="101">
        <v>5760562.5</v>
      </c>
      <c r="I3019" s="255">
        <v>5474218.75</v>
      </c>
      <c r="J3019" s="101"/>
      <c r="K3019" s="101">
        <f t="shared" si="66"/>
        <v>5760562.5</v>
      </c>
      <c r="L3019" s="200"/>
    </row>
    <row r="3020" spans="1:12" x14ac:dyDescent="0.35">
      <c r="A3020" s="54">
        <v>22020803</v>
      </c>
      <c r="B3020" s="437" t="s">
        <v>2893</v>
      </c>
      <c r="C3020" s="54">
        <v>70131</v>
      </c>
      <c r="D3020" s="55">
        <v>0</v>
      </c>
      <c r="E3020" s="56">
        <v>2101</v>
      </c>
      <c r="F3020" s="54">
        <v>10721300</v>
      </c>
      <c r="G3020" s="57" t="s">
        <v>169</v>
      </c>
      <c r="H3020" s="58">
        <v>120750</v>
      </c>
      <c r="I3020" s="221">
        <v>75000</v>
      </c>
      <c r="J3020" s="58">
        <v>1500000</v>
      </c>
      <c r="K3020" s="58">
        <f t="shared" si="66"/>
        <v>1620750</v>
      </c>
      <c r="L3020" s="204" t="s">
        <v>2555</v>
      </c>
    </row>
    <row r="3021" spans="1:12" x14ac:dyDescent="0.35">
      <c r="A3021" s="54">
        <v>22020803</v>
      </c>
      <c r="B3021" s="437" t="s">
        <v>2893</v>
      </c>
      <c r="C3021" s="54">
        <v>70133</v>
      </c>
      <c r="D3021" s="55">
        <v>0</v>
      </c>
      <c r="E3021" s="54">
        <v>2101</v>
      </c>
      <c r="F3021" s="54">
        <v>10721300</v>
      </c>
      <c r="G3021" s="57" t="s">
        <v>169</v>
      </c>
      <c r="H3021" s="117">
        <v>111300</v>
      </c>
      <c r="I3021" s="263">
        <v>48000</v>
      </c>
      <c r="J3021" s="117">
        <v>400000</v>
      </c>
      <c r="K3021" s="117">
        <f t="shared" si="66"/>
        <v>511300</v>
      </c>
      <c r="L3021" s="204" t="s">
        <v>2556</v>
      </c>
    </row>
    <row r="3022" spans="1:12" x14ac:dyDescent="0.35">
      <c r="A3022" s="78">
        <v>22020803</v>
      </c>
      <c r="B3022" s="437" t="s">
        <v>2893</v>
      </c>
      <c r="C3022" s="78">
        <v>70133</v>
      </c>
      <c r="D3022" s="137">
        <v>0</v>
      </c>
      <c r="E3022" s="80">
        <v>2101</v>
      </c>
      <c r="F3022" s="78">
        <v>10721300</v>
      </c>
      <c r="G3022" s="129" t="s">
        <v>169</v>
      </c>
      <c r="H3022" s="81">
        <v>5950875</v>
      </c>
      <c r="I3022" s="228">
        <v>5435579</v>
      </c>
      <c r="J3022" s="81">
        <v>16000000</v>
      </c>
      <c r="K3022" s="81">
        <f t="shared" si="66"/>
        <v>21950875</v>
      </c>
      <c r="L3022" s="210" t="s">
        <v>2557</v>
      </c>
    </row>
    <row r="3023" spans="1:12" x14ac:dyDescent="0.35">
      <c r="A3023" s="54">
        <v>22020803</v>
      </c>
      <c r="B3023" s="437" t="s">
        <v>2893</v>
      </c>
      <c r="C3023" s="54">
        <v>70131</v>
      </c>
      <c r="D3023" s="55">
        <v>0</v>
      </c>
      <c r="E3023" s="56">
        <v>2101</v>
      </c>
      <c r="F3023" s="54">
        <v>10721300</v>
      </c>
      <c r="G3023" s="57" t="s">
        <v>169</v>
      </c>
      <c r="H3023" s="117">
        <v>274575</v>
      </c>
      <c r="I3023" s="263"/>
      <c r="J3023" s="117"/>
      <c r="K3023" s="117">
        <f t="shared" si="66"/>
        <v>274575</v>
      </c>
      <c r="L3023" s="204" t="s">
        <v>2558</v>
      </c>
    </row>
    <row r="3024" spans="1:12" x14ac:dyDescent="0.35">
      <c r="A3024" s="23">
        <v>22020803</v>
      </c>
      <c r="B3024" s="437" t="s">
        <v>2893</v>
      </c>
      <c r="C3024" s="23">
        <v>70133</v>
      </c>
      <c r="D3024" s="24">
        <v>0</v>
      </c>
      <c r="E3024" s="25">
        <v>2101</v>
      </c>
      <c r="F3024" s="23">
        <v>10721300</v>
      </c>
      <c r="G3024" s="26" t="s">
        <v>169</v>
      </c>
      <c r="H3024" s="101">
        <v>232680</v>
      </c>
      <c r="I3024" s="255">
        <v>75000</v>
      </c>
      <c r="J3024" s="108">
        <v>-100000</v>
      </c>
      <c r="K3024" s="101">
        <f t="shared" si="66"/>
        <v>132680</v>
      </c>
      <c r="L3024" s="199"/>
    </row>
    <row r="3025" spans="1:12" x14ac:dyDescent="0.35">
      <c r="A3025" s="23">
        <v>22020803</v>
      </c>
      <c r="B3025" s="437" t="s">
        <v>2893</v>
      </c>
      <c r="C3025" s="23">
        <v>70133</v>
      </c>
      <c r="D3025" s="24">
        <v>0</v>
      </c>
      <c r="E3025" s="25">
        <v>2101</v>
      </c>
      <c r="F3025" s="23">
        <v>10721300</v>
      </c>
      <c r="G3025" s="28" t="s">
        <v>169</v>
      </c>
      <c r="H3025" s="103">
        <v>23541000</v>
      </c>
      <c r="I3025" s="256">
        <v>14000000</v>
      </c>
      <c r="J3025" s="103">
        <v>10100000</v>
      </c>
      <c r="K3025" s="103">
        <f t="shared" si="66"/>
        <v>33641000</v>
      </c>
      <c r="L3025" s="199"/>
    </row>
    <row r="3026" spans="1:12" x14ac:dyDescent="0.35">
      <c r="A3026" s="34">
        <v>22020803</v>
      </c>
      <c r="B3026" s="437" t="s">
        <v>2893</v>
      </c>
      <c r="C3026" s="34">
        <v>70131</v>
      </c>
      <c r="D3026" s="35">
        <v>0</v>
      </c>
      <c r="E3026" s="36">
        <v>2101</v>
      </c>
      <c r="F3026" s="34">
        <v>10721300</v>
      </c>
      <c r="G3026" s="37" t="s">
        <v>169</v>
      </c>
      <c r="H3026" s="99">
        <v>156450</v>
      </c>
      <c r="I3026" s="254">
        <v>0</v>
      </c>
      <c r="J3026" s="99"/>
      <c r="K3026" s="99">
        <f t="shared" si="66"/>
        <v>156450</v>
      </c>
      <c r="L3026" s="198"/>
    </row>
    <row r="3027" spans="1:12" x14ac:dyDescent="0.35">
      <c r="A3027" s="23">
        <v>22020803</v>
      </c>
      <c r="B3027" s="437" t="s">
        <v>2893</v>
      </c>
      <c r="C3027" s="23">
        <v>70131</v>
      </c>
      <c r="D3027" s="24">
        <v>0</v>
      </c>
      <c r="E3027" s="25">
        <v>2101</v>
      </c>
      <c r="F3027" s="23">
        <v>10721300</v>
      </c>
      <c r="G3027" s="26" t="s">
        <v>169</v>
      </c>
      <c r="H3027" s="101">
        <v>994980</v>
      </c>
      <c r="I3027" s="255">
        <v>119000</v>
      </c>
      <c r="J3027" s="101"/>
      <c r="K3027" s="101">
        <f t="shared" si="66"/>
        <v>994980</v>
      </c>
      <c r="L3027" s="199"/>
    </row>
    <row r="3028" spans="1:12" x14ac:dyDescent="0.35">
      <c r="A3028" s="23">
        <v>22020802</v>
      </c>
      <c r="B3028" s="437" t="s">
        <v>2890</v>
      </c>
      <c r="C3028" s="23">
        <v>70131</v>
      </c>
      <c r="D3028" s="24">
        <v>0</v>
      </c>
      <c r="E3028" s="25">
        <v>2101</v>
      </c>
      <c r="F3028" s="23">
        <v>10721300</v>
      </c>
      <c r="G3028" s="26" t="s">
        <v>188</v>
      </c>
      <c r="H3028" s="27">
        <v>1600000</v>
      </c>
      <c r="I3028" s="215"/>
      <c r="J3028" s="41"/>
      <c r="K3028" s="27">
        <f t="shared" si="66"/>
        <v>1600000</v>
      </c>
      <c r="L3028" s="199"/>
    </row>
    <row r="3029" spans="1:12" x14ac:dyDescent="0.35">
      <c r="A3029" s="23">
        <v>22020802</v>
      </c>
      <c r="B3029" s="437" t="s">
        <v>2890</v>
      </c>
      <c r="C3029" s="23">
        <v>70133</v>
      </c>
      <c r="D3029" s="24">
        <v>0</v>
      </c>
      <c r="E3029" s="25">
        <v>2101</v>
      </c>
      <c r="F3029" s="23">
        <v>10721300</v>
      </c>
      <c r="G3029" s="26" t="s">
        <v>188</v>
      </c>
      <c r="H3029" s="27"/>
      <c r="I3029" s="215"/>
      <c r="J3029" s="27">
        <v>163000</v>
      </c>
      <c r="K3029" s="27">
        <f t="shared" si="66"/>
        <v>163000</v>
      </c>
      <c r="L3029" s="199"/>
    </row>
    <row r="3030" spans="1:12" x14ac:dyDescent="0.35">
      <c r="A3030" s="23">
        <v>22020802</v>
      </c>
      <c r="B3030" s="437" t="s">
        <v>2890</v>
      </c>
      <c r="C3030" s="23">
        <v>70131</v>
      </c>
      <c r="D3030" s="24">
        <v>0</v>
      </c>
      <c r="E3030" s="25">
        <v>2101</v>
      </c>
      <c r="F3030" s="23">
        <v>10721300</v>
      </c>
      <c r="G3030" s="26" t="s">
        <v>188</v>
      </c>
      <c r="H3030" s="27">
        <v>131250</v>
      </c>
      <c r="I3030" s="215">
        <v>122500</v>
      </c>
      <c r="J3030" s="27"/>
      <c r="K3030" s="27">
        <f t="shared" si="66"/>
        <v>131250</v>
      </c>
      <c r="L3030" s="199"/>
    </row>
    <row r="3031" spans="1:12" x14ac:dyDescent="0.35">
      <c r="A3031" s="23">
        <v>22020802</v>
      </c>
      <c r="B3031" s="437" t="s">
        <v>2890</v>
      </c>
      <c r="C3031" s="23">
        <v>70133</v>
      </c>
      <c r="D3031" s="24">
        <v>0</v>
      </c>
      <c r="E3031" s="25">
        <v>2101</v>
      </c>
      <c r="F3031" s="23">
        <v>10721300</v>
      </c>
      <c r="G3031" s="26" t="s">
        <v>188</v>
      </c>
      <c r="H3031" s="67">
        <v>126000</v>
      </c>
      <c r="I3031" s="224"/>
      <c r="J3031" s="67"/>
      <c r="K3031" s="67">
        <f t="shared" si="66"/>
        <v>126000</v>
      </c>
      <c r="L3031" s="199"/>
    </row>
    <row r="3032" spans="1:12" x14ac:dyDescent="0.35">
      <c r="A3032" s="23">
        <v>22020802</v>
      </c>
      <c r="B3032" s="437" t="s">
        <v>2890</v>
      </c>
      <c r="C3032" s="23">
        <v>70133</v>
      </c>
      <c r="D3032" s="24">
        <v>0</v>
      </c>
      <c r="E3032" s="25">
        <v>2101</v>
      </c>
      <c r="F3032" s="23">
        <v>10721300</v>
      </c>
      <c r="G3032" s="26" t="s">
        <v>188</v>
      </c>
      <c r="H3032" s="27"/>
      <c r="I3032" s="215">
        <v>17000</v>
      </c>
      <c r="J3032" s="27">
        <v>120000</v>
      </c>
      <c r="K3032" s="39">
        <f t="shared" si="66"/>
        <v>120000</v>
      </c>
      <c r="L3032" s="199"/>
    </row>
    <row r="3033" spans="1:12" x14ac:dyDescent="0.35">
      <c r="A3033" s="23">
        <v>22020802</v>
      </c>
      <c r="B3033" s="437" t="s">
        <v>2890</v>
      </c>
      <c r="C3033" s="23">
        <v>71033</v>
      </c>
      <c r="D3033" s="24">
        <v>0</v>
      </c>
      <c r="E3033" s="25">
        <v>1100</v>
      </c>
      <c r="F3033" s="23">
        <v>10721300</v>
      </c>
      <c r="G3033" s="26" t="s">
        <v>188</v>
      </c>
      <c r="H3033" s="27">
        <v>2965200</v>
      </c>
      <c r="I3033" s="282"/>
      <c r="J3033" s="27"/>
      <c r="K3033" s="27">
        <f t="shared" si="66"/>
        <v>2965200</v>
      </c>
      <c r="L3033" s="199"/>
    </row>
    <row r="3034" spans="1:12" x14ac:dyDescent="0.35">
      <c r="A3034" s="23">
        <v>22020802</v>
      </c>
      <c r="B3034" s="437" t="s">
        <v>2890</v>
      </c>
      <c r="C3034" s="23">
        <v>70131</v>
      </c>
      <c r="D3034" s="24">
        <v>0</v>
      </c>
      <c r="E3034" s="25">
        <v>2101</v>
      </c>
      <c r="F3034" s="23">
        <v>10721300</v>
      </c>
      <c r="G3034" s="26" t="s">
        <v>188</v>
      </c>
      <c r="H3034" s="27">
        <v>655168.5</v>
      </c>
      <c r="I3034" s="215">
        <v>118200</v>
      </c>
      <c r="J3034" s="27">
        <v>115000</v>
      </c>
      <c r="K3034" s="27">
        <f t="shared" si="66"/>
        <v>770168.5</v>
      </c>
      <c r="L3034" s="200"/>
    </row>
    <row r="3035" spans="1:12" x14ac:dyDescent="0.35">
      <c r="A3035" s="23">
        <v>22020802</v>
      </c>
      <c r="B3035" s="437" t="s">
        <v>2891</v>
      </c>
      <c r="C3035" s="23">
        <v>70131</v>
      </c>
      <c r="D3035" s="24">
        <v>0</v>
      </c>
      <c r="E3035" s="25">
        <v>2101</v>
      </c>
      <c r="F3035" s="23">
        <v>10720500</v>
      </c>
      <c r="G3035" s="26" t="s">
        <v>188</v>
      </c>
      <c r="H3035" s="67">
        <v>96306</v>
      </c>
      <c r="I3035" s="224">
        <v>0</v>
      </c>
      <c r="J3035" s="67">
        <v>153694</v>
      </c>
      <c r="K3035" s="67">
        <f t="shared" si="66"/>
        <v>250000</v>
      </c>
      <c r="L3035" s="199"/>
    </row>
    <row r="3036" spans="1:12" x14ac:dyDescent="0.35">
      <c r="A3036" s="411">
        <v>22020802</v>
      </c>
      <c r="B3036" s="437" t="s">
        <v>2891</v>
      </c>
      <c r="C3036" s="411">
        <v>70131</v>
      </c>
      <c r="D3036" s="411" t="s">
        <v>192</v>
      </c>
      <c r="E3036" s="413" t="s">
        <v>193</v>
      </c>
      <c r="F3036" s="411">
        <v>10721300</v>
      </c>
      <c r="G3036" s="416" t="s">
        <v>188</v>
      </c>
      <c r="H3036" s="419">
        <v>27765.737999999998</v>
      </c>
      <c r="I3036" s="422"/>
      <c r="J3036" s="425"/>
      <c r="K3036" s="538">
        <f t="shared" si="66"/>
        <v>27765.737999999998</v>
      </c>
      <c r="L3036" s="395"/>
    </row>
    <row r="3037" spans="1:12" x14ac:dyDescent="0.35">
      <c r="A3037" s="23">
        <v>22020802</v>
      </c>
      <c r="B3037" s="437" t="s">
        <v>2891</v>
      </c>
      <c r="C3037" s="23">
        <v>70131</v>
      </c>
      <c r="D3037" s="24">
        <v>0</v>
      </c>
      <c r="E3037" s="25">
        <v>2101</v>
      </c>
      <c r="F3037" s="23">
        <v>10721300</v>
      </c>
      <c r="G3037" s="26" t="s">
        <v>188</v>
      </c>
      <c r="H3037" s="27">
        <v>2400000</v>
      </c>
      <c r="I3037" s="215"/>
      <c r="J3037" s="41"/>
      <c r="K3037" s="27">
        <f>H3037+J3037</f>
        <v>2400000</v>
      </c>
      <c r="L3037" s="199"/>
    </row>
    <row r="3038" spans="1:12" x14ac:dyDescent="0.35">
      <c r="A3038" s="23">
        <v>22020802</v>
      </c>
      <c r="B3038" s="437" t="s">
        <v>2891</v>
      </c>
      <c r="C3038" s="23">
        <v>70131</v>
      </c>
      <c r="D3038" s="24">
        <v>0</v>
      </c>
      <c r="E3038" s="25">
        <v>2101</v>
      </c>
      <c r="F3038" s="23">
        <v>10721300</v>
      </c>
      <c r="G3038" s="26" t="s">
        <v>188</v>
      </c>
      <c r="H3038" s="67">
        <v>2100000</v>
      </c>
      <c r="I3038" s="224"/>
      <c r="J3038" s="67"/>
      <c r="K3038" s="67">
        <f t="shared" ref="K3038:K3049" si="67">SUM(H3038,J3038)</f>
        <v>2100000</v>
      </c>
      <c r="L3038" s="199"/>
    </row>
    <row r="3039" spans="1:12" x14ac:dyDescent="0.35">
      <c r="A3039" s="23">
        <v>22020802</v>
      </c>
      <c r="B3039" s="437" t="s">
        <v>2891</v>
      </c>
      <c r="C3039" s="23">
        <v>70133</v>
      </c>
      <c r="D3039" s="24">
        <v>0</v>
      </c>
      <c r="E3039" s="25">
        <v>2101</v>
      </c>
      <c r="F3039" s="23">
        <v>10721300</v>
      </c>
      <c r="G3039" s="26" t="s">
        <v>188</v>
      </c>
      <c r="H3039" s="27">
        <v>101640</v>
      </c>
      <c r="I3039" s="215"/>
      <c r="J3039" s="41"/>
      <c r="K3039" s="27">
        <f t="shared" si="67"/>
        <v>101640</v>
      </c>
      <c r="L3039" s="199"/>
    </row>
    <row r="3040" spans="1:12" x14ac:dyDescent="0.35">
      <c r="A3040" s="23">
        <v>22020802</v>
      </c>
      <c r="B3040" s="437" t="s">
        <v>2891</v>
      </c>
      <c r="C3040" s="23">
        <v>70740</v>
      </c>
      <c r="D3040" s="24">
        <v>0</v>
      </c>
      <c r="E3040" s="25">
        <v>2101</v>
      </c>
      <c r="F3040" s="23">
        <v>10721300</v>
      </c>
      <c r="G3040" s="26" t="s">
        <v>188</v>
      </c>
      <c r="H3040" s="27">
        <v>56805</v>
      </c>
      <c r="I3040" s="215"/>
      <c r="J3040" s="27"/>
      <c r="K3040" s="27">
        <f t="shared" si="67"/>
        <v>56805</v>
      </c>
      <c r="L3040" s="200"/>
    </row>
    <row r="3041" spans="1:12" x14ac:dyDescent="0.35">
      <c r="A3041" s="23">
        <v>22020802</v>
      </c>
      <c r="B3041" s="437" t="s">
        <v>2891</v>
      </c>
      <c r="C3041" s="23">
        <v>70133</v>
      </c>
      <c r="D3041" s="24">
        <v>0</v>
      </c>
      <c r="E3041" s="25">
        <v>2101</v>
      </c>
      <c r="F3041" s="23">
        <v>10721300</v>
      </c>
      <c r="G3041" s="26" t="s">
        <v>188</v>
      </c>
      <c r="H3041" s="27">
        <v>1000000</v>
      </c>
      <c r="I3041" s="215">
        <v>395000</v>
      </c>
      <c r="J3041" s="27"/>
      <c r="K3041" s="27">
        <f t="shared" si="67"/>
        <v>1000000</v>
      </c>
      <c r="L3041" s="199"/>
    </row>
    <row r="3042" spans="1:12" x14ac:dyDescent="0.35">
      <c r="A3042" s="23">
        <v>22020802</v>
      </c>
      <c r="B3042" s="437" t="s">
        <v>2893</v>
      </c>
      <c r="C3042" s="23">
        <v>70131</v>
      </c>
      <c r="D3042" s="24">
        <v>0</v>
      </c>
      <c r="E3042" s="25">
        <v>2101</v>
      </c>
      <c r="F3042" s="23">
        <v>10721300</v>
      </c>
      <c r="G3042" s="26" t="s">
        <v>188</v>
      </c>
      <c r="H3042" s="67">
        <v>68600</v>
      </c>
      <c r="I3042" s="224"/>
      <c r="J3042" s="68"/>
      <c r="K3042" s="67">
        <f t="shared" si="67"/>
        <v>68600</v>
      </c>
      <c r="L3042" s="199"/>
    </row>
    <row r="3043" spans="1:12" x14ac:dyDescent="0.35">
      <c r="A3043" s="23">
        <v>22020802</v>
      </c>
      <c r="B3043" s="437" t="s">
        <v>2893</v>
      </c>
      <c r="C3043" s="23">
        <v>70133</v>
      </c>
      <c r="D3043" s="24">
        <v>0</v>
      </c>
      <c r="E3043" s="25">
        <v>2101</v>
      </c>
      <c r="F3043" s="23">
        <v>10721300</v>
      </c>
      <c r="G3043" s="26" t="s">
        <v>188</v>
      </c>
      <c r="H3043" s="27">
        <v>241500</v>
      </c>
      <c r="I3043" s="215">
        <v>16000</v>
      </c>
      <c r="J3043" s="27"/>
      <c r="K3043" s="27">
        <f t="shared" si="67"/>
        <v>241500</v>
      </c>
      <c r="L3043" s="199"/>
    </row>
    <row r="3044" spans="1:12" x14ac:dyDescent="0.35">
      <c r="A3044" s="23">
        <v>22020802</v>
      </c>
      <c r="B3044" s="437" t="s">
        <v>2893</v>
      </c>
      <c r="C3044" s="23">
        <v>70133</v>
      </c>
      <c r="D3044" s="24">
        <v>0</v>
      </c>
      <c r="E3044" s="25">
        <v>2101</v>
      </c>
      <c r="F3044" s="23">
        <v>10721300</v>
      </c>
      <c r="G3044" s="26" t="s">
        <v>188</v>
      </c>
      <c r="H3044" s="101">
        <v>1500000</v>
      </c>
      <c r="I3044" s="255"/>
      <c r="J3044" s="106"/>
      <c r="K3044" s="101">
        <f t="shared" si="67"/>
        <v>1500000</v>
      </c>
      <c r="L3044" s="199"/>
    </row>
    <row r="3045" spans="1:12" x14ac:dyDescent="0.35">
      <c r="A3045" s="23">
        <v>22020802</v>
      </c>
      <c r="B3045" s="437" t="s">
        <v>2893</v>
      </c>
      <c r="C3045" s="23">
        <v>70131</v>
      </c>
      <c r="D3045" s="24">
        <v>0</v>
      </c>
      <c r="E3045" s="25">
        <v>2101</v>
      </c>
      <c r="F3045" s="23">
        <v>10721300</v>
      </c>
      <c r="G3045" s="26" t="s">
        <v>188</v>
      </c>
      <c r="H3045" s="101">
        <v>60000</v>
      </c>
      <c r="I3045" s="255">
        <v>0</v>
      </c>
      <c r="J3045" s="102"/>
      <c r="K3045" s="101">
        <f t="shared" si="67"/>
        <v>60000</v>
      </c>
      <c r="L3045" s="199"/>
    </row>
    <row r="3046" spans="1:12" x14ac:dyDescent="0.35">
      <c r="A3046" s="23">
        <v>22020802</v>
      </c>
      <c r="B3046" s="437" t="s">
        <v>2893</v>
      </c>
      <c r="C3046" s="23">
        <v>70133</v>
      </c>
      <c r="D3046" s="24">
        <v>0</v>
      </c>
      <c r="E3046" s="25">
        <v>2101</v>
      </c>
      <c r="F3046" s="23">
        <v>10721300</v>
      </c>
      <c r="G3046" s="26" t="s">
        <v>188</v>
      </c>
      <c r="H3046" s="101">
        <v>1202850</v>
      </c>
      <c r="I3046" s="255">
        <v>0</v>
      </c>
      <c r="J3046" s="106"/>
      <c r="K3046" s="101">
        <f t="shared" si="67"/>
        <v>1202850</v>
      </c>
      <c r="L3046" s="199"/>
    </row>
    <row r="3047" spans="1:12" x14ac:dyDescent="0.35">
      <c r="A3047" s="23">
        <v>22020802</v>
      </c>
      <c r="B3047" s="437" t="s">
        <v>2893</v>
      </c>
      <c r="C3047" s="23">
        <v>70133</v>
      </c>
      <c r="D3047" s="24">
        <v>0</v>
      </c>
      <c r="E3047" s="23">
        <v>2101</v>
      </c>
      <c r="F3047" s="23">
        <v>10721300</v>
      </c>
      <c r="G3047" s="26" t="s">
        <v>188</v>
      </c>
      <c r="H3047" s="101">
        <v>54600</v>
      </c>
      <c r="I3047" s="255">
        <v>30000</v>
      </c>
      <c r="J3047" s="101"/>
      <c r="K3047" s="101">
        <f t="shared" si="67"/>
        <v>54600</v>
      </c>
      <c r="L3047" s="199"/>
    </row>
    <row r="3048" spans="1:12" x14ac:dyDescent="0.35">
      <c r="A3048" s="23">
        <v>22020801</v>
      </c>
      <c r="B3048" s="437" t="s">
        <v>2890</v>
      </c>
      <c r="C3048" s="23">
        <v>70133</v>
      </c>
      <c r="D3048" s="24">
        <v>0</v>
      </c>
      <c r="E3048" s="25">
        <v>2101</v>
      </c>
      <c r="F3048" s="23">
        <v>10721300</v>
      </c>
      <c r="G3048" s="26" t="s">
        <v>168</v>
      </c>
      <c r="H3048" s="67">
        <v>68800000</v>
      </c>
      <c r="I3048" s="224">
        <v>28197520</v>
      </c>
      <c r="J3048" s="67"/>
      <c r="K3048" s="428">
        <f t="shared" si="67"/>
        <v>68800000</v>
      </c>
      <c r="L3048" s="199"/>
    </row>
    <row r="3049" spans="1:12" x14ac:dyDescent="0.35">
      <c r="A3049" s="23">
        <v>22020801</v>
      </c>
      <c r="B3049" s="437" t="s">
        <v>2890</v>
      </c>
      <c r="C3049" s="23">
        <v>70131</v>
      </c>
      <c r="D3049" s="24">
        <v>0</v>
      </c>
      <c r="E3049" s="25">
        <v>2101</v>
      </c>
      <c r="F3049" s="23">
        <v>10721300</v>
      </c>
      <c r="G3049" s="26" t="s">
        <v>168</v>
      </c>
      <c r="H3049" s="27">
        <v>24000000</v>
      </c>
      <c r="I3049" s="215">
        <v>8750000</v>
      </c>
      <c r="J3049" s="27">
        <v>6000000</v>
      </c>
      <c r="K3049" s="27">
        <f t="shared" si="67"/>
        <v>30000000</v>
      </c>
      <c r="L3049" s="199"/>
    </row>
    <row r="3050" spans="1:12" x14ac:dyDescent="0.35">
      <c r="A3050" s="411">
        <v>22020801</v>
      </c>
      <c r="B3050" s="437" t="s">
        <v>2890</v>
      </c>
      <c r="C3050" s="411">
        <v>70133</v>
      </c>
      <c r="D3050" s="411" t="s">
        <v>192</v>
      </c>
      <c r="E3050" s="413" t="s">
        <v>193</v>
      </c>
      <c r="F3050" s="411" t="s">
        <v>194</v>
      </c>
      <c r="G3050" s="416" t="s">
        <v>168</v>
      </c>
      <c r="H3050" s="418">
        <v>210000</v>
      </c>
      <c r="I3050" s="421">
        <v>8500</v>
      </c>
      <c r="J3050" s="424">
        <v>590000</v>
      </c>
      <c r="K3050" s="418">
        <f>H3050+J3050</f>
        <v>800000</v>
      </c>
      <c r="L3050" s="434"/>
    </row>
    <row r="3051" spans="1:12" x14ac:dyDescent="0.35">
      <c r="A3051" s="23">
        <v>22020801</v>
      </c>
      <c r="B3051" s="437" t="s">
        <v>2890</v>
      </c>
      <c r="C3051" s="23">
        <v>70133</v>
      </c>
      <c r="D3051" s="24">
        <v>0</v>
      </c>
      <c r="E3051" s="25">
        <v>2101</v>
      </c>
      <c r="F3051" s="23">
        <v>10721300</v>
      </c>
      <c r="G3051" s="26" t="s">
        <v>168</v>
      </c>
      <c r="H3051" s="27">
        <v>84000</v>
      </c>
      <c r="I3051" s="215">
        <v>90000</v>
      </c>
      <c r="J3051" s="27">
        <v>79000</v>
      </c>
      <c r="K3051" s="27">
        <f t="shared" ref="K3051:K3072" si="68">SUM(H3051,J3051)</f>
        <v>163000</v>
      </c>
      <c r="L3051" s="199"/>
    </row>
    <row r="3052" spans="1:12" x14ac:dyDescent="0.35">
      <c r="A3052" s="23">
        <v>22020801</v>
      </c>
      <c r="B3052" s="437" t="s">
        <v>2890</v>
      </c>
      <c r="C3052" s="23">
        <v>70133</v>
      </c>
      <c r="D3052" s="24">
        <v>0</v>
      </c>
      <c r="E3052" s="25">
        <v>2101</v>
      </c>
      <c r="F3052" s="23">
        <v>10721300</v>
      </c>
      <c r="G3052" s="26" t="s">
        <v>168</v>
      </c>
      <c r="H3052" s="27">
        <v>1112989.5</v>
      </c>
      <c r="I3052" s="215">
        <v>40000</v>
      </c>
      <c r="J3052" s="27"/>
      <c r="K3052" s="27">
        <f t="shared" si="68"/>
        <v>1112989.5</v>
      </c>
      <c r="L3052" s="199"/>
    </row>
    <row r="3053" spans="1:12" x14ac:dyDescent="0.35">
      <c r="A3053" s="23">
        <v>22020801</v>
      </c>
      <c r="B3053" s="437" t="s">
        <v>2890</v>
      </c>
      <c r="C3053" s="23">
        <v>70133</v>
      </c>
      <c r="D3053" s="24">
        <v>0</v>
      </c>
      <c r="E3053" s="25">
        <v>2101</v>
      </c>
      <c r="F3053" s="23">
        <v>10721300</v>
      </c>
      <c r="G3053" s="26" t="s">
        <v>168</v>
      </c>
      <c r="H3053" s="27">
        <v>562800</v>
      </c>
      <c r="I3053" s="215">
        <v>260000</v>
      </c>
      <c r="J3053" s="27">
        <v>700000</v>
      </c>
      <c r="K3053" s="27">
        <f t="shared" si="68"/>
        <v>1262800</v>
      </c>
      <c r="L3053" s="199"/>
    </row>
    <row r="3054" spans="1:12" x14ac:dyDescent="0.35">
      <c r="A3054" s="23">
        <v>22020801</v>
      </c>
      <c r="B3054" s="437" t="s">
        <v>2890</v>
      </c>
      <c r="C3054" s="23">
        <v>70133</v>
      </c>
      <c r="D3054" s="24">
        <v>0</v>
      </c>
      <c r="E3054" s="25">
        <v>2101</v>
      </c>
      <c r="F3054" s="23">
        <v>10721300</v>
      </c>
      <c r="G3054" s="26" t="s">
        <v>168</v>
      </c>
      <c r="H3054" s="27">
        <v>499800</v>
      </c>
      <c r="I3054" s="215">
        <v>95000</v>
      </c>
      <c r="J3054" s="27"/>
      <c r="K3054" s="39">
        <f t="shared" si="68"/>
        <v>499800</v>
      </c>
      <c r="L3054" s="199"/>
    </row>
    <row r="3055" spans="1:12" x14ac:dyDescent="0.35">
      <c r="A3055" s="23">
        <v>22020801</v>
      </c>
      <c r="B3055" s="437" t="s">
        <v>2890</v>
      </c>
      <c r="C3055" s="23">
        <v>70133</v>
      </c>
      <c r="D3055" s="24">
        <v>0</v>
      </c>
      <c r="E3055" s="25">
        <v>2101</v>
      </c>
      <c r="F3055" s="23">
        <v>10721300</v>
      </c>
      <c r="G3055" s="26" t="s">
        <v>168</v>
      </c>
      <c r="H3055" s="27">
        <v>1747200</v>
      </c>
      <c r="I3055" s="215">
        <v>362000</v>
      </c>
      <c r="J3055" s="27"/>
      <c r="K3055" s="27">
        <f t="shared" si="68"/>
        <v>1747200</v>
      </c>
      <c r="L3055" s="199"/>
    </row>
    <row r="3056" spans="1:12" x14ac:dyDescent="0.35">
      <c r="A3056" s="23">
        <v>22020801</v>
      </c>
      <c r="B3056" s="437" t="s">
        <v>2890</v>
      </c>
      <c r="C3056" s="23">
        <v>70133</v>
      </c>
      <c r="D3056" s="24">
        <v>0</v>
      </c>
      <c r="E3056" s="25">
        <v>2101</v>
      </c>
      <c r="F3056" s="23">
        <v>10721300</v>
      </c>
      <c r="G3056" s="26" t="s">
        <v>168</v>
      </c>
      <c r="H3056" s="27">
        <v>535080</v>
      </c>
      <c r="I3056" s="215">
        <v>316700</v>
      </c>
      <c r="J3056" s="27"/>
      <c r="K3056" s="27">
        <f t="shared" si="68"/>
        <v>535080</v>
      </c>
      <c r="L3056" s="199"/>
    </row>
    <row r="3057" spans="1:12" x14ac:dyDescent="0.35">
      <c r="A3057" s="34">
        <v>22020801</v>
      </c>
      <c r="B3057" s="437" t="s">
        <v>2890</v>
      </c>
      <c r="C3057" s="34">
        <v>70131</v>
      </c>
      <c r="D3057" s="35">
        <v>0</v>
      </c>
      <c r="E3057" s="36">
        <v>2101</v>
      </c>
      <c r="F3057" s="34">
        <v>10721300</v>
      </c>
      <c r="G3057" s="37" t="s">
        <v>168</v>
      </c>
      <c r="H3057" s="38">
        <v>676410</v>
      </c>
      <c r="I3057" s="218">
        <v>146500</v>
      </c>
      <c r="J3057" s="38">
        <v>73590</v>
      </c>
      <c r="K3057" s="38">
        <f t="shared" si="68"/>
        <v>750000</v>
      </c>
      <c r="L3057" s="206"/>
    </row>
    <row r="3058" spans="1:12" x14ac:dyDescent="0.35">
      <c r="A3058" s="23">
        <v>22020801</v>
      </c>
      <c r="B3058" s="437" t="s">
        <v>2890</v>
      </c>
      <c r="C3058" s="23">
        <v>70131</v>
      </c>
      <c r="D3058" s="24">
        <v>0</v>
      </c>
      <c r="E3058" s="25">
        <v>2101</v>
      </c>
      <c r="F3058" s="23">
        <v>10721300</v>
      </c>
      <c r="G3058" s="26" t="s">
        <v>168</v>
      </c>
      <c r="H3058" s="27">
        <v>903000</v>
      </c>
      <c r="I3058" s="215">
        <v>1140000</v>
      </c>
      <c r="J3058" s="27">
        <v>2000000</v>
      </c>
      <c r="K3058" s="27">
        <f t="shared" si="68"/>
        <v>2903000</v>
      </c>
      <c r="L3058" s="207"/>
    </row>
    <row r="3059" spans="1:12" x14ac:dyDescent="0.35">
      <c r="A3059" s="23">
        <v>22020801</v>
      </c>
      <c r="B3059" s="437" t="s">
        <v>2890</v>
      </c>
      <c r="C3059" s="23">
        <v>70131</v>
      </c>
      <c r="D3059" s="24">
        <v>0</v>
      </c>
      <c r="E3059" s="25">
        <v>2101</v>
      </c>
      <c r="F3059" s="23">
        <v>10721300</v>
      </c>
      <c r="G3059" s="26" t="s">
        <v>168</v>
      </c>
      <c r="H3059" s="67">
        <v>151200</v>
      </c>
      <c r="I3059" s="224"/>
      <c r="J3059" s="67"/>
      <c r="K3059" s="67">
        <f t="shared" si="68"/>
        <v>151200</v>
      </c>
      <c r="L3059" s="207"/>
    </row>
    <row r="3060" spans="1:12" x14ac:dyDescent="0.35">
      <c r="A3060" s="23">
        <v>22020801</v>
      </c>
      <c r="B3060" s="437" t="s">
        <v>2890</v>
      </c>
      <c r="C3060" s="23">
        <v>70131</v>
      </c>
      <c r="D3060" s="24">
        <v>0</v>
      </c>
      <c r="E3060" s="23">
        <v>2101</v>
      </c>
      <c r="F3060" s="23">
        <v>10721300</v>
      </c>
      <c r="G3060" s="26" t="s">
        <v>168</v>
      </c>
      <c r="H3060" s="27">
        <v>588000</v>
      </c>
      <c r="I3060" s="215"/>
      <c r="J3060" s="27"/>
      <c r="K3060" s="27">
        <f t="shared" si="68"/>
        <v>588000</v>
      </c>
      <c r="L3060" s="207"/>
    </row>
    <row r="3061" spans="1:12" x14ac:dyDescent="0.35">
      <c r="A3061" s="23">
        <v>22020801</v>
      </c>
      <c r="B3061" s="437" t="s">
        <v>2890</v>
      </c>
      <c r="C3061" s="23">
        <v>70131</v>
      </c>
      <c r="D3061" s="24">
        <v>0</v>
      </c>
      <c r="E3061" s="25">
        <v>2101</v>
      </c>
      <c r="F3061" s="23">
        <v>10721300</v>
      </c>
      <c r="G3061" s="26" t="s">
        <v>168</v>
      </c>
      <c r="H3061" s="67">
        <v>386400</v>
      </c>
      <c r="I3061" s="224">
        <v>0</v>
      </c>
      <c r="J3061" s="67"/>
      <c r="K3061" s="67">
        <f t="shared" si="68"/>
        <v>386400</v>
      </c>
      <c r="L3061" s="207"/>
    </row>
    <row r="3062" spans="1:12" x14ac:dyDescent="0.35">
      <c r="A3062" s="23">
        <v>22020801</v>
      </c>
      <c r="B3062" s="437" t="s">
        <v>2890</v>
      </c>
      <c r="C3062" s="23">
        <v>70133</v>
      </c>
      <c r="D3062" s="24">
        <v>0</v>
      </c>
      <c r="E3062" s="25">
        <v>2101</v>
      </c>
      <c r="F3062" s="23">
        <v>10721300</v>
      </c>
      <c r="G3062" s="26" t="s">
        <v>168</v>
      </c>
      <c r="H3062" s="67">
        <v>544950</v>
      </c>
      <c r="I3062" s="224">
        <v>327000</v>
      </c>
      <c r="J3062" s="67"/>
      <c r="K3062" s="67">
        <f t="shared" si="68"/>
        <v>544950</v>
      </c>
      <c r="L3062" s="207"/>
    </row>
    <row r="3063" spans="1:12" x14ac:dyDescent="0.35">
      <c r="A3063" s="23">
        <v>22020801</v>
      </c>
      <c r="B3063" s="437" t="s">
        <v>2890</v>
      </c>
      <c r="C3063" s="23">
        <v>70131</v>
      </c>
      <c r="D3063" s="24">
        <v>0</v>
      </c>
      <c r="E3063" s="25">
        <v>2101</v>
      </c>
      <c r="F3063" s="23">
        <v>10721300</v>
      </c>
      <c r="G3063" s="26" t="s">
        <v>168</v>
      </c>
      <c r="H3063" s="67">
        <v>5378100</v>
      </c>
      <c r="I3063" s="224">
        <v>1726500</v>
      </c>
      <c r="J3063" s="67"/>
      <c r="K3063" s="67">
        <f t="shared" si="68"/>
        <v>5378100</v>
      </c>
      <c r="L3063" s="207"/>
    </row>
    <row r="3064" spans="1:12" x14ac:dyDescent="0.35">
      <c r="A3064" s="23">
        <v>22020801</v>
      </c>
      <c r="B3064" s="437" t="s">
        <v>2890</v>
      </c>
      <c r="C3064" s="23">
        <v>70133</v>
      </c>
      <c r="D3064" s="24">
        <v>0</v>
      </c>
      <c r="E3064" s="25">
        <v>2101</v>
      </c>
      <c r="F3064" s="23">
        <v>10721300</v>
      </c>
      <c r="G3064" s="26" t="s">
        <v>168</v>
      </c>
      <c r="H3064" s="27">
        <v>2001720</v>
      </c>
      <c r="I3064" s="215">
        <v>353000</v>
      </c>
      <c r="J3064" s="27">
        <v>-500000</v>
      </c>
      <c r="K3064" s="27">
        <f t="shared" si="68"/>
        <v>1501720</v>
      </c>
      <c r="L3064" s="207"/>
    </row>
    <row r="3065" spans="1:12" x14ac:dyDescent="0.35">
      <c r="A3065" s="23">
        <v>22020801</v>
      </c>
      <c r="B3065" s="437" t="s">
        <v>2890</v>
      </c>
      <c r="C3065" s="23">
        <v>70133</v>
      </c>
      <c r="D3065" s="24">
        <v>0</v>
      </c>
      <c r="E3065" s="25">
        <v>2101</v>
      </c>
      <c r="F3065" s="23">
        <v>10721300</v>
      </c>
      <c r="G3065" s="26" t="s">
        <v>168</v>
      </c>
      <c r="H3065" s="27">
        <v>4613070</v>
      </c>
      <c r="I3065" s="215">
        <v>2370823.59</v>
      </c>
      <c r="J3065" s="27"/>
      <c r="K3065" s="39">
        <f t="shared" si="68"/>
        <v>4613070</v>
      </c>
      <c r="L3065" s="207"/>
    </row>
    <row r="3066" spans="1:12" x14ac:dyDescent="0.35">
      <c r="A3066" s="23">
        <v>22020801</v>
      </c>
      <c r="B3066" s="437" t="s">
        <v>2890</v>
      </c>
      <c r="C3066" s="23">
        <v>71033</v>
      </c>
      <c r="D3066" s="24">
        <v>0</v>
      </c>
      <c r="E3066" s="25">
        <v>1100</v>
      </c>
      <c r="F3066" s="23">
        <v>10721300</v>
      </c>
      <c r="G3066" s="26" t="s">
        <v>168</v>
      </c>
      <c r="H3066" s="27">
        <v>97360620</v>
      </c>
      <c r="I3066" s="282">
        <v>190000</v>
      </c>
      <c r="J3066" s="27">
        <v>-70000000</v>
      </c>
      <c r="K3066" s="27">
        <f t="shared" si="68"/>
        <v>27360620</v>
      </c>
      <c r="L3066" s="207"/>
    </row>
    <row r="3067" spans="1:12" x14ac:dyDescent="0.35">
      <c r="A3067" s="23">
        <v>22020801</v>
      </c>
      <c r="B3067" s="437" t="s">
        <v>2890</v>
      </c>
      <c r="C3067" s="23">
        <v>70131</v>
      </c>
      <c r="D3067" s="24">
        <v>0</v>
      </c>
      <c r="E3067" s="25">
        <v>2101</v>
      </c>
      <c r="F3067" s="23">
        <v>10721300</v>
      </c>
      <c r="G3067" s="26" t="s">
        <v>168</v>
      </c>
      <c r="H3067" s="27">
        <v>1260000</v>
      </c>
      <c r="I3067" s="215">
        <v>133200</v>
      </c>
      <c r="J3067" s="27"/>
      <c r="K3067" s="27">
        <f t="shared" si="68"/>
        <v>1260000</v>
      </c>
      <c r="L3067" s="559"/>
    </row>
    <row r="3068" spans="1:12" x14ac:dyDescent="0.35">
      <c r="A3068" s="23">
        <v>22020801</v>
      </c>
      <c r="B3068" s="437" t="s">
        <v>2890</v>
      </c>
      <c r="C3068" s="23">
        <v>70131</v>
      </c>
      <c r="D3068" s="24">
        <v>0</v>
      </c>
      <c r="E3068" s="25">
        <v>2101</v>
      </c>
      <c r="F3068" s="23">
        <v>10721300</v>
      </c>
      <c r="G3068" s="26" t="s">
        <v>168</v>
      </c>
      <c r="H3068" s="27">
        <v>2207205</v>
      </c>
      <c r="I3068" s="215">
        <v>1286135</v>
      </c>
      <c r="J3068" s="27"/>
      <c r="K3068" s="27">
        <f t="shared" si="68"/>
        <v>2207205</v>
      </c>
      <c r="L3068" s="561"/>
    </row>
    <row r="3069" spans="1:12" x14ac:dyDescent="0.35">
      <c r="A3069" s="23">
        <v>22020801</v>
      </c>
      <c r="B3069" s="437" t="s">
        <v>2891</v>
      </c>
      <c r="C3069" s="23">
        <v>70131</v>
      </c>
      <c r="D3069" s="24">
        <v>0</v>
      </c>
      <c r="E3069" s="25">
        <v>2101</v>
      </c>
      <c r="F3069" s="23">
        <v>10720500</v>
      </c>
      <c r="G3069" s="26" t="s">
        <v>168</v>
      </c>
      <c r="H3069" s="67">
        <v>5202960</v>
      </c>
      <c r="I3069" s="224">
        <v>2921600</v>
      </c>
      <c r="J3069" s="67">
        <v>3000000</v>
      </c>
      <c r="K3069" s="67">
        <f t="shared" si="68"/>
        <v>8202960</v>
      </c>
      <c r="L3069" s="207"/>
    </row>
    <row r="3070" spans="1:12" x14ac:dyDescent="0.35">
      <c r="A3070" s="23">
        <v>22020801</v>
      </c>
      <c r="B3070" s="437" t="s">
        <v>2891</v>
      </c>
      <c r="C3070" s="23">
        <v>70133</v>
      </c>
      <c r="D3070" s="24" t="s">
        <v>192</v>
      </c>
      <c r="E3070" s="85" t="s">
        <v>2619</v>
      </c>
      <c r="F3070" s="23">
        <v>10721300</v>
      </c>
      <c r="G3070" s="26" t="s">
        <v>168</v>
      </c>
      <c r="H3070" s="27">
        <v>1347204.0821399998</v>
      </c>
      <c r="I3070" s="215"/>
      <c r="J3070" s="27">
        <v>1200000</v>
      </c>
      <c r="K3070" s="27">
        <f t="shared" si="68"/>
        <v>2547204.0821399996</v>
      </c>
      <c r="L3070" s="207"/>
    </row>
    <row r="3071" spans="1:12" x14ac:dyDescent="0.35">
      <c r="A3071" s="411">
        <v>22020801</v>
      </c>
      <c r="B3071" s="437" t="s">
        <v>2891</v>
      </c>
      <c r="C3071" s="411">
        <v>70131</v>
      </c>
      <c r="D3071" s="411" t="s">
        <v>192</v>
      </c>
      <c r="E3071" s="413" t="s">
        <v>193</v>
      </c>
      <c r="F3071" s="411">
        <v>10721300</v>
      </c>
      <c r="G3071" s="416" t="s">
        <v>168</v>
      </c>
      <c r="H3071" s="419">
        <v>955927.13286000001</v>
      </c>
      <c r="I3071" s="422"/>
      <c r="J3071" s="425">
        <v>874673</v>
      </c>
      <c r="K3071" s="538">
        <f t="shared" si="68"/>
        <v>1830600.13286</v>
      </c>
      <c r="L3071" s="562"/>
    </row>
    <row r="3072" spans="1:12" x14ac:dyDescent="0.35">
      <c r="A3072" s="23">
        <v>22020801</v>
      </c>
      <c r="B3072" s="437" t="s">
        <v>2891</v>
      </c>
      <c r="C3072" s="23">
        <v>70133</v>
      </c>
      <c r="D3072" s="24">
        <v>0</v>
      </c>
      <c r="E3072" s="25">
        <v>2101</v>
      </c>
      <c r="F3072" s="23">
        <v>10721300</v>
      </c>
      <c r="G3072" s="26" t="s">
        <v>168</v>
      </c>
      <c r="H3072" s="27">
        <v>395430</v>
      </c>
      <c r="I3072" s="215">
        <v>293000</v>
      </c>
      <c r="J3072" s="27">
        <v>429000</v>
      </c>
      <c r="K3072" s="27">
        <f t="shared" si="68"/>
        <v>824430</v>
      </c>
      <c r="L3072" s="559"/>
    </row>
    <row r="3073" spans="1:12" x14ac:dyDescent="0.35">
      <c r="A3073" s="23">
        <v>22020801</v>
      </c>
      <c r="B3073" s="437" t="s">
        <v>2891</v>
      </c>
      <c r="C3073" s="23">
        <v>70131</v>
      </c>
      <c r="D3073" s="24">
        <v>0</v>
      </c>
      <c r="E3073" s="25">
        <v>2101</v>
      </c>
      <c r="F3073" s="23">
        <v>10721300</v>
      </c>
      <c r="G3073" s="26" t="s">
        <v>168</v>
      </c>
      <c r="H3073" s="27">
        <v>2000000</v>
      </c>
      <c r="I3073" s="215">
        <v>435000</v>
      </c>
      <c r="J3073" s="27">
        <v>435000</v>
      </c>
      <c r="K3073" s="27">
        <f>H3073+J3073</f>
        <v>2435000</v>
      </c>
      <c r="L3073" s="207"/>
    </row>
    <row r="3074" spans="1:12" x14ac:dyDescent="0.35">
      <c r="A3074" s="23">
        <v>22020801</v>
      </c>
      <c r="B3074" s="437" t="s">
        <v>2891</v>
      </c>
      <c r="C3074" s="23">
        <v>70131</v>
      </c>
      <c r="D3074" s="24">
        <v>0</v>
      </c>
      <c r="E3074" s="25">
        <v>2101</v>
      </c>
      <c r="F3074" s="23">
        <v>10721300</v>
      </c>
      <c r="G3074" s="26" t="s">
        <v>168</v>
      </c>
      <c r="H3074" s="67">
        <v>21910736</v>
      </c>
      <c r="I3074" s="224"/>
      <c r="J3074" s="67"/>
      <c r="K3074" s="67">
        <f>SUM(H3074,J3074)</f>
        <v>21910736</v>
      </c>
      <c r="L3074" s="207"/>
    </row>
    <row r="3075" spans="1:12" x14ac:dyDescent="0.35">
      <c r="A3075" s="23">
        <v>22020801</v>
      </c>
      <c r="B3075" s="437" t="s">
        <v>2891</v>
      </c>
      <c r="C3075" s="23">
        <v>70133</v>
      </c>
      <c r="D3075" s="24">
        <v>0</v>
      </c>
      <c r="E3075" s="25">
        <v>2101</v>
      </c>
      <c r="F3075" s="23">
        <v>10721300</v>
      </c>
      <c r="G3075" s="26" t="s">
        <v>168</v>
      </c>
      <c r="H3075" s="27">
        <v>1500000</v>
      </c>
      <c r="I3075" s="215">
        <v>395400</v>
      </c>
      <c r="J3075" s="27">
        <v>500000</v>
      </c>
      <c r="K3075" s="27">
        <f>SUM(H3075,J3075)</f>
        <v>2000000</v>
      </c>
      <c r="L3075" s="207"/>
    </row>
    <row r="3076" spans="1:12" x14ac:dyDescent="0.35">
      <c r="A3076" s="23">
        <v>22020801</v>
      </c>
      <c r="B3076" s="437" t="s">
        <v>2891</v>
      </c>
      <c r="C3076" s="23">
        <v>70133</v>
      </c>
      <c r="D3076" s="24">
        <v>0</v>
      </c>
      <c r="E3076" s="25">
        <v>2101</v>
      </c>
      <c r="F3076" s="23">
        <v>10721300</v>
      </c>
      <c r="G3076" s="26" t="s">
        <v>168</v>
      </c>
      <c r="H3076" s="27">
        <v>220500</v>
      </c>
      <c r="I3076" s="215">
        <v>145000</v>
      </c>
      <c r="J3076" s="27">
        <v>500000</v>
      </c>
      <c r="K3076" s="27">
        <f>SUM(H3076,J3076)</f>
        <v>720500</v>
      </c>
      <c r="L3076" s="207"/>
    </row>
    <row r="3077" spans="1:12" x14ac:dyDescent="0.35">
      <c r="A3077" s="23">
        <v>22020801</v>
      </c>
      <c r="B3077" s="437" t="s">
        <v>2891</v>
      </c>
      <c r="C3077" s="23">
        <v>70133</v>
      </c>
      <c r="D3077" s="24">
        <v>0</v>
      </c>
      <c r="E3077" s="25">
        <v>2101</v>
      </c>
      <c r="F3077" s="23">
        <v>10721300</v>
      </c>
      <c r="G3077" s="26" t="s">
        <v>168</v>
      </c>
      <c r="H3077" s="67">
        <v>189000</v>
      </c>
      <c r="I3077" s="224">
        <v>471300</v>
      </c>
      <c r="J3077" s="67">
        <v>3000000</v>
      </c>
      <c r="K3077" s="67">
        <f>SUM(H3077,J3077)</f>
        <v>3189000</v>
      </c>
      <c r="L3077" s="207"/>
    </row>
    <row r="3078" spans="1:12" x14ac:dyDescent="0.35">
      <c r="A3078" s="23">
        <v>22020801</v>
      </c>
      <c r="B3078" s="437" t="s">
        <v>2891</v>
      </c>
      <c r="C3078" s="23">
        <v>70740</v>
      </c>
      <c r="D3078" s="24">
        <v>0</v>
      </c>
      <c r="E3078" s="25">
        <v>2101</v>
      </c>
      <c r="F3078" s="23">
        <v>10721300</v>
      </c>
      <c r="G3078" s="26" t="s">
        <v>168</v>
      </c>
      <c r="H3078" s="27">
        <v>8428188.3000000007</v>
      </c>
      <c r="I3078" s="215">
        <v>2216720</v>
      </c>
      <c r="J3078" s="27">
        <v>7000000</v>
      </c>
      <c r="K3078" s="27">
        <f>SUM(H3078,J3078)</f>
        <v>15428188.300000001</v>
      </c>
      <c r="L3078" s="559"/>
    </row>
    <row r="3079" spans="1:12" x14ac:dyDescent="0.35">
      <c r="A3079" s="23">
        <v>22020801</v>
      </c>
      <c r="B3079" s="437" t="s">
        <v>2891</v>
      </c>
      <c r="C3079" s="23">
        <v>70131</v>
      </c>
      <c r="D3079" s="24">
        <v>0</v>
      </c>
      <c r="E3079" s="25">
        <v>2101</v>
      </c>
      <c r="F3079" s="23">
        <v>10721300</v>
      </c>
      <c r="G3079" s="26" t="s">
        <v>168</v>
      </c>
      <c r="H3079" s="27">
        <v>1114050</v>
      </c>
      <c r="I3079" s="215">
        <v>980090</v>
      </c>
      <c r="J3079" s="27">
        <v>300000</v>
      </c>
      <c r="K3079" s="27">
        <f>H3079+J3079</f>
        <v>1414050</v>
      </c>
      <c r="L3079" s="207"/>
    </row>
    <row r="3080" spans="1:12" x14ac:dyDescent="0.35">
      <c r="A3080" s="23">
        <v>22020801</v>
      </c>
      <c r="B3080" s="437" t="s">
        <v>2891</v>
      </c>
      <c r="C3080" s="23">
        <v>70131</v>
      </c>
      <c r="D3080" s="24">
        <v>0</v>
      </c>
      <c r="E3080" s="25">
        <v>2101</v>
      </c>
      <c r="F3080" s="23">
        <v>10721300</v>
      </c>
      <c r="G3080" s="26" t="s">
        <v>168</v>
      </c>
      <c r="H3080" s="67">
        <v>1904385</v>
      </c>
      <c r="I3080" s="224">
        <v>1585730</v>
      </c>
      <c r="J3080" s="67">
        <v>595615</v>
      </c>
      <c r="K3080" s="67">
        <f t="shared" ref="K3080:K3115" si="69">SUM(H3080,J3080)</f>
        <v>2500000</v>
      </c>
      <c r="L3080" s="207"/>
    </row>
    <row r="3081" spans="1:12" x14ac:dyDescent="0.35">
      <c r="A3081" s="23">
        <v>22020801</v>
      </c>
      <c r="B3081" s="437" t="s">
        <v>2891</v>
      </c>
      <c r="C3081" s="23">
        <v>70133</v>
      </c>
      <c r="D3081" s="24">
        <v>0</v>
      </c>
      <c r="E3081" s="25">
        <v>2101</v>
      </c>
      <c r="F3081" s="23">
        <v>10721300</v>
      </c>
      <c r="G3081" s="26" t="s">
        <v>168</v>
      </c>
      <c r="H3081" s="27">
        <v>0</v>
      </c>
      <c r="I3081" s="215"/>
      <c r="J3081" s="41">
        <v>1000000</v>
      </c>
      <c r="K3081" s="27">
        <f t="shared" si="69"/>
        <v>1000000</v>
      </c>
      <c r="L3081" s="207"/>
    </row>
    <row r="3082" spans="1:12" x14ac:dyDescent="0.35">
      <c r="A3082" s="23">
        <v>22020801</v>
      </c>
      <c r="B3082" s="437" t="s">
        <v>2891</v>
      </c>
      <c r="C3082" s="23">
        <v>70133</v>
      </c>
      <c r="D3082" s="24">
        <v>0</v>
      </c>
      <c r="E3082" s="25">
        <v>2101</v>
      </c>
      <c r="F3082" s="23">
        <v>10721300</v>
      </c>
      <c r="G3082" s="26" t="s">
        <v>168</v>
      </c>
      <c r="H3082" s="27">
        <v>477750</v>
      </c>
      <c r="I3082" s="215">
        <v>291500</v>
      </c>
      <c r="J3082" s="27">
        <v>272250</v>
      </c>
      <c r="K3082" s="27">
        <f t="shared" si="69"/>
        <v>750000</v>
      </c>
      <c r="L3082" s="207"/>
    </row>
    <row r="3083" spans="1:12" x14ac:dyDescent="0.35">
      <c r="A3083" s="23">
        <v>22020801</v>
      </c>
      <c r="B3083" s="437" t="s">
        <v>2891</v>
      </c>
      <c r="C3083" s="23">
        <v>70133</v>
      </c>
      <c r="D3083" s="24">
        <v>0</v>
      </c>
      <c r="E3083" s="25">
        <v>2101</v>
      </c>
      <c r="F3083" s="23">
        <v>10721300</v>
      </c>
      <c r="G3083" s="26" t="s">
        <v>168</v>
      </c>
      <c r="H3083" s="27">
        <v>378000</v>
      </c>
      <c r="I3083" s="215">
        <v>240000</v>
      </c>
      <c r="J3083" s="27">
        <v>500000</v>
      </c>
      <c r="K3083" s="27">
        <f t="shared" si="69"/>
        <v>878000</v>
      </c>
      <c r="L3083" s="207"/>
    </row>
    <row r="3084" spans="1:12" x14ac:dyDescent="0.35">
      <c r="A3084" s="23">
        <v>22020801</v>
      </c>
      <c r="B3084" s="437" t="s">
        <v>2892</v>
      </c>
      <c r="C3084" s="23">
        <v>70133</v>
      </c>
      <c r="D3084" s="24">
        <v>0</v>
      </c>
      <c r="E3084" s="25">
        <v>2101</v>
      </c>
      <c r="F3084" s="23">
        <v>10721300</v>
      </c>
      <c r="G3084" s="26" t="s">
        <v>168</v>
      </c>
      <c r="H3084" s="27">
        <v>1260000</v>
      </c>
      <c r="I3084" s="215">
        <v>370000</v>
      </c>
      <c r="J3084" s="27"/>
      <c r="K3084" s="27">
        <f t="shared" si="69"/>
        <v>1260000</v>
      </c>
      <c r="L3084" s="207"/>
    </row>
    <row r="3085" spans="1:12" x14ac:dyDescent="0.35">
      <c r="A3085" s="23">
        <v>22020801</v>
      </c>
      <c r="B3085" s="437" t="s">
        <v>2892</v>
      </c>
      <c r="C3085" s="23">
        <v>70133</v>
      </c>
      <c r="D3085" s="24">
        <v>0</v>
      </c>
      <c r="E3085" s="25">
        <v>2101</v>
      </c>
      <c r="F3085" s="23">
        <v>10721300</v>
      </c>
      <c r="G3085" s="26" t="s">
        <v>168</v>
      </c>
      <c r="H3085" s="27">
        <v>40536711.600000001</v>
      </c>
      <c r="I3085" s="215">
        <v>150000</v>
      </c>
      <c r="J3085" s="27">
        <v>25000000</v>
      </c>
      <c r="K3085" s="27">
        <f t="shared" si="69"/>
        <v>65536711.600000001</v>
      </c>
      <c r="L3085" s="207"/>
    </row>
    <row r="3086" spans="1:12" x14ac:dyDescent="0.35">
      <c r="A3086" s="34">
        <v>22020801</v>
      </c>
      <c r="B3086" s="437" t="s">
        <v>2892</v>
      </c>
      <c r="C3086" s="34">
        <v>70131</v>
      </c>
      <c r="D3086" s="35">
        <v>0</v>
      </c>
      <c r="E3086" s="36">
        <v>2101</v>
      </c>
      <c r="F3086" s="34">
        <v>10721300</v>
      </c>
      <c r="G3086" s="37" t="s">
        <v>168</v>
      </c>
      <c r="H3086" s="38">
        <v>8502900</v>
      </c>
      <c r="I3086" s="218">
        <v>3628100</v>
      </c>
      <c r="J3086" s="38"/>
      <c r="K3086" s="38">
        <f t="shared" si="69"/>
        <v>8502900</v>
      </c>
      <c r="L3086" s="206"/>
    </row>
    <row r="3087" spans="1:12" x14ac:dyDescent="0.35">
      <c r="A3087" s="23">
        <v>22020801</v>
      </c>
      <c r="B3087" s="437" t="s">
        <v>2892</v>
      </c>
      <c r="C3087" s="23">
        <v>70133</v>
      </c>
      <c r="D3087" s="24">
        <v>0</v>
      </c>
      <c r="E3087" s="25">
        <v>2101</v>
      </c>
      <c r="F3087" s="23">
        <v>10721300</v>
      </c>
      <c r="G3087" s="26" t="s">
        <v>168</v>
      </c>
      <c r="H3087" s="67">
        <v>903000</v>
      </c>
      <c r="I3087" s="224">
        <v>157180</v>
      </c>
      <c r="J3087" s="67"/>
      <c r="K3087" s="67">
        <f t="shared" si="69"/>
        <v>903000</v>
      </c>
      <c r="L3087" s="207"/>
    </row>
    <row r="3088" spans="1:12" x14ac:dyDescent="0.35">
      <c r="A3088" s="23">
        <v>22020801</v>
      </c>
      <c r="B3088" s="437" t="s">
        <v>2893</v>
      </c>
      <c r="C3088" s="23">
        <v>70131</v>
      </c>
      <c r="D3088" s="24">
        <v>0</v>
      </c>
      <c r="E3088" s="25">
        <v>2101</v>
      </c>
      <c r="F3088" s="23">
        <v>10721300</v>
      </c>
      <c r="G3088" s="26" t="s">
        <v>168</v>
      </c>
      <c r="H3088" s="67">
        <v>42000</v>
      </c>
      <c r="I3088" s="224">
        <v>50000</v>
      </c>
      <c r="J3088" s="67">
        <v>70000</v>
      </c>
      <c r="K3088" s="67">
        <f t="shared" si="69"/>
        <v>112000</v>
      </c>
      <c r="L3088" s="207"/>
    </row>
    <row r="3089" spans="1:12" x14ac:dyDescent="0.35">
      <c r="A3089" s="23">
        <v>22020801</v>
      </c>
      <c r="B3089" s="437" t="s">
        <v>2893</v>
      </c>
      <c r="C3089" s="23">
        <v>70131</v>
      </c>
      <c r="D3089" s="24">
        <v>0</v>
      </c>
      <c r="E3089" s="25">
        <v>2101</v>
      </c>
      <c r="F3089" s="23">
        <v>10721300</v>
      </c>
      <c r="G3089" s="26" t="s">
        <v>168</v>
      </c>
      <c r="H3089" s="67">
        <v>378000</v>
      </c>
      <c r="I3089" s="224">
        <v>218434</v>
      </c>
      <c r="J3089" s="67"/>
      <c r="K3089" s="67">
        <f t="shared" si="69"/>
        <v>378000</v>
      </c>
      <c r="L3089" s="207"/>
    </row>
    <row r="3090" spans="1:12" x14ac:dyDescent="0.35">
      <c r="A3090" s="23">
        <v>22020801</v>
      </c>
      <c r="B3090" s="437" t="s">
        <v>2893</v>
      </c>
      <c r="C3090" s="23">
        <v>70133</v>
      </c>
      <c r="D3090" s="24">
        <v>0</v>
      </c>
      <c r="E3090" s="25">
        <v>2101</v>
      </c>
      <c r="F3090" s="23">
        <v>10721300</v>
      </c>
      <c r="G3090" s="26" t="s">
        <v>168</v>
      </c>
      <c r="H3090" s="67">
        <v>7363282</v>
      </c>
      <c r="I3090" s="224">
        <v>1765950</v>
      </c>
      <c r="J3090" s="67"/>
      <c r="K3090" s="67">
        <f t="shared" si="69"/>
        <v>7363282</v>
      </c>
      <c r="L3090" s="207"/>
    </row>
    <row r="3091" spans="1:12" x14ac:dyDescent="0.35">
      <c r="A3091" s="23">
        <v>22020801</v>
      </c>
      <c r="B3091" s="437" t="s">
        <v>2893</v>
      </c>
      <c r="C3091" s="23">
        <v>70133</v>
      </c>
      <c r="D3091" s="24">
        <v>0</v>
      </c>
      <c r="E3091" s="25">
        <v>2101</v>
      </c>
      <c r="F3091" s="23">
        <v>10721300</v>
      </c>
      <c r="G3091" s="26" t="s">
        <v>168</v>
      </c>
      <c r="H3091" s="27">
        <v>737383.5</v>
      </c>
      <c r="I3091" s="215">
        <v>1967100</v>
      </c>
      <c r="J3091" s="27"/>
      <c r="K3091" s="27">
        <f t="shared" si="69"/>
        <v>737383.5</v>
      </c>
      <c r="L3091" s="207"/>
    </row>
    <row r="3092" spans="1:12" x14ac:dyDescent="0.35">
      <c r="A3092" s="23">
        <v>22020801</v>
      </c>
      <c r="B3092" s="437" t="s">
        <v>2893</v>
      </c>
      <c r="C3092" s="23">
        <v>70131</v>
      </c>
      <c r="D3092" s="24">
        <v>0</v>
      </c>
      <c r="E3092" s="25">
        <v>2101</v>
      </c>
      <c r="F3092" s="23">
        <v>10721300</v>
      </c>
      <c r="G3092" s="26" t="s">
        <v>168</v>
      </c>
      <c r="H3092" s="67">
        <v>756000</v>
      </c>
      <c r="I3092" s="224">
        <v>927150</v>
      </c>
      <c r="J3092" s="67">
        <v>1744000</v>
      </c>
      <c r="K3092" s="67">
        <f t="shared" si="69"/>
        <v>2500000</v>
      </c>
      <c r="L3092" s="559"/>
    </row>
    <row r="3093" spans="1:12" x14ac:dyDescent="0.35">
      <c r="A3093" s="23">
        <v>22020801</v>
      </c>
      <c r="B3093" s="437" t="s">
        <v>2893</v>
      </c>
      <c r="C3093" s="23">
        <v>70133</v>
      </c>
      <c r="D3093" s="24">
        <v>0</v>
      </c>
      <c r="E3093" s="25">
        <v>2101</v>
      </c>
      <c r="F3093" s="23">
        <v>10721300</v>
      </c>
      <c r="G3093" s="26" t="s">
        <v>168</v>
      </c>
      <c r="H3093" s="27">
        <v>3952200</v>
      </c>
      <c r="I3093" s="215">
        <v>674000</v>
      </c>
      <c r="J3093" s="27">
        <v>1500000</v>
      </c>
      <c r="K3093" s="27">
        <f t="shared" si="69"/>
        <v>5452200</v>
      </c>
      <c r="L3093" s="207"/>
    </row>
    <row r="3094" spans="1:12" x14ac:dyDescent="0.35">
      <c r="A3094" s="23">
        <v>22020801</v>
      </c>
      <c r="B3094" s="437" t="s">
        <v>2893</v>
      </c>
      <c r="C3094" s="23">
        <v>70133</v>
      </c>
      <c r="D3094" s="24">
        <v>0</v>
      </c>
      <c r="E3094" s="25">
        <v>2101</v>
      </c>
      <c r="F3094" s="23">
        <v>10721300</v>
      </c>
      <c r="G3094" s="26" t="s">
        <v>168</v>
      </c>
      <c r="H3094" s="101">
        <v>12365934</v>
      </c>
      <c r="I3094" s="255">
        <v>15978430</v>
      </c>
      <c r="J3094" s="101"/>
      <c r="K3094" s="101">
        <f t="shared" si="69"/>
        <v>12365934</v>
      </c>
      <c r="L3094" s="559"/>
    </row>
    <row r="3095" spans="1:12" x14ac:dyDescent="0.35">
      <c r="A3095" s="23">
        <v>22020801</v>
      </c>
      <c r="B3095" s="437" t="s">
        <v>2893</v>
      </c>
      <c r="C3095" s="23">
        <v>70133</v>
      </c>
      <c r="D3095" s="24">
        <v>0</v>
      </c>
      <c r="E3095" s="25">
        <v>2101</v>
      </c>
      <c r="F3095" s="23">
        <v>10721300</v>
      </c>
      <c r="G3095" s="26" t="s">
        <v>168</v>
      </c>
      <c r="H3095" s="101">
        <v>1493100</v>
      </c>
      <c r="I3095" s="255">
        <v>5259000</v>
      </c>
      <c r="J3095" s="101">
        <v>2506900</v>
      </c>
      <c r="K3095" s="101">
        <f t="shared" si="69"/>
        <v>4000000</v>
      </c>
      <c r="L3095" s="207"/>
    </row>
    <row r="3096" spans="1:12" x14ac:dyDescent="0.35">
      <c r="A3096" s="23">
        <v>22020801</v>
      </c>
      <c r="B3096" s="437" t="s">
        <v>2893</v>
      </c>
      <c r="C3096" s="23">
        <v>70131</v>
      </c>
      <c r="D3096" s="24">
        <v>0</v>
      </c>
      <c r="E3096" s="25">
        <v>2101</v>
      </c>
      <c r="F3096" s="23">
        <v>10721300</v>
      </c>
      <c r="G3096" s="26" t="s">
        <v>168</v>
      </c>
      <c r="H3096" s="101">
        <v>4006800</v>
      </c>
      <c r="I3096" s="255">
        <v>1548466.7</v>
      </c>
      <c r="J3096" s="101"/>
      <c r="K3096" s="101">
        <f t="shared" si="69"/>
        <v>4006800</v>
      </c>
      <c r="L3096" s="207"/>
    </row>
    <row r="3097" spans="1:12" x14ac:dyDescent="0.35">
      <c r="A3097" s="23">
        <v>22020801</v>
      </c>
      <c r="B3097" s="437" t="s">
        <v>2893</v>
      </c>
      <c r="C3097" s="23">
        <v>70133</v>
      </c>
      <c r="D3097" s="24">
        <v>0</v>
      </c>
      <c r="E3097" s="25">
        <v>2101</v>
      </c>
      <c r="F3097" s="23">
        <v>10721300</v>
      </c>
      <c r="G3097" s="26" t="s">
        <v>168</v>
      </c>
      <c r="H3097" s="101">
        <v>2142000</v>
      </c>
      <c r="I3097" s="255">
        <v>1350000</v>
      </c>
      <c r="J3097" s="101"/>
      <c r="K3097" s="101">
        <f t="shared" si="69"/>
        <v>2142000</v>
      </c>
      <c r="L3097" s="559"/>
    </row>
    <row r="3098" spans="1:12" x14ac:dyDescent="0.35">
      <c r="A3098" s="54">
        <v>22020801</v>
      </c>
      <c r="B3098" s="437" t="s">
        <v>2893</v>
      </c>
      <c r="C3098" s="54">
        <v>70131</v>
      </c>
      <c r="D3098" s="55">
        <v>0</v>
      </c>
      <c r="E3098" s="56">
        <v>2101</v>
      </c>
      <c r="F3098" s="54">
        <v>10721300</v>
      </c>
      <c r="G3098" s="57" t="s">
        <v>168</v>
      </c>
      <c r="H3098" s="58">
        <v>1008000</v>
      </c>
      <c r="I3098" s="221">
        <v>790000</v>
      </c>
      <c r="J3098" s="58">
        <v>3000000</v>
      </c>
      <c r="K3098" s="58">
        <f t="shared" si="69"/>
        <v>4008000</v>
      </c>
      <c r="L3098" s="400" t="s">
        <v>2555</v>
      </c>
    </row>
    <row r="3099" spans="1:12" x14ac:dyDescent="0.35">
      <c r="A3099" s="54">
        <v>22020801</v>
      </c>
      <c r="B3099" s="437" t="s">
        <v>2893</v>
      </c>
      <c r="C3099" s="54">
        <v>70133</v>
      </c>
      <c r="D3099" s="55">
        <v>0</v>
      </c>
      <c r="E3099" s="54">
        <v>2101</v>
      </c>
      <c r="F3099" s="54">
        <v>10721300</v>
      </c>
      <c r="G3099" s="57" t="s">
        <v>168</v>
      </c>
      <c r="H3099" s="117">
        <v>2994600</v>
      </c>
      <c r="I3099" s="263">
        <v>1198250</v>
      </c>
      <c r="J3099" s="117">
        <v>405000</v>
      </c>
      <c r="K3099" s="117">
        <f t="shared" si="69"/>
        <v>3399600</v>
      </c>
      <c r="L3099" s="400" t="s">
        <v>2556</v>
      </c>
    </row>
    <row r="3100" spans="1:12" x14ac:dyDescent="0.35">
      <c r="A3100" s="54">
        <v>22020801</v>
      </c>
      <c r="B3100" s="437" t="s">
        <v>2893</v>
      </c>
      <c r="C3100" s="54">
        <v>70133</v>
      </c>
      <c r="D3100" s="55">
        <v>0</v>
      </c>
      <c r="E3100" s="56">
        <v>2101</v>
      </c>
      <c r="F3100" s="54">
        <v>10721300</v>
      </c>
      <c r="G3100" s="57" t="s">
        <v>168</v>
      </c>
      <c r="H3100" s="58">
        <v>6341475</v>
      </c>
      <c r="I3100" s="221">
        <v>2462600</v>
      </c>
      <c r="J3100" s="58"/>
      <c r="K3100" s="58">
        <f t="shared" si="69"/>
        <v>6341475</v>
      </c>
      <c r="L3100" s="400" t="s">
        <v>2557</v>
      </c>
    </row>
    <row r="3101" spans="1:12" x14ac:dyDescent="0.35">
      <c r="A3101" s="54">
        <v>22020801</v>
      </c>
      <c r="B3101" s="437" t="s">
        <v>2893</v>
      </c>
      <c r="C3101" s="54">
        <v>70131</v>
      </c>
      <c r="D3101" s="55">
        <v>0</v>
      </c>
      <c r="E3101" s="56">
        <v>2101</v>
      </c>
      <c r="F3101" s="54">
        <v>10721300</v>
      </c>
      <c r="G3101" s="57" t="s">
        <v>168</v>
      </c>
      <c r="H3101" s="117">
        <v>1827000</v>
      </c>
      <c r="I3101" s="263"/>
      <c r="J3101" s="117">
        <v>900000</v>
      </c>
      <c r="K3101" s="117">
        <f t="shared" si="69"/>
        <v>2727000</v>
      </c>
      <c r="L3101" s="400" t="s">
        <v>2558</v>
      </c>
    </row>
    <row r="3102" spans="1:12" x14ac:dyDescent="0.35">
      <c r="A3102" s="23">
        <v>22020801</v>
      </c>
      <c r="B3102" s="437" t="s">
        <v>2893</v>
      </c>
      <c r="C3102" s="23">
        <v>70133</v>
      </c>
      <c r="D3102" s="24">
        <v>0</v>
      </c>
      <c r="E3102" s="25">
        <v>2101</v>
      </c>
      <c r="F3102" s="23">
        <v>10721300</v>
      </c>
      <c r="G3102" s="26" t="s">
        <v>168</v>
      </c>
      <c r="H3102" s="101">
        <v>50000</v>
      </c>
      <c r="I3102" s="255">
        <v>60000</v>
      </c>
      <c r="J3102" s="115">
        <v>400000</v>
      </c>
      <c r="K3102" s="101">
        <f t="shared" si="69"/>
        <v>450000</v>
      </c>
      <c r="L3102" s="207"/>
    </row>
    <row r="3103" spans="1:12" x14ac:dyDescent="0.35">
      <c r="A3103" s="23">
        <v>22020801</v>
      </c>
      <c r="B3103" s="437" t="s">
        <v>2893</v>
      </c>
      <c r="C3103" s="23">
        <v>70133</v>
      </c>
      <c r="D3103" s="24">
        <v>0</v>
      </c>
      <c r="E3103" s="25">
        <v>2101</v>
      </c>
      <c r="F3103" s="23">
        <v>10721300</v>
      </c>
      <c r="G3103" s="26" t="s">
        <v>168</v>
      </c>
      <c r="H3103" s="101">
        <v>231000</v>
      </c>
      <c r="I3103" s="255">
        <v>6204000</v>
      </c>
      <c r="J3103" s="101">
        <v>10500000</v>
      </c>
      <c r="K3103" s="101">
        <f t="shared" si="69"/>
        <v>10731000</v>
      </c>
      <c r="L3103" s="207"/>
    </row>
    <row r="3104" spans="1:12" x14ac:dyDescent="0.35">
      <c r="A3104" s="23">
        <v>22020801</v>
      </c>
      <c r="B3104" s="437" t="s">
        <v>2893</v>
      </c>
      <c r="C3104" s="23">
        <v>70131</v>
      </c>
      <c r="D3104" s="24">
        <v>0</v>
      </c>
      <c r="E3104" s="25">
        <v>2101</v>
      </c>
      <c r="F3104" s="23">
        <v>10721300</v>
      </c>
      <c r="G3104" s="26" t="s">
        <v>168</v>
      </c>
      <c r="H3104" s="101">
        <v>105000</v>
      </c>
      <c r="I3104" s="255">
        <v>0</v>
      </c>
      <c r="J3104" s="101">
        <v>200000</v>
      </c>
      <c r="K3104" s="101">
        <f t="shared" si="69"/>
        <v>305000</v>
      </c>
      <c r="L3104" s="207"/>
    </row>
    <row r="3105" spans="1:12" x14ac:dyDescent="0.35">
      <c r="A3105" s="23">
        <v>22020801</v>
      </c>
      <c r="B3105" s="437" t="s">
        <v>2893</v>
      </c>
      <c r="C3105" s="23">
        <v>70133</v>
      </c>
      <c r="D3105" s="24">
        <v>0</v>
      </c>
      <c r="E3105" s="23">
        <v>2101</v>
      </c>
      <c r="F3105" s="23">
        <v>10721300</v>
      </c>
      <c r="G3105" s="26" t="s">
        <v>168</v>
      </c>
      <c r="H3105" s="101">
        <v>378000</v>
      </c>
      <c r="I3105" s="255">
        <v>250000</v>
      </c>
      <c r="J3105" s="101">
        <v>200000</v>
      </c>
      <c r="K3105" s="101">
        <f t="shared" si="69"/>
        <v>578000</v>
      </c>
      <c r="L3105" s="207"/>
    </row>
    <row r="3106" spans="1:12" x14ac:dyDescent="0.35">
      <c r="A3106" s="23">
        <v>22020801</v>
      </c>
      <c r="B3106" s="437" t="s">
        <v>2893</v>
      </c>
      <c r="C3106" s="23">
        <v>70131</v>
      </c>
      <c r="D3106" s="24">
        <v>0</v>
      </c>
      <c r="E3106" s="25">
        <v>2101</v>
      </c>
      <c r="F3106" s="23">
        <v>10721300</v>
      </c>
      <c r="G3106" s="26" t="s">
        <v>168</v>
      </c>
      <c r="H3106" s="101">
        <v>1931160</v>
      </c>
      <c r="I3106" s="255">
        <v>670000</v>
      </c>
      <c r="J3106" s="101"/>
      <c r="K3106" s="101">
        <f t="shared" si="69"/>
        <v>1931160</v>
      </c>
      <c r="L3106" s="207"/>
    </row>
    <row r="3107" spans="1:12" x14ac:dyDescent="0.35">
      <c r="A3107" s="23">
        <v>22020801</v>
      </c>
      <c r="B3107" s="437" t="s">
        <v>2891</v>
      </c>
      <c r="C3107" s="23">
        <v>70131</v>
      </c>
      <c r="D3107" s="24">
        <v>0</v>
      </c>
      <c r="E3107" s="25">
        <v>2101</v>
      </c>
      <c r="F3107" s="23">
        <v>10721300</v>
      </c>
      <c r="G3107" s="26" t="s">
        <v>168</v>
      </c>
      <c r="H3107" s="135">
        <v>500000</v>
      </c>
      <c r="I3107" s="269">
        <v>11800</v>
      </c>
      <c r="J3107" s="136"/>
      <c r="K3107" s="135">
        <f t="shared" si="69"/>
        <v>500000</v>
      </c>
      <c r="L3107" s="207"/>
    </row>
    <row r="3108" spans="1:12" x14ac:dyDescent="0.35">
      <c r="A3108" s="23">
        <v>22020709</v>
      </c>
      <c r="B3108" s="437" t="s">
        <v>2890</v>
      </c>
      <c r="C3108" s="23">
        <v>70131</v>
      </c>
      <c r="D3108" s="24">
        <v>0</v>
      </c>
      <c r="E3108" s="25">
        <v>2101</v>
      </c>
      <c r="F3108" s="23">
        <v>10721300</v>
      </c>
      <c r="G3108" s="26" t="s">
        <v>230</v>
      </c>
      <c r="H3108" s="67"/>
      <c r="I3108" s="224"/>
      <c r="J3108" s="68">
        <v>2600000</v>
      </c>
      <c r="K3108" s="67">
        <f t="shared" si="69"/>
        <v>2600000</v>
      </c>
      <c r="L3108" s="207"/>
    </row>
    <row r="3109" spans="1:12" x14ac:dyDescent="0.35">
      <c r="A3109" s="34">
        <v>22020709</v>
      </c>
      <c r="B3109" s="437" t="s">
        <v>2890</v>
      </c>
      <c r="C3109" s="34">
        <v>71033</v>
      </c>
      <c r="D3109" s="35">
        <v>0</v>
      </c>
      <c r="E3109" s="36">
        <v>1100</v>
      </c>
      <c r="F3109" s="34">
        <v>10721300</v>
      </c>
      <c r="G3109" s="37" t="s">
        <v>230</v>
      </c>
      <c r="H3109" s="38">
        <v>0</v>
      </c>
      <c r="I3109" s="309"/>
      <c r="J3109" s="44"/>
      <c r="K3109" s="38">
        <f t="shared" si="69"/>
        <v>0</v>
      </c>
      <c r="L3109" s="206"/>
    </row>
    <row r="3110" spans="1:12" x14ac:dyDescent="0.35">
      <c r="A3110" s="23">
        <v>22020709</v>
      </c>
      <c r="B3110" s="437" t="s">
        <v>2891</v>
      </c>
      <c r="C3110" s="23">
        <v>70133</v>
      </c>
      <c r="D3110" s="24">
        <v>0</v>
      </c>
      <c r="E3110" s="25">
        <v>2101</v>
      </c>
      <c r="F3110" s="23">
        <v>10721300</v>
      </c>
      <c r="G3110" s="26" t="s">
        <v>230</v>
      </c>
      <c r="H3110" s="27">
        <v>500000</v>
      </c>
      <c r="I3110" s="215">
        <v>9000</v>
      </c>
      <c r="J3110" s="39"/>
      <c r="K3110" s="27">
        <f t="shared" si="69"/>
        <v>500000</v>
      </c>
      <c r="L3110" s="559"/>
    </row>
    <row r="3111" spans="1:12" x14ac:dyDescent="0.35">
      <c r="A3111" s="23">
        <v>22020709</v>
      </c>
      <c r="B3111" s="437" t="s">
        <v>2891</v>
      </c>
      <c r="C3111" s="23">
        <v>70133</v>
      </c>
      <c r="D3111" s="24">
        <v>0</v>
      </c>
      <c r="E3111" s="25">
        <v>2101</v>
      </c>
      <c r="F3111" s="23">
        <v>10721300</v>
      </c>
      <c r="G3111" s="26" t="s">
        <v>230</v>
      </c>
      <c r="H3111" s="68">
        <v>89019000</v>
      </c>
      <c r="I3111" s="226"/>
      <c r="J3111" s="67">
        <v>-57950000</v>
      </c>
      <c r="K3111" s="67">
        <f t="shared" si="69"/>
        <v>31069000</v>
      </c>
      <c r="L3111" s="207"/>
    </row>
    <row r="3112" spans="1:12" x14ac:dyDescent="0.35">
      <c r="A3112" s="23">
        <v>22020709</v>
      </c>
      <c r="B3112" s="437" t="s">
        <v>2893</v>
      </c>
      <c r="C3112" s="23">
        <v>70133</v>
      </c>
      <c r="D3112" s="24">
        <v>0</v>
      </c>
      <c r="E3112" s="25">
        <v>2101</v>
      </c>
      <c r="F3112" s="23">
        <v>10721300</v>
      </c>
      <c r="G3112" s="26" t="s">
        <v>230</v>
      </c>
      <c r="H3112" s="67">
        <v>4953900</v>
      </c>
      <c r="I3112" s="224">
        <v>1750000</v>
      </c>
      <c r="J3112" s="67"/>
      <c r="K3112" s="67">
        <f t="shared" si="69"/>
        <v>4953900</v>
      </c>
      <c r="L3112" s="207"/>
    </row>
    <row r="3113" spans="1:12" x14ac:dyDescent="0.35">
      <c r="A3113" s="23">
        <v>22020709</v>
      </c>
      <c r="B3113" s="437" t="s">
        <v>2893</v>
      </c>
      <c r="C3113" s="23">
        <v>70133</v>
      </c>
      <c r="D3113" s="24">
        <v>0</v>
      </c>
      <c r="E3113" s="25">
        <v>2101</v>
      </c>
      <c r="F3113" s="23">
        <v>10721300</v>
      </c>
      <c r="G3113" s="26" t="s">
        <v>230</v>
      </c>
      <c r="H3113" s="101">
        <v>11172000</v>
      </c>
      <c r="I3113" s="255"/>
      <c r="J3113" s="108">
        <v>-10000000</v>
      </c>
      <c r="K3113" s="101">
        <f t="shared" si="69"/>
        <v>1172000</v>
      </c>
      <c r="L3113" s="207"/>
    </row>
    <row r="3114" spans="1:12" x14ac:dyDescent="0.35">
      <c r="A3114" s="54">
        <v>22020709</v>
      </c>
      <c r="B3114" s="437" t="s">
        <v>2893</v>
      </c>
      <c r="C3114" s="54">
        <v>70133</v>
      </c>
      <c r="D3114" s="55">
        <v>0</v>
      </c>
      <c r="E3114" s="56">
        <v>2101</v>
      </c>
      <c r="F3114" s="54">
        <v>10721300</v>
      </c>
      <c r="G3114" s="57" t="s">
        <v>230</v>
      </c>
      <c r="H3114" s="58">
        <v>1620000</v>
      </c>
      <c r="I3114" s="221"/>
      <c r="J3114" s="87">
        <v>10000000</v>
      </c>
      <c r="K3114" s="58">
        <f t="shared" si="69"/>
        <v>11620000</v>
      </c>
      <c r="L3114" s="400" t="s">
        <v>2557</v>
      </c>
    </row>
    <row r="3115" spans="1:12" x14ac:dyDescent="0.35">
      <c r="A3115" s="23">
        <v>22020709</v>
      </c>
      <c r="B3115" s="437" t="s">
        <v>2893</v>
      </c>
      <c r="C3115" s="23">
        <v>70133</v>
      </c>
      <c r="D3115" s="24">
        <v>0</v>
      </c>
      <c r="E3115" s="25">
        <v>2101</v>
      </c>
      <c r="F3115" s="23">
        <v>10721300</v>
      </c>
      <c r="G3115" s="26" t="s">
        <v>230</v>
      </c>
      <c r="H3115" s="101"/>
      <c r="I3115" s="255"/>
      <c r="J3115" s="115">
        <v>100000</v>
      </c>
      <c r="K3115" s="101">
        <f t="shared" si="69"/>
        <v>100000</v>
      </c>
      <c r="L3115" s="207"/>
    </row>
    <row r="3116" spans="1:12" x14ac:dyDescent="0.35">
      <c r="A3116" s="411">
        <v>22020708</v>
      </c>
      <c r="B3116" s="437" t="s">
        <v>2890</v>
      </c>
      <c r="C3116" s="411">
        <v>70133</v>
      </c>
      <c r="D3116" s="411" t="s">
        <v>192</v>
      </c>
      <c r="E3116" s="413" t="s">
        <v>193</v>
      </c>
      <c r="F3116" s="411" t="s">
        <v>194</v>
      </c>
      <c r="G3116" s="416" t="s">
        <v>200</v>
      </c>
      <c r="H3116" s="418"/>
      <c r="I3116" s="421"/>
      <c r="J3116" s="424">
        <v>500000</v>
      </c>
      <c r="K3116" s="418">
        <f>H3116+J3116</f>
        <v>500000</v>
      </c>
      <c r="L3116" s="565"/>
    </row>
    <row r="3117" spans="1:12" x14ac:dyDescent="0.35">
      <c r="A3117" s="23">
        <v>22020708</v>
      </c>
      <c r="B3117" s="437" t="s">
        <v>2891</v>
      </c>
      <c r="C3117" s="23">
        <v>70133</v>
      </c>
      <c r="D3117" s="24">
        <v>0</v>
      </c>
      <c r="E3117" s="25">
        <v>2101</v>
      </c>
      <c r="F3117" s="23">
        <v>10721300</v>
      </c>
      <c r="G3117" s="26" t="s">
        <v>200</v>
      </c>
      <c r="H3117" s="27">
        <v>1626240</v>
      </c>
      <c r="I3117" s="215"/>
      <c r="J3117" s="41"/>
      <c r="K3117" s="27">
        <f t="shared" ref="K3117:K3122" si="70">SUM(H3117,J3117)</f>
        <v>1626240</v>
      </c>
      <c r="L3117" s="207"/>
    </row>
    <row r="3118" spans="1:12" x14ac:dyDescent="0.35">
      <c r="A3118" s="54">
        <v>22020708</v>
      </c>
      <c r="B3118" s="437" t="s">
        <v>2893</v>
      </c>
      <c r="C3118" s="54">
        <v>70133</v>
      </c>
      <c r="D3118" s="55">
        <v>0</v>
      </c>
      <c r="E3118" s="56">
        <v>2101</v>
      </c>
      <c r="F3118" s="54">
        <v>10721300</v>
      </c>
      <c r="G3118" s="57" t="s">
        <v>200</v>
      </c>
      <c r="H3118" s="58">
        <v>405000</v>
      </c>
      <c r="I3118" s="221"/>
      <c r="J3118" s="87"/>
      <c r="K3118" s="58">
        <f t="shared" si="70"/>
        <v>405000</v>
      </c>
      <c r="L3118" s="400" t="s">
        <v>2557</v>
      </c>
    </row>
    <row r="3119" spans="1:12" x14ac:dyDescent="0.35">
      <c r="A3119" s="54">
        <v>22020708</v>
      </c>
      <c r="B3119" s="437" t="s">
        <v>2893</v>
      </c>
      <c r="C3119" s="54">
        <v>70131</v>
      </c>
      <c r="D3119" s="55">
        <v>0</v>
      </c>
      <c r="E3119" s="56">
        <v>2101</v>
      </c>
      <c r="F3119" s="54">
        <v>10721300</v>
      </c>
      <c r="G3119" s="57" t="s">
        <v>200</v>
      </c>
      <c r="H3119" s="117">
        <v>2000000</v>
      </c>
      <c r="I3119" s="263"/>
      <c r="J3119" s="122">
        <v>-1000000</v>
      </c>
      <c r="K3119" s="117">
        <f t="shared" si="70"/>
        <v>1000000</v>
      </c>
      <c r="L3119" s="400" t="s">
        <v>2558</v>
      </c>
    </row>
    <row r="3120" spans="1:12" x14ac:dyDescent="0.35">
      <c r="A3120" s="23">
        <v>22020707</v>
      </c>
      <c r="B3120" s="437" t="s">
        <v>2891</v>
      </c>
      <c r="C3120" s="23">
        <v>70133</v>
      </c>
      <c r="D3120" s="24">
        <v>0</v>
      </c>
      <c r="E3120" s="25">
        <v>2101</v>
      </c>
      <c r="F3120" s="23">
        <v>10721300</v>
      </c>
      <c r="G3120" s="26" t="s">
        <v>1036</v>
      </c>
      <c r="H3120" s="27">
        <v>5000000</v>
      </c>
      <c r="I3120" s="215"/>
      <c r="J3120" s="27"/>
      <c r="K3120" s="27">
        <f t="shared" si="70"/>
        <v>5000000</v>
      </c>
      <c r="L3120" s="207"/>
    </row>
    <row r="3121" spans="1:12" x14ac:dyDescent="0.35">
      <c r="A3121" s="23">
        <v>22020706</v>
      </c>
      <c r="B3121" s="437" t="s">
        <v>2890</v>
      </c>
      <c r="C3121" s="23">
        <v>70131</v>
      </c>
      <c r="D3121" s="24">
        <v>0</v>
      </c>
      <c r="E3121" s="25">
        <v>2101</v>
      </c>
      <c r="F3121" s="23">
        <v>10721300</v>
      </c>
      <c r="G3121" s="26" t="s">
        <v>229</v>
      </c>
      <c r="H3121" s="27">
        <v>30326100</v>
      </c>
      <c r="I3121" s="215">
        <v>10710000</v>
      </c>
      <c r="J3121" s="27"/>
      <c r="K3121" s="27">
        <f t="shared" si="70"/>
        <v>30326100</v>
      </c>
      <c r="L3121" s="207"/>
    </row>
    <row r="3122" spans="1:12" x14ac:dyDescent="0.35">
      <c r="A3122" s="23">
        <v>22020706</v>
      </c>
      <c r="B3122" s="437" t="s">
        <v>2891</v>
      </c>
      <c r="C3122" s="23">
        <v>70133</v>
      </c>
      <c r="D3122" s="24">
        <v>0</v>
      </c>
      <c r="E3122" s="25">
        <v>2101</v>
      </c>
      <c r="F3122" s="23">
        <v>10721300</v>
      </c>
      <c r="G3122" s="26" t="s">
        <v>229</v>
      </c>
      <c r="H3122" s="27">
        <v>2400000</v>
      </c>
      <c r="I3122" s="215"/>
      <c r="J3122" s="41"/>
      <c r="K3122" s="27">
        <f t="shared" si="70"/>
        <v>2400000</v>
      </c>
      <c r="L3122" s="207"/>
    </row>
    <row r="3123" spans="1:12" x14ac:dyDescent="0.35">
      <c r="A3123" s="23">
        <v>22020706</v>
      </c>
      <c r="B3123" s="437" t="s">
        <v>2891</v>
      </c>
      <c r="C3123" s="23">
        <v>70131</v>
      </c>
      <c r="D3123" s="24">
        <v>0</v>
      </c>
      <c r="E3123" s="25">
        <v>2101</v>
      </c>
      <c r="F3123" s="23">
        <v>10721300</v>
      </c>
      <c r="G3123" s="26" t="s">
        <v>229</v>
      </c>
      <c r="H3123" s="27">
        <v>634200</v>
      </c>
      <c r="I3123" s="215"/>
      <c r="J3123" s="27">
        <v>250000</v>
      </c>
      <c r="K3123" s="27">
        <f>H3123+J3123</f>
        <v>884200</v>
      </c>
      <c r="L3123" s="207"/>
    </row>
    <row r="3124" spans="1:12" x14ac:dyDescent="0.35">
      <c r="A3124" s="23">
        <v>22020706</v>
      </c>
      <c r="B3124" s="437" t="s">
        <v>2891</v>
      </c>
      <c r="C3124" s="23">
        <v>70133</v>
      </c>
      <c r="D3124" s="24">
        <v>0</v>
      </c>
      <c r="E3124" s="25">
        <v>2101</v>
      </c>
      <c r="F3124" s="23">
        <v>10721300</v>
      </c>
      <c r="G3124" s="26" t="s">
        <v>229</v>
      </c>
      <c r="H3124" s="27">
        <v>23935800</v>
      </c>
      <c r="I3124" s="215">
        <v>0</v>
      </c>
      <c r="J3124" s="27"/>
      <c r="K3124" s="27">
        <f t="shared" ref="K3124:K3157" si="71">SUM(H3124,J3124)</f>
        <v>23935800</v>
      </c>
      <c r="L3124" s="207"/>
    </row>
    <row r="3125" spans="1:12" x14ac:dyDescent="0.35">
      <c r="A3125" s="23">
        <v>22020706</v>
      </c>
      <c r="B3125" s="437" t="s">
        <v>2892</v>
      </c>
      <c r="C3125" s="23">
        <v>70133</v>
      </c>
      <c r="D3125" s="24">
        <v>0</v>
      </c>
      <c r="E3125" s="25">
        <v>2101</v>
      </c>
      <c r="F3125" s="23">
        <v>10721300</v>
      </c>
      <c r="G3125" s="26" t="s">
        <v>229</v>
      </c>
      <c r="H3125" s="27">
        <v>210000</v>
      </c>
      <c r="I3125" s="215"/>
      <c r="J3125" s="27">
        <v>500000</v>
      </c>
      <c r="K3125" s="27">
        <f t="shared" si="71"/>
        <v>710000</v>
      </c>
      <c r="L3125" s="207"/>
    </row>
    <row r="3126" spans="1:12" x14ac:dyDescent="0.35">
      <c r="A3126" s="23">
        <v>22020706</v>
      </c>
      <c r="B3126" s="437" t="s">
        <v>2893</v>
      </c>
      <c r="C3126" s="23">
        <v>70133</v>
      </c>
      <c r="D3126" s="24">
        <v>0</v>
      </c>
      <c r="E3126" s="25">
        <v>2101</v>
      </c>
      <c r="F3126" s="23">
        <v>10721300</v>
      </c>
      <c r="G3126" s="26" t="s">
        <v>229</v>
      </c>
      <c r="H3126" s="67">
        <v>1018500</v>
      </c>
      <c r="I3126" s="224"/>
      <c r="J3126" s="67"/>
      <c r="K3126" s="67">
        <f t="shared" si="71"/>
        <v>1018500</v>
      </c>
      <c r="L3126" s="207"/>
    </row>
    <row r="3127" spans="1:12" x14ac:dyDescent="0.35">
      <c r="A3127" s="23">
        <v>22020706</v>
      </c>
      <c r="B3127" s="437" t="s">
        <v>2893</v>
      </c>
      <c r="C3127" s="23">
        <v>70131</v>
      </c>
      <c r="D3127" s="24">
        <v>0</v>
      </c>
      <c r="E3127" s="25">
        <v>2101</v>
      </c>
      <c r="F3127" s="23">
        <v>10721300</v>
      </c>
      <c r="G3127" s="26" t="s">
        <v>229</v>
      </c>
      <c r="H3127" s="67">
        <v>2000000</v>
      </c>
      <c r="I3127" s="224">
        <v>258000</v>
      </c>
      <c r="J3127" s="68"/>
      <c r="K3127" s="67">
        <f t="shared" si="71"/>
        <v>2000000</v>
      </c>
      <c r="L3127" s="559"/>
    </row>
    <row r="3128" spans="1:12" x14ac:dyDescent="0.35">
      <c r="A3128" s="23">
        <v>22020705</v>
      </c>
      <c r="B3128" s="437" t="s">
        <v>2891</v>
      </c>
      <c r="C3128" s="23">
        <v>70131</v>
      </c>
      <c r="D3128" s="24">
        <v>0</v>
      </c>
      <c r="E3128" s="25">
        <v>2101</v>
      </c>
      <c r="F3128" s="23">
        <v>10720500</v>
      </c>
      <c r="G3128" s="26" t="s">
        <v>205</v>
      </c>
      <c r="H3128" s="67">
        <v>808500</v>
      </c>
      <c r="I3128" s="224"/>
      <c r="J3128" s="67"/>
      <c r="K3128" s="67">
        <f t="shared" si="71"/>
        <v>808500</v>
      </c>
      <c r="L3128" s="207"/>
    </row>
    <row r="3129" spans="1:12" x14ac:dyDescent="0.35">
      <c r="A3129" s="23">
        <v>22020705</v>
      </c>
      <c r="B3129" s="437" t="s">
        <v>2891</v>
      </c>
      <c r="C3129" s="23">
        <v>70133</v>
      </c>
      <c r="D3129" s="24">
        <v>0</v>
      </c>
      <c r="E3129" s="25">
        <v>2101</v>
      </c>
      <c r="F3129" s="23">
        <v>10721300</v>
      </c>
      <c r="G3129" s="26" t="s">
        <v>205</v>
      </c>
      <c r="H3129" s="27">
        <v>500000</v>
      </c>
      <c r="I3129" s="215">
        <v>15232.5</v>
      </c>
      <c r="J3129" s="27">
        <v>1000000</v>
      </c>
      <c r="K3129" s="27">
        <f t="shared" si="71"/>
        <v>1500000</v>
      </c>
      <c r="L3129" s="207"/>
    </row>
    <row r="3130" spans="1:12" x14ac:dyDescent="0.35">
      <c r="A3130" s="23">
        <v>22020705</v>
      </c>
      <c r="B3130" s="437" t="s">
        <v>2892</v>
      </c>
      <c r="C3130" s="23">
        <v>70133</v>
      </c>
      <c r="D3130" s="24">
        <v>0</v>
      </c>
      <c r="E3130" s="25">
        <v>2101</v>
      </c>
      <c r="F3130" s="23">
        <v>10721300</v>
      </c>
      <c r="G3130" s="26" t="s">
        <v>205</v>
      </c>
      <c r="H3130" s="27">
        <v>0</v>
      </c>
      <c r="I3130" s="215"/>
      <c r="J3130" s="41">
        <v>2500000</v>
      </c>
      <c r="K3130" s="27">
        <f t="shared" si="71"/>
        <v>2500000</v>
      </c>
      <c r="L3130" s="207"/>
    </row>
    <row r="3131" spans="1:12" x14ac:dyDescent="0.35">
      <c r="A3131" s="23">
        <v>22020705</v>
      </c>
      <c r="B3131" s="437" t="s">
        <v>2893</v>
      </c>
      <c r="C3131" s="23">
        <v>70131</v>
      </c>
      <c r="D3131" s="24">
        <v>0</v>
      </c>
      <c r="E3131" s="25">
        <v>2101</v>
      </c>
      <c r="F3131" s="23">
        <v>10721300</v>
      </c>
      <c r="G3131" s="26" t="s">
        <v>205</v>
      </c>
      <c r="H3131" s="67">
        <v>61600</v>
      </c>
      <c r="I3131" s="224">
        <v>350000</v>
      </c>
      <c r="J3131" s="68">
        <v>438400</v>
      </c>
      <c r="K3131" s="67">
        <f t="shared" si="71"/>
        <v>500000</v>
      </c>
      <c r="L3131" s="559"/>
    </row>
    <row r="3132" spans="1:12" x14ac:dyDescent="0.35">
      <c r="A3132" s="34">
        <v>22020705</v>
      </c>
      <c r="B3132" s="437" t="s">
        <v>2893</v>
      </c>
      <c r="C3132" s="34">
        <v>70133</v>
      </c>
      <c r="D3132" s="35">
        <v>0</v>
      </c>
      <c r="E3132" s="36">
        <v>2101</v>
      </c>
      <c r="F3132" s="34">
        <v>10721300</v>
      </c>
      <c r="G3132" s="37" t="s">
        <v>205</v>
      </c>
      <c r="H3132" s="38">
        <v>3859186.8</v>
      </c>
      <c r="I3132" s="218"/>
      <c r="J3132" s="38"/>
      <c r="K3132" s="38">
        <f t="shared" si="71"/>
        <v>3859186.8</v>
      </c>
      <c r="L3132" s="206"/>
    </row>
    <row r="3133" spans="1:12" x14ac:dyDescent="0.35">
      <c r="A3133" s="23">
        <v>22020705</v>
      </c>
      <c r="B3133" s="437" t="s">
        <v>2893</v>
      </c>
      <c r="C3133" s="23">
        <v>70133</v>
      </c>
      <c r="D3133" s="24">
        <v>0</v>
      </c>
      <c r="E3133" s="25">
        <v>2101</v>
      </c>
      <c r="F3133" s="23">
        <v>10721300</v>
      </c>
      <c r="G3133" s="26" t="s">
        <v>205</v>
      </c>
      <c r="H3133" s="101">
        <v>375000</v>
      </c>
      <c r="I3133" s="255">
        <v>3194540.4699999997</v>
      </c>
      <c r="J3133" s="106"/>
      <c r="K3133" s="101">
        <f t="shared" si="71"/>
        <v>375000</v>
      </c>
      <c r="L3133" s="559"/>
    </row>
    <row r="3134" spans="1:12" x14ac:dyDescent="0.35">
      <c r="A3134" s="23">
        <v>22020705</v>
      </c>
      <c r="B3134" s="437" t="s">
        <v>2893</v>
      </c>
      <c r="C3134" s="23">
        <v>70131</v>
      </c>
      <c r="D3134" s="24">
        <v>0</v>
      </c>
      <c r="E3134" s="25">
        <v>2101</v>
      </c>
      <c r="F3134" s="23">
        <v>10721300</v>
      </c>
      <c r="G3134" s="26" t="s">
        <v>205</v>
      </c>
      <c r="H3134" s="101">
        <v>50000</v>
      </c>
      <c r="I3134" s="255"/>
      <c r="J3134" s="102"/>
      <c r="K3134" s="101">
        <f t="shared" si="71"/>
        <v>50000</v>
      </c>
      <c r="L3134" s="207"/>
    </row>
    <row r="3135" spans="1:12" x14ac:dyDescent="0.35">
      <c r="A3135" s="54">
        <v>22020705</v>
      </c>
      <c r="B3135" s="437" t="s">
        <v>2893</v>
      </c>
      <c r="C3135" s="54">
        <v>70131</v>
      </c>
      <c r="D3135" s="55">
        <v>0</v>
      </c>
      <c r="E3135" s="56">
        <v>2101</v>
      </c>
      <c r="F3135" s="54">
        <v>10721300</v>
      </c>
      <c r="G3135" s="57" t="s">
        <v>205</v>
      </c>
      <c r="H3135" s="58">
        <v>1620000</v>
      </c>
      <c r="I3135" s="221">
        <v>11760000</v>
      </c>
      <c r="J3135" s="87">
        <v>20000000</v>
      </c>
      <c r="K3135" s="58">
        <f t="shared" si="71"/>
        <v>21620000</v>
      </c>
      <c r="L3135" s="400" t="s">
        <v>2555</v>
      </c>
    </row>
    <row r="3136" spans="1:12" x14ac:dyDescent="0.35">
      <c r="A3136" s="54">
        <v>22020705</v>
      </c>
      <c r="B3136" s="437" t="s">
        <v>2893</v>
      </c>
      <c r="C3136" s="54">
        <v>70133</v>
      </c>
      <c r="D3136" s="55">
        <v>0</v>
      </c>
      <c r="E3136" s="56">
        <v>2101</v>
      </c>
      <c r="F3136" s="54">
        <v>10721300</v>
      </c>
      <c r="G3136" s="57" t="s">
        <v>205</v>
      </c>
      <c r="H3136" s="58">
        <v>405000</v>
      </c>
      <c r="I3136" s="221"/>
      <c r="J3136" s="87"/>
      <c r="K3136" s="58">
        <f t="shared" si="71"/>
        <v>405000</v>
      </c>
      <c r="L3136" s="400" t="s">
        <v>2557</v>
      </c>
    </row>
    <row r="3137" spans="1:12" x14ac:dyDescent="0.35">
      <c r="A3137" s="411">
        <v>22020704</v>
      </c>
      <c r="B3137" s="437" t="s">
        <v>2891</v>
      </c>
      <c r="C3137" s="411">
        <v>70131</v>
      </c>
      <c r="D3137" s="411" t="s">
        <v>192</v>
      </c>
      <c r="E3137" s="413" t="s">
        <v>193</v>
      </c>
      <c r="F3137" s="411">
        <v>10721300</v>
      </c>
      <c r="G3137" s="416" t="s">
        <v>204</v>
      </c>
      <c r="H3137" s="419">
        <v>79675.59599999999</v>
      </c>
      <c r="I3137" s="422"/>
      <c r="J3137" s="425">
        <v>8500000</v>
      </c>
      <c r="K3137" s="538">
        <f t="shared" si="71"/>
        <v>8579675.5960000008</v>
      </c>
      <c r="L3137" s="562"/>
    </row>
    <row r="3138" spans="1:12" x14ac:dyDescent="0.35">
      <c r="A3138" s="23">
        <v>22020704</v>
      </c>
      <c r="B3138" s="437" t="s">
        <v>2891</v>
      </c>
      <c r="C3138" s="23">
        <v>70133</v>
      </c>
      <c r="D3138" s="24">
        <v>0</v>
      </c>
      <c r="E3138" s="25">
        <v>2101</v>
      </c>
      <c r="F3138" s="23">
        <v>10721300</v>
      </c>
      <c r="G3138" s="26" t="s">
        <v>204</v>
      </c>
      <c r="H3138" s="67" t="s">
        <v>20</v>
      </c>
      <c r="I3138" s="224"/>
      <c r="J3138" s="68"/>
      <c r="K3138" s="83">
        <f t="shared" si="71"/>
        <v>0</v>
      </c>
      <c r="L3138" s="207"/>
    </row>
    <row r="3139" spans="1:12" x14ac:dyDescent="0.35">
      <c r="A3139" s="23">
        <v>22020704</v>
      </c>
      <c r="B3139" s="437" t="s">
        <v>2892</v>
      </c>
      <c r="C3139" s="23">
        <v>70133</v>
      </c>
      <c r="D3139" s="24">
        <v>0</v>
      </c>
      <c r="E3139" s="25">
        <v>2101</v>
      </c>
      <c r="F3139" s="23">
        <v>10721300</v>
      </c>
      <c r="G3139" s="26" t="s">
        <v>204</v>
      </c>
      <c r="H3139" s="27">
        <v>126000</v>
      </c>
      <c r="I3139" s="215"/>
      <c r="J3139" s="27"/>
      <c r="K3139" s="27">
        <f t="shared" si="71"/>
        <v>126000</v>
      </c>
      <c r="L3139" s="207"/>
    </row>
    <row r="3140" spans="1:12" x14ac:dyDescent="0.35">
      <c r="A3140" s="23">
        <v>22020704</v>
      </c>
      <c r="B3140" s="437" t="s">
        <v>2893</v>
      </c>
      <c r="C3140" s="23">
        <v>70133</v>
      </c>
      <c r="D3140" s="24">
        <v>0</v>
      </c>
      <c r="E3140" s="25">
        <v>2101</v>
      </c>
      <c r="F3140" s="23">
        <v>10721300</v>
      </c>
      <c r="G3140" s="26" t="s">
        <v>204</v>
      </c>
      <c r="H3140" s="67">
        <v>997500</v>
      </c>
      <c r="I3140" s="224"/>
      <c r="J3140" s="67"/>
      <c r="K3140" s="67">
        <f t="shared" si="71"/>
        <v>997500</v>
      </c>
      <c r="L3140" s="207"/>
    </row>
    <row r="3141" spans="1:12" x14ac:dyDescent="0.35">
      <c r="A3141" s="23">
        <v>22020704</v>
      </c>
      <c r="B3141" s="437" t="s">
        <v>2893</v>
      </c>
      <c r="C3141" s="23">
        <v>70131</v>
      </c>
      <c r="D3141" s="24">
        <v>0</v>
      </c>
      <c r="E3141" s="25">
        <v>2101</v>
      </c>
      <c r="F3141" s="23">
        <v>10721300</v>
      </c>
      <c r="G3141" s="26" t="s">
        <v>204</v>
      </c>
      <c r="H3141" s="67">
        <v>56813</v>
      </c>
      <c r="I3141" s="224">
        <v>45000</v>
      </c>
      <c r="J3141" s="68">
        <v>443187</v>
      </c>
      <c r="K3141" s="67">
        <f t="shared" si="71"/>
        <v>500000</v>
      </c>
      <c r="L3141" s="207"/>
    </row>
    <row r="3142" spans="1:12" x14ac:dyDescent="0.35">
      <c r="A3142" s="23">
        <v>22020704</v>
      </c>
      <c r="B3142" s="437" t="s">
        <v>2893</v>
      </c>
      <c r="C3142" s="23">
        <v>70131</v>
      </c>
      <c r="D3142" s="24">
        <v>0</v>
      </c>
      <c r="E3142" s="25">
        <v>2101</v>
      </c>
      <c r="F3142" s="23">
        <v>10721300</v>
      </c>
      <c r="G3142" s="26" t="s">
        <v>204</v>
      </c>
      <c r="H3142" s="101">
        <v>50000</v>
      </c>
      <c r="I3142" s="255"/>
      <c r="J3142" s="102"/>
      <c r="K3142" s="101">
        <f t="shared" si="71"/>
        <v>50000</v>
      </c>
      <c r="L3142" s="207"/>
    </row>
    <row r="3143" spans="1:12" x14ac:dyDescent="0.35">
      <c r="A3143" s="54">
        <v>22020704</v>
      </c>
      <c r="B3143" s="437" t="s">
        <v>2893</v>
      </c>
      <c r="C3143" s="54">
        <v>70133</v>
      </c>
      <c r="D3143" s="55">
        <v>0</v>
      </c>
      <c r="E3143" s="56">
        <v>2101</v>
      </c>
      <c r="F3143" s="54">
        <v>10721300</v>
      </c>
      <c r="G3143" s="57" t="s">
        <v>204</v>
      </c>
      <c r="H3143" s="58">
        <v>405000</v>
      </c>
      <c r="I3143" s="221"/>
      <c r="J3143" s="87">
        <v>595000</v>
      </c>
      <c r="K3143" s="58">
        <f t="shared" si="71"/>
        <v>1000000</v>
      </c>
      <c r="L3143" s="400" t="s">
        <v>2557</v>
      </c>
    </row>
    <row r="3144" spans="1:12" x14ac:dyDescent="0.35">
      <c r="A3144" s="23">
        <v>22020703</v>
      </c>
      <c r="B3144" s="437" t="s">
        <v>2890</v>
      </c>
      <c r="C3144" s="23">
        <v>70133</v>
      </c>
      <c r="D3144" s="24">
        <v>0</v>
      </c>
      <c r="E3144" s="25">
        <v>2101</v>
      </c>
      <c r="F3144" s="23">
        <v>10721300</v>
      </c>
      <c r="G3144" s="26" t="s">
        <v>208</v>
      </c>
      <c r="H3144" s="27"/>
      <c r="I3144" s="215"/>
      <c r="J3144" s="27">
        <v>1540000</v>
      </c>
      <c r="K3144" s="27">
        <f t="shared" si="71"/>
        <v>1540000</v>
      </c>
      <c r="L3144" s="207"/>
    </row>
    <row r="3145" spans="1:12" x14ac:dyDescent="0.35">
      <c r="A3145" s="23">
        <v>22020703</v>
      </c>
      <c r="B3145" s="437" t="s">
        <v>2890</v>
      </c>
      <c r="C3145" s="23">
        <v>71033</v>
      </c>
      <c r="D3145" s="24">
        <v>0</v>
      </c>
      <c r="E3145" s="25">
        <v>1100</v>
      </c>
      <c r="F3145" s="23">
        <v>10721300</v>
      </c>
      <c r="G3145" s="26" t="s">
        <v>208</v>
      </c>
      <c r="H3145" s="27"/>
      <c r="I3145" s="282"/>
      <c r="J3145" s="27"/>
      <c r="K3145" s="27">
        <f t="shared" si="71"/>
        <v>0</v>
      </c>
      <c r="L3145" s="207"/>
    </row>
    <row r="3146" spans="1:12" x14ac:dyDescent="0.35">
      <c r="A3146" s="23">
        <v>22020703</v>
      </c>
      <c r="B3146" s="437" t="s">
        <v>2891</v>
      </c>
      <c r="C3146" s="23">
        <v>70131</v>
      </c>
      <c r="D3146" s="24">
        <v>0</v>
      </c>
      <c r="E3146" s="25">
        <v>2101</v>
      </c>
      <c r="F3146" s="23">
        <v>10721300</v>
      </c>
      <c r="G3146" s="26" t="s">
        <v>208</v>
      </c>
      <c r="H3146" s="67"/>
      <c r="I3146" s="224"/>
      <c r="J3146" s="67">
        <v>40000000</v>
      </c>
      <c r="K3146" s="68">
        <f t="shared" si="71"/>
        <v>40000000</v>
      </c>
      <c r="L3146" s="207"/>
    </row>
    <row r="3147" spans="1:12" x14ac:dyDescent="0.35">
      <c r="A3147" s="23">
        <v>22020703</v>
      </c>
      <c r="B3147" s="437" t="s">
        <v>2892</v>
      </c>
      <c r="C3147" s="23">
        <v>70133</v>
      </c>
      <c r="D3147" s="24">
        <v>0</v>
      </c>
      <c r="E3147" s="25">
        <v>2101</v>
      </c>
      <c r="F3147" s="23">
        <v>10721300</v>
      </c>
      <c r="G3147" s="26" t="s">
        <v>208</v>
      </c>
      <c r="H3147" s="27">
        <v>120000000</v>
      </c>
      <c r="I3147" s="215">
        <v>94669730.420000002</v>
      </c>
      <c r="J3147" s="27">
        <v>500000000</v>
      </c>
      <c r="K3147" s="27">
        <f t="shared" si="71"/>
        <v>620000000</v>
      </c>
      <c r="L3147" s="207"/>
    </row>
    <row r="3148" spans="1:12" x14ac:dyDescent="0.35">
      <c r="A3148" s="23">
        <v>22020703</v>
      </c>
      <c r="B3148" s="437" t="s">
        <v>2892</v>
      </c>
      <c r="C3148" s="23">
        <v>70133</v>
      </c>
      <c r="D3148" s="24">
        <v>0</v>
      </c>
      <c r="E3148" s="25">
        <v>2101</v>
      </c>
      <c r="F3148" s="23">
        <v>10721300</v>
      </c>
      <c r="G3148" s="26" t="s">
        <v>208</v>
      </c>
      <c r="H3148" s="27"/>
      <c r="I3148" s="215"/>
      <c r="J3148" s="27">
        <v>500000</v>
      </c>
      <c r="K3148" s="27">
        <f t="shared" si="71"/>
        <v>500000</v>
      </c>
      <c r="L3148" s="207"/>
    </row>
    <row r="3149" spans="1:12" x14ac:dyDescent="0.35">
      <c r="A3149" s="23">
        <v>22020703</v>
      </c>
      <c r="B3149" s="437" t="s">
        <v>2892</v>
      </c>
      <c r="C3149" s="23">
        <v>70131</v>
      </c>
      <c r="D3149" s="24">
        <v>0</v>
      </c>
      <c r="E3149" s="25">
        <v>2101</v>
      </c>
      <c r="F3149" s="23">
        <v>10721300</v>
      </c>
      <c r="G3149" s="26" t="s">
        <v>208</v>
      </c>
      <c r="H3149" s="27">
        <v>0</v>
      </c>
      <c r="I3149" s="215">
        <v>50000</v>
      </c>
      <c r="J3149" s="41"/>
      <c r="K3149" s="27">
        <f t="shared" si="71"/>
        <v>0</v>
      </c>
      <c r="L3149" s="207"/>
    </row>
    <row r="3150" spans="1:12" x14ac:dyDescent="0.35">
      <c r="A3150" s="23">
        <v>22020703</v>
      </c>
      <c r="B3150" s="437" t="s">
        <v>2893</v>
      </c>
      <c r="C3150" s="23">
        <v>70133</v>
      </c>
      <c r="D3150" s="24">
        <v>0</v>
      </c>
      <c r="E3150" s="25">
        <v>2101</v>
      </c>
      <c r="F3150" s="23">
        <v>10721300</v>
      </c>
      <c r="G3150" s="26" t="s">
        <v>208</v>
      </c>
      <c r="H3150" s="67"/>
      <c r="I3150" s="224">
        <v>1100000</v>
      </c>
      <c r="J3150" s="67">
        <v>2500000</v>
      </c>
      <c r="K3150" s="68">
        <f t="shared" si="71"/>
        <v>2500000</v>
      </c>
      <c r="L3150" s="207"/>
    </row>
    <row r="3151" spans="1:12" x14ac:dyDescent="0.35">
      <c r="A3151" s="23">
        <v>22020703</v>
      </c>
      <c r="B3151" s="437" t="s">
        <v>2893</v>
      </c>
      <c r="C3151" s="23">
        <v>70131</v>
      </c>
      <c r="D3151" s="24">
        <v>0</v>
      </c>
      <c r="E3151" s="25">
        <v>2101</v>
      </c>
      <c r="F3151" s="23">
        <v>10721300</v>
      </c>
      <c r="G3151" s="26" t="s">
        <v>208</v>
      </c>
      <c r="H3151" s="67"/>
      <c r="I3151" s="224">
        <v>269000</v>
      </c>
      <c r="J3151" s="68">
        <v>1000000</v>
      </c>
      <c r="K3151" s="67">
        <f t="shared" si="71"/>
        <v>1000000</v>
      </c>
      <c r="L3151" s="207"/>
    </row>
    <row r="3152" spans="1:12" x14ac:dyDescent="0.35">
      <c r="A3152" s="23">
        <v>22020703</v>
      </c>
      <c r="B3152" s="437" t="s">
        <v>2893</v>
      </c>
      <c r="C3152" s="23">
        <v>70133</v>
      </c>
      <c r="D3152" s="24">
        <v>0</v>
      </c>
      <c r="E3152" s="25">
        <v>2101</v>
      </c>
      <c r="F3152" s="23">
        <v>10721300</v>
      </c>
      <c r="G3152" s="26" t="s">
        <v>208</v>
      </c>
      <c r="H3152" s="27"/>
      <c r="I3152" s="215"/>
      <c r="J3152" s="41"/>
      <c r="K3152" s="41">
        <f t="shared" si="71"/>
        <v>0</v>
      </c>
      <c r="L3152" s="207"/>
    </row>
    <row r="3153" spans="1:12" x14ac:dyDescent="0.35">
      <c r="A3153" s="23">
        <v>22020702</v>
      </c>
      <c r="B3153" s="437" t="s">
        <v>2890</v>
      </c>
      <c r="C3153" s="23">
        <v>71033</v>
      </c>
      <c r="D3153" s="24">
        <v>0</v>
      </c>
      <c r="E3153" s="25">
        <v>1100</v>
      </c>
      <c r="F3153" s="23">
        <v>10721300</v>
      </c>
      <c r="G3153" s="26" t="s">
        <v>223</v>
      </c>
      <c r="H3153" s="27">
        <v>2457000</v>
      </c>
      <c r="I3153" s="282"/>
      <c r="J3153" s="27"/>
      <c r="K3153" s="27">
        <f t="shared" si="71"/>
        <v>2457000</v>
      </c>
      <c r="L3153" s="207"/>
    </row>
    <row r="3154" spans="1:12" x14ac:dyDescent="0.35">
      <c r="A3154" s="23">
        <v>22020702</v>
      </c>
      <c r="B3154" s="437" t="s">
        <v>2890</v>
      </c>
      <c r="C3154" s="23">
        <v>70131</v>
      </c>
      <c r="D3154" s="24">
        <v>0</v>
      </c>
      <c r="E3154" s="25">
        <v>2101</v>
      </c>
      <c r="F3154" s="23">
        <v>10721300</v>
      </c>
      <c r="G3154" s="26" t="s">
        <v>223</v>
      </c>
      <c r="H3154" s="27">
        <v>178500</v>
      </c>
      <c r="I3154" s="215"/>
      <c r="J3154" s="27"/>
      <c r="K3154" s="27">
        <f t="shared" si="71"/>
        <v>178500</v>
      </c>
      <c r="L3154" s="561"/>
    </row>
    <row r="3155" spans="1:12" x14ac:dyDescent="0.35">
      <c r="A3155" s="34">
        <v>22020702</v>
      </c>
      <c r="B3155" s="437" t="s">
        <v>2891</v>
      </c>
      <c r="C3155" s="34">
        <v>70131</v>
      </c>
      <c r="D3155" s="35">
        <v>0</v>
      </c>
      <c r="E3155" s="36">
        <v>2101</v>
      </c>
      <c r="F3155" s="34">
        <v>10720500</v>
      </c>
      <c r="G3155" s="37" t="s">
        <v>223</v>
      </c>
      <c r="H3155" s="70"/>
      <c r="I3155" s="223"/>
      <c r="J3155" s="427">
        <v>500000</v>
      </c>
      <c r="K3155" s="427">
        <f t="shared" si="71"/>
        <v>500000</v>
      </c>
      <c r="L3155" s="206"/>
    </row>
    <row r="3156" spans="1:12" x14ac:dyDescent="0.35">
      <c r="A3156" s="411">
        <v>22020702</v>
      </c>
      <c r="B3156" s="437" t="s">
        <v>2891</v>
      </c>
      <c r="C3156" s="411">
        <v>70131</v>
      </c>
      <c r="D3156" s="411" t="s">
        <v>192</v>
      </c>
      <c r="E3156" s="413" t="s">
        <v>193</v>
      </c>
      <c r="F3156" s="411">
        <v>10721300</v>
      </c>
      <c r="G3156" s="416" t="s">
        <v>223</v>
      </c>
      <c r="H3156" s="419">
        <v>79675.59599999999</v>
      </c>
      <c r="I3156" s="422"/>
      <c r="J3156" s="425"/>
      <c r="K3156" s="538">
        <f t="shared" si="71"/>
        <v>79675.59599999999</v>
      </c>
      <c r="L3156" s="562"/>
    </row>
    <row r="3157" spans="1:12" x14ac:dyDescent="0.35">
      <c r="A3157" s="23">
        <v>22020702</v>
      </c>
      <c r="B3157" s="437" t="s">
        <v>2891</v>
      </c>
      <c r="C3157" s="23">
        <v>70133</v>
      </c>
      <c r="D3157" s="24">
        <v>0</v>
      </c>
      <c r="E3157" s="25">
        <v>2101</v>
      </c>
      <c r="F3157" s="23">
        <v>10721300</v>
      </c>
      <c r="G3157" s="26" t="s">
        <v>223</v>
      </c>
      <c r="H3157" s="27">
        <v>5000000</v>
      </c>
      <c r="I3157" s="215"/>
      <c r="J3157" s="41"/>
      <c r="K3157" s="27">
        <f t="shared" si="71"/>
        <v>5000000</v>
      </c>
      <c r="L3157" s="559"/>
    </row>
    <row r="3158" spans="1:12" ht="51" x14ac:dyDescent="0.35">
      <c r="A3158" s="23">
        <v>22020702</v>
      </c>
      <c r="B3158" s="437" t="s">
        <v>2891</v>
      </c>
      <c r="C3158" s="23">
        <v>70131</v>
      </c>
      <c r="D3158" s="24">
        <v>0</v>
      </c>
      <c r="E3158" s="25">
        <v>2101</v>
      </c>
      <c r="F3158" s="23">
        <v>10721300</v>
      </c>
      <c r="G3158" s="26" t="s">
        <v>288</v>
      </c>
      <c r="H3158" s="27">
        <v>111600000</v>
      </c>
      <c r="I3158" s="215"/>
      <c r="J3158" s="27">
        <v>-60000000</v>
      </c>
      <c r="K3158" s="27">
        <f>H3158+J3158</f>
        <v>51600000</v>
      </c>
      <c r="L3158" s="207"/>
    </row>
    <row r="3159" spans="1:12" x14ac:dyDescent="0.35">
      <c r="A3159" s="23">
        <v>22020702</v>
      </c>
      <c r="B3159" s="437" t="s">
        <v>2891</v>
      </c>
      <c r="C3159" s="23">
        <v>70131</v>
      </c>
      <c r="D3159" s="24">
        <v>0</v>
      </c>
      <c r="E3159" s="25">
        <v>2101</v>
      </c>
      <c r="F3159" s="23">
        <v>10721300</v>
      </c>
      <c r="G3159" s="26" t="s">
        <v>223</v>
      </c>
      <c r="H3159" s="67">
        <v>2604000</v>
      </c>
      <c r="I3159" s="224"/>
      <c r="J3159" s="67"/>
      <c r="K3159" s="67">
        <f t="shared" ref="K3159:K3171" si="72">SUM(H3159,J3159)</f>
        <v>2604000</v>
      </c>
      <c r="L3159" s="207"/>
    </row>
    <row r="3160" spans="1:12" x14ac:dyDescent="0.35">
      <c r="A3160" s="23">
        <v>22020702</v>
      </c>
      <c r="B3160" s="437" t="s">
        <v>2891</v>
      </c>
      <c r="C3160" s="23">
        <v>70133</v>
      </c>
      <c r="D3160" s="24">
        <v>0</v>
      </c>
      <c r="E3160" s="25">
        <v>2101</v>
      </c>
      <c r="F3160" s="23">
        <v>10721300</v>
      </c>
      <c r="G3160" s="26" t="s">
        <v>223</v>
      </c>
      <c r="H3160" s="27">
        <v>203280</v>
      </c>
      <c r="I3160" s="215"/>
      <c r="J3160" s="41"/>
      <c r="K3160" s="27">
        <f t="shared" si="72"/>
        <v>203280</v>
      </c>
      <c r="L3160" s="207"/>
    </row>
    <row r="3161" spans="1:12" x14ac:dyDescent="0.35">
      <c r="A3161" s="23">
        <v>22020702</v>
      </c>
      <c r="B3161" s="437" t="s">
        <v>2892</v>
      </c>
      <c r="C3161" s="23">
        <v>70133</v>
      </c>
      <c r="D3161" s="24">
        <v>0</v>
      </c>
      <c r="E3161" s="25">
        <v>2101</v>
      </c>
      <c r="F3161" s="23">
        <v>10721300</v>
      </c>
      <c r="G3161" s="26" t="s">
        <v>223</v>
      </c>
      <c r="H3161" s="27">
        <v>262500</v>
      </c>
      <c r="I3161" s="215"/>
      <c r="J3161" s="27"/>
      <c r="K3161" s="27">
        <f t="shared" si="72"/>
        <v>262500</v>
      </c>
      <c r="L3161" s="207"/>
    </row>
    <row r="3162" spans="1:12" x14ac:dyDescent="0.35">
      <c r="A3162" s="23">
        <v>22020702</v>
      </c>
      <c r="B3162" s="437" t="s">
        <v>2893</v>
      </c>
      <c r="C3162" s="23">
        <v>70131</v>
      </c>
      <c r="D3162" s="24">
        <v>0</v>
      </c>
      <c r="E3162" s="25">
        <v>2101</v>
      </c>
      <c r="F3162" s="23">
        <v>10721300</v>
      </c>
      <c r="G3162" s="26" t="s">
        <v>223</v>
      </c>
      <c r="H3162" s="67">
        <v>139600</v>
      </c>
      <c r="I3162" s="224"/>
      <c r="J3162" s="68"/>
      <c r="K3162" s="67">
        <f t="shared" si="72"/>
        <v>139600</v>
      </c>
      <c r="L3162" s="207"/>
    </row>
    <row r="3163" spans="1:12" x14ac:dyDescent="0.35">
      <c r="A3163" s="23">
        <v>22020702</v>
      </c>
      <c r="B3163" s="437" t="s">
        <v>2893</v>
      </c>
      <c r="C3163" s="23">
        <v>70133</v>
      </c>
      <c r="D3163" s="24">
        <v>0</v>
      </c>
      <c r="E3163" s="25">
        <v>2101</v>
      </c>
      <c r="F3163" s="23">
        <v>10721300</v>
      </c>
      <c r="G3163" s="26" t="s">
        <v>223</v>
      </c>
      <c r="H3163" s="27">
        <v>142800</v>
      </c>
      <c r="I3163" s="215"/>
      <c r="J3163" s="27">
        <v>207200</v>
      </c>
      <c r="K3163" s="27">
        <f t="shared" si="72"/>
        <v>350000</v>
      </c>
      <c r="L3163" s="207"/>
    </row>
    <row r="3164" spans="1:12" x14ac:dyDescent="0.35">
      <c r="A3164" s="23">
        <v>22020702</v>
      </c>
      <c r="B3164" s="437" t="s">
        <v>2893</v>
      </c>
      <c r="C3164" s="23">
        <v>70131</v>
      </c>
      <c r="D3164" s="24">
        <v>0</v>
      </c>
      <c r="E3164" s="25">
        <v>2101</v>
      </c>
      <c r="F3164" s="23">
        <v>10721300</v>
      </c>
      <c r="G3164" s="26" t="s">
        <v>223</v>
      </c>
      <c r="H3164" s="67">
        <v>1000000</v>
      </c>
      <c r="I3164" s="224">
        <v>300000</v>
      </c>
      <c r="J3164" s="68"/>
      <c r="K3164" s="67">
        <f t="shared" si="72"/>
        <v>1000000</v>
      </c>
      <c r="L3164" s="207"/>
    </row>
    <row r="3165" spans="1:12" x14ac:dyDescent="0.35">
      <c r="A3165" s="23">
        <v>22020702</v>
      </c>
      <c r="B3165" s="437" t="s">
        <v>2893</v>
      </c>
      <c r="C3165" s="23">
        <v>70131</v>
      </c>
      <c r="D3165" s="24">
        <v>0</v>
      </c>
      <c r="E3165" s="25">
        <v>2101</v>
      </c>
      <c r="F3165" s="23">
        <v>10721300</v>
      </c>
      <c r="G3165" s="26" t="s">
        <v>223</v>
      </c>
      <c r="H3165" s="101">
        <v>750000</v>
      </c>
      <c r="I3165" s="255"/>
      <c r="J3165" s="102"/>
      <c r="K3165" s="101">
        <f t="shared" si="72"/>
        <v>750000</v>
      </c>
      <c r="L3165" s="207"/>
    </row>
    <row r="3166" spans="1:12" x14ac:dyDescent="0.35">
      <c r="A3166" s="23">
        <v>22020702</v>
      </c>
      <c r="B3166" s="437" t="s">
        <v>2893</v>
      </c>
      <c r="C3166" s="23">
        <v>70133</v>
      </c>
      <c r="D3166" s="24">
        <v>0</v>
      </c>
      <c r="E3166" s="25">
        <v>2101</v>
      </c>
      <c r="F3166" s="23">
        <v>10721300</v>
      </c>
      <c r="G3166" s="26" t="s">
        <v>223</v>
      </c>
      <c r="H3166" s="101">
        <v>810000</v>
      </c>
      <c r="I3166" s="255">
        <v>0</v>
      </c>
      <c r="J3166" s="106"/>
      <c r="K3166" s="101">
        <f t="shared" si="72"/>
        <v>810000</v>
      </c>
      <c r="L3166" s="559"/>
    </row>
    <row r="3167" spans="1:12" x14ac:dyDescent="0.35">
      <c r="A3167" s="54">
        <v>22020702</v>
      </c>
      <c r="B3167" s="437" t="s">
        <v>2893</v>
      </c>
      <c r="C3167" s="54">
        <v>70133</v>
      </c>
      <c r="D3167" s="55">
        <v>0</v>
      </c>
      <c r="E3167" s="54">
        <v>2101</v>
      </c>
      <c r="F3167" s="54">
        <v>10721300</v>
      </c>
      <c r="G3167" s="57" t="s">
        <v>223</v>
      </c>
      <c r="H3167" s="117">
        <v>53460</v>
      </c>
      <c r="I3167" s="263">
        <v>0</v>
      </c>
      <c r="J3167" s="118"/>
      <c r="K3167" s="117">
        <f t="shared" si="72"/>
        <v>53460</v>
      </c>
      <c r="L3167" s="400" t="s">
        <v>2556</v>
      </c>
    </row>
    <row r="3168" spans="1:12" x14ac:dyDescent="0.35">
      <c r="A3168" s="54">
        <v>22020702</v>
      </c>
      <c r="B3168" s="437" t="s">
        <v>2893</v>
      </c>
      <c r="C3168" s="54">
        <v>70133</v>
      </c>
      <c r="D3168" s="55">
        <v>0</v>
      </c>
      <c r="E3168" s="56">
        <v>2101</v>
      </c>
      <c r="F3168" s="54">
        <v>10721300</v>
      </c>
      <c r="G3168" s="57" t="s">
        <v>223</v>
      </c>
      <c r="H3168" s="58">
        <v>1683990</v>
      </c>
      <c r="I3168" s="221"/>
      <c r="J3168" s="87"/>
      <c r="K3168" s="58">
        <f t="shared" si="72"/>
        <v>1683990</v>
      </c>
      <c r="L3168" s="400" t="s">
        <v>2557</v>
      </c>
    </row>
    <row r="3169" spans="1:12" x14ac:dyDescent="0.35">
      <c r="A3169" s="54">
        <v>22020702</v>
      </c>
      <c r="B3169" s="437" t="s">
        <v>2893</v>
      </c>
      <c r="C3169" s="54">
        <v>70131</v>
      </c>
      <c r="D3169" s="55">
        <v>0</v>
      </c>
      <c r="E3169" s="56">
        <v>2101</v>
      </c>
      <c r="F3169" s="54">
        <v>10721300</v>
      </c>
      <c r="G3169" s="57" t="s">
        <v>223</v>
      </c>
      <c r="H3169" s="117">
        <v>1650000</v>
      </c>
      <c r="I3169" s="263"/>
      <c r="J3169" s="122">
        <v>-500000</v>
      </c>
      <c r="K3169" s="117">
        <f t="shared" si="72"/>
        <v>1150000</v>
      </c>
      <c r="L3169" s="400" t="s">
        <v>2558</v>
      </c>
    </row>
    <row r="3170" spans="1:12" x14ac:dyDescent="0.35">
      <c r="A3170" s="23">
        <v>22020702</v>
      </c>
      <c r="B3170" s="437" t="s">
        <v>2893</v>
      </c>
      <c r="C3170" s="23">
        <v>70133</v>
      </c>
      <c r="D3170" s="24">
        <v>0</v>
      </c>
      <c r="E3170" s="25">
        <v>2101</v>
      </c>
      <c r="F3170" s="23">
        <v>10721300</v>
      </c>
      <c r="G3170" s="26" t="s">
        <v>223</v>
      </c>
      <c r="H3170" s="101">
        <v>2004750</v>
      </c>
      <c r="I3170" s="255">
        <v>0</v>
      </c>
      <c r="J3170" s="115">
        <v>-1000000</v>
      </c>
      <c r="K3170" s="101">
        <f t="shared" si="72"/>
        <v>1004750</v>
      </c>
      <c r="L3170" s="207"/>
    </row>
    <row r="3171" spans="1:12" x14ac:dyDescent="0.35">
      <c r="A3171" s="23">
        <v>22020702</v>
      </c>
      <c r="B3171" s="437" t="s">
        <v>2891</v>
      </c>
      <c r="C3171" s="23">
        <v>70131</v>
      </c>
      <c r="D3171" s="24">
        <v>0</v>
      </c>
      <c r="E3171" s="25">
        <v>2101</v>
      </c>
      <c r="F3171" s="23">
        <v>10721300</v>
      </c>
      <c r="G3171" s="26" t="s">
        <v>223</v>
      </c>
      <c r="H3171" s="135">
        <v>1000000</v>
      </c>
      <c r="I3171" s="269"/>
      <c r="J3171" s="136"/>
      <c r="K3171" s="135">
        <f t="shared" si="72"/>
        <v>1000000</v>
      </c>
      <c r="L3171" s="207"/>
    </row>
    <row r="3172" spans="1:12" x14ac:dyDescent="0.35">
      <c r="A3172" s="411">
        <v>22020701</v>
      </c>
      <c r="B3172" s="437" t="s">
        <v>2890</v>
      </c>
      <c r="C3172" s="411">
        <v>70133</v>
      </c>
      <c r="D3172" s="411" t="s">
        <v>192</v>
      </c>
      <c r="E3172" s="413" t="s">
        <v>193</v>
      </c>
      <c r="F3172" s="411" t="s">
        <v>194</v>
      </c>
      <c r="G3172" s="416" t="s">
        <v>199</v>
      </c>
      <c r="H3172" s="418"/>
      <c r="I3172" s="421"/>
      <c r="J3172" s="424">
        <v>250000</v>
      </c>
      <c r="K3172" s="418">
        <f>H3172+J3172</f>
        <v>250000</v>
      </c>
      <c r="L3172" s="565"/>
    </row>
    <row r="3173" spans="1:12" x14ac:dyDescent="0.35">
      <c r="A3173" s="23">
        <v>22020701</v>
      </c>
      <c r="B3173" s="437" t="s">
        <v>2890</v>
      </c>
      <c r="C3173" s="23">
        <v>71033</v>
      </c>
      <c r="D3173" s="24">
        <v>0</v>
      </c>
      <c r="E3173" s="25">
        <v>1100</v>
      </c>
      <c r="F3173" s="23">
        <v>10721300</v>
      </c>
      <c r="G3173" s="26" t="s">
        <v>199</v>
      </c>
      <c r="H3173" s="27">
        <v>0</v>
      </c>
      <c r="I3173" s="282"/>
      <c r="J3173" s="41"/>
      <c r="K3173" s="27">
        <f>SUM(H3173,J3173)</f>
        <v>0</v>
      </c>
      <c r="L3173" s="207"/>
    </row>
    <row r="3174" spans="1:12" x14ac:dyDescent="0.35">
      <c r="A3174" s="23">
        <v>22020701</v>
      </c>
      <c r="B3174" s="437" t="s">
        <v>2890</v>
      </c>
      <c r="C3174" s="23">
        <v>70131</v>
      </c>
      <c r="D3174" s="24">
        <v>0</v>
      </c>
      <c r="E3174" s="25">
        <v>2101</v>
      </c>
      <c r="F3174" s="23">
        <v>10721300</v>
      </c>
      <c r="G3174" s="26" t="s">
        <v>243</v>
      </c>
      <c r="H3174" s="27">
        <v>4688000</v>
      </c>
      <c r="I3174" s="215">
        <v>200000</v>
      </c>
      <c r="J3174" s="41"/>
      <c r="K3174" s="27">
        <f>SUM(H3174,J3174)</f>
        <v>4688000</v>
      </c>
      <c r="L3174" s="561"/>
    </row>
    <row r="3175" spans="1:12" x14ac:dyDescent="0.35">
      <c r="A3175" s="23">
        <v>22020701</v>
      </c>
      <c r="B3175" s="437" t="s">
        <v>2891</v>
      </c>
      <c r="C3175" s="23">
        <v>70131</v>
      </c>
      <c r="D3175" s="24">
        <v>0</v>
      </c>
      <c r="E3175" s="25">
        <v>2101</v>
      </c>
      <c r="F3175" s="23">
        <v>10720500</v>
      </c>
      <c r="G3175" s="26" t="s">
        <v>199</v>
      </c>
      <c r="H3175" s="67">
        <v>420000</v>
      </c>
      <c r="I3175" s="224">
        <v>6605400</v>
      </c>
      <c r="J3175" s="67">
        <v>11198000</v>
      </c>
      <c r="K3175" s="67">
        <f>SUM(H3175,J3175)</f>
        <v>11618000</v>
      </c>
      <c r="L3175" s="207"/>
    </row>
    <row r="3176" spans="1:12" x14ac:dyDescent="0.35">
      <c r="A3176" s="411">
        <v>22020701</v>
      </c>
      <c r="B3176" s="437" t="s">
        <v>2891</v>
      </c>
      <c r="C3176" s="411">
        <v>70131</v>
      </c>
      <c r="D3176" s="411" t="s">
        <v>192</v>
      </c>
      <c r="E3176" s="413" t="s">
        <v>193</v>
      </c>
      <c r="F3176" s="411">
        <v>10721300</v>
      </c>
      <c r="G3176" s="416" t="s">
        <v>199</v>
      </c>
      <c r="H3176" s="419">
        <v>13279.266</v>
      </c>
      <c r="I3176" s="422"/>
      <c r="J3176" s="425"/>
      <c r="K3176" s="538">
        <f>SUM(H3176,J3176)</f>
        <v>13279.266</v>
      </c>
      <c r="L3176" s="562"/>
    </row>
    <row r="3177" spans="1:12" x14ac:dyDescent="0.35">
      <c r="A3177" s="34">
        <v>22020701</v>
      </c>
      <c r="B3177" s="437" t="s">
        <v>2891</v>
      </c>
      <c r="C3177" s="34">
        <v>70133</v>
      </c>
      <c r="D3177" s="35">
        <v>0</v>
      </c>
      <c r="E3177" s="36">
        <v>2101</v>
      </c>
      <c r="F3177" s="34">
        <v>10721300</v>
      </c>
      <c r="G3177" s="37" t="s">
        <v>199</v>
      </c>
      <c r="H3177" s="38">
        <v>91928415.599999994</v>
      </c>
      <c r="I3177" s="218">
        <v>150000</v>
      </c>
      <c r="J3177" s="38">
        <v>0.259999990463257</v>
      </c>
      <c r="K3177" s="38">
        <f>SUM(H3177,J3177)</f>
        <v>91928415.859999985</v>
      </c>
      <c r="L3177" s="433"/>
    </row>
    <row r="3178" spans="1:12" x14ac:dyDescent="0.35">
      <c r="A3178" s="23">
        <v>22020701</v>
      </c>
      <c r="B3178" s="437" t="s">
        <v>2891</v>
      </c>
      <c r="C3178" s="23">
        <v>70131</v>
      </c>
      <c r="D3178" s="24">
        <v>0</v>
      </c>
      <c r="E3178" s="25">
        <v>2101</v>
      </c>
      <c r="F3178" s="23">
        <v>10721300</v>
      </c>
      <c r="G3178" s="26" t="s">
        <v>199</v>
      </c>
      <c r="H3178" s="27">
        <v>4000000</v>
      </c>
      <c r="I3178" s="215"/>
      <c r="J3178" s="41"/>
      <c r="K3178" s="27">
        <f>H3178+J3178</f>
        <v>4000000</v>
      </c>
      <c r="L3178" s="207"/>
    </row>
    <row r="3179" spans="1:12" x14ac:dyDescent="0.35">
      <c r="A3179" s="23">
        <v>22020701</v>
      </c>
      <c r="B3179" s="437" t="s">
        <v>2891</v>
      </c>
      <c r="C3179" s="23">
        <v>70131</v>
      </c>
      <c r="D3179" s="24">
        <v>0</v>
      </c>
      <c r="E3179" s="25">
        <v>2101</v>
      </c>
      <c r="F3179" s="23">
        <v>10721300</v>
      </c>
      <c r="G3179" s="26" t="s">
        <v>199</v>
      </c>
      <c r="H3179" s="67">
        <v>494583360.60000002</v>
      </c>
      <c r="I3179" s="224"/>
      <c r="J3179" s="84">
        <v>-390000000</v>
      </c>
      <c r="K3179" s="67">
        <f t="shared" ref="K3179:K3214" si="73">SUM(H3179,J3179)</f>
        <v>104583360.60000002</v>
      </c>
      <c r="L3179" s="207"/>
    </row>
    <row r="3180" spans="1:12" x14ac:dyDescent="0.35">
      <c r="A3180" s="23">
        <v>22020701</v>
      </c>
      <c r="B3180" s="437" t="s">
        <v>2891</v>
      </c>
      <c r="C3180" s="23">
        <v>70133</v>
      </c>
      <c r="D3180" s="24">
        <v>0</v>
      </c>
      <c r="E3180" s="25">
        <v>2101</v>
      </c>
      <c r="F3180" s="23">
        <v>10721300</v>
      </c>
      <c r="G3180" s="26" t="s">
        <v>199</v>
      </c>
      <c r="H3180" s="27">
        <v>203280</v>
      </c>
      <c r="I3180" s="215"/>
      <c r="J3180" s="41"/>
      <c r="K3180" s="27">
        <f t="shared" si="73"/>
        <v>203280</v>
      </c>
      <c r="L3180" s="207"/>
    </row>
    <row r="3181" spans="1:12" x14ac:dyDescent="0.35">
      <c r="A3181" s="23">
        <v>22020701</v>
      </c>
      <c r="B3181" s="437" t="s">
        <v>2891</v>
      </c>
      <c r="C3181" s="23">
        <v>70133</v>
      </c>
      <c r="D3181" s="24">
        <v>0</v>
      </c>
      <c r="E3181" s="25">
        <v>2101</v>
      </c>
      <c r="F3181" s="23">
        <v>10721300</v>
      </c>
      <c r="G3181" s="26" t="s">
        <v>199</v>
      </c>
      <c r="H3181" s="67">
        <v>63000</v>
      </c>
      <c r="I3181" s="224">
        <v>221400</v>
      </c>
      <c r="J3181" s="67">
        <v>420000</v>
      </c>
      <c r="K3181" s="67">
        <f t="shared" si="73"/>
        <v>483000</v>
      </c>
      <c r="L3181" s="207"/>
    </row>
    <row r="3182" spans="1:12" x14ac:dyDescent="0.35">
      <c r="A3182" s="23">
        <v>22020701</v>
      </c>
      <c r="B3182" s="437" t="s">
        <v>2891</v>
      </c>
      <c r="C3182" s="23">
        <v>70133</v>
      </c>
      <c r="D3182" s="24">
        <v>0</v>
      </c>
      <c r="E3182" s="25">
        <v>2101</v>
      </c>
      <c r="F3182" s="23">
        <v>10721300</v>
      </c>
      <c r="G3182" s="26" t="s">
        <v>199</v>
      </c>
      <c r="H3182" s="27">
        <v>567000</v>
      </c>
      <c r="I3182" s="215">
        <v>550474</v>
      </c>
      <c r="J3182" s="27">
        <v>933000</v>
      </c>
      <c r="K3182" s="27">
        <f t="shared" si="73"/>
        <v>1500000</v>
      </c>
      <c r="L3182" s="207"/>
    </row>
    <row r="3183" spans="1:12" x14ac:dyDescent="0.35">
      <c r="A3183" s="23">
        <v>22020701</v>
      </c>
      <c r="B3183" s="437" t="s">
        <v>2892</v>
      </c>
      <c r="C3183" s="23">
        <v>70133</v>
      </c>
      <c r="D3183" s="24">
        <v>0</v>
      </c>
      <c r="E3183" s="25">
        <v>2101</v>
      </c>
      <c r="F3183" s="23">
        <v>10721300</v>
      </c>
      <c r="G3183" s="26" t="s">
        <v>199</v>
      </c>
      <c r="H3183" s="27">
        <v>420000</v>
      </c>
      <c r="I3183" s="215"/>
      <c r="J3183" s="27"/>
      <c r="K3183" s="27">
        <f t="shared" si="73"/>
        <v>420000</v>
      </c>
      <c r="L3183" s="207"/>
    </row>
    <row r="3184" spans="1:12" x14ac:dyDescent="0.35">
      <c r="A3184" s="23">
        <v>22020701</v>
      </c>
      <c r="B3184" s="437" t="s">
        <v>2893</v>
      </c>
      <c r="C3184" s="23">
        <v>70131</v>
      </c>
      <c r="D3184" s="24">
        <v>0</v>
      </c>
      <c r="E3184" s="25">
        <v>2101</v>
      </c>
      <c r="F3184" s="23">
        <v>10721300</v>
      </c>
      <c r="G3184" s="26" t="s">
        <v>199</v>
      </c>
      <c r="H3184" s="67">
        <v>588000</v>
      </c>
      <c r="I3184" s="224"/>
      <c r="J3184" s="67"/>
      <c r="K3184" s="67">
        <f t="shared" si="73"/>
        <v>588000</v>
      </c>
      <c r="L3184" s="207"/>
    </row>
    <row r="3185" spans="1:12" x14ac:dyDescent="0.35">
      <c r="A3185" s="23">
        <v>22020701</v>
      </c>
      <c r="B3185" s="437" t="s">
        <v>2893</v>
      </c>
      <c r="C3185" s="23">
        <v>70133</v>
      </c>
      <c r="D3185" s="24">
        <v>0</v>
      </c>
      <c r="E3185" s="25">
        <v>2101</v>
      </c>
      <c r="F3185" s="23">
        <v>10721300</v>
      </c>
      <c r="G3185" s="26" t="s">
        <v>199</v>
      </c>
      <c r="H3185" s="27">
        <v>122850</v>
      </c>
      <c r="I3185" s="215">
        <v>172000</v>
      </c>
      <c r="J3185" s="27">
        <v>377150</v>
      </c>
      <c r="K3185" s="27">
        <f t="shared" si="73"/>
        <v>500000</v>
      </c>
      <c r="L3185" s="207"/>
    </row>
    <row r="3186" spans="1:12" x14ac:dyDescent="0.35">
      <c r="A3186" s="23">
        <v>22020701</v>
      </c>
      <c r="B3186" s="437" t="s">
        <v>2893</v>
      </c>
      <c r="C3186" s="23">
        <v>70131</v>
      </c>
      <c r="D3186" s="24">
        <v>0</v>
      </c>
      <c r="E3186" s="25">
        <v>2101</v>
      </c>
      <c r="F3186" s="23">
        <v>10721300</v>
      </c>
      <c r="G3186" s="26" t="s">
        <v>199</v>
      </c>
      <c r="H3186" s="67">
        <v>1540000</v>
      </c>
      <c r="I3186" s="224">
        <v>0</v>
      </c>
      <c r="J3186" s="68"/>
      <c r="K3186" s="67">
        <f t="shared" si="73"/>
        <v>1540000</v>
      </c>
      <c r="L3186" s="207"/>
    </row>
    <row r="3187" spans="1:12" x14ac:dyDescent="0.35">
      <c r="A3187" s="23">
        <v>22020701</v>
      </c>
      <c r="B3187" s="437" t="s">
        <v>2893</v>
      </c>
      <c r="C3187" s="23">
        <v>70133</v>
      </c>
      <c r="D3187" s="24">
        <v>0</v>
      </c>
      <c r="E3187" s="25">
        <v>2101</v>
      </c>
      <c r="F3187" s="23">
        <v>10721300</v>
      </c>
      <c r="G3187" s="26" t="s">
        <v>555</v>
      </c>
      <c r="H3187" s="27">
        <v>5541375</v>
      </c>
      <c r="I3187" s="215">
        <v>75000</v>
      </c>
      <c r="J3187" s="27">
        <v>5000000</v>
      </c>
      <c r="K3187" s="27">
        <f t="shared" si="73"/>
        <v>10541375</v>
      </c>
      <c r="L3187" s="207"/>
    </row>
    <row r="3188" spans="1:12" x14ac:dyDescent="0.35">
      <c r="A3188" s="23">
        <v>22020701</v>
      </c>
      <c r="B3188" s="437" t="s">
        <v>2893</v>
      </c>
      <c r="C3188" s="23">
        <v>70133</v>
      </c>
      <c r="D3188" s="24">
        <v>0</v>
      </c>
      <c r="E3188" s="25">
        <v>2101</v>
      </c>
      <c r="F3188" s="23">
        <v>10721300</v>
      </c>
      <c r="G3188" s="26" t="s">
        <v>555</v>
      </c>
      <c r="H3188" s="101">
        <v>11358423.300000001</v>
      </c>
      <c r="I3188" s="255">
        <v>16748656.26</v>
      </c>
      <c r="J3188" s="101">
        <v>3000000</v>
      </c>
      <c r="K3188" s="101">
        <f t="shared" si="73"/>
        <v>14358423.300000001</v>
      </c>
      <c r="L3188" s="559"/>
    </row>
    <row r="3189" spans="1:12" x14ac:dyDescent="0.35">
      <c r="A3189" s="23">
        <v>22020701</v>
      </c>
      <c r="B3189" s="437" t="s">
        <v>2893</v>
      </c>
      <c r="C3189" s="23">
        <v>70133</v>
      </c>
      <c r="D3189" s="24">
        <v>0</v>
      </c>
      <c r="E3189" s="25">
        <v>2101</v>
      </c>
      <c r="F3189" s="23">
        <v>10721300</v>
      </c>
      <c r="G3189" s="26" t="s">
        <v>199</v>
      </c>
      <c r="H3189" s="101">
        <v>50370495</v>
      </c>
      <c r="I3189" s="255"/>
      <c r="J3189" s="108">
        <v>-49000000</v>
      </c>
      <c r="K3189" s="101">
        <f t="shared" si="73"/>
        <v>1370495</v>
      </c>
      <c r="L3189" s="207"/>
    </row>
    <row r="3190" spans="1:12" x14ac:dyDescent="0.35">
      <c r="A3190" s="23">
        <v>22020701</v>
      </c>
      <c r="B3190" s="437" t="s">
        <v>2893</v>
      </c>
      <c r="C3190" s="23">
        <v>70131</v>
      </c>
      <c r="D3190" s="24">
        <v>0</v>
      </c>
      <c r="E3190" s="25">
        <v>2101</v>
      </c>
      <c r="F3190" s="23">
        <v>10721300</v>
      </c>
      <c r="G3190" s="26" t="s">
        <v>199</v>
      </c>
      <c r="H3190" s="101">
        <v>340000</v>
      </c>
      <c r="I3190" s="255">
        <v>952500</v>
      </c>
      <c r="J3190" s="102">
        <v>2300000</v>
      </c>
      <c r="K3190" s="101">
        <f t="shared" si="73"/>
        <v>2640000</v>
      </c>
      <c r="L3190" s="207"/>
    </row>
    <row r="3191" spans="1:12" x14ac:dyDescent="0.35">
      <c r="A3191" s="23">
        <v>22020701</v>
      </c>
      <c r="B3191" s="437" t="s">
        <v>2893</v>
      </c>
      <c r="C3191" s="23">
        <v>70133</v>
      </c>
      <c r="D3191" s="24">
        <v>0</v>
      </c>
      <c r="E3191" s="25">
        <v>2101</v>
      </c>
      <c r="F3191" s="23">
        <v>10721300</v>
      </c>
      <c r="G3191" s="26" t="s">
        <v>199</v>
      </c>
      <c r="H3191" s="101">
        <v>2430000</v>
      </c>
      <c r="I3191" s="255">
        <v>2000000</v>
      </c>
      <c r="J3191" s="106">
        <v>2000000</v>
      </c>
      <c r="K3191" s="101">
        <f t="shared" si="73"/>
        <v>4430000</v>
      </c>
      <c r="L3191" s="559"/>
    </row>
    <row r="3192" spans="1:12" x14ac:dyDescent="0.35">
      <c r="A3192" s="54">
        <v>22020701</v>
      </c>
      <c r="B3192" s="437" t="s">
        <v>2893</v>
      </c>
      <c r="C3192" s="54">
        <v>70133</v>
      </c>
      <c r="D3192" s="55">
        <v>0</v>
      </c>
      <c r="E3192" s="56">
        <v>2101</v>
      </c>
      <c r="F3192" s="54">
        <v>10721300</v>
      </c>
      <c r="G3192" s="57" t="s">
        <v>199</v>
      </c>
      <c r="H3192" s="58">
        <v>801900</v>
      </c>
      <c r="I3192" s="221"/>
      <c r="J3192" s="87"/>
      <c r="K3192" s="58">
        <f t="shared" si="73"/>
        <v>801900</v>
      </c>
      <c r="L3192" s="400" t="s">
        <v>2557</v>
      </c>
    </row>
    <row r="3193" spans="1:12" x14ac:dyDescent="0.35">
      <c r="A3193" s="54">
        <v>22020701</v>
      </c>
      <c r="B3193" s="437" t="s">
        <v>2893</v>
      </c>
      <c r="C3193" s="54">
        <v>70131</v>
      </c>
      <c r="D3193" s="55">
        <v>0</v>
      </c>
      <c r="E3193" s="56">
        <v>2101</v>
      </c>
      <c r="F3193" s="54">
        <v>10721300</v>
      </c>
      <c r="G3193" s="57" t="s">
        <v>199</v>
      </c>
      <c r="H3193" s="117">
        <v>1650000</v>
      </c>
      <c r="I3193" s="263"/>
      <c r="J3193" s="122">
        <v>-500000</v>
      </c>
      <c r="K3193" s="117">
        <f t="shared" si="73"/>
        <v>1150000</v>
      </c>
      <c r="L3193" s="400" t="s">
        <v>2558</v>
      </c>
    </row>
    <row r="3194" spans="1:12" x14ac:dyDescent="0.35">
      <c r="A3194" s="23">
        <v>22020701</v>
      </c>
      <c r="B3194" s="437" t="s">
        <v>2893</v>
      </c>
      <c r="C3194" s="23">
        <v>70133</v>
      </c>
      <c r="D3194" s="24">
        <v>0</v>
      </c>
      <c r="E3194" s="25">
        <v>2101</v>
      </c>
      <c r="F3194" s="23">
        <v>10721300</v>
      </c>
      <c r="G3194" s="26" t="s">
        <v>199</v>
      </c>
      <c r="H3194" s="106">
        <v>378000</v>
      </c>
      <c r="I3194" s="260">
        <v>30000</v>
      </c>
      <c r="J3194" s="108">
        <v>-100000</v>
      </c>
      <c r="K3194" s="101">
        <f t="shared" si="73"/>
        <v>278000</v>
      </c>
      <c r="L3194" s="207"/>
    </row>
    <row r="3195" spans="1:12" x14ac:dyDescent="0.35">
      <c r="A3195" s="23">
        <v>22020701</v>
      </c>
      <c r="B3195" s="437" t="s">
        <v>2893</v>
      </c>
      <c r="C3195" s="23">
        <v>70133</v>
      </c>
      <c r="D3195" s="24">
        <v>0</v>
      </c>
      <c r="E3195" s="25">
        <v>2101</v>
      </c>
      <c r="F3195" s="23">
        <v>10721300</v>
      </c>
      <c r="G3195" s="26" t="s">
        <v>977</v>
      </c>
      <c r="H3195" s="101">
        <v>210000</v>
      </c>
      <c r="I3195" s="255">
        <v>0</v>
      </c>
      <c r="J3195" s="101">
        <v>1000000</v>
      </c>
      <c r="K3195" s="101">
        <f t="shared" si="73"/>
        <v>1210000</v>
      </c>
      <c r="L3195" s="207"/>
    </row>
    <row r="3196" spans="1:12" x14ac:dyDescent="0.35">
      <c r="A3196" s="34">
        <v>22020701</v>
      </c>
      <c r="B3196" s="437" t="s">
        <v>2893</v>
      </c>
      <c r="C3196" s="34">
        <v>70131</v>
      </c>
      <c r="D3196" s="35">
        <v>0</v>
      </c>
      <c r="E3196" s="36">
        <v>2101</v>
      </c>
      <c r="F3196" s="34">
        <v>10721300</v>
      </c>
      <c r="G3196" s="37" t="s">
        <v>199</v>
      </c>
      <c r="H3196" s="99">
        <v>48759060</v>
      </c>
      <c r="I3196" s="254">
        <v>20406250</v>
      </c>
      <c r="J3196" s="528">
        <v>-9129570</v>
      </c>
      <c r="K3196" s="99">
        <f t="shared" si="73"/>
        <v>39629490</v>
      </c>
      <c r="L3196" s="206"/>
    </row>
    <row r="3197" spans="1:12" ht="51" x14ac:dyDescent="0.35">
      <c r="A3197" s="54">
        <v>22020605</v>
      </c>
      <c r="B3197" s="437" t="s">
        <v>2890</v>
      </c>
      <c r="C3197" s="54">
        <v>70133</v>
      </c>
      <c r="D3197" s="55">
        <v>0</v>
      </c>
      <c r="E3197" s="56">
        <v>2101</v>
      </c>
      <c r="F3197" s="54">
        <v>10721300</v>
      </c>
      <c r="G3197" s="57" t="s">
        <v>295</v>
      </c>
      <c r="H3197" s="89">
        <v>58800000</v>
      </c>
      <c r="I3197" s="245">
        <v>11200000</v>
      </c>
      <c r="J3197" s="89">
        <v>8400000</v>
      </c>
      <c r="K3197" s="89">
        <f t="shared" si="73"/>
        <v>67200000</v>
      </c>
      <c r="L3197" s="400" t="s">
        <v>2553</v>
      </c>
    </row>
    <row r="3198" spans="1:12" x14ac:dyDescent="0.35">
      <c r="A3198" s="23">
        <v>22020605</v>
      </c>
      <c r="B3198" s="437" t="s">
        <v>2890</v>
      </c>
      <c r="C3198" s="23">
        <v>70133</v>
      </c>
      <c r="D3198" s="24">
        <v>0</v>
      </c>
      <c r="E3198" s="25">
        <v>2101</v>
      </c>
      <c r="F3198" s="23">
        <v>10721300</v>
      </c>
      <c r="G3198" s="26" t="s">
        <v>167</v>
      </c>
      <c r="H3198" s="67">
        <v>4800000</v>
      </c>
      <c r="I3198" s="224">
        <v>802200</v>
      </c>
      <c r="J3198" s="67"/>
      <c r="K3198" s="428">
        <f t="shared" si="73"/>
        <v>4800000</v>
      </c>
      <c r="L3198" s="207"/>
    </row>
    <row r="3199" spans="1:12" x14ac:dyDescent="0.35">
      <c r="A3199" s="23">
        <v>22020605</v>
      </c>
      <c r="B3199" s="437" t="s">
        <v>2890</v>
      </c>
      <c r="C3199" s="23">
        <v>70131</v>
      </c>
      <c r="D3199" s="24">
        <v>0</v>
      </c>
      <c r="E3199" s="25">
        <v>2101</v>
      </c>
      <c r="F3199" s="23">
        <v>10721300</v>
      </c>
      <c r="G3199" s="26" t="s">
        <v>167</v>
      </c>
      <c r="H3199" s="27">
        <v>4000000</v>
      </c>
      <c r="I3199" s="215">
        <v>2000000</v>
      </c>
      <c r="J3199" s="27">
        <v>4000000</v>
      </c>
      <c r="K3199" s="27">
        <f t="shared" si="73"/>
        <v>8000000</v>
      </c>
      <c r="L3199" s="207"/>
    </row>
    <row r="3200" spans="1:12" x14ac:dyDescent="0.35">
      <c r="A3200" s="23">
        <v>22020605</v>
      </c>
      <c r="B3200" s="437" t="s">
        <v>2890</v>
      </c>
      <c r="C3200" s="23">
        <v>70133</v>
      </c>
      <c r="D3200" s="24">
        <v>0</v>
      </c>
      <c r="E3200" s="25">
        <v>2101</v>
      </c>
      <c r="F3200" s="23">
        <v>10721300</v>
      </c>
      <c r="G3200" s="26" t="s">
        <v>167</v>
      </c>
      <c r="H3200" s="27">
        <v>43192800</v>
      </c>
      <c r="I3200" s="215"/>
      <c r="J3200" s="27">
        <v>-28965100</v>
      </c>
      <c r="K3200" s="39">
        <f t="shared" si="73"/>
        <v>14227700</v>
      </c>
      <c r="L3200" s="207"/>
    </row>
    <row r="3201" spans="1:12" x14ac:dyDescent="0.35">
      <c r="A3201" s="23">
        <v>22020605</v>
      </c>
      <c r="B3201" s="437" t="s">
        <v>2890</v>
      </c>
      <c r="C3201" s="23">
        <v>70133</v>
      </c>
      <c r="D3201" s="24">
        <v>0</v>
      </c>
      <c r="E3201" s="25">
        <v>2101</v>
      </c>
      <c r="F3201" s="23">
        <v>10721300</v>
      </c>
      <c r="G3201" s="26" t="s">
        <v>167</v>
      </c>
      <c r="H3201" s="27">
        <v>42000</v>
      </c>
      <c r="I3201" s="215">
        <v>31550</v>
      </c>
      <c r="J3201" s="27"/>
      <c r="K3201" s="27">
        <f t="shared" si="73"/>
        <v>42000</v>
      </c>
      <c r="L3201" s="207"/>
    </row>
    <row r="3202" spans="1:12" x14ac:dyDescent="0.35">
      <c r="A3202" s="23">
        <v>22020605</v>
      </c>
      <c r="B3202" s="437" t="s">
        <v>2890</v>
      </c>
      <c r="C3202" s="23">
        <v>70131</v>
      </c>
      <c r="D3202" s="24">
        <v>0</v>
      </c>
      <c r="E3202" s="25">
        <v>2101</v>
      </c>
      <c r="F3202" s="23">
        <v>10721300</v>
      </c>
      <c r="G3202" s="26" t="s">
        <v>167</v>
      </c>
      <c r="H3202" s="27">
        <v>10500</v>
      </c>
      <c r="I3202" s="215">
        <v>8000</v>
      </c>
      <c r="J3202" s="27">
        <v>50000</v>
      </c>
      <c r="K3202" s="27">
        <f t="shared" si="73"/>
        <v>60500</v>
      </c>
      <c r="L3202" s="207"/>
    </row>
    <row r="3203" spans="1:12" x14ac:dyDescent="0.35">
      <c r="A3203" s="23">
        <v>22020605</v>
      </c>
      <c r="B3203" s="437" t="s">
        <v>2890</v>
      </c>
      <c r="C3203" s="23">
        <v>70131</v>
      </c>
      <c r="D3203" s="24">
        <v>0</v>
      </c>
      <c r="E3203" s="25">
        <v>2101</v>
      </c>
      <c r="F3203" s="23">
        <v>10721300</v>
      </c>
      <c r="G3203" s="26" t="s">
        <v>167</v>
      </c>
      <c r="H3203" s="27">
        <v>129360</v>
      </c>
      <c r="I3203" s="215">
        <v>100000</v>
      </c>
      <c r="J3203" s="27">
        <v>170640</v>
      </c>
      <c r="K3203" s="27">
        <f t="shared" si="73"/>
        <v>300000</v>
      </c>
      <c r="L3203" s="207"/>
    </row>
    <row r="3204" spans="1:12" x14ac:dyDescent="0.35">
      <c r="A3204" s="23">
        <v>22020605</v>
      </c>
      <c r="B3204" s="437" t="s">
        <v>2890</v>
      </c>
      <c r="C3204" s="23">
        <v>70131</v>
      </c>
      <c r="D3204" s="24">
        <v>0</v>
      </c>
      <c r="E3204" s="23">
        <v>2101</v>
      </c>
      <c r="F3204" s="23">
        <v>10721300</v>
      </c>
      <c r="G3204" s="26" t="s">
        <v>167</v>
      </c>
      <c r="H3204" s="27">
        <v>525000</v>
      </c>
      <c r="I3204" s="215"/>
      <c r="J3204" s="27"/>
      <c r="K3204" s="27">
        <f t="shared" si="73"/>
        <v>525000</v>
      </c>
      <c r="L3204" s="207"/>
    </row>
    <row r="3205" spans="1:12" x14ac:dyDescent="0.35">
      <c r="A3205" s="23">
        <v>22020605</v>
      </c>
      <c r="B3205" s="437" t="s">
        <v>2890</v>
      </c>
      <c r="C3205" s="23">
        <v>70133</v>
      </c>
      <c r="D3205" s="24">
        <v>0</v>
      </c>
      <c r="E3205" s="25">
        <v>2101</v>
      </c>
      <c r="F3205" s="23">
        <v>10721300</v>
      </c>
      <c r="G3205" s="26" t="s">
        <v>167</v>
      </c>
      <c r="H3205" s="67">
        <v>105000</v>
      </c>
      <c r="I3205" s="224"/>
      <c r="J3205" s="67"/>
      <c r="K3205" s="67">
        <f t="shared" si="73"/>
        <v>105000</v>
      </c>
      <c r="L3205" s="207"/>
    </row>
    <row r="3206" spans="1:12" x14ac:dyDescent="0.35">
      <c r="A3206" s="23">
        <v>22020605</v>
      </c>
      <c r="B3206" s="437" t="s">
        <v>2890</v>
      </c>
      <c r="C3206" s="23">
        <v>70133</v>
      </c>
      <c r="D3206" s="24">
        <v>0</v>
      </c>
      <c r="E3206" s="25">
        <v>2101</v>
      </c>
      <c r="F3206" s="23">
        <v>10721300</v>
      </c>
      <c r="G3206" s="26" t="s">
        <v>167</v>
      </c>
      <c r="H3206" s="27">
        <v>14700</v>
      </c>
      <c r="I3206" s="215"/>
      <c r="J3206" s="27"/>
      <c r="K3206" s="27">
        <f t="shared" si="73"/>
        <v>14700</v>
      </c>
      <c r="L3206" s="207"/>
    </row>
    <row r="3207" spans="1:12" x14ac:dyDescent="0.35">
      <c r="A3207" s="23">
        <v>22020605</v>
      </c>
      <c r="B3207" s="437" t="s">
        <v>2890</v>
      </c>
      <c r="C3207" s="23">
        <v>70133</v>
      </c>
      <c r="D3207" s="24">
        <v>0</v>
      </c>
      <c r="E3207" s="25">
        <v>2101</v>
      </c>
      <c r="F3207" s="23">
        <v>10721300</v>
      </c>
      <c r="G3207" s="26" t="s">
        <v>167</v>
      </c>
      <c r="H3207" s="27">
        <v>799050</v>
      </c>
      <c r="I3207" s="215">
        <v>39500</v>
      </c>
      <c r="J3207" s="27"/>
      <c r="K3207" s="39">
        <f t="shared" si="73"/>
        <v>799050</v>
      </c>
      <c r="L3207" s="207"/>
    </row>
    <row r="3208" spans="1:12" x14ac:dyDescent="0.35">
      <c r="A3208" s="23">
        <v>22020605</v>
      </c>
      <c r="B3208" s="437" t="s">
        <v>2890</v>
      </c>
      <c r="C3208" s="23">
        <v>71033</v>
      </c>
      <c r="D3208" s="24">
        <v>0</v>
      </c>
      <c r="E3208" s="25">
        <v>1100</v>
      </c>
      <c r="F3208" s="23">
        <v>10721300</v>
      </c>
      <c r="G3208" s="26" t="s">
        <v>167</v>
      </c>
      <c r="H3208" s="27">
        <v>1768200</v>
      </c>
      <c r="I3208" s="282">
        <v>5000</v>
      </c>
      <c r="J3208" s="27"/>
      <c r="K3208" s="27">
        <f t="shared" si="73"/>
        <v>1768200</v>
      </c>
      <c r="L3208" s="207"/>
    </row>
    <row r="3209" spans="1:12" x14ac:dyDescent="0.35">
      <c r="A3209" s="23">
        <v>22020605</v>
      </c>
      <c r="B3209" s="437" t="s">
        <v>2890</v>
      </c>
      <c r="C3209" s="23">
        <v>70131</v>
      </c>
      <c r="D3209" s="24">
        <v>0</v>
      </c>
      <c r="E3209" s="25">
        <v>2101</v>
      </c>
      <c r="F3209" s="23">
        <v>10721300</v>
      </c>
      <c r="G3209" s="26" t="s">
        <v>167</v>
      </c>
      <c r="H3209" s="27">
        <v>54600</v>
      </c>
      <c r="I3209" s="215">
        <v>20000</v>
      </c>
      <c r="J3209" s="27"/>
      <c r="K3209" s="27">
        <f t="shared" si="73"/>
        <v>54600</v>
      </c>
      <c r="L3209" s="561"/>
    </row>
    <row r="3210" spans="1:12" x14ac:dyDescent="0.35">
      <c r="A3210" s="23">
        <v>22020605</v>
      </c>
      <c r="B3210" s="437" t="s">
        <v>2891</v>
      </c>
      <c r="C3210" s="23">
        <v>70131</v>
      </c>
      <c r="D3210" s="24">
        <v>0</v>
      </c>
      <c r="E3210" s="25">
        <v>2101</v>
      </c>
      <c r="F3210" s="23">
        <v>10720500</v>
      </c>
      <c r="G3210" s="26" t="s">
        <v>167</v>
      </c>
      <c r="H3210" s="67">
        <v>6300</v>
      </c>
      <c r="I3210" s="224">
        <v>216700</v>
      </c>
      <c r="J3210" s="67">
        <v>543700</v>
      </c>
      <c r="K3210" s="67">
        <f t="shared" si="73"/>
        <v>550000</v>
      </c>
      <c r="L3210" s="207"/>
    </row>
    <row r="3211" spans="1:12" x14ac:dyDescent="0.35">
      <c r="A3211" s="411">
        <v>22020605</v>
      </c>
      <c r="B3211" s="437" t="s">
        <v>2891</v>
      </c>
      <c r="C3211" s="411">
        <v>70131</v>
      </c>
      <c r="D3211" s="411" t="s">
        <v>192</v>
      </c>
      <c r="E3211" s="413" t="s">
        <v>193</v>
      </c>
      <c r="F3211" s="411">
        <v>10721300</v>
      </c>
      <c r="G3211" s="416" t="s">
        <v>167</v>
      </c>
      <c r="H3211" s="419">
        <v>20694.96</v>
      </c>
      <c r="I3211" s="422"/>
      <c r="J3211" s="425"/>
      <c r="K3211" s="538">
        <f t="shared" si="73"/>
        <v>20694.96</v>
      </c>
      <c r="L3211" s="562"/>
    </row>
    <row r="3212" spans="1:12" x14ac:dyDescent="0.35">
      <c r="A3212" s="23">
        <v>22020605</v>
      </c>
      <c r="B3212" s="437" t="s">
        <v>2891</v>
      </c>
      <c r="C3212" s="23">
        <v>70133</v>
      </c>
      <c r="D3212" s="24">
        <v>0</v>
      </c>
      <c r="E3212" s="25">
        <v>2101</v>
      </c>
      <c r="F3212" s="23">
        <v>10721300</v>
      </c>
      <c r="G3212" s="26" t="s">
        <v>167</v>
      </c>
      <c r="H3212" s="27">
        <v>4200000</v>
      </c>
      <c r="I3212" s="215">
        <v>15000</v>
      </c>
      <c r="J3212" s="27"/>
      <c r="K3212" s="27">
        <f t="shared" si="73"/>
        <v>4200000</v>
      </c>
      <c r="L3212" s="559"/>
    </row>
    <row r="3213" spans="1:12" x14ac:dyDescent="0.35">
      <c r="A3213" s="23">
        <v>22020605</v>
      </c>
      <c r="B3213" s="437" t="s">
        <v>2891</v>
      </c>
      <c r="C3213" s="23">
        <v>70131</v>
      </c>
      <c r="D3213" s="24">
        <v>0</v>
      </c>
      <c r="E3213" s="25">
        <v>2101</v>
      </c>
      <c r="F3213" s="23">
        <v>10721300</v>
      </c>
      <c r="G3213" s="26" t="s">
        <v>167</v>
      </c>
      <c r="H3213" s="67">
        <v>34918800</v>
      </c>
      <c r="I3213" s="224"/>
      <c r="J3213" s="67"/>
      <c r="K3213" s="67">
        <f t="shared" si="73"/>
        <v>34918800</v>
      </c>
      <c r="L3213" s="207"/>
    </row>
    <row r="3214" spans="1:12" x14ac:dyDescent="0.35">
      <c r="A3214" s="23">
        <v>22020605</v>
      </c>
      <c r="B3214" s="437" t="s">
        <v>2891</v>
      </c>
      <c r="C3214" s="23">
        <v>70133</v>
      </c>
      <c r="D3214" s="24">
        <v>0</v>
      </c>
      <c r="E3214" s="25">
        <v>2101</v>
      </c>
      <c r="F3214" s="23">
        <v>10721300</v>
      </c>
      <c r="G3214" s="26" t="s">
        <v>167</v>
      </c>
      <c r="H3214" s="27">
        <v>189000</v>
      </c>
      <c r="I3214" s="215">
        <v>97000</v>
      </c>
      <c r="J3214" s="27"/>
      <c r="K3214" s="27">
        <f t="shared" si="73"/>
        <v>189000</v>
      </c>
      <c r="L3214" s="207"/>
    </row>
    <row r="3215" spans="1:12" x14ac:dyDescent="0.35">
      <c r="A3215" s="23">
        <v>22020605</v>
      </c>
      <c r="B3215" s="437" t="s">
        <v>2891</v>
      </c>
      <c r="C3215" s="23">
        <v>70131</v>
      </c>
      <c r="D3215" s="24">
        <v>0</v>
      </c>
      <c r="E3215" s="25">
        <v>2101</v>
      </c>
      <c r="F3215" s="23">
        <v>10721300</v>
      </c>
      <c r="G3215" s="26" t="s">
        <v>167</v>
      </c>
      <c r="H3215" s="27">
        <v>110880</v>
      </c>
      <c r="I3215" s="215">
        <v>90000</v>
      </c>
      <c r="J3215" s="27"/>
      <c r="K3215" s="27">
        <f>H3215+J3215</f>
        <v>110880</v>
      </c>
      <c r="L3215" s="207"/>
    </row>
    <row r="3216" spans="1:12" x14ac:dyDescent="0.35">
      <c r="A3216" s="23">
        <v>22020605</v>
      </c>
      <c r="B3216" s="437" t="s">
        <v>2891</v>
      </c>
      <c r="C3216" s="23">
        <v>70131</v>
      </c>
      <c r="D3216" s="24">
        <v>0</v>
      </c>
      <c r="E3216" s="25">
        <v>2101</v>
      </c>
      <c r="F3216" s="23">
        <v>10721300</v>
      </c>
      <c r="G3216" s="26" t="s">
        <v>167</v>
      </c>
      <c r="H3216" s="67" t="s">
        <v>20</v>
      </c>
      <c r="I3216" s="224"/>
      <c r="J3216" s="68">
        <v>500000</v>
      </c>
      <c r="K3216" s="83">
        <f t="shared" ref="K3216:K3252" si="74">SUM(H3216,J3216)</f>
        <v>500000</v>
      </c>
      <c r="L3216" s="207"/>
    </row>
    <row r="3217" spans="1:12" x14ac:dyDescent="0.35">
      <c r="A3217" s="23">
        <v>22020605</v>
      </c>
      <c r="B3217" s="437" t="s">
        <v>2891</v>
      </c>
      <c r="C3217" s="23">
        <v>70133</v>
      </c>
      <c r="D3217" s="24">
        <v>0</v>
      </c>
      <c r="E3217" s="25">
        <v>2101</v>
      </c>
      <c r="F3217" s="23">
        <v>10721300</v>
      </c>
      <c r="G3217" s="26" t="s">
        <v>167</v>
      </c>
      <c r="H3217" s="27">
        <v>500000</v>
      </c>
      <c r="I3217" s="215">
        <v>130000</v>
      </c>
      <c r="J3217" s="27"/>
      <c r="K3217" s="27">
        <f t="shared" si="74"/>
        <v>500000</v>
      </c>
      <c r="L3217" s="207"/>
    </row>
    <row r="3218" spans="1:12" x14ac:dyDescent="0.35">
      <c r="A3218" s="34">
        <v>22020605</v>
      </c>
      <c r="B3218" s="437" t="s">
        <v>2892</v>
      </c>
      <c r="C3218" s="34">
        <v>70133</v>
      </c>
      <c r="D3218" s="35">
        <v>0</v>
      </c>
      <c r="E3218" s="36">
        <v>2101</v>
      </c>
      <c r="F3218" s="34">
        <v>10721300</v>
      </c>
      <c r="G3218" s="37" t="s">
        <v>167</v>
      </c>
      <c r="H3218" s="38">
        <v>231000</v>
      </c>
      <c r="I3218" s="218"/>
      <c r="J3218" s="38"/>
      <c r="K3218" s="38">
        <f t="shared" si="74"/>
        <v>231000</v>
      </c>
      <c r="L3218" s="206"/>
    </row>
    <row r="3219" spans="1:12" x14ac:dyDescent="0.35">
      <c r="A3219" s="23">
        <v>22020605</v>
      </c>
      <c r="B3219" s="437" t="s">
        <v>2892</v>
      </c>
      <c r="C3219" s="23">
        <v>70133</v>
      </c>
      <c r="D3219" s="24">
        <v>0</v>
      </c>
      <c r="E3219" s="25">
        <v>2101</v>
      </c>
      <c r="F3219" s="23">
        <v>10721300</v>
      </c>
      <c r="G3219" s="26" t="s">
        <v>167</v>
      </c>
      <c r="H3219" s="27">
        <v>1470000</v>
      </c>
      <c r="I3219" s="215"/>
      <c r="J3219" s="27"/>
      <c r="K3219" s="27">
        <f t="shared" si="74"/>
        <v>1470000</v>
      </c>
      <c r="L3219" s="207"/>
    </row>
    <row r="3220" spans="1:12" x14ac:dyDescent="0.35">
      <c r="A3220" s="23">
        <v>22020605</v>
      </c>
      <c r="B3220" s="437" t="s">
        <v>2892</v>
      </c>
      <c r="C3220" s="23">
        <v>70131</v>
      </c>
      <c r="D3220" s="24">
        <v>0</v>
      </c>
      <c r="E3220" s="25">
        <v>2101</v>
      </c>
      <c r="F3220" s="23">
        <v>10721300</v>
      </c>
      <c r="G3220" s="26" t="s">
        <v>167</v>
      </c>
      <c r="H3220" s="27">
        <v>84000</v>
      </c>
      <c r="I3220" s="215">
        <v>30000</v>
      </c>
      <c r="J3220" s="27"/>
      <c r="K3220" s="27">
        <f t="shared" si="74"/>
        <v>84000</v>
      </c>
      <c r="L3220" s="207"/>
    </row>
    <row r="3221" spans="1:12" x14ac:dyDescent="0.35">
      <c r="A3221" s="23">
        <v>22020605</v>
      </c>
      <c r="B3221" s="437" t="s">
        <v>2892</v>
      </c>
      <c r="C3221" s="23">
        <v>70133</v>
      </c>
      <c r="D3221" s="24">
        <v>0</v>
      </c>
      <c r="E3221" s="25">
        <v>2101</v>
      </c>
      <c r="F3221" s="23">
        <v>10721300</v>
      </c>
      <c r="G3221" s="26" t="s">
        <v>167</v>
      </c>
      <c r="H3221" s="67">
        <v>54600</v>
      </c>
      <c r="I3221" s="224">
        <v>0</v>
      </c>
      <c r="J3221" s="67"/>
      <c r="K3221" s="67">
        <f t="shared" si="74"/>
        <v>54600</v>
      </c>
      <c r="L3221" s="207"/>
    </row>
    <row r="3222" spans="1:12" x14ac:dyDescent="0.35">
      <c r="A3222" s="23">
        <v>22020605</v>
      </c>
      <c r="B3222" s="437" t="s">
        <v>2893</v>
      </c>
      <c r="C3222" s="23">
        <v>70131</v>
      </c>
      <c r="D3222" s="24">
        <v>0</v>
      </c>
      <c r="E3222" s="25">
        <v>2101</v>
      </c>
      <c r="F3222" s="23">
        <v>10721300</v>
      </c>
      <c r="G3222" s="26" t="s">
        <v>167</v>
      </c>
      <c r="H3222" s="67"/>
      <c r="I3222" s="224"/>
      <c r="J3222" s="68">
        <v>205000</v>
      </c>
      <c r="K3222" s="67">
        <f t="shared" si="74"/>
        <v>205000</v>
      </c>
      <c r="L3222" s="207"/>
    </row>
    <row r="3223" spans="1:12" x14ac:dyDescent="0.35">
      <c r="A3223" s="23">
        <v>22020605</v>
      </c>
      <c r="B3223" s="437" t="s">
        <v>2893</v>
      </c>
      <c r="C3223" s="23">
        <v>70133</v>
      </c>
      <c r="D3223" s="24">
        <v>0</v>
      </c>
      <c r="E3223" s="25">
        <v>2101</v>
      </c>
      <c r="F3223" s="23">
        <v>10721300</v>
      </c>
      <c r="G3223" s="26" t="s">
        <v>167</v>
      </c>
      <c r="H3223" s="67">
        <v>2471700</v>
      </c>
      <c r="I3223" s="224">
        <v>1479800</v>
      </c>
      <c r="J3223" s="67"/>
      <c r="K3223" s="67">
        <f t="shared" si="74"/>
        <v>2471700</v>
      </c>
      <c r="L3223" s="207"/>
    </row>
    <row r="3224" spans="1:12" x14ac:dyDescent="0.35">
      <c r="A3224" s="23">
        <v>22020605</v>
      </c>
      <c r="B3224" s="437" t="s">
        <v>2893</v>
      </c>
      <c r="C3224" s="23">
        <v>70133</v>
      </c>
      <c r="D3224" s="24">
        <v>0</v>
      </c>
      <c r="E3224" s="25">
        <v>2101</v>
      </c>
      <c r="F3224" s="23">
        <v>10721300</v>
      </c>
      <c r="G3224" s="26" t="s">
        <v>167</v>
      </c>
      <c r="H3224" s="27">
        <v>89250</v>
      </c>
      <c r="I3224" s="215">
        <v>10000</v>
      </c>
      <c r="J3224" s="27">
        <v>160750</v>
      </c>
      <c r="K3224" s="27">
        <f t="shared" si="74"/>
        <v>250000</v>
      </c>
      <c r="L3224" s="207"/>
    </row>
    <row r="3225" spans="1:12" x14ac:dyDescent="0.35">
      <c r="A3225" s="23">
        <v>22020605</v>
      </c>
      <c r="B3225" s="437" t="s">
        <v>2893</v>
      </c>
      <c r="C3225" s="23">
        <v>70131</v>
      </c>
      <c r="D3225" s="24">
        <v>0</v>
      </c>
      <c r="E3225" s="25">
        <v>2101</v>
      </c>
      <c r="F3225" s="23">
        <v>10721300</v>
      </c>
      <c r="G3225" s="26" t="s">
        <v>167</v>
      </c>
      <c r="H3225" s="67">
        <v>1232000</v>
      </c>
      <c r="I3225" s="224">
        <v>70000</v>
      </c>
      <c r="J3225" s="68"/>
      <c r="K3225" s="67">
        <f t="shared" si="74"/>
        <v>1232000</v>
      </c>
      <c r="L3225" s="207"/>
    </row>
    <row r="3226" spans="1:12" x14ac:dyDescent="0.35">
      <c r="A3226" s="23">
        <v>22020605</v>
      </c>
      <c r="B3226" s="437" t="s">
        <v>2893</v>
      </c>
      <c r="C3226" s="23">
        <v>70133</v>
      </c>
      <c r="D3226" s="24">
        <v>0</v>
      </c>
      <c r="E3226" s="25">
        <v>2101</v>
      </c>
      <c r="F3226" s="23">
        <v>10721300</v>
      </c>
      <c r="G3226" s="26" t="s">
        <v>167</v>
      </c>
      <c r="H3226" s="27">
        <v>1578150</v>
      </c>
      <c r="I3226" s="215">
        <v>45000</v>
      </c>
      <c r="J3226" s="27"/>
      <c r="K3226" s="27">
        <f t="shared" si="74"/>
        <v>1578150</v>
      </c>
      <c r="L3226" s="207"/>
    </row>
    <row r="3227" spans="1:12" x14ac:dyDescent="0.35">
      <c r="A3227" s="23">
        <v>22020605</v>
      </c>
      <c r="B3227" s="437" t="s">
        <v>2893</v>
      </c>
      <c r="C3227" s="23">
        <v>70133</v>
      </c>
      <c r="D3227" s="24">
        <v>0</v>
      </c>
      <c r="E3227" s="25">
        <v>2101</v>
      </c>
      <c r="F3227" s="23">
        <v>10721300</v>
      </c>
      <c r="G3227" s="26" t="s">
        <v>167</v>
      </c>
      <c r="H3227" s="101">
        <v>45085513.200000003</v>
      </c>
      <c r="I3227" s="255">
        <v>10453645.5</v>
      </c>
      <c r="J3227" s="108">
        <v>-25000000</v>
      </c>
      <c r="K3227" s="101">
        <f t="shared" si="74"/>
        <v>20085513.200000003</v>
      </c>
      <c r="L3227" s="559"/>
    </row>
    <row r="3228" spans="1:12" x14ac:dyDescent="0.35">
      <c r="A3228" s="23">
        <v>22020605</v>
      </c>
      <c r="B3228" s="437" t="s">
        <v>2893</v>
      </c>
      <c r="C3228" s="23">
        <v>70133</v>
      </c>
      <c r="D3228" s="24">
        <v>0</v>
      </c>
      <c r="E3228" s="25">
        <v>2101</v>
      </c>
      <c r="F3228" s="23">
        <v>10721300</v>
      </c>
      <c r="G3228" s="26" t="s">
        <v>167</v>
      </c>
      <c r="H3228" s="101">
        <v>238980</v>
      </c>
      <c r="I3228" s="255">
        <v>204000</v>
      </c>
      <c r="J3228" s="101">
        <v>761020</v>
      </c>
      <c r="K3228" s="101">
        <f t="shared" si="74"/>
        <v>1000000</v>
      </c>
      <c r="L3228" s="207"/>
    </row>
    <row r="3229" spans="1:12" x14ac:dyDescent="0.35">
      <c r="A3229" s="23">
        <v>22020605</v>
      </c>
      <c r="B3229" s="437" t="s">
        <v>2893</v>
      </c>
      <c r="C3229" s="23">
        <v>70131</v>
      </c>
      <c r="D3229" s="24">
        <v>0</v>
      </c>
      <c r="E3229" s="25">
        <v>2101</v>
      </c>
      <c r="F3229" s="23">
        <v>10721300</v>
      </c>
      <c r="G3229" s="26" t="s">
        <v>167</v>
      </c>
      <c r="H3229" s="101">
        <v>14442897</v>
      </c>
      <c r="I3229" s="255">
        <v>7172850</v>
      </c>
      <c r="J3229" s="101">
        <v>2157103</v>
      </c>
      <c r="K3229" s="101">
        <f t="shared" si="74"/>
        <v>16600000</v>
      </c>
      <c r="L3229" s="207"/>
    </row>
    <row r="3230" spans="1:12" x14ac:dyDescent="0.35">
      <c r="A3230" s="23">
        <v>22020605</v>
      </c>
      <c r="B3230" s="437" t="s">
        <v>2893</v>
      </c>
      <c r="C3230" s="23">
        <v>70133</v>
      </c>
      <c r="D3230" s="24">
        <v>0</v>
      </c>
      <c r="E3230" s="25">
        <v>2101</v>
      </c>
      <c r="F3230" s="23">
        <v>10721300</v>
      </c>
      <c r="G3230" s="26" t="s">
        <v>167</v>
      </c>
      <c r="H3230" s="101">
        <v>311850</v>
      </c>
      <c r="I3230" s="255">
        <v>160000</v>
      </c>
      <c r="J3230" s="106">
        <v>700000</v>
      </c>
      <c r="K3230" s="101">
        <f t="shared" si="74"/>
        <v>1011850</v>
      </c>
      <c r="L3230" s="559"/>
    </row>
    <row r="3231" spans="1:12" x14ac:dyDescent="0.35">
      <c r="A3231" s="54">
        <v>22020605</v>
      </c>
      <c r="B3231" s="437" t="s">
        <v>2893</v>
      </c>
      <c r="C3231" s="54">
        <v>70131</v>
      </c>
      <c r="D3231" s="55">
        <v>0</v>
      </c>
      <c r="E3231" s="56">
        <v>2101</v>
      </c>
      <c r="F3231" s="54">
        <v>10721300</v>
      </c>
      <c r="G3231" s="57" t="s">
        <v>167</v>
      </c>
      <c r="H3231" s="58">
        <v>405000</v>
      </c>
      <c r="I3231" s="221">
        <v>985853</v>
      </c>
      <c r="J3231" s="87">
        <v>3000000</v>
      </c>
      <c r="K3231" s="58">
        <f t="shared" si="74"/>
        <v>3405000</v>
      </c>
      <c r="L3231" s="400" t="s">
        <v>2555</v>
      </c>
    </row>
    <row r="3232" spans="1:12" x14ac:dyDescent="0.35">
      <c r="A3232" s="54">
        <v>22020605</v>
      </c>
      <c r="B3232" s="437" t="s">
        <v>2893</v>
      </c>
      <c r="C3232" s="54">
        <v>70133</v>
      </c>
      <c r="D3232" s="55">
        <v>0</v>
      </c>
      <c r="E3232" s="54">
        <v>2101</v>
      </c>
      <c r="F3232" s="54">
        <v>10721300</v>
      </c>
      <c r="G3232" s="57" t="s">
        <v>167</v>
      </c>
      <c r="H3232" s="117">
        <v>80190</v>
      </c>
      <c r="I3232" s="263">
        <v>0</v>
      </c>
      <c r="J3232" s="118">
        <v>45000</v>
      </c>
      <c r="K3232" s="117">
        <f t="shared" si="74"/>
        <v>125190</v>
      </c>
      <c r="L3232" s="400" t="s">
        <v>2556</v>
      </c>
    </row>
    <row r="3233" spans="1:12" x14ac:dyDescent="0.35">
      <c r="A3233" s="54">
        <v>22020605</v>
      </c>
      <c r="B3233" s="437" t="s">
        <v>2893</v>
      </c>
      <c r="C3233" s="54">
        <v>70133</v>
      </c>
      <c r="D3233" s="55">
        <v>0</v>
      </c>
      <c r="E3233" s="56">
        <v>2101</v>
      </c>
      <c r="F3233" s="54">
        <v>10721300</v>
      </c>
      <c r="G3233" s="57" t="s">
        <v>167</v>
      </c>
      <c r="H3233" s="58">
        <v>80629514.909999982</v>
      </c>
      <c r="I3233" s="221">
        <v>35417389.030000001</v>
      </c>
      <c r="J3233" s="58">
        <v>5000000</v>
      </c>
      <c r="K3233" s="58">
        <f t="shared" si="74"/>
        <v>85629514.909999982</v>
      </c>
      <c r="L3233" s="400" t="s">
        <v>2557</v>
      </c>
    </row>
    <row r="3234" spans="1:12" x14ac:dyDescent="0.35">
      <c r="A3234" s="54">
        <v>22020605</v>
      </c>
      <c r="B3234" s="437" t="s">
        <v>2893</v>
      </c>
      <c r="C3234" s="54">
        <v>70131</v>
      </c>
      <c r="D3234" s="55">
        <v>0</v>
      </c>
      <c r="E3234" s="56">
        <v>2101</v>
      </c>
      <c r="F3234" s="54">
        <v>10721300</v>
      </c>
      <c r="G3234" s="57" t="s">
        <v>167</v>
      </c>
      <c r="H3234" s="117">
        <v>165000</v>
      </c>
      <c r="I3234" s="263"/>
      <c r="J3234" s="118"/>
      <c r="K3234" s="117">
        <f t="shared" si="74"/>
        <v>165000</v>
      </c>
      <c r="L3234" s="400" t="s">
        <v>2558</v>
      </c>
    </row>
    <row r="3235" spans="1:12" x14ac:dyDescent="0.35">
      <c r="A3235" s="23">
        <v>22020605</v>
      </c>
      <c r="B3235" s="437" t="s">
        <v>2893</v>
      </c>
      <c r="C3235" s="23">
        <v>70133</v>
      </c>
      <c r="D3235" s="24">
        <v>0</v>
      </c>
      <c r="E3235" s="25">
        <v>2101</v>
      </c>
      <c r="F3235" s="23">
        <v>10721300</v>
      </c>
      <c r="G3235" s="26" t="s">
        <v>167</v>
      </c>
      <c r="H3235" s="101">
        <v>602700</v>
      </c>
      <c r="I3235" s="255">
        <v>243500</v>
      </c>
      <c r="J3235" s="108">
        <v>-200000</v>
      </c>
      <c r="K3235" s="101">
        <f t="shared" si="74"/>
        <v>402700</v>
      </c>
      <c r="L3235" s="207"/>
    </row>
    <row r="3236" spans="1:12" x14ac:dyDescent="0.35">
      <c r="A3236" s="23">
        <v>22020605</v>
      </c>
      <c r="B3236" s="437" t="s">
        <v>2893</v>
      </c>
      <c r="C3236" s="23">
        <v>70133</v>
      </c>
      <c r="D3236" s="24">
        <v>0</v>
      </c>
      <c r="E3236" s="25">
        <v>2101</v>
      </c>
      <c r="F3236" s="23">
        <v>10721300</v>
      </c>
      <c r="G3236" s="26" t="s">
        <v>167</v>
      </c>
      <c r="H3236" s="101">
        <v>3360000</v>
      </c>
      <c r="I3236" s="255">
        <v>2100000</v>
      </c>
      <c r="J3236" s="108"/>
      <c r="K3236" s="101">
        <f t="shared" si="74"/>
        <v>3360000</v>
      </c>
      <c r="L3236" s="207"/>
    </row>
    <row r="3237" spans="1:12" x14ac:dyDescent="0.35">
      <c r="A3237" s="23">
        <v>22020605</v>
      </c>
      <c r="B3237" s="437" t="s">
        <v>2893</v>
      </c>
      <c r="C3237" s="23">
        <v>70131</v>
      </c>
      <c r="D3237" s="24">
        <v>0</v>
      </c>
      <c r="E3237" s="25">
        <v>2101</v>
      </c>
      <c r="F3237" s="23">
        <v>10721300</v>
      </c>
      <c r="G3237" s="26" t="s">
        <v>167</v>
      </c>
      <c r="H3237" s="101">
        <v>63000</v>
      </c>
      <c r="I3237" s="255">
        <v>0</v>
      </c>
      <c r="J3237" s="101"/>
      <c r="K3237" s="101">
        <f t="shared" si="74"/>
        <v>63000</v>
      </c>
      <c r="L3237" s="207"/>
    </row>
    <row r="3238" spans="1:12" x14ac:dyDescent="0.35">
      <c r="A3238" s="23">
        <v>22020605</v>
      </c>
      <c r="B3238" s="437" t="s">
        <v>2893</v>
      </c>
      <c r="C3238" s="23">
        <v>70133</v>
      </c>
      <c r="D3238" s="24">
        <v>0</v>
      </c>
      <c r="E3238" s="23">
        <v>2101</v>
      </c>
      <c r="F3238" s="23">
        <v>10721300</v>
      </c>
      <c r="G3238" s="26" t="s">
        <v>167</v>
      </c>
      <c r="H3238" s="101">
        <v>1590330</v>
      </c>
      <c r="I3238" s="255">
        <v>0</v>
      </c>
      <c r="J3238" s="108">
        <v>-450000</v>
      </c>
      <c r="K3238" s="101">
        <f t="shared" si="74"/>
        <v>1140330</v>
      </c>
      <c r="L3238" s="207"/>
    </row>
    <row r="3239" spans="1:12" x14ac:dyDescent="0.35">
      <c r="A3239" s="23">
        <v>22020605</v>
      </c>
      <c r="B3239" s="437" t="s">
        <v>2893</v>
      </c>
      <c r="C3239" s="23">
        <v>70131</v>
      </c>
      <c r="D3239" s="24">
        <v>0</v>
      </c>
      <c r="E3239" s="25">
        <v>2101</v>
      </c>
      <c r="F3239" s="23">
        <v>10721300</v>
      </c>
      <c r="G3239" s="26" t="s">
        <v>167</v>
      </c>
      <c r="H3239" s="101">
        <v>40095</v>
      </c>
      <c r="I3239" s="255">
        <v>0</v>
      </c>
      <c r="J3239" s="106"/>
      <c r="K3239" s="101">
        <f t="shared" si="74"/>
        <v>40095</v>
      </c>
      <c r="L3239" s="207"/>
    </row>
    <row r="3240" spans="1:12" x14ac:dyDescent="0.35">
      <c r="A3240" s="23">
        <v>22020604</v>
      </c>
      <c r="B3240" s="437" t="s">
        <v>2890</v>
      </c>
      <c r="C3240" s="23">
        <v>70131</v>
      </c>
      <c r="D3240" s="24">
        <v>0</v>
      </c>
      <c r="E3240" s="25">
        <v>2101</v>
      </c>
      <c r="F3240" s="23">
        <v>10721300</v>
      </c>
      <c r="G3240" s="26" t="s">
        <v>228</v>
      </c>
      <c r="H3240" s="27">
        <v>10000000000</v>
      </c>
      <c r="I3240" s="215">
        <v>3800000000</v>
      </c>
      <c r="J3240" s="27"/>
      <c r="K3240" s="27">
        <f t="shared" si="74"/>
        <v>10000000000</v>
      </c>
      <c r="L3240" s="207"/>
    </row>
    <row r="3241" spans="1:12" x14ac:dyDescent="0.35">
      <c r="A3241" s="78">
        <v>22020604</v>
      </c>
      <c r="B3241" s="437" t="s">
        <v>2893</v>
      </c>
      <c r="C3241" s="78">
        <v>70133</v>
      </c>
      <c r="D3241" s="137">
        <v>0</v>
      </c>
      <c r="E3241" s="80">
        <v>2101</v>
      </c>
      <c r="F3241" s="78">
        <v>10721300</v>
      </c>
      <c r="G3241" s="129" t="s">
        <v>228</v>
      </c>
      <c r="H3241" s="81"/>
      <c r="I3241" s="228"/>
      <c r="J3241" s="81"/>
      <c r="K3241" s="133">
        <f t="shared" si="74"/>
        <v>0</v>
      </c>
      <c r="L3241" s="399" t="s">
        <v>2557</v>
      </c>
    </row>
    <row r="3242" spans="1:12" x14ac:dyDescent="0.35">
      <c r="A3242" s="23">
        <v>22020603</v>
      </c>
      <c r="B3242" s="437" t="s">
        <v>2890</v>
      </c>
      <c r="C3242" s="23">
        <v>70133</v>
      </c>
      <c r="D3242" s="24">
        <v>0</v>
      </c>
      <c r="E3242" s="25">
        <v>2101</v>
      </c>
      <c r="F3242" s="23">
        <v>10721300</v>
      </c>
      <c r="G3242" s="26" t="s">
        <v>233</v>
      </c>
      <c r="H3242" s="27">
        <v>0</v>
      </c>
      <c r="I3242" s="215">
        <v>2480442</v>
      </c>
      <c r="J3242" s="41"/>
      <c r="K3242" s="39">
        <f t="shared" si="74"/>
        <v>0</v>
      </c>
      <c r="L3242" s="207"/>
    </row>
    <row r="3243" spans="1:12" x14ac:dyDescent="0.35">
      <c r="A3243" s="23">
        <v>22020603</v>
      </c>
      <c r="B3243" s="437" t="s">
        <v>2892</v>
      </c>
      <c r="C3243" s="23">
        <v>70133</v>
      </c>
      <c r="D3243" s="24">
        <v>0</v>
      </c>
      <c r="E3243" s="25">
        <v>2101</v>
      </c>
      <c r="F3243" s="23">
        <v>10721300</v>
      </c>
      <c r="G3243" s="26" t="s">
        <v>233</v>
      </c>
      <c r="H3243" s="27">
        <v>11536948.5</v>
      </c>
      <c r="I3243" s="215"/>
      <c r="J3243" s="27"/>
      <c r="K3243" s="27">
        <f t="shared" si="74"/>
        <v>11536948.5</v>
      </c>
      <c r="L3243" s="207"/>
    </row>
    <row r="3244" spans="1:12" x14ac:dyDescent="0.35">
      <c r="A3244" s="23">
        <v>22020603</v>
      </c>
      <c r="B3244" s="437" t="s">
        <v>2893</v>
      </c>
      <c r="C3244" s="23">
        <v>70131</v>
      </c>
      <c r="D3244" s="24">
        <v>0</v>
      </c>
      <c r="E3244" s="25">
        <v>2101</v>
      </c>
      <c r="F3244" s="23">
        <v>10721300</v>
      </c>
      <c r="G3244" s="26" t="s">
        <v>233</v>
      </c>
      <c r="H3244" s="67">
        <v>2000000</v>
      </c>
      <c r="I3244" s="224">
        <v>1350000</v>
      </c>
      <c r="J3244" s="68">
        <v>1500000</v>
      </c>
      <c r="K3244" s="67">
        <f t="shared" si="74"/>
        <v>3500000</v>
      </c>
      <c r="L3244" s="207"/>
    </row>
    <row r="3245" spans="1:12" x14ac:dyDescent="0.35">
      <c r="A3245" s="23">
        <v>22020603</v>
      </c>
      <c r="B3245" s="437" t="s">
        <v>2893</v>
      </c>
      <c r="C3245" s="23">
        <v>70133</v>
      </c>
      <c r="D3245" s="24">
        <v>0</v>
      </c>
      <c r="E3245" s="25">
        <v>2101</v>
      </c>
      <c r="F3245" s="23">
        <v>10721300</v>
      </c>
      <c r="G3245" s="26" t="s">
        <v>233</v>
      </c>
      <c r="H3245" s="27">
        <v>1188600</v>
      </c>
      <c r="I3245" s="215">
        <v>344000</v>
      </c>
      <c r="J3245" s="27">
        <v>2000000</v>
      </c>
      <c r="K3245" s="27">
        <f t="shared" si="74"/>
        <v>3188600</v>
      </c>
      <c r="L3245" s="207"/>
    </row>
    <row r="3246" spans="1:12" x14ac:dyDescent="0.35">
      <c r="A3246" s="23">
        <v>22020603</v>
      </c>
      <c r="B3246" s="437" t="s">
        <v>2893</v>
      </c>
      <c r="C3246" s="23">
        <v>70133</v>
      </c>
      <c r="D3246" s="24">
        <v>0</v>
      </c>
      <c r="E3246" s="25">
        <v>2101</v>
      </c>
      <c r="F3246" s="23">
        <v>10721300</v>
      </c>
      <c r="G3246" s="26" t="s">
        <v>233</v>
      </c>
      <c r="H3246" s="101">
        <v>311850</v>
      </c>
      <c r="I3246" s="255">
        <v>300000</v>
      </c>
      <c r="J3246" s="106"/>
      <c r="K3246" s="101">
        <f t="shared" si="74"/>
        <v>311850</v>
      </c>
      <c r="L3246" s="559"/>
    </row>
    <row r="3247" spans="1:12" x14ac:dyDescent="0.35">
      <c r="A3247" s="54">
        <v>22020603</v>
      </c>
      <c r="B3247" s="437" t="s">
        <v>2893</v>
      </c>
      <c r="C3247" s="54">
        <v>70133</v>
      </c>
      <c r="D3247" s="55">
        <v>0</v>
      </c>
      <c r="E3247" s="54">
        <v>2101</v>
      </c>
      <c r="F3247" s="54">
        <v>10721300</v>
      </c>
      <c r="G3247" s="57" t="s">
        <v>233</v>
      </c>
      <c r="H3247" s="117">
        <v>400000</v>
      </c>
      <c r="I3247" s="263">
        <v>0</v>
      </c>
      <c r="J3247" s="118"/>
      <c r="K3247" s="117">
        <f t="shared" si="74"/>
        <v>400000</v>
      </c>
      <c r="L3247" s="400" t="s">
        <v>2556</v>
      </c>
    </row>
    <row r="3248" spans="1:12" x14ac:dyDescent="0.35">
      <c r="A3248" s="23">
        <v>22020603</v>
      </c>
      <c r="B3248" s="437" t="s">
        <v>2893</v>
      </c>
      <c r="C3248" s="23">
        <v>70133</v>
      </c>
      <c r="D3248" s="24">
        <v>0</v>
      </c>
      <c r="E3248" s="25">
        <v>2101</v>
      </c>
      <c r="F3248" s="23">
        <v>10721300</v>
      </c>
      <c r="G3248" s="26" t="s">
        <v>233</v>
      </c>
      <c r="H3248" s="101">
        <v>10000</v>
      </c>
      <c r="I3248" s="255"/>
      <c r="J3248" s="106"/>
      <c r="K3248" s="101">
        <f t="shared" si="74"/>
        <v>10000</v>
      </c>
      <c r="L3248" s="207"/>
    </row>
    <row r="3249" spans="1:12" x14ac:dyDescent="0.35">
      <c r="A3249" s="23">
        <v>22020603</v>
      </c>
      <c r="B3249" s="437" t="s">
        <v>2893</v>
      </c>
      <c r="C3249" s="23">
        <v>70133</v>
      </c>
      <c r="D3249" s="24">
        <v>0</v>
      </c>
      <c r="E3249" s="23">
        <v>2101</v>
      </c>
      <c r="F3249" s="23">
        <v>10721300</v>
      </c>
      <c r="G3249" s="26" t="s">
        <v>233</v>
      </c>
      <c r="H3249" s="101">
        <v>100000</v>
      </c>
      <c r="I3249" s="255">
        <v>0</v>
      </c>
      <c r="J3249" s="106"/>
      <c r="K3249" s="101">
        <f t="shared" si="74"/>
        <v>100000</v>
      </c>
      <c r="L3249" s="207"/>
    </row>
    <row r="3250" spans="1:12" x14ac:dyDescent="0.35">
      <c r="A3250" s="23">
        <v>22020602</v>
      </c>
      <c r="B3250" s="437" t="s">
        <v>2890</v>
      </c>
      <c r="C3250" s="23">
        <v>70133</v>
      </c>
      <c r="D3250" s="24">
        <v>0</v>
      </c>
      <c r="E3250" s="25">
        <v>2101</v>
      </c>
      <c r="F3250" s="23">
        <v>10721300</v>
      </c>
      <c r="G3250" s="26" t="s">
        <v>210</v>
      </c>
      <c r="H3250" s="67">
        <v>237300</v>
      </c>
      <c r="I3250" s="224"/>
      <c r="J3250" s="67"/>
      <c r="K3250" s="67">
        <f t="shared" si="74"/>
        <v>237300</v>
      </c>
      <c r="L3250" s="207"/>
    </row>
    <row r="3251" spans="1:12" x14ac:dyDescent="0.35">
      <c r="A3251" s="23">
        <v>22020602</v>
      </c>
      <c r="B3251" s="437" t="s">
        <v>2890</v>
      </c>
      <c r="C3251" s="23">
        <v>71033</v>
      </c>
      <c r="D3251" s="24">
        <v>0</v>
      </c>
      <c r="E3251" s="25">
        <v>1100</v>
      </c>
      <c r="F3251" s="23">
        <v>10721300</v>
      </c>
      <c r="G3251" s="26" t="s">
        <v>210</v>
      </c>
      <c r="H3251" s="27">
        <v>17640000</v>
      </c>
      <c r="I3251" s="282"/>
      <c r="J3251" s="27">
        <v>-10000000</v>
      </c>
      <c r="K3251" s="27">
        <f t="shared" si="74"/>
        <v>7640000</v>
      </c>
      <c r="L3251" s="207"/>
    </row>
    <row r="3252" spans="1:12" x14ac:dyDescent="0.35">
      <c r="A3252" s="411">
        <v>22020602</v>
      </c>
      <c r="B3252" s="437" t="s">
        <v>2891</v>
      </c>
      <c r="C3252" s="411">
        <v>70131</v>
      </c>
      <c r="D3252" s="411" t="s">
        <v>192</v>
      </c>
      <c r="E3252" s="413" t="s">
        <v>193</v>
      </c>
      <c r="F3252" s="411">
        <v>10721300</v>
      </c>
      <c r="G3252" s="416" t="s">
        <v>210</v>
      </c>
      <c r="H3252" s="419">
        <v>15935.119199999999</v>
      </c>
      <c r="I3252" s="422"/>
      <c r="J3252" s="425"/>
      <c r="K3252" s="538">
        <f t="shared" si="74"/>
        <v>15935.119199999999</v>
      </c>
      <c r="L3252" s="562"/>
    </row>
    <row r="3253" spans="1:12" x14ac:dyDescent="0.35">
      <c r="A3253" s="23">
        <v>22020602</v>
      </c>
      <c r="B3253" s="437" t="s">
        <v>2891</v>
      </c>
      <c r="C3253" s="23">
        <v>70131</v>
      </c>
      <c r="D3253" s="24">
        <v>0</v>
      </c>
      <c r="E3253" s="25">
        <v>2101</v>
      </c>
      <c r="F3253" s="23">
        <v>10721300</v>
      </c>
      <c r="G3253" s="26" t="s">
        <v>210</v>
      </c>
      <c r="H3253" s="27">
        <v>15000000</v>
      </c>
      <c r="I3253" s="215"/>
      <c r="J3253" s="27">
        <v>-726036</v>
      </c>
      <c r="K3253" s="27">
        <f>H3253+J3253</f>
        <v>14273964</v>
      </c>
      <c r="L3253" s="207"/>
    </row>
    <row r="3254" spans="1:12" x14ac:dyDescent="0.35">
      <c r="A3254" s="23">
        <v>22020602</v>
      </c>
      <c r="B3254" s="437" t="s">
        <v>2891</v>
      </c>
      <c r="C3254" s="23">
        <v>70131</v>
      </c>
      <c r="D3254" s="24">
        <v>0</v>
      </c>
      <c r="E3254" s="25">
        <v>2101</v>
      </c>
      <c r="F3254" s="23">
        <v>10721300</v>
      </c>
      <c r="G3254" s="26" t="s">
        <v>210</v>
      </c>
      <c r="H3254" s="67">
        <v>6585600</v>
      </c>
      <c r="I3254" s="224"/>
      <c r="J3254" s="67"/>
      <c r="K3254" s="67">
        <f>SUM(H3254,J3254)</f>
        <v>6585600</v>
      </c>
      <c r="L3254" s="207"/>
    </row>
    <row r="3255" spans="1:12" x14ac:dyDescent="0.35">
      <c r="A3255" s="23">
        <v>22020602</v>
      </c>
      <c r="B3255" s="437" t="s">
        <v>2891</v>
      </c>
      <c r="C3255" s="23">
        <v>70131</v>
      </c>
      <c r="D3255" s="24">
        <v>0</v>
      </c>
      <c r="E3255" s="25">
        <v>2101</v>
      </c>
      <c r="F3255" s="23">
        <v>10721300</v>
      </c>
      <c r="G3255" s="26" t="s">
        <v>210</v>
      </c>
      <c r="H3255" s="27">
        <v>105000</v>
      </c>
      <c r="I3255" s="215">
        <v>50000</v>
      </c>
      <c r="J3255" s="27"/>
      <c r="K3255" s="27">
        <f>H3255+J3255</f>
        <v>105000</v>
      </c>
      <c r="L3255" s="207"/>
    </row>
    <row r="3256" spans="1:12" x14ac:dyDescent="0.35">
      <c r="A3256" s="23">
        <v>22020602</v>
      </c>
      <c r="B3256" s="437" t="s">
        <v>2891</v>
      </c>
      <c r="C3256" s="23">
        <v>70133</v>
      </c>
      <c r="D3256" s="24">
        <v>0</v>
      </c>
      <c r="E3256" s="25">
        <v>2101</v>
      </c>
      <c r="F3256" s="23">
        <v>10721300</v>
      </c>
      <c r="G3256" s="26" t="s">
        <v>210</v>
      </c>
      <c r="H3256" s="27">
        <v>5000000</v>
      </c>
      <c r="I3256" s="215"/>
      <c r="J3256" s="41"/>
      <c r="K3256" s="27">
        <f t="shared" ref="K3256:K3265" si="75">SUM(H3256,J3256)</f>
        <v>5000000</v>
      </c>
      <c r="L3256" s="207"/>
    </row>
    <row r="3257" spans="1:12" x14ac:dyDescent="0.35">
      <c r="A3257" s="23">
        <v>22020602</v>
      </c>
      <c r="B3257" s="437" t="s">
        <v>2892</v>
      </c>
      <c r="C3257" s="23">
        <v>70133</v>
      </c>
      <c r="D3257" s="24">
        <v>0</v>
      </c>
      <c r="E3257" s="25">
        <v>2101</v>
      </c>
      <c r="F3257" s="23">
        <v>10721300</v>
      </c>
      <c r="G3257" s="26" t="s">
        <v>210</v>
      </c>
      <c r="H3257" s="27">
        <v>200000</v>
      </c>
      <c r="I3257" s="215">
        <v>40000</v>
      </c>
      <c r="J3257" s="41"/>
      <c r="K3257" s="27">
        <f t="shared" si="75"/>
        <v>200000</v>
      </c>
      <c r="L3257" s="207"/>
    </row>
    <row r="3258" spans="1:12" x14ac:dyDescent="0.35">
      <c r="A3258" s="23">
        <v>22020602</v>
      </c>
      <c r="B3258" s="437" t="s">
        <v>2892</v>
      </c>
      <c r="C3258" s="23">
        <v>70133</v>
      </c>
      <c r="D3258" s="24">
        <v>0</v>
      </c>
      <c r="E3258" s="25">
        <v>2101</v>
      </c>
      <c r="F3258" s="23">
        <v>10721300</v>
      </c>
      <c r="G3258" s="26" t="s">
        <v>210</v>
      </c>
      <c r="H3258" s="27">
        <v>19023449.865000002</v>
      </c>
      <c r="I3258" s="215"/>
      <c r="J3258" s="27">
        <v>-10000000</v>
      </c>
      <c r="K3258" s="27">
        <f t="shared" si="75"/>
        <v>9023449.8650000021</v>
      </c>
      <c r="L3258" s="207"/>
    </row>
    <row r="3259" spans="1:12" x14ac:dyDescent="0.35">
      <c r="A3259" s="23">
        <v>22020602</v>
      </c>
      <c r="B3259" s="437" t="s">
        <v>2893</v>
      </c>
      <c r="C3259" s="23">
        <v>70133</v>
      </c>
      <c r="D3259" s="24">
        <v>0</v>
      </c>
      <c r="E3259" s="25">
        <v>2101</v>
      </c>
      <c r="F3259" s="23">
        <v>10721300</v>
      </c>
      <c r="G3259" s="26" t="s">
        <v>210</v>
      </c>
      <c r="H3259" s="101">
        <v>351876</v>
      </c>
      <c r="I3259" s="255">
        <v>500000</v>
      </c>
      <c r="J3259" s="101"/>
      <c r="K3259" s="101">
        <f t="shared" si="75"/>
        <v>351876</v>
      </c>
      <c r="L3259" s="559"/>
    </row>
    <row r="3260" spans="1:12" x14ac:dyDescent="0.35">
      <c r="A3260" s="23">
        <v>22020602</v>
      </c>
      <c r="B3260" s="437" t="s">
        <v>2893</v>
      </c>
      <c r="C3260" s="23">
        <v>70133</v>
      </c>
      <c r="D3260" s="24">
        <v>0</v>
      </c>
      <c r="E3260" s="25">
        <v>2101</v>
      </c>
      <c r="F3260" s="23">
        <v>10721300</v>
      </c>
      <c r="G3260" s="26" t="s">
        <v>210</v>
      </c>
      <c r="H3260" s="101">
        <v>380100</v>
      </c>
      <c r="I3260" s="255">
        <v>97000</v>
      </c>
      <c r="J3260" s="101"/>
      <c r="K3260" s="101">
        <f t="shared" si="75"/>
        <v>380100</v>
      </c>
      <c r="L3260" s="559"/>
    </row>
    <row r="3261" spans="1:12" x14ac:dyDescent="0.35">
      <c r="A3261" s="54">
        <v>22020602</v>
      </c>
      <c r="B3261" s="437" t="s">
        <v>2893</v>
      </c>
      <c r="C3261" s="54">
        <v>70131</v>
      </c>
      <c r="D3261" s="55">
        <v>0</v>
      </c>
      <c r="E3261" s="56">
        <v>2101</v>
      </c>
      <c r="F3261" s="54">
        <v>10721300</v>
      </c>
      <c r="G3261" s="57" t="s">
        <v>210</v>
      </c>
      <c r="H3261" s="117">
        <v>825000</v>
      </c>
      <c r="I3261" s="263"/>
      <c r="J3261" s="118"/>
      <c r="K3261" s="117">
        <f t="shared" si="75"/>
        <v>825000</v>
      </c>
      <c r="L3261" s="400" t="s">
        <v>2558</v>
      </c>
    </row>
    <row r="3262" spans="1:12" x14ac:dyDescent="0.35">
      <c r="A3262" s="23">
        <v>22020602</v>
      </c>
      <c r="B3262" s="437" t="s">
        <v>2893</v>
      </c>
      <c r="C3262" s="23">
        <v>70133</v>
      </c>
      <c r="D3262" s="24">
        <v>0</v>
      </c>
      <c r="E3262" s="25">
        <v>2101</v>
      </c>
      <c r="F3262" s="23">
        <v>10721300</v>
      </c>
      <c r="G3262" s="26" t="s">
        <v>210</v>
      </c>
      <c r="H3262" s="101">
        <v>10000</v>
      </c>
      <c r="I3262" s="255"/>
      <c r="J3262" s="106"/>
      <c r="K3262" s="101">
        <f t="shared" si="75"/>
        <v>10000</v>
      </c>
      <c r="L3262" s="207"/>
    </row>
    <row r="3263" spans="1:12" x14ac:dyDescent="0.35">
      <c r="A3263" s="23">
        <v>22020602</v>
      </c>
      <c r="B3263" s="437" t="s">
        <v>2893</v>
      </c>
      <c r="C3263" s="23">
        <v>70133</v>
      </c>
      <c r="D3263" s="24">
        <v>0</v>
      </c>
      <c r="E3263" s="23">
        <v>2101</v>
      </c>
      <c r="F3263" s="23">
        <v>10721300</v>
      </c>
      <c r="G3263" s="26" t="s">
        <v>210</v>
      </c>
      <c r="H3263" s="101">
        <v>100000</v>
      </c>
      <c r="I3263" s="255">
        <v>0</v>
      </c>
      <c r="J3263" s="106"/>
      <c r="K3263" s="101">
        <f t="shared" si="75"/>
        <v>100000</v>
      </c>
      <c r="L3263" s="207"/>
    </row>
    <row r="3264" spans="1:12" x14ac:dyDescent="0.35">
      <c r="A3264" s="23">
        <v>22020601</v>
      </c>
      <c r="B3264" s="437" t="s">
        <v>2890</v>
      </c>
      <c r="C3264" s="23">
        <v>70133</v>
      </c>
      <c r="D3264" s="24">
        <v>0</v>
      </c>
      <c r="E3264" s="25">
        <v>2101</v>
      </c>
      <c r="F3264" s="23">
        <v>10721300</v>
      </c>
      <c r="G3264" s="26" t="s">
        <v>166</v>
      </c>
      <c r="H3264" s="67">
        <v>50000000</v>
      </c>
      <c r="I3264" s="224">
        <v>13119000</v>
      </c>
      <c r="J3264" s="67"/>
      <c r="K3264" s="428">
        <f t="shared" si="75"/>
        <v>50000000</v>
      </c>
      <c r="L3264" s="207"/>
    </row>
    <row r="3265" spans="1:12" x14ac:dyDescent="0.35">
      <c r="A3265" s="34">
        <v>22020601</v>
      </c>
      <c r="B3265" s="437" t="s">
        <v>2890</v>
      </c>
      <c r="C3265" s="34">
        <v>70131</v>
      </c>
      <c r="D3265" s="35">
        <v>0</v>
      </c>
      <c r="E3265" s="36">
        <v>2101</v>
      </c>
      <c r="F3265" s="34">
        <v>10721300</v>
      </c>
      <c r="G3265" s="37" t="s">
        <v>166</v>
      </c>
      <c r="H3265" s="38">
        <v>4000000</v>
      </c>
      <c r="I3265" s="218">
        <v>1710000</v>
      </c>
      <c r="J3265" s="38">
        <v>2500000</v>
      </c>
      <c r="K3265" s="38">
        <f t="shared" si="75"/>
        <v>6500000</v>
      </c>
      <c r="L3265" s="206"/>
    </row>
    <row r="3266" spans="1:12" x14ac:dyDescent="0.35">
      <c r="A3266" s="411">
        <v>22020601</v>
      </c>
      <c r="B3266" s="437" t="s">
        <v>2890</v>
      </c>
      <c r="C3266" s="411">
        <v>70133</v>
      </c>
      <c r="D3266" s="411" t="s">
        <v>192</v>
      </c>
      <c r="E3266" s="413" t="s">
        <v>193</v>
      </c>
      <c r="F3266" s="411" t="s">
        <v>194</v>
      </c>
      <c r="G3266" s="416" t="s">
        <v>166</v>
      </c>
      <c r="H3266" s="418">
        <v>168000</v>
      </c>
      <c r="I3266" s="421">
        <v>140000</v>
      </c>
      <c r="J3266" s="424">
        <v>32000</v>
      </c>
      <c r="K3266" s="418">
        <f>H3266+J3266</f>
        <v>200000</v>
      </c>
      <c r="L3266" s="565"/>
    </row>
    <row r="3267" spans="1:12" x14ac:dyDescent="0.35">
      <c r="A3267" s="23">
        <v>22020601</v>
      </c>
      <c r="B3267" s="437" t="s">
        <v>2890</v>
      </c>
      <c r="C3267" s="23">
        <v>70133</v>
      </c>
      <c r="D3267" s="24">
        <v>0</v>
      </c>
      <c r="E3267" s="25">
        <v>2101</v>
      </c>
      <c r="F3267" s="23">
        <v>10721300</v>
      </c>
      <c r="G3267" s="26" t="s">
        <v>166</v>
      </c>
      <c r="H3267" s="27">
        <v>105000</v>
      </c>
      <c r="I3267" s="215">
        <v>60000</v>
      </c>
      <c r="J3267" s="27">
        <v>58000</v>
      </c>
      <c r="K3267" s="27">
        <f t="shared" ref="K3267:K3286" si="76">SUM(H3267,J3267)</f>
        <v>163000</v>
      </c>
      <c r="L3267" s="207"/>
    </row>
    <row r="3268" spans="1:12" x14ac:dyDescent="0.35">
      <c r="A3268" s="23">
        <v>22020601</v>
      </c>
      <c r="B3268" s="437" t="s">
        <v>2890</v>
      </c>
      <c r="C3268" s="23">
        <v>70133</v>
      </c>
      <c r="D3268" s="24">
        <v>0</v>
      </c>
      <c r="E3268" s="25">
        <v>2101</v>
      </c>
      <c r="F3268" s="23">
        <v>10721300</v>
      </c>
      <c r="G3268" s="26" t="s">
        <v>166</v>
      </c>
      <c r="H3268" s="27">
        <v>642600</v>
      </c>
      <c r="I3268" s="215">
        <v>80000</v>
      </c>
      <c r="J3268" s="27"/>
      <c r="K3268" s="27">
        <f t="shared" si="76"/>
        <v>642600</v>
      </c>
      <c r="L3268" s="561"/>
    </row>
    <row r="3269" spans="1:12" x14ac:dyDescent="0.35">
      <c r="A3269" s="23">
        <v>22020601</v>
      </c>
      <c r="B3269" s="437" t="s">
        <v>2890</v>
      </c>
      <c r="C3269" s="23">
        <v>70133</v>
      </c>
      <c r="D3269" s="24">
        <v>0</v>
      </c>
      <c r="E3269" s="25">
        <v>2101</v>
      </c>
      <c r="F3269" s="23">
        <v>10721300</v>
      </c>
      <c r="G3269" s="26" t="s">
        <v>166</v>
      </c>
      <c r="H3269" s="27">
        <v>10500</v>
      </c>
      <c r="I3269" s="215"/>
      <c r="J3269" s="27"/>
      <c r="K3269" s="39">
        <f t="shared" si="76"/>
        <v>10500</v>
      </c>
      <c r="L3269" s="207"/>
    </row>
    <row r="3270" spans="1:12" x14ac:dyDescent="0.35">
      <c r="A3270" s="23">
        <v>22020601</v>
      </c>
      <c r="B3270" s="437" t="s">
        <v>2890</v>
      </c>
      <c r="C3270" s="23">
        <v>70133</v>
      </c>
      <c r="D3270" s="24">
        <v>0</v>
      </c>
      <c r="E3270" s="25">
        <v>2101</v>
      </c>
      <c r="F3270" s="23">
        <v>10721300</v>
      </c>
      <c r="G3270" s="26" t="s">
        <v>166</v>
      </c>
      <c r="H3270" s="27">
        <v>75600</v>
      </c>
      <c r="I3270" s="215">
        <v>0</v>
      </c>
      <c r="J3270" s="27">
        <v>800000</v>
      </c>
      <c r="K3270" s="27">
        <f t="shared" si="76"/>
        <v>875600</v>
      </c>
      <c r="L3270" s="207"/>
    </row>
    <row r="3271" spans="1:12" x14ac:dyDescent="0.35">
      <c r="A3271" s="23">
        <v>22020601</v>
      </c>
      <c r="B3271" s="437" t="s">
        <v>2890</v>
      </c>
      <c r="C3271" s="23">
        <v>70131</v>
      </c>
      <c r="D3271" s="24">
        <v>0</v>
      </c>
      <c r="E3271" s="25">
        <v>2101</v>
      </c>
      <c r="F3271" s="23">
        <v>10721300</v>
      </c>
      <c r="G3271" s="26" t="s">
        <v>166</v>
      </c>
      <c r="H3271" s="27">
        <v>27300</v>
      </c>
      <c r="I3271" s="215">
        <v>5000</v>
      </c>
      <c r="J3271" s="27">
        <v>50000</v>
      </c>
      <c r="K3271" s="27">
        <f t="shared" si="76"/>
        <v>77300</v>
      </c>
      <c r="L3271" s="207"/>
    </row>
    <row r="3272" spans="1:12" x14ac:dyDescent="0.35">
      <c r="A3272" s="23">
        <v>22020601</v>
      </c>
      <c r="B3272" s="437" t="s">
        <v>2890</v>
      </c>
      <c r="C3272" s="23">
        <v>70131</v>
      </c>
      <c r="D3272" s="24">
        <v>0</v>
      </c>
      <c r="E3272" s="25">
        <v>2101</v>
      </c>
      <c r="F3272" s="23">
        <v>10721300</v>
      </c>
      <c r="G3272" s="26" t="s">
        <v>166</v>
      </c>
      <c r="H3272" s="27">
        <v>8356026</v>
      </c>
      <c r="I3272" s="215">
        <v>8158680</v>
      </c>
      <c r="J3272" s="27">
        <v>10000000</v>
      </c>
      <c r="K3272" s="27">
        <f t="shared" si="76"/>
        <v>18356026</v>
      </c>
      <c r="L3272" s="207"/>
    </row>
    <row r="3273" spans="1:12" x14ac:dyDescent="0.35">
      <c r="A3273" s="23">
        <v>22020601</v>
      </c>
      <c r="B3273" s="437" t="s">
        <v>2890</v>
      </c>
      <c r="C3273" s="23">
        <v>70131</v>
      </c>
      <c r="D3273" s="24">
        <v>0</v>
      </c>
      <c r="E3273" s="25">
        <v>2101</v>
      </c>
      <c r="F3273" s="23">
        <v>10721300</v>
      </c>
      <c r="G3273" s="26" t="s">
        <v>166</v>
      </c>
      <c r="H3273" s="27">
        <v>126000</v>
      </c>
      <c r="I3273" s="215">
        <v>120000</v>
      </c>
      <c r="J3273" s="27">
        <v>124000</v>
      </c>
      <c r="K3273" s="27">
        <f t="shared" si="76"/>
        <v>250000</v>
      </c>
      <c r="L3273" s="207"/>
    </row>
    <row r="3274" spans="1:12" x14ac:dyDescent="0.35">
      <c r="A3274" s="23">
        <v>22020601</v>
      </c>
      <c r="B3274" s="437" t="s">
        <v>2890</v>
      </c>
      <c r="C3274" s="23">
        <v>70131</v>
      </c>
      <c r="D3274" s="24">
        <v>0</v>
      </c>
      <c r="E3274" s="25">
        <v>2101</v>
      </c>
      <c r="F3274" s="23">
        <v>10721300</v>
      </c>
      <c r="G3274" s="26" t="s">
        <v>166</v>
      </c>
      <c r="H3274" s="67">
        <v>210000</v>
      </c>
      <c r="I3274" s="224">
        <v>120000</v>
      </c>
      <c r="J3274" s="67">
        <v>480000</v>
      </c>
      <c r="K3274" s="67">
        <f t="shared" si="76"/>
        <v>690000</v>
      </c>
      <c r="L3274" s="207"/>
    </row>
    <row r="3275" spans="1:12" x14ac:dyDescent="0.35">
      <c r="A3275" s="23">
        <v>22020601</v>
      </c>
      <c r="B3275" s="437" t="s">
        <v>2890</v>
      </c>
      <c r="C3275" s="23">
        <v>70131</v>
      </c>
      <c r="D3275" s="24">
        <v>0</v>
      </c>
      <c r="E3275" s="25">
        <v>2101</v>
      </c>
      <c r="F3275" s="23">
        <v>10721300</v>
      </c>
      <c r="G3275" s="26" t="s">
        <v>166</v>
      </c>
      <c r="H3275" s="67">
        <v>1596000</v>
      </c>
      <c r="I3275" s="224">
        <v>304000</v>
      </c>
      <c r="J3275" s="67"/>
      <c r="K3275" s="67">
        <f t="shared" si="76"/>
        <v>1596000</v>
      </c>
      <c r="L3275" s="207"/>
    </row>
    <row r="3276" spans="1:12" x14ac:dyDescent="0.35">
      <c r="A3276" s="23">
        <v>22020601</v>
      </c>
      <c r="B3276" s="437" t="s">
        <v>2890</v>
      </c>
      <c r="C3276" s="23">
        <v>70133</v>
      </c>
      <c r="D3276" s="24">
        <v>0</v>
      </c>
      <c r="E3276" s="25">
        <v>2101</v>
      </c>
      <c r="F3276" s="23">
        <v>10721300</v>
      </c>
      <c r="G3276" s="26" t="s">
        <v>166</v>
      </c>
      <c r="H3276" s="27">
        <v>357000</v>
      </c>
      <c r="I3276" s="215"/>
      <c r="J3276" s="27"/>
      <c r="K3276" s="27">
        <f t="shared" si="76"/>
        <v>357000</v>
      </c>
      <c r="L3276" s="207"/>
    </row>
    <row r="3277" spans="1:12" x14ac:dyDescent="0.35">
      <c r="A3277" s="23">
        <v>22020601</v>
      </c>
      <c r="B3277" s="437" t="s">
        <v>2890</v>
      </c>
      <c r="C3277" s="23">
        <v>71033</v>
      </c>
      <c r="D3277" s="24">
        <v>0</v>
      </c>
      <c r="E3277" s="25">
        <v>1100</v>
      </c>
      <c r="F3277" s="23">
        <v>10721300</v>
      </c>
      <c r="G3277" s="26" t="s">
        <v>166</v>
      </c>
      <c r="H3277" s="27">
        <v>44625000</v>
      </c>
      <c r="I3277" s="282">
        <v>170000</v>
      </c>
      <c r="J3277" s="27">
        <v>-20000000</v>
      </c>
      <c r="K3277" s="27">
        <f t="shared" si="76"/>
        <v>24625000</v>
      </c>
      <c r="L3277" s="207"/>
    </row>
    <row r="3278" spans="1:12" x14ac:dyDescent="0.35">
      <c r="A3278" s="23">
        <v>22020601</v>
      </c>
      <c r="B3278" s="437" t="s">
        <v>2890</v>
      </c>
      <c r="C3278" s="23">
        <v>70131</v>
      </c>
      <c r="D3278" s="24">
        <v>0</v>
      </c>
      <c r="E3278" s="25">
        <v>2101</v>
      </c>
      <c r="F3278" s="23">
        <v>10721300</v>
      </c>
      <c r="G3278" s="26" t="s">
        <v>166</v>
      </c>
      <c r="H3278" s="27">
        <v>138600</v>
      </c>
      <c r="I3278" s="215">
        <v>0</v>
      </c>
      <c r="J3278" s="27"/>
      <c r="K3278" s="27">
        <f t="shared" si="76"/>
        <v>138600</v>
      </c>
      <c r="L3278" s="559"/>
    </row>
    <row r="3279" spans="1:12" x14ac:dyDescent="0.35">
      <c r="A3279" s="23">
        <v>22020601</v>
      </c>
      <c r="B3279" s="437" t="s">
        <v>2890</v>
      </c>
      <c r="C3279" s="23">
        <v>70131</v>
      </c>
      <c r="D3279" s="24">
        <v>0</v>
      </c>
      <c r="E3279" s="25">
        <v>2101</v>
      </c>
      <c r="F3279" s="23">
        <v>10721300</v>
      </c>
      <c r="G3279" s="26" t="s">
        <v>166</v>
      </c>
      <c r="H3279" s="27">
        <v>441000</v>
      </c>
      <c r="I3279" s="215">
        <v>40000</v>
      </c>
      <c r="J3279" s="27"/>
      <c r="K3279" s="27">
        <f t="shared" si="76"/>
        <v>441000</v>
      </c>
      <c r="L3279" s="561"/>
    </row>
    <row r="3280" spans="1:12" x14ac:dyDescent="0.35">
      <c r="A3280" s="23">
        <v>22020601</v>
      </c>
      <c r="B3280" s="437" t="s">
        <v>2891</v>
      </c>
      <c r="C3280" s="23">
        <v>70131</v>
      </c>
      <c r="D3280" s="24">
        <v>0</v>
      </c>
      <c r="E3280" s="25">
        <v>2101</v>
      </c>
      <c r="F3280" s="23">
        <v>10720500</v>
      </c>
      <c r="G3280" s="26" t="s">
        <v>166</v>
      </c>
      <c r="H3280" s="67">
        <v>5284860</v>
      </c>
      <c r="I3280" s="224">
        <v>433000</v>
      </c>
      <c r="J3280" s="67"/>
      <c r="K3280" s="67">
        <f t="shared" si="76"/>
        <v>5284860</v>
      </c>
      <c r="L3280" s="207"/>
    </row>
    <row r="3281" spans="1:12" x14ac:dyDescent="0.35">
      <c r="A3281" s="23">
        <v>22020601</v>
      </c>
      <c r="B3281" s="437" t="s">
        <v>2891</v>
      </c>
      <c r="C3281" s="23">
        <v>70133</v>
      </c>
      <c r="D3281" s="24" t="s">
        <v>192</v>
      </c>
      <c r="E3281" s="85" t="s">
        <v>2619</v>
      </c>
      <c r="F3281" s="23">
        <v>10721300</v>
      </c>
      <c r="G3281" s="26" t="s">
        <v>166</v>
      </c>
      <c r="H3281" s="27">
        <v>111207.6</v>
      </c>
      <c r="I3281" s="215"/>
      <c r="J3281" s="41"/>
      <c r="K3281" s="27">
        <f t="shared" si="76"/>
        <v>111207.6</v>
      </c>
      <c r="L3281" s="207"/>
    </row>
    <row r="3282" spans="1:12" x14ac:dyDescent="0.35">
      <c r="A3282" s="411">
        <v>22020601</v>
      </c>
      <c r="B3282" s="437" t="s">
        <v>2891</v>
      </c>
      <c r="C3282" s="411">
        <v>70131</v>
      </c>
      <c r="D3282" s="411" t="s">
        <v>192</v>
      </c>
      <c r="E3282" s="413" t="s">
        <v>193</v>
      </c>
      <c r="F3282" s="411">
        <v>10721300</v>
      </c>
      <c r="G3282" s="416" t="s">
        <v>166</v>
      </c>
      <c r="H3282" s="419">
        <v>28071.666000000001</v>
      </c>
      <c r="I3282" s="422"/>
      <c r="J3282" s="425"/>
      <c r="K3282" s="538">
        <f t="shared" si="76"/>
        <v>28071.666000000001</v>
      </c>
      <c r="L3282" s="562"/>
    </row>
    <row r="3283" spans="1:12" x14ac:dyDescent="0.35">
      <c r="A3283" s="23">
        <v>22020601</v>
      </c>
      <c r="B3283" s="437" t="s">
        <v>2891</v>
      </c>
      <c r="C3283" s="23">
        <v>70133</v>
      </c>
      <c r="D3283" s="24">
        <v>0</v>
      </c>
      <c r="E3283" s="25">
        <v>2101</v>
      </c>
      <c r="F3283" s="23">
        <v>10721300</v>
      </c>
      <c r="G3283" s="26" t="s">
        <v>166</v>
      </c>
      <c r="H3283" s="27">
        <v>714000</v>
      </c>
      <c r="I3283" s="215">
        <v>180000</v>
      </c>
      <c r="J3283" s="27"/>
      <c r="K3283" s="27">
        <f t="shared" si="76"/>
        <v>714000</v>
      </c>
      <c r="L3283" s="559"/>
    </row>
    <row r="3284" spans="1:12" x14ac:dyDescent="0.35">
      <c r="A3284" s="23">
        <v>22020601</v>
      </c>
      <c r="B3284" s="437" t="s">
        <v>2891</v>
      </c>
      <c r="C3284" s="23">
        <v>70131</v>
      </c>
      <c r="D3284" s="24">
        <v>0</v>
      </c>
      <c r="E3284" s="25">
        <v>2101</v>
      </c>
      <c r="F3284" s="23">
        <v>10721300</v>
      </c>
      <c r="G3284" s="26" t="s">
        <v>166</v>
      </c>
      <c r="H3284" s="67">
        <v>78748950</v>
      </c>
      <c r="I3284" s="224"/>
      <c r="J3284" s="67"/>
      <c r="K3284" s="67">
        <f t="shared" si="76"/>
        <v>78748950</v>
      </c>
      <c r="L3284" s="207"/>
    </row>
    <row r="3285" spans="1:12" x14ac:dyDescent="0.35">
      <c r="A3285" s="23">
        <v>22020601</v>
      </c>
      <c r="B3285" s="437" t="s">
        <v>2891</v>
      </c>
      <c r="C3285" s="23">
        <v>70133</v>
      </c>
      <c r="D3285" s="24">
        <v>0</v>
      </c>
      <c r="E3285" s="25">
        <v>2101</v>
      </c>
      <c r="F3285" s="23">
        <v>10721300</v>
      </c>
      <c r="G3285" s="26" t="s">
        <v>166</v>
      </c>
      <c r="H3285" s="27">
        <v>42000</v>
      </c>
      <c r="I3285" s="215"/>
      <c r="J3285" s="27">
        <v>8000</v>
      </c>
      <c r="K3285" s="27">
        <f t="shared" si="76"/>
        <v>50000</v>
      </c>
      <c r="L3285" s="207"/>
    </row>
    <row r="3286" spans="1:12" x14ac:dyDescent="0.35">
      <c r="A3286" s="23">
        <v>22020601</v>
      </c>
      <c r="B3286" s="437" t="s">
        <v>2891</v>
      </c>
      <c r="C3286" s="23">
        <v>70740</v>
      </c>
      <c r="D3286" s="24">
        <v>0</v>
      </c>
      <c r="E3286" s="25">
        <v>2101</v>
      </c>
      <c r="F3286" s="23">
        <v>10721300</v>
      </c>
      <c r="G3286" s="26" t="s">
        <v>166</v>
      </c>
      <c r="H3286" s="27">
        <v>5250</v>
      </c>
      <c r="I3286" s="215"/>
      <c r="J3286" s="27">
        <v>100000</v>
      </c>
      <c r="K3286" s="27">
        <f t="shared" si="76"/>
        <v>105250</v>
      </c>
      <c r="L3286" s="559"/>
    </row>
    <row r="3287" spans="1:12" x14ac:dyDescent="0.35">
      <c r="A3287" s="23">
        <v>22020601</v>
      </c>
      <c r="B3287" s="437" t="s">
        <v>2891</v>
      </c>
      <c r="C3287" s="23">
        <v>70131</v>
      </c>
      <c r="D3287" s="24">
        <v>0</v>
      </c>
      <c r="E3287" s="25">
        <v>2101</v>
      </c>
      <c r="F3287" s="23">
        <v>10721300</v>
      </c>
      <c r="G3287" s="26" t="s">
        <v>166</v>
      </c>
      <c r="H3287" s="27">
        <v>548856</v>
      </c>
      <c r="I3287" s="215">
        <v>295000</v>
      </c>
      <c r="J3287" s="27"/>
      <c r="K3287" s="27">
        <f>H3287+J3287</f>
        <v>548856</v>
      </c>
      <c r="L3287" s="207"/>
    </row>
    <row r="3288" spans="1:12" x14ac:dyDescent="0.35">
      <c r="A3288" s="34">
        <v>22020601</v>
      </c>
      <c r="B3288" s="437" t="s">
        <v>2891</v>
      </c>
      <c r="C3288" s="34">
        <v>70131</v>
      </c>
      <c r="D3288" s="35">
        <v>0</v>
      </c>
      <c r="E3288" s="36">
        <v>2101</v>
      </c>
      <c r="F3288" s="34">
        <v>10721300</v>
      </c>
      <c r="G3288" s="37" t="s">
        <v>166</v>
      </c>
      <c r="H3288" s="70">
        <v>787500</v>
      </c>
      <c r="I3288" s="223">
        <v>180000</v>
      </c>
      <c r="J3288" s="70"/>
      <c r="K3288" s="70">
        <f t="shared" ref="K3288:K3318" si="77">SUM(H3288,J3288)</f>
        <v>787500</v>
      </c>
      <c r="L3288" s="206"/>
    </row>
    <row r="3289" spans="1:12" x14ac:dyDescent="0.35">
      <c r="A3289" s="23">
        <v>22020601</v>
      </c>
      <c r="B3289" s="437" t="s">
        <v>2891</v>
      </c>
      <c r="C3289" s="23">
        <v>70133</v>
      </c>
      <c r="D3289" s="24">
        <v>0</v>
      </c>
      <c r="E3289" s="25">
        <v>2101</v>
      </c>
      <c r="F3289" s="23">
        <v>10721300</v>
      </c>
      <c r="G3289" s="26" t="s">
        <v>166</v>
      </c>
      <c r="H3289" s="27">
        <v>651000</v>
      </c>
      <c r="I3289" s="215">
        <v>260000</v>
      </c>
      <c r="J3289" s="27">
        <v>1000000</v>
      </c>
      <c r="K3289" s="27">
        <f t="shared" si="77"/>
        <v>1651000</v>
      </c>
      <c r="L3289" s="207"/>
    </row>
    <row r="3290" spans="1:12" x14ac:dyDescent="0.35">
      <c r="A3290" s="23">
        <v>22020601</v>
      </c>
      <c r="B3290" s="437" t="s">
        <v>2892</v>
      </c>
      <c r="C3290" s="23">
        <v>70133</v>
      </c>
      <c r="D3290" s="24">
        <v>0</v>
      </c>
      <c r="E3290" s="25">
        <v>2101</v>
      </c>
      <c r="F3290" s="23">
        <v>10721300</v>
      </c>
      <c r="G3290" s="26" t="s">
        <v>166</v>
      </c>
      <c r="H3290" s="27">
        <v>0</v>
      </c>
      <c r="I3290" s="215"/>
      <c r="J3290" s="41">
        <v>1000000</v>
      </c>
      <c r="K3290" s="27">
        <f t="shared" si="77"/>
        <v>1000000</v>
      </c>
      <c r="L3290" s="207"/>
    </row>
    <row r="3291" spans="1:12" x14ac:dyDescent="0.35">
      <c r="A3291" s="23">
        <v>22020601</v>
      </c>
      <c r="B3291" s="437" t="s">
        <v>2892</v>
      </c>
      <c r="C3291" s="23">
        <v>70133</v>
      </c>
      <c r="D3291" s="24">
        <v>0</v>
      </c>
      <c r="E3291" s="25">
        <v>2101</v>
      </c>
      <c r="F3291" s="23">
        <v>10721300</v>
      </c>
      <c r="G3291" s="26" t="s">
        <v>166</v>
      </c>
      <c r="H3291" s="27">
        <v>210000</v>
      </c>
      <c r="I3291" s="215"/>
      <c r="J3291" s="27"/>
      <c r="K3291" s="27">
        <f t="shared" si="77"/>
        <v>210000</v>
      </c>
      <c r="L3291" s="207"/>
    </row>
    <row r="3292" spans="1:12" x14ac:dyDescent="0.35">
      <c r="A3292" s="23">
        <v>22020601</v>
      </c>
      <c r="B3292" s="437" t="s">
        <v>2892</v>
      </c>
      <c r="C3292" s="23">
        <v>70131</v>
      </c>
      <c r="D3292" s="24">
        <v>0</v>
      </c>
      <c r="E3292" s="25">
        <v>2101</v>
      </c>
      <c r="F3292" s="23">
        <v>10721300</v>
      </c>
      <c r="G3292" s="26" t="s">
        <v>166</v>
      </c>
      <c r="H3292" s="27">
        <v>1260000</v>
      </c>
      <c r="I3292" s="215">
        <v>400000</v>
      </c>
      <c r="J3292" s="27"/>
      <c r="K3292" s="27">
        <f t="shared" si="77"/>
        <v>1260000</v>
      </c>
      <c r="L3292" s="207"/>
    </row>
    <row r="3293" spans="1:12" x14ac:dyDescent="0.35">
      <c r="A3293" s="23">
        <v>22020601</v>
      </c>
      <c r="B3293" s="437" t="s">
        <v>2893</v>
      </c>
      <c r="C3293" s="23">
        <v>70133</v>
      </c>
      <c r="D3293" s="24">
        <v>0</v>
      </c>
      <c r="E3293" s="25">
        <v>2101</v>
      </c>
      <c r="F3293" s="23">
        <v>10721300</v>
      </c>
      <c r="G3293" s="26" t="s">
        <v>166</v>
      </c>
      <c r="H3293" s="67">
        <v>26754000</v>
      </c>
      <c r="I3293" s="224">
        <v>5815500</v>
      </c>
      <c r="J3293" s="67"/>
      <c r="K3293" s="67">
        <f t="shared" si="77"/>
        <v>26754000</v>
      </c>
      <c r="L3293" s="207"/>
    </row>
    <row r="3294" spans="1:12" x14ac:dyDescent="0.35">
      <c r="A3294" s="23">
        <v>22020601</v>
      </c>
      <c r="B3294" s="437" t="s">
        <v>2893</v>
      </c>
      <c r="C3294" s="23">
        <v>70133</v>
      </c>
      <c r="D3294" s="24">
        <v>0</v>
      </c>
      <c r="E3294" s="25">
        <v>2101</v>
      </c>
      <c r="F3294" s="23">
        <v>10721300</v>
      </c>
      <c r="G3294" s="26" t="s">
        <v>166</v>
      </c>
      <c r="H3294" s="27">
        <v>669060</v>
      </c>
      <c r="I3294" s="215">
        <v>304500</v>
      </c>
      <c r="J3294" s="27"/>
      <c r="K3294" s="27">
        <f t="shared" si="77"/>
        <v>669060</v>
      </c>
      <c r="L3294" s="207"/>
    </row>
    <row r="3295" spans="1:12" x14ac:dyDescent="0.35">
      <c r="A3295" s="23">
        <v>22020601</v>
      </c>
      <c r="B3295" s="437" t="s">
        <v>2893</v>
      </c>
      <c r="C3295" s="23">
        <v>70131</v>
      </c>
      <c r="D3295" s="24">
        <v>0</v>
      </c>
      <c r="E3295" s="25">
        <v>2101</v>
      </c>
      <c r="F3295" s="23">
        <v>10721300</v>
      </c>
      <c r="G3295" s="26" t="s">
        <v>166</v>
      </c>
      <c r="H3295" s="67">
        <v>2093700</v>
      </c>
      <c r="I3295" s="224">
        <v>3156000</v>
      </c>
      <c r="J3295" s="67">
        <v>2906300</v>
      </c>
      <c r="K3295" s="67">
        <f t="shared" si="77"/>
        <v>5000000</v>
      </c>
      <c r="L3295" s="207"/>
    </row>
    <row r="3296" spans="1:12" x14ac:dyDescent="0.35">
      <c r="A3296" s="23">
        <v>22020601</v>
      </c>
      <c r="B3296" s="437" t="s">
        <v>2893</v>
      </c>
      <c r="C3296" s="23">
        <v>70133</v>
      </c>
      <c r="D3296" s="24">
        <v>0</v>
      </c>
      <c r="E3296" s="25">
        <v>2101</v>
      </c>
      <c r="F3296" s="23">
        <v>10721300</v>
      </c>
      <c r="G3296" s="26" t="s">
        <v>166</v>
      </c>
      <c r="H3296" s="27">
        <v>3395700</v>
      </c>
      <c r="I3296" s="215">
        <v>420000</v>
      </c>
      <c r="J3296" s="27">
        <v>2104300</v>
      </c>
      <c r="K3296" s="27">
        <f t="shared" si="77"/>
        <v>5500000</v>
      </c>
      <c r="L3296" s="207"/>
    </row>
    <row r="3297" spans="1:12" x14ac:dyDescent="0.35">
      <c r="A3297" s="23">
        <v>22020601</v>
      </c>
      <c r="B3297" s="437" t="s">
        <v>2893</v>
      </c>
      <c r="C3297" s="23">
        <v>70133</v>
      </c>
      <c r="D3297" s="24">
        <v>0</v>
      </c>
      <c r="E3297" s="25">
        <v>2101</v>
      </c>
      <c r="F3297" s="23">
        <v>10721300</v>
      </c>
      <c r="G3297" s="26" t="s">
        <v>166</v>
      </c>
      <c r="H3297" s="101">
        <v>31193513.399999999</v>
      </c>
      <c r="I3297" s="255">
        <v>22460622.510000002</v>
      </c>
      <c r="J3297" s="101"/>
      <c r="K3297" s="101">
        <f t="shared" si="77"/>
        <v>31193513.399999999</v>
      </c>
      <c r="L3297" s="559"/>
    </row>
    <row r="3298" spans="1:12" x14ac:dyDescent="0.35">
      <c r="A3298" s="23">
        <v>22020601</v>
      </c>
      <c r="B3298" s="437" t="s">
        <v>2893</v>
      </c>
      <c r="C3298" s="23">
        <v>70133</v>
      </c>
      <c r="D3298" s="24">
        <v>0</v>
      </c>
      <c r="E3298" s="25">
        <v>2101</v>
      </c>
      <c r="F3298" s="23">
        <v>10721300</v>
      </c>
      <c r="G3298" s="26" t="s">
        <v>166</v>
      </c>
      <c r="H3298" s="101">
        <v>750000</v>
      </c>
      <c r="I3298" s="255">
        <v>675000</v>
      </c>
      <c r="J3298" s="106">
        <v>750000</v>
      </c>
      <c r="K3298" s="101">
        <f t="shared" si="77"/>
        <v>1500000</v>
      </c>
      <c r="L3298" s="207"/>
    </row>
    <row r="3299" spans="1:12" x14ac:dyDescent="0.35">
      <c r="A3299" s="23">
        <v>22020601</v>
      </c>
      <c r="B3299" s="437" t="s">
        <v>2893</v>
      </c>
      <c r="C3299" s="23">
        <v>70131</v>
      </c>
      <c r="D3299" s="24">
        <v>0</v>
      </c>
      <c r="E3299" s="25">
        <v>2101</v>
      </c>
      <c r="F3299" s="23">
        <v>10721300</v>
      </c>
      <c r="G3299" s="26" t="s">
        <v>166</v>
      </c>
      <c r="H3299" s="101">
        <v>1363320</v>
      </c>
      <c r="I3299" s="255">
        <v>695000</v>
      </c>
      <c r="J3299" s="101">
        <v>436650</v>
      </c>
      <c r="K3299" s="101">
        <f t="shared" si="77"/>
        <v>1799970</v>
      </c>
      <c r="L3299" s="207"/>
    </row>
    <row r="3300" spans="1:12" x14ac:dyDescent="0.35">
      <c r="A3300" s="23">
        <v>22020601</v>
      </c>
      <c r="B3300" s="437" t="s">
        <v>2893</v>
      </c>
      <c r="C3300" s="23">
        <v>70131</v>
      </c>
      <c r="D3300" s="24">
        <v>0</v>
      </c>
      <c r="E3300" s="25">
        <v>2101</v>
      </c>
      <c r="F3300" s="23">
        <v>10721300</v>
      </c>
      <c r="G3300" s="26" t="s">
        <v>166</v>
      </c>
      <c r="H3300" s="41">
        <v>2000000</v>
      </c>
      <c r="I3300" s="220">
        <v>408000</v>
      </c>
      <c r="J3300" s="41"/>
      <c r="K3300" s="27">
        <f t="shared" si="77"/>
        <v>2000000</v>
      </c>
      <c r="L3300" s="207"/>
    </row>
    <row r="3301" spans="1:12" x14ac:dyDescent="0.35">
      <c r="A3301" s="54">
        <v>22020601</v>
      </c>
      <c r="B3301" s="437" t="s">
        <v>2893</v>
      </c>
      <c r="C3301" s="54">
        <v>70133</v>
      </c>
      <c r="D3301" s="55">
        <v>0</v>
      </c>
      <c r="E3301" s="54">
        <v>2101</v>
      </c>
      <c r="F3301" s="54">
        <v>10721300</v>
      </c>
      <c r="G3301" s="57" t="s">
        <v>166</v>
      </c>
      <c r="H3301" s="117">
        <v>378000</v>
      </c>
      <c r="I3301" s="263">
        <v>0</v>
      </c>
      <c r="J3301" s="117">
        <v>250000</v>
      </c>
      <c r="K3301" s="117">
        <f t="shared" si="77"/>
        <v>628000</v>
      </c>
      <c r="L3301" s="400" t="s">
        <v>2556</v>
      </c>
    </row>
    <row r="3302" spans="1:12" x14ac:dyDescent="0.35">
      <c r="A3302" s="54">
        <v>22020601</v>
      </c>
      <c r="B3302" s="437" t="s">
        <v>2893</v>
      </c>
      <c r="C3302" s="54">
        <v>70133</v>
      </c>
      <c r="D3302" s="55">
        <v>0</v>
      </c>
      <c r="E3302" s="56">
        <v>2101</v>
      </c>
      <c r="F3302" s="54">
        <v>10721300</v>
      </c>
      <c r="G3302" s="57" t="s">
        <v>166</v>
      </c>
      <c r="H3302" s="58">
        <v>16350749.982000001</v>
      </c>
      <c r="I3302" s="221">
        <v>4312856.57</v>
      </c>
      <c r="J3302" s="58">
        <v>5000000</v>
      </c>
      <c r="K3302" s="58">
        <f t="shared" si="77"/>
        <v>21350749.982000001</v>
      </c>
      <c r="L3302" s="400" t="s">
        <v>2557</v>
      </c>
    </row>
    <row r="3303" spans="1:12" x14ac:dyDescent="0.35">
      <c r="A3303" s="54">
        <v>22020601</v>
      </c>
      <c r="B3303" s="437" t="s">
        <v>2893</v>
      </c>
      <c r="C3303" s="54">
        <v>70131</v>
      </c>
      <c r="D3303" s="55">
        <v>0</v>
      </c>
      <c r="E3303" s="56">
        <v>2101</v>
      </c>
      <c r="F3303" s="54">
        <v>10721300</v>
      </c>
      <c r="G3303" s="57" t="s">
        <v>166</v>
      </c>
      <c r="H3303" s="117">
        <v>1386000</v>
      </c>
      <c r="I3303" s="263"/>
      <c r="J3303" s="122">
        <v>-500000</v>
      </c>
      <c r="K3303" s="117">
        <f t="shared" si="77"/>
        <v>886000</v>
      </c>
      <c r="L3303" s="400" t="s">
        <v>2558</v>
      </c>
    </row>
    <row r="3304" spans="1:12" x14ac:dyDescent="0.35">
      <c r="A3304" s="23">
        <v>22020601</v>
      </c>
      <c r="B3304" s="437" t="s">
        <v>2893</v>
      </c>
      <c r="C3304" s="23">
        <v>70133</v>
      </c>
      <c r="D3304" s="24">
        <v>0</v>
      </c>
      <c r="E3304" s="25">
        <v>2101</v>
      </c>
      <c r="F3304" s="23">
        <v>10721300</v>
      </c>
      <c r="G3304" s="26" t="s">
        <v>166</v>
      </c>
      <c r="H3304" s="101">
        <v>451500</v>
      </c>
      <c r="I3304" s="255">
        <v>163200</v>
      </c>
      <c r="J3304" s="101"/>
      <c r="K3304" s="101">
        <f t="shared" si="77"/>
        <v>451500</v>
      </c>
      <c r="L3304" s="207"/>
    </row>
    <row r="3305" spans="1:12" x14ac:dyDescent="0.35">
      <c r="A3305" s="23">
        <v>22020601</v>
      </c>
      <c r="B3305" s="437" t="s">
        <v>2893</v>
      </c>
      <c r="C3305" s="23">
        <v>70133</v>
      </c>
      <c r="D3305" s="24">
        <v>0</v>
      </c>
      <c r="E3305" s="25">
        <v>2101</v>
      </c>
      <c r="F3305" s="23">
        <v>10721300</v>
      </c>
      <c r="G3305" s="26" t="s">
        <v>166</v>
      </c>
      <c r="H3305" s="101">
        <v>2673000</v>
      </c>
      <c r="I3305" s="255">
        <v>3620000</v>
      </c>
      <c r="J3305" s="106">
        <v>4000000</v>
      </c>
      <c r="K3305" s="101">
        <f t="shared" si="77"/>
        <v>6673000</v>
      </c>
      <c r="L3305" s="207"/>
    </row>
    <row r="3306" spans="1:12" x14ac:dyDescent="0.35">
      <c r="A3306" s="23">
        <v>22020601</v>
      </c>
      <c r="B3306" s="437" t="s">
        <v>2893</v>
      </c>
      <c r="C3306" s="23">
        <v>70131</v>
      </c>
      <c r="D3306" s="24">
        <v>0</v>
      </c>
      <c r="E3306" s="25">
        <v>2101</v>
      </c>
      <c r="F3306" s="23">
        <v>10721300</v>
      </c>
      <c r="G3306" s="26" t="s">
        <v>166</v>
      </c>
      <c r="H3306" s="101">
        <v>200000</v>
      </c>
      <c r="I3306" s="255">
        <v>6000</v>
      </c>
      <c r="J3306" s="106"/>
      <c r="K3306" s="101">
        <f t="shared" si="77"/>
        <v>200000</v>
      </c>
      <c r="L3306" s="207"/>
    </row>
    <row r="3307" spans="1:12" x14ac:dyDescent="0.35">
      <c r="A3307" s="23">
        <v>22020601</v>
      </c>
      <c r="B3307" s="437" t="s">
        <v>2893</v>
      </c>
      <c r="C3307" s="23">
        <v>70133</v>
      </c>
      <c r="D3307" s="24">
        <v>0</v>
      </c>
      <c r="E3307" s="23">
        <v>2101</v>
      </c>
      <c r="F3307" s="23">
        <v>10721300</v>
      </c>
      <c r="G3307" s="26" t="s">
        <v>166</v>
      </c>
      <c r="H3307" s="101">
        <v>50000</v>
      </c>
      <c r="I3307" s="255">
        <v>0</v>
      </c>
      <c r="J3307" s="106"/>
      <c r="K3307" s="101">
        <f t="shared" si="77"/>
        <v>50000</v>
      </c>
      <c r="L3307" s="207"/>
    </row>
    <row r="3308" spans="1:12" x14ac:dyDescent="0.35">
      <c r="A3308" s="23">
        <v>22020601</v>
      </c>
      <c r="B3308" s="437" t="s">
        <v>2893</v>
      </c>
      <c r="C3308" s="23">
        <v>70131</v>
      </c>
      <c r="D3308" s="24">
        <v>0</v>
      </c>
      <c r="E3308" s="25">
        <v>2101</v>
      </c>
      <c r="F3308" s="23">
        <v>10721300</v>
      </c>
      <c r="G3308" s="26" t="s">
        <v>166</v>
      </c>
      <c r="H3308" s="101">
        <v>2142000</v>
      </c>
      <c r="I3308" s="255">
        <v>720000</v>
      </c>
      <c r="J3308" s="101"/>
      <c r="K3308" s="101">
        <f t="shared" si="77"/>
        <v>2142000</v>
      </c>
      <c r="L3308" s="207"/>
    </row>
    <row r="3309" spans="1:12" x14ac:dyDescent="0.35">
      <c r="A3309" s="23">
        <v>22020502</v>
      </c>
      <c r="B3309" s="437" t="s">
        <v>2891</v>
      </c>
      <c r="C3309" s="23">
        <v>70133</v>
      </c>
      <c r="D3309" s="24">
        <v>0</v>
      </c>
      <c r="E3309" s="25">
        <v>2101</v>
      </c>
      <c r="F3309" s="23">
        <v>10721300</v>
      </c>
      <c r="G3309" s="26" t="s">
        <v>222</v>
      </c>
      <c r="H3309" s="27">
        <v>5000000</v>
      </c>
      <c r="I3309" s="215"/>
      <c r="J3309" s="39"/>
      <c r="K3309" s="27">
        <f t="shared" si="77"/>
        <v>5000000</v>
      </c>
      <c r="L3309" s="559"/>
    </row>
    <row r="3310" spans="1:12" x14ac:dyDescent="0.35">
      <c r="A3310" s="23">
        <v>22020502</v>
      </c>
      <c r="B3310" s="437" t="s">
        <v>2891</v>
      </c>
      <c r="C3310" s="23">
        <v>70131</v>
      </c>
      <c r="D3310" s="24">
        <v>0</v>
      </c>
      <c r="E3310" s="25">
        <v>2101</v>
      </c>
      <c r="F3310" s="23">
        <v>10721300</v>
      </c>
      <c r="G3310" s="26" t="s">
        <v>222</v>
      </c>
      <c r="H3310" s="67">
        <v>10000000</v>
      </c>
      <c r="I3310" s="224"/>
      <c r="J3310" s="68"/>
      <c r="K3310" s="67">
        <f t="shared" si="77"/>
        <v>10000000</v>
      </c>
      <c r="L3310" s="207"/>
    </row>
    <row r="3311" spans="1:12" x14ac:dyDescent="0.35">
      <c r="A3311" s="34">
        <v>22020502</v>
      </c>
      <c r="B3311" s="437" t="s">
        <v>2892</v>
      </c>
      <c r="C3311" s="34">
        <v>70133</v>
      </c>
      <c r="D3311" s="35">
        <v>0</v>
      </c>
      <c r="E3311" s="36">
        <v>2101</v>
      </c>
      <c r="F3311" s="34">
        <v>10721300</v>
      </c>
      <c r="G3311" s="37" t="s">
        <v>222</v>
      </c>
      <c r="H3311" s="44">
        <v>6579762</v>
      </c>
      <c r="I3311" s="219"/>
      <c r="J3311" s="38"/>
      <c r="K3311" s="38">
        <f t="shared" si="77"/>
        <v>6579762</v>
      </c>
      <c r="L3311" s="206"/>
    </row>
    <row r="3312" spans="1:12" x14ac:dyDescent="0.35">
      <c r="A3312" s="23">
        <v>22020502</v>
      </c>
      <c r="B3312" s="437" t="s">
        <v>2892</v>
      </c>
      <c r="C3312" s="23">
        <v>70131</v>
      </c>
      <c r="D3312" s="24">
        <v>0</v>
      </c>
      <c r="E3312" s="25">
        <v>2101</v>
      </c>
      <c r="F3312" s="23">
        <v>10721300</v>
      </c>
      <c r="G3312" s="26" t="s">
        <v>457</v>
      </c>
      <c r="H3312" s="27"/>
      <c r="I3312" s="215"/>
      <c r="J3312" s="27"/>
      <c r="K3312" s="27">
        <f t="shared" si="77"/>
        <v>0</v>
      </c>
      <c r="L3312" s="207"/>
    </row>
    <row r="3313" spans="1:23" x14ac:dyDescent="0.35">
      <c r="A3313" s="23">
        <v>22020502</v>
      </c>
      <c r="B3313" s="437" t="s">
        <v>2893</v>
      </c>
      <c r="C3313" s="23">
        <v>70131</v>
      </c>
      <c r="D3313" s="24">
        <v>0</v>
      </c>
      <c r="E3313" s="25">
        <v>2101</v>
      </c>
      <c r="F3313" s="23">
        <v>10721300</v>
      </c>
      <c r="G3313" s="26" t="s">
        <v>549</v>
      </c>
      <c r="H3313" s="67">
        <v>5000000</v>
      </c>
      <c r="I3313" s="224">
        <v>0</v>
      </c>
      <c r="J3313" s="68"/>
      <c r="K3313" s="67">
        <f t="shared" si="77"/>
        <v>5000000</v>
      </c>
      <c r="L3313" s="207"/>
    </row>
    <row r="3314" spans="1:23" x14ac:dyDescent="0.35">
      <c r="A3314" s="23">
        <v>22020502</v>
      </c>
      <c r="B3314" s="437" t="s">
        <v>2893</v>
      </c>
      <c r="C3314" s="23">
        <v>70131</v>
      </c>
      <c r="D3314" s="24">
        <v>0</v>
      </c>
      <c r="E3314" s="25">
        <v>2101</v>
      </c>
      <c r="F3314" s="23">
        <v>10721300</v>
      </c>
      <c r="G3314" s="26" t="s">
        <v>222</v>
      </c>
      <c r="H3314" s="101">
        <v>11653845</v>
      </c>
      <c r="I3314" s="255"/>
      <c r="J3314" s="101"/>
      <c r="K3314" s="101">
        <f t="shared" si="77"/>
        <v>11653845</v>
      </c>
      <c r="L3314" s="207"/>
    </row>
    <row r="3315" spans="1:23" x14ac:dyDescent="0.35">
      <c r="A3315" s="23">
        <v>22020502</v>
      </c>
      <c r="B3315" s="437" t="s">
        <v>2893</v>
      </c>
      <c r="C3315" s="23">
        <v>70133</v>
      </c>
      <c r="D3315" s="24">
        <v>0</v>
      </c>
      <c r="E3315" s="25">
        <v>2101</v>
      </c>
      <c r="F3315" s="23">
        <v>10721300</v>
      </c>
      <c r="G3315" s="26" t="s">
        <v>222</v>
      </c>
      <c r="H3315" s="101">
        <v>4050000</v>
      </c>
      <c r="I3315" s="255">
        <v>0</v>
      </c>
      <c r="J3315" s="106"/>
      <c r="K3315" s="101">
        <f t="shared" si="77"/>
        <v>4050000</v>
      </c>
      <c r="L3315" s="559"/>
    </row>
    <row r="3316" spans="1:23" x14ac:dyDescent="0.35">
      <c r="A3316" s="54">
        <v>22020502</v>
      </c>
      <c r="B3316" s="437" t="s">
        <v>2893</v>
      </c>
      <c r="C3316" s="54">
        <v>70133</v>
      </c>
      <c r="D3316" s="55">
        <v>0</v>
      </c>
      <c r="E3316" s="56">
        <v>2101</v>
      </c>
      <c r="F3316" s="54">
        <v>10721300</v>
      </c>
      <c r="G3316" s="57" t="s">
        <v>222</v>
      </c>
      <c r="H3316" s="58">
        <v>12500000</v>
      </c>
      <c r="I3316" s="221"/>
      <c r="J3316" s="87"/>
      <c r="K3316" s="58">
        <f t="shared" si="77"/>
        <v>12500000</v>
      </c>
      <c r="L3316" s="400" t="s">
        <v>2557</v>
      </c>
    </row>
    <row r="3317" spans="1:23" x14ac:dyDescent="0.35">
      <c r="A3317" s="23">
        <v>22020501</v>
      </c>
      <c r="B3317" s="437" t="s">
        <v>2890</v>
      </c>
      <c r="C3317" s="23">
        <v>70133</v>
      </c>
      <c r="D3317" s="24">
        <v>0</v>
      </c>
      <c r="E3317" s="25">
        <v>2101</v>
      </c>
      <c r="F3317" s="23">
        <v>10721300</v>
      </c>
      <c r="G3317" s="26" t="s">
        <v>165</v>
      </c>
      <c r="H3317" s="67">
        <v>924000</v>
      </c>
      <c r="I3317" s="224"/>
      <c r="J3317" s="68"/>
      <c r="K3317" s="428">
        <f t="shared" si="77"/>
        <v>924000</v>
      </c>
      <c r="L3317" s="207"/>
    </row>
    <row r="3318" spans="1:23" x14ac:dyDescent="0.35">
      <c r="A3318" s="23">
        <v>22020501</v>
      </c>
      <c r="B3318" s="437" t="s">
        <v>2890</v>
      </c>
      <c r="C3318" s="23">
        <v>70131</v>
      </c>
      <c r="D3318" s="24">
        <v>0</v>
      </c>
      <c r="E3318" s="25">
        <v>2101</v>
      </c>
      <c r="F3318" s="23">
        <v>10721300</v>
      </c>
      <c r="G3318" s="26" t="s">
        <v>165</v>
      </c>
      <c r="H3318" s="27">
        <v>2400000</v>
      </c>
      <c r="I3318" s="215"/>
      <c r="J3318" s="41"/>
      <c r="K3318" s="27">
        <f t="shared" si="77"/>
        <v>2400000</v>
      </c>
      <c r="L3318" s="207"/>
    </row>
    <row r="3319" spans="1:23" x14ac:dyDescent="0.35">
      <c r="A3319" s="411">
        <v>22020501</v>
      </c>
      <c r="B3319" s="437" t="s">
        <v>2890</v>
      </c>
      <c r="C3319" s="411">
        <v>70133</v>
      </c>
      <c r="D3319" s="411" t="s">
        <v>192</v>
      </c>
      <c r="E3319" s="413" t="s">
        <v>193</v>
      </c>
      <c r="F3319" s="411" t="s">
        <v>194</v>
      </c>
      <c r="G3319" s="416" t="s">
        <v>198</v>
      </c>
      <c r="H3319" s="418"/>
      <c r="I3319" s="421"/>
      <c r="J3319" s="424">
        <v>800000</v>
      </c>
      <c r="K3319" s="418">
        <f>H3319+J3319</f>
        <v>800000</v>
      </c>
      <c r="L3319" s="565"/>
    </row>
    <row r="3320" spans="1:23" x14ac:dyDescent="0.35">
      <c r="A3320" s="23">
        <v>22020501</v>
      </c>
      <c r="B3320" s="437" t="s">
        <v>2890</v>
      </c>
      <c r="C3320" s="23">
        <v>70133</v>
      </c>
      <c r="D3320" s="24">
        <v>0</v>
      </c>
      <c r="E3320" s="25">
        <v>2101</v>
      </c>
      <c r="F3320" s="23">
        <v>10721300</v>
      </c>
      <c r="G3320" s="26" t="s">
        <v>165</v>
      </c>
      <c r="H3320" s="27">
        <v>105000</v>
      </c>
      <c r="I3320" s="215">
        <v>94000</v>
      </c>
      <c r="J3320" s="27">
        <v>58000</v>
      </c>
      <c r="K3320" s="27">
        <f t="shared" ref="K3320:K3334" si="78">SUM(H3320,J3320)</f>
        <v>163000</v>
      </c>
      <c r="L3320" s="207"/>
    </row>
    <row r="3321" spans="1:23" x14ac:dyDescent="0.35">
      <c r="A3321" s="23">
        <v>22020501</v>
      </c>
      <c r="B3321" s="437" t="s">
        <v>2890</v>
      </c>
      <c r="C3321" s="23">
        <v>70133</v>
      </c>
      <c r="D3321" s="24">
        <v>0</v>
      </c>
      <c r="E3321" s="25">
        <v>2101</v>
      </c>
      <c r="F3321" s="23">
        <v>10721300</v>
      </c>
      <c r="G3321" s="26" t="s">
        <v>165</v>
      </c>
      <c r="H3321" s="27">
        <v>441000</v>
      </c>
      <c r="I3321" s="215"/>
      <c r="J3321" s="27"/>
      <c r="K3321" s="27">
        <f t="shared" si="78"/>
        <v>441000</v>
      </c>
      <c r="L3321" s="207"/>
    </row>
    <row r="3322" spans="1:23" x14ac:dyDescent="0.35">
      <c r="A3322" s="23">
        <v>22020501</v>
      </c>
      <c r="B3322" s="437" t="s">
        <v>2890</v>
      </c>
      <c r="C3322" s="23">
        <v>70133</v>
      </c>
      <c r="D3322" s="24">
        <v>0</v>
      </c>
      <c r="E3322" s="25">
        <v>2101</v>
      </c>
      <c r="F3322" s="23">
        <v>10721300</v>
      </c>
      <c r="G3322" s="26" t="s">
        <v>165</v>
      </c>
      <c r="H3322" s="27">
        <v>160000000</v>
      </c>
      <c r="I3322" s="215"/>
      <c r="J3322" s="39">
        <v>-7170000</v>
      </c>
      <c r="K3322" s="27">
        <f t="shared" si="78"/>
        <v>152830000</v>
      </c>
      <c r="L3322" s="559"/>
    </row>
    <row r="3323" spans="1:23" x14ac:dyDescent="0.35">
      <c r="A3323" s="23">
        <v>22020501</v>
      </c>
      <c r="B3323" s="437" t="s">
        <v>2890</v>
      </c>
      <c r="C3323" s="23">
        <v>70133</v>
      </c>
      <c r="D3323" s="24">
        <v>0</v>
      </c>
      <c r="E3323" s="25">
        <v>2101</v>
      </c>
      <c r="F3323" s="23">
        <v>10721300</v>
      </c>
      <c r="G3323" s="26" t="s">
        <v>165</v>
      </c>
      <c r="H3323" s="27">
        <v>210000</v>
      </c>
      <c r="I3323" s="215">
        <v>0</v>
      </c>
      <c r="J3323" s="27"/>
      <c r="K3323" s="27">
        <f t="shared" si="78"/>
        <v>210000</v>
      </c>
      <c r="L3323" s="207"/>
    </row>
    <row r="3324" spans="1:23" x14ac:dyDescent="0.35">
      <c r="A3324" s="23">
        <v>22020501</v>
      </c>
      <c r="B3324" s="437" t="s">
        <v>2890</v>
      </c>
      <c r="C3324" s="23">
        <v>70131</v>
      </c>
      <c r="D3324" s="24">
        <v>0</v>
      </c>
      <c r="E3324" s="25">
        <v>2101</v>
      </c>
      <c r="F3324" s="23">
        <v>10721300</v>
      </c>
      <c r="G3324" s="26" t="s">
        <v>165</v>
      </c>
      <c r="H3324" s="27">
        <v>21000</v>
      </c>
      <c r="I3324" s="215"/>
      <c r="J3324" s="27"/>
      <c r="K3324" s="27">
        <f t="shared" si="78"/>
        <v>21000</v>
      </c>
      <c r="L3324" s="207"/>
    </row>
    <row r="3325" spans="1:23" x14ac:dyDescent="0.35">
      <c r="A3325" s="145">
        <v>22020501</v>
      </c>
      <c r="B3325" s="437" t="s">
        <v>2890</v>
      </c>
      <c r="C3325" s="145">
        <v>70131</v>
      </c>
      <c r="D3325" s="253">
        <v>0</v>
      </c>
      <c r="E3325" s="145">
        <v>2101</v>
      </c>
      <c r="F3325" s="145">
        <v>10721300</v>
      </c>
      <c r="G3325" s="148" t="s">
        <v>165</v>
      </c>
      <c r="H3325" s="149">
        <v>209726185.19999999</v>
      </c>
      <c r="I3325" s="215"/>
      <c r="J3325" s="149"/>
      <c r="K3325" s="149">
        <f t="shared" si="78"/>
        <v>209726185.19999999</v>
      </c>
      <c r="L3325" s="580"/>
      <c r="M3325" s="151"/>
      <c r="N3325" s="151"/>
      <c r="O3325" s="151"/>
      <c r="P3325" s="151"/>
      <c r="Q3325" s="151"/>
      <c r="R3325" s="151"/>
      <c r="S3325" s="151"/>
      <c r="T3325" s="151"/>
      <c r="U3325" s="151"/>
      <c r="V3325" s="151"/>
      <c r="W3325" s="151"/>
    </row>
    <row r="3326" spans="1:23" x14ac:dyDescent="0.35">
      <c r="A3326" s="23">
        <v>22020501</v>
      </c>
      <c r="B3326" s="437" t="s">
        <v>2890</v>
      </c>
      <c r="C3326" s="23">
        <v>70131</v>
      </c>
      <c r="D3326" s="24">
        <v>0</v>
      </c>
      <c r="E3326" s="25">
        <v>2101</v>
      </c>
      <c r="F3326" s="23">
        <v>10721300</v>
      </c>
      <c r="G3326" s="26" t="s">
        <v>165</v>
      </c>
      <c r="H3326" s="67">
        <v>978600</v>
      </c>
      <c r="I3326" s="224">
        <v>0</v>
      </c>
      <c r="J3326" s="67"/>
      <c r="K3326" s="67">
        <f t="shared" si="78"/>
        <v>978600</v>
      </c>
      <c r="L3326" s="207"/>
    </row>
    <row r="3327" spans="1:23" x14ac:dyDescent="0.35">
      <c r="A3327" s="23">
        <v>22020501</v>
      </c>
      <c r="B3327" s="437" t="s">
        <v>2890</v>
      </c>
      <c r="C3327" s="23">
        <v>70133</v>
      </c>
      <c r="D3327" s="24">
        <v>0</v>
      </c>
      <c r="E3327" s="25">
        <v>2101</v>
      </c>
      <c r="F3327" s="23">
        <v>10721300</v>
      </c>
      <c r="G3327" s="26" t="s">
        <v>165</v>
      </c>
      <c r="H3327" s="67">
        <v>500000</v>
      </c>
      <c r="I3327" s="224">
        <v>5750000</v>
      </c>
      <c r="J3327" s="67">
        <v>5750000</v>
      </c>
      <c r="K3327" s="67">
        <f t="shared" si="78"/>
        <v>6250000</v>
      </c>
      <c r="L3327" s="207"/>
    </row>
    <row r="3328" spans="1:23" x14ac:dyDescent="0.35">
      <c r="A3328" s="23">
        <v>22020501</v>
      </c>
      <c r="B3328" s="437" t="s">
        <v>2890</v>
      </c>
      <c r="C3328" s="23">
        <v>71033</v>
      </c>
      <c r="D3328" s="24">
        <v>0</v>
      </c>
      <c r="E3328" s="25">
        <v>1100</v>
      </c>
      <c r="F3328" s="23">
        <v>10721300</v>
      </c>
      <c r="G3328" s="26" t="s">
        <v>165</v>
      </c>
      <c r="H3328" s="27">
        <v>214830000</v>
      </c>
      <c r="I3328" s="282"/>
      <c r="J3328" s="27">
        <v>-200000000</v>
      </c>
      <c r="K3328" s="27">
        <f t="shared" si="78"/>
        <v>14830000</v>
      </c>
      <c r="L3328" s="207"/>
    </row>
    <row r="3329" spans="1:12" x14ac:dyDescent="0.35">
      <c r="A3329" s="23">
        <v>22020501</v>
      </c>
      <c r="B3329" s="437" t="s">
        <v>2890</v>
      </c>
      <c r="C3329" s="23">
        <v>70131</v>
      </c>
      <c r="D3329" s="24">
        <v>0</v>
      </c>
      <c r="E3329" s="25">
        <v>2101</v>
      </c>
      <c r="F3329" s="23">
        <v>10721300</v>
      </c>
      <c r="G3329" s="26" t="s">
        <v>165</v>
      </c>
      <c r="H3329" s="27">
        <v>4250400</v>
      </c>
      <c r="I3329" s="215"/>
      <c r="J3329" s="27"/>
      <c r="K3329" s="27">
        <f t="shared" si="78"/>
        <v>4250400</v>
      </c>
      <c r="L3329" s="561"/>
    </row>
    <row r="3330" spans="1:12" x14ac:dyDescent="0.35">
      <c r="A3330" s="23">
        <v>22020501</v>
      </c>
      <c r="B3330" s="437" t="s">
        <v>2891</v>
      </c>
      <c r="C3330" s="23">
        <v>70131</v>
      </c>
      <c r="D3330" s="24">
        <v>0</v>
      </c>
      <c r="E3330" s="25">
        <v>2101</v>
      </c>
      <c r="F3330" s="23">
        <v>10720500</v>
      </c>
      <c r="G3330" s="26" t="s">
        <v>165</v>
      </c>
      <c r="H3330" s="67">
        <v>80535</v>
      </c>
      <c r="I3330" s="224">
        <v>14000</v>
      </c>
      <c r="J3330" s="67">
        <v>919465</v>
      </c>
      <c r="K3330" s="67">
        <f t="shared" si="78"/>
        <v>1000000</v>
      </c>
      <c r="L3330" s="207"/>
    </row>
    <row r="3331" spans="1:12" x14ac:dyDescent="0.35">
      <c r="A3331" s="411">
        <v>22020501</v>
      </c>
      <c r="B3331" s="437" t="s">
        <v>2891</v>
      </c>
      <c r="C3331" s="411">
        <v>70131</v>
      </c>
      <c r="D3331" s="411" t="s">
        <v>192</v>
      </c>
      <c r="E3331" s="413" t="s">
        <v>193</v>
      </c>
      <c r="F3331" s="411">
        <v>10721300</v>
      </c>
      <c r="G3331" s="416" t="s">
        <v>198</v>
      </c>
      <c r="H3331" s="419">
        <v>29214.385199999997</v>
      </c>
      <c r="I3331" s="422"/>
      <c r="J3331" s="425"/>
      <c r="K3331" s="538">
        <f t="shared" si="78"/>
        <v>29214.385199999997</v>
      </c>
      <c r="L3331" s="562"/>
    </row>
    <row r="3332" spans="1:12" x14ac:dyDescent="0.35">
      <c r="A3332" s="412">
        <v>22020501</v>
      </c>
      <c r="B3332" s="437" t="s">
        <v>2891</v>
      </c>
      <c r="C3332" s="412">
        <v>70131</v>
      </c>
      <c r="D3332" s="412" t="s">
        <v>192</v>
      </c>
      <c r="E3332" s="414" t="s">
        <v>193</v>
      </c>
      <c r="F3332" s="412">
        <v>10721300</v>
      </c>
      <c r="G3332" s="417" t="s">
        <v>2620</v>
      </c>
      <c r="H3332" s="485">
        <v>209039.99999999997</v>
      </c>
      <c r="I3332" s="509"/>
      <c r="J3332" s="530"/>
      <c r="K3332" s="429">
        <f t="shared" si="78"/>
        <v>209039.99999999997</v>
      </c>
      <c r="L3332" s="573"/>
    </row>
    <row r="3333" spans="1:12" ht="51" x14ac:dyDescent="0.35">
      <c r="A3333" s="411">
        <v>22020501</v>
      </c>
      <c r="B3333" s="437" t="s">
        <v>2891</v>
      </c>
      <c r="C3333" s="411">
        <v>70131</v>
      </c>
      <c r="D3333" s="411" t="s">
        <v>192</v>
      </c>
      <c r="E3333" s="413" t="s">
        <v>193</v>
      </c>
      <c r="F3333" s="411">
        <v>10721300</v>
      </c>
      <c r="G3333" s="416" t="s">
        <v>2621</v>
      </c>
      <c r="H3333" s="419">
        <v>80710.343999999997</v>
      </c>
      <c r="I3333" s="422"/>
      <c r="J3333" s="425"/>
      <c r="K3333" s="538">
        <f t="shared" si="78"/>
        <v>80710.343999999997</v>
      </c>
      <c r="L3333" s="562"/>
    </row>
    <row r="3334" spans="1:12" x14ac:dyDescent="0.35">
      <c r="A3334" s="23">
        <v>22020501</v>
      </c>
      <c r="B3334" s="437" t="s">
        <v>2891</v>
      </c>
      <c r="C3334" s="23">
        <v>70133</v>
      </c>
      <c r="D3334" s="24">
        <v>0</v>
      </c>
      <c r="E3334" s="25">
        <v>2101</v>
      </c>
      <c r="F3334" s="23">
        <v>10721300</v>
      </c>
      <c r="G3334" s="26" t="s">
        <v>165</v>
      </c>
      <c r="H3334" s="27">
        <v>325500</v>
      </c>
      <c r="I3334" s="215">
        <v>30000</v>
      </c>
      <c r="J3334" s="27"/>
      <c r="K3334" s="27">
        <f t="shared" si="78"/>
        <v>325500</v>
      </c>
      <c r="L3334" s="559"/>
    </row>
    <row r="3335" spans="1:12" x14ac:dyDescent="0.35">
      <c r="A3335" s="23">
        <v>22020501</v>
      </c>
      <c r="B3335" s="437" t="s">
        <v>2891</v>
      </c>
      <c r="C3335" s="23">
        <v>70131</v>
      </c>
      <c r="D3335" s="24">
        <v>0</v>
      </c>
      <c r="E3335" s="25">
        <v>2101</v>
      </c>
      <c r="F3335" s="23">
        <v>10721300</v>
      </c>
      <c r="G3335" s="26" t="s">
        <v>287</v>
      </c>
      <c r="H3335" s="27">
        <v>36800000</v>
      </c>
      <c r="I3335" s="215"/>
      <c r="J3335" s="41">
        <v>-15000000</v>
      </c>
      <c r="K3335" s="27">
        <f>H3335+J3335</f>
        <v>21800000</v>
      </c>
      <c r="L3335" s="207"/>
    </row>
    <row r="3336" spans="1:12" x14ac:dyDescent="0.35">
      <c r="A3336" s="23">
        <v>22020501</v>
      </c>
      <c r="B3336" s="437" t="s">
        <v>2891</v>
      </c>
      <c r="C3336" s="23">
        <v>70131</v>
      </c>
      <c r="D3336" s="24">
        <v>0</v>
      </c>
      <c r="E3336" s="25">
        <v>2101</v>
      </c>
      <c r="F3336" s="23">
        <v>10721300</v>
      </c>
      <c r="G3336" s="26" t="s">
        <v>165</v>
      </c>
      <c r="H3336" s="67">
        <v>31437000</v>
      </c>
      <c r="I3336" s="224"/>
      <c r="J3336" s="67">
        <v>50000000</v>
      </c>
      <c r="K3336" s="67">
        <f>SUM(H3336,J3336)</f>
        <v>81437000</v>
      </c>
      <c r="L3336" s="207"/>
    </row>
    <row r="3337" spans="1:12" x14ac:dyDescent="0.35">
      <c r="A3337" s="23">
        <v>22020501</v>
      </c>
      <c r="B3337" s="437" t="s">
        <v>2891</v>
      </c>
      <c r="C3337" s="23">
        <v>70133</v>
      </c>
      <c r="D3337" s="24">
        <v>0</v>
      </c>
      <c r="E3337" s="25">
        <v>2101</v>
      </c>
      <c r="F3337" s="23">
        <v>10721300</v>
      </c>
      <c r="G3337" s="26" t="s">
        <v>165</v>
      </c>
      <c r="H3337" s="27">
        <v>609840</v>
      </c>
      <c r="I3337" s="215"/>
      <c r="J3337" s="41">
        <v>23830000</v>
      </c>
      <c r="K3337" s="27">
        <f>SUM(H3337,J3337)</f>
        <v>24439840</v>
      </c>
      <c r="L3337" s="207"/>
    </row>
    <row r="3338" spans="1:12" x14ac:dyDescent="0.35">
      <c r="A3338" s="23">
        <v>22020501</v>
      </c>
      <c r="B3338" s="437" t="s">
        <v>2891</v>
      </c>
      <c r="C3338" s="23">
        <v>70133</v>
      </c>
      <c r="D3338" s="24">
        <v>0</v>
      </c>
      <c r="E3338" s="25">
        <v>2101</v>
      </c>
      <c r="F3338" s="23">
        <v>10721300</v>
      </c>
      <c r="G3338" s="26" t="s">
        <v>165</v>
      </c>
      <c r="H3338" s="27">
        <v>42000</v>
      </c>
      <c r="I3338" s="215">
        <v>30000</v>
      </c>
      <c r="J3338" s="27">
        <v>1000000</v>
      </c>
      <c r="K3338" s="27">
        <f>SUM(H3338,J3338)</f>
        <v>1042000</v>
      </c>
      <c r="L3338" s="207"/>
    </row>
    <row r="3339" spans="1:12" x14ac:dyDescent="0.35">
      <c r="A3339" s="23">
        <v>22020501</v>
      </c>
      <c r="B3339" s="437" t="s">
        <v>2891</v>
      </c>
      <c r="C3339" s="23">
        <v>70131</v>
      </c>
      <c r="D3339" s="24">
        <v>0</v>
      </c>
      <c r="E3339" s="25">
        <v>2101</v>
      </c>
      <c r="F3339" s="23">
        <v>10721300</v>
      </c>
      <c r="G3339" s="26" t="s">
        <v>165</v>
      </c>
      <c r="H3339" s="27">
        <v>476700</v>
      </c>
      <c r="I3339" s="215">
        <v>185000</v>
      </c>
      <c r="J3339" s="27"/>
      <c r="K3339" s="27">
        <f>H3339+J3339</f>
        <v>476700</v>
      </c>
      <c r="L3339" s="207"/>
    </row>
    <row r="3340" spans="1:12" x14ac:dyDescent="0.35">
      <c r="A3340" s="23">
        <v>22020501</v>
      </c>
      <c r="B3340" s="437" t="s">
        <v>2891</v>
      </c>
      <c r="C3340" s="23">
        <v>70133</v>
      </c>
      <c r="D3340" s="24">
        <v>0</v>
      </c>
      <c r="E3340" s="25">
        <v>2101</v>
      </c>
      <c r="F3340" s="23">
        <v>10721300</v>
      </c>
      <c r="G3340" s="26" t="s">
        <v>165</v>
      </c>
      <c r="H3340" s="27">
        <v>0</v>
      </c>
      <c r="I3340" s="215"/>
      <c r="J3340" s="41">
        <v>2000000</v>
      </c>
      <c r="K3340" s="27">
        <f t="shared" ref="K3340:K3371" si="79">SUM(H3340,J3340)</f>
        <v>2000000</v>
      </c>
      <c r="L3340" s="207"/>
    </row>
    <row r="3341" spans="1:12" x14ac:dyDescent="0.35">
      <c r="A3341" s="23">
        <v>22020501</v>
      </c>
      <c r="B3341" s="437" t="s">
        <v>2891</v>
      </c>
      <c r="C3341" s="23">
        <v>70133</v>
      </c>
      <c r="D3341" s="24">
        <v>0</v>
      </c>
      <c r="E3341" s="25">
        <v>2101</v>
      </c>
      <c r="F3341" s="23">
        <v>10721300</v>
      </c>
      <c r="G3341" s="26" t="s">
        <v>165</v>
      </c>
      <c r="H3341" s="27">
        <v>168000</v>
      </c>
      <c r="I3341" s="215">
        <v>0</v>
      </c>
      <c r="J3341" s="27"/>
      <c r="K3341" s="27">
        <f t="shared" si="79"/>
        <v>168000</v>
      </c>
      <c r="L3341" s="207"/>
    </row>
    <row r="3342" spans="1:12" x14ac:dyDescent="0.35">
      <c r="A3342" s="23">
        <v>22020501</v>
      </c>
      <c r="B3342" s="437" t="s">
        <v>2892</v>
      </c>
      <c r="C3342" s="23">
        <v>70133</v>
      </c>
      <c r="D3342" s="24">
        <v>0</v>
      </c>
      <c r="E3342" s="25">
        <v>2101</v>
      </c>
      <c r="F3342" s="23">
        <v>10721300</v>
      </c>
      <c r="G3342" s="26" t="s">
        <v>165</v>
      </c>
      <c r="H3342" s="27">
        <v>3000000</v>
      </c>
      <c r="I3342" s="215">
        <v>100000</v>
      </c>
      <c r="J3342" s="41"/>
      <c r="K3342" s="27">
        <f t="shared" si="79"/>
        <v>3000000</v>
      </c>
      <c r="L3342" s="207"/>
    </row>
    <row r="3343" spans="1:12" x14ac:dyDescent="0.35">
      <c r="A3343" s="23">
        <v>22020501</v>
      </c>
      <c r="B3343" s="437" t="s">
        <v>2892</v>
      </c>
      <c r="C3343" s="23">
        <v>70133</v>
      </c>
      <c r="D3343" s="24">
        <v>0</v>
      </c>
      <c r="E3343" s="25">
        <v>2101</v>
      </c>
      <c r="F3343" s="23">
        <v>10721300</v>
      </c>
      <c r="G3343" s="26" t="s">
        <v>165</v>
      </c>
      <c r="H3343" s="27">
        <v>1313130</v>
      </c>
      <c r="I3343" s="215"/>
      <c r="J3343" s="27"/>
      <c r="K3343" s="27">
        <f t="shared" si="79"/>
        <v>1313130</v>
      </c>
      <c r="L3343" s="207"/>
    </row>
    <row r="3344" spans="1:12" x14ac:dyDescent="0.35">
      <c r="A3344" s="23">
        <v>22020501</v>
      </c>
      <c r="B3344" s="437" t="s">
        <v>2892</v>
      </c>
      <c r="C3344" s="23">
        <v>70131</v>
      </c>
      <c r="D3344" s="24">
        <v>0</v>
      </c>
      <c r="E3344" s="25">
        <v>2101</v>
      </c>
      <c r="F3344" s="23">
        <v>10721300</v>
      </c>
      <c r="G3344" s="26" t="s">
        <v>165</v>
      </c>
      <c r="H3344" s="27">
        <v>2100000</v>
      </c>
      <c r="I3344" s="215"/>
      <c r="J3344" s="27"/>
      <c r="K3344" s="27">
        <f t="shared" si="79"/>
        <v>2100000</v>
      </c>
      <c r="L3344" s="207"/>
    </row>
    <row r="3345" spans="1:12" x14ac:dyDescent="0.35">
      <c r="A3345" s="23">
        <v>22020501</v>
      </c>
      <c r="B3345" s="437" t="s">
        <v>2892</v>
      </c>
      <c r="C3345" s="23">
        <v>70133</v>
      </c>
      <c r="D3345" s="24">
        <v>0</v>
      </c>
      <c r="E3345" s="25">
        <v>2101</v>
      </c>
      <c r="F3345" s="23">
        <v>10721300</v>
      </c>
      <c r="G3345" s="26" t="s">
        <v>165</v>
      </c>
      <c r="H3345" s="67">
        <v>1137486</v>
      </c>
      <c r="I3345" s="224">
        <v>0</v>
      </c>
      <c r="J3345" s="67"/>
      <c r="K3345" s="67">
        <f t="shared" si="79"/>
        <v>1137486</v>
      </c>
      <c r="L3345" s="207"/>
    </row>
    <row r="3346" spans="1:12" x14ac:dyDescent="0.35">
      <c r="A3346" s="23">
        <v>22020501</v>
      </c>
      <c r="B3346" s="437" t="s">
        <v>2893</v>
      </c>
      <c r="C3346" s="23">
        <v>70131</v>
      </c>
      <c r="D3346" s="24">
        <v>0</v>
      </c>
      <c r="E3346" s="25">
        <v>2101</v>
      </c>
      <c r="F3346" s="23">
        <v>10721300</v>
      </c>
      <c r="G3346" s="26" t="s">
        <v>165</v>
      </c>
      <c r="H3346" s="67">
        <v>500000</v>
      </c>
      <c r="I3346" s="224"/>
      <c r="J3346" s="68"/>
      <c r="K3346" s="67">
        <f t="shared" si="79"/>
        <v>500000</v>
      </c>
      <c r="L3346" s="207"/>
    </row>
    <row r="3347" spans="1:12" x14ac:dyDescent="0.35">
      <c r="A3347" s="23">
        <v>22020501</v>
      </c>
      <c r="B3347" s="437" t="s">
        <v>2893</v>
      </c>
      <c r="C3347" s="23">
        <v>70131</v>
      </c>
      <c r="D3347" s="24">
        <v>0</v>
      </c>
      <c r="E3347" s="25">
        <v>2101</v>
      </c>
      <c r="F3347" s="23">
        <v>10721300</v>
      </c>
      <c r="G3347" s="26" t="s">
        <v>165</v>
      </c>
      <c r="H3347" s="67">
        <v>1050000</v>
      </c>
      <c r="I3347" s="224"/>
      <c r="J3347" s="67"/>
      <c r="K3347" s="67">
        <f t="shared" si="79"/>
        <v>1050000</v>
      </c>
      <c r="L3347" s="207"/>
    </row>
    <row r="3348" spans="1:12" x14ac:dyDescent="0.35">
      <c r="A3348" s="23">
        <v>22020501</v>
      </c>
      <c r="B3348" s="437" t="s">
        <v>2893</v>
      </c>
      <c r="C3348" s="23">
        <v>70133</v>
      </c>
      <c r="D3348" s="24">
        <v>0</v>
      </c>
      <c r="E3348" s="25">
        <v>2101</v>
      </c>
      <c r="F3348" s="23">
        <v>10721300</v>
      </c>
      <c r="G3348" s="26" t="s">
        <v>165</v>
      </c>
      <c r="H3348" s="67">
        <v>1355655</v>
      </c>
      <c r="I3348" s="224"/>
      <c r="J3348" s="67"/>
      <c r="K3348" s="67">
        <f t="shared" si="79"/>
        <v>1355655</v>
      </c>
      <c r="L3348" s="207"/>
    </row>
    <row r="3349" spans="1:12" x14ac:dyDescent="0.35">
      <c r="A3349" s="23">
        <v>22020501</v>
      </c>
      <c r="B3349" s="437" t="s">
        <v>2893</v>
      </c>
      <c r="C3349" s="23">
        <v>70133</v>
      </c>
      <c r="D3349" s="24">
        <v>0</v>
      </c>
      <c r="E3349" s="25">
        <v>2101</v>
      </c>
      <c r="F3349" s="23">
        <v>10721300</v>
      </c>
      <c r="G3349" s="26" t="s">
        <v>165</v>
      </c>
      <c r="H3349" s="27">
        <v>4104397.5</v>
      </c>
      <c r="I3349" s="215">
        <v>2393650</v>
      </c>
      <c r="J3349" s="27"/>
      <c r="K3349" s="27">
        <f t="shared" si="79"/>
        <v>4104397.5</v>
      </c>
      <c r="L3349" s="207"/>
    </row>
    <row r="3350" spans="1:12" x14ac:dyDescent="0.35">
      <c r="A3350" s="23">
        <v>22020501</v>
      </c>
      <c r="B3350" s="437" t="s">
        <v>2893</v>
      </c>
      <c r="C3350" s="23">
        <v>70131</v>
      </c>
      <c r="D3350" s="24">
        <v>0</v>
      </c>
      <c r="E3350" s="25">
        <v>2101</v>
      </c>
      <c r="F3350" s="23">
        <v>10721300</v>
      </c>
      <c r="G3350" s="26" t="s">
        <v>165</v>
      </c>
      <c r="H3350" s="67">
        <v>10000000</v>
      </c>
      <c r="I3350" s="224">
        <v>24980000</v>
      </c>
      <c r="J3350" s="68">
        <v>10000000</v>
      </c>
      <c r="K3350" s="67">
        <f t="shared" si="79"/>
        <v>20000000</v>
      </c>
      <c r="L3350" s="207"/>
    </row>
    <row r="3351" spans="1:12" x14ac:dyDescent="0.35">
      <c r="A3351" s="23">
        <v>22020501</v>
      </c>
      <c r="B3351" s="437" t="s">
        <v>2893</v>
      </c>
      <c r="C3351" s="23">
        <v>70133</v>
      </c>
      <c r="D3351" s="24">
        <v>0</v>
      </c>
      <c r="E3351" s="25">
        <v>2101</v>
      </c>
      <c r="F3351" s="23">
        <v>10721300</v>
      </c>
      <c r="G3351" s="26" t="s">
        <v>165</v>
      </c>
      <c r="H3351" s="27">
        <v>1669500</v>
      </c>
      <c r="I3351" s="215">
        <v>160000</v>
      </c>
      <c r="J3351" s="27">
        <v>2000000</v>
      </c>
      <c r="K3351" s="27">
        <f t="shared" si="79"/>
        <v>3669500</v>
      </c>
      <c r="L3351" s="207"/>
    </row>
    <row r="3352" spans="1:12" x14ac:dyDescent="0.35">
      <c r="A3352" s="23">
        <v>22020501</v>
      </c>
      <c r="B3352" s="437" t="s">
        <v>2893</v>
      </c>
      <c r="C3352" s="23">
        <v>70133</v>
      </c>
      <c r="D3352" s="24">
        <v>0</v>
      </c>
      <c r="E3352" s="25">
        <v>2101</v>
      </c>
      <c r="F3352" s="23">
        <v>10721300</v>
      </c>
      <c r="G3352" s="26" t="s">
        <v>165</v>
      </c>
      <c r="H3352" s="101">
        <v>7481775</v>
      </c>
      <c r="I3352" s="255">
        <v>2605000</v>
      </c>
      <c r="J3352" s="101"/>
      <c r="K3352" s="101">
        <f t="shared" si="79"/>
        <v>7481775</v>
      </c>
      <c r="L3352" s="559"/>
    </row>
    <row r="3353" spans="1:12" x14ac:dyDescent="0.35">
      <c r="A3353" s="23">
        <v>22020501</v>
      </c>
      <c r="B3353" s="437" t="s">
        <v>2893</v>
      </c>
      <c r="C3353" s="23">
        <v>70133</v>
      </c>
      <c r="D3353" s="24">
        <v>0</v>
      </c>
      <c r="E3353" s="25">
        <v>2101</v>
      </c>
      <c r="F3353" s="23">
        <v>10721300</v>
      </c>
      <c r="G3353" s="26" t="s">
        <v>165</v>
      </c>
      <c r="H3353" s="101">
        <v>750000</v>
      </c>
      <c r="I3353" s="255">
        <v>1657750</v>
      </c>
      <c r="J3353" s="106">
        <v>2750000</v>
      </c>
      <c r="K3353" s="101">
        <f t="shared" si="79"/>
        <v>3500000</v>
      </c>
      <c r="L3353" s="207"/>
    </row>
    <row r="3354" spans="1:12" x14ac:dyDescent="0.35">
      <c r="A3354" s="34">
        <v>22020501</v>
      </c>
      <c r="B3354" s="437" t="s">
        <v>2893</v>
      </c>
      <c r="C3354" s="34">
        <v>70131</v>
      </c>
      <c r="D3354" s="35">
        <v>0</v>
      </c>
      <c r="E3354" s="36">
        <v>2101</v>
      </c>
      <c r="F3354" s="34">
        <v>10721300</v>
      </c>
      <c r="G3354" s="37" t="s">
        <v>165</v>
      </c>
      <c r="H3354" s="99">
        <v>2475900</v>
      </c>
      <c r="I3354" s="254">
        <v>1506500</v>
      </c>
      <c r="J3354" s="99">
        <v>3524100</v>
      </c>
      <c r="K3354" s="99">
        <f t="shared" si="79"/>
        <v>6000000</v>
      </c>
      <c r="L3354" s="206"/>
    </row>
    <row r="3355" spans="1:12" x14ac:dyDescent="0.35">
      <c r="A3355" s="23">
        <v>22020501</v>
      </c>
      <c r="B3355" s="437" t="s">
        <v>2893</v>
      </c>
      <c r="C3355" s="23">
        <v>70133</v>
      </c>
      <c r="D3355" s="24">
        <v>0</v>
      </c>
      <c r="E3355" s="25">
        <v>2101</v>
      </c>
      <c r="F3355" s="23">
        <v>10721300</v>
      </c>
      <c r="G3355" s="26" t="s">
        <v>165</v>
      </c>
      <c r="H3355" s="101">
        <v>8100000</v>
      </c>
      <c r="I3355" s="255">
        <v>1105000</v>
      </c>
      <c r="J3355" s="115"/>
      <c r="K3355" s="101">
        <f t="shared" si="79"/>
        <v>8100000</v>
      </c>
      <c r="L3355" s="559"/>
    </row>
    <row r="3356" spans="1:12" x14ac:dyDescent="0.35">
      <c r="A3356" s="54">
        <v>22020501</v>
      </c>
      <c r="B3356" s="437" t="s">
        <v>2893</v>
      </c>
      <c r="C3356" s="54">
        <v>70131</v>
      </c>
      <c r="D3356" s="55">
        <v>0</v>
      </c>
      <c r="E3356" s="56">
        <v>2101</v>
      </c>
      <c r="F3356" s="54">
        <v>10721300</v>
      </c>
      <c r="G3356" s="57" t="s">
        <v>165</v>
      </c>
      <c r="H3356" s="58">
        <v>405000</v>
      </c>
      <c r="I3356" s="221">
        <v>180000</v>
      </c>
      <c r="J3356" s="87"/>
      <c r="K3356" s="58">
        <f t="shared" si="79"/>
        <v>405000</v>
      </c>
      <c r="L3356" s="400" t="s">
        <v>2555</v>
      </c>
    </row>
    <row r="3357" spans="1:12" x14ac:dyDescent="0.35">
      <c r="A3357" s="54">
        <v>22020501</v>
      </c>
      <c r="B3357" s="437" t="s">
        <v>2893</v>
      </c>
      <c r="C3357" s="54">
        <v>70133</v>
      </c>
      <c r="D3357" s="55">
        <v>0</v>
      </c>
      <c r="E3357" s="54">
        <v>2101</v>
      </c>
      <c r="F3357" s="54">
        <v>10721300</v>
      </c>
      <c r="G3357" s="57" t="s">
        <v>165</v>
      </c>
      <c r="H3357" s="117">
        <v>454410</v>
      </c>
      <c r="I3357" s="263">
        <v>0</v>
      </c>
      <c r="J3357" s="118"/>
      <c r="K3357" s="117">
        <f t="shared" si="79"/>
        <v>454410</v>
      </c>
      <c r="L3357" s="400" t="s">
        <v>2556</v>
      </c>
    </row>
    <row r="3358" spans="1:12" x14ac:dyDescent="0.35">
      <c r="A3358" s="54">
        <v>22020501</v>
      </c>
      <c r="B3358" s="437" t="s">
        <v>2893</v>
      </c>
      <c r="C3358" s="54">
        <v>70133</v>
      </c>
      <c r="D3358" s="55">
        <v>0</v>
      </c>
      <c r="E3358" s="56">
        <v>2101</v>
      </c>
      <c r="F3358" s="54">
        <v>10721300</v>
      </c>
      <c r="G3358" s="57" t="s">
        <v>165</v>
      </c>
      <c r="H3358" s="58">
        <v>1833300</v>
      </c>
      <c r="I3358" s="221">
        <v>1253500</v>
      </c>
      <c r="J3358" s="58">
        <v>5000000</v>
      </c>
      <c r="K3358" s="58">
        <f t="shared" si="79"/>
        <v>6833300</v>
      </c>
      <c r="L3358" s="400" t="s">
        <v>2557</v>
      </c>
    </row>
    <row r="3359" spans="1:12" x14ac:dyDescent="0.35">
      <c r="A3359" s="54">
        <v>22020501</v>
      </c>
      <c r="B3359" s="437" t="s">
        <v>2893</v>
      </c>
      <c r="C3359" s="54">
        <v>70131</v>
      </c>
      <c r="D3359" s="55">
        <v>0</v>
      </c>
      <c r="E3359" s="56">
        <v>2101</v>
      </c>
      <c r="F3359" s="54">
        <v>10721300</v>
      </c>
      <c r="G3359" s="57" t="s">
        <v>165</v>
      </c>
      <c r="H3359" s="117">
        <v>2000000</v>
      </c>
      <c r="I3359" s="263"/>
      <c r="J3359" s="122">
        <v>-1000000</v>
      </c>
      <c r="K3359" s="117">
        <f t="shared" si="79"/>
        <v>1000000</v>
      </c>
      <c r="L3359" s="400" t="s">
        <v>2558</v>
      </c>
    </row>
    <row r="3360" spans="1:12" x14ac:dyDescent="0.35">
      <c r="A3360" s="23">
        <v>22020501</v>
      </c>
      <c r="B3360" s="437" t="s">
        <v>2893</v>
      </c>
      <c r="C3360" s="23">
        <v>70133</v>
      </c>
      <c r="D3360" s="24">
        <v>0</v>
      </c>
      <c r="E3360" s="25">
        <v>2101</v>
      </c>
      <c r="F3360" s="23">
        <v>10721300</v>
      </c>
      <c r="G3360" s="26" t="s">
        <v>165</v>
      </c>
      <c r="H3360" s="101">
        <v>50000</v>
      </c>
      <c r="I3360" s="255"/>
      <c r="J3360" s="106"/>
      <c r="K3360" s="101">
        <f t="shared" si="79"/>
        <v>50000</v>
      </c>
      <c r="L3360" s="207"/>
    </row>
    <row r="3361" spans="1:12" x14ac:dyDescent="0.35">
      <c r="A3361" s="23">
        <v>22020501</v>
      </c>
      <c r="B3361" s="437" t="s">
        <v>2893</v>
      </c>
      <c r="C3361" s="23">
        <v>70133</v>
      </c>
      <c r="D3361" s="24">
        <v>0</v>
      </c>
      <c r="E3361" s="25">
        <v>2101</v>
      </c>
      <c r="F3361" s="23">
        <v>10721300</v>
      </c>
      <c r="G3361" s="26" t="s">
        <v>165</v>
      </c>
      <c r="H3361" s="101">
        <v>575400</v>
      </c>
      <c r="I3361" s="255">
        <v>100000</v>
      </c>
      <c r="J3361" s="101"/>
      <c r="K3361" s="101">
        <f t="shared" si="79"/>
        <v>575400</v>
      </c>
      <c r="L3361" s="207"/>
    </row>
    <row r="3362" spans="1:12" x14ac:dyDescent="0.35">
      <c r="A3362" s="23">
        <v>22020501</v>
      </c>
      <c r="B3362" s="437" t="s">
        <v>2893</v>
      </c>
      <c r="C3362" s="23">
        <v>70131</v>
      </c>
      <c r="D3362" s="24">
        <v>0</v>
      </c>
      <c r="E3362" s="25">
        <v>2101</v>
      </c>
      <c r="F3362" s="23">
        <v>10721300</v>
      </c>
      <c r="G3362" s="26" t="s">
        <v>165</v>
      </c>
      <c r="H3362" s="101">
        <v>1600200</v>
      </c>
      <c r="I3362" s="255">
        <v>0</v>
      </c>
      <c r="J3362" s="101"/>
      <c r="K3362" s="101">
        <f t="shared" si="79"/>
        <v>1600200</v>
      </c>
      <c r="L3362" s="207"/>
    </row>
    <row r="3363" spans="1:12" x14ac:dyDescent="0.35">
      <c r="A3363" s="23">
        <v>22020501</v>
      </c>
      <c r="B3363" s="437" t="s">
        <v>2893</v>
      </c>
      <c r="C3363" s="23">
        <v>70133</v>
      </c>
      <c r="D3363" s="24">
        <v>0</v>
      </c>
      <c r="E3363" s="23">
        <v>2101</v>
      </c>
      <c r="F3363" s="23">
        <v>10721300</v>
      </c>
      <c r="G3363" s="26" t="s">
        <v>165</v>
      </c>
      <c r="H3363" s="101">
        <v>100000</v>
      </c>
      <c r="I3363" s="255">
        <v>0</v>
      </c>
      <c r="J3363" s="106"/>
      <c r="K3363" s="101">
        <f t="shared" si="79"/>
        <v>100000</v>
      </c>
      <c r="L3363" s="207"/>
    </row>
    <row r="3364" spans="1:12" x14ac:dyDescent="0.35">
      <c r="A3364" s="23">
        <v>22020501</v>
      </c>
      <c r="B3364" s="437" t="s">
        <v>2893</v>
      </c>
      <c r="C3364" s="23">
        <v>70131</v>
      </c>
      <c r="D3364" s="24">
        <v>0</v>
      </c>
      <c r="E3364" s="25">
        <v>2101</v>
      </c>
      <c r="F3364" s="23">
        <v>10721300</v>
      </c>
      <c r="G3364" s="26" t="s">
        <v>165</v>
      </c>
      <c r="H3364" s="101">
        <v>19156011</v>
      </c>
      <c r="I3364" s="255">
        <v>16157000</v>
      </c>
      <c r="J3364" s="101"/>
      <c r="K3364" s="101">
        <f t="shared" si="79"/>
        <v>19156011</v>
      </c>
      <c r="L3364" s="207"/>
    </row>
    <row r="3365" spans="1:12" x14ac:dyDescent="0.35">
      <c r="A3365" s="23">
        <v>22020501</v>
      </c>
      <c r="B3365" s="437" t="s">
        <v>2891</v>
      </c>
      <c r="C3365" s="23">
        <v>70131</v>
      </c>
      <c r="D3365" s="24">
        <v>0</v>
      </c>
      <c r="E3365" s="25">
        <v>2101</v>
      </c>
      <c r="F3365" s="23">
        <v>10721300</v>
      </c>
      <c r="G3365" s="26" t="s">
        <v>165</v>
      </c>
      <c r="H3365" s="135">
        <v>5000000</v>
      </c>
      <c r="I3365" s="269"/>
      <c r="J3365" s="136"/>
      <c r="K3365" s="135">
        <f t="shared" si="79"/>
        <v>5000000</v>
      </c>
      <c r="L3365" s="207"/>
    </row>
    <row r="3366" spans="1:12" x14ac:dyDescent="0.35">
      <c r="A3366" s="23">
        <v>22020413</v>
      </c>
      <c r="B3366" s="437" t="s">
        <v>2890</v>
      </c>
      <c r="C3366" s="23">
        <v>70133</v>
      </c>
      <c r="D3366" s="24">
        <v>0</v>
      </c>
      <c r="E3366" s="25">
        <v>2101</v>
      </c>
      <c r="F3366" s="23">
        <v>10721300</v>
      </c>
      <c r="G3366" s="26" t="s">
        <v>212</v>
      </c>
      <c r="H3366" s="27">
        <v>21000</v>
      </c>
      <c r="I3366" s="215"/>
      <c r="J3366" s="27"/>
      <c r="K3366" s="39">
        <f t="shared" si="79"/>
        <v>21000</v>
      </c>
      <c r="L3366" s="207"/>
    </row>
    <row r="3367" spans="1:12" x14ac:dyDescent="0.35">
      <c r="A3367" s="23">
        <v>22020413</v>
      </c>
      <c r="B3367" s="437" t="s">
        <v>2893</v>
      </c>
      <c r="C3367" s="23">
        <v>70133</v>
      </c>
      <c r="D3367" s="24">
        <v>0</v>
      </c>
      <c r="E3367" s="25">
        <v>2101</v>
      </c>
      <c r="F3367" s="23">
        <v>10721300</v>
      </c>
      <c r="G3367" s="26" t="s">
        <v>212</v>
      </c>
      <c r="H3367" s="101">
        <v>10715571.300000001</v>
      </c>
      <c r="I3367" s="255"/>
      <c r="J3367" s="101"/>
      <c r="K3367" s="101">
        <f t="shared" si="79"/>
        <v>10715571.300000001</v>
      </c>
      <c r="L3367" s="559"/>
    </row>
    <row r="3368" spans="1:12" x14ac:dyDescent="0.35">
      <c r="A3368" s="54">
        <v>22020413</v>
      </c>
      <c r="B3368" s="437" t="s">
        <v>2893</v>
      </c>
      <c r="C3368" s="54">
        <v>70133</v>
      </c>
      <c r="D3368" s="55">
        <v>0</v>
      </c>
      <c r="E3368" s="56">
        <v>2101</v>
      </c>
      <c r="F3368" s="54">
        <v>10721300</v>
      </c>
      <c r="G3368" s="57" t="s">
        <v>212</v>
      </c>
      <c r="H3368" s="58">
        <v>1000000</v>
      </c>
      <c r="I3368" s="221"/>
      <c r="J3368" s="87"/>
      <c r="K3368" s="58">
        <f t="shared" si="79"/>
        <v>1000000</v>
      </c>
      <c r="L3368" s="400" t="s">
        <v>2557</v>
      </c>
    </row>
    <row r="3369" spans="1:12" x14ac:dyDescent="0.35">
      <c r="A3369" s="23">
        <v>22020412</v>
      </c>
      <c r="B3369" s="437" t="s">
        <v>2890</v>
      </c>
      <c r="C3369" s="23">
        <v>71033</v>
      </c>
      <c r="D3369" s="24">
        <v>0</v>
      </c>
      <c r="E3369" s="25">
        <v>1100</v>
      </c>
      <c r="F3369" s="23">
        <v>10721300</v>
      </c>
      <c r="G3369" s="26" t="s">
        <v>270</v>
      </c>
      <c r="H3369" s="27">
        <v>0</v>
      </c>
      <c r="I3369" s="282"/>
      <c r="J3369" s="41"/>
      <c r="K3369" s="27">
        <f t="shared" si="79"/>
        <v>0</v>
      </c>
      <c r="L3369" s="207"/>
    </row>
    <row r="3370" spans="1:12" x14ac:dyDescent="0.35">
      <c r="A3370" s="23">
        <v>22020412</v>
      </c>
      <c r="B3370" s="437" t="s">
        <v>2891</v>
      </c>
      <c r="C3370" s="23">
        <v>70133</v>
      </c>
      <c r="D3370" s="24" t="s">
        <v>192</v>
      </c>
      <c r="E3370" s="85" t="s">
        <v>2619</v>
      </c>
      <c r="F3370" s="23">
        <v>10721300</v>
      </c>
      <c r="G3370" s="26" t="s">
        <v>270</v>
      </c>
      <c r="H3370" s="27">
        <v>12678037.092</v>
      </c>
      <c r="I3370" s="215"/>
      <c r="J3370" s="27">
        <v>9800000</v>
      </c>
      <c r="K3370" s="27">
        <f t="shared" si="79"/>
        <v>22478037.092</v>
      </c>
      <c r="L3370" s="207"/>
    </row>
    <row r="3371" spans="1:12" x14ac:dyDescent="0.35">
      <c r="A3371" s="411">
        <v>22020412</v>
      </c>
      <c r="B3371" s="437" t="s">
        <v>2891</v>
      </c>
      <c r="C3371" s="411">
        <v>70131</v>
      </c>
      <c r="D3371" s="411" t="s">
        <v>192</v>
      </c>
      <c r="E3371" s="413" t="s">
        <v>193</v>
      </c>
      <c r="F3371" s="411">
        <v>10721300</v>
      </c>
      <c r="G3371" s="469" t="s">
        <v>270</v>
      </c>
      <c r="H3371" s="419">
        <v>1686382.9080000001</v>
      </c>
      <c r="I3371" s="422"/>
      <c r="J3371" s="531"/>
      <c r="K3371" s="538">
        <f t="shared" si="79"/>
        <v>1686382.9080000001</v>
      </c>
      <c r="L3371" s="575"/>
    </row>
    <row r="3372" spans="1:12" x14ac:dyDescent="0.35">
      <c r="A3372" s="23">
        <v>22020412</v>
      </c>
      <c r="B3372" s="437" t="s">
        <v>2891</v>
      </c>
      <c r="C3372" s="23">
        <v>70133</v>
      </c>
      <c r="D3372" s="24">
        <v>0</v>
      </c>
      <c r="E3372" s="25">
        <v>2101</v>
      </c>
      <c r="F3372" s="23">
        <v>10721300</v>
      </c>
      <c r="G3372" s="26" t="s">
        <v>270</v>
      </c>
      <c r="H3372" s="27">
        <v>105000</v>
      </c>
      <c r="I3372" s="215"/>
      <c r="J3372" s="27"/>
      <c r="K3372" s="27">
        <f t="shared" ref="K3372:K3403" si="80">SUM(H3372,J3372)</f>
        <v>105000</v>
      </c>
      <c r="L3372" s="207"/>
    </row>
    <row r="3373" spans="1:12" x14ac:dyDescent="0.35">
      <c r="A3373" s="34">
        <v>22020412</v>
      </c>
      <c r="B3373" s="437" t="s">
        <v>2893</v>
      </c>
      <c r="C3373" s="34">
        <v>70131</v>
      </c>
      <c r="D3373" s="35">
        <v>0</v>
      </c>
      <c r="E3373" s="36">
        <v>2101</v>
      </c>
      <c r="F3373" s="34">
        <v>10721300</v>
      </c>
      <c r="G3373" s="37" t="s">
        <v>270</v>
      </c>
      <c r="H3373" s="99">
        <v>100000</v>
      </c>
      <c r="I3373" s="254">
        <v>100000</v>
      </c>
      <c r="J3373" s="100"/>
      <c r="K3373" s="99">
        <f t="shared" si="80"/>
        <v>100000</v>
      </c>
      <c r="L3373" s="206"/>
    </row>
    <row r="3374" spans="1:12" x14ac:dyDescent="0.35">
      <c r="A3374" s="23">
        <v>22020411</v>
      </c>
      <c r="B3374" s="437" t="s">
        <v>2890</v>
      </c>
      <c r="C3374" s="23">
        <v>70133</v>
      </c>
      <c r="D3374" s="24">
        <v>0</v>
      </c>
      <c r="E3374" s="25">
        <v>2101</v>
      </c>
      <c r="F3374" s="23">
        <v>10721300</v>
      </c>
      <c r="G3374" s="26" t="s">
        <v>164</v>
      </c>
      <c r="H3374" s="67">
        <v>2400000</v>
      </c>
      <c r="I3374" s="224"/>
      <c r="J3374" s="67"/>
      <c r="K3374" s="428">
        <f t="shared" si="80"/>
        <v>2400000</v>
      </c>
      <c r="L3374" s="207"/>
    </row>
    <row r="3375" spans="1:12" x14ac:dyDescent="0.35">
      <c r="A3375" s="23">
        <v>22020411</v>
      </c>
      <c r="B3375" s="437" t="s">
        <v>2890</v>
      </c>
      <c r="C3375" s="23">
        <v>70131</v>
      </c>
      <c r="D3375" s="24">
        <v>0</v>
      </c>
      <c r="E3375" s="25">
        <v>2101</v>
      </c>
      <c r="F3375" s="23">
        <v>10721300</v>
      </c>
      <c r="G3375" s="26" t="s">
        <v>164</v>
      </c>
      <c r="H3375" s="27">
        <v>2400000</v>
      </c>
      <c r="I3375" s="215"/>
      <c r="J3375" s="27"/>
      <c r="K3375" s="27">
        <f t="shared" si="80"/>
        <v>2400000</v>
      </c>
      <c r="L3375" s="207"/>
    </row>
    <row r="3376" spans="1:12" x14ac:dyDescent="0.35">
      <c r="A3376" s="23">
        <v>22020411</v>
      </c>
      <c r="B3376" s="437" t="s">
        <v>2890</v>
      </c>
      <c r="C3376" s="23">
        <v>70133</v>
      </c>
      <c r="D3376" s="24">
        <v>0</v>
      </c>
      <c r="E3376" s="25">
        <v>2101</v>
      </c>
      <c r="F3376" s="23">
        <v>10721300</v>
      </c>
      <c r="G3376" s="26" t="s">
        <v>164</v>
      </c>
      <c r="H3376" s="27"/>
      <c r="I3376" s="215"/>
      <c r="J3376" s="39">
        <v>77000</v>
      </c>
      <c r="K3376" s="27">
        <f t="shared" si="80"/>
        <v>77000</v>
      </c>
      <c r="L3376" s="207"/>
    </row>
    <row r="3377" spans="1:12" x14ac:dyDescent="0.35">
      <c r="A3377" s="23">
        <v>22020411</v>
      </c>
      <c r="B3377" s="437" t="s">
        <v>2890</v>
      </c>
      <c r="C3377" s="23">
        <v>70133</v>
      </c>
      <c r="D3377" s="24">
        <v>0</v>
      </c>
      <c r="E3377" s="25">
        <v>2101</v>
      </c>
      <c r="F3377" s="23">
        <v>10721300</v>
      </c>
      <c r="G3377" s="26" t="s">
        <v>164</v>
      </c>
      <c r="H3377" s="27">
        <v>1050000</v>
      </c>
      <c r="I3377" s="215">
        <v>100000</v>
      </c>
      <c r="J3377" s="27"/>
      <c r="K3377" s="27">
        <f t="shared" si="80"/>
        <v>1050000</v>
      </c>
      <c r="L3377" s="207"/>
    </row>
    <row r="3378" spans="1:12" x14ac:dyDescent="0.35">
      <c r="A3378" s="23">
        <v>22020411</v>
      </c>
      <c r="B3378" s="437" t="s">
        <v>2890</v>
      </c>
      <c r="C3378" s="23">
        <v>71033</v>
      </c>
      <c r="D3378" s="24">
        <v>0</v>
      </c>
      <c r="E3378" s="25">
        <v>1100</v>
      </c>
      <c r="F3378" s="23">
        <v>10721300</v>
      </c>
      <c r="G3378" s="26" t="s">
        <v>164</v>
      </c>
      <c r="H3378" s="27">
        <v>2472183</v>
      </c>
      <c r="I3378" s="282"/>
      <c r="J3378" s="27"/>
      <c r="K3378" s="27">
        <f t="shared" si="80"/>
        <v>2472183</v>
      </c>
      <c r="L3378" s="207"/>
    </row>
    <row r="3379" spans="1:12" x14ac:dyDescent="0.35">
      <c r="A3379" s="23">
        <v>22020411</v>
      </c>
      <c r="B3379" s="437" t="s">
        <v>2890</v>
      </c>
      <c r="C3379" s="23">
        <v>70131</v>
      </c>
      <c r="D3379" s="24">
        <v>0</v>
      </c>
      <c r="E3379" s="25">
        <v>2101</v>
      </c>
      <c r="F3379" s="23">
        <v>10721300</v>
      </c>
      <c r="G3379" s="26" t="s">
        <v>227</v>
      </c>
      <c r="H3379" s="41">
        <v>732000</v>
      </c>
      <c r="I3379" s="220"/>
      <c r="J3379" s="41"/>
      <c r="K3379" s="27">
        <f t="shared" si="80"/>
        <v>732000</v>
      </c>
      <c r="L3379" s="561"/>
    </row>
    <row r="3380" spans="1:12" x14ac:dyDescent="0.35">
      <c r="A3380" s="23">
        <v>22020411</v>
      </c>
      <c r="B3380" s="437" t="s">
        <v>2891</v>
      </c>
      <c r="C3380" s="23">
        <v>70133</v>
      </c>
      <c r="D3380" s="24">
        <v>0</v>
      </c>
      <c r="E3380" s="25">
        <v>2101</v>
      </c>
      <c r="F3380" s="23">
        <v>10721300</v>
      </c>
      <c r="G3380" s="28" t="s">
        <v>164</v>
      </c>
      <c r="H3380" s="29">
        <v>250000</v>
      </c>
      <c r="I3380" s="217"/>
      <c r="J3380" s="52"/>
      <c r="K3380" s="29">
        <f t="shared" si="80"/>
        <v>250000</v>
      </c>
      <c r="L3380" s="559"/>
    </row>
    <row r="3381" spans="1:12" x14ac:dyDescent="0.35">
      <c r="A3381" s="34">
        <v>22020411</v>
      </c>
      <c r="B3381" s="437" t="s">
        <v>2892</v>
      </c>
      <c r="C3381" s="34">
        <v>70131</v>
      </c>
      <c r="D3381" s="35">
        <v>0</v>
      </c>
      <c r="E3381" s="36">
        <v>2101</v>
      </c>
      <c r="F3381" s="34">
        <v>10721300</v>
      </c>
      <c r="G3381" s="37" t="s">
        <v>227</v>
      </c>
      <c r="H3381" s="38">
        <v>0</v>
      </c>
      <c r="I3381" s="218">
        <v>970000</v>
      </c>
      <c r="J3381" s="44"/>
      <c r="K3381" s="38">
        <f t="shared" si="80"/>
        <v>0</v>
      </c>
      <c r="L3381" s="198"/>
    </row>
    <row r="3382" spans="1:12" x14ac:dyDescent="0.35">
      <c r="A3382" s="23">
        <v>22020411</v>
      </c>
      <c r="B3382" s="437" t="s">
        <v>2893</v>
      </c>
      <c r="C3382" s="23">
        <v>70131</v>
      </c>
      <c r="D3382" s="24">
        <v>0</v>
      </c>
      <c r="E3382" s="25">
        <v>2101</v>
      </c>
      <c r="F3382" s="23">
        <v>10721300</v>
      </c>
      <c r="G3382" s="26" t="s">
        <v>164</v>
      </c>
      <c r="H3382" s="101">
        <v>100000</v>
      </c>
      <c r="I3382" s="255">
        <v>134000</v>
      </c>
      <c r="J3382" s="102">
        <v>100000</v>
      </c>
      <c r="K3382" s="101">
        <f t="shared" si="80"/>
        <v>200000</v>
      </c>
      <c r="L3382" s="199"/>
    </row>
    <row r="3383" spans="1:12" x14ac:dyDescent="0.35">
      <c r="A3383" s="54">
        <v>22020411</v>
      </c>
      <c r="B3383" s="437" t="s">
        <v>2893</v>
      </c>
      <c r="C3383" s="54">
        <v>70133</v>
      </c>
      <c r="D3383" s="55">
        <v>0</v>
      </c>
      <c r="E3383" s="56">
        <v>2101</v>
      </c>
      <c r="F3383" s="54">
        <v>10721300</v>
      </c>
      <c r="G3383" s="57" t="s">
        <v>164</v>
      </c>
      <c r="H3383" s="58">
        <v>5550000</v>
      </c>
      <c r="I3383" s="221"/>
      <c r="J3383" s="87"/>
      <c r="K3383" s="58">
        <f t="shared" si="80"/>
        <v>5550000</v>
      </c>
      <c r="L3383" s="204" t="s">
        <v>2557</v>
      </c>
    </row>
    <row r="3384" spans="1:12" x14ac:dyDescent="0.35">
      <c r="A3384" s="54">
        <v>22020411</v>
      </c>
      <c r="B3384" s="437" t="s">
        <v>2893</v>
      </c>
      <c r="C3384" s="54">
        <v>70131</v>
      </c>
      <c r="D3384" s="55">
        <v>0</v>
      </c>
      <c r="E3384" s="56">
        <v>2101</v>
      </c>
      <c r="F3384" s="54">
        <v>10721300</v>
      </c>
      <c r="G3384" s="57" t="s">
        <v>227</v>
      </c>
      <c r="H3384" s="117">
        <v>136500</v>
      </c>
      <c r="I3384" s="263"/>
      <c r="J3384" s="117"/>
      <c r="K3384" s="117">
        <f t="shared" si="80"/>
        <v>136500</v>
      </c>
      <c r="L3384" s="204" t="s">
        <v>2558</v>
      </c>
    </row>
    <row r="3385" spans="1:12" x14ac:dyDescent="0.35">
      <c r="A3385" s="23">
        <v>22020410</v>
      </c>
      <c r="B3385" s="437" t="s">
        <v>2890</v>
      </c>
      <c r="C3385" s="23">
        <v>70133</v>
      </c>
      <c r="D3385" s="24">
        <v>0</v>
      </c>
      <c r="E3385" s="25">
        <v>2101</v>
      </c>
      <c r="F3385" s="23">
        <v>10721300</v>
      </c>
      <c r="G3385" s="26" t="s">
        <v>211</v>
      </c>
      <c r="H3385" s="27">
        <v>255675</v>
      </c>
      <c r="I3385" s="215">
        <v>106000</v>
      </c>
      <c r="J3385" s="27"/>
      <c r="K3385" s="39">
        <f t="shared" si="80"/>
        <v>255675</v>
      </c>
      <c r="L3385" s="199"/>
    </row>
    <row r="3386" spans="1:12" x14ac:dyDescent="0.35">
      <c r="A3386" s="23">
        <v>22020410</v>
      </c>
      <c r="B3386" s="437" t="s">
        <v>2893</v>
      </c>
      <c r="C3386" s="23">
        <v>70131</v>
      </c>
      <c r="D3386" s="24">
        <v>0</v>
      </c>
      <c r="E3386" s="25">
        <v>2101</v>
      </c>
      <c r="F3386" s="23">
        <v>10721300</v>
      </c>
      <c r="G3386" s="26" t="s">
        <v>211</v>
      </c>
      <c r="H3386" s="67">
        <v>308000</v>
      </c>
      <c r="I3386" s="224">
        <v>150000</v>
      </c>
      <c r="J3386" s="68">
        <v>192000</v>
      </c>
      <c r="K3386" s="67">
        <f t="shared" si="80"/>
        <v>500000</v>
      </c>
      <c r="L3386" s="199"/>
    </row>
    <row r="3387" spans="1:12" x14ac:dyDescent="0.35">
      <c r="A3387" s="23">
        <v>22020410</v>
      </c>
      <c r="B3387" s="437" t="s">
        <v>2893</v>
      </c>
      <c r="C3387" s="23">
        <v>70131</v>
      </c>
      <c r="D3387" s="24">
        <v>0</v>
      </c>
      <c r="E3387" s="25">
        <v>2101</v>
      </c>
      <c r="F3387" s="23">
        <v>10721300</v>
      </c>
      <c r="G3387" s="26" t="s">
        <v>211</v>
      </c>
      <c r="H3387" s="101">
        <v>100000</v>
      </c>
      <c r="I3387" s="255">
        <v>0</v>
      </c>
      <c r="J3387" s="102"/>
      <c r="K3387" s="101">
        <f t="shared" si="80"/>
        <v>100000</v>
      </c>
      <c r="L3387" s="199"/>
    </row>
    <row r="3388" spans="1:12" x14ac:dyDescent="0.35">
      <c r="A3388" s="54">
        <v>22020410</v>
      </c>
      <c r="B3388" s="437" t="s">
        <v>2893</v>
      </c>
      <c r="C3388" s="54">
        <v>70133</v>
      </c>
      <c r="D3388" s="55">
        <v>0</v>
      </c>
      <c r="E3388" s="56">
        <v>2101</v>
      </c>
      <c r="F3388" s="54">
        <v>10721300</v>
      </c>
      <c r="G3388" s="57" t="s">
        <v>211</v>
      </c>
      <c r="H3388" s="58">
        <v>1000000</v>
      </c>
      <c r="I3388" s="221"/>
      <c r="J3388" s="87">
        <v>10000000</v>
      </c>
      <c r="K3388" s="58">
        <f t="shared" si="80"/>
        <v>11000000</v>
      </c>
      <c r="L3388" s="204" t="s">
        <v>2557</v>
      </c>
    </row>
    <row r="3389" spans="1:12" x14ac:dyDescent="0.35">
      <c r="A3389" s="23">
        <v>22020406</v>
      </c>
      <c r="B3389" s="437" t="s">
        <v>2890</v>
      </c>
      <c r="C3389" s="23">
        <v>70133</v>
      </c>
      <c r="D3389" s="24">
        <v>0</v>
      </c>
      <c r="E3389" s="25">
        <v>2101</v>
      </c>
      <c r="F3389" s="23">
        <v>10721300</v>
      </c>
      <c r="G3389" s="26" t="s">
        <v>163</v>
      </c>
      <c r="H3389" s="67">
        <v>64000000</v>
      </c>
      <c r="I3389" s="224">
        <v>17701300</v>
      </c>
      <c r="J3389" s="67"/>
      <c r="K3389" s="428">
        <f t="shared" si="80"/>
        <v>64000000</v>
      </c>
      <c r="L3389" s="199"/>
    </row>
    <row r="3390" spans="1:12" x14ac:dyDescent="0.35">
      <c r="A3390" s="23">
        <v>22020406</v>
      </c>
      <c r="B3390" s="437" t="s">
        <v>2890</v>
      </c>
      <c r="C3390" s="23">
        <v>70131</v>
      </c>
      <c r="D3390" s="24">
        <v>0</v>
      </c>
      <c r="E3390" s="25">
        <v>2101</v>
      </c>
      <c r="F3390" s="23">
        <v>10721300</v>
      </c>
      <c r="G3390" s="26" t="s">
        <v>163</v>
      </c>
      <c r="H3390" s="27">
        <v>2400000</v>
      </c>
      <c r="I3390" s="215">
        <v>1809700</v>
      </c>
      <c r="J3390" s="27">
        <v>1000000</v>
      </c>
      <c r="K3390" s="27">
        <f t="shared" si="80"/>
        <v>3400000</v>
      </c>
      <c r="L3390" s="199"/>
    </row>
    <row r="3391" spans="1:12" x14ac:dyDescent="0.35">
      <c r="A3391" s="23">
        <v>22020406</v>
      </c>
      <c r="B3391" s="437" t="s">
        <v>2890</v>
      </c>
      <c r="C3391" s="23">
        <v>70133</v>
      </c>
      <c r="D3391" s="24">
        <v>0</v>
      </c>
      <c r="E3391" s="25">
        <v>2101</v>
      </c>
      <c r="F3391" s="23">
        <v>10721300</v>
      </c>
      <c r="G3391" s="26" t="s">
        <v>163</v>
      </c>
      <c r="H3391" s="27">
        <v>1974000</v>
      </c>
      <c r="I3391" s="215"/>
      <c r="J3391" s="27"/>
      <c r="K3391" s="27">
        <f t="shared" si="80"/>
        <v>1974000</v>
      </c>
      <c r="L3391" s="199"/>
    </row>
    <row r="3392" spans="1:12" x14ac:dyDescent="0.35">
      <c r="A3392" s="23">
        <v>22020406</v>
      </c>
      <c r="B3392" s="437" t="s">
        <v>2890</v>
      </c>
      <c r="C3392" s="23">
        <v>70133</v>
      </c>
      <c r="D3392" s="24">
        <v>0</v>
      </c>
      <c r="E3392" s="25">
        <v>2101</v>
      </c>
      <c r="F3392" s="23">
        <v>10721300</v>
      </c>
      <c r="G3392" s="26" t="s">
        <v>163</v>
      </c>
      <c r="H3392" s="27">
        <v>939750</v>
      </c>
      <c r="I3392" s="215">
        <v>132500</v>
      </c>
      <c r="J3392" s="27"/>
      <c r="K3392" s="39">
        <f t="shared" si="80"/>
        <v>939750</v>
      </c>
      <c r="L3392" s="199"/>
    </row>
    <row r="3393" spans="1:12" x14ac:dyDescent="0.35">
      <c r="A3393" s="23">
        <v>22020406</v>
      </c>
      <c r="B3393" s="437" t="s">
        <v>2890</v>
      </c>
      <c r="C3393" s="23">
        <v>70133</v>
      </c>
      <c r="D3393" s="24">
        <v>0</v>
      </c>
      <c r="E3393" s="25">
        <v>2101</v>
      </c>
      <c r="F3393" s="23">
        <v>10721300</v>
      </c>
      <c r="G3393" s="26" t="s">
        <v>163</v>
      </c>
      <c r="H3393" s="27">
        <v>68565</v>
      </c>
      <c r="I3393" s="215">
        <v>50000</v>
      </c>
      <c r="J3393" s="27"/>
      <c r="K3393" s="27">
        <f t="shared" si="80"/>
        <v>68565</v>
      </c>
      <c r="L3393" s="199"/>
    </row>
    <row r="3394" spans="1:12" x14ac:dyDescent="0.35">
      <c r="A3394" s="23">
        <v>22020406</v>
      </c>
      <c r="B3394" s="437" t="s">
        <v>2890</v>
      </c>
      <c r="C3394" s="23">
        <v>70131</v>
      </c>
      <c r="D3394" s="24">
        <v>0</v>
      </c>
      <c r="E3394" s="25">
        <v>2101</v>
      </c>
      <c r="F3394" s="23">
        <v>10721300</v>
      </c>
      <c r="G3394" s="26" t="s">
        <v>163</v>
      </c>
      <c r="H3394" s="27">
        <v>51240</v>
      </c>
      <c r="I3394" s="215">
        <v>50000</v>
      </c>
      <c r="J3394" s="27"/>
      <c r="K3394" s="27">
        <f t="shared" si="80"/>
        <v>51240</v>
      </c>
      <c r="L3394" s="199"/>
    </row>
    <row r="3395" spans="1:12" x14ac:dyDescent="0.35">
      <c r="A3395" s="23">
        <v>22020406</v>
      </c>
      <c r="B3395" s="437" t="s">
        <v>2890</v>
      </c>
      <c r="C3395" s="23">
        <v>70133</v>
      </c>
      <c r="D3395" s="24">
        <v>0</v>
      </c>
      <c r="E3395" s="25">
        <v>2101</v>
      </c>
      <c r="F3395" s="23">
        <v>10721300</v>
      </c>
      <c r="G3395" s="26" t="s">
        <v>163</v>
      </c>
      <c r="H3395" s="27">
        <v>384300</v>
      </c>
      <c r="I3395" s="215">
        <v>2400000</v>
      </c>
      <c r="J3395" s="27">
        <v>4470700</v>
      </c>
      <c r="K3395" s="27">
        <f t="shared" si="80"/>
        <v>4855000</v>
      </c>
      <c r="L3395" s="199"/>
    </row>
    <row r="3396" spans="1:12" x14ac:dyDescent="0.35">
      <c r="A3396" s="23">
        <v>22020406</v>
      </c>
      <c r="B3396" s="437" t="s">
        <v>2890</v>
      </c>
      <c r="C3396" s="23">
        <v>70131</v>
      </c>
      <c r="D3396" s="24">
        <v>0</v>
      </c>
      <c r="E3396" s="25">
        <v>2101</v>
      </c>
      <c r="F3396" s="23">
        <v>10721300</v>
      </c>
      <c r="G3396" s="26" t="s">
        <v>163</v>
      </c>
      <c r="H3396" s="27">
        <v>287700</v>
      </c>
      <c r="I3396" s="215"/>
      <c r="J3396" s="27"/>
      <c r="K3396" s="27">
        <f t="shared" si="80"/>
        <v>287700</v>
      </c>
      <c r="L3396" s="199"/>
    </row>
    <row r="3397" spans="1:12" x14ac:dyDescent="0.35">
      <c r="A3397" s="23">
        <v>22020406</v>
      </c>
      <c r="B3397" s="437" t="s">
        <v>2890</v>
      </c>
      <c r="C3397" s="23">
        <v>70131</v>
      </c>
      <c r="D3397" s="24">
        <v>0</v>
      </c>
      <c r="E3397" s="25">
        <v>2101</v>
      </c>
      <c r="F3397" s="23">
        <v>10721300</v>
      </c>
      <c r="G3397" s="26" t="s">
        <v>163</v>
      </c>
      <c r="H3397" s="27">
        <v>346500</v>
      </c>
      <c r="I3397" s="215">
        <v>120000</v>
      </c>
      <c r="J3397" s="27">
        <v>153500</v>
      </c>
      <c r="K3397" s="27">
        <f t="shared" si="80"/>
        <v>500000</v>
      </c>
      <c r="L3397" s="199"/>
    </row>
    <row r="3398" spans="1:12" x14ac:dyDescent="0.35">
      <c r="A3398" s="23">
        <v>22020406</v>
      </c>
      <c r="B3398" s="437" t="s">
        <v>2890</v>
      </c>
      <c r="C3398" s="23">
        <v>70133</v>
      </c>
      <c r="D3398" s="24">
        <v>0</v>
      </c>
      <c r="E3398" s="25">
        <v>2101</v>
      </c>
      <c r="F3398" s="23">
        <v>10721300</v>
      </c>
      <c r="G3398" s="26" t="s">
        <v>163</v>
      </c>
      <c r="H3398" s="67">
        <v>137050</v>
      </c>
      <c r="I3398" s="224">
        <v>32000</v>
      </c>
      <c r="J3398" s="67"/>
      <c r="K3398" s="67">
        <f t="shared" si="80"/>
        <v>137050</v>
      </c>
      <c r="L3398" s="199"/>
    </row>
    <row r="3399" spans="1:12" x14ac:dyDescent="0.35">
      <c r="A3399" s="23">
        <v>22020406</v>
      </c>
      <c r="B3399" s="437" t="s">
        <v>2890</v>
      </c>
      <c r="C3399" s="23">
        <v>70131</v>
      </c>
      <c r="D3399" s="24">
        <v>0</v>
      </c>
      <c r="E3399" s="25">
        <v>2101</v>
      </c>
      <c r="F3399" s="23">
        <v>10721300</v>
      </c>
      <c r="G3399" s="26" t="s">
        <v>163</v>
      </c>
      <c r="H3399" s="67">
        <v>168000</v>
      </c>
      <c r="I3399" s="224">
        <v>20000</v>
      </c>
      <c r="J3399" s="67"/>
      <c r="K3399" s="67">
        <f t="shared" si="80"/>
        <v>168000</v>
      </c>
      <c r="L3399" s="199"/>
    </row>
    <row r="3400" spans="1:12" x14ac:dyDescent="0.35">
      <c r="A3400" s="23">
        <v>22020406</v>
      </c>
      <c r="B3400" s="437" t="s">
        <v>2890</v>
      </c>
      <c r="C3400" s="23">
        <v>70133</v>
      </c>
      <c r="D3400" s="24">
        <v>0</v>
      </c>
      <c r="E3400" s="25">
        <v>2101</v>
      </c>
      <c r="F3400" s="23">
        <v>10721300</v>
      </c>
      <c r="G3400" s="26" t="s">
        <v>163</v>
      </c>
      <c r="H3400" s="27">
        <v>0</v>
      </c>
      <c r="I3400" s="215">
        <v>889000</v>
      </c>
      <c r="J3400" s="41"/>
      <c r="K3400" s="39">
        <f t="shared" si="80"/>
        <v>0</v>
      </c>
      <c r="L3400" s="199"/>
    </row>
    <row r="3401" spans="1:12" x14ac:dyDescent="0.35">
      <c r="A3401" s="23">
        <v>22020406</v>
      </c>
      <c r="B3401" s="437" t="s">
        <v>2890</v>
      </c>
      <c r="C3401" s="23">
        <v>71033</v>
      </c>
      <c r="D3401" s="24">
        <v>0</v>
      </c>
      <c r="E3401" s="25">
        <v>1100</v>
      </c>
      <c r="F3401" s="23">
        <v>10721300</v>
      </c>
      <c r="G3401" s="26" t="s">
        <v>163</v>
      </c>
      <c r="H3401" s="27">
        <v>3077415.6</v>
      </c>
      <c r="I3401" s="282">
        <v>26500</v>
      </c>
      <c r="J3401" s="27"/>
      <c r="K3401" s="27">
        <f t="shared" si="80"/>
        <v>3077415.6</v>
      </c>
      <c r="L3401" s="199"/>
    </row>
    <row r="3402" spans="1:12" x14ac:dyDescent="0.35">
      <c r="A3402" s="23">
        <v>22020406</v>
      </c>
      <c r="B3402" s="437" t="s">
        <v>2890</v>
      </c>
      <c r="C3402" s="23">
        <v>70131</v>
      </c>
      <c r="D3402" s="24">
        <v>0</v>
      </c>
      <c r="E3402" s="25">
        <v>2101</v>
      </c>
      <c r="F3402" s="23">
        <v>10721300</v>
      </c>
      <c r="G3402" s="26" t="s">
        <v>163</v>
      </c>
      <c r="H3402" s="27">
        <v>344400</v>
      </c>
      <c r="I3402" s="215">
        <v>28000</v>
      </c>
      <c r="J3402" s="27"/>
      <c r="K3402" s="27">
        <f t="shared" si="80"/>
        <v>344400</v>
      </c>
      <c r="L3402" s="200"/>
    </row>
    <row r="3403" spans="1:12" x14ac:dyDescent="0.35">
      <c r="A3403" s="23">
        <v>22020406</v>
      </c>
      <c r="B3403" s="437" t="s">
        <v>2890</v>
      </c>
      <c r="C3403" s="23">
        <v>70131</v>
      </c>
      <c r="D3403" s="24">
        <v>0</v>
      </c>
      <c r="E3403" s="25">
        <v>2101</v>
      </c>
      <c r="F3403" s="23">
        <v>10721300</v>
      </c>
      <c r="G3403" s="26" t="s">
        <v>163</v>
      </c>
      <c r="H3403" s="41">
        <v>232200</v>
      </c>
      <c r="I3403" s="220">
        <v>98600</v>
      </c>
      <c r="J3403" s="41"/>
      <c r="K3403" s="27">
        <f t="shared" si="80"/>
        <v>232200</v>
      </c>
      <c r="L3403" s="201"/>
    </row>
    <row r="3404" spans="1:12" x14ac:dyDescent="0.35">
      <c r="A3404" s="23">
        <v>22020406</v>
      </c>
      <c r="B3404" s="437" t="s">
        <v>2891</v>
      </c>
      <c r="C3404" s="23">
        <v>70131</v>
      </c>
      <c r="D3404" s="24">
        <v>0</v>
      </c>
      <c r="E3404" s="25">
        <v>2101</v>
      </c>
      <c r="F3404" s="23">
        <v>10720500</v>
      </c>
      <c r="G3404" s="26" t="s">
        <v>163</v>
      </c>
      <c r="H3404" s="67">
        <v>205905</v>
      </c>
      <c r="I3404" s="224">
        <v>366100</v>
      </c>
      <c r="J3404" s="67">
        <v>294095</v>
      </c>
      <c r="K3404" s="67">
        <f>SUM(H3404,J3404)</f>
        <v>500000</v>
      </c>
      <c r="L3404" s="199"/>
    </row>
    <row r="3405" spans="1:12" x14ac:dyDescent="0.35">
      <c r="A3405" s="23">
        <v>22020406</v>
      </c>
      <c r="B3405" s="437" t="s">
        <v>2891</v>
      </c>
      <c r="C3405" s="23">
        <v>70133</v>
      </c>
      <c r="D3405" s="24" t="s">
        <v>192</v>
      </c>
      <c r="E3405" s="85" t="s">
        <v>2619</v>
      </c>
      <c r="F3405" s="23">
        <v>10721300</v>
      </c>
      <c r="G3405" s="26" t="s">
        <v>163</v>
      </c>
      <c r="H3405" s="27">
        <v>30026.052</v>
      </c>
      <c r="I3405" s="215"/>
      <c r="J3405" s="27">
        <v>500000</v>
      </c>
      <c r="K3405" s="27">
        <f>SUM(H3405,J3405)</f>
        <v>530026.05200000003</v>
      </c>
      <c r="L3405" s="199"/>
    </row>
    <row r="3406" spans="1:12" x14ac:dyDescent="0.35">
      <c r="A3406" s="411">
        <v>22020406</v>
      </c>
      <c r="B3406" s="437" t="s">
        <v>2891</v>
      </c>
      <c r="C3406" s="411">
        <v>70131</v>
      </c>
      <c r="D3406" s="411" t="s">
        <v>192</v>
      </c>
      <c r="E3406" s="413" t="s">
        <v>193</v>
      </c>
      <c r="F3406" s="411">
        <v>10721300</v>
      </c>
      <c r="G3406" s="469" t="s">
        <v>163</v>
      </c>
      <c r="H3406" s="419">
        <v>17712.197999999997</v>
      </c>
      <c r="I3406" s="422"/>
      <c r="J3406" s="531">
        <v>81288</v>
      </c>
      <c r="K3406" s="538">
        <f>SUM(H3406,J3406)</f>
        <v>99000.198000000004</v>
      </c>
      <c r="L3406" s="396"/>
    </row>
    <row r="3407" spans="1:12" x14ac:dyDescent="0.35">
      <c r="A3407" s="23">
        <v>22020406</v>
      </c>
      <c r="B3407" s="437" t="s">
        <v>2891</v>
      </c>
      <c r="C3407" s="23">
        <v>70131</v>
      </c>
      <c r="D3407" s="24">
        <v>0</v>
      </c>
      <c r="E3407" s="25">
        <v>2101</v>
      </c>
      <c r="F3407" s="23">
        <v>10721300</v>
      </c>
      <c r="G3407" s="26" t="s">
        <v>163</v>
      </c>
      <c r="H3407" s="27">
        <v>1848000</v>
      </c>
      <c r="I3407" s="215">
        <v>294000</v>
      </c>
      <c r="J3407" s="27">
        <v>294000</v>
      </c>
      <c r="K3407" s="27">
        <f>H3407+J3407</f>
        <v>2142000</v>
      </c>
      <c r="L3407" s="199"/>
    </row>
    <row r="3408" spans="1:12" x14ac:dyDescent="0.35">
      <c r="A3408" s="23">
        <v>22020406</v>
      </c>
      <c r="B3408" s="437" t="s">
        <v>2891</v>
      </c>
      <c r="C3408" s="23">
        <v>70131</v>
      </c>
      <c r="D3408" s="24">
        <v>0</v>
      </c>
      <c r="E3408" s="25">
        <v>2101</v>
      </c>
      <c r="F3408" s="23">
        <v>10721300</v>
      </c>
      <c r="G3408" s="26" t="s">
        <v>163</v>
      </c>
      <c r="H3408" s="67">
        <v>3352230</v>
      </c>
      <c r="I3408" s="224"/>
      <c r="J3408" s="67"/>
      <c r="K3408" s="67">
        <f>SUM(H3408,J3408)</f>
        <v>3352230</v>
      </c>
      <c r="L3408" s="199"/>
    </row>
    <row r="3409" spans="1:12" x14ac:dyDescent="0.35">
      <c r="A3409" s="23">
        <v>22020406</v>
      </c>
      <c r="B3409" s="437" t="s">
        <v>2891</v>
      </c>
      <c r="C3409" s="23">
        <v>70133</v>
      </c>
      <c r="D3409" s="24">
        <v>0</v>
      </c>
      <c r="E3409" s="25">
        <v>2101</v>
      </c>
      <c r="F3409" s="23">
        <v>10721300</v>
      </c>
      <c r="G3409" s="26" t="s">
        <v>163</v>
      </c>
      <c r="H3409" s="27">
        <v>508200</v>
      </c>
      <c r="I3409" s="215">
        <v>23500</v>
      </c>
      <c r="J3409" s="27">
        <v>300000</v>
      </c>
      <c r="K3409" s="27">
        <f>SUM(H3409,J3409)</f>
        <v>808200</v>
      </c>
      <c r="L3409" s="199"/>
    </row>
    <row r="3410" spans="1:12" x14ac:dyDescent="0.35">
      <c r="A3410" s="23">
        <v>22020406</v>
      </c>
      <c r="B3410" s="437" t="s">
        <v>2891</v>
      </c>
      <c r="C3410" s="23">
        <v>70133</v>
      </c>
      <c r="D3410" s="24">
        <v>0</v>
      </c>
      <c r="E3410" s="25">
        <v>2101</v>
      </c>
      <c r="F3410" s="23">
        <v>10721300</v>
      </c>
      <c r="G3410" s="26" t="s">
        <v>163</v>
      </c>
      <c r="H3410" s="67">
        <v>1108800</v>
      </c>
      <c r="I3410" s="224">
        <v>120000</v>
      </c>
      <c r="J3410" s="67"/>
      <c r="K3410" s="67">
        <f>SUM(H3410,J3410)</f>
        <v>1108800</v>
      </c>
      <c r="L3410" s="199"/>
    </row>
    <row r="3411" spans="1:12" x14ac:dyDescent="0.35">
      <c r="A3411" s="23">
        <v>22020406</v>
      </c>
      <c r="B3411" s="437" t="s">
        <v>2891</v>
      </c>
      <c r="C3411" s="23">
        <v>70131</v>
      </c>
      <c r="D3411" s="24">
        <v>0</v>
      </c>
      <c r="E3411" s="25">
        <v>2101</v>
      </c>
      <c r="F3411" s="23">
        <v>10721300</v>
      </c>
      <c r="G3411" s="26" t="s">
        <v>163</v>
      </c>
      <c r="H3411" s="27">
        <v>3023685</v>
      </c>
      <c r="I3411" s="215">
        <v>2950600</v>
      </c>
      <c r="J3411" s="27">
        <v>8500000</v>
      </c>
      <c r="K3411" s="27">
        <f>H3411+J3411</f>
        <v>11523685</v>
      </c>
      <c r="L3411" s="199"/>
    </row>
    <row r="3412" spans="1:12" x14ac:dyDescent="0.35">
      <c r="A3412" s="23">
        <v>22020406</v>
      </c>
      <c r="B3412" s="437" t="s">
        <v>2891</v>
      </c>
      <c r="C3412" s="23">
        <v>70133</v>
      </c>
      <c r="D3412" s="24">
        <v>0</v>
      </c>
      <c r="E3412" s="25">
        <v>2101</v>
      </c>
      <c r="F3412" s="23">
        <v>10721300</v>
      </c>
      <c r="G3412" s="26" t="s">
        <v>163</v>
      </c>
      <c r="H3412" s="27">
        <v>220500</v>
      </c>
      <c r="I3412" s="215">
        <v>55000</v>
      </c>
      <c r="J3412" s="27">
        <v>200000</v>
      </c>
      <c r="K3412" s="27">
        <f t="shared" ref="K3412:K3436" si="81">SUM(H3412,J3412)</f>
        <v>420500</v>
      </c>
      <c r="L3412" s="199"/>
    </row>
    <row r="3413" spans="1:12" x14ac:dyDescent="0.35">
      <c r="A3413" s="23">
        <v>22020406</v>
      </c>
      <c r="B3413" s="437" t="s">
        <v>2892</v>
      </c>
      <c r="C3413" s="23">
        <v>70133</v>
      </c>
      <c r="D3413" s="24">
        <v>0</v>
      </c>
      <c r="E3413" s="25">
        <v>2101</v>
      </c>
      <c r="F3413" s="23">
        <v>10721300</v>
      </c>
      <c r="G3413" s="26" t="s">
        <v>163</v>
      </c>
      <c r="H3413" s="27">
        <v>294000</v>
      </c>
      <c r="I3413" s="215">
        <v>47500</v>
      </c>
      <c r="J3413" s="27"/>
      <c r="K3413" s="27">
        <f t="shared" si="81"/>
        <v>294000</v>
      </c>
      <c r="L3413" s="199"/>
    </row>
    <row r="3414" spans="1:12" x14ac:dyDescent="0.35">
      <c r="A3414" s="23">
        <v>22020406</v>
      </c>
      <c r="B3414" s="437" t="s">
        <v>2892</v>
      </c>
      <c r="C3414" s="23">
        <v>70133</v>
      </c>
      <c r="D3414" s="24">
        <v>0</v>
      </c>
      <c r="E3414" s="25">
        <v>2101</v>
      </c>
      <c r="F3414" s="23">
        <v>10721300</v>
      </c>
      <c r="G3414" s="26" t="s">
        <v>163</v>
      </c>
      <c r="H3414" s="27">
        <v>1143828</v>
      </c>
      <c r="I3414" s="215"/>
      <c r="J3414" s="27"/>
      <c r="K3414" s="27">
        <f t="shared" si="81"/>
        <v>1143828</v>
      </c>
      <c r="L3414" s="199"/>
    </row>
    <row r="3415" spans="1:12" x14ac:dyDescent="0.35">
      <c r="A3415" s="23">
        <v>22020406</v>
      </c>
      <c r="B3415" s="437" t="s">
        <v>2892</v>
      </c>
      <c r="C3415" s="23">
        <v>70131</v>
      </c>
      <c r="D3415" s="24">
        <v>0</v>
      </c>
      <c r="E3415" s="25">
        <v>2101</v>
      </c>
      <c r="F3415" s="23">
        <v>10721300</v>
      </c>
      <c r="G3415" s="26" t="s">
        <v>163</v>
      </c>
      <c r="H3415" s="27">
        <v>7214907</v>
      </c>
      <c r="I3415" s="215">
        <v>577000</v>
      </c>
      <c r="J3415" s="27"/>
      <c r="K3415" s="27">
        <f t="shared" si="81"/>
        <v>7214907</v>
      </c>
      <c r="L3415" s="199"/>
    </row>
    <row r="3416" spans="1:12" x14ac:dyDescent="0.35">
      <c r="A3416" s="23">
        <v>22020406</v>
      </c>
      <c r="B3416" s="437" t="s">
        <v>2893</v>
      </c>
      <c r="C3416" s="23">
        <v>70131</v>
      </c>
      <c r="D3416" s="24">
        <v>0</v>
      </c>
      <c r="E3416" s="25">
        <v>2101</v>
      </c>
      <c r="F3416" s="23">
        <v>10721300</v>
      </c>
      <c r="G3416" s="26" t="s">
        <v>163</v>
      </c>
      <c r="H3416" s="67">
        <v>2184000</v>
      </c>
      <c r="I3416" s="224">
        <v>700000</v>
      </c>
      <c r="J3416" s="271">
        <v>-1000000</v>
      </c>
      <c r="K3416" s="67">
        <f t="shared" si="81"/>
        <v>1184000</v>
      </c>
      <c r="L3416" s="199"/>
    </row>
    <row r="3417" spans="1:12" x14ac:dyDescent="0.35">
      <c r="A3417" s="23">
        <v>22020406</v>
      </c>
      <c r="B3417" s="437" t="s">
        <v>2893</v>
      </c>
      <c r="C3417" s="23">
        <v>70131</v>
      </c>
      <c r="D3417" s="24">
        <v>0</v>
      </c>
      <c r="E3417" s="25">
        <v>2101</v>
      </c>
      <c r="F3417" s="23">
        <v>10721300</v>
      </c>
      <c r="G3417" s="26" t="s">
        <v>163</v>
      </c>
      <c r="H3417" s="67">
        <v>210000</v>
      </c>
      <c r="I3417" s="224">
        <v>110000</v>
      </c>
      <c r="J3417" s="67"/>
      <c r="K3417" s="67">
        <f t="shared" si="81"/>
        <v>210000</v>
      </c>
      <c r="L3417" s="199"/>
    </row>
    <row r="3418" spans="1:12" x14ac:dyDescent="0.35">
      <c r="A3418" s="23">
        <v>22020406</v>
      </c>
      <c r="B3418" s="437" t="s">
        <v>2893</v>
      </c>
      <c r="C3418" s="23">
        <v>70133</v>
      </c>
      <c r="D3418" s="24">
        <v>0</v>
      </c>
      <c r="E3418" s="25">
        <v>2101</v>
      </c>
      <c r="F3418" s="23">
        <v>10721300</v>
      </c>
      <c r="G3418" s="26" t="s">
        <v>163</v>
      </c>
      <c r="H3418" s="67">
        <v>2554913</v>
      </c>
      <c r="I3418" s="224">
        <v>961250</v>
      </c>
      <c r="J3418" s="67"/>
      <c r="K3418" s="67">
        <f t="shared" si="81"/>
        <v>2554913</v>
      </c>
      <c r="L3418" s="199"/>
    </row>
    <row r="3419" spans="1:12" x14ac:dyDescent="0.35">
      <c r="A3419" s="23">
        <v>22020406</v>
      </c>
      <c r="B3419" s="437" t="s">
        <v>2893</v>
      </c>
      <c r="C3419" s="23">
        <v>70133</v>
      </c>
      <c r="D3419" s="24">
        <v>0</v>
      </c>
      <c r="E3419" s="25">
        <v>2101</v>
      </c>
      <c r="F3419" s="23">
        <v>10721300</v>
      </c>
      <c r="G3419" s="26" t="s">
        <v>163</v>
      </c>
      <c r="H3419" s="27">
        <v>1294440</v>
      </c>
      <c r="I3419" s="215">
        <v>180000</v>
      </c>
      <c r="J3419" s="27"/>
      <c r="K3419" s="27">
        <f t="shared" si="81"/>
        <v>1294440</v>
      </c>
      <c r="L3419" s="199"/>
    </row>
    <row r="3420" spans="1:12" x14ac:dyDescent="0.35">
      <c r="A3420" s="23">
        <v>22020406</v>
      </c>
      <c r="B3420" s="437" t="s">
        <v>2893</v>
      </c>
      <c r="C3420" s="23">
        <v>70131</v>
      </c>
      <c r="D3420" s="24">
        <v>0</v>
      </c>
      <c r="E3420" s="25">
        <v>2101</v>
      </c>
      <c r="F3420" s="23">
        <v>10721300</v>
      </c>
      <c r="G3420" s="26" t="s">
        <v>163</v>
      </c>
      <c r="H3420" s="67">
        <v>1183526.5</v>
      </c>
      <c r="I3420" s="224">
        <v>787600</v>
      </c>
      <c r="J3420" s="68">
        <v>316473.5</v>
      </c>
      <c r="K3420" s="67">
        <f t="shared" si="81"/>
        <v>1500000</v>
      </c>
      <c r="L3420" s="199"/>
    </row>
    <row r="3421" spans="1:12" x14ac:dyDescent="0.35">
      <c r="A3421" s="23">
        <v>22020406</v>
      </c>
      <c r="B3421" s="437" t="s">
        <v>2893</v>
      </c>
      <c r="C3421" s="23">
        <v>70133</v>
      </c>
      <c r="D3421" s="24">
        <v>0</v>
      </c>
      <c r="E3421" s="25">
        <v>2101</v>
      </c>
      <c r="F3421" s="23">
        <v>10721300</v>
      </c>
      <c r="G3421" s="26" t="s">
        <v>163</v>
      </c>
      <c r="H3421" s="27">
        <v>354375</v>
      </c>
      <c r="I3421" s="215">
        <v>50000</v>
      </c>
      <c r="J3421" s="27">
        <v>200000</v>
      </c>
      <c r="K3421" s="27">
        <f t="shared" si="81"/>
        <v>554375</v>
      </c>
      <c r="L3421" s="199"/>
    </row>
    <row r="3422" spans="1:12" x14ac:dyDescent="0.35">
      <c r="A3422" s="23">
        <v>22020406</v>
      </c>
      <c r="B3422" s="437" t="s">
        <v>2893</v>
      </c>
      <c r="C3422" s="23">
        <v>70133</v>
      </c>
      <c r="D3422" s="24">
        <v>0</v>
      </c>
      <c r="E3422" s="25">
        <v>2101</v>
      </c>
      <c r="F3422" s="23">
        <v>10721300</v>
      </c>
      <c r="G3422" s="26" t="s">
        <v>163</v>
      </c>
      <c r="H3422" s="101">
        <v>10435320</v>
      </c>
      <c r="I3422" s="255">
        <v>3922575</v>
      </c>
      <c r="J3422" s="101"/>
      <c r="K3422" s="101">
        <f t="shared" si="81"/>
        <v>10435320</v>
      </c>
      <c r="L3422" s="200"/>
    </row>
    <row r="3423" spans="1:12" x14ac:dyDescent="0.35">
      <c r="A3423" s="34">
        <v>22020406</v>
      </c>
      <c r="B3423" s="437" t="s">
        <v>2893</v>
      </c>
      <c r="C3423" s="34">
        <v>70133</v>
      </c>
      <c r="D3423" s="35">
        <v>0</v>
      </c>
      <c r="E3423" s="36">
        <v>2101</v>
      </c>
      <c r="F3423" s="34">
        <v>10721300</v>
      </c>
      <c r="G3423" s="37" t="s">
        <v>163</v>
      </c>
      <c r="H3423" s="99">
        <v>16682610</v>
      </c>
      <c r="I3423" s="254">
        <v>6435000</v>
      </c>
      <c r="J3423" s="528">
        <v>-7000000</v>
      </c>
      <c r="K3423" s="99">
        <f t="shared" si="81"/>
        <v>9682610</v>
      </c>
      <c r="L3423" s="198"/>
    </row>
    <row r="3424" spans="1:12" x14ac:dyDescent="0.35">
      <c r="A3424" s="23">
        <v>22020406</v>
      </c>
      <c r="B3424" s="437" t="s">
        <v>2893</v>
      </c>
      <c r="C3424" s="23">
        <v>70131</v>
      </c>
      <c r="D3424" s="24">
        <v>0</v>
      </c>
      <c r="E3424" s="25">
        <v>2101</v>
      </c>
      <c r="F3424" s="23">
        <v>10721300</v>
      </c>
      <c r="G3424" s="26" t="s">
        <v>163</v>
      </c>
      <c r="H3424" s="101">
        <v>1767265.5</v>
      </c>
      <c r="I3424" s="255">
        <v>1472000</v>
      </c>
      <c r="J3424" s="101">
        <v>732734</v>
      </c>
      <c r="K3424" s="101">
        <f t="shared" si="81"/>
        <v>2499999.5</v>
      </c>
      <c r="L3424" s="199"/>
    </row>
    <row r="3425" spans="1:12" x14ac:dyDescent="0.35">
      <c r="A3425" s="23">
        <v>22020406</v>
      </c>
      <c r="B3425" s="437" t="s">
        <v>2893</v>
      </c>
      <c r="C3425" s="23">
        <v>70133</v>
      </c>
      <c r="D3425" s="24">
        <v>0</v>
      </c>
      <c r="E3425" s="25">
        <v>2101</v>
      </c>
      <c r="F3425" s="23">
        <v>10721300</v>
      </c>
      <c r="G3425" s="26" t="s">
        <v>163</v>
      </c>
      <c r="H3425" s="101">
        <v>421680</v>
      </c>
      <c r="I3425" s="255">
        <v>455050</v>
      </c>
      <c r="J3425" s="101"/>
      <c r="K3425" s="101">
        <f t="shared" si="81"/>
        <v>421680</v>
      </c>
      <c r="L3425" s="200"/>
    </row>
    <row r="3426" spans="1:12" x14ac:dyDescent="0.35">
      <c r="A3426" s="54">
        <v>22020406</v>
      </c>
      <c r="B3426" s="437" t="s">
        <v>2893</v>
      </c>
      <c r="C3426" s="54">
        <v>70131</v>
      </c>
      <c r="D3426" s="55">
        <v>0</v>
      </c>
      <c r="E3426" s="56">
        <v>2101</v>
      </c>
      <c r="F3426" s="54">
        <v>10721300</v>
      </c>
      <c r="G3426" s="57" t="s">
        <v>163</v>
      </c>
      <c r="H3426" s="58">
        <v>159390</v>
      </c>
      <c r="I3426" s="221">
        <v>60900</v>
      </c>
      <c r="J3426" s="58">
        <v>500000</v>
      </c>
      <c r="K3426" s="58">
        <f t="shared" si="81"/>
        <v>659390</v>
      </c>
      <c r="L3426" s="204" t="s">
        <v>2555</v>
      </c>
    </row>
    <row r="3427" spans="1:12" x14ac:dyDescent="0.35">
      <c r="A3427" s="54">
        <v>22020406</v>
      </c>
      <c r="B3427" s="437" t="s">
        <v>2893</v>
      </c>
      <c r="C3427" s="54">
        <v>70133</v>
      </c>
      <c r="D3427" s="55">
        <v>0</v>
      </c>
      <c r="E3427" s="56">
        <v>2101</v>
      </c>
      <c r="F3427" s="54">
        <v>10721300</v>
      </c>
      <c r="G3427" s="57" t="s">
        <v>163</v>
      </c>
      <c r="H3427" s="58">
        <v>1134000</v>
      </c>
      <c r="I3427" s="221">
        <v>171100</v>
      </c>
      <c r="J3427" s="58">
        <v>7000000</v>
      </c>
      <c r="K3427" s="58">
        <f t="shared" si="81"/>
        <v>8134000</v>
      </c>
      <c r="L3427" s="204" t="s">
        <v>2557</v>
      </c>
    </row>
    <row r="3428" spans="1:12" x14ac:dyDescent="0.35">
      <c r="A3428" s="54">
        <v>22020406</v>
      </c>
      <c r="B3428" s="437" t="s">
        <v>2893</v>
      </c>
      <c r="C3428" s="54">
        <v>70131</v>
      </c>
      <c r="D3428" s="55">
        <v>0</v>
      </c>
      <c r="E3428" s="56">
        <v>2101</v>
      </c>
      <c r="F3428" s="54">
        <v>10721300</v>
      </c>
      <c r="G3428" s="57" t="s">
        <v>163</v>
      </c>
      <c r="H3428" s="117">
        <v>37800</v>
      </c>
      <c r="I3428" s="263"/>
      <c r="J3428" s="117">
        <v>2000000</v>
      </c>
      <c r="K3428" s="117">
        <f t="shared" si="81"/>
        <v>2037800</v>
      </c>
      <c r="L3428" s="204" t="s">
        <v>2558</v>
      </c>
    </row>
    <row r="3429" spans="1:12" x14ac:dyDescent="0.35">
      <c r="A3429" s="23">
        <v>22020406</v>
      </c>
      <c r="B3429" s="437" t="s">
        <v>2893</v>
      </c>
      <c r="C3429" s="23">
        <v>70133</v>
      </c>
      <c r="D3429" s="24">
        <v>0</v>
      </c>
      <c r="E3429" s="25">
        <v>2101</v>
      </c>
      <c r="F3429" s="23">
        <v>10721300</v>
      </c>
      <c r="G3429" s="26" t="s">
        <v>163</v>
      </c>
      <c r="H3429" s="106">
        <v>50000</v>
      </c>
      <c r="I3429" s="260"/>
      <c r="J3429" s="106"/>
      <c r="K3429" s="101">
        <f t="shared" si="81"/>
        <v>50000</v>
      </c>
      <c r="L3429" s="199"/>
    </row>
    <row r="3430" spans="1:12" x14ac:dyDescent="0.35">
      <c r="A3430" s="23">
        <v>22020406</v>
      </c>
      <c r="B3430" s="437" t="s">
        <v>2893</v>
      </c>
      <c r="C3430" s="23">
        <v>70133</v>
      </c>
      <c r="D3430" s="24">
        <v>0</v>
      </c>
      <c r="E3430" s="25">
        <v>2101</v>
      </c>
      <c r="F3430" s="23">
        <v>10721300</v>
      </c>
      <c r="G3430" s="26" t="s">
        <v>163</v>
      </c>
      <c r="H3430" s="101">
        <v>877800</v>
      </c>
      <c r="I3430" s="255">
        <v>561000</v>
      </c>
      <c r="J3430" s="101">
        <v>200000</v>
      </c>
      <c r="K3430" s="101">
        <f t="shared" si="81"/>
        <v>1077800</v>
      </c>
      <c r="L3430" s="199"/>
    </row>
    <row r="3431" spans="1:12" x14ac:dyDescent="0.35">
      <c r="A3431" s="23">
        <v>22020406</v>
      </c>
      <c r="B3431" s="437" t="s">
        <v>2893</v>
      </c>
      <c r="C3431" s="23">
        <v>70131</v>
      </c>
      <c r="D3431" s="24">
        <v>0</v>
      </c>
      <c r="E3431" s="25">
        <v>2101</v>
      </c>
      <c r="F3431" s="23">
        <v>10721300</v>
      </c>
      <c r="G3431" s="26" t="s">
        <v>163</v>
      </c>
      <c r="H3431" s="101">
        <v>365190</v>
      </c>
      <c r="I3431" s="255">
        <v>111450</v>
      </c>
      <c r="J3431" s="101"/>
      <c r="K3431" s="101">
        <f t="shared" si="81"/>
        <v>365190</v>
      </c>
      <c r="L3431" s="199"/>
    </row>
    <row r="3432" spans="1:12" x14ac:dyDescent="0.35">
      <c r="A3432" s="23">
        <v>22020406</v>
      </c>
      <c r="B3432" s="437" t="s">
        <v>2893</v>
      </c>
      <c r="C3432" s="23">
        <v>70133</v>
      </c>
      <c r="D3432" s="24">
        <v>0</v>
      </c>
      <c r="E3432" s="23">
        <v>2101</v>
      </c>
      <c r="F3432" s="23">
        <v>10721300</v>
      </c>
      <c r="G3432" s="26" t="s">
        <v>163</v>
      </c>
      <c r="H3432" s="101">
        <v>98700</v>
      </c>
      <c r="I3432" s="255">
        <v>10000</v>
      </c>
      <c r="J3432" s="101"/>
      <c r="K3432" s="101">
        <f t="shared" si="81"/>
        <v>98700</v>
      </c>
      <c r="L3432" s="199"/>
    </row>
    <row r="3433" spans="1:12" x14ac:dyDescent="0.35">
      <c r="A3433" s="23">
        <v>22020406</v>
      </c>
      <c r="B3433" s="437" t="s">
        <v>2893</v>
      </c>
      <c r="C3433" s="23">
        <v>70131</v>
      </c>
      <c r="D3433" s="24">
        <v>0</v>
      </c>
      <c r="E3433" s="25">
        <v>2101</v>
      </c>
      <c r="F3433" s="23">
        <v>10721300</v>
      </c>
      <c r="G3433" s="26" t="s">
        <v>163</v>
      </c>
      <c r="H3433" s="101">
        <v>51455</v>
      </c>
      <c r="I3433" s="255">
        <v>0</v>
      </c>
      <c r="J3433" s="106"/>
      <c r="K3433" s="101">
        <f t="shared" si="81"/>
        <v>51455</v>
      </c>
      <c r="L3433" s="199"/>
    </row>
    <row r="3434" spans="1:12" x14ac:dyDescent="0.35">
      <c r="A3434" s="23">
        <v>22020406</v>
      </c>
      <c r="B3434" s="437" t="s">
        <v>2891</v>
      </c>
      <c r="C3434" s="23">
        <v>70131</v>
      </c>
      <c r="D3434" s="24">
        <v>0</v>
      </c>
      <c r="E3434" s="25">
        <v>2101</v>
      </c>
      <c r="F3434" s="23">
        <v>10721300</v>
      </c>
      <c r="G3434" s="26" t="s">
        <v>163</v>
      </c>
      <c r="H3434" s="136">
        <v>100000</v>
      </c>
      <c r="I3434" s="270">
        <v>1348320</v>
      </c>
      <c r="J3434" s="136">
        <v>1300000</v>
      </c>
      <c r="K3434" s="135">
        <f t="shared" si="81"/>
        <v>1400000</v>
      </c>
      <c r="L3434" s="199"/>
    </row>
    <row r="3435" spans="1:12" x14ac:dyDescent="0.35">
      <c r="A3435" s="23">
        <v>22020405</v>
      </c>
      <c r="B3435" s="437" t="s">
        <v>2890</v>
      </c>
      <c r="C3435" s="23">
        <v>70133</v>
      </c>
      <c r="D3435" s="24">
        <v>0</v>
      </c>
      <c r="E3435" s="25">
        <v>2101</v>
      </c>
      <c r="F3435" s="23">
        <v>10721300</v>
      </c>
      <c r="G3435" s="26" t="s">
        <v>162</v>
      </c>
      <c r="H3435" s="67">
        <v>20000000</v>
      </c>
      <c r="I3435" s="224">
        <v>1315000</v>
      </c>
      <c r="J3435" s="67"/>
      <c r="K3435" s="428">
        <f t="shared" si="81"/>
        <v>20000000</v>
      </c>
      <c r="L3435" s="199"/>
    </row>
    <row r="3436" spans="1:12" x14ac:dyDescent="0.35">
      <c r="A3436" s="23">
        <v>22020405</v>
      </c>
      <c r="B3436" s="437" t="s">
        <v>2890</v>
      </c>
      <c r="C3436" s="23">
        <v>70131</v>
      </c>
      <c r="D3436" s="24">
        <v>0</v>
      </c>
      <c r="E3436" s="25">
        <v>2101</v>
      </c>
      <c r="F3436" s="23">
        <v>10721300</v>
      </c>
      <c r="G3436" s="26" t="s">
        <v>162</v>
      </c>
      <c r="H3436" s="27">
        <v>4000000</v>
      </c>
      <c r="I3436" s="215">
        <v>3985000</v>
      </c>
      <c r="J3436" s="27">
        <v>4215000</v>
      </c>
      <c r="K3436" s="27">
        <f t="shared" si="81"/>
        <v>8215000</v>
      </c>
      <c r="L3436" s="199"/>
    </row>
    <row r="3437" spans="1:12" x14ac:dyDescent="0.35">
      <c r="A3437" s="411">
        <v>22020405</v>
      </c>
      <c r="B3437" s="437" t="s">
        <v>2890</v>
      </c>
      <c r="C3437" s="411">
        <v>70133</v>
      </c>
      <c r="D3437" s="411" t="s">
        <v>192</v>
      </c>
      <c r="E3437" s="413" t="s">
        <v>193</v>
      </c>
      <c r="F3437" s="411" t="s">
        <v>194</v>
      </c>
      <c r="G3437" s="416" t="s">
        <v>162</v>
      </c>
      <c r="H3437" s="418"/>
      <c r="I3437" s="421"/>
      <c r="J3437" s="424">
        <v>350000</v>
      </c>
      <c r="K3437" s="418">
        <f>H3437+J3437</f>
        <v>350000</v>
      </c>
      <c r="L3437" s="434"/>
    </row>
    <row r="3438" spans="1:12" x14ac:dyDescent="0.35">
      <c r="A3438" s="23">
        <v>22020405</v>
      </c>
      <c r="B3438" s="437" t="s">
        <v>2890</v>
      </c>
      <c r="C3438" s="23">
        <v>70133</v>
      </c>
      <c r="D3438" s="24">
        <v>0</v>
      </c>
      <c r="E3438" s="25">
        <v>2101</v>
      </c>
      <c r="F3438" s="23">
        <v>10721300</v>
      </c>
      <c r="G3438" s="26" t="s">
        <v>162</v>
      </c>
      <c r="H3438" s="27">
        <v>63000</v>
      </c>
      <c r="I3438" s="215">
        <v>40000</v>
      </c>
      <c r="J3438" s="27">
        <v>100000</v>
      </c>
      <c r="K3438" s="27">
        <f t="shared" ref="K3438:K3456" si="82">SUM(H3438,J3438)</f>
        <v>163000</v>
      </c>
      <c r="L3438" s="199"/>
    </row>
    <row r="3439" spans="1:12" x14ac:dyDescent="0.35">
      <c r="A3439" s="23">
        <v>22020405</v>
      </c>
      <c r="B3439" s="437" t="s">
        <v>2890</v>
      </c>
      <c r="C3439" s="23">
        <v>70133</v>
      </c>
      <c r="D3439" s="24">
        <v>0</v>
      </c>
      <c r="E3439" s="25">
        <v>2101</v>
      </c>
      <c r="F3439" s="23">
        <v>10721300</v>
      </c>
      <c r="G3439" s="28" t="s">
        <v>162</v>
      </c>
      <c r="H3439" s="29">
        <v>493500</v>
      </c>
      <c r="I3439" s="217"/>
      <c r="J3439" s="29"/>
      <c r="K3439" s="29">
        <f t="shared" si="82"/>
        <v>493500</v>
      </c>
      <c r="L3439" s="199"/>
    </row>
    <row r="3440" spans="1:12" x14ac:dyDescent="0.35">
      <c r="A3440" s="34">
        <v>22020405</v>
      </c>
      <c r="B3440" s="437" t="s">
        <v>2890</v>
      </c>
      <c r="C3440" s="34">
        <v>70133</v>
      </c>
      <c r="D3440" s="35">
        <v>0</v>
      </c>
      <c r="E3440" s="36">
        <v>2101</v>
      </c>
      <c r="F3440" s="34">
        <v>10721300</v>
      </c>
      <c r="G3440" s="37" t="s">
        <v>162</v>
      </c>
      <c r="H3440" s="38">
        <v>420000</v>
      </c>
      <c r="I3440" s="218">
        <v>35000</v>
      </c>
      <c r="J3440" s="38">
        <v>370000</v>
      </c>
      <c r="K3440" s="38">
        <f t="shared" si="82"/>
        <v>790000</v>
      </c>
      <c r="L3440" s="198"/>
    </row>
    <row r="3441" spans="1:12" x14ac:dyDescent="0.35">
      <c r="A3441" s="23">
        <v>22020405</v>
      </c>
      <c r="B3441" s="437" t="s">
        <v>2890</v>
      </c>
      <c r="C3441" s="23">
        <v>70133</v>
      </c>
      <c r="D3441" s="24">
        <v>0</v>
      </c>
      <c r="E3441" s="25">
        <v>2101</v>
      </c>
      <c r="F3441" s="23">
        <v>10721300</v>
      </c>
      <c r="G3441" s="26" t="s">
        <v>162</v>
      </c>
      <c r="H3441" s="27">
        <v>2438100</v>
      </c>
      <c r="I3441" s="215">
        <v>227600</v>
      </c>
      <c r="J3441" s="27"/>
      <c r="K3441" s="39">
        <f t="shared" si="82"/>
        <v>2438100</v>
      </c>
      <c r="L3441" s="199"/>
    </row>
    <row r="3442" spans="1:12" x14ac:dyDescent="0.35">
      <c r="A3442" s="23">
        <v>22020405</v>
      </c>
      <c r="B3442" s="437" t="s">
        <v>2890</v>
      </c>
      <c r="C3442" s="23">
        <v>70133</v>
      </c>
      <c r="D3442" s="24">
        <v>0</v>
      </c>
      <c r="E3442" s="25">
        <v>2101</v>
      </c>
      <c r="F3442" s="23">
        <v>10721300</v>
      </c>
      <c r="G3442" s="26" t="s">
        <v>162</v>
      </c>
      <c r="H3442" s="27">
        <v>96915</v>
      </c>
      <c r="I3442" s="215">
        <v>50000</v>
      </c>
      <c r="J3442" s="27">
        <v>100000</v>
      </c>
      <c r="K3442" s="27">
        <f t="shared" si="82"/>
        <v>196915</v>
      </c>
      <c r="L3442" s="199"/>
    </row>
    <row r="3443" spans="1:12" x14ac:dyDescent="0.35">
      <c r="A3443" s="23">
        <v>22020405</v>
      </c>
      <c r="B3443" s="437" t="s">
        <v>2890</v>
      </c>
      <c r="C3443" s="23">
        <v>70131</v>
      </c>
      <c r="D3443" s="24">
        <v>0</v>
      </c>
      <c r="E3443" s="25">
        <v>2101</v>
      </c>
      <c r="F3443" s="23">
        <v>10721300</v>
      </c>
      <c r="G3443" s="26" t="s">
        <v>162</v>
      </c>
      <c r="H3443" s="27">
        <v>808500</v>
      </c>
      <c r="I3443" s="215">
        <v>121500</v>
      </c>
      <c r="J3443" s="27">
        <v>200000</v>
      </c>
      <c r="K3443" s="27">
        <f t="shared" si="82"/>
        <v>1008500</v>
      </c>
      <c r="L3443" s="199"/>
    </row>
    <row r="3444" spans="1:12" x14ac:dyDescent="0.35">
      <c r="A3444" s="23">
        <v>22020405</v>
      </c>
      <c r="B3444" s="437" t="s">
        <v>2890</v>
      </c>
      <c r="C3444" s="23">
        <v>70133</v>
      </c>
      <c r="D3444" s="24">
        <v>0</v>
      </c>
      <c r="E3444" s="25">
        <v>2101</v>
      </c>
      <c r="F3444" s="23">
        <v>10721300</v>
      </c>
      <c r="G3444" s="26" t="s">
        <v>162</v>
      </c>
      <c r="H3444" s="27">
        <v>793800</v>
      </c>
      <c r="I3444" s="215">
        <v>440300</v>
      </c>
      <c r="J3444" s="27">
        <v>200000</v>
      </c>
      <c r="K3444" s="27">
        <f t="shared" si="82"/>
        <v>993800</v>
      </c>
      <c r="L3444" s="199"/>
    </row>
    <row r="3445" spans="1:12" x14ac:dyDescent="0.35">
      <c r="A3445" s="23">
        <v>22020405</v>
      </c>
      <c r="B3445" s="437" t="s">
        <v>2890</v>
      </c>
      <c r="C3445" s="23">
        <v>70131</v>
      </c>
      <c r="D3445" s="24">
        <v>0</v>
      </c>
      <c r="E3445" s="25">
        <v>2101</v>
      </c>
      <c r="F3445" s="23">
        <v>10721300</v>
      </c>
      <c r="G3445" s="26" t="s">
        <v>162</v>
      </c>
      <c r="H3445" s="27">
        <v>759990</v>
      </c>
      <c r="I3445" s="215">
        <v>134000</v>
      </c>
      <c r="J3445" s="27"/>
      <c r="K3445" s="27">
        <f t="shared" si="82"/>
        <v>759990</v>
      </c>
      <c r="L3445" s="199"/>
    </row>
    <row r="3446" spans="1:12" x14ac:dyDescent="0.35">
      <c r="A3446" s="23">
        <v>22020405</v>
      </c>
      <c r="B3446" s="437" t="s">
        <v>2890</v>
      </c>
      <c r="C3446" s="23">
        <v>70131</v>
      </c>
      <c r="D3446" s="24">
        <v>0</v>
      </c>
      <c r="E3446" s="23">
        <v>2101</v>
      </c>
      <c r="F3446" s="23">
        <v>10721300</v>
      </c>
      <c r="G3446" s="26" t="s">
        <v>162</v>
      </c>
      <c r="H3446" s="27">
        <v>586950</v>
      </c>
      <c r="I3446" s="215"/>
      <c r="J3446" s="27"/>
      <c r="K3446" s="27">
        <f t="shared" si="82"/>
        <v>586950</v>
      </c>
      <c r="L3446" s="199"/>
    </row>
    <row r="3447" spans="1:12" x14ac:dyDescent="0.35">
      <c r="A3447" s="23">
        <v>22020405</v>
      </c>
      <c r="B3447" s="437" t="s">
        <v>2890</v>
      </c>
      <c r="C3447" s="23">
        <v>70133</v>
      </c>
      <c r="D3447" s="24">
        <v>0</v>
      </c>
      <c r="E3447" s="25">
        <v>2101</v>
      </c>
      <c r="F3447" s="23">
        <v>10721300</v>
      </c>
      <c r="G3447" s="26" t="s">
        <v>162</v>
      </c>
      <c r="H3447" s="67">
        <v>35280</v>
      </c>
      <c r="I3447" s="224"/>
      <c r="J3447" s="67"/>
      <c r="K3447" s="67">
        <f t="shared" si="82"/>
        <v>35280</v>
      </c>
      <c r="L3447" s="199"/>
    </row>
    <row r="3448" spans="1:12" x14ac:dyDescent="0.35">
      <c r="A3448" s="23">
        <v>22020405</v>
      </c>
      <c r="B3448" s="437" t="s">
        <v>2890</v>
      </c>
      <c r="C3448" s="23">
        <v>70133</v>
      </c>
      <c r="D3448" s="24">
        <v>0</v>
      </c>
      <c r="E3448" s="25">
        <v>2101</v>
      </c>
      <c r="F3448" s="23">
        <v>10721300</v>
      </c>
      <c r="G3448" s="26" t="s">
        <v>162</v>
      </c>
      <c r="H3448" s="27">
        <v>239400</v>
      </c>
      <c r="I3448" s="215">
        <v>185000</v>
      </c>
      <c r="J3448" s="27">
        <v>160600</v>
      </c>
      <c r="K3448" s="27">
        <f t="shared" si="82"/>
        <v>400000</v>
      </c>
      <c r="L3448" s="199"/>
    </row>
    <row r="3449" spans="1:12" x14ac:dyDescent="0.35">
      <c r="A3449" s="23">
        <v>22020405</v>
      </c>
      <c r="B3449" s="437" t="s">
        <v>2890</v>
      </c>
      <c r="C3449" s="23">
        <v>70133</v>
      </c>
      <c r="D3449" s="24">
        <v>0</v>
      </c>
      <c r="E3449" s="25">
        <v>2101</v>
      </c>
      <c r="F3449" s="23">
        <v>10721300</v>
      </c>
      <c r="G3449" s="26" t="s">
        <v>162</v>
      </c>
      <c r="H3449" s="27">
        <v>823200</v>
      </c>
      <c r="I3449" s="215">
        <v>297000</v>
      </c>
      <c r="J3449" s="27"/>
      <c r="K3449" s="39">
        <f t="shared" si="82"/>
        <v>823200</v>
      </c>
      <c r="L3449" s="199"/>
    </row>
    <row r="3450" spans="1:12" x14ac:dyDescent="0.35">
      <c r="A3450" s="23">
        <v>22020405</v>
      </c>
      <c r="B3450" s="437" t="s">
        <v>2890</v>
      </c>
      <c r="C3450" s="23">
        <v>71033</v>
      </c>
      <c r="D3450" s="24">
        <v>0</v>
      </c>
      <c r="E3450" s="25">
        <v>1100</v>
      </c>
      <c r="F3450" s="23">
        <v>10721300</v>
      </c>
      <c r="G3450" s="26" t="s">
        <v>162</v>
      </c>
      <c r="H3450" s="27">
        <v>3255000</v>
      </c>
      <c r="I3450" s="282"/>
      <c r="J3450" s="27"/>
      <c r="K3450" s="27">
        <f t="shared" si="82"/>
        <v>3255000</v>
      </c>
      <c r="L3450" s="199"/>
    </row>
    <row r="3451" spans="1:12" x14ac:dyDescent="0.35">
      <c r="A3451" s="23">
        <v>22020405</v>
      </c>
      <c r="B3451" s="437" t="s">
        <v>2890</v>
      </c>
      <c r="C3451" s="23">
        <v>70131</v>
      </c>
      <c r="D3451" s="24">
        <v>0</v>
      </c>
      <c r="E3451" s="25">
        <v>2101</v>
      </c>
      <c r="F3451" s="23">
        <v>10721300</v>
      </c>
      <c r="G3451" s="26" t="s">
        <v>162</v>
      </c>
      <c r="H3451" s="27">
        <v>1239000</v>
      </c>
      <c r="I3451" s="215">
        <v>0</v>
      </c>
      <c r="J3451" s="27"/>
      <c r="K3451" s="27">
        <f t="shared" si="82"/>
        <v>1239000</v>
      </c>
      <c r="L3451" s="200"/>
    </row>
    <row r="3452" spans="1:12" x14ac:dyDescent="0.35">
      <c r="A3452" s="23">
        <v>22020405</v>
      </c>
      <c r="B3452" s="437" t="s">
        <v>2890</v>
      </c>
      <c r="C3452" s="23">
        <v>70131</v>
      </c>
      <c r="D3452" s="24">
        <v>0</v>
      </c>
      <c r="E3452" s="25">
        <v>2101</v>
      </c>
      <c r="F3452" s="23">
        <v>10721300</v>
      </c>
      <c r="G3452" s="26" t="s">
        <v>162</v>
      </c>
      <c r="H3452" s="27">
        <v>42000</v>
      </c>
      <c r="I3452" s="215"/>
      <c r="J3452" s="27"/>
      <c r="K3452" s="27">
        <f t="shared" si="82"/>
        <v>42000</v>
      </c>
      <c r="L3452" s="201"/>
    </row>
    <row r="3453" spans="1:12" x14ac:dyDescent="0.35">
      <c r="A3453" s="23">
        <v>22020405</v>
      </c>
      <c r="B3453" s="437" t="s">
        <v>2891</v>
      </c>
      <c r="C3453" s="23">
        <v>70131</v>
      </c>
      <c r="D3453" s="24">
        <v>0</v>
      </c>
      <c r="E3453" s="25">
        <v>2101</v>
      </c>
      <c r="F3453" s="23">
        <v>10720500</v>
      </c>
      <c r="G3453" s="26" t="s">
        <v>162</v>
      </c>
      <c r="H3453" s="67">
        <v>13860</v>
      </c>
      <c r="I3453" s="224">
        <v>131540</v>
      </c>
      <c r="J3453" s="67">
        <v>1500000</v>
      </c>
      <c r="K3453" s="67">
        <f t="shared" si="82"/>
        <v>1513860</v>
      </c>
      <c r="L3453" s="199"/>
    </row>
    <row r="3454" spans="1:12" x14ac:dyDescent="0.35">
      <c r="A3454" s="23">
        <v>22020405</v>
      </c>
      <c r="B3454" s="437" t="s">
        <v>2891</v>
      </c>
      <c r="C3454" s="23">
        <v>70133</v>
      </c>
      <c r="D3454" s="24" t="s">
        <v>192</v>
      </c>
      <c r="E3454" s="85" t="s">
        <v>2619</v>
      </c>
      <c r="F3454" s="23">
        <v>10721300</v>
      </c>
      <c r="G3454" s="26" t="s">
        <v>162</v>
      </c>
      <c r="H3454" s="27">
        <v>129742.2</v>
      </c>
      <c r="I3454" s="215"/>
      <c r="J3454" s="27">
        <v>200000</v>
      </c>
      <c r="K3454" s="27">
        <f t="shared" si="82"/>
        <v>329742.2</v>
      </c>
      <c r="L3454" s="199"/>
    </row>
    <row r="3455" spans="1:12" x14ac:dyDescent="0.35">
      <c r="A3455" s="411">
        <v>22020405</v>
      </c>
      <c r="B3455" s="437" t="s">
        <v>2891</v>
      </c>
      <c r="C3455" s="411">
        <v>70131</v>
      </c>
      <c r="D3455" s="411" t="s">
        <v>192</v>
      </c>
      <c r="E3455" s="413" t="s">
        <v>193</v>
      </c>
      <c r="F3455" s="411">
        <v>10721300</v>
      </c>
      <c r="G3455" s="416" t="s">
        <v>162</v>
      </c>
      <c r="H3455" s="419">
        <v>33192.919199999997</v>
      </c>
      <c r="I3455" s="422"/>
      <c r="J3455" s="425"/>
      <c r="K3455" s="538">
        <f t="shared" si="82"/>
        <v>33192.919199999997</v>
      </c>
      <c r="L3455" s="395"/>
    </row>
    <row r="3456" spans="1:12" x14ac:dyDescent="0.35">
      <c r="A3456" s="23">
        <v>22020405</v>
      </c>
      <c r="B3456" s="437" t="s">
        <v>2891</v>
      </c>
      <c r="C3456" s="23">
        <v>70133</v>
      </c>
      <c r="D3456" s="24">
        <v>0</v>
      </c>
      <c r="E3456" s="25">
        <v>2101</v>
      </c>
      <c r="F3456" s="23">
        <v>10721300</v>
      </c>
      <c r="G3456" s="26" t="s">
        <v>162</v>
      </c>
      <c r="H3456" s="27">
        <v>579600</v>
      </c>
      <c r="I3456" s="215">
        <v>261000</v>
      </c>
      <c r="J3456" s="27"/>
      <c r="K3456" s="27">
        <f t="shared" si="82"/>
        <v>579600</v>
      </c>
      <c r="L3456" s="200"/>
    </row>
    <row r="3457" spans="1:12" x14ac:dyDescent="0.35">
      <c r="A3457" s="23">
        <v>22020405</v>
      </c>
      <c r="B3457" s="437" t="s">
        <v>2891</v>
      </c>
      <c r="C3457" s="23">
        <v>70131</v>
      </c>
      <c r="D3457" s="24">
        <v>0</v>
      </c>
      <c r="E3457" s="25">
        <v>2101</v>
      </c>
      <c r="F3457" s="23">
        <v>10721300</v>
      </c>
      <c r="G3457" s="26" t="s">
        <v>162</v>
      </c>
      <c r="H3457" s="27">
        <v>1848000</v>
      </c>
      <c r="I3457" s="215">
        <v>54000</v>
      </c>
      <c r="J3457" s="27">
        <v>54000</v>
      </c>
      <c r="K3457" s="27">
        <f>H3457+J3457</f>
        <v>1902000</v>
      </c>
      <c r="L3457" s="199"/>
    </row>
    <row r="3458" spans="1:12" x14ac:dyDescent="0.35">
      <c r="A3458" s="23">
        <v>22020405</v>
      </c>
      <c r="B3458" s="437" t="s">
        <v>2891</v>
      </c>
      <c r="C3458" s="23">
        <v>70131</v>
      </c>
      <c r="D3458" s="24">
        <v>0</v>
      </c>
      <c r="E3458" s="25">
        <v>2101</v>
      </c>
      <c r="F3458" s="23">
        <v>10721300</v>
      </c>
      <c r="G3458" s="26" t="s">
        <v>162</v>
      </c>
      <c r="H3458" s="67">
        <v>2843090.25</v>
      </c>
      <c r="I3458" s="224"/>
      <c r="J3458" s="67"/>
      <c r="K3458" s="67">
        <f>SUM(H3458,J3458)</f>
        <v>2843090.25</v>
      </c>
      <c r="L3458" s="199"/>
    </row>
    <row r="3459" spans="1:12" x14ac:dyDescent="0.35">
      <c r="A3459" s="23">
        <v>22020405</v>
      </c>
      <c r="B3459" s="437" t="s">
        <v>2891</v>
      </c>
      <c r="C3459" s="23">
        <v>70133</v>
      </c>
      <c r="D3459" s="24">
        <v>0</v>
      </c>
      <c r="E3459" s="25">
        <v>2101</v>
      </c>
      <c r="F3459" s="23">
        <v>10721300</v>
      </c>
      <c r="G3459" s="26" t="s">
        <v>162</v>
      </c>
      <c r="H3459" s="27">
        <v>508200</v>
      </c>
      <c r="I3459" s="215"/>
      <c r="J3459" s="41"/>
      <c r="K3459" s="27">
        <f>SUM(H3459,J3459)</f>
        <v>508200</v>
      </c>
      <c r="L3459" s="199"/>
    </row>
    <row r="3460" spans="1:12" x14ac:dyDescent="0.35">
      <c r="A3460" s="23">
        <v>22020405</v>
      </c>
      <c r="B3460" s="437" t="s">
        <v>2891</v>
      </c>
      <c r="C3460" s="23">
        <v>70133</v>
      </c>
      <c r="D3460" s="24">
        <v>0</v>
      </c>
      <c r="E3460" s="25">
        <v>2101</v>
      </c>
      <c r="F3460" s="23">
        <v>10721300</v>
      </c>
      <c r="G3460" s="26" t="s">
        <v>162</v>
      </c>
      <c r="H3460" s="27">
        <v>0</v>
      </c>
      <c r="I3460" s="215"/>
      <c r="J3460" s="41">
        <v>500000</v>
      </c>
      <c r="K3460" s="27">
        <f>SUM(H3460,J3460)</f>
        <v>500000</v>
      </c>
      <c r="L3460" s="199"/>
    </row>
    <row r="3461" spans="1:12" x14ac:dyDescent="0.35">
      <c r="A3461" s="23">
        <v>22020405</v>
      </c>
      <c r="B3461" s="437" t="s">
        <v>2891</v>
      </c>
      <c r="C3461" s="23">
        <v>70133</v>
      </c>
      <c r="D3461" s="24">
        <v>0</v>
      </c>
      <c r="E3461" s="25">
        <v>2101</v>
      </c>
      <c r="F3461" s="23">
        <v>10721300</v>
      </c>
      <c r="G3461" s="26" t="s">
        <v>162</v>
      </c>
      <c r="H3461" s="67">
        <v>409500</v>
      </c>
      <c r="I3461" s="224">
        <v>23000</v>
      </c>
      <c r="J3461" s="67"/>
      <c r="K3461" s="67">
        <f>SUM(H3461,J3461)</f>
        <v>409500</v>
      </c>
      <c r="L3461" s="199"/>
    </row>
    <row r="3462" spans="1:12" x14ac:dyDescent="0.35">
      <c r="A3462" s="23">
        <v>22020405</v>
      </c>
      <c r="B3462" s="437" t="s">
        <v>2891</v>
      </c>
      <c r="C3462" s="23">
        <v>70740</v>
      </c>
      <c r="D3462" s="24">
        <v>0</v>
      </c>
      <c r="E3462" s="25">
        <v>2101</v>
      </c>
      <c r="F3462" s="23">
        <v>10721300</v>
      </c>
      <c r="G3462" s="26" t="s">
        <v>162</v>
      </c>
      <c r="H3462" s="27">
        <v>8820</v>
      </c>
      <c r="I3462" s="215"/>
      <c r="J3462" s="27"/>
      <c r="K3462" s="27">
        <f>SUM(H3462,J3462)</f>
        <v>8820</v>
      </c>
      <c r="L3462" s="200"/>
    </row>
    <row r="3463" spans="1:12" x14ac:dyDescent="0.35">
      <c r="A3463" s="23">
        <v>22020405</v>
      </c>
      <c r="B3463" s="437" t="s">
        <v>2891</v>
      </c>
      <c r="C3463" s="23">
        <v>70131</v>
      </c>
      <c r="D3463" s="24">
        <v>0</v>
      </c>
      <c r="E3463" s="25">
        <v>2101</v>
      </c>
      <c r="F3463" s="23">
        <v>10721300</v>
      </c>
      <c r="G3463" s="26" t="s">
        <v>162</v>
      </c>
      <c r="H3463" s="27">
        <v>2142000</v>
      </c>
      <c r="I3463" s="215">
        <v>2002000</v>
      </c>
      <c r="J3463" s="27">
        <v>985000</v>
      </c>
      <c r="K3463" s="27">
        <f>H3463+J3463</f>
        <v>3127000</v>
      </c>
      <c r="L3463" s="199"/>
    </row>
    <row r="3464" spans="1:12" x14ac:dyDescent="0.35">
      <c r="A3464" s="23">
        <v>22020405</v>
      </c>
      <c r="B3464" s="437" t="s">
        <v>2891</v>
      </c>
      <c r="C3464" s="23">
        <v>70131</v>
      </c>
      <c r="D3464" s="24">
        <v>0</v>
      </c>
      <c r="E3464" s="25">
        <v>2101</v>
      </c>
      <c r="F3464" s="23">
        <v>10721300</v>
      </c>
      <c r="G3464" s="26" t="s">
        <v>162</v>
      </c>
      <c r="H3464" s="67">
        <v>381150</v>
      </c>
      <c r="I3464" s="224">
        <v>294780</v>
      </c>
      <c r="J3464" s="67"/>
      <c r="K3464" s="67">
        <f t="shared" ref="K3464:K3489" si="83">SUM(H3464,J3464)</f>
        <v>381150</v>
      </c>
      <c r="L3464" s="199"/>
    </row>
    <row r="3465" spans="1:12" x14ac:dyDescent="0.35">
      <c r="A3465" s="23">
        <v>22020405</v>
      </c>
      <c r="B3465" s="437" t="s">
        <v>2891</v>
      </c>
      <c r="C3465" s="23">
        <v>70133</v>
      </c>
      <c r="D3465" s="24">
        <v>0</v>
      </c>
      <c r="E3465" s="25">
        <v>2101</v>
      </c>
      <c r="F3465" s="23">
        <v>10721300</v>
      </c>
      <c r="G3465" s="26" t="s">
        <v>162</v>
      </c>
      <c r="H3465" s="27">
        <v>1000000</v>
      </c>
      <c r="I3465" s="215"/>
      <c r="J3465" s="27"/>
      <c r="K3465" s="27">
        <f t="shared" si="83"/>
        <v>1000000</v>
      </c>
      <c r="L3465" s="199"/>
    </row>
    <row r="3466" spans="1:12" x14ac:dyDescent="0.35">
      <c r="A3466" s="23">
        <v>22020405</v>
      </c>
      <c r="B3466" s="437" t="s">
        <v>2891</v>
      </c>
      <c r="C3466" s="23">
        <v>70133</v>
      </c>
      <c r="D3466" s="24">
        <v>0</v>
      </c>
      <c r="E3466" s="25">
        <v>2101</v>
      </c>
      <c r="F3466" s="23">
        <v>10721300</v>
      </c>
      <c r="G3466" s="26" t="s">
        <v>162</v>
      </c>
      <c r="H3466" s="27">
        <v>220500</v>
      </c>
      <c r="I3466" s="215">
        <v>0</v>
      </c>
      <c r="J3466" s="27">
        <v>279500</v>
      </c>
      <c r="K3466" s="27">
        <f t="shared" si="83"/>
        <v>500000</v>
      </c>
      <c r="L3466" s="199"/>
    </row>
    <row r="3467" spans="1:12" x14ac:dyDescent="0.35">
      <c r="A3467" s="23">
        <v>22020405</v>
      </c>
      <c r="B3467" s="437" t="s">
        <v>2891</v>
      </c>
      <c r="C3467" s="23">
        <v>70133</v>
      </c>
      <c r="D3467" s="24">
        <v>0</v>
      </c>
      <c r="E3467" s="25">
        <v>2101</v>
      </c>
      <c r="F3467" s="23">
        <v>10721300</v>
      </c>
      <c r="G3467" s="26" t="s">
        <v>162</v>
      </c>
      <c r="H3467" s="27">
        <v>819000</v>
      </c>
      <c r="I3467" s="215">
        <v>0</v>
      </c>
      <c r="J3467" s="27"/>
      <c r="K3467" s="27">
        <f t="shared" si="83"/>
        <v>819000</v>
      </c>
      <c r="L3467" s="199"/>
    </row>
    <row r="3468" spans="1:12" x14ac:dyDescent="0.35">
      <c r="A3468" s="34">
        <v>22020405</v>
      </c>
      <c r="B3468" s="437" t="s">
        <v>2892</v>
      </c>
      <c r="C3468" s="34">
        <v>70133</v>
      </c>
      <c r="D3468" s="35">
        <v>0</v>
      </c>
      <c r="E3468" s="36">
        <v>2101</v>
      </c>
      <c r="F3468" s="34">
        <v>10721300</v>
      </c>
      <c r="G3468" s="37" t="s">
        <v>162</v>
      </c>
      <c r="H3468" s="38">
        <v>10500</v>
      </c>
      <c r="I3468" s="218"/>
      <c r="J3468" s="38"/>
      <c r="K3468" s="38">
        <f t="shared" si="83"/>
        <v>10500</v>
      </c>
      <c r="L3468" s="198"/>
    </row>
    <row r="3469" spans="1:12" x14ac:dyDescent="0.35">
      <c r="A3469" s="23">
        <v>22020405</v>
      </c>
      <c r="B3469" s="437" t="s">
        <v>2892</v>
      </c>
      <c r="C3469" s="23">
        <v>70133</v>
      </c>
      <c r="D3469" s="24">
        <v>0</v>
      </c>
      <c r="E3469" s="25">
        <v>2101</v>
      </c>
      <c r="F3469" s="23">
        <v>10721300</v>
      </c>
      <c r="G3469" s="26" t="s">
        <v>162</v>
      </c>
      <c r="H3469" s="27">
        <v>1400700</v>
      </c>
      <c r="I3469" s="215"/>
      <c r="J3469" s="27"/>
      <c r="K3469" s="27">
        <f t="shared" si="83"/>
        <v>1400700</v>
      </c>
      <c r="L3469" s="199"/>
    </row>
    <row r="3470" spans="1:12" x14ac:dyDescent="0.35">
      <c r="A3470" s="23">
        <v>22020405</v>
      </c>
      <c r="B3470" s="437" t="s">
        <v>2892</v>
      </c>
      <c r="C3470" s="23">
        <v>70131</v>
      </c>
      <c r="D3470" s="24">
        <v>0</v>
      </c>
      <c r="E3470" s="25">
        <v>2101</v>
      </c>
      <c r="F3470" s="23">
        <v>10721300</v>
      </c>
      <c r="G3470" s="26" t="s">
        <v>162</v>
      </c>
      <c r="H3470" s="27">
        <v>378000</v>
      </c>
      <c r="I3470" s="215">
        <v>247000</v>
      </c>
      <c r="J3470" s="27"/>
      <c r="K3470" s="27">
        <f t="shared" si="83"/>
        <v>378000</v>
      </c>
      <c r="L3470" s="199"/>
    </row>
    <row r="3471" spans="1:12" x14ac:dyDescent="0.35">
      <c r="A3471" s="23">
        <v>22020405</v>
      </c>
      <c r="B3471" s="437" t="s">
        <v>2893</v>
      </c>
      <c r="C3471" s="23">
        <v>70131</v>
      </c>
      <c r="D3471" s="24">
        <v>0</v>
      </c>
      <c r="E3471" s="25">
        <v>2101</v>
      </c>
      <c r="F3471" s="23">
        <v>10721300</v>
      </c>
      <c r="G3471" s="26" t="s">
        <v>162</v>
      </c>
      <c r="H3471" s="67">
        <v>210000</v>
      </c>
      <c r="I3471" s="224">
        <v>40000</v>
      </c>
      <c r="J3471" s="67"/>
      <c r="K3471" s="67">
        <f t="shared" si="83"/>
        <v>210000</v>
      </c>
      <c r="L3471" s="199"/>
    </row>
    <row r="3472" spans="1:12" x14ac:dyDescent="0.35">
      <c r="A3472" s="23">
        <v>22020405</v>
      </c>
      <c r="B3472" s="437" t="s">
        <v>2893</v>
      </c>
      <c r="C3472" s="23">
        <v>70133</v>
      </c>
      <c r="D3472" s="24">
        <v>0</v>
      </c>
      <c r="E3472" s="25">
        <v>2101</v>
      </c>
      <c r="F3472" s="23">
        <v>10721300</v>
      </c>
      <c r="G3472" s="26" t="s">
        <v>162</v>
      </c>
      <c r="H3472" s="67">
        <v>2738209</v>
      </c>
      <c r="I3472" s="224">
        <v>1225500</v>
      </c>
      <c r="J3472" s="67">
        <v>761791.10000000009</v>
      </c>
      <c r="K3472" s="67">
        <f t="shared" si="83"/>
        <v>3500000.1</v>
      </c>
      <c r="L3472" s="199"/>
    </row>
    <row r="3473" spans="1:12" x14ac:dyDescent="0.35">
      <c r="A3473" s="23">
        <v>22020405</v>
      </c>
      <c r="B3473" s="437" t="s">
        <v>2893</v>
      </c>
      <c r="C3473" s="23">
        <v>70133</v>
      </c>
      <c r="D3473" s="24">
        <v>0</v>
      </c>
      <c r="E3473" s="25">
        <v>2101</v>
      </c>
      <c r="F3473" s="23">
        <v>10721300</v>
      </c>
      <c r="G3473" s="26" t="s">
        <v>162</v>
      </c>
      <c r="H3473" s="27">
        <v>103740</v>
      </c>
      <c r="I3473" s="215">
        <v>235850</v>
      </c>
      <c r="J3473" s="27">
        <v>396260</v>
      </c>
      <c r="K3473" s="27">
        <f t="shared" si="83"/>
        <v>500000</v>
      </c>
      <c r="L3473" s="199"/>
    </row>
    <row r="3474" spans="1:12" x14ac:dyDescent="0.35">
      <c r="A3474" s="23">
        <v>22020405</v>
      </c>
      <c r="B3474" s="437" t="s">
        <v>2893</v>
      </c>
      <c r="C3474" s="23">
        <v>70131</v>
      </c>
      <c r="D3474" s="24">
        <v>0</v>
      </c>
      <c r="E3474" s="25">
        <v>2101</v>
      </c>
      <c r="F3474" s="23">
        <v>10721300</v>
      </c>
      <c r="G3474" s="26" t="s">
        <v>162</v>
      </c>
      <c r="H3474" s="67">
        <v>1539600</v>
      </c>
      <c r="I3474" s="224">
        <v>75000</v>
      </c>
      <c r="J3474" s="68">
        <v>960400</v>
      </c>
      <c r="K3474" s="67">
        <f t="shared" si="83"/>
        <v>2500000</v>
      </c>
      <c r="L3474" s="199"/>
    </row>
    <row r="3475" spans="1:12" x14ac:dyDescent="0.35">
      <c r="A3475" s="23">
        <v>22020405</v>
      </c>
      <c r="B3475" s="437" t="s">
        <v>2893</v>
      </c>
      <c r="C3475" s="23">
        <v>70133</v>
      </c>
      <c r="D3475" s="24">
        <v>0</v>
      </c>
      <c r="E3475" s="25">
        <v>2101</v>
      </c>
      <c r="F3475" s="23">
        <v>10721300</v>
      </c>
      <c r="G3475" s="26" t="s">
        <v>162</v>
      </c>
      <c r="H3475" s="27">
        <v>27300</v>
      </c>
      <c r="I3475" s="215">
        <v>24000</v>
      </c>
      <c r="J3475" s="27">
        <v>1000000</v>
      </c>
      <c r="K3475" s="27">
        <f t="shared" si="83"/>
        <v>1027300</v>
      </c>
      <c r="L3475" s="199"/>
    </row>
    <row r="3476" spans="1:12" x14ac:dyDescent="0.35">
      <c r="A3476" s="23">
        <v>22020405</v>
      </c>
      <c r="B3476" s="437" t="s">
        <v>2893</v>
      </c>
      <c r="C3476" s="23">
        <v>70133</v>
      </c>
      <c r="D3476" s="24">
        <v>0</v>
      </c>
      <c r="E3476" s="25">
        <v>2101</v>
      </c>
      <c r="F3476" s="23">
        <v>10721300</v>
      </c>
      <c r="G3476" s="26" t="s">
        <v>162</v>
      </c>
      <c r="H3476" s="101">
        <v>3762780</v>
      </c>
      <c r="I3476" s="255">
        <v>1107400</v>
      </c>
      <c r="J3476" s="101"/>
      <c r="K3476" s="101">
        <f t="shared" si="83"/>
        <v>3762780</v>
      </c>
      <c r="L3476" s="200"/>
    </row>
    <row r="3477" spans="1:12" x14ac:dyDescent="0.35">
      <c r="A3477" s="23">
        <v>22020405</v>
      </c>
      <c r="B3477" s="437" t="s">
        <v>2893</v>
      </c>
      <c r="C3477" s="23">
        <v>70133</v>
      </c>
      <c r="D3477" s="24">
        <v>0</v>
      </c>
      <c r="E3477" s="25">
        <v>2101</v>
      </c>
      <c r="F3477" s="23">
        <v>10721300</v>
      </c>
      <c r="G3477" s="28" t="s">
        <v>162</v>
      </c>
      <c r="H3477" s="103">
        <v>1303050</v>
      </c>
      <c r="I3477" s="256">
        <v>45000</v>
      </c>
      <c r="J3477" s="103"/>
      <c r="K3477" s="103">
        <f t="shared" si="83"/>
        <v>1303050</v>
      </c>
      <c r="L3477" s="199"/>
    </row>
    <row r="3478" spans="1:12" x14ac:dyDescent="0.35">
      <c r="A3478" s="34">
        <v>22020405</v>
      </c>
      <c r="B3478" s="437" t="s">
        <v>2893</v>
      </c>
      <c r="C3478" s="34">
        <v>70131</v>
      </c>
      <c r="D3478" s="35">
        <v>0</v>
      </c>
      <c r="E3478" s="36">
        <v>2101</v>
      </c>
      <c r="F3478" s="34">
        <v>10721300</v>
      </c>
      <c r="G3478" s="37" t="s">
        <v>162</v>
      </c>
      <c r="H3478" s="99">
        <v>1455510</v>
      </c>
      <c r="I3478" s="254">
        <v>474900</v>
      </c>
      <c r="J3478" s="99">
        <v>544490</v>
      </c>
      <c r="K3478" s="99">
        <f t="shared" si="83"/>
        <v>2000000</v>
      </c>
      <c r="L3478" s="198"/>
    </row>
    <row r="3479" spans="1:12" x14ac:dyDescent="0.35">
      <c r="A3479" s="23">
        <v>22020405</v>
      </c>
      <c r="B3479" s="437" t="s">
        <v>2893</v>
      </c>
      <c r="C3479" s="23">
        <v>70133</v>
      </c>
      <c r="D3479" s="24">
        <v>0</v>
      </c>
      <c r="E3479" s="25">
        <v>2101</v>
      </c>
      <c r="F3479" s="23">
        <v>10721300</v>
      </c>
      <c r="G3479" s="26" t="s">
        <v>162</v>
      </c>
      <c r="H3479" s="101">
        <v>1370922</v>
      </c>
      <c r="I3479" s="255">
        <v>523000</v>
      </c>
      <c r="J3479" s="101"/>
      <c r="K3479" s="99">
        <f t="shared" si="83"/>
        <v>1370922</v>
      </c>
      <c r="L3479" s="200"/>
    </row>
    <row r="3480" spans="1:12" x14ac:dyDescent="0.35">
      <c r="A3480" s="54">
        <v>22020405</v>
      </c>
      <c r="B3480" s="437" t="s">
        <v>2893</v>
      </c>
      <c r="C3480" s="54">
        <v>70131</v>
      </c>
      <c r="D3480" s="55">
        <v>0</v>
      </c>
      <c r="E3480" s="56">
        <v>2101</v>
      </c>
      <c r="F3480" s="54">
        <v>10721300</v>
      </c>
      <c r="G3480" s="57" t="s">
        <v>162</v>
      </c>
      <c r="H3480" s="58">
        <v>2000000</v>
      </c>
      <c r="I3480" s="221">
        <v>79000</v>
      </c>
      <c r="J3480" s="87"/>
      <c r="K3480" s="81">
        <f t="shared" si="83"/>
        <v>2000000</v>
      </c>
      <c r="L3480" s="204" t="s">
        <v>2555</v>
      </c>
    </row>
    <row r="3481" spans="1:12" x14ac:dyDescent="0.35">
      <c r="A3481" s="54">
        <v>22020405</v>
      </c>
      <c r="B3481" s="437" t="s">
        <v>2893</v>
      </c>
      <c r="C3481" s="54">
        <v>70133</v>
      </c>
      <c r="D3481" s="55">
        <v>0</v>
      </c>
      <c r="E3481" s="54">
        <v>2101</v>
      </c>
      <c r="F3481" s="54">
        <v>10721300</v>
      </c>
      <c r="G3481" s="57" t="s">
        <v>162</v>
      </c>
      <c r="H3481" s="117">
        <v>308070</v>
      </c>
      <c r="I3481" s="263">
        <v>37000</v>
      </c>
      <c r="J3481" s="117"/>
      <c r="K3481" s="130">
        <f t="shared" si="83"/>
        <v>308070</v>
      </c>
      <c r="L3481" s="204" t="s">
        <v>2556</v>
      </c>
    </row>
    <row r="3482" spans="1:12" x14ac:dyDescent="0.35">
      <c r="A3482" s="54">
        <v>22020405</v>
      </c>
      <c r="B3482" s="437" t="s">
        <v>2893</v>
      </c>
      <c r="C3482" s="54">
        <v>70133</v>
      </c>
      <c r="D3482" s="55">
        <v>0</v>
      </c>
      <c r="E3482" s="56">
        <v>2101</v>
      </c>
      <c r="F3482" s="54">
        <v>10721300</v>
      </c>
      <c r="G3482" s="57" t="s">
        <v>162</v>
      </c>
      <c r="H3482" s="58">
        <v>2751000</v>
      </c>
      <c r="I3482" s="221">
        <v>3761000</v>
      </c>
      <c r="J3482" s="87">
        <v>7000000</v>
      </c>
      <c r="K3482" s="81">
        <f t="shared" si="83"/>
        <v>9751000</v>
      </c>
      <c r="L3482" s="204" t="s">
        <v>2557</v>
      </c>
    </row>
    <row r="3483" spans="1:12" x14ac:dyDescent="0.35">
      <c r="A3483" s="54">
        <v>22020405</v>
      </c>
      <c r="B3483" s="437" t="s">
        <v>2893</v>
      </c>
      <c r="C3483" s="54">
        <v>70131</v>
      </c>
      <c r="D3483" s="55">
        <v>0</v>
      </c>
      <c r="E3483" s="56">
        <v>2101</v>
      </c>
      <c r="F3483" s="54">
        <v>10721300</v>
      </c>
      <c r="G3483" s="57" t="s">
        <v>162</v>
      </c>
      <c r="H3483" s="117">
        <v>8505</v>
      </c>
      <c r="I3483" s="263"/>
      <c r="J3483" s="117">
        <v>5000000</v>
      </c>
      <c r="K3483" s="130">
        <f t="shared" si="83"/>
        <v>5008505</v>
      </c>
      <c r="L3483" s="204" t="s">
        <v>2558</v>
      </c>
    </row>
    <row r="3484" spans="1:12" x14ac:dyDescent="0.35">
      <c r="A3484" s="23">
        <v>22020405</v>
      </c>
      <c r="B3484" s="437" t="s">
        <v>2893</v>
      </c>
      <c r="C3484" s="23">
        <v>70133</v>
      </c>
      <c r="D3484" s="24">
        <v>0</v>
      </c>
      <c r="E3484" s="25">
        <v>2101</v>
      </c>
      <c r="F3484" s="23">
        <v>10721300</v>
      </c>
      <c r="G3484" s="26" t="s">
        <v>162</v>
      </c>
      <c r="H3484" s="101">
        <v>92400</v>
      </c>
      <c r="I3484" s="255"/>
      <c r="J3484" s="101"/>
      <c r="K3484" s="99">
        <f t="shared" si="83"/>
        <v>92400</v>
      </c>
      <c r="L3484" s="199"/>
    </row>
    <row r="3485" spans="1:12" x14ac:dyDescent="0.35">
      <c r="A3485" s="23">
        <v>22020405</v>
      </c>
      <c r="B3485" s="437" t="s">
        <v>2893</v>
      </c>
      <c r="C3485" s="23">
        <v>70133</v>
      </c>
      <c r="D3485" s="24">
        <v>0</v>
      </c>
      <c r="E3485" s="25">
        <v>2101</v>
      </c>
      <c r="F3485" s="23">
        <v>10721300</v>
      </c>
      <c r="G3485" s="26" t="s">
        <v>162</v>
      </c>
      <c r="H3485" s="101">
        <v>970200</v>
      </c>
      <c r="I3485" s="255">
        <v>1050000</v>
      </c>
      <c r="J3485" s="101">
        <v>1000000</v>
      </c>
      <c r="K3485" s="99">
        <f t="shared" si="83"/>
        <v>1970200</v>
      </c>
      <c r="L3485" s="199"/>
    </row>
    <row r="3486" spans="1:12" x14ac:dyDescent="0.35">
      <c r="A3486" s="23">
        <v>22020405</v>
      </c>
      <c r="B3486" s="437" t="s">
        <v>2893</v>
      </c>
      <c r="C3486" s="23">
        <v>70131</v>
      </c>
      <c r="D3486" s="24">
        <v>0</v>
      </c>
      <c r="E3486" s="25">
        <v>2101</v>
      </c>
      <c r="F3486" s="23">
        <v>10721300</v>
      </c>
      <c r="G3486" s="26" t="s">
        <v>162</v>
      </c>
      <c r="H3486" s="101">
        <v>300000</v>
      </c>
      <c r="I3486" s="255">
        <v>17500</v>
      </c>
      <c r="J3486" s="106"/>
      <c r="K3486" s="99">
        <f t="shared" si="83"/>
        <v>300000</v>
      </c>
      <c r="L3486" s="199"/>
    </row>
    <row r="3487" spans="1:12" x14ac:dyDescent="0.35">
      <c r="A3487" s="23">
        <v>22020405</v>
      </c>
      <c r="B3487" s="437" t="s">
        <v>2893</v>
      </c>
      <c r="C3487" s="23">
        <v>70131</v>
      </c>
      <c r="D3487" s="24">
        <v>0</v>
      </c>
      <c r="E3487" s="25">
        <v>2101</v>
      </c>
      <c r="F3487" s="23">
        <v>10721300</v>
      </c>
      <c r="G3487" s="26" t="s">
        <v>162</v>
      </c>
      <c r="H3487" s="101">
        <v>1462020</v>
      </c>
      <c r="I3487" s="255">
        <v>1945724</v>
      </c>
      <c r="J3487" s="101">
        <v>1500000</v>
      </c>
      <c r="K3487" s="99">
        <f t="shared" si="83"/>
        <v>2962020</v>
      </c>
      <c r="L3487" s="199"/>
    </row>
    <row r="3488" spans="1:12" x14ac:dyDescent="0.35">
      <c r="A3488" s="23">
        <v>22020404</v>
      </c>
      <c r="B3488" s="437" t="s">
        <v>2890</v>
      </c>
      <c r="C3488" s="23">
        <v>70133</v>
      </c>
      <c r="D3488" s="24">
        <v>0</v>
      </c>
      <c r="E3488" s="25">
        <v>2101</v>
      </c>
      <c r="F3488" s="23">
        <v>10721300</v>
      </c>
      <c r="G3488" s="26" t="s">
        <v>161</v>
      </c>
      <c r="H3488" s="67">
        <v>26400000</v>
      </c>
      <c r="I3488" s="224">
        <v>9339500</v>
      </c>
      <c r="J3488" s="67"/>
      <c r="K3488" s="542">
        <f t="shared" si="83"/>
        <v>26400000</v>
      </c>
      <c r="L3488" s="199"/>
    </row>
    <row r="3489" spans="1:12" x14ac:dyDescent="0.35">
      <c r="A3489" s="34">
        <v>22020404</v>
      </c>
      <c r="B3489" s="437" t="s">
        <v>2890</v>
      </c>
      <c r="C3489" s="34">
        <v>70131</v>
      </c>
      <c r="D3489" s="35">
        <v>0</v>
      </c>
      <c r="E3489" s="36">
        <v>2101</v>
      </c>
      <c r="F3489" s="34">
        <v>10721300</v>
      </c>
      <c r="G3489" s="37" t="s">
        <v>161</v>
      </c>
      <c r="H3489" s="38">
        <v>1600000</v>
      </c>
      <c r="I3489" s="218">
        <v>211000</v>
      </c>
      <c r="J3489" s="38"/>
      <c r="K3489" s="38">
        <f t="shared" si="83"/>
        <v>1600000</v>
      </c>
      <c r="L3489" s="198"/>
    </row>
    <row r="3490" spans="1:12" x14ac:dyDescent="0.35">
      <c r="A3490" s="411">
        <v>22020404</v>
      </c>
      <c r="B3490" s="437" t="s">
        <v>2890</v>
      </c>
      <c r="C3490" s="411">
        <v>70133</v>
      </c>
      <c r="D3490" s="411" t="s">
        <v>192</v>
      </c>
      <c r="E3490" s="413" t="s">
        <v>193</v>
      </c>
      <c r="F3490" s="411" t="s">
        <v>194</v>
      </c>
      <c r="G3490" s="416" t="s">
        <v>161</v>
      </c>
      <c r="H3490" s="418">
        <v>84000</v>
      </c>
      <c r="I3490" s="421">
        <v>79500</v>
      </c>
      <c r="J3490" s="424">
        <v>66000</v>
      </c>
      <c r="K3490" s="418">
        <f>H3490+J3490</f>
        <v>150000</v>
      </c>
      <c r="L3490" s="434"/>
    </row>
    <row r="3491" spans="1:12" x14ac:dyDescent="0.35">
      <c r="A3491" s="23">
        <v>22020404</v>
      </c>
      <c r="B3491" s="437" t="s">
        <v>2890</v>
      </c>
      <c r="C3491" s="23">
        <v>70133</v>
      </c>
      <c r="D3491" s="24">
        <v>0</v>
      </c>
      <c r="E3491" s="25">
        <v>2101</v>
      </c>
      <c r="F3491" s="23">
        <v>10721300</v>
      </c>
      <c r="G3491" s="26" t="s">
        <v>161</v>
      </c>
      <c r="H3491" s="27">
        <v>105000</v>
      </c>
      <c r="I3491" s="215">
        <v>50000</v>
      </c>
      <c r="J3491" s="27">
        <v>50000</v>
      </c>
      <c r="K3491" s="27">
        <f t="shared" ref="K3491:K3510" si="84">SUM(H3491,J3491)</f>
        <v>155000</v>
      </c>
      <c r="L3491" s="199"/>
    </row>
    <row r="3492" spans="1:12" x14ac:dyDescent="0.35">
      <c r="A3492" s="23">
        <v>22020404</v>
      </c>
      <c r="B3492" s="437" t="s">
        <v>2890</v>
      </c>
      <c r="C3492" s="23">
        <v>70133</v>
      </c>
      <c r="D3492" s="24">
        <v>0</v>
      </c>
      <c r="E3492" s="25">
        <v>2101</v>
      </c>
      <c r="F3492" s="23">
        <v>10721300</v>
      </c>
      <c r="G3492" s="26" t="s">
        <v>161</v>
      </c>
      <c r="H3492" s="27">
        <v>455700</v>
      </c>
      <c r="I3492" s="215">
        <v>38000</v>
      </c>
      <c r="J3492" s="27"/>
      <c r="K3492" s="27">
        <f t="shared" si="84"/>
        <v>455700</v>
      </c>
      <c r="L3492" s="199"/>
    </row>
    <row r="3493" spans="1:12" x14ac:dyDescent="0.35">
      <c r="A3493" s="23">
        <v>22020404</v>
      </c>
      <c r="B3493" s="437" t="s">
        <v>2890</v>
      </c>
      <c r="C3493" s="23">
        <v>70133</v>
      </c>
      <c r="D3493" s="24">
        <v>0</v>
      </c>
      <c r="E3493" s="25">
        <v>2101</v>
      </c>
      <c r="F3493" s="23">
        <v>10721300</v>
      </c>
      <c r="G3493" s="26" t="s">
        <v>161</v>
      </c>
      <c r="H3493" s="27">
        <v>441000</v>
      </c>
      <c r="I3493" s="215">
        <v>190000</v>
      </c>
      <c r="J3493" s="27">
        <v>450000</v>
      </c>
      <c r="K3493" s="27">
        <f t="shared" si="84"/>
        <v>891000</v>
      </c>
      <c r="L3493" s="199"/>
    </row>
    <row r="3494" spans="1:12" x14ac:dyDescent="0.35">
      <c r="A3494" s="23">
        <v>22020404</v>
      </c>
      <c r="B3494" s="437" t="s">
        <v>2890</v>
      </c>
      <c r="C3494" s="23">
        <v>70133</v>
      </c>
      <c r="D3494" s="24">
        <v>0</v>
      </c>
      <c r="E3494" s="25">
        <v>2101</v>
      </c>
      <c r="F3494" s="23">
        <v>10721300</v>
      </c>
      <c r="G3494" s="26" t="s">
        <v>161</v>
      </c>
      <c r="H3494" s="27">
        <v>30450</v>
      </c>
      <c r="I3494" s="215"/>
      <c r="J3494" s="27"/>
      <c r="K3494" s="39">
        <f t="shared" si="84"/>
        <v>30450</v>
      </c>
      <c r="L3494" s="199"/>
    </row>
    <row r="3495" spans="1:12" x14ac:dyDescent="0.35">
      <c r="A3495" s="23">
        <v>22020404</v>
      </c>
      <c r="B3495" s="437" t="s">
        <v>2890</v>
      </c>
      <c r="C3495" s="23">
        <v>70133</v>
      </c>
      <c r="D3495" s="24">
        <v>0</v>
      </c>
      <c r="E3495" s="25">
        <v>2101</v>
      </c>
      <c r="F3495" s="23">
        <v>10721300</v>
      </c>
      <c r="G3495" s="26" t="s">
        <v>161</v>
      </c>
      <c r="H3495" s="27">
        <v>1187550</v>
      </c>
      <c r="I3495" s="215">
        <v>271600</v>
      </c>
      <c r="J3495" s="27">
        <v>500000</v>
      </c>
      <c r="K3495" s="27">
        <f t="shared" si="84"/>
        <v>1687550</v>
      </c>
      <c r="L3495" s="199"/>
    </row>
    <row r="3496" spans="1:12" x14ac:dyDescent="0.35">
      <c r="A3496" s="23">
        <v>22020404</v>
      </c>
      <c r="B3496" s="437" t="s">
        <v>2890</v>
      </c>
      <c r="C3496" s="23">
        <v>70131</v>
      </c>
      <c r="D3496" s="24">
        <v>0</v>
      </c>
      <c r="E3496" s="25">
        <v>2101</v>
      </c>
      <c r="F3496" s="23">
        <v>10721300</v>
      </c>
      <c r="G3496" s="26" t="s">
        <v>161</v>
      </c>
      <c r="H3496" s="27">
        <v>22470</v>
      </c>
      <c r="I3496" s="215">
        <v>10000</v>
      </c>
      <c r="J3496" s="27">
        <v>200000</v>
      </c>
      <c r="K3496" s="27">
        <f t="shared" si="84"/>
        <v>222470</v>
      </c>
      <c r="L3496" s="199"/>
    </row>
    <row r="3497" spans="1:12" x14ac:dyDescent="0.35">
      <c r="A3497" s="23">
        <v>22020404</v>
      </c>
      <c r="B3497" s="437" t="s">
        <v>2890</v>
      </c>
      <c r="C3497" s="23">
        <v>70133</v>
      </c>
      <c r="D3497" s="24">
        <v>0</v>
      </c>
      <c r="E3497" s="25">
        <v>2101</v>
      </c>
      <c r="F3497" s="23">
        <v>10721300</v>
      </c>
      <c r="G3497" s="26" t="s">
        <v>161</v>
      </c>
      <c r="H3497" s="27">
        <v>367500</v>
      </c>
      <c r="I3497" s="215">
        <v>270000</v>
      </c>
      <c r="J3497" s="27">
        <v>134800</v>
      </c>
      <c r="K3497" s="27">
        <f t="shared" si="84"/>
        <v>502300</v>
      </c>
      <c r="L3497" s="199"/>
    </row>
    <row r="3498" spans="1:12" x14ac:dyDescent="0.35">
      <c r="A3498" s="23">
        <v>22020404</v>
      </c>
      <c r="B3498" s="437" t="s">
        <v>2890</v>
      </c>
      <c r="C3498" s="23">
        <v>70131</v>
      </c>
      <c r="D3498" s="24">
        <v>0</v>
      </c>
      <c r="E3498" s="25">
        <v>2101</v>
      </c>
      <c r="F3498" s="23">
        <v>10721300</v>
      </c>
      <c r="G3498" s="28" t="s">
        <v>161</v>
      </c>
      <c r="H3498" s="29">
        <v>800310</v>
      </c>
      <c r="I3498" s="217">
        <v>30000</v>
      </c>
      <c r="J3498" s="29"/>
      <c r="K3498" s="29">
        <f t="shared" si="84"/>
        <v>800310</v>
      </c>
      <c r="L3498" s="199"/>
    </row>
    <row r="3499" spans="1:12" x14ac:dyDescent="0.35">
      <c r="A3499" s="34">
        <v>22020404</v>
      </c>
      <c r="B3499" s="437" t="s">
        <v>2890</v>
      </c>
      <c r="C3499" s="34">
        <v>70131</v>
      </c>
      <c r="D3499" s="35">
        <v>0</v>
      </c>
      <c r="E3499" s="36">
        <v>2101</v>
      </c>
      <c r="F3499" s="34">
        <v>10721300</v>
      </c>
      <c r="G3499" s="37" t="s">
        <v>161</v>
      </c>
      <c r="H3499" s="38">
        <v>113400</v>
      </c>
      <c r="I3499" s="218">
        <v>80000</v>
      </c>
      <c r="J3499" s="38">
        <v>136600</v>
      </c>
      <c r="K3499" s="38">
        <f t="shared" si="84"/>
        <v>250000</v>
      </c>
      <c r="L3499" s="198"/>
    </row>
    <row r="3500" spans="1:12" x14ac:dyDescent="0.35">
      <c r="A3500" s="23">
        <v>22020404</v>
      </c>
      <c r="B3500" s="437" t="s">
        <v>2890</v>
      </c>
      <c r="C3500" s="23">
        <v>70131</v>
      </c>
      <c r="D3500" s="24">
        <v>0</v>
      </c>
      <c r="E3500" s="25">
        <v>2101</v>
      </c>
      <c r="F3500" s="23">
        <v>10721300</v>
      </c>
      <c r="G3500" s="26" t="s">
        <v>161</v>
      </c>
      <c r="H3500" s="67">
        <v>515970</v>
      </c>
      <c r="I3500" s="224">
        <v>0</v>
      </c>
      <c r="J3500" s="67"/>
      <c r="K3500" s="67">
        <f t="shared" si="84"/>
        <v>515970</v>
      </c>
      <c r="L3500" s="199"/>
    </row>
    <row r="3501" spans="1:12" x14ac:dyDescent="0.35">
      <c r="A3501" s="23">
        <v>22020404</v>
      </c>
      <c r="B3501" s="437" t="s">
        <v>2890</v>
      </c>
      <c r="C3501" s="23">
        <v>70131</v>
      </c>
      <c r="D3501" s="24">
        <v>0</v>
      </c>
      <c r="E3501" s="25">
        <v>2101</v>
      </c>
      <c r="F3501" s="23">
        <v>10721300</v>
      </c>
      <c r="G3501" s="26" t="s">
        <v>161</v>
      </c>
      <c r="H3501" s="67">
        <v>2100000</v>
      </c>
      <c r="I3501" s="224">
        <v>0</v>
      </c>
      <c r="J3501" s="67"/>
      <c r="K3501" s="67">
        <f t="shared" si="84"/>
        <v>2100000</v>
      </c>
      <c r="L3501" s="199"/>
    </row>
    <row r="3502" spans="1:12" x14ac:dyDescent="0.35">
      <c r="A3502" s="23">
        <v>22020404</v>
      </c>
      <c r="B3502" s="437" t="s">
        <v>2890</v>
      </c>
      <c r="C3502" s="23">
        <v>70133</v>
      </c>
      <c r="D3502" s="24">
        <v>0</v>
      </c>
      <c r="E3502" s="25">
        <v>2101</v>
      </c>
      <c r="F3502" s="23">
        <v>10721300</v>
      </c>
      <c r="G3502" s="26" t="s">
        <v>161</v>
      </c>
      <c r="H3502" s="27">
        <v>294000</v>
      </c>
      <c r="I3502" s="215">
        <v>110000</v>
      </c>
      <c r="J3502" s="27">
        <v>56000</v>
      </c>
      <c r="K3502" s="27">
        <f t="shared" si="84"/>
        <v>350000</v>
      </c>
      <c r="L3502" s="199"/>
    </row>
    <row r="3503" spans="1:12" x14ac:dyDescent="0.35">
      <c r="A3503" s="23">
        <v>22020404</v>
      </c>
      <c r="B3503" s="437" t="s">
        <v>2890</v>
      </c>
      <c r="C3503" s="23">
        <v>70133</v>
      </c>
      <c r="D3503" s="24">
        <v>0</v>
      </c>
      <c r="E3503" s="25">
        <v>2101</v>
      </c>
      <c r="F3503" s="23">
        <v>10721300</v>
      </c>
      <c r="G3503" s="28" t="s">
        <v>161</v>
      </c>
      <c r="H3503" s="29">
        <v>84000</v>
      </c>
      <c r="I3503" s="217">
        <v>29600</v>
      </c>
      <c r="J3503" s="29"/>
      <c r="K3503" s="52">
        <f t="shared" si="84"/>
        <v>84000</v>
      </c>
      <c r="L3503" s="199"/>
    </row>
    <row r="3504" spans="1:12" x14ac:dyDescent="0.35">
      <c r="A3504" s="34">
        <v>22020404</v>
      </c>
      <c r="B3504" s="437" t="s">
        <v>2890</v>
      </c>
      <c r="C3504" s="34">
        <v>71033</v>
      </c>
      <c r="D3504" s="35">
        <v>0</v>
      </c>
      <c r="E3504" s="36">
        <v>1100</v>
      </c>
      <c r="F3504" s="34">
        <v>10721300</v>
      </c>
      <c r="G3504" s="37" t="s">
        <v>161</v>
      </c>
      <c r="H3504" s="38">
        <v>438900</v>
      </c>
      <c r="I3504" s="309"/>
      <c r="J3504" s="38"/>
      <c r="K3504" s="38">
        <f t="shared" si="84"/>
        <v>438900</v>
      </c>
      <c r="L3504" s="198"/>
    </row>
    <row r="3505" spans="1:12" x14ac:dyDescent="0.35">
      <c r="A3505" s="23">
        <v>22020404</v>
      </c>
      <c r="B3505" s="437" t="s">
        <v>2890</v>
      </c>
      <c r="C3505" s="23">
        <v>70131</v>
      </c>
      <c r="D3505" s="24">
        <v>0</v>
      </c>
      <c r="E3505" s="25">
        <v>2101</v>
      </c>
      <c r="F3505" s="23">
        <v>10721300</v>
      </c>
      <c r="G3505" s="26" t="s">
        <v>161</v>
      </c>
      <c r="H3505" s="27">
        <v>89880</v>
      </c>
      <c r="I3505" s="215">
        <v>22900</v>
      </c>
      <c r="J3505" s="27">
        <v>350000</v>
      </c>
      <c r="K3505" s="27">
        <f t="shared" si="84"/>
        <v>439880</v>
      </c>
      <c r="L3505" s="200"/>
    </row>
    <row r="3506" spans="1:12" x14ac:dyDescent="0.35">
      <c r="A3506" s="23">
        <v>22020404</v>
      </c>
      <c r="B3506" s="437" t="s">
        <v>2890</v>
      </c>
      <c r="C3506" s="23">
        <v>70131</v>
      </c>
      <c r="D3506" s="24">
        <v>0</v>
      </c>
      <c r="E3506" s="25">
        <v>2101</v>
      </c>
      <c r="F3506" s="23">
        <v>10721300</v>
      </c>
      <c r="G3506" s="26" t="s">
        <v>161</v>
      </c>
      <c r="H3506" s="27">
        <v>72450</v>
      </c>
      <c r="I3506" s="215">
        <v>60000</v>
      </c>
      <c r="J3506" s="27"/>
      <c r="K3506" s="27">
        <f t="shared" si="84"/>
        <v>72450</v>
      </c>
      <c r="L3506" s="201"/>
    </row>
    <row r="3507" spans="1:12" x14ac:dyDescent="0.35">
      <c r="A3507" s="23">
        <v>22020404</v>
      </c>
      <c r="B3507" s="437" t="s">
        <v>2891</v>
      </c>
      <c r="C3507" s="23">
        <v>70131</v>
      </c>
      <c r="D3507" s="24">
        <v>0</v>
      </c>
      <c r="E3507" s="25">
        <v>2101</v>
      </c>
      <c r="F3507" s="23">
        <v>10720500</v>
      </c>
      <c r="G3507" s="26" t="s">
        <v>161</v>
      </c>
      <c r="H3507" s="67">
        <v>45150</v>
      </c>
      <c r="I3507" s="224">
        <v>507529.26</v>
      </c>
      <c r="J3507" s="67">
        <v>904850</v>
      </c>
      <c r="K3507" s="67">
        <f t="shared" si="84"/>
        <v>950000</v>
      </c>
      <c r="L3507" s="199"/>
    </row>
    <row r="3508" spans="1:12" x14ac:dyDescent="0.35">
      <c r="A3508" s="23">
        <v>22020404</v>
      </c>
      <c r="B3508" s="437" t="s">
        <v>2891</v>
      </c>
      <c r="C3508" s="23">
        <v>70133</v>
      </c>
      <c r="D3508" s="24" t="s">
        <v>192</v>
      </c>
      <c r="E3508" s="85" t="s">
        <v>2619</v>
      </c>
      <c r="F3508" s="23">
        <v>10721300</v>
      </c>
      <c r="G3508" s="26" t="s">
        <v>161</v>
      </c>
      <c r="H3508" s="27">
        <v>0</v>
      </c>
      <c r="I3508" s="215"/>
      <c r="J3508" s="27">
        <v>200000</v>
      </c>
      <c r="K3508" s="27">
        <f t="shared" si="84"/>
        <v>200000</v>
      </c>
      <c r="L3508" s="199"/>
    </row>
    <row r="3509" spans="1:12" x14ac:dyDescent="0.35">
      <c r="A3509" s="411">
        <v>22020404</v>
      </c>
      <c r="B3509" s="437" t="s">
        <v>2891</v>
      </c>
      <c r="C3509" s="411">
        <v>70131</v>
      </c>
      <c r="D3509" s="411" t="s">
        <v>192</v>
      </c>
      <c r="E3509" s="413" t="s">
        <v>193</v>
      </c>
      <c r="F3509" s="411">
        <v>10721300</v>
      </c>
      <c r="G3509" s="416" t="s">
        <v>161</v>
      </c>
      <c r="H3509" s="419">
        <v>26558.531999999999</v>
      </c>
      <c r="I3509" s="422"/>
      <c r="J3509" s="425">
        <v>173441</v>
      </c>
      <c r="K3509" s="538">
        <f t="shared" si="84"/>
        <v>199999.53200000001</v>
      </c>
      <c r="L3509" s="395"/>
    </row>
    <row r="3510" spans="1:12" x14ac:dyDescent="0.35">
      <c r="A3510" s="23">
        <v>22020404</v>
      </c>
      <c r="B3510" s="437" t="s">
        <v>2891</v>
      </c>
      <c r="C3510" s="23">
        <v>70133</v>
      </c>
      <c r="D3510" s="24">
        <v>0</v>
      </c>
      <c r="E3510" s="25">
        <v>2101</v>
      </c>
      <c r="F3510" s="23">
        <v>10721300</v>
      </c>
      <c r="G3510" s="26" t="s">
        <v>161</v>
      </c>
      <c r="H3510" s="27">
        <v>849450</v>
      </c>
      <c r="I3510" s="215">
        <v>572200</v>
      </c>
      <c r="J3510" s="27">
        <v>800000</v>
      </c>
      <c r="K3510" s="27">
        <f t="shared" si="84"/>
        <v>1649450</v>
      </c>
      <c r="L3510" s="200"/>
    </row>
    <row r="3511" spans="1:12" x14ac:dyDescent="0.35">
      <c r="A3511" s="23">
        <v>22020404</v>
      </c>
      <c r="B3511" s="437" t="s">
        <v>2891</v>
      </c>
      <c r="C3511" s="23">
        <v>70131</v>
      </c>
      <c r="D3511" s="24">
        <v>0</v>
      </c>
      <c r="E3511" s="25">
        <v>2101</v>
      </c>
      <c r="F3511" s="23">
        <v>10721300</v>
      </c>
      <c r="G3511" s="26" t="s">
        <v>161</v>
      </c>
      <c r="H3511" s="27">
        <v>6400000</v>
      </c>
      <c r="I3511" s="215">
        <v>76800</v>
      </c>
      <c r="J3511" s="27">
        <v>76800</v>
      </c>
      <c r="K3511" s="27">
        <f>H3511+J3511</f>
        <v>6476800</v>
      </c>
      <c r="L3511" s="199"/>
    </row>
    <row r="3512" spans="1:12" x14ac:dyDescent="0.35">
      <c r="A3512" s="23">
        <v>22020404</v>
      </c>
      <c r="B3512" s="437" t="s">
        <v>2891</v>
      </c>
      <c r="C3512" s="23">
        <v>70131</v>
      </c>
      <c r="D3512" s="24">
        <v>0</v>
      </c>
      <c r="E3512" s="25">
        <v>2101</v>
      </c>
      <c r="F3512" s="23">
        <v>10721300</v>
      </c>
      <c r="G3512" s="26" t="s">
        <v>161</v>
      </c>
      <c r="H3512" s="67">
        <v>74550</v>
      </c>
      <c r="I3512" s="224"/>
      <c r="J3512" s="67"/>
      <c r="K3512" s="67">
        <f>SUM(H3512,J3512)</f>
        <v>74550</v>
      </c>
      <c r="L3512" s="199"/>
    </row>
    <row r="3513" spans="1:12" x14ac:dyDescent="0.35">
      <c r="A3513" s="23">
        <v>22020404</v>
      </c>
      <c r="B3513" s="437" t="s">
        <v>2891</v>
      </c>
      <c r="C3513" s="23">
        <v>70133</v>
      </c>
      <c r="D3513" s="24">
        <v>0</v>
      </c>
      <c r="E3513" s="25">
        <v>2101</v>
      </c>
      <c r="F3513" s="23">
        <v>10721300</v>
      </c>
      <c r="G3513" s="26" t="s">
        <v>161</v>
      </c>
      <c r="H3513" s="27">
        <v>406560</v>
      </c>
      <c r="I3513" s="215">
        <v>287000</v>
      </c>
      <c r="J3513" s="27">
        <v>700000</v>
      </c>
      <c r="K3513" s="27">
        <f>SUM(H3513,J3513)</f>
        <v>1106560</v>
      </c>
      <c r="L3513" s="199"/>
    </row>
    <row r="3514" spans="1:12" x14ac:dyDescent="0.35">
      <c r="A3514" s="23">
        <v>22020404</v>
      </c>
      <c r="B3514" s="437" t="s">
        <v>2891</v>
      </c>
      <c r="C3514" s="23">
        <v>70133</v>
      </c>
      <c r="D3514" s="24">
        <v>0</v>
      </c>
      <c r="E3514" s="25">
        <v>2101</v>
      </c>
      <c r="F3514" s="23">
        <v>10721300</v>
      </c>
      <c r="G3514" s="26" t="s">
        <v>161</v>
      </c>
      <c r="H3514" s="27">
        <v>180600</v>
      </c>
      <c r="I3514" s="215">
        <v>120000</v>
      </c>
      <c r="J3514" s="27">
        <v>19400</v>
      </c>
      <c r="K3514" s="27">
        <f>SUM(H3514,J3514)</f>
        <v>200000</v>
      </c>
      <c r="L3514" s="199"/>
    </row>
    <row r="3515" spans="1:12" x14ac:dyDescent="0.35">
      <c r="A3515" s="23">
        <v>22020404</v>
      </c>
      <c r="B3515" s="437" t="s">
        <v>2891</v>
      </c>
      <c r="C3515" s="23">
        <v>70133</v>
      </c>
      <c r="D3515" s="24">
        <v>0</v>
      </c>
      <c r="E3515" s="25">
        <v>2101</v>
      </c>
      <c r="F3515" s="23">
        <v>10721300</v>
      </c>
      <c r="G3515" s="26" t="s">
        <v>161</v>
      </c>
      <c r="H3515" s="67">
        <v>1312500</v>
      </c>
      <c r="I3515" s="224">
        <v>176000</v>
      </c>
      <c r="J3515" s="67"/>
      <c r="K3515" s="67">
        <f>SUM(H3515,J3515)</f>
        <v>1312500</v>
      </c>
      <c r="L3515" s="199"/>
    </row>
    <row r="3516" spans="1:12" x14ac:dyDescent="0.35">
      <c r="A3516" s="23">
        <v>22020404</v>
      </c>
      <c r="B3516" s="437" t="s">
        <v>2891</v>
      </c>
      <c r="C3516" s="23">
        <v>70131</v>
      </c>
      <c r="D3516" s="24">
        <v>0</v>
      </c>
      <c r="E3516" s="25">
        <v>2101</v>
      </c>
      <c r="F3516" s="23">
        <v>10721300</v>
      </c>
      <c r="G3516" s="26" t="s">
        <v>161</v>
      </c>
      <c r="H3516" s="27">
        <v>184590</v>
      </c>
      <c r="I3516" s="215">
        <v>90000</v>
      </c>
      <c r="J3516" s="27">
        <v>200500</v>
      </c>
      <c r="K3516" s="27">
        <f>H3516+J3516</f>
        <v>385090</v>
      </c>
      <c r="L3516" s="199"/>
    </row>
    <row r="3517" spans="1:12" x14ac:dyDescent="0.35">
      <c r="A3517" s="23">
        <v>22020404</v>
      </c>
      <c r="B3517" s="437" t="s">
        <v>2891</v>
      </c>
      <c r="C3517" s="23">
        <v>70131</v>
      </c>
      <c r="D3517" s="24">
        <v>0</v>
      </c>
      <c r="E3517" s="25">
        <v>2101</v>
      </c>
      <c r="F3517" s="23">
        <v>10721300</v>
      </c>
      <c r="G3517" s="26" t="s">
        <v>161</v>
      </c>
      <c r="H3517" s="67">
        <v>204750</v>
      </c>
      <c r="I3517" s="224">
        <v>40000</v>
      </c>
      <c r="J3517" s="67"/>
      <c r="K3517" s="67">
        <f t="shared" ref="K3517:K3544" si="85">SUM(H3517,J3517)</f>
        <v>204750</v>
      </c>
      <c r="L3517" s="199"/>
    </row>
    <row r="3518" spans="1:12" x14ac:dyDescent="0.35">
      <c r="A3518" s="23">
        <v>22020404</v>
      </c>
      <c r="B3518" s="437" t="s">
        <v>2891</v>
      </c>
      <c r="C3518" s="23">
        <v>70133</v>
      </c>
      <c r="D3518" s="24">
        <v>0</v>
      </c>
      <c r="E3518" s="25">
        <v>2101</v>
      </c>
      <c r="F3518" s="23">
        <v>10721300</v>
      </c>
      <c r="G3518" s="26" t="s">
        <v>161</v>
      </c>
      <c r="H3518" s="27">
        <v>500000</v>
      </c>
      <c r="I3518" s="215">
        <v>20000</v>
      </c>
      <c r="J3518" s="41"/>
      <c r="K3518" s="27">
        <f t="shared" si="85"/>
        <v>500000</v>
      </c>
      <c r="L3518" s="199"/>
    </row>
    <row r="3519" spans="1:12" x14ac:dyDescent="0.35">
      <c r="A3519" s="23">
        <v>22020404</v>
      </c>
      <c r="B3519" s="437" t="s">
        <v>2891</v>
      </c>
      <c r="C3519" s="23">
        <v>70133</v>
      </c>
      <c r="D3519" s="24">
        <v>0</v>
      </c>
      <c r="E3519" s="25">
        <v>2101</v>
      </c>
      <c r="F3519" s="23">
        <v>10721300</v>
      </c>
      <c r="G3519" s="26" t="s">
        <v>161</v>
      </c>
      <c r="H3519" s="27">
        <v>1073100</v>
      </c>
      <c r="I3519" s="215">
        <v>929000</v>
      </c>
      <c r="J3519" s="27"/>
      <c r="K3519" s="27">
        <f t="shared" si="85"/>
        <v>1073100</v>
      </c>
      <c r="L3519" s="199"/>
    </row>
    <row r="3520" spans="1:12" x14ac:dyDescent="0.35">
      <c r="A3520" s="23">
        <v>22020404</v>
      </c>
      <c r="B3520" s="437" t="s">
        <v>2891</v>
      </c>
      <c r="C3520" s="23">
        <v>70133</v>
      </c>
      <c r="D3520" s="24">
        <v>0</v>
      </c>
      <c r="E3520" s="25">
        <v>2101</v>
      </c>
      <c r="F3520" s="23">
        <v>10721300</v>
      </c>
      <c r="G3520" s="26" t="s">
        <v>161</v>
      </c>
      <c r="H3520" s="27">
        <v>546000</v>
      </c>
      <c r="I3520" s="215">
        <v>0</v>
      </c>
      <c r="J3520" s="27"/>
      <c r="K3520" s="27">
        <f t="shared" si="85"/>
        <v>546000</v>
      </c>
      <c r="L3520" s="199"/>
    </row>
    <row r="3521" spans="1:12" x14ac:dyDescent="0.35">
      <c r="A3521" s="23">
        <v>22020404</v>
      </c>
      <c r="B3521" s="437" t="s">
        <v>2892</v>
      </c>
      <c r="C3521" s="23">
        <v>70133</v>
      </c>
      <c r="D3521" s="24">
        <v>0</v>
      </c>
      <c r="E3521" s="25">
        <v>2101</v>
      </c>
      <c r="F3521" s="23">
        <v>10721300</v>
      </c>
      <c r="G3521" s="26" t="s">
        <v>161</v>
      </c>
      <c r="H3521" s="27">
        <v>88200</v>
      </c>
      <c r="I3521" s="215"/>
      <c r="J3521" s="27"/>
      <c r="K3521" s="27">
        <f t="shared" si="85"/>
        <v>88200</v>
      </c>
      <c r="L3521" s="199"/>
    </row>
    <row r="3522" spans="1:12" x14ac:dyDescent="0.35">
      <c r="A3522" s="23">
        <v>22020404</v>
      </c>
      <c r="B3522" s="437" t="s">
        <v>2892</v>
      </c>
      <c r="C3522" s="23">
        <v>70133</v>
      </c>
      <c r="D3522" s="24">
        <v>0</v>
      </c>
      <c r="E3522" s="25">
        <v>2101</v>
      </c>
      <c r="F3522" s="23">
        <v>10721300</v>
      </c>
      <c r="G3522" s="26" t="s">
        <v>161</v>
      </c>
      <c r="H3522" s="27">
        <v>3543082.2</v>
      </c>
      <c r="I3522" s="215"/>
      <c r="J3522" s="27"/>
      <c r="K3522" s="27">
        <f t="shared" si="85"/>
        <v>3543082.2</v>
      </c>
      <c r="L3522" s="199"/>
    </row>
    <row r="3523" spans="1:12" x14ac:dyDescent="0.35">
      <c r="A3523" s="23">
        <v>22020404</v>
      </c>
      <c r="B3523" s="437" t="s">
        <v>2892</v>
      </c>
      <c r="C3523" s="23">
        <v>70131</v>
      </c>
      <c r="D3523" s="24">
        <v>0</v>
      </c>
      <c r="E3523" s="25">
        <v>2101</v>
      </c>
      <c r="F3523" s="23">
        <v>10721300</v>
      </c>
      <c r="G3523" s="26" t="s">
        <v>161</v>
      </c>
      <c r="H3523" s="27">
        <v>420000</v>
      </c>
      <c r="I3523" s="215">
        <v>320500</v>
      </c>
      <c r="J3523" s="27"/>
      <c r="K3523" s="27">
        <f t="shared" si="85"/>
        <v>420000</v>
      </c>
      <c r="L3523" s="199"/>
    </row>
    <row r="3524" spans="1:12" x14ac:dyDescent="0.35">
      <c r="A3524" s="23">
        <v>22020404</v>
      </c>
      <c r="B3524" s="437" t="s">
        <v>2892</v>
      </c>
      <c r="C3524" s="23">
        <v>70133</v>
      </c>
      <c r="D3524" s="24">
        <v>0</v>
      </c>
      <c r="E3524" s="25">
        <v>2101</v>
      </c>
      <c r="F3524" s="23">
        <v>10721300</v>
      </c>
      <c r="G3524" s="26" t="s">
        <v>161</v>
      </c>
      <c r="H3524" s="67">
        <v>186900</v>
      </c>
      <c r="I3524" s="224">
        <v>0</v>
      </c>
      <c r="J3524" s="67"/>
      <c r="K3524" s="67">
        <f t="shared" si="85"/>
        <v>186900</v>
      </c>
      <c r="L3524" s="199"/>
    </row>
    <row r="3525" spans="1:12" x14ac:dyDescent="0.35">
      <c r="A3525" s="23">
        <v>22020404</v>
      </c>
      <c r="B3525" s="437" t="s">
        <v>2893</v>
      </c>
      <c r="C3525" s="23">
        <v>70131</v>
      </c>
      <c r="D3525" s="24">
        <v>0</v>
      </c>
      <c r="E3525" s="25">
        <v>2101</v>
      </c>
      <c r="F3525" s="23">
        <v>10721300</v>
      </c>
      <c r="G3525" s="26" t="s">
        <v>161</v>
      </c>
      <c r="H3525" s="67">
        <v>630000</v>
      </c>
      <c r="I3525" s="224">
        <v>700000</v>
      </c>
      <c r="J3525" s="67">
        <v>980000</v>
      </c>
      <c r="K3525" s="67">
        <f t="shared" si="85"/>
        <v>1610000</v>
      </c>
      <c r="L3525" s="199"/>
    </row>
    <row r="3526" spans="1:12" x14ac:dyDescent="0.35">
      <c r="A3526" s="23">
        <v>22020404</v>
      </c>
      <c r="B3526" s="437" t="s">
        <v>2893</v>
      </c>
      <c r="C3526" s="23">
        <v>70133</v>
      </c>
      <c r="D3526" s="24">
        <v>0</v>
      </c>
      <c r="E3526" s="25">
        <v>2101</v>
      </c>
      <c r="F3526" s="23">
        <v>10721300</v>
      </c>
      <c r="G3526" s="26" t="s">
        <v>161</v>
      </c>
      <c r="H3526" s="67">
        <v>2985056</v>
      </c>
      <c r="I3526" s="224">
        <v>440422</v>
      </c>
      <c r="J3526" s="67"/>
      <c r="K3526" s="67">
        <f t="shared" si="85"/>
        <v>2985056</v>
      </c>
      <c r="L3526" s="199"/>
    </row>
    <row r="3527" spans="1:12" x14ac:dyDescent="0.35">
      <c r="A3527" s="23">
        <v>22020404</v>
      </c>
      <c r="B3527" s="437" t="s">
        <v>2893</v>
      </c>
      <c r="C3527" s="23">
        <v>70133</v>
      </c>
      <c r="D3527" s="24">
        <v>0</v>
      </c>
      <c r="E3527" s="25">
        <v>2101</v>
      </c>
      <c r="F3527" s="23">
        <v>10721300</v>
      </c>
      <c r="G3527" s="26" t="s">
        <v>161</v>
      </c>
      <c r="H3527" s="27">
        <v>537600</v>
      </c>
      <c r="I3527" s="215">
        <v>150000</v>
      </c>
      <c r="J3527" s="27"/>
      <c r="K3527" s="27">
        <f t="shared" si="85"/>
        <v>537600</v>
      </c>
      <c r="L3527" s="199"/>
    </row>
    <row r="3528" spans="1:12" x14ac:dyDescent="0.35">
      <c r="A3528" s="23">
        <v>22020404</v>
      </c>
      <c r="B3528" s="437" t="s">
        <v>2893</v>
      </c>
      <c r="C3528" s="23">
        <v>70131</v>
      </c>
      <c r="D3528" s="24">
        <v>0</v>
      </c>
      <c r="E3528" s="25">
        <v>2101</v>
      </c>
      <c r="F3528" s="23">
        <v>10721300</v>
      </c>
      <c r="G3528" s="26" t="s">
        <v>161</v>
      </c>
      <c r="H3528" s="67">
        <v>813600</v>
      </c>
      <c r="I3528" s="224">
        <v>560000</v>
      </c>
      <c r="J3528" s="68">
        <v>186400</v>
      </c>
      <c r="K3528" s="67">
        <f t="shared" si="85"/>
        <v>1000000</v>
      </c>
      <c r="L3528" s="199"/>
    </row>
    <row r="3529" spans="1:12" x14ac:dyDescent="0.35">
      <c r="A3529" s="23">
        <v>22020404</v>
      </c>
      <c r="B3529" s="437" t="s">
        <v>2893</v>
      </c>
      <c r="C3529" s="23">
        <v>70133</v>
      </c>
      <c r="D3529" s="24">
        <v>0</v>
      </c>
      <c r="E3529" s="25">
        <v>2101</v>
      </c>
      <c r="F3529" s="23">
        <v>10721300</v>
      </c>
      <c r="G3529" s="26" t="s">
        <v>161</v>
      </c>
      <c r="H3529" s="27">
        <v>487620</v>
      </c>
      <c r="I3529" s="215">
        <v>40000</v>
      </c>
      <c r="J3529" s="27">
        <v>100000</v>
      </c>
      <c r="K3529" s="27">
        <f t="shared" si="85"/>
        <v>587620</v>
      </c>
      <c r="L3529" s="199"/>
    </row>
    <row r="3530" spans="1:12" x14ac:dyDescent="0.35">
      <c r="A3530" s="23">
        <v>22020404</v>
      </c>
      <c r="B3530" s="437" t="s">
        <v>2893</v>
      </c>
      <c r="C3530" s="23">
        <v>70133</v>
      </c>
      <c r="D3530" s="24">
        <v>0</v>
      </c>
      <c r="E3530" s="25">
        <v>2101</v>
      </c>
      <c r="F3530" s="23">
        <v>10721300</v>
      </c>
      <c r="G3530" s="26" t="s">
        <v>161</v>
      </c>
      <c r="H3530" s="101">
        <v>4975013.4000000004</v>
      </c>
      <c r="I3530" s="255">
        <v>3344350</v>
      </c>
      <c r="J3530" s="101"/>
      <c r="K3530" s="101">
        <f t="shared" si="85"/>
        <v>4975013.4000000004</v>
      </c>
      <c r="L3530" s="200"/>
    </row>
    <row r="3531" spans="1:12" x14ac:dyDescent="0.35">
      <c r="A3531" s="23">
        <v>22020404</v>
      </c>
      <c r="B3531" s="437" t="s">
        <v>2893</v>
      </c>
      <c r="C3531" s="23">
        <v>70133</v>
      </c>
      <c r="D3531" s="24">
        <v>0</v>
      </c>
      <c r="E3531" s="25">
        <v>2101</v>
      </c>
      <c r="F3531" s="23">
        <v>10721300</v>
      </c>
      <c r="G3531" s="26" t="s">
        <v>161</v>
      </c>
      <c r="H3531" s="101">
        <v>37800</v>
      </c>
      <c r="I3531" s="255">
        <v>51000</v>
      </c>
      <c r="J3531" s="101">
        <v>12200</v>
      </c>
      <c r="K3531" s="101">
        <f t="shared" si="85"/>
        <v>50000</v>
      </c>
      <c r="L3531" s="199"/>
    </row>
    <row r="3532" spans="1:12" x14ac:dyDescent="0.35">
      <c r="A3532" s="23">
        <v>22020404</v>
      </c>
      <c r="B3532" s="437" t="s">
        <v>2893</v>
      </c>
      <c r="C3532" s="23">
        <v>70131</v>
      </c>
      <c r="D3532" s="24">
        <v>0</v>
      </c>
      <c r="E3532" s="25">
        <v>2101</v>
      </c>
      <c r="F3532" s="23">
        <v>10721300</v>
      </c>
      <c r="G3532" s="26" t="s">
        <v>161</v>
      </c>
      <c r="H3532" s="101">
        <v>1441188</v>
      </c>
      <c r="I3532" s="255">
        <v>3248275</v>
      </c>
      <c r="J3532" s="101">
        <v>2858812</v>
      </c>
      <c r="K3532" s="101">
        <f t="shared" si="85"/>
        <v>4300000</v>
      </c>
      <c r="L3532" s="199"/>
    </row>
    <row r="3533" spans="1:12" x14ac:dyDescent="0.35">
      <c r="A3533" s="23">
        <v>22020404</v>
      </c>
      <c r="B3533" s="437" t="s">
        <v>2893</v>
      </c>
      <c r="C3533" s="23">
        <v>70133</v>
      </c>
      <c r="D3533" s="24">
        <v>0</v>
      </c>
      <c r="E3533" s="25">
        <v>2101</v>
      </c>
      <c r="F3533" s="23">
        <v>10721300</v>
      </c>
      <c r="G3533" s="26" t="s">
        <v>161</v>
      </c>
      <c r="H3533" s="101">
        <v>22546545</v>
      </c>
      <c r="I3533" s="255">
        <v>8520710.5</v>
      </c>
      <c r="J3533" s="108"/>
      <c r="K3533" s="101">
        <f t="shared" si="85"/>
        <v>22546545</v>
      </c>
      <c r="L3533" s="200"/>
    </row>
    <row r="3534" spans="1:12" x14ac:dyDescent="0.35">
      <c r="A3534" s="54">
        <v>22020404</v>
      </c>
      <c r="B3534" s="437" t="s">
        <v>2893</v>
      </c>
      <c r="C3534" s="54">
        <v>70131</v>
      </c>
      <c r="D3534" s="55">
        <v>0</v>
      </c>
      <c r="E3534" s="56">
        <v>2101</v>
      </c>
      <c r="F3534" s="54">
        <v>10721300</v>
      </c>
      <c r="G3534" s="57" t="s">
        <v>161</v>
      </c>
      <c r="H3534" s="58">
        <v>741720</v>
      </c>
      <c r="I3534" s="221">
        <v>465200</v>
      </c>
      <c r="J3534" s="58">
        <v>1500000</v>
      </c>
      <c r="K3534" s="58">
        <f t="shared" si="85"/>
        <v>2241720</v>
      </c>
      <c r="L3534" s="204" t="s">
        <v>2555</v>
      </c>
    </row>
    <row r="3535" spans="1:12" x14ac:dyDescent="0.35">
      <c r="A3535" s="54">
        <v>22020404</v>
      </c>
      <c r="B3535" s="437" t="s">
        <v>2893</v>
      </c>
      <c r="C3535" s="54">
        <v>70133</v>
      </c>
      <c r="D3535" s="55">
        <v>0</v>
      </c>
      <c r="E3535" s="54">
        <v>2101</v>
      </c>
      <c r="F3535" s="54">
        <v>10721300</v>
      </c>
      <c r="G3535" s="57" t="s">
        <v>161</v>
      </c>
      <c r="H3535" s="117">
        <v>86100</v>
      </c>
      <c r="I3535" s="263">
        <v>75000</v>
      </c>
      <c r="J3535" s="117">
        <v>250000</v>
      </c>
      <c r="K3535" s="117">
        <f t="shared" si="85"/>
        <v>336100</v>
      </c>
      <c r="L3535" s="204" t="s">
        <v>2556</v>
      </c>
    </row>
    <row r="3536" spans="1:12" x14ac:dyDescent="0.35">
      <c r="A3536" s="54">
        <v>22020404</v>
      </c>
      <c r="B3536" s="437" t="s">
        <v>2893</v>
      </c>
      <c r="C3536" s="54">
        <v>70133</v>
      </c>
      <c r="D3536" s="55">
        <v>0</v>
      </c>
      <c r="E3536" s="56">
        <v>2101</v>
      </c>
      <c r="F3536" s="54">
        <v>10721300</v>
      </c>
      <c r="G3536" s="57" t="s">
        <v>161</v>
      </c>
      <c r="H3536" s="58">
        <v>3954510</v>
      </c>
      <c r="I3536" s="221">
        <v>1553000</v>
      </c>
      <c r="J3536" s="58"/>
      <c r="K3536" s="58">
        <f t="shared" si="85"/>
        <v>3954510</v>
      </c>
      <c r="L3536" s="204" t="s">
        <v>2557</v>
      </c>
    </row>
    <row r="3537" spans="1:12" x14ac:dyDescent="0.35">
      <c r="A3537" s="54">
        <v>22020404</v>
      </c>
      <c r="B3537" s="437" t="s">
        <v>2893</v>
      </c>
      <c r="C3537" s="54">
        <v>70131</v>
      </c>
      <c r="D3537" s="55">
        <v>0</v>
      </c>
      <c r="E3537" s="56">
        <v>2101</v>
      </c>
      <c r="F3537" s="54">
        <v>10721300</v>
      </c>
      <c r="G3537" s="57" t="s">
        <v>161</v>
      </c>
      <c r="H3537" s="117">
        <v>2223900</v>
      </c>
      <c r="I3537" s="263"/>
      <c r="J3537" s="121">
        <v>-1000000</v>
      </c>
      <c r="K3537" s="117">
        <f t="shared" si="85"/>
        <v>1223900</v>
      </c>
      <c r="L3537" s="204" t="s">
        <v>2558</v>
      </c>
    </row>
    <row r="3538" spans="1:12" x14ac:dyDescent="0.35">
      <c r="A3538" s="23">
        <v>22020404</v>
      </c>
      <c r="B3538" s="437" t="s">
        <v>2893</v>
      </c>
      <c r="C3538" s="23">
        <v>70133</v>
      </c>
      <c r="D3538" s="24">
        <v>0</v>
      </c>
      <c r="E3538" s="25">
        <v>2101</v>
      </c>
      <c r="F3538" s="23">
        <v>10721300</v>
      </c>
      <c r="G3538" s="26" t="s">
        <v>161</v>
      </c>
      <c r="H3538" s="101">
        <v>10000</v>
      </c>
      <c r="I3538" s="255"/>
      <c r="J3538" s="106"/>
      <c r="K3538" s="101">
        <f t="shared" si="85"/>
        <v>10000</v>
      </c>
      <c r="L3538" s="199"/>
    </row>
    <row r="3539" spans="1:12" x14ac:dyDescent="0.35">
      <c r="A3539" s="23">
        <v>22020404</v>
      </c>
      <c r="B3539" s="437" t="s">
        <v>2893</v>
      </c>
      <c r="C3539" s="23">
        <v>70133</v>
      </c>
      <c r="D3539" s="24">
        <v>0</v>
      </c>
      <c r="E3539" s="25">
        <v>2101</v>
      </c>
      <c r="F3539" s="23">
        <v>10721300</v>
      </c>
      <c r="G3539" s="26" t="s">
        <v>161</v>
      </c>
      <c r="H3539" s="101">
        <v>4009500</v>
      </c>
      <c r="I3539" s="255">
        <v>261000</v>
      </c>
      <c r="J3539" s="115">
        <v>-2000000</v>
      </c>
      <c r="K3539" s="101">
        <f t="shared" si="85"/>
        <v>2009500</v>
      </c>
      <c r="L3539" s="199"/>
    </row>
    <row r="3540" spans="1:12" x14ac:dyDescent="0.35">
      <c r="A3540" s="23">
        <v>22020404</v>
      </c>
      <c r="B3540" s="437" t="s">
        <v>2893</v>
      </c>
      <c r="C3540" s="23">
        <v>70131</v>
      </c>
      <c r="D3540" s="24">
        <v>0</v>
      </c>
      <c r="E3540" s="25">
        <v>2101</v>
      </c>
      <c r="F3540" s="23">
        <v>10721300</v>
      </c>
      <c r="G3540" s="26" t="s">
        <v>161</v>
      </c>
      <c r="H3540" s="101">
        <v>1189230</v>
      </c>
      <c r="I3540" s="255">
        <v>468050</v>
      </c>
      <c r="J3540" s="101"/>
      <c r="K3540" s="101">
        <f t="shared" si="85"/>
        <v>1189230</v>
      </c>
      <c r="L3540" s="199"/>
    </row>
    <row r="3541" spans="1:12" x14ac:dyDescent="0.35">
      <c r="A3541" s="23">
        <v>22020404</v>
      </c>
      <c r="B3541" s="437" t="s">
        <v>2893</v>
      </c>
      <c r="C3541" s="23">
        <v>70133</v>
      </c>
      <c r="D3541" s="24">
        <v>0</v>
      </c>
      <c r="E3541" s="23">
        <v>2101</v>
      </c>
      <c r="F3541" s="23">
        <v>10721300</v>
      </c>
      <c r="G3541" s="26" t="s">
        <v>161</v>
      </c>
      <c r="H3541" s="101">
        <v>84000</v>
      </c>
      <c r="I3541" s="255">
        <v>20000</v>
      </c>
      <c r="J3541" s="101"/>
      <c r="K3541" s="101">
        <f t="shared" si="85"/>
        <v>84000</v>
      </c>
      <c r="L3541" s="199"/>
    </row>
    <row r="3542" spans="1:12" x14ac:dyDescent="0.35">
      <c r="A3542" s="23">
        <v>22020404</v>
      </c>
      <c r="B3542" s="437" t="s">
        <v>2893</v>
      </c>
      <c r="C3542" s="23">
        <v>70131</v>
      </c>
      <c r="D3542" s="24">
        <v>0</v>
      </c>
      <c r="E3542" s="25">
        <v>2101</v>
      </c>
      <c r="F3542" s="23">
        <v>10721300</v>
      </c>
      <c r="G3542" s="26" t="s">
        <v>161</v>
      </c>
      <c r="H3542" s="101">
        <v>7350210</v>
      </c>
      <c r="I3542" s="255">
        <v>3394250</v>
      </c>
      <c r="J3542" s="101"/>
      <c r="K3542" s="101">
        <f t="shared" si="85"/>
        <v>7350210</v>
      </c>
      <c r="L3542" s="199"/>
    </row>
    <row r="3543" spans="1:12" x14ac:dyDescent="0.35">
      <c r="A3543" s="23">
        <v>22020403</v>
      </c>
      <c r="B3543" s="437" t="s">
        <v>2890</v>
      </c>
      <c r="C3543" s="23">
        <v>70133</v>
      </c>
      <c r="D3543" s="24">
        <v>0</v>
      </c>
      <c r="E3543" s="25">
        <v>2101</v>
      </c>
      <c r="F3543" s="23">
        <v>10721300</v>
      </c>
      <c r="G3543" s="26" t="s">
        <v>160</v>
      </c>
      <c r="H3543" s="67">
        <v>50000000</v>
      </c>
      <c r="I3543" s="224">
        <v>7723500</v>
      </c>
      <c r="J3543" s="67"/>
      <c r="K3543" s="428">
        <f t="shared" si="85"/>
        <v>50000000</v>
      </c>
      <c r="L3543" s="199"/>
    </row>
    <row r="3544" spans="1:12" x14ac:dyDescent="0.35">
      <c r="A3544" s="23">
        <v>22020403</v>
      </c>
      <c r="B3544" s="437" t="s">
        <v>2890</v>
      </c>
      <c r="C3544" s="23">
        <v>70131</v>
      </c>
      <c r="D3544" s="24">
        <v>0</v>
      </c>
      <c r="E3544" s="25">
        <v>2101</v>
      </c>
      <c r="F3544" s="23">
        <v>10721300</v>
      </c>
      <c r="G3544" s="26" t="s">
        <v>160</v>
      </c>
      <c r="H3544" s="27">
        <v>1600000</v>
      </c>
      <c r="I3544" s="215">
        <v>582500</v>
      </c>
      <c r="J3544" s="27">
        <v>400000</v>
      </c>
      <c r="K3544" s="27">
        <f t="shared" si="85"/>
        <v>2000000</v>
      </c>
      <c r="L3544" s="199"/>
    </row>
    <row r="3545" spans="1:12" x14ac:dyDescent="0.35">
      <c r="A3545" s="411">
        <v>22020403</v>
      </c>
      <c r="B3545" s="437" t="s">
        <v>2890</v>
      </c>
      <c r="C3545" s="411">
        <v>70133</v>
      </c>
      <c r="D3545" s="411" t="s">
        <v>192</v>
      </c>
      <c r="E3545" s="413" t="s">
        <v>193</v>
      </c>
      <c r="F3545" s="411" t="s">
        <v>194</v>
      </c>
      <c r="G3545" s="416" t="s">
        <v>160</v>
      </c>
      <c r="H3545" s="418">
        <v>735000</v>
      </c>
      <c r="I3545" s="421">
        <v>154000</v>
      </c>
      <c r="J3545" s="424">
        <v>750998</v>
      </c>
      <c r="K3545" s="418">
        <f>H3545+J3545</f>
        <v>1485998</v>
      </c>
      <c r="L3545" s="434"/>
    </row>
    <row r="3546" spans="1:12" x14ac:dyDescent="0.35">
      <c r="A3546" s="23">
        <v>22020403</v>
      </c>
      <c r="B3546" s="437" t="s">
        <v>2890</v>
      </c>
      <c r="C3546" s="23">
        <v>70133</v>
      </c>
      <c r="D3546" s="24">
        <v>0</v>
      </c>
      <c r="E3546" s="25">
        <v>2101</v>
      </c>
      <c r="F3546" s="23">
        <v>10721300</v>
      </c>
      <c r="G3546" s="26" t="s">
        <v>160</v>
      </c>
      <c r="H3546" s="27">
        <v>21000</v>
      </c>
      <c r="I3546" s="215">
        <v>19000</v>
      </c>
      <c r="J3546" s="27">
        <v>29000</v>
      </c>
      <c r="K3546" s="27">
        <f t="shared" ref="K3546:K3562" si="86">SUM(H3546,J3546)</f>
        <v>50000</v>
      </c>
      <c r="L3546" s="199"/>
    </row>
    <row r="3547" spans="1:12" x14ac:dyDescent="0.35">
      <c r="A3547" s="34">
        <v>22020403</v>
      </c>
      <c r="B3547" s="437" t="s">
        <v>2890</v>
      </c>
      <c r="C3547" s="34">
        <v>70133</v>
      </c>
      <c r="D3547" s="35">
        <v>0</v>
      </c>
      <c r="E3547" s="36">
        <v>2101</v>
      </c>
      <c r="F3547" s="34">
        <v>10721300</v>
      </c>
      <c r="G3547" s="37" t="s">
        <v>160</v>
      </c>
      <c r="H3547" s="38">
        <v>178500</v>
      </c>
      <c r="I3547" s="218">
        <v>3000</v>
      </c>
      <c r="J3547" s="38"/>
      <c r="K3547" s="38">
        <f t="shared" si="86"/>
        <v>178500</v>
      </c>
      <c r="L3547" s="198"/>
    </row>
    <row r="3548" spans="1:12" x14ac:dyDescent="0.35">
      <c r="A3548" s="23">
        <v>22020403</v>
      </c>
      <c r="B3548" s="437" t="s">
        <v>2890</v>
      </c>
      <c r="C3548" s="23">
        <v>70133</v>
      </c>
      <c r="D3548" s="24">
        <v>0</v>
      </c>
      <c r="E3548" s="25">
        <v>2101</v>
      </c>
      <c r="F3548" s="23">
        <v>10721300</v>
      </c>
      <c r="G3548" s="26" t="s">
        <v>160</v>
      </c>
      <c r="H3548" s="27">
        <v>674100</v>
      </c>
      <c r="I3548" s="215">
        <v>175000</v>
      </c>
      <c r="J3548" s="27">
        <v>500000</v>
      </c>
      <c r="K3548" s="27">
        <f t="shared" si="86"/>
        <v>1174100</v>
      </c>
      <c r="L3548" s="199"/>
    </row>
    <row r="3549" spans="1:12" x14ac:dyDescent="0.35">
      <c r="A3549" s="23">
        <v>22020403</v>
      </c>
      <c r="B3549" s="437" t="s">
        <v>2890</v>
      </c>
      <c r="C3549" s="23">
        <v>70133</v>
      </c>
      <c r="D3549" s="24">
        <v>0</v>
      </c>
      <c r="E3549" s="25">
        <v>2101</v>
      </c>
      <c r="F3549" s="23">
        <v>10721300</v>
      </c>
      <c r="G3549" s="26" t="s">
        <v>160</v>
      </c>
      <c r="H3549" s="27">
        <v>147000</v>
      </c>
      <c r="I3549" s="215">
        <v>30000</v>
      </c>
      <c r="J3549" s="27"/>
      <c r="K3549" s="39">
        <f t="shared" si="86"/>
        <v>147000</v>
      </c>
      <c r="L3549" s="199"/>
    </row>
    <row r="3550" spans="1:12" x14ac:dyDescent="0.35">
      <c r="A3550" s="23">
        <v>22020403</v>
      </c>
      <c r="B3550" s="437" t="s">
        <v>2890</v>
      </c>
      <c r="C3550" s="23">
        <v>70133</v>
      </c>
      <c r="D3550" s="24">
        <v>0</v>
      </c>
      <c r="E3550" s="25">
        <v>2101</v>
      </c>
      <c r="F3550" s="23">
        <v>10721300</v>
      </c>
      <c r="G3550" s="26" t="s">
        <v>160</v>
      </c>
      <c r="H3550" s="27">
        <v>80010</v>
      </c>
      <c r="I3550" s="215">
        <v>0</v>
      </c>
      <c r="J3550" s="27"/>
      <c r="K3550" s="27">
        <f t="shared" si="86"/>
        <v>80010</v>
      </c>
      <c r="L3550" s="199"/>
    </row>
    <row r="3551" spans="1:12" x14ac:dyDescent="0.35">
      <c r="A3551" s="23">
        <v>22020403</v>
      </c>
      <c r="B3551" s="437" t="s">
        <v>2890</v>
      </c>
      <c r="C3551" s="23">
        <v>70131</v>
      </c>
      <c r="D3551" s="24">
        <v>0</v>
      </c>
      <c r="E3551" s="25">
        <v>2101</v>
      </c>
      <c r="F3551" s="23">
        <v>10721300</v>
      </c>
      <c r="G3551" s="26" t="s">
        <v>160</v>
      </c>
      <c r="H3551" s="27"/>
      <c r="I3551" s="215"/>
      <c r="J3551" s="41">
        <v>50000</v>
      </c>
      <c r="K3551" s="27">
        <f t="shared" si="86"/>
        <v>50000</v>
      </c>
      <c r="L3551" s="199"/>
    </row>
    <row r="3552" spans="1:12" x14ac:dyDescent="0.35">
      <c r="A3552" s="23">
        <v>22020403</v>
      </c>
      <c r="B3552" s="437" t="s">
        <v>2890</v>
      </c>
      <c r="C3552" s="23">
        <v>70133</v>
      </c>
      <c r="D3552" s="24">
        <v>0</v>
      </c>
      <c r="E3552" s="25">
        <v>2101</v>
      </c>
      <c r="F3552" s="23">
        <v>10721300</v>
      </c>
      <c r="G3552" s="26" t="s">
        <v>160</v>
      </c>
      <c r="H3552" s="27">
        <v>153300</v>
      </c>
      <c r="I3552" s="215">
        <v>6000</v>
      </c>
      <c r="J3552" s="27"/>
      <c r="K3552" s="27">
        <f t="shared" si="86"/>
        <v>153300</v>
      </c>
      <c r="L3552" s="199"/>
    </row>
    <row r="3553" spans="1:12" x14ac:dyDescent="0.35">
      <c r="A3553" s="23">
        <v>22020403</v>
      </c>
      <c r="B3553" s="437" t="s">
        <v>2890</v>
      </c>
      <c r="C3553" s="23">
        <v>70131</v>
      </c>
      <c r="D3553" s="24">
        <v>0</v>
      </c>
      <c r="E3553" s="25">
        <v>2101</v>
      </c>
      <c r="F3553" s="23">
        <v>10721300</v>
      </c>
      <c r="G3553" s="26" t="s">
        <v>160</v>
      </c>
      <c r="H3553" s="27">
        <v>227850</v>
      </c>
      <c r="I3553" s="215"/>
      <c r="J3553" s="27"/>
      <c r="K3553" s="27">
        <f t="shared" si="86"/>
        <v>227850</v>
      </c>
      <c r="L3553" s="199"/>
    </row>
    <row r="3554" spans="1:12" x14ac:dyDescent="0.35">
      <c r="A3554" s="23">
        <v>22020403</v>
      </c>
      <c r="B3554" s="437" t="s">
        <v>2890</v>
      </c>
      <c r="C3554" s="23">
        <v>70133</v>
      </c>
      <c r="D3554" s="24">
        <v>0</v>
      </c>
      <c r="E3554" s="25">
        <v>2101</v>
      </c>
      <c r="F3554" s="23">
        <v>10721300</v>
      </c>
      <c r="G3554" s="26" t="s">
        <v>160</v>
      </c>
      <c r="H3554" s="67">
        <v>144900</v>
      </c>
      <c r="I3554" s="224">
        <v>14000</v>
      </c>
      <c r="J3554" s="67"/>
      <c r="K3554" s="67">
        <f t="shared" si="86"/>
        <v>144900</v>
      </c>
      <c r="L3554" s="199"/>
    </row>
    <row r="3555" spans="1:12" x14ac:dyDescent="0.35">
      <c r="A3555" s="23">
        <v>22020403</v>
      </c>
      <c r="B3555" s="437" t="s">
        <v>2890</v>
      </c>
      <c r="C3555" s="23">
        <v>70131</v>
      </c>
      <c r="D3555" s="24">
        <v>0</v>
      </c>
      <c r="E3555" s="25">
        <v>2101</v>
      </c>
      <c r="F3555" s="23">
        <v>10721300</v>
      </c>
      <c r="G3555" s="26" t="s">
        <v>160</v>
      </c>
      <c r="H3555" s="67">
        <v>218400</v>
      </c>
      <c r="I3555" s="224">
        <v>43200</v>
      </c>
      <c r="J3555" s="67"/>
      <c r="K3555" s="67">
        <f t="shared" si="86"/>
        <v>218400</v>
      </c>
      <c r="L3555" s="199"/>
    </row>
    <row r="3556" spans="1:12" x14ac:dyDescent="0.35">
      <c r="A3556" s="23">
        <v>22020403</v>
      </c>
      <c r="B3556" s="437" t="s">
        <v>2890</v>
      </c>
      <c r="C3556" s="23">
        <v>70133</v>
      </c>
      <c r="D3556" s="24">
        <v>0</v>
      </c>
      <c r="E3556" s="25">
        <v>2101</v>
      </c>
      <c r="F3556" s="23">
        <v>10721300</v>
      </c>
      <c r="G3556" s="26" t="s">
        <v>160</v>
      </c>
      <c r="H3556" s="27">
        <v>469560</v>
      </c>
      <c r="I3556" s="215">
        <v>822034</v>
      </c>
      <c r="J3556" s="27">
        <v>1110068</v>
      </c>
      <c r="K3556" s="39">
        <f t="shared" si="86"/>
        <v>1579628</v>
      </c>
      <c r="L3556" s="199"/>
    </row>
    <row r="3557" spans="1:12" x14ac:dyDescent="0.35">
      <c r="A3557" s="23">
        <v>22020403</v>
      </c>
      <c r="B3557" s="437" t="s">
        <v>2890</v>
      </c>
      <c r="C3557" s="23">
        <v>71033</v>
      </c>
      <c r="D3557" s="24">
        <v>0</v>
      </c>
      <c r="E3557" s="25">
        <v>2101</v>
      </c>
      <c r="F3557" s="23">
        <v>10721300</v>
      </c>
      <c r="G3557" s="26" t="s">
        <v>160</v>
      </c>
      <c r="H3557" s="27">
        <v>2543100</v>
      </c>
      <c r="I3557" s="282"/>
      <c r="J3557" s="27"/>
      <c r="K3557" s="27">
        <f t="shared" si="86"/>
        <v>2543100</v>
      </c>
      <c r="L3557" s="199"/>
    </row>
    <row r="3558" spans="1:12" x14ac:dyDescent="0.35">
      <c r="A3558" s="23">
        <v>22020403</v>
      </c>
      <c r="B3558" s="437" t="s">
        <v>2890</v>
      </c>
      <c r="C3558" s="23">
        <v>70131</v>
      </c>
      <c r="D3558" s="24">
        <v>0</v>
      </c>
      <c r="E3558" s="25">
        <v>2101</v>
      </c>
      <c r="F3558" s="23">
        <v>10721300</v>
      </c>
      <c r="G3558" s="26" t="s">
        <v>160</v>
      </c>
      <c r="H3558" s="27">
        <v>786660</v>
      </c>
      <c r="I3558" s="215">
        <v>60900</v>
      </c>
      <c r="J3558" s="27"/>
      <c r="K3558" s="27">
        <f t="shared" si="86"/>
        <v>786660</v>
      </c>
      <c r="L3558" s="200"/>
    </row>
    <row r="3559" spans="1:12" x14ac:dyDescent="0.35">
      <c r="A3559" s="23">
        <v>22020403</v>
      </c>
      <c r="B3559" s="437" t="s">
        <v>2890</v>
      </c>
      <c r="C3559" s="23">
        <v>70131</v>
      </c>
      <c r="D3559" s="24">
        <v>0</v>
      </c>
      <c r="E3559" s="25">
        <v>2101</v>
      </c>
      <c r="F3559" s="23">
        <v>10721300</v>
      </c>
      <c r="G3559" s="28" t="s">
        <v>160</v>
      </c>
      <c r="H3559" s="29">
        <v>242130</v>
      </c>
      <c r="I3559" s="217">
        <v>47600</v>
      </c>
      <c r="J3559" s="29"/>
      <c r="K3559" s="29">
        <f t="shared" si="86"/>
        <v>242130</v>
      </c>
      <c r="L3559" s="201"/>
    </row>
    <row r="3560" spans="1:12" x14ac:dyDescent="0.35">
      <c r="A3560" s="34">
        <v>22020403</v>
      </c>
      <c r="B3560" s="437" t="s">
        <v>2891</v>
      </c>
      <c r="C3560" s="34">
        <v>70131</v>
      </c>
      <c r="D3560" s="35">
        <v>0</v>
      </c>
      <c r="E3560" s="36">
        <v>2101</v>
      </c>
      <c r="F3560" s="34">
        <v>10720500</v>
      </c>
      <c r="G3560" s="37" t="s">
        <v>160</v>
      </c>
      <c r="H3560" s="70">
        <v>219870</v>
      </c>
      <c r="I3560" s="223">
        <v>330500</v>
      </c>
      <c r="J3560" s="70">
        <v>603930</v>
      </c>
      <c r="K3560" s="70">
        <f t="shared" si="86"/>
        <v>823800</v>
      </c>
      <c r="L3560" s="198"/>
    </row>
    <row r="3561" spans="1:12" x14ac:dyDescent="0.35">
      <c r="A3561" s="411">
        <v>22020403</v>
      </c>
      <c r="B3561" s="437" t="s">
        <v>2891</v>
      </c>
      <c r="C3561" s="411">
        <v>70131</v>
      </c>
      <c r="D3561" s="411" t="s">
        <v>192</v>
      </c>
      <c r="E3561" s="413" t="s">
        <v>193</v>
      </c>
      <c r="F3561" s="411">
        <v>10721300</v>
      </c>
      <c r="G3561" s="416" t="s">
        <v>160</v>
      </c>
      <c r="H3561" s="419">
        <v>79675.59599999999</v>
      </c>
      <c r="I3561" s="422"/>
      <c r="J3561" s="425"/>
      <c r="K3561" s="538">
        <f t="shared" si="86"/>
        <v>79675.59599999999</v>
      </c>
      <c r="L3561" s="395"/>
    </row>
    <row r="3562" spans="1:12" x14ac:dyDescent="0.35">
      <c r="A3562" s="23">
        <v>22020403</v>
      </c>
      <c r="B3562" s="437" t="s">
        <v>2891</v>
      </c>
      <c r="C3562" s="23">
        <v>70133</v>
      </c>
      <c r="D3562" s="24">
        <v>0</v>
      </c>
      <c r="E3562" s="25">
        <v>2101</v>
      </c>
      <c r="F3562" s="23">
        <v>10721300</v>
      </c>
      <c r="G3562" s="26" t="s">
        <v>160</v>
      </c>
      <c r="H3562" s="27">
        <v>2389800</v>
      </c>
      <c r="I3562" s="215">
        <v>19500</v>
      </c>
      <c r="J3562" s="27"/>
      <c r="K3562" s="27">
        <f t="shared" si="86"/>
        <v>2389800</v>
      </c>
      <c r="L3562" s="200"/>
    </row>
    <row r="3563" spans="1:12" x14ac:dyDescent="0.35">
      <c r="A3563" s="23">
        <v>22020403</v>
      </c>
      <c r="B3563" s="437" t="s">
        <v>2891</v>
      </c>
      <c r="C3563" s="23">
        <v>70131</v>
      </c>
      <c r="D3563" s="24">
        <v>0</v>
      </c>
      <c r="E3563" s="25">
        <v>2101</v>
      </c>
      <c r="F3563" s="23">
        <v>10721300</v>
      </c>
      <c r="G3563" s="26" t="s">
        <v>160</v>
      </c>
      <c r="H3563" s="27">
        <v>1600000</v>
      </c>
      <c r="I3563" s="215">
        <v>163000</v>
      </c>
      <c r="J3563" s="27">
        <v>163000</v>
      </c>
      <c r="K3563" s="27">
        <f>H3563+J3563</f>
        <v>1763000</v>
      </c>
      <c r="L3563" s="199"/>
    </row>
    <row r="3564" spans="1:12" x14ac:dyDescent="0.35">
      <c r="A3564" s="23">
        <v>22020403</v>
      </c>
      <c r="B3564" s="437" t="s">
        <v>2891</v>
      </c>
      <c r="C3564" s="23">
        <v>70131</v>
      </c>
      <c r="D3564" s="24">
        <v>0</v>
      </c>
      <c r="E3564" s="25">
        <v>2101</v>
      </c>
      <c r="F3564" s="23">
        <v>10721300</v>
      </c>
      <c r="G3564" s="26" t="s">
        <v>160</v>
      </c>
      <c r="H3564" s="67">
        <v>2876311.2</v>
      </c>
      <c r="I3564" s="224"/>
      <c r="J3564" s="67"/>
      <c r="K3564" s="67">
        <f>SUM(H3564,J3564)</f>
        <v>2876311.2</v>
      </c>
      <c r="L3564" s="199"/>
    </row>
    <row r="3565" spans="1:12" x14ac:dyDescent="0.35">
      <c r="A3565" s="23">
        <v>22020403</v>
      </c>
      <c r="B3565" s="437" t="s">
        <v>2891</v>
      </c>
      <c r="C3565" s="23">
        <v>70133</v>
      </c>
      <c r="D3565" s="24">
        <v>0</v>
      </c>
      <c r="E3565" s="25">
        <v>2101</v>
      </c>
      <c r="F3565" s="23">
        <v>10721300</v>
      </c>
      <c r="G3565" s="26" t="s">
        <v>160</v>
      </c>
      <c r="H3565" s="27">
        <v>40656</v>
      </c>
      <c r="I3565" s="215"/>
      <c r="J3565" s="41"/>
      <c r="K3565" s="27">
        <f>SUM(H3565,J3565)</f>
        <v>40656</v>
      </c>
      <c r="L3565" s="199"/>
    </row>
    <row r="3566" spans="1:12" x14ac:dyDescent="0.35">
      <c r="A3566" s="23">
        <v>22020403</v>
      </c>
      <c r="B3566" s="437" t="s">
        <v>2891</v>
      </c>
      <c r="C3566" s="23">
        <v>70133</v>
      </c>
      <c r="D3566" s="24">
        <v>0</v>
      </c>
      <c r="E3566" s="25">
        <v>2101</v>
      </c>
      <c r="F3566" s="23">
        <v>10721300</v>
      </c>
      <c r="G3566" s="26" t="s">
        <v>160</v>
      </c>
      <c r="H3566" s="27">
        <v>0</v>
      </c>
      <c r="I3566" s="215"/>
      <c r="J3566" s="41">
        <v>1000000</v>
      </c>
      <c r="K3566" s="27">
        <f>SUM(H3566,J3566)</f>
        <v>1000000</v>
      </c>
      <c r="L3566" s="199"/>
    </row>
    <row r="3567" spans="1:12" x14ac:dyDescent="0.35">
      <c r="A3567" s="23">
        <v>22020403</v>
      </c>
      <c r="B3567" s="437" t="s">
        <v>2891</v>
      </c>
      <c r="C3567" s="23">
        <v>70133</v>
      </c>
      <c r="D3567" s="24">
        <v>0</v>
      </c>
      <c r="E3567" s="25">
        <v>2101</v>
      </c>
      <c r="F3567" s="23">
        <v>10721300</v>
      </c>
      <c r="G3567" s="26" t="s">
        <v>160</v>
      </c>
      <c r="H3567" s="67">
        <v>210000</v>
      </c>
      <c r="I3567" s="224">
        <v>7000</v>
      </c>
      <c r="J3567" s="67"/>
      <c r="K3567" s="67">
        <f>SUM(H3567,J3567)</f>
        <v>210000</v>
      </c>
      <c r="L3567" s="199"/>
    </row>
    <row r="3568" spans="1:12" x14ac:dyDescent="0.35">
      <c r="A3568" s="23">
        <v>22020403</v>
      </c>
      <c r="B3568" s="437" t="s">
        <v>2891</v>
      </c>
      <c r="C3568" s="23">
        <v>70740</v>
      </c>
      <c r="D3568" s="24">
        <v>0</v>
      </c>
      <c r="E3568" s="25">
        <v>2101</v>
      </c>
      <c r="F3568" s="23">
        <v>10721300</v>
      </c>
      <c r="G3568" s="26" t="s">
        <v>160</v>
      </c>
      <c r="H3568" s="27">
        <v>10710</v>
      </c>
      <c r="I3568" s="215"/>
      <c r="J3568" s="27"/>
      <c r="K3568" s="27">
        <f>SUM(H3568,J3568)</f>
        <v>10710</v>
      </c>
      <c r="L3568" s="200"/>
    </row>
    <row r="3569" spans="1:12" x14ac:dyDescent="0.35">
      <c r="A3569" s="23">
        <v>22020403</v>
      </c>
      <c r="B3569" s="437" t="s">
        <v>2891</v>
      </c>
      <c r="C3569" s="23">
        <v>70131</v>
      </c>
      <c r="D3569" s="24">
        <v>0</v>
      </c>
      <c r="E3569" s="25">
        <v>2101</v>
      </c>
      <c r="F3569" s="23">
        <v>10721300</v>
      </c>
      <c r="G3569" s="26" t="s">
        <v>160</v>
      </c>
      <c r="H3569" s="27">
        <v>2632350</v>
      </c>
      <c r="I3569" s="215">
        <v>1920000</v>
      </c>
      <c r="J3569" s="27"/>
      <c r="K3569" s="27">
        <f>H3569+J3569</f>
        <v>2632350</v>
      </c>
      <c r="L3569" s="199"/>
    </row>
    <row r="3570" spans="1:12" x14ac:dyDescent="0.35">
      <c r="A3570" s="23">
        <v>22020403</v>
      </c>
      <c r="B3570" s="437" t="s">
        <v>2891</v>
      </c>
      <c r="C3570" s="23">
        <v>70131</v>
      </c>
      <c r="D3570" s="24">
        <v>0</v>
      </c>
      <c r="E3570" s="25">
        <v>2101</v>
      </c>
      <c r="F3570" s="23">
        <v>10721300</v>
      </c>
      <c r="G3570" s="26" t="s">
        <v>160</v>
      </c>
      <c r="H3570" s="67">
        <v>611310</v>
      </c>
      <c r="I3570" s="224">
        <v>100650</v>
      </c>
      <c r="J3570" s="67"/>
      <c r="K3570" s="67">
        <f t="shared" ref="K3570:K3593" si="87">SUM(H3570,J3570)</f>
        <v>611310</v>
      </c>
      <c r="L3570" s="199"/>
    </row>
    <row r="3571" spans="1:12" x14ac:dyDescent="0.35">
      <c r="A3571" s="23">
        <v>22020403</v>
      </c>
      <c r="B3571" s="437" t="s">
        <v>2891</v>
      </c>
      <c r="C3571" s="23">
        <v>70133</v>
      </c>
      <c r="D3571" s="24">
        <v>0</v>
      </c>
      <c r="E3571" s="25">
        <v>2101</v>
      </c>
      <c r="F3571" s="23">
        <v>10721300</v>
      </c>
      <c r="G3571" s="26" t="s">
        <v>160</v>
      </c>
      <c r="H3571" s="27">
        <v>1000000</v>
      </c>
      <c r="I3571" s="215"/>
      <c r="J3571" s="27"/>
      <c r="K3571" s="27">
        <f t="shared" si="87"/>
        <v>1000000</v>
      </c>
      <c r="L3571" s="199"/>
    </row>
    <row r="3572" spans="1:12" x14ac:dyDescent="0.35">
      <c r="A3572" s="23">
        <v>22020403</v>
      </c>
      <c r="B3572" s="437" t="s">
        <v>2891</v>
      </c>
      <c r="C3572" s="23">
        <v>70133</v>
      </c>
      <c r="D3572" s="24">
        <v>0</v>
      </c>
      <c r="E3572" s="25">
        <v>2101</v>
      </c>
      <c r="F3572" s="23">
        <v>10721300</v>
      </c>
      <c r="G3572" s="26" t="s">
        <v>160</v>
      </c>
      <c r="H3572" s="27">
        <v>226800</v>
      </c>
      <c r="I3572" s="215">
        <v>137500</v>
      </c>
      <c r="J3572" s="27">
        <v>273200</v>
      </c>
      <c r="K3572" s="27">
        <f t="shared" si="87"/>
        <v>500000</v>
      </c>
      <c r="L3572" s="199"/>
    </row>
    <row r="3573" spans="1:12" x14ac:dyDescent="0.35">
      <c r="A3573" s="23">
        <v>22020403</v>
      </c>
      <c r="B3573" s="437" t="s">
        <v>2892</v>
      </c>
      <c r="C3573" s="23">
        <v>70133</v>
      </c>
      <c r="D3573" s="24">
        <v>0</v>
      </c>
      <c r="E3573" s="25">
        <v>2101</v>
      </c>
      <c r="F3573" s="23">
        <v>10721300</v>
      </c>
      <c r="G3573" s="26" t="s">
        <v>160</v>
      </c>
      <c r="H3573" s="27">
        <v>200000</v>
      </c>
      <c r="I3573" s="215">
        <v>13000</v>
      </c>
      <c r="J3573" s="27"/>
      <c r="K3573" s="27">
        <f t="shared" si="87"/>
        <v>200000</v>
      </c>
      <c r="L3573" s="199"/>
    </row>
    <row r="3574" spans="1:12" x14ac:dyDescent="0.35">
      <c r="A3574" s="23">
        <v>22020403</v>
      </c>
      <c r="B3574" s="437" t="s">
        <v>2892</v>
      </c>
      <c r="C3574" s="23">
        <v>70133</v>
      </c>
      <c r="D3574" s="24">
        <v>0</v>
      </c>
      <c r="E3574" s="25">
        <v>2101</v>
      </c>
      <c r="F3574" s="23">
        <v>10721300</v>
      </c>
      <c r="G3574" s="26" t="s">
        <v>160</v>
      </c>
      <c r="H3574" s="27">
        <v>606900</v>
      </c>
      <c r="I3574" s="215"/>
      <c r="J3574" s="27"/>
      <c r="K3574" s="27">
        <f t="shared" si="87"/>
        <v>606900</v>
      </c>
      <c r="L3574" s="199"/>
    </row>
    <row r="3575" spans="1:12" x14ac:dyDescent="0.35">
      <c r="A3575" s="23">
        <v>22020403</v>
      </c>
      <c r="B3575" s="437" t="s">
        <v>2892</v>
      </c>
      <c r="C3575" s="23">
        <v>70131</v>
      </c>
      <c r="D3575" s="24">
        <v>0</v>
      </c>
      <c r="E3575" s="25">
        <v>2101</v>
      </c>
      <c r="F3575" s="23">
        <v>10721300</v>
      </c>
      <c r="G3575" s="26" t="s">
        <v>160</v>
      </c>
      <c r="H3575" s="27">
        <v>4097100</v>
      </c>
      <c r="I3575" s="215">
        <v>643100</v>
      </c>
      <c r="J3575" s="27"/>
      <c r="K3575" s="27">
        <f t="shared" si="87"/>
        <v>4097100</v>
      </c>
      <c r="L3575" s="199"/>
    </row>
    <row r="3576" spans="1:12" x14ac:dyDescent="0.35">
      <c r="A3576" s="23">
        <v>22020403</v>
      </c>
      <c r="B3576" s="437" t="s">
        <v>2893</v>
      </c>
      <c r="C3576" s="23">
        <v>70131</v>
      </c>
      <c r="D3576" s="24">
        <v>0</v>
      </c>
      <c r="E3576" s="25">
        <v>2101</v>
      </c>
      <c r="F3576" s="23">
        <v>10721300</v>
      </c>
      <c r="G3576" s="26" t="s">
        <v>160</v>
      </c>
      <c r="H3576" s="67">
        <v>630000</v>
      </c>
      <c r="I3576" s="224">
        <v>300000</v>
      </c>
      <c r="J3576" s="67">
        <v>420000</v>
      </c>
      <c r="K3576" s="67">
        <f t="shared" si="87"/>
        <v>1050000</v>
      </c>
      <c r="L3576" s="199"/>
    </row>
    <row r="3577" spans="1:12" x14ac:dyDescent="0.35">
      <c r="A3577" s="23">
        <v>22020403</v>
      </c>
      <c r="B3577" s="437" t="s">
        <v>2893</v>
      </c>
      <c r="C3577" s="23">
        <v>70133</v>
      </c>
      <c r="D3577" s="24">
        <v>0</v>
      </c>
      <c r="E3577" s="25">
        <v>2101</v>
      </c>
      <c r="F3577" s="23">
        <v>10721300</v>
      </c>
      <c r="G3577" s="26" t="s">
        <v>160</v>
      </c>
      <c r="H3577" s="67">
        <v>3386985</v>
      </c>
      <c r="I3577" s="224">
        <v>299000</v>
      </c>
      <c r="J3577" s="67"/>
      <c r="K3577" s="67">
        <f t="shared" si="87"/>
        <v>3386985</v>
      </c>
      <c r="L3577" s="199"/>
    </row>
    <row r="3578" spans="1:12" x14ac:dyDescent="0.35">
      <c r="A3578" s="23">
        <v>22020403</v>
      </c>
      <c r="B3578" s="437" t="s">
        <v>2893</v>
      </c>
      <c r="C3578" s="23">
        <v>70133</v>
      </c>
      <c r="D3578" s="24">
        <v>0</v>
      </c>
      <c r="E3578" s="25">
        <v>2101</v>
      </c>
      <c r="F3578" s="23">
        <v>10721300</v>
      </c>
      <c r="G3578" s="26" t="s">
        <v>160</v>
      </c>
      <c r="H3578" s="27">
        <v>1208130</v>
      </c>
      <c r="I3578" s="215">
        <v>881500</v>
      </c>
      <c r="J3578" s="27"/>
      <c r="K3578" s="27">
        <f t="shared" si="87"/>
        <v>1208130</v>
      </c>
      <c r="L3578" s="199"/>
    </row>
    <row r="3579" spans="1:12" x14ac:dyDescent="0.35">
      <c r="A3579" s="23">
        <v>22020403</v>
      </c>
      <c r="B3579" s="437" t="s">
        <v>2893</v>
      </c>
      <c r="C3579" s="23">
        <v>70131</v>
      </c>
      <c r="D3579" s="24">
        <v>0</v>
      </c>
      <c r="E3579" s="25">
        <v>2101</v>
      </c>
      <c r="F3579" s="23">
        <v>10721300</v>
      </c>
      <c r="G3579" s="26" t="s">
        <v>160</v>
      </c>
      <c r="H3579" s="67">
        <v>3868000</v>
      </c>
      <c r="I3579" s="224">
        <v>594500</v>
      </c>
      <c r="J3579" s="68"/>
      <c r="K3579" s="67">
        <f t="shared" si="87"/>
        <v>3868000</v>
      </c>
      <c r="L3579" s="199"/>
    </row>
    <row r="3580" spans="1:12" x14ac:dyDescent="0.35">
      <c r="A3580" s="23">
        <v>22020403</v>
      </c>
      <c r="B3580" s="437" t="s">
        <v>2893</v>
      </c>
      <c r="C3580" s="23">
        <v>70133</v>
      </c>
      <c r="D3580" s="24">
        <v>0</v>
      </c>
      <c r="E3580" s="25">
        <v>2101</v>
      </c>
      <c r="F3580" s="23">
        <v>10721300</v>
      </c>
      <c r="G3580" s="28" t="s">
        <v>160</v>
      </c>
      <c r="H3580" s="29">
        <v>1880256</v>
      </c>
      <c r="I3580" s="217"/>
      <c r="J3580" s="29"/>
      <c r="K3580" s="27">
        <f t="shared" si="87"/>
        <v>1880256</v>
      </c>
      <c r="L3580" s="199"/>
    </row>
    <row r="3581" spans="1:12" x14ac:dyDescent="0.35">
      <c r="A3581" s="23">
        <v>22020403</v>
      </c>
      <c r="B3581" s="437" t="s">
        <v>2893</v>
      </c>
      <c r="C3581" s="23">
        <v>70133</v>
      </c>
      <c r="D3581" s="24">
        <v>0</v>
      </c>
      <c r="E3581" s="25">
        <v>2101</v>
      </c>
      <c r="F3581" s="23">
        <v>10721300</v>
      </c>
      <c r="G3581" s="28" t="s">
        <v>160</v>
      </c>
      <c r="H3581" s="103">
        <v>6953520</v>
      </c>
      <c r="I3581" s="256">
        <v>3620480</v>
      </c>
      <c r="J3581" s="103"/>
      <c r="K3581" s="101">
        <f t="shared" si="87"/>
        <v>6953520</v>
      </c>
      <c r="L3581" s="200"/>
    </row>
    <row r="3582" spans="1:12" x14ac:dyDescent="0.35">
      <c r="A3582" s="60">
        <v>22020403</v>
      </c>
      <c r="B3582" s="437" t="s">
        <v>2893</v>
      </c>
      <c r="C3582" s="60">
        <v>70133</v>
      </c>
      <c r="D3582" s="61">
        <v>0</v>
      </c>
      <c r="E3582" s="62">
        <v>2101</v>
      </c>
      <c r="F3582" s="60">
        <v>10721300</v>
      </c>
      <c r="G3582" s="28" t="s">
        <v>160</v>
      </c>
      <c r="H3582" s="103">
        <v>79800</v>
      </c>
      <c r="I3582" s="256">
        <v>553000</v>
      </c>
      <c r="J3582" s="103">
        <v>1420200</v>
      </c>
      <c r="K3582" s="101">
        <f t="shared" si="87"/>
        <v>1500000</v>
      </c>
      <c r="L3582" s="205"/>
    </row>
    <row r="3583" spans="1:12" x14ac:dyDescent="0.35">
      <c r="A3583" s="6">
        <v>22020403</v>
      </c>
      <c r="B3583" s="437" t="s">
        <v>2893</v>
      </c>
      <c r="C3583" s="6">
        <v>70131</v>
      </c>
      <c r="D3583" s="7">
        <v>0</v>
      </c>
      <c r="E3583" s="8">
        <v>2101</v>
      </c>
      <c r="F3583" s="6">
        <v>10721300</v>
      </c>
      <c r="G3583" s="9" t="s">
        <v>160</v>
      </c>
      <c r="H3583" s="96">
        <v>4422978</v>
      </c>
      <c r="I3583" s="258">
        <v>1016200</v>
      </c>
      <c r="J3583" s="96"/>
      <c r="K3583" s="96">
        <f t="shared" si="87"/>
        <v>4422978</v>
      </c>
      <c r="L3583" s="199"/>
    </row>
    <row r="3584" spans="1:12" x14ac:dyDescent="0.35">
      <c r="A3584" s="6">
        <v>22020403</v>
      </c>
      <c r="B3584" s="437" t="s">
        <v>2893</v>
      </c>
      <c r="C3584" s="6">
        <v>70133</v>
      </c>
      <c r="D3584" s="7">
        <v>0</v>
      </c>
      <c r="E3584" s="8">
        <v>2101</v>
      </c>
      <c r="F3584" s="6">
        <v>10721300</v>
      </c>
      <c r="G3584" s="9" t="s">
        <v>160</v>
      </c>
      <c r="H3584" s="96">
        <v>10710000</v>
      </c>
      <c r="I3584" s="258">
        <v>1618516.11</v>
      </c>
      <c r="J3584" s="96"/>
      <c r="K3584" s="96">
        <f t="shared" si="87"/>
        <v>10710000</v>
      </c>
      <c r="L3584" s="200"/>
    </row>
    <row r="3585" spans="1:12" x14ac:dyDescent="0.35">
      <c r="A3585" s="168">
        <v>22020403</v>
      </c>
      <c r="B3585" s="437" t="s">
        <v>2893</v>
      </c>
      <c r="C3585" s="168">
        <v>70133</v>
      </c>
      <c r="D3585" s="415">
        <v>0</v>
      </c>
      <c r="E3585" s="170">
        <v>2101</v>
      </c>
      <c r="F3585" s="168">
        <v>10721300</v>
      </c>
      <c r="G3585" s="466" t="s">
        <v>160</v>
      </c>
      <c r="H3585" s="490">
        <v>304815</v>
      </c>
      <c r="I3585" s="516">
        <v>33500</v>
      </c>
      <c r="J3585" s="490"/>
      <c r="K3585" s="555">
        <f t="shared" si="87"/>
        <v>304815</v>
      </c>
      <c r="L3585" s="204" t="s">
        <v>2556</v>
      </c>
    </row>
    <row r="3586" spans="1:12" x14ac:dyDescent="0.35">
      <c r="A3586" s="78">
        <v>22020403</v>
      </c>
      <c r="B3586" s="437" t="s">
        <v>2893</v>
      </c>
      <c r="C3586" s="78">
        <v>70133</v>
      </c>
      <c r="D3586" s="137">
        <v>0</v>
      </c>
      <c r="E3586" s="80">
        <v>2101</v>
      </c>
      <c r="F3586" s="78">
        <v>10721300</v>
      </c>
      <c r="G3586" s="129" t="s">
        <v>160</v>
      </c>
      <c r="H3586" s="81">
        <v>11638200</v>
      </c>
      <c r="I3586" s="228">
        <v>1542350</v>
      </c>
      <c r="J3586" s="81"/>
      <c r="K3586" s="81">
        <f t="shared" si="87"/>
        <v>11638200</v>
      </c>
      <c r="L3586" s="210" t="s">
        <v>2557</v>
      </c>
    </row>
    <row r="3587" spans="1:12" x14ac:dyDescent="0.35">
      <c r="A3587" s="54">
        <v>22020403</v>
      </c>
      <c r="B3587" s="437" t="s">
        <v>2893</v>
      </c>
      <c r="C3587" s="54">
        <v>70131</v>
      </c>
      <c r="D3587" s="55">
        <v>0</v>
      </c>
      <c r="E3587" s="56">
        <v>2101</v>
      </c>
      <c r="F3587" s="54">
        <v>10721300</v>
      </c>
      <c r="G3587" s="57" t="s">
        <v>160</v>
      </c>
      <c r="H3587" s="117">
        <v>63000</v>
      </c>
      <c r="I3587" s="263"/>
      <c r="J3587" s="117">
        <v>2000000</v>
      </c>
      <c r="K3587" s="130">
        <f t="shared" si="87"/>
        <v>2063000</v>
      </c>
      <c r="L3587" s="204" t="s">
        <v>2558</v>
      </c>
    </row>
    <row r="3588" spans="1:12" x14ac:dyDescent="0.35">
      <c r="A3588" s="23">
        <v>22020403</v>
      </c>
      <c r="B3588" s="437" t="s">
        <v>2893</v>
      </c>
      <c r="C3588" s="23">
        <v>70133</v>
      </c>
      <c r="D3588" s="24">
        <v>0</v>
      </c>
      <c r="E3588" s="25">
        <v>2101</v>
      </c>
      <c r="F3588" s="23">
        <v>10721300</v>
      </c>
      <c r="G3588" s="26" t="s">
        <v>160</v>
      </c>
      <c r="H3588" s="101">
        <v>422100</v>
      </c>
      <c r="I3588" s="255">
        <v>270000</v>
      </c>
      <c r="J3588" s="101">
        <v>200000</v>
      </c>
      <c r="K3588" s="101">
        <f t="shared" si="87"/>
        <v>622100</v>
      </c>
      <c r="L3588" s="199"/>
    </row>
    <row r="3589" spans="1:12" x14ac:dyDescent="0.35">
      <c r="A3589" s="23">
        <v>22020403</v>
      </c>
      <c r="B3589" s="437" t="s">
        <v>2893</v>
      </c>
      <c r="C3589" s="23">
        <v>70133</v>
      </c>
      <c r="D3589" s="24">
        <v>0</v>
      </c>
      <c r="E3589" s="25">
        <v>2101</v>
      </c>
      <c r="F3589" s="23">
        <v>10721300</v>
      </c>
      <c r="G3589" s="26" t="s">
        <v>160</v>
      </c>
      <c r="H3589" s="101">
        <v>6132000</v>
      </c>
      <c r="I3589" s="255">
        <v>1480000</v>
      </c>
      <c r="J3589" s="108">
        <v>-1000000</v>
      </c>
      <c r="K3589" s="101">
        <f t="shared" si="87"/>
        <v>5132000</v>
      </c>
      <c r="L3589" s="199"/>
    </row>
    <row r="3590" spans="1:12" x14ac:dyDescent="0.35">
      <c r="A3590" s="23">
        <v>22020403</v>
      </c>
      <c r="B3590" s="437" t="s">
        <v>2893</v>
      </c>
      <c r="C3590" s="23">
        <v>70131</v>
      </c>
      <c r="D3590" s="24">
        <v>0</v>
      </c>
      <c r="E3590" s="25">
        <v>2101</v>
      </c>
      <c r="F3590" s="23">
        <v>10721300</v>
      </c>
      <c r="G3590" s="26" t="s">
        <v>160</v>
      </c>
      <c r="H3590" s="101">
        <v>210000</v>
      </c>
      <c r="I3590" s="255">
        <v>0</v>
      </c>
      <c r="J3590" s="101"/>
      <c r="K3590" s="101">
        <f t="shared" si="87"/>
        <v>210000</v>
      </c>
      <c r="L3590" s="199"/>
    </row>
    <row r="3591" spans="1:12" x14ac:dyDescent="0.35">
      <c r="A3591" s="23">
        <v>22020403</v>
      </c>
      <c r="B3591" s="437" t="s">
        <v>2891</v>
      </c>
      <c r="C3591" s="23">
        <v>70131</v>
      </c>
      <c r="D3591" s="24">
        <v>0</v>
      </c>
      <c r="E3591" s="25">
        <v>2101</v>
      </c>
      <c r="F3591" s="23">
        <v>10721300</v>
      </c>
      <c r="G3591" s="26" t="s">
        <v>1025</v>
      </c>
      <c r="H3591" s="136">
        <v>600000</v>
      </c>
      <c r="I3591" s="270"/>
      <c r="J3591" s="136"/>
      <c r="K3591" s="135">
        <f t="shared" si="87"/>
        <v>600000</v>
      </c>
      <c r="L3591" s="199"/>
    </row>
    <row r="3592" spans="1:12" x14ac:dyDescent="0.35">
      <c r="A3592" s="23">
        <v>22020402</v>
      </c>
      <c r="B3592" s="437" t="s">
        <v>2890</v>
      </c>
      <c r="C3592" s="23">
        <v>70133</v>
      </c>
      <c r="D3592" s="24">
        <v>0</v>
      </c>
      <c r="E3592" s="25">
        <v>2101</v>
      </c>
      <c r="F3592" s="23">
        <v>10721300</v>
      </c>
      <c r="G3592" s="26" t="s">
        <v>159</v>
      </c>
      <c r="H3592" s="67">
        <v>4000000</v>
      </c>
      <c r="I3592" s="224"/>
      <c r="J3592" s="67"/>
      <c r="K3592" s="428">
        <f t="shared" si="87"/>
        <v>4000000</v>
      </c>
      <c r="L3592" s="199"/>
    </row>
    <row r="3593" spans="1:12" x14ac:dyDescent="0.35">
      <c r="A3593" s="23">
        <v>22020402</v>
      </c>
      <c r="B3593" s="437" t="s">
        <v>2890</v>
      </c>
      <c r="C3593" s="23">
        <v>70131</v>
      </c>
      <c r="D3593" s="24">
        <v>0</v>
      </c>
      <c r="E3593" s="25">
        <v>2101</v>
      </c>
      <c r="F3593" s="23">
        <v>10721300</v>
      </c>
      <c r="G3593" s="26" t="s">
        <v>159</v>
      </c>
      <c r="H3593" s="27">
        <v>3200000</v>
      </c>
      <c r="I3593" s="215">
        <v>313000</v>
      </c>
      <c r="J3593" s="27"/>
      <c r="K3593" s="27">
        <f t="shared" si="87"/>
        <v>3200000</v>
      </c>
      <c r="L3593" s="199"/>
    </row>
    <row r="3594" spans="1:12" x14ac:dyDescent="0.35">
      <c r="A3594" s="411">
        <v>22020402</v>
      </c>
      <c r="B3594" s="437" t="s">
        <v>2890</v>
      </c>
      <c r="C3594" s="411">
        <v>70133</v>
      </c>
      <c r="D3594" s="411" t="s">
        <v>192</v>
      </c>
      <c r="E3594" s="413" t="s">
        <v>193</v>
      </c>
      <c r="F3594" s="411" t="s">
        <v>194</v>
      </c>
      <c r="G3594" s="416" t="s">
        <v>197</v>
      </c>
      <c r="H3594" s="418"/>
      <c r="I3594" s="421"/>
      <c r="J3594" s="424">
        <v>250000</v>
      </c>
      <c r="K3594" s="418">
        <f>H3594+J3594</f>
        <v>250000</v>
      </c>
      <c r="L3594" s="434"/>
    </row>
    <row r="3595" spans="1:12" x14ac:dyDescent="0.35">
      <c r="A3595" s="23">
        <v>22020402</v>
      </c>
      <c r="B3595" s="437" t="s">
        <v>2890</v>
      </c>
      <c r="C3595" s="23">
        <v>70133</v>
      </c>
      <c r="D3595" s="24">
        <v>0</v>
      </c>
      <c r="E3595" s="25">
        <v>2101</v>
      </c>
      <c r="F3595" s="23">
        <v>10721300</v>
      </c>
      <c r="G3595" s="26" t="s">
        <v>159</v>
      </c>
      <c r="H3595" s="27">
        <v>42000</v>
      </c>
      <c r="I3595" s="215">
        <v>30000</v>
      </c>
      <c r="J3595" s="27">
        <v>58000</v>
      </c>
      <c r="K3595" s="27">
        <f t="shared" ref="K3595:K3610" si="88">SUM(H3595,J3595)</f>
        <v>100000</v>
      </c>
      <c r="L3595" s="199"/>
    </row>
    <row r="3596" spans="1:12" x14ac:dyDescent="0.35">
      <c r="A3596" s="23">
        <v>22020402</v>
      </c>
      <c r="B3596" s="437" t="s">
        <v>2890</v>
      </c>
      <c r="C3596" s="23">
        <v>70133</v>
      </c>
      <c r="D3596" s="24">
        <v>0</v>
      </c>
      <c r="E3596" s="25">
        <v>2101</v>
      </c>
      <c r="F3596" s="23">
        <v>10721300</v>
      </c>
      <c r="G3596" s="26" t="s">
        <v>159</v>
      </c>
      <c r="H3596" s="27">
        <v>579600</v>
      </c>
      <c r="I3596" s="215">
        <v>129000</v>
      </c>
      <c r="J3596" s="27"/>
      <c r="K3596" s="27">
        <f t="shared" si="88"/>
        <v>579600</v>
      </c>
      <c r="L3596" s="199"/>
    </row>
    <row r="3597" spans="1:12" x14ac:dyDescent="0.35">
      <c r="A3597" s="23">
        <v>22020402</v>
      </c>
      <c r="B3597" s="437" t="s">
        <v>2890</v>
      </c>
      <c r="C3597" s="23">
        <v>70133</v>
      </c>
      <c r="D3597" s="24">
        <v>0</v>
      </c>
      <c r="E3597" s="25">
        <v>2101</v>
      </c>
      <c r="F3597" s="23">
        <v>10721300</v>
      </c>
      <c r="G3597" s="26" t="s">
        <v>159</v>
      </c>
      <c r="H3597" s="27">
        <v>163800</v>
      </c>
      <c r="I3597" s="215">
        <v>95000</v>
      </c>
      <c r="J3597" s="27">
        <v>700000</v>
      </c>
      <c r="K3597" s="27">
        <f t="shared" si="88"/>
        <v>863800</v>
      </c>
      <c r="L3597" s="199"/>
    </row>
    <row r="3598" spans="1:12" x14ac:dyDescent="0.35">
      <c r="A3598" s="23">
        <v>22020402</v>
      </c>
      <c r="B3598" s="437" t="s">
        <v>2890</v>
      </c>
      <c r="C3598" s="23">
        <v>70133</v>
      </c>
      <c r="D3598" s="24">
        <v>0</v>
      </c>
      <c r="E3598" s="25">
        <v>2101</v>
      </c>
      <c r="F3598" s="23">
        <v>10721300</v>
      </c>
      <c r="G3598" s="26" t="s">
        <v>159</v>
      </c>
      <c r="H3598" s="27">
        <v>157500</v>
      </c>
      <c r="I3598" s="215">
        <v>461500</v>
      </c>
      <c r="J3598" s="27"/>
      <c r="K3598" s="39">
        <f t="shared" si="88"/>
        <v>157500</v>
      </c>
      <c r="L3598" s="199"/>
    </row>
    <row r="3599" spans="1:12" x14ac:dyDescent="0.35">
      <c r="A3599" s="23">
        <v>22020402</v>
      </c>
      <c r="B3599" s="437" t="s">
        <v>2890</v>
      </c>
      <c r="C3599" s="23">
        <v>70133</v>
      </c>
      <c r="D3599" s="24">
        <v>0</v>
      </c>
      <c r="E3599" s="25">
        <v>2101</v>
      </c>
      <c r="F3599" s="23">
        <v>10721300</v>
      </c>
      <c r="G3599" s="26" t="s">
        <v>159</v>
      </c>
      <c r="H3599" s="27">
        <v>216615</v>
      </c>
      <c r="I3599" s="215">
        <v>50000</v>
      </c>
      <c r="J3599" s="27">
        <v>283385</v>
      </c>
      <c r="K3599" s="27">
        <f t="shared" si="88"/>
        <v>500000</v>
      </c>
      <c r="L3599" s="199"/>
    </row>
    <row r="3600" spans="1:12" x14ac:dyDescent="0.35">
      <c r="A3600" s="23">
        <v>22020402</v>
      </c>
      <c r="B3600" s="437" t="s">
        <v>2890</v>
      </c>
      <c r="C3600" s="23">
        <v>70133</v>
      </c>
      <c r="D3600" s="24">
        <v>0</v>
      </c>
      <c r="E3600" s="25">
        <v>2101</v>
      </c>
      <c r="F3600" s="23">
        <v>10721300</v>
      </c>
      <c r="G3600" s="26" t="s">
        <v>159</v>
      </c>
      <c r="H3600" s="27">
        <v>10500</v>
      </c>
      <c r="I3600" s="215">
        <v>2500</v>
      </c>
      <c r="J3600" s="27"/>
      <c r="K3600" s="27">
        <f t="shared" si="88"/>
        <v>10500</v>
      </c>
      <c r="L3600" s="199"/>
    </row>
    <row r="3601" spans="1:12" x14ac:dyDescent="0.35">
      <c r="A3601" s="23">
        <v>22020402</v>
      </c>
      <c r="B3601" s="437" t="s">
        <v>2890</v>
      </c>
      <c r="C3601" s="23">
        <v>70131</v>
      </c>
      <c r="D3601" s="24">
        <v>0</v>
      </c>
      <c r="E3601" s="25">
        <v>2101</v>
      </c>
      <c r="F3601" s="23">
        <v>10721300</v>
      </c>
      <c r="G3601" s="26" t="s">
        <v>159</v>
      </c>
      <c r="H3601" s="27">
        <v>429450</v>
      </c>
      <c r="I3601" s="215">
        <v>85500</v>
      </c>
      <c r="J3601" s="27"/>
      <c r="K3601" s="27">
        <f t="shared" si="88"/>
        <v>429450</v>
      </c>
      <c r="L3601" s="199"/>
    </row>
    <row r="3602" spans="1:12" x14ac:dyDescent="0.35">
      <c r="A3602" s="23">
        <v>22020402</v>
      </c>
      <c r="B3602" s="437" t="s">
        <v>2890</v>
      </c>
      <c r="C3602" s="23">
        <v>70133</v>
      </c>
      <c r="D3602" s="24">
        <v>0</v>
      </c>
      <c r="E3602" s="25">
        <v>2101</v>
      </c>
      <c r="F3602" s="23">
        <v>10721300</v>
      </c>
      <c r="G3602" s="26" t="s">
        <v>159</v>
      </c>
      <c r="H3602" s="67">
        <v>164850</v>
      </c>
      <c r="I3602" s="224">
        <v>34200</v>
      </c>
      <c r="J3602" s="67"/>
      <c r="K3602" s="67">
        <f t="shared" si="88"/>
        <v>164850</v>
      </c>
      <c r="L3602" s="199"/>
    </row>
    <row r="3603" spans="1:12" x14ac:dyDescent="0.35">
      <c r="A3603" s="23">
        <v>22020402</v>
      </c>
      <c r="B3603" s="437" t="s">
        <v>2890</v>
      </c>
      <c r="C3603" s="23">
        <v>70133</v>
      </c>
      <c r="D3603" s="24">
        <v>0</v>
      </c>
      <c r="E3603" s="25">
        <v>2101</v>
      </c>
      <c r="F3603" s="23">
        <v>10721300</v>
      </c>
      <c r="G3603" s="26" t="s">
        <v>159</v>
      </c>
      <c r="H3603" s="41">
        <v>52500</v>
      </c>
      <c r="I3603" s="220">
        <v>470000</v>
      </c>
      <c r="J3603" s="27">
        <v>180000</v>
      </c>
      <c r="K3603" s="39">
        <f t="shared" si="88"/>
        <v>232500</v>
      </c>
      <c r="L3603" s="199"/>
    </row>
    <row r="3604" spans="1:12" x14ac:dyDescent="0.35">
      <c r="A3604" s="23">
        <v>22020402</v>
      </c>
      <c r="B3604" s="437" t="s">
        <v>2890</v>
      </c>
      <c r="C3604" s="23">
        <v>71033</v>
      </c>
      <c r="D3604" s="24">
        <v>0</v>
      </c>
      <c r="E3604" s="25">
        <v>1100</v>
      </c>
      <c r="F3604" s="23">
        <v>10721300</v>
      </c>
      <c r="G3604" s="26" t="s">
        <v>159</v>
      </c>
      <c r="H3604" s="27">
        <v>2425920</v>
      </c>
      <c r="I3604" s="282"/>
      <c r="J3604" s="27"/>
      <c r="K3604" s="27">
        <f t="shared" si="88"/>
        <v>2425920</v>
      </c>
      <c r="L3604" s="199"/>
    </row>
    <row r="3605" spans="1:12" x14ac:dyDescent="0.35">
      <c r="A3605" s="23">
        <v>22020402</v>
      </c>
      <c r="B3605" s="437" t="s">
        <v>2890</v>
      </c>
      <c r="C3605" s="23">
        <v>70131</v>
      </c>
      <c r="D3605" s="24">
        <v>0</v>
      </c>
      <c r="E3605" s="25">
        <v>2101</v>
      </c>
      <c r="F3605" s="23">
        <v>10721300</v>
      </c>
      <c r="G3605" s="26" t="s">
        <v>159</v>
      </c>
      <c r="H3605" s="27">
        <v>494760</v>
      </c>
      <c r="I3605" s="215">
        <v>37000</v>
      </c>
      <c r="J3605" s="27"/>
      <c r="K3605" s="27">
        <f t="shared" si="88"/>
        <v>494760</v>
      </c>
      <c r="L3605" s="200"/>
    </row>
    <row r="3606" spans="1:12" x14ac:dyDescent="0.35">
      <c r="A3606" s="23">
        <v>22020402</v>
      </c>
      <c r="B3606" s="437" t="s">
        <v>2890</v>
      </c>
      <c r="C3606" s="23">
        <v>70131</v>
      </c>
      <c r="D3606" s="24">
        <v>0</v>
      </c>
      <c r="E3606" s="25">
        <v>2101</v>
      </c>
      <c r="F3606" s="23">
        <v>10721300</v>
      </c>
      <c r="G3606" s="26" t="s">
        <v>159</v>
      </c>
      <c r="H3606" s="27">
        <v>3280296</v>
      </c>
      <c r="I3606" s="215">
        <v>39000</v>
      </c>
      <c r="J3606" s="41"/>
      <c r="K3606" s="27">
        <f t="shared" si="88"/>
        <v>3280296</v>
      </c>
      <c r="L3606" s="201"/>
    </row>
    <row r="3607" spans="1:12" x14ac:dyDescent="0.35">
      <c r="A3607" s="23">
        <v>22020402</v>
      </c>
      <c r="B3607" s="437" t="s">
        <v>2891</v>
      </c>
      <c r="C3607" s="23">
        <v>70131</v>
      </c>
      <c r="D3607" s="24">
        <v>0</v>
      </c>
      <c r="E3607" s="25">
        <v>2101</v>
      </c>
      <c r="F3607" s="23">
        <v>10720500</v>
      </c>
      <c r="G3607" s="26" t="s">
        <v>159</v>
      </c>
      <c r="H3607" s="67"/>
      <c r="I3607" s="224">
        <v>22000</v>
      </c>
      <c r="J3607" s="83"/>
      <c r="K3607" s="83">
        <f t="shared" si="88"/>
        <v>0</v>
      </c>
      <c r="L3607" s="199"/>
    </row>
    <row r="3608" spans="1:12" x14ac:dyDescent="0.35">
      <c r="A3608" s="23">
        <v>22020402</v>
      </c>
      <c r="B3608" s="437" t="s">
        <v>2891</v>
      </c>
      <c r="C3608" s="23">
        <v>70133</v>
      </c>
      <c r="D3608" s="24" t="s">
        <v>192</v>
      </c>
      <c r="E3608" s="85" t="s">
        <v>2619</v>
      </c>
      <c r="F3608" s="23">
        <v>10721300</v>
      </c>
      <c r="G3608" s="26" t="s">
        <v>197</v>
      </c>
      <c r="H3608" s="27">
        <v>0</v>
      </c>
      <c r="I3608" s="215"/>
      <c r="J3608" s="41">
        <v>6000000</v>
      </c>
      <c r="K3608" s="27">
        <f t="shared" si="88"/>
        <v>6000000</v>
      </c>
      <c r="L3608" s="199"/>
    </row>
    <row r="3609" spans="1:12" x14ac:dyDescent="0.35">
      <c r="A3609" s="411">
        <v>22020402</v>
      </c>
      <c r="B3609" s="437" t="s">
        <v>2891</v>
      </c>
      <c r="C3609" s="411">
        <v>70131</v>
      </c>
      <c r="D3609" s="411" t="s">
        <v>192</v>
      </c>
      <c r="E3609" s="413" t="s">
        <v>193</v>
      </c>
      <c r="F3609" s="411">
        <v>10721300</v>
      </c>
      <c r="G3609" s="416" t="s">
        <v>197</v>
      </c>
      <c r="H3609" s="419">
        <v>53117.063999999998</v>
      </c>
      <c r="I3609" s="422"/>
      <c r="J3609" s="425"/>
      <c r="K3609" s="538">
        <f t="shared" si="88"/>
        <v>53117.063999999998</v>
      </c>
      <c r="L3609" s="395"/>
    </row>
    <row r="3610" spans="1:12" x14ac:dyDescent="0.35">
      <c r="A3610" s="23">
        <v>22020402</v>
      </c>
      <c r="B3610" s="437" t="s">
        <v>2891</v>
      </c>
      <c r="C3610" s="23">
        <v>70133</v>
      </c>
      <c r="D3610" s="24">
        <v>0</v>
      </c>
      <c r="E3610" s="25">
        <v>2101</v>
      </c>
      <c r="F3610" s="23">
        <v>10721300</v>
      </c>
      <c r="G3610" s="26" t="s">
        <v>159</v>
      </c>
      <c r="H3610" s="27">
        <v>3000000</v>
      </c>
      <c r="I3610" s="215"/>
      <c r="J3610" s="41">
        <v>-300000</v>
      </c>
      <c r="K3610" s="27">
        <f t="shared" si="88"/>
        <v>2700000</v>
      </c>
      <c r="L3610" s="200"/>
    </row>
    <row r="3611" spans="1:12" x14ac:dyDescent="0.35">
      <c r="A3611" s="23">
        <v>22020402</v>
      </c>
      <c r="B3611" s="437" t="s">
        <v>2891</v>
      </c>
      <c r="C3611" s="23">
        <v>70131</v>
      </c>
      <c r="D3611" s="24">
        <v>0</v>
      </c>
      <c r="E3611" s="25">
        <v>2101</v>
      </c>
      <c r="F3611" s="23">
        <v>10721300</v>
      </c>
      <c r="G3611" s="26" t="s">
        <v>159</v>
      </c>
      <c r="H3611" s="27">
        <v>3388000</v>
      </c>
      <c r="I3611" s="215">
        <v>237000</v>
      </c>
      <c r="J3611" s="27">
        <v>237000</v>
      </c>
      <c r="K3611" s="27">
        <f>H3611+J3611</f>
        <v>3625000</v>
      </c>
      <c r="L3611" s="199"/>
    </row>
    <row r="3612" spans="1:12" x14ac:dyDescent="0.35">
      <c r="A3612" s="23">
        <v>22020402</v>
      </c>
      <c r="B3612" s="437" t="s">
        <v>2891</v>
      </c>
      <c r="C3612" s="23">
        <v>70131</v>
      </c>
      <c r="D3612" s="24">
        <v>0</v>
      </c>
      <c r="E3612" s="25">
        <v>2101</v>
      </c>
      <c r="F3612" s="23">
        <v>10721300</v>
      </c>
      <c r="G3612" s="26" t="s">
        <v>159</v>
      </c>
      <c r="H3612" s="67">
        <v>5000000</v>
      </c>
      <c r="I3612" s="224"/>
      <c r="J3612" s="68"/>
      <c r="K3612" s="67">
        <f>SUM(H3612,J3612)</f>
        <v>5000000</v>
      </c>
      <c r="L3612" s="199"/>
    </row>
    <row r="3613" spans="1:12" x14ac:dyDescent="0.35">
      <c r="A3613" s="23">
        <v>22020402</v>
      </c>
      <c r="B3613" s="437" t="s">
        <v>2891</v>
      </c>
      <c r="C3613" s="23">
        <v>70133</v>
      </c>
      <c r="D3613" s="24">
        <v>0</v>
      </c>
      <c r="E3613" s="25">
        <v>2101</v>
      </c>
      <c r="F3613" s="23">
        <v>10721300</v>
      </c>
      <c r="G3613" s="26" t="s">
        <v>159</v>
      </c>
      <c r="H3613" s="27">
        <v>1000000</v>
      </c>
      <c r="I3613" s="215"/>
      <c r="J3613" s="27"/>
      <c r="K3613" s="27">
        <f>SUM(H3613,J3613)</f>
        <v>1000000</v>
      </c>
      <c r="L3613" s="199"/>
    </row>
    <row r="3614" spans="1:12" x14ac:dyDescent="0.35">
      <c r="A3614" s="23">
        <v>22020402</v>
      </c>
      <c r="B3614" s="437" t="s">
        <v>2891</v>
      </c>
      <c r="C3614" s="23">
        <v>70133</v>
      </c>
      <c r="D3614" s="24">
        <v>0</v>
      </c>
      <c r="E3614" s="25">
        <v>2101</v>
      </c>
      <c r="F3614" s="23">
        <v>10721300</v>
      </c>
      <c r="G3614" s="26" t="s">
        <v>159</v>
      </c>
      <c r="H3614" s="27">
        <v>94500</v>
      </c>
      <c r="I3614" s="215">
        <v>53000</v>
      </c>
      <c r="J3614" s="27">
        <v>105500</v>
      </c>
      <c r="K3614" s="27">
        <f>SUM(H3614,J3614)</f>
        <v>200000</v>
      </c>
      <c r="L3614" s="199"/>
    </row>
    <row r="3615" spans="1:12" x14ac:dyDescent="0.35">
      <c r="A3615" s="23">
        <v>22020402</v>
      </c>
      <c r="B3615" s="437" t="s">
        <v>2891</v>
      </c>
      <c r="C3615" s="23">
        <v>70133</v>
      </c>
      <c r="D3615" s="24">
        <v>0</v>
      </c>
      <c r="E3615" s="25">
        <v>2101</v>
      </c>
      <c r="F3615" s="23">
        <v>10721300</v>
      </c>
      <c r="G3615" s="26" t="s">
        <v>159</v>
      </c>
      <c r="H3615" s="67">
        <v>518700</v>
      </c>
      <c r="I3615" s="224">
        <v>7000</v>
      </c>
      <c r="J3615" s="67"/>
      <c r="K3615" s="67">
        <f>SUM(H3615,J3615)</f>
        <v>518700</v>
      </c>
      <c r="L3615" s="199"/>
    </row>
    <row r="3616" spans="1:12" x14ac:dyDescent="0.35">
      <c r="A3616" s="23">
        <v>22020402</v>
      </c>
      <c r="B3616" s="437" t="s">
        <v>2891</v>
      </c>
      <c r="C3616" s="23">
        <v>70740</v>
      </c>
      <c r="D3616" s="24">
        <v>0</v>
      </c>
      <c r="E3616" s="25">
        <v>2101</v>
      </c>
      <c r="F3616" s="23">
        <v>10721300</v>
      </c>
      <c r="G3616" s="26" t="s">
        <v>159</v>
      </c>
      <c r="H3616" s="27">
        <v>56910</v>
      </c>
      <c r="I3616" s="215">
        <v>37500</v>
      </c>
      <c r="J3616" s="27"/>
      <c r="K3616" s="27">
        <f>SUM(H3616,J3616)</f>
        <v>56910</v>
      </c>
      <c r="L3616" s="200"/>
    </row>
    <row r="3617" spans="1:12" x14ac:dyDescent="0.35">
      <c r="A3617" s="23">
        <v>22020402</v>
      </c>
      <c r="B3617" s="437" t="s">
        <v>2891</v>
      </c>
      <c r="C3617" s="23">
        <v>70131</v>
      </c>
      <c r="D3617" s="24">
        <v>0</v>
      </c>
      <c r="E3617" s="25">
        <v>2101</v>
      </c>
      <c r="F3617" s="23">
        <v>10721300</v>
      </c>
      <c r="G3617" s="26" t="s">
        <v>159</v>
      </c>
      <c r="H3617" s="27">
        <v>395535</v>
      </c>
      <c r="I3617" s="215">
        <v>263800</v>
      </c>
      <c r="J3617" s="27"/>
      <c r="K3617" s="27">
        <f>H3617+J3617</f>
        <v>395535</v>
      </c>
      <c r="L3617" s="199"/>
    </row>
    <row r="3618" spans="1:12" x14ac:dyDescent="0.35">
      <c r="A3618" s="23">
        <v>22020402</v>
      </c>
      <c r="B3618" s="437" t="s">
        <v>2891</v>
      </c>
      <c r="C3618" s="23">
        <v>70131</v>
      </c>
      <c r="D3618" s="24">
        <v>0</v>
      </c>
      <c r="E3618" s="25">
        <v>2101</v>
      </c>
      <c r="F3618" s="23">
        <v>10721300</v>
      </c>
      <c r="G3618" s="26" t="s">
        <v>159</v>
      </c>
      <c r="H3618" s="67">
        <v>53760</v>
      </c>
      <c r="I3618" s="224"/>
      <c r="J3618" s="67"/>
      <c r="K3618" s="67">
        <f t="shared" ref="K3618:K3642" si="89">SUM(H3618,J3618)</f>
        <v>53760</v>
      </c>
      <c r="L3618" s="199"/>
    </row>
    <row r="3619" spans="1:12" x14ac:dyDescent="0.35">
      <c r="A3619" s="23">
        <v>22020402</v>
      </c>
      <c r="B3619" s="437" t="s">
        <v>2891</v>
      </c>
      <c r="C3619" s="23">
        <v>70133</v>
      </c>
      <c r="D3619" s="24">
        <v>0</v>
      </c>
      <c r="E3619" s="25">
        <v>2101</v>
      </c>
      <c r="F3619" s="23">
        <v>10721300</v>
      </c>
      <c r="G3619" s="26" t="s">
        <v>159</v>
      </c>
      <c r="H3619" s="27">
        <v>1000000</v>
      </c>
      <c r="I3619" s="215"/>
      <c r="J3619" s="27"/>
      <c r="K3619" s="27">
        <f t="shared" si="89"/>
        <v>1000000</v>
      </c>
      <c r="L3619" s="199"/>
    </row>
    <row r="3620" spans="1:12" x14ac:dyDescent="0.35">
      <c r="A3620" s="23">
        <v>22020402</v>
      </c>
      <c r="B3620" s="437" t="s">
        <v>2891</v>
      </c>
      <c r="C3620" s="23">
        <v>70133</v>
      </c>
      <c r="D3620" s="24">
        <v>0</v>
      </c>
      <c r="E3620" s="25">
        <v>2101</v>
      </c>
      <c r="F3620" s="23">
        <v>10721300</v>
      </c>
      <c r="G3620" s="26" t="s">
        <v>159</v>
      </c>
      <c r="H3620" s="27">
        <v>193200</v>
      </c>
      <c r="I3620" s="215">
        <v>60000</v>
      </c>
      <c r="J3620" s="27">
        <v>56800</v>
      </c>
      <c r="K3620" s="27">
        <f t="shared" si="89"/>
        <v>250000</v>
      </c>
      <c r="L3620" s="199"/>
    </row>
    <row r="3621" spans="1:12" x14ac:dyDescent="0.35">
      <c r="A3621" s="23">
        <v>22020402</v>
      </c>
      <c r="B3621" s="437" t="s">
        <v>2891</v>
      </c>
      <c r="C3621" s="23">
        <v>70133</v>
      </c>
      <c r="D3621" s="24">
        <v>0</v>
      </c>
      <c r="E3621" s="25">
        <v>2101</v>
      </c>
      <c r="F3621" s="23">
        <v>10721300</v>
      </c>
      <c r="G3621" s="28" t="s">
        <v>159</v>
      </c>
      <c r="H3621" s="29">
        <v>31500</v>
      </c>
      <c r="I3621" s="217">
        <v>40000</v>
      </c>
      <c r="J3621" s="29">
        <v>68500</v>
      </c>
      <c r="K3621" s="29">
        <f t="shared" si="89"/>
        <v>100000</v>
      </c>
      <c r="L3621" s="199"/>
    </row>
    <row r="3622" spans="1:12" x14ac:dyDescent="0.35">
      <c r="A3622" s="34">
        <v>22020402</v>
      </c>
      <c r="B3622" s="437" t="s">
        <v>2892</v>
      </c>
      <c r="C3622" s="34">
        <v>70133</v>
      </c>
      <c r="D3622" s="35">
        <v>0</v>
      </c>
      <c r="E3622" s="36">
        <v>2101</v>
      </c>
      <c r="F3622" s="34">
        <v>10721300</v>
      </c>
      <c r="G3622" s="37" t="s">
        <v>159</v>
      </c>
      <c r="H3622" s="38">
        <v>432600</v>
      </c>
      <c r="I3622" s="218"/>
      <c r="J3622" s="38"/>
      <c r="K3622" s="38">
        <f t="shared" si="89"/>
        <v>432600</v>
      </c>
      <c r="L3622" s="198"/>
    </row>
    <row r="3623" spans="1:12" x14ac:dyDescent="0.35">
      <c r="A3623" s="23">
        <v>22020402</v>
      </c>
      <c r="B3623" s="437" t="s">
        <v>2892</v>
      </c>
      <c r="C3623" s="23">
        <v>70131</v>
      </c>
      <c r="D3623" s="24">
        <v>0</v>
      </c>
      <c r="E3623" s="25">
        <v>2101</v>
      </c>
      <c r="F3623" s="23">
        <v>10721300</v>
      </c>
      <c r="G3623" s="26" t="s">
        <v>159</v>
      </c>
      <c r="H3623" s="27">
        <v>562800</v>
      </c>
      <c r="I3623" s="215"/>
      <c r="J3623" s="27"/>
      <c r="K3623" s="27">
        <f t="shared" si="89"/>
        <v>562800</v>
      </c>
      <c r="L3623" s="199"/>
    </row>
    <row r="3624" spans="1:12" x14ac:dyDescent="0.35">
      <c r="A3624" s="23">
        <v>22020402</v>
      </c>
      <c r="B3624" s="437" t="s">
        <v>2892</v>
      </c>
      <c r="C3624" s="23">
        <v>70133</v>
      </c>
      <c r="D3624" s="24">
        <v>0</v>
      </c>
      <c r="E3624" s="25">
        <v>2101</v>
      </c>
      <c r="F3624" s="23">
        <v>10721300</v>
      </c>
      <c r="G3624" s="26" t="s">
        <v>159</v>
      </c>
      <c r="H3624" s="67">
        <v>505260</v>
      </c>
      <c r="I3624" s="224">
        <v>0</v>
      </c>
      <c r="J3624" s="67"/>
      <c r="K3624" s="67">
        <f t="shared" si="89"/>
        <v>505260</v>
      </c>
      <c r="L3624" s="199"/>
    </row>
    <row r="3625" spans="1:12" x14ac:dyDescent="0.35">
      <c r="A3625" s="23">
        <v>22020402</v>
      </c>
      <c r="B3625" s="437" t="s">
        <v>2893</v>
      </c>
      <c r="C3625" s="23">
        <v>70131</v>
      </c>
      <c r="D3625" s="24">
        <v>0</v>
      </c>
      <c r="E3625" s="25">
        <v>2101</v>
      </c>
      <c r="F3625" s="23">
        <v>10721300</v>
      </c>
      <c r="G3625" s="26" t="s">
        <v>159</v>
      </c>
      <c r="H3625" s="67">
        <v>105000</v>
      </c>
      <c r="I3625" s="224">
        <v>50000</v>
      </c>
      <c r="J3625" s="67">
        <v>70000</v>
      </c>
      <c r="K3625" s="67">
        <f t="shared" si="89"/>
        <v>175000</v>
      </c>
      <c r="L3625" s="199"/>
    </row>
    <row r="3626" spans="1:12" x14ac:dyDescent="0.35">
      <c r="A3626" s="23">
        <v>22020402</v>
      </c>
      <c r="B3626" s="437" t="s">
        <v>2893</v>
      </c>
      <c r="C3626" s="23">
        <v>70133</v>
      </c>
      <c r="D3626" s="24">
        <v>0</v>
      </c>
      <c r="E3626" s="25">
        <v>2101</v>
      </c>
      <c r="F3626" s="23">
        <v>10721300</v>
      </c>
      <c r="G3626" s="26" t="s">
        <v>159</v>
      </c>
      <c r="H3626" s="67">
        <v>926090</v>
      </c>
      <c r="I3626" s="224">
        <v>0</v>
      </c>
      <c r="J3626" s="67"/>
      <c r="K3626" s="67">
        <f t="shared" si="89"/>
        <v>926090</v>
      </c>
      <c r="L3626" s="199"/>
    </row>
    <row r="3627" spans="1:12" x14ac:dyDescent="0.35">
      <c r="A3627" s="23">
        <v>22020402</v>
      </c>
      <c r="B3627" s="437" t="s">
        <v>2893</v>
      </c>
      <c r="C3627" s="23">
        <v>70133</v>
      </c>
      <c r="D3627" s="24">
        <v>0</v>
      </c>
      <c r="E3627" s="25">
        <v>2101</v>
      </c>
      <c r="F3627" s="23">
        <v>10721300</v>
      </c>
      <c r="G3627" s="26" t="s">
        <v>159</v>
      </c>
      <c r="H3627" s="27">
        <v>430500</v>
      </c>
      <c r="I3627" s="215">
        <v>3500</v>
      </c>
      <c r="J3627" s="27"/>
      <c r="K3627" s="27">
        <f t="shared" si="89"/>
        <v>430500</v>
      </c>
      <c r="L3627" s="199"/>
    </row>
    <row r="3628" spans="1:12" x14ac:dyDescent="0.35">
      <c r="A3628" s="23">
        <v>22020402</v>
      </c>
      <c r="B3628" s="437" t="s">
        <v>2893</v>
      </c>
      <c r="C3628" s="23">
        <v>70131</v>
      </c>
      <c r="D3628" s="24">
        <v>0</v>
      </c>
      <c r="E3628" s="25">
        <v>2101</v>
      </c>
      <c r="F3628" s="23">
        <v>10721300</v>
      </c>
      <c r="G3628" s="26" t="s">
        <v>159</v>
      </c>
      <c r="H3628" s="67">
        <v>554400</v>
      </c>
      <c r="I3628" s="224">
        <v>480000</v>
      </c>
      <c r="J3628" s="68">
        <v>945600</v>
      </c>
      <c r="K3628" s="67">
        <f t="shared" si="89"/>
        <v>1500000</v>
      </c>
      <c r="L3628" s="199"/>
    </row>
    <row r="3629" spans="1:12" x14ac:dyDescent="0.35">
      <c r="A3629" s="23">
        <v>22020402</v>
      </c>
      <c r="B3629" s="437" t="s">
        <v>2893</v>
      </c>
      <c r="C3629" s="23">
        <v>70133</v>
      </c>
      <c r="D3629" s="24">
        <v>0</v>
      </c>
      <c r="E3629" s="25">
        <v>2101</v>
      </c>
      <c r="F3629" s="23">
        <v>10721300</v>
      </c>
      <c r="G3629" s="26" t="s">
        <v>159</v>
      </c>
      <c r="H3629" s="27">
        <v>472500</v>
      </c>
      <c r="I3629" s="215">
        <v>8000</v>
      </c>
      <c r="J3629" s="27">
        <v>500000</v>
      </c>
      <c r="K3629" s="27">
        <f t="shared" si="89"/>
        <v>972500</v>
      </c>
      <c r="L3629" s="199"/>
    </row>
    <row r="3630" spans="1:12" x14ac:dyDescent="0.35">
      <c r="A3630" s="23">
        <v>22020402</v>
      </c>
      <c r="B3630" s="437" t="s">
        <v>2893</v>
      </c>
      <c r="C3630" s="23">
        <v>70133</v>
      </c>
      <c r="D3630" s="24">
        <v>0</v>
      </c>
      <c r="E3630" s="25">
        <v>2101</v>
      </c>
      <c r="F3630" s="23">
        <v>10721300</v>
      </c>
      <c r="G3630" s="26" t="s">
        <v>159</v>
      </c>
      <c r="H3630" s="101">
        <v>454650</v>
      </c>
      <c r="I3630" s="255">
        <v>808000</v>
      </c>
      <c r="J3630" s="101"/>
      <c r="K3630" s="101">
        <f t="shared" si="89"/>
        <v>454650</v>
      </c>
      <c r="L3630" s="200"/>
    </row>
    <row r="3631" spans="1:12" x14ac:dyDescent="0.35">
      <c r="A3631" s="23">
        <v>22020402</v>
      </c>
      <c r="B3631" s="437" t="s">
        <v>2893</v>
      </c>
      <c r="C3631" s="23">
        <v>70133</v>
      </c>
      <c r="D3631" s="24">
        <v>0</v>
      </c>
      <c r="E3631" s="25">
        <v>2101</v>
      </c>
      <c r="F3631" s="23">
        <v>10721300</v>
      </c>
      <c r="G3631" s="26" t="s">
        <v>159</v>
      </c>
      <c r="H3631" s="101">
        <v>1686930</v>
      </c>
      <c r="I3631" s="255">
        <v>432000</v>
      </c>
      <c r="J3631" s="101"/>
      <c r="K3631" s="101">
        <f t="shared" si="89"/>
        <v>1686930</v>
      </c>
      <c r="L3631" s="199"/>
    </row>
    <row r="3632" spans="1:12" x14ac:dyDescent="0.35">
      <c r="A3632" s="23">
        <v>22020402</v>
      </c>
      <c r="B3632" s="437" t="s">
        <v>2893</v>
      </c>
      <c r="C3632" s="23">
        <v>70133</v>
      </c>
      <c r="D3632" s="24">
        <v>0</v>
      </c>
      <c r="E3632" s="25">
        <v>2101</v>
      </c>
      <c r="F3632" s="23">
        <v>10721300</v>
      </c>
      <c r="G3632" s="26" t="s">
        <v>159</v>
      </c>
      <c r="H3632" s="101">
        <v>300000</v>
      </c>
      <c r="I3632" s="255">
        <v>0</v>
      </c>
      <c r="J3632" s="106"/>
      <c r="K3632" s="101">
        <f t="shared" si="89"/>
        <v>300000</v>
      </c>
      <c r="L3632" s="200"/>
    </row>
    <row r="3633" spans="1:12" x14ac:dyDescent="0.35">
      <c r="A3633" s="54">
        <v>22020402</v>
      </c>
      <c r="B3633" s="437" t="s">
        <v>2893</v>
      </c>
      <c r="C3633" s="54">
        <v>70133</v>
      </c>
      <c r="D3633" s="55">
        <v>0</v>
      </c>
      <c r="E3633" s="54">
        <v>2101</v>
      </c>
      <c r="F3633" s="54">
        <v>10721300</v>
      </c>
      <c r="G3633" s="57" t="s">
        <v>159</v>
      </c>
      <c r="H3633" s="117">
        <v>84000</v>
      </c>
      <c r="I3633" s="263">
        <v>0</v>
      </c>
      <c r="J3633" s="117"/>
      <c r="K3633" s="117">
        <f t="shared" si="89"/>
        <v>84000</v>
      </c>
      <c r="L3633" s="204" t="s">
        <v>2556</v>
      </c>
    </row>
    <row r="3634" spans="1:12" x14ac:dyDescent="0.35">
      <c r="A3634" s="54">
        <v>22020402</v>
      </c>
      <c r="B3634" s="437" t="s">
        <v>2893</v>
      </c>
      <c r="C3634" s="54">
        <v>70133</v>
      </c>
      <c r="D3634" s="55">
        <v>0</v>
      </c>
      <c r="E3634" s="56">
        <v>2101</v>
      </c>
      <c r="F3634" s="54">
        <v>10721300</v>
      </c>
      <c r="G3634" s="57" t="s">
        <v>159</v>
      </c>
      <c r="H3634" s="58">
        <v>487620</v>
      </c>
      <c r="I3634" s="221">
        <v>87800</v>
      </c>
      <c r="J3634" s="58">
        <v>3000000</v>
      </c>
      <c r="K3634" s="58">
        <f t="shared" si="89"/>
        <v>3487620</v>
      </c>
      <c r="L3634" s="204" t="s">
        <v>2557</v>
      </c>
    </row>
    <row r="3635" spans="1:12" x14ac:dyDescent="0.35">
      <c r="A3635" s="54">
        <v>22020402</v>
      </c>
      <c r="B3635" s="437" t="s">
        <v>2893</v>
      </c>
      <c r="C3635" s="54">
        <v>70131</v>
      </c>
      <c r="D3635" s="55">
        <v>0</v>
      </c>
      <c r="E3635" s="56">
        <v>2101</v>
      </c>
      <c r="F3635" s="54">
        <v>10721300</v>
      </c>
      <c r="G3635" s="57" t="s">
        <v>159</v>
      </c>
      <c r="H3635" s="117">
        <v>168000</v>
      </c>
      <c r="I3635" s="263"/>
      <c r="J3635" s="117"/>
      <c r="K3635" s="117">
        <f t="shared" si="89"/>
        <v>168000</v>
      </c>
      <c r="L3635" s="204" t="s">
        <v>2558</v>
      </c>
    </row>
    <row r="3636" spans="1:12" x14ac:dyDescent="0.35">
      <c r="A3636" s="23">
        <v>22020402</v>
      </c>
      <c r="B3636" s="437" t="s">
        <v>2893</v>
      </c>
      <c r="C3636" s="23">
        <v>70133</v>
      </c>
      <c r="D3636" s="24">
        <v>0</v>
      </c>
      <c r="E3636" s="25">
        <v>2101</v>
      </c>
      <c r="F3636" s="23">
        <v>10721300</v>
      </c>
      <c r="G3636" s="26" t="s">
        <v>159</v>
      </c>
      <c r="H3636" s="101">
        <v>50000</v>
      </c>
      <c r="I3636" s="255">
        <v>19500</v>
      </c>
      <c r="J3636" s="106">
        <v>700000</v>
      </c>
      <c r="K3636" s="101">
        <f t="shared" si="89"/>
        <v>750000</v>
      </c>
      <c r="L3636" s="199"/>
    </row>
    <row r="3637" spans="1:12" x14ac:dyDescent="0.35">
      <c r="A3637" s="23">
        <v>22020402</v>
      </c>
      <c r="B3637" s="437" t="s">
        <v>2893</v>
      </c>
      <c r="C3637" s="23">
        <v>70133</v>
      </c>
      <c r="D3637" s="24">
        <v>0</v>
      </c>
      <c r="E3637" s="25">
        <v>2101</v>
      </c>
      <c r="F3637" s="23">
        <v>10721300</v>
      </c>
      <c r="G3637" s="26" t="s">
        <v>159</v>
      </c>
      <c r="H3637" s="101">
        <v>262500</v>
      </c>
      <c r="I3637" s="255">
        <v>25000</v>
      </c>
      <c r="J3637" s="101"/>
      <c r="K3637" s="101">
        <f t="shared" si="89"/>
        <v>262500</v>
      </c>
      <c r="L3637" s="199"/>
    </row>
    <row r="3638" spans="1:12" x14ac:dyDescent="0.35">
      <c r="A3638" s="23">
        <v>22020402</v>
      </c>
      <c r="B3638" s="437" t="s">
        <v>2893</v>
      </c>
      <c r="C3638" s="23">
        <v>70133</v>
      </c>
      <c r="D3638" s="24">
        <v>0</v>
      </c>
      <c r="E3638" s="23">
        <v>2101</v>
      </c>
      <c r="F3638" s="23">
        <v>10721300</v>
      </c>
      <c r="G3638" s="26" t="s">
        <v>159</v>
      </c>
      <c r="H3638" s="101">
        <v>105000</v>
      </c>
      <c r="I3638" s="255">
        <v>0</v>
      </c>
      <c r="J3638" s="101"/>
      <c r="K3638" s="101">
        <f t="shared" si="89"/>
        <v>105000</v>
      </c>
      <c r="L3638" s="199"/>
    </row>
    <row r="3639" spans="1:12" x14ac:dyDescent="0.35">
      <c r="A3639" s="23">
        <v>22020402</v>
      </c>
      <c r="B3639" s="437" t="s">
        <v>2893</v>
      </c>
      <c r="C3639" s="23">
        <v>70131</v>
      </c>
      <c r="D3639" s="24">
        <v>0</v>
      </c>
      <c r="E3639" s="25">
        <v>2101</v>
      </c>
      <c r="F3639" s="23">
        <v>10721300</v>
      </c>
      <c r="G3639" s="26" t="s">
        <v>159</v>
      </c>
      <c r="H3639" s="101">
        <v>668250</v>
      </c>
      <c r="I3639" s="255"/>
      <c r="J3639" s="106"/>
      <c r="K3639" s="101">
        <f t="shared" si="89"/>
        <v>668250</v>
      </c>
      <c r="L3639" s="199"/>
    </row>
    <row r="3640" spans="1:12" x14ac:dyDescent="0.35">
      <c r="A3640" s="23">
        <v>22020402</v>
      </c>
      <c r="B3640" s="437" t="s">
        <v>2891</v>
      </c>
      <c r="C3640" s="23">
        <v>70131</v>
      </c>
      <c r="D3640" s="24">
        <v>0</v>
      </c>
      <c r="E3640" s="25">
        <v>2101</v>
      </c>
      <c r="F3640" s="23">
        <v>10721300</v>
      </c>
      <c r="G3640" s="26" t="s">
        <v>159</v>
      </c>
      <c r="H3640" s="136">
        <v>100000</v>
      </c>
      <c r="I3640" s="270">
        <v>411000</v>
      </c>
      <c r="J3640" s="136">
        <v>600000</v>
      </c>
      <c r="K3640" s="135">
        <f t="shared" si="89"/>
        <v>700000</v>
      </c>
      <c r="L3640" s="199"/>
    </row>
    <row r="3641" spans="1:12" x14ac:dyDescent="0.35">
      <c r="A3641" s="23">
        <v>22020401</v>
      </c>
      <c r="B3641" s="437" t="s">
        <v>2890</v>
      </c>
      <c r="C3641" s="23">
        <v>70133</v>
      </c>
      <c r="D3641" s="24">
        <v>0</v>
      </c>
      <c r="E3641" s="25">
        <v>2101</v>
      </c>
      <c r="F3641" s="23">
        <v>10721300</v>
      </c>
      <c r="G3641" s="26" t="s">
        <v>158</v>
      </c>
      <c r="H3641" s="67">
        <v>130000000</v>
      </c>
      <c r="I3641" s="224">
        <v>56400861</v>
      </c>
      <c r="J3641" s="67"/>
      <c r="K3641" s="428">
        <f t="shared" si="89"/>
        <v>130000000</v>
      </c>
      <c r="L3641" s="199"/>
    </row>
    <row r="3642" spans="1:12" x14ac:dyDescent="0.35">
      <c r="A3642" s="23">
        <v>22020401</v>
      </c>
      <c r="B3642" s="437" t="s">
        <v>2890</v>
      </c>
      <c r="C3642" s="23">
        <v>70131</v>
      </c>
      <c r="D3642" s="24">
        <v>0</v>
      </c>
      <c r="E3642" s="25">
        <v>2101</v>
      </c>
      <c r="F3642" s="23">
        <v>10721300</v>
      </c>
      <c r="G3642" s="26" t="s">
        <v>158</v>
      </c>
      <c r="H3642" s="27">
        <v>24000000</v>
      </c>
      <c r="I3642" s="215">
        <v>8040000</v>
      </c>
      <c r="J3642" s="27">
        <v>11500000</v>
      </c>
      <c r="K3642" s="27">
        <f t="shared" si="89"/>
        <v>35500000</v>
      </c>
      <c r="L3642" s="199"/>
    </row>
    <row r="3643" spans="1:12" x14ac:dyDescent="0.35">
      <c r="A3643" s="411">
        <v>22020401</v>
      </c>
      <c r="B3643" s="437" t="s">
        <v>2890</v>
      </c>
      <c r="C3643" s="411">
        <v>70133</v>
      </c>
      <c r="D3643" s="411" t="s">
        <v>192</v>
      </c>
      <c r="E3643" s="413" t="s">
        <v>193</v>
      </c>
      <c r="F3643" s="411" t="s">
        <v>194</v>
      </c>
      <c r="G3643" s="416" t="s">
        <v>196</v>
      </c>
      <c r="H3643" s="418"/>
      <c r="I3643" s="421"/>
      <c r="J3643" s="424">
        <v>500000</v>
      </c>
      <c r="K3643" s="418">
        <f>H3643+J3643</f>
        <v>500000</v>
      </c>
      <c r="L3643" s="434"/>
    </row>
    <row r="3644" spans="1:12" x14ac:dyDescent="0.35">
      <c r="A3644" s="23">
        <v>22020401</v>
      </c>
      <c r="B3644" s="437" t="s">
        <v>2890</v>
      </c>
      <c r="C3644" s="23">
        <v>70133</v>
      </c>
      <c r="D3644" s="24">
        <v>0</v>
      </c>
      <c r="E3644" s="25">
        <v>2101</v>
      </c>
      <c r="F3644" s="23">
        <v>10721300</v>
      </c>
      <c r="G3644" s="26" t="s">
        <v>158</v>
      </c>
      <c r="H3644" s="27">
        <v>178500</v>
      </c>
      <c r="I3644" s="215">
        <v>150000</v>
      </c>
      <c r="J3644" s="27">
        <v>200000</v>
      </c>
      <c r="K3644" s="27">
        <f t="shared" ref="K3644:K3666" si="90">SUM(H3644,J3644)</f>
        <v>378500</v>
      </c>
      <c r="L3644" s="199"/>
    </row>
    <row r="3645" spans="1:12" x14ac:dyDescent="0.35">
      <c r="A3645" s="23">
        <v>22020401</v>
      </c>
      <c r="B3645" s="437" t="s">
        <v>2890</v>
      </c>
      <c r="C3645" s="23">
        <v>70133</v>
      </c>
      <c r="D3645" s="24">
        <v>0</v>
      </c>
      <c r="E3645" s="25">
        <v>2101</v>
      </c>
      <c r="F3645" s="23">
        <v>10721300</v>
      </c>
      <c r="G3645" s="26" t="s">
        <v>158</v>
      </c>
      <c r="H3645" s="27">
        <v>2268000</v>
      </c>
      <c r="I3645" s="215">
        <v>121000</v>
      </c>
      <c r="J3645" s="27"/>
      <c r="K3645" s="27">
        <f t="shared" si="90"/>
        <v>2268000</v>
      </c>
      <c r="L3645" s="199"/>
    </row>
    <row r="3646" spans="1:12" x14ac:dyDescent="0.35">
      <c r="A3646" s="23">
        <v>22020401</v>
      </c>
      <c r="B3646" s="437" t="s">
        <v>2890</v>
      </c>
      <c r="C3646" s="23">
        <v>70133</v>
      </c>
      <c r="D3646" s="24">
        <v>0</v>
      </c>
      <c r="E3646" s="25">
        <v>2101</v>
      </c>
      <c r="F3646" s="23">
        <v>10721300</v>
      </c>
      <c r="G3646" s="26" t="s">
        <v>158</v>
      </c>
      <c r="H3646" s="27">
        <v>1079316</v>
      </c>
      <c r="I3646" s="215">
        <v>445000</v>
      </c>
      <c r="J3646" s="27">
        <v>1000000</v>
      </c>
      <c r="K3646" s="27">
        <f t="shared" si="90"/>
        <v>2079316</v>
      </c>
      <c r="L3646" s="199"/>
    </row>
    <row r="3647" spans="1:12" x14ac:dyDescent="0.35">
      <c r="A3647" s="23">
        <v>22020401</v>
      </c>
      <c r="B3647" s="437" t="s">
        <v>2890</v>
      </c>
      <c r="C3647" s="23">
        <v>70133</v>
      </c>
      <c r="D3647" s="24">
        <v>0</v>
      </c>
      <c r="E3647" s="25">
        <v>2101</v>
      </c>
      <c r="F3647" s="23">
        <v>10721300</v>
      </c>
      <c r="G3647" s="26" t="s">
        <v>158</v>
      </c>
      <c r="H3647" s="27">
        <v>222390</v>
      </c>
      <c r="I3647" s="215">
        <v>371000</v>
      </c>
      <c r="J3647" s="27"/>
      <c r="K3647" s="39">
        <f t="shared" si="90"/>
        <v>222390</v>
      </c>
      <c r="L3647" s="199"/>
    </row>
    <row r="3648" spans="1:12" x14ac:dyDescent="0.35">
      <c r="A3648" s="23">
        <v>22020401</v>
      </c>
      <c r="B3648" s="437" t="s">
        <v>2890</v>
      </c>
      <c r="C3648" s="23">
        <v>70133</v>
      </c>
      <c r="D3648" s="24">
        <v>0</v>
      </c>
      <c r="E3648" s="25">
        <v>2101</v>
      </c>
      <c r="F3648" s="23">
        <v>10721300</v>
      </c>
      <c r="G3648" s="26" t="s">
        <v>158</v>
      </c>
      <c r="H3648" s="27">
        <v>3111150</v>
      </c>
      <c r="I3648" s="215">
        <v>4008023.43</v>
      </c>
      <c r="J3648" s="27">
        <v>2000000</v>
      </c>
      <c r="K3648" s="27">
        <f t="shared" si="90"/>
        <v>5111150</v>
      </c>
      <c r="L3648" s="199"/>
    </row>
    <row r="3649" spans="1:12" x14ac:dyDescent="0.35">
      <c r="A3649" s="23">
        <v>22020401</v>
      </c>
      <c r="B3649" s="437" t="s">
        <v>2890</v>
      </c>
      <c r="C3649" s="23">
        <v>70133</v>
      </c>
      <c r="D3649" s="24">
        <v>0</v>
      </c>
      <c r="E3649" s="25">
        <v>2101</v>
      </c>
      <c r="F3649" s="23">
        <v>10721300</v>
      </c>
      <c r="G3649" s="26" t="s">
        <v>158</v>
      </c>
      <c r="H3649" s="27">
        <v>130620</v>
      </c>
      <c r="I3649" s="215">
        <v>239500</v>
      </c>
      <c r="J3649" s="27">
        <v>369380</v>
      </c>
      <c r="K3649" s="27">
        <f t="shared" si="90"/>
        <v>500000</v>
      </c>
      <c r="L3649" s="199"/>
    </row>
    <row r="3650" spans="1:12" x14ac:dyDescent="0.35">
      <c r="A3650" s="23">
        <v>22020401</v>
      </c>
      <c r="B3650" s="437" t="s">
        <v>2890</v>
      </c>
      <c r="C3650" s="23">
        <v>70131</v>
      </c>
      <c r="D3650" s="24">
        <v>0</v>
      </c>
      <c r="E3650" s="25">
        <v>2101</v>
      </c>
      <c r="F3650" s="23">
        <v>10721300</v>
      </c>
      <c r="G3650" s="26" t="s">
        <v>158</v>
      </c>
      <c r="H3650" s="27">
        <v>518070</v>
      </c>
      <c r="I3650" s="215">
        <v>97000</v>
      </c>
      <c r="J3650" s="27"/>
      <c r="K3650" s="27">
        <f t="shared" si="90"/>
        <v>518070</v>
      </c>
      <c r="L3650" s="199"/>
    </row>
    <row r="3651" spans="1:12" x14ac:dyDescent="0.35">
      <c r="A3651" s="23">
        <v>22020401</v>
      </c>
      <c r="B3651" s="437" t="s">
        <v>2890</v>
      </c>
      <c r="C3651" s="23">
        <v>70131</v>
      </c>
      <c r="D3651" s="24">
        <v>0</v>
      </c>
      <c r="E3651" s="25">
        <v>2101</v>
      </c>
      <c r="F3651" s="23">
        <v>10721300</v>
      </c>
      <c r="G3651" s="26" t="s">
        <v>196</v>
      </c>
      <c r="H3651" s="27">
        <v>2079000</v>
      </c>
      <c r="I3651" s="215">
        <v>1225000</v>
      </c>
      <c r="J3651" s="27">
        <v>15000000</v>
      </c>
      <c r="K3651" s="27">
        <f t="shared" si="90"/>
        <v>17079000</v>
      </c>
      <c r="L3651" s="199"/>
    </row>
    <row r="3652" spans="1:12" x14ac:dyDescent="0.35">
      <c r="A3652" s="34">
        <v>22020401</v>
      </c>
      <c r="B3652" s="437" t="s">
        <v>2890</v>
      </c>
      <c r="C3652" s="34">
        <v>70131</v>
      </c>
      <c r="D3652" s="35">
        <v>0</v>
      </c>
      <c r="E3652" s="36">
        <v>2101</v>
      </c>
      <c r="F3652" s="34">
        <v>10721300</v>
      </c>
      <c r="G3652" s="37" t="s">
        <v>158</v>
      </c>
      <c r="H3652" s="70">
        <v>220500</v>
      </c>
      <c r="I3652" s="223">
        <v>354000</v>
      </c>
      <c r="J3652" s="70">
        <v>500000</v>
      </c>
      <c r="K3652" s="70">
        <f t="shared" si="90"/>
        <v>720500</v>
      </c>
      <c r="L3652" s="198"/>
    </row>
    <row r="3653" spans="1:12" x14ac:dyDescent="0.35">
      <c r="A3653" s="23">
        <v>22020401</v>
      </c>
      <c r="B3653" s="437" t="s">
        <v>2890</v>
      </c>
      <c r="C3653" s="23">
        <v>70131</v>
      </c>
      <c r="D3653" s="24">
        <v>0</v>
      </c>
      <c r="E3653" s="23">
        <v>2101</v>
      </c>
      <c r="F3653" s="23">
        <v>10721300</v>
      </c>
      <c r="G3653" s="26" t="s">
        <v>158</v>
      </c>
      <c r="H3653" s="27">
        <v>1235850</v>
      </c>
      <c r="I3653" s="215"/>
      <c r="J3653" s="27"/>
      <c r="K3653" s="27">
        <f t="shared" si="90"/>
        <v>1235850</v>
      </c>
      <c r="L3653" s="199"/>
    </row>
    <row r="3654" spans="1:12" x14ac:dyDescent="0.35">
      <c r="A3654" s="23">
        <v>22020401</v>
      </c>
      <c r="B3654" s="437" t="s">
        <v>2890</v>
      </c>
      <c r="C3654" s="23">
        <v>70131</v>
      </c>
      <c r="D3654" s="24">
        <v>0</v>
      </c>
      <c r="E3654" s="25">
        <v>2101</v>
      </c>
      <c r="F3654" s="23">
        <v>10721300</v>
      </c>
      <c r="G3654" s="26" t="s">
        <v>158</v>
      </c>
      <c r="H3654" s="67">
        <v>997500</v>
      </c>
      <c r="I3654" s="224">
        <v>75000</v>
      </c>
      <c r="J3654" s="67"/>
      <c r="K3654" s="67">
        <f t="shared" si="90"/>
        <v>997500</v>
      </c>
      <c r="L3654" s="199"/>
    </row>
    <row r="3655" spans="1:12" x14ac:dyDescent="0.35">
      <c r="A3655" s="23">
        <v>22020401</v>
      </c>
      <c r="B3655" s="437" t="s">
        <v>2890</v>
      </c>
      <c r="C3655" s="23">
        <v>70133</v>
      </c>
      <c r="D3655" s="24">
        <v>0</v>
      </c>
      <c r="E3655" s="25">
        <v>2101</v>
      </c>
      <c r="F3655" s="23">
        <v>10721300</v>
      </c>
      <c r="G3655" s="26" t="s">
        <v>158</v>
      </c>
      <c r="H3655" s="67">
        <v>2919400</v>
      </c>
      <c r="I3655" s="224">
        <v>601200</v>
      </c>
      <c r="J3655" s="271">
        <v>-1500000</v>
      </c>
      <c r="K3655" s="67">
        <f t="shared" si="90"/>
        <v>1419400</v>
      </c>
      <c r="L3655" s="199"/>
    </row>
    <row r="3656" spans="1:12" x14ac:dyDescent="0.35">
      <c r="A3656" s="23">
        <v>22020401</v>
      </c>
      <c r="B3656" s="437" t="s">
        <v>2890</v>
      </c>
      <c r="C3656" s="23">
        <v>70131</v>
      </c>
      <c r="D3656" s="24">
        <v>0</v>
      </c>
      <c r="E3656" s="25">
        <v>2101</v>
      </c>
      <c r="F3656" s="23">
        <v>10721300</v>
      </c>
      <c r="G3656" s="26" t="s">
        <v>158</v>
      </c>
      <c r="H3656" s="67">
        <v>1143450</v>
      </c>
      <c r="I3656" s="224">
        <v>299000</v>
      </c>
      <c r="J3656" s="67"/>
      <c r="K3656" s="67">
        <f t="shared" si="90"/>
        <v>1143450</v>
      </c>
      <c r="L3656" s="199"/>
    </row>
    <row r="3657" spans="1:12" x14ac:dyDescent="0.35">
      <c r="A3657" s="23">
        <v>22020401</v>
      </c>
      <c r="B3657" s="437" t="s">
        <v>2890</v>
      </c>
      <c r="C3657" s="23">
        <v>70133</v>
      </c>
      <c r="D3657" s="24">
        <v>0</v>
      </c>
      <c r="E3657" s="25">
        <v>2101</v>
      </c>
      <c r="F3657" s="23">
        <v>10721300</v>
      </c>
      <c r="G3657" s="26" t="s">
        <v>158</v>
      </c>
      <c r="H3657" s="27">
        <v>1864800</v>
      </c>
      <c r="I3657" s="215">
        <v>1080000</v>
      </c>
      <c r="J3657" s="27">
        <v>635200</v>
      </c>
      <c r="K3657" s="27">
        <f t="shared" si="90"/>
        <v>2500000</v>
      </c>
      <c r="L3657" s="199"/>
    </row>
    <row r="3658" spans="1:12" x14ac:dyDescent="0.35">
      <c r="A3658" s="23">
        <v>22020401</v>
      </c>
      <c r="B3658" s="437" t="s">
        <v>2890</v>
      </c>
      <c r="C3658" s="23">
        <v>70133</v>
      </c>
      <c r="D3658" s="24">
        <v>0</v>
      </c>
      <c r="E3658" s="25">
        <v>2101</v>
      </c>
      <c r="F3658" s="23">
        <v>10721300</v>
      </c>
      <c r="G3658" s="26" t="s">
        <v>158</v>
      </c>
      <c r="H3658" s="27">
        <v>10824502.5</v>
      </c>
      <c r="I3658" s="215">
        <v>4577689</v>
      </c>
      <c r="J3658" s="27"/>
      <c r="K3658" s="39">
        <f t="shared" si="90"/>
        <v>10824502.5</v>
      </c>
      <c r="L3658" s="199"/>
    </row>
    <row r="3659" spans="1:12" x14ac:dyDescent="0.35">
      <c r="A3659" s="23">
        <v>22020401</v>
      </c>
      <c r="B3659" s="437" t="s">
        <v>2890</v>
      </c>
      <c r="C3659" s="23">
        <v>70131</v>
      </c>
      <c r="D3659" s="24">
        <v>0</v>
      </c>
      <c r="E3659" s="25">
        <v>2101</v>
      </c>
      <c r="F3659" s="23">
        <v>10721300</v>
      </c>
      <c r="G3659" s="26" t="s">
        <v>158</v>
      </c>
      <c r="H3659" s="67">
        <v>250000</v>
      </c>
      <c r="I3659" s="224">
        <v>100000</v>
      </c>
      <c r="J3659" s="68"/>
      <c r="K3659" s="67">
        <f t="shared" si="90"/>
        <v>250000</v>
      </c>
      <c r="L3659" s="199"/>
    </row>
    <row r="3660" spans="1:12" x14ac:dyDescent="0.35">
      <c r="A3660" s="23">
        <v>22020401</v>
      </c>
      <c r="B3660" s="437" t="s">
        <v>2890</v>
      </c>
      <c r="C3660" s="23">
        <v>71033</v>
      </c>
      <c r="D3660" s="24">
        <v>0</v>
      </c>
      <c r="E3660" s="25">
        <v>1100</v>
      </c>
      <c r="F3660" s="23">
        <v>10721300</v>
      </c>
      <c r="G3660" s="26" t="s">
        <v>158</v>
      </c>
      <c r="H3660" s="27">
        <v>18658500</v>
      </c>
      <c r="I3660" s="282">
        <v>641000</v>
      </c>
      <c r="J3660" s="27">
        <v>-10000000</v>
      </c>
      <c r="K3660" s="27">
        <f t="shared" si="90"/>
        <v>8658500</v>
      </c>
      <c r="L3660" s="199"/>
    </row>
    <row r="3661" spans="1:12" x14ac:dyDescent="0.35">
      <c r="A3661" s="23">
        <v>22020401</v>
      </c>
      <c r="B3661" s="437" t="s">
        <v>2890</v>
      </c>
      <c r="C3661" s="23">
        <v>70131</v>
      </c>
      <c r="D3661" s="24">
        <v>0</v>
      </c>
      <c r="E3661" s="25">
        <v>2101</v>
      </c>
      <c r="F3661" s="23">
        <v>10721300</v>
      </c>
      <c r="G3661" s="26" t="s">
        <v>158</v>
      </c>
      <c r="H3661" s="27">
        <v>2013690</v>
      </c>
      <c r="I3661" s="215">
        <v>15000</v>
      </c>
      <c r="J3661" s="27"/>
      <c r="K3661" s="27">
        <f t="shared" si="90"/>
        <v>2013690</v>
      </c>
      <c r="L3661" s="200"/>
    </row>
    <row r="3662" spans="1:12" x14ac:dyDescent="0.35">
      <c r="A3662" s="23">
        <v>22020401</v>
      </c>
      <c r="B3662" s="437" t="s">
        <v>2890</v>
      </c>
      <c r="C3662" s="23">
        <v>70131</v>
      </c>
      <c r="D3662" s="24">
        <v>0</v>
      </c>
      <c r="E3662" s="25">
        <v>2101</v>
      </c>
      <c r="F3662" s="23">
        <v>10721300</v>
      </c>
      <c r="G3662" s="26" t="s">
        <v>196</v>
      </c>
      <c r="H3662" s="27">
        <v>1718955</v>
      </c>
      <c r="I3662" s="215">
        <v>1385405</v>
      </c>
      <c r="J3662" s="27"/>
      <c r="K3662" s="27">
        <f t="shared" si="90"/>
        <v>1718955</v>
      </c>
      <c r="L3662" s="201"/>
    </row>
    <row r="3663" spans="1:12" x14ac:dyDescent="0.35">
      <c r="A3663" s="23">
        <v>22020401</v>
      </c>
      <c r="B3663" s="437" t="s">
        <v>2891</v>
      </c>
      <c r="C3663" s="23">
        <v>70131</v>
      </c>
      <c r="D3663" s="24">
        <v>0</v>
      </c>
      <c r="E3663" s="25">
        <v>2101</v>
      </c>
      <c r="F3663" s="23">
        <v>10720500</v>
      </c>
      <c r="G3663" s="26" t="s">
        <v>158</v>
      </c>
      <c r="H3663" s="67">
        <v>2102835</v>
      </c>
      <c r="I3663" s="224">
        <v>655550</v>
      </c>
      <c r="J3663" s="67">
        <v>397166</v>
      </c>
      <c r="K3663" s="67">
        <f t="shared" si="90"/>
        <v>2500001</v>
      </c>
      <c r="L3663" s="199"/>
    </row>
    <row r="3664" spans="1:12" x14ac:dyDescent="0.35">
      <c r="A3664" s="23">
        <v>22020401</v>
      </c>
      <c r="B3664" s="437" t="s">
        <v>2891</v>
      </c>
      <c r="C3664" s="23">
        <v>70133</v>
      </c>
      <c r="D3664" s="24" t="s">
        <v>192</v>
      </c>
      <c r="E3664" s="85" t="s">
        <v>2619</v>
      </c>
      <c r="F3664" s="23">
        <v>10721300</v>
      </c>
      <c r="G3664" s="26" t="s">
        <v>158</v>
      </c>
      <c r="H3664" s="27">
        <v>814215.71069999994</v>
      </c>
      <c r="I3664" s="215"/>
      <c r="J3664" s="27">
        <v>500000</v>
      </c>
      <c r="K3664" s="27">
        <f t="shared" si="90"/>
        <v>1314215.7106999999</v>
      </c>
      <c r="L3664" s="199"/>
    </row>
    <row r="3665" spans="1:12" x14ac:dyDescent="0.35">
      <c r="A3665" s="411">
        <v>22020401</v>
      </c>
      <c r="B3665" s="437" t="s">
        <v>2891</v>
      </c>
      <c r="C3665" s="411">
        <v>70131</v>
      </c>
      <c r="D3665" s="411" t="s">
        <v>192</v>
      </c>
      <c r="E3665" s="413" t="s">
        <v>193</v>
      </c>
      <c r="F3665" s="411">
        <v>10721300</v>
      </c>
      <c r="G3665" s="416" t="s">
        <v>196</v>
      </c>
      <c r="H3665" s="419">
        <v>433151.94929999998</v>
      </c>
      <c r="I3665" s="422"/>
      <c r="J3665" s="425">
        <v>2902348</v>
      </c>
      <c r="K3665" s="538">
        <f t="shared" si="90"/>
        <v>3335499.9493</v>
      </c>
      <c r="L3665" s="395"/>
    </row>
    <row r="3666" spans="1:12" x14ac:dyDescent="0.35">
      <c r="A3666" s="23">
        <v>22020401</v>
      </c>
      <c r="B3666" s="437" t="s">
        <v>2891</v>
      </c>
      <c r="C3666" s="23">
        <v>70133</v>
      </c>
      <c r="D3666" s="24">
        <v>0</v>
      </c>
      <c r="E3666" s="25">
        <v>2101</v>
      </c>
      <c r="F3666" s="23">
        <v>10721300</v>
      </c>
      <c r="G3666" s="26" t="s">
        <v>158</v>
      </c>
      <c r="H3666" s="27">
        <v>5167375.5</v>
      </c>
      <c r="I3666" s="215">
        <v>2547700</v>
      </c>
      <c r="J3666" s="27">
        <v>-500000</v>
      </c>
      <c r="K3666" s="27">
        <f t="shared" si="90"/>
        <v>4667375.5</v>
      </c>
      <c r="L3666" s="200"/>
    </row>
    <row r="3667" spans="1:12" x14ac:dyDescent="0.35">
      <c r="A3667" s="23">
        <v>22020401</v>
      </c>
      <c r="B3667" s="437" t="s">
        <v>2891</v>
      </c>
      <c r="C3667" s="23">
        <v>70131</v>
      </c>
      <c r="D3667" s="24">
        <v>0</v>
      </c>
      <c r="E3667" s="25">
        <v>2101</v>
      </c>
      <c r="F3667" s="23">
        <v>10721300</v>
      </c>
      <c r="G3667" s="26" t="s">
        <v>158</v>
      </c>
      <c r="H3667" s="27">
        <v>3080000</v>
      </c>
      <c r="I3667" s="215">
        <v>318700</v>
      </c>
      <c r="J3667" s="27">
        <v>318700</v>
      </c>
      <c r="K3667" s="27">
        <f>H3667+J3667</f>
        <v>3398700</v>
      </c>
      <c r="L3667" s="199"/>
    </row>
    <row r="3668" spans="1:12" x14ac:dyDescent="0.35">
      <c r="A3668" s="23">
        <v>22020401</v>
      </c>
      <c r="B3668" s="437" t="s">
        <v>2891</v>
      </c>
      <c r="C3668" s="23">
        <v>70131</v>
      </c>
      <c r="D3668" s="24">
        <v>0</v>
      </c>
      <c r="E3668" s="25">
        <v>2101</v>
      </c>
      <c r="F3668" s="23">
        <v>10721300</v>
      </c>
      <c r="G3668" s="26" t="s">
        <v>158</v>
      </c>
      <c r="H3668" s="67">
        <v>21259806.75</v>
      </c>
      <c r="I3668" s="224"/>
      <c r="J3668" s="84">
        <v>-10000000</v>
      </c>
      <c r="K3668" s="67">
        <f>SUM(H3668,J3668)</f>
        <v>11259806.75</v>
      </c>
      <c r="L3668" s="199"/>
    </row>
    <row r="3669" spans="1:12" x14ac:dyDescent="0.35">
      <c r="A3669" s="23">
        <v>22020401</v>
      </c>
      <c r="B3669" s="437" t="s">
        <v>2891</v>
      </c>
      <c r="C3669" s="23">
        <v>70133</v>
      </c>
      <c r="D3669" s="24">
        <v>0</v>
      </c>
      <c r="E3669" s="25">
        <v>2101</v>
      </c>
      <c r="F3669" s="23">
        <v>10721300</v>
      </c>
      <c r="G3669" s="26" t="s">
        <v>158</v>
      </c>
      <c r="H3669" s="27">
        <v>1500000</v>
      </c>
      <c r="I3669" s="215">
        <v>236000</v>
      </c>
      <c r="J3669" s="27">
        <v>500000</v>
      </c>
      <c r="K3669" s="27">
        <f>SUM(H3669,J3669)</f>
        <v>2000000</v>
      </c>
      <c r="L3669" s="199"/>
    </row>
    <row r="3670" spans="1:12" x14ac:dyDescent="0.35">
      <c r="A3670" s="23">
        <v>22020401</v>
      </c>
      <c r="B3670" s="437" t="s">
        <v>2891</v>
      </c>
      <c r="C3670" s="23">
        <v>70133</v>
      </c>
      <c r="D3670" s="24">
        <v>0</v>
      </c>
      <c r="E3670" s="25">
        <v>2101</v>
      </c>
      <c r="F3670" s="23">
        <v>10721300</v>
      </c>
      <c r="G3670" s="26" t="s">
        <v>196</v>
      </c>
      <c r="H3670" s="27">
        <v>445200</v>
      </c>
      <c r="I3670" s="215">
        <v>75000</v>
      </c>
      <c r="J3670" s="27">
        <v>554800</v>
      </c>
      <c r="K3670" s="27">
        <f>SUM(H3670,J3670)</f>
        <v>1000000</v>
      </c>
      <c r="L3670" s="199"/>
    </row>
    <row r="3671" spans="1:12" x14ac:dyDescent="0.35">
      <c r="A3671" s="23">
        <v>22020401</v>
      </c>
      <c r="B3671" s="437" t="s">
        <v>2891</v>
      </c>
      <c r="C3671" s="23">
        <v>70133</v>
      </c>
      <c r="D3671" s="24">
        <v>0</v>
      </c>
      <c r="E3671" s="25">
        <v>2101</v>
      </c>
      <c r="F3671" s="23">
        <v>10721300</v>
      </c>
      <c r="G3671" s="26" t="s">
        <v>158</v>
      </c>
      <c r="H3671" s="67">
        <v>2215500</v>
      </c>
      <c r="I3671" s="224">
        <v>548000</v>
      </c>
      <c r="J3671" s="67"/>
      <c r="K3671" s="67">
        <f>SUM(H3671,J3671)</f>
        <v>2215500</v>
      </c>
      <c r="L3671" s="199"/>
    </row>
    <row r="3672" spans="1:12" x14ac:dyDescent="0.35">
      <c r="A3672" s="23">
        <v>22020401</v>
      </c>
      <c r="B3672" s="437" t="s">
        <v>2891</v>
      </c>
      <c r="C3672" s="23">
        <v>70740</v>
      </c>
      <c r="D3672" s="24">
        <v>0</v>
      </c>
      <c r="E3672" s="25">
        <v>2101</v>
      </c>
      <c r="F3672" s="23">
        <v>10721300</v>
      </c>
      <c r="G3672" s="26" t="s">
        <v>196</v>
      </c>
      <c r="H3672" s="27">
        <v>4078775.4</v>
      </c>
      <c r="I3672" s="215">
        <v>2582185</v>
      </c>
      <c r="J3672" s="27">
        <v>6000000</v>
      </c>
      <c r="K3672" s="27">
        <f>SUM(H3672,J3672)</f>
        <v>10078775.4</v>
      </c>
      <c r="L3672" s="200"/>
    </row>
    <row r="3673" spans="1:12" x14ac:dyDescent="0.35">
      <c r="A3673" s="23">
        <v>22020401</v>
      </c>
      <c r="B3673" s="437" t="s">
        <v>2891</v>
      </c>
      <c r="C3673" s="23">
        <v>70131</v>
      </c>
      <c r="D3673" s="24">
        <v>0</v>
      </c>
      <c r="E3673" s="25">
        <v>2101</v>
      </c>
      <c r="F3673" s="23">
        <v>10721300</v>
      </c>
      <c r="G3673" s="26" t="s">
        <v>158</v>
      </c>
      <c r="H3673" s="27">
        <v>2268420</v>
      </c>
      <c r="I3673" s="215">
        <v>1730400</v>
      </c>
      <c r="J3673" s="27"/>
      <c r="K3673" s="27">
        <f>H3673+J3673</f>
        <v>2268420</v>
      </c>
      <c r="L3673" s="199"/>
    </row>
    <row r="3674" spans="1:12" x14ac:dyDescent="0.35">
      <c r="A3674" s="23">
        <v>22020401</v>
      </c>
      <c r="B3674" s="437" t="s">
        <v>2891</v>
      </c>
      <c r="C3674" s="23">
        <v>70131</v>
      </c>
      <c r="D3674" s="24">
        <v>0</v>
      </c>
      <c r="E3674" s="25">
        <v>2101</v>
      </c>
      <c r="F3674" s="23">
        <v>10721300</v>
      </c>
      <c r="G3674" s="26" t="s">
        <v>196</v>
      </c>
      <c r="H3674" s="67">
        <v>4767105</v>
      </c>
      <c r="I3674" s="224">
        <v>1474000</v>
      </c>
      <c r="J3674" s="67"/>
      <c r="K3674" s="67">
        <f t="shared" ref="K3674:K3706" si="91">SUM(H3674,J3674)</f>
        <v>4767105</v>
      </c>
      <c r="L3674" s="199"/>
    </row>
    <row r="3675" spans="1:12" x14ac:dyDescent="0.35">
      <c r="A3675" s="23">
        <v>22020401</v>
      </c>
      <c r="B3675" s="437" t="s">
        <v>2891</v>
      </c>
      <c r="C3675" s="23">
        <v>70133</v>
      </c>
      <c r="D3675" s="24">
        <v>0</v>
      </c>
      <c r="E3675" s="25">
        <v>2101</v>
      </c>
      <c r="F3675" s="23">
        <v>10721300</v>
      </c>
      <c r="G3675" s="26" t="s">
        <v>196</v>
      </c>
      <c r="H3675" s="27">
        <v>2000000</v>
      </c>
      <c r="I3675" s="215">
        <v>500000</v>
      </c>
      <c r="J3675" s="27"/>
      <c r="K3675" s="27">
        <f t="shared" si="91"/>
        <v>2000000</v>
      </c>
      <c r="L3675" s="199"/>
    </row>
    <row r="3676" spans="1:12" x14ac:dyDescent="0.35">
      <c r="A3676" s="23">
        <v>22020401</v>
      </c>
      <c r="B3676" s="437" t="s">
        <v>2891</v>
      </c>
      <c r="C3676" s="23">
        <v>70133</v>
      </c>
      <c r="D3676" s="24">
        <v>0</v>
      </c>
      <c r="E3676" s="25">
        <v>2101</v>
      </c>
      <c r="F3676" s="23">
        <v>10721300</v>
      </c>
      <c r="G3676" s="26" t="s">
        <v>196</v>
      </c>
      <c r="H3676" s="27">
        <v>1472656.5</v>
      </c>
      <c r="I3676" s="215">
        <v>1470000</v>
      </c>
      <c r="J3676" s="27">
        <v>1527343.5</v>
      </c>
      <c r="K3676" s="27">
        <f t="shared" si="91"/>
        <v>3000000</v>
      </c>
      <c r="L3676" s="199"/>
    </row>
    <row r="3677" spans="1:12" x14ac:dyDescent="0.35">
      <c r="A3677" s="23">
        <v>22020401</v>
      </c>
      <c r="B3677" s="437" t="s">
        <v>2891</v>
      </c>
      <c r="C3677" s="23">
        <v>70133</v>
      </c>
      <c r="D3677" s="24">
        <v>0</v>
      </c>
      <c r="E3677" s="25">
        <v>2101</v>
      </c>
      <c r="F3677" s="23">
        <v>10721300</v>
      </c>
      <c r="G3677" s="26" t="s">
        <v>196</v>
      </c>
      <c r="H3677" s="27">
        <v>840000</v>
      </c>
      <c r="I3677" s="215">
        <v>560000</v>
      </c>
      <c r="J3677" s="27">
        <v>200000</v>
      </c>
      <c r="K3677" s="27">
        <f t="shared" si="91"/>
        <v>1040000</v>
      </c>
      <c r="L3677" s="199"/>
    </row>
    <row r="3678" spans="1:12" x14ac:dyDescent="0.35">
      <c r="A3678" s="23">
        <v>22020401</v>
      </c>
      <c r="B3678" s="437" t="s">
        <v>2892</v>
      </c>
      <c r="C3678" s="23">
        <v>70133</v>
      </c>
      <c r="D3678" s="24">
        <v>0</v>
      </c>
      <c r="E3678" s="25">
        <v>2101</v>
      </c>
      <c r="F3678" s="23">
        <v>10721300</v>
      </c>
      <c r="G3678" s="26" t="s">
        <v>196</v>
      </c>
      <c r="H3678" s="27">
        <v>2000000</v>
      </c>
      <c r="I3678" s="215"/>
      <c r="J3678" s="27"/>
      <c r="K3678" s="27">
        <f t="shared" si="91"/>
        <v>2000000</v>
      </c>
      <c r="L3678" s="199"/>
    </row>
    <row r="3679" spans="1:12" x14ac:dyDescent="0.35">
      <c r="A3679" s="23">
        <v>22020401</v>
      </c>
      <c r="B3679" s="437" t="s">
        <v>2892</v>
      </c>
      <c r="C3679" s="23">
        <v>70133</v>
      </c>
      <c r="D3679" s="24">
        <v>0</v>
      </c>
      <c r="E3679" s="25">
        <v>2101</v>
      </c>
      <c r="F3679" s="23">
        <v>10721300</v>
      </c>
      <c r="G3679" s="28" t="s">
        <v>158</v>
      </c>
      <c r="H3679" s="29">
        <v>6396600</v>
      </c>
      <c r="I3679" s="217">
        <v>778000</v>
      </c>
      <c r="J3679" s="29"/>
      <c r="K3679" s="29">
        <f t="shared" si="91"/>
        <v>6396600</v>
      </c>
      <c r="L3679" s="199"/>
    </row>
    <row r="3680" spans="1:12" x14ac:dyDescent="0.35">
      <c r="A3680" s="34">
        <v>22020401</v>
      </c>
      <c r="B3680" s="437" t="s">
        <v>2892</v>
      </c>
      <c r="C3680" s="34">
        <v>70131</v>
      </c>
      <c r="D3680" s="35">
        <v>0</v>
      </c>
      <c r="E3680" s="36">
        <v>2101</v>
      </c>
      <c r="F3680" s="34">
        <v>10721300</v>
      </c>
      <c r="G3680" s="37" t="s">
        <v>196</v>
      </c>
      <c r="H3680" s="38">
        <v>4465532.4000000004</v>
      </c>
      <c r="I3680" s="218">
        <v>1451750</v>
      </c>
      <c r="J3680" s="38"/>
      <c r="K3680" s="38">
        <f t="shared" si="91"/>
        <v>4465532.4000000004</v>
      </c>
      <c r="L3680" s="198"/>
    </row>
    <row r="3681" spans="1:12" x14ac:dyDescent="0.35">
      <c r="A3681" s="23">
        <v>22020401</v>
      </c>
      <c r="B3681" s="437" t="s">
        <v>2892</v>
      </c>
      <c r="C3681" s="23">
        <v>70133</v>
      </c>
      <c r="D3681" s="24">
        <v>0</v>
      </c>
      <c r="E3681" s="25">
        <v>2101</v>
      </c>
      <c r="F3681" s="23">
        <v>10721300</v>
      </c>
      <c r="G3681" s="26" t="s">
        <v>196</v>
      </c>
      <c r="H3681" s="67">
        <v>2204160</v>
      </c>
      <c r="I3681" s="224">
        <v>312500</v>
      </c>
      <c r="J3681" s="67"/>
      <c r="K3681" s="67">
        <f t="shared" si="91"/>
        <v>2204160</v>
      </c>
      <c r="L3681" s="199"/>
    </row>
    <row r="3682" spans="1:12" x14ac:dyDescent="0.35">
      <c r="A3682" s="23">
        <v>22020401</v>
      </c>
      <c r="B3682" s="437" t="s">
        <v>2893</v>
      </c>
      <c r="C3682" s="23">
        <v>70131</v>
      </c>
      <c r="D3682" s="24">
        <v>0</v>
      </c>
      <c r="E3682" s="25">
        <v>2101</v>
      </c>
      <c r="F3682" s="23">
        <v>10721300</v>
      </c>
      <c r="G3682" s="26" t="s">
        <v>158</v>
      </c>
      <c r="H3682" s="67">
        <v>1050000</v>
      </c>
      <c r="I3682" s="224">
        <v>400000</v>
      </c>
      <c r="J3682" s="67">
        <v>490000</v>
      </c>
      <c r="K3682" s="67">
        <f t="shared" si="91"/>
        <v>1540000</v>
      </c>
      <c r="L3682" s="199"/>
    </row>
    <row r="3683" spans="1:12" x14ac:dyDescent="0.35">
      <c r="A3683" s="23">
        <v>22020401</v>
      </c>
      <c r="B3683" s="437" t="s">
        <v>2893</v>
      </c>
      <c r="C3683" s="23">
        <v>70131</v>
      </c>
      <c r="D3683" s="24">
        <v>0</v>
      </c>
      <c r="E3683" s="25">
        <v>2101</v>
      </c>
      <c r="F3683" s="23">
        <v>10721300</v>
      </c>
      <c r="G3683" s="26" t="s">
        <v>196</v>
      </c>
      <c r="H3683" s="67">
        <v>630000</v>
      </c>
      <c r="I3683" s="224">
        <v>280000</v>
      </c>
      <c r="J3683" s="67"/>
      <c r="K3683" s="67">
        <f t="shared" si="91"/>
        <v>630000</v>
      </c>
      <c r="L3683" s="199"/>
    </row>
    <row r="3684" spans="1:12" x14ac:dyDescent="0.35">
      <c r="A3684" s="23">
        <v>22020401</v>
      </c>
      <c r="B3684" s="437" t="s">
        <v>2893</v>
      </c>
      <c r="C3684" s="23">
        <v>70133</v>
      </c>
      <c r="D3684" s="24">
        <v>0</v>
      </c>
      <c r="E3684" s="25">
        <v>2101</v>
      </c>
      <c r="F3684" s="23">
        <v>10721300</v>
      </c>
      <c r="G3684" s="26" t="s">
        <v>196</v>
      </c>
      <c r="H3684" s="67">
        <v>13804980</v>
      </c>
      <c r="I3684" s="224">
        <v>2138600</v>
      </c>
      <c r="J3684" s="67"/>
      <c r="K3684" s="67">
        <f t="shared" si="91"/>
        <v>13804980</v>
      </c>
      <c r="L3684" s="199"/>
    </row>
    <row r="3685" spans="1:12" x14ac:dyDescent="0.35">
      <c r="A3685" s="23">
        <v>22020401</v>
      </c>
      <c r="B3685" s="437" t="s">
        <v>2893</v>
      </c>
      <c r="C3685" s="23">
        <v>70133</v>
      </c>
      <c r="D3685" s="24">
        <v>0</v>
      </c>
      <c r="E3685" s="25">
        <v>2101</v>
      </c>
      <c r="F3685" s="23">
        <v>10721300</v>
      </c>
      <c r="G3685" s="26" t="s">
        <v>196</v>
      </c>
      <c r="H3685" s="27">
        <v>2331630</v>
      </c>
      <c r="I3685" s="215">
        <v>857350</v>
      </c>
      <c r="J3685" s="27"/>
      <c r="K3685" s="27">
        <f t="shared" si="91"/>
        <v>2331630</v>
      </c>
      <c r="L3685" s="199"/>
    </row>
    <row r="3686" spans="1:12" x14ac:dyDescent="0.35">
      <c r="A3686" s="23">
        <v>22020401</v>
      </c>
      <c r="B3686" s="437" t="s">
        <v>2893</v>
      </c>
      <c r="C3686" s="23">
        <v>70131</v>
      </c>
      <c r="D3686" s="24">
        <v>0</v>
      </c>
      <c r="E3686" s="25">
        <v>2101</v>
      </c>
      <c r="F3686" s="23">
        <v>10721300</v>
      </c>
      <c r="G3686" s="26" t="s">
        <v>196</v>
      </c>
      <c r="H3686" s="67">
        <v>1877760</v>
      </c>
      <c r="I3686" s="224">
        <v>391000</v>
      </c>
      <c r="J3686" s="68">
        <v>1622240</v>
      </c>
      <c r="K3686" s="67">
        <f t="shared" si="91"/>
        <v>3500000</v>
      </c>
      <c r="L3686" s="199"/>
    </row>
    <row r="3687" spans="1:12" x14ac:dyDescent="0.35">
      <c r="A3687" s="23">
        <v>22020401</v>
      </c>
      <c r="B3687" s="437" t="s">
        <v>2893</v>
      </c>
      <c r="C3687" s="23">
        <v>70133</v>
      </c>
      <c r="D3687" s="24">
        <v>0</v>
      </c>
      <c r="E3687" s="25">
        <v>2101</v>
      </c>
      <c r="F3687" s="23">
        <v>10721300</v>
      </c>
      <c r="G3687" s="26" t="s">
        <v>196</v>
      </c>
      <c r="H3687" s="27">
        <v>1888582.5</v>
      </c>
      <c r="I3687" s="215">
        <v>410500</v>
      </c>
      <c r="J3687" s="27">
        <v>2500000</v>
      </c>
      <c r="K3687" s="27">
        <f t="shared" si="91"/>
        <v>4388582.5</v>
      </c>
      <c r="L3687" s="199"/>
    </row>
    <row r="3688" spans="1:12" x14ac:dyDescent="0.35">
      <c r="A3688" s="23">
        <v>22020401</v>
      </c>
      <c r="B3688" s="437" t="s">
        <v>2893</v>
      </c>
      <c r="C3688" s="23">
        <v>70133</v>
      </c>
      <c r="D3688" s="24">
        <v>0</v>
      </c>
      <c r="E3688" s="25">
        <v>2101</v>
      </c>
      <c r="F3688" s="23">
        <v>10721300</v>
      </c>
      <c r="G3688" s="26" t="s">
        <v>196</v>
      </c>
      <c r="H3688" s="101">
        <v>11571795.9</v>
      </c>
      <c r="I3688" s="255">
        <v>2477000</v>
      </c>
      <c r="J3688" s="101"/>
      <c r="K3688" s="101">
        <f t="shared" si="91"/>
        <v>11571795.9</v>
      </c>
      <c r="L3688" s="200"/>
    </row>
    <row r="3689" spans="1:12" x14ac:dyDescent="0.35">
      <c r="A3689" s="23">
        <v>22020401</v>
      </c>
      <c r="B3689" s="437" t="s">
        <v>2893</v>
      </c>
      <c r="C3689" s="23">
        <v>70133</v>
      </c>
      <c r="D3689" s="24">
        <v>0</v>
      </c>
      <c r="E3689" s="25">
        <v>2101</v>
      </c>
      <c r="F3689" s="23">
        <v>10721300</v>
      </c>
      <c r="G3689" s="26" t="s">
        <v>196</v>
      </c>
      <c r="H3689" s="101">
        <v>838950</v>
      </c>
      <c r="I3689" s="255">
        <v>2855900</v>
      </c>
      <c r="J3689" s="101">
        <v>5661050</v>
      </c>
      <c r="K3689" s="101">
        <f t="shared" si="91"/>
        <v>6500000</v>
      </c>
      <c r="L3689" s="199"/>
    </row>
    <row r="3690" spans="1:12" x14ac:dyDescent="0.35">
      <c r="A3690" s="23">
        <v>22020401</v>
      </c>
      <c r="B3690" s="437" t="s">
        <v>2893</v>
      </c>
      <c r="C3690" s="23">
        <v>70131</v>
      </c>
      <c r="D3690" s="24">
        <v>0</v>
      </c>
      <c r="E3690" s="25">
        <v>2101</v>
      </c>
      <c r="F3690" s="23">
        <v>10721300</v>
      </c>
      <c r="G3690" s="26" t="s">
        <v>158</v>
      </c>
      <c r="H3690" s="101">
        <v>1824900</v>
      </c>
      <c r="I3690" s="255">
        <v>1029633.33</v>
      </c>
      <c r="J3690" s="101">
        <v>1175100</v>
      </c>
      <c r="K3690" s="101">
        <f t="shared" si="91"/>
        <v>3000000</v>
      </c>
      <c r="L3690" s="199"/>
    </row>
    <row r="3691" spans="1:12" x14ac:dyDescent="0.35">
      <c r="A3691" s="23">
        <v>22020401</v>
      </c>
      <c r="B3691" s="437" t="s">
        <v>2893</v>
      </c>
      <c r="C3691" s="23">
        <v>70133</v>
      </c>
      <c r="D3691" s="24">
        <v>0</v>
      </c>
      <c r="E3691" s="25">
        <v>2101</v>
      </c>
      <c r="F3691" s="23">
        <v>10721300</v>
      </c>
      <c r="G3691" s="26" t="s">
        <v>158</v>
      </c>
      <c r="H3691" s="101">
        <v>12088807.5</v>
      </c>
      <c r="I3691" s="255">
        <v>3790516.1100000003</v>
      </c>
      <c r="J3691" s="101"/>
      <c r="K3691" s="101">
        <f t="shared" si="91"/>
        <v>12088807.5</v>
      </c>
      <c r="L3691" s="200"/>
    </row>
    <row r="3692" spans="1:12" x14ac:dyDescent="0.35">
      <c r="A3692" s="54">
        <v>22020401</v>
      </c>
      <c r="B3692" s="437" t="s">
        <v>2893</v>
      </c>
      <c r="C3692" s="54">
        <v>70131</v>
      </c>
      <c r="D3692" s="55">
        <v>0</v>
      </c>
      <c r="E3692" s="56">
        <v>2101</v>
      </c>
      <c r="F3692" s="54">
        <v>10721300</v>
      </c>
      <c r="G3692" s="57" t="s">
        <v>196</v>
      </c>
      <c r="H3692" s="58">
        <v>976290</v>
      </c>
      <c r="I3692" s="221">
        <v>727200</v>
      </c>
      <c r="J3692" s="58">
        <v>3000000</v>
      </c>
      <c r="K3692" s="58">
        <f t="shared" si="91"/>
        <v>3976290</v>
      </c>
      <c r="L3692" s="204" t="s">
        <v>2555</v>
      </c>
    </row>
    <row r="3693" spans="1:12" x14ac:dyDescent="0.35">
      <c r="A3693" s="54">
        <v>22020401</v>
      </c>
      <c r="B3693" s="437" t="s">
        <v>2893</v>
      </c>
      <c r="C3693" s="54">
        <v>70133</v>
      </c>
      <c r="D3693" s="55">
        <v>0</v>
      </c>
      <c r="E3693" s="54">
        <v>2101</v>
      </c>
      <c r="F3693" s="54">
        <v>10721300</v>
      </c>
      <c r="G3693" s="57" t="s">
        <v>158</v>
      </c>
      <c r="H3693" s="117">
        <v>3988950</v>
      </c>
      <c r="I3693" s="263">
        <v>674150</v>
      </c>
      <c r="J3693" s="117"/>
      <c r="K3693" s="117">
        <f t="shared" si="91"/>
        <v>3988950</v>
      </c>
      <c r="L3693" s="204" t="s">
        <v>2556</v>
      </c>
    </row>
    <row r="3694" spans="1:12" x14ac:dyDescent="0.35">
      <c r="A3694" s="54">
        <v>22020401</v>
      </c>
      <c r="B3694" s="437" t="s">
        <v>2893</v>
      </c>
      <c r="C3694" s="54">
        <v>70133</v>
      </c>
      <c r="D3694" s="55">
        <v>0</v>
      </c>
      <c r="E3694" s="56">
        <v>2101</v>
      </c>
      <c r="F3694" s="54">
        <v>10721300</v>
      </c>
      <c r="G3694" s="57" t="s">
        <v>158</v>
      </c>
      <c r="H3694" s="58">
        <v>1291080</v>
      </c>
      <c r="I3694" s="221">
        <v>117600</v>
      </c>
      <c r="J3694" s="58">
        <v>4000000</v>
      </c>
      <c r="K3694" s="58">
        <f t="shared" si="91"/>
        <v>5291080</v>
      </c>
      <c r="L3694" s="204" t="s">
        <v>2557</v>
      </c>
    </row>
    <row r="3695" spans="1:12" x14ac:dyDescent="0.35">
      <c r="A3695" s="54">
        <v>22020401</v>
      </c>
      <c r="B3695" s="437" t="s">
        <v>2893</v>
      </c>
      <c r="C3695" s="54">
        <v>70131</v>
      </c>
      <c r="D3695" s="55">
        <v>0</v>
      </c>
      <c r="E3695" s="56">
        <v>2101</v>
      </c>
      <c r="F3695" s="54">
        <v>10721300</v>
      </c>
      <c r="G3695" s="76" t="s">
        <v>196</v>
      </c>
      <c r="H3695" s="126">
        <v>2607150</v>
      </c>
      <c r="I3695" s="265"/>
      <c r="J3695" s="126">
        <v>1000000</v>
      </c>
      <c r="K3695" s="126">
        <f t="shared" si="91"/>
        <v>3607150</v>
      </c>
      <c r="L3695" s="204" t="s">
        <v>2558</v>
      </c>
    </row>
    <row r="3696" spans="1:12" x14ac:dyDescent="0.35">
      <c r="A3696" s="34">
        <v>22020401</v>
      </c>
      <c r="B3696" s="437" t="s">
        <v>2893</v>
      </c>
      <c r="C3696" s="34">
        <v>70133</v>
      </c>
      <c r="D3696" s="35">
        <v>0</v>
      </c>
      <c r="E3696" s="36">
        <v>2101</v>
      </c>
      <c r="F3696" s="34">
        <v>10721300</v>
      </c>
      <c r="G3696" s="37" t="s">
        <v>158</v>
      </c>
      <c r="H3696" s="99">
        <v>378000</v>
      </c>
      <c r="I3696" s="254">
        <v>210000</v>
      </c>
      <c r="J3696" s="99"/>
      <c r="K3696" s="99">
        <f t="shared" si="91"/>
        <v>378000</v>
      </c>
      <c r="L3696" s="198"/>
    </row>
    <row r="3697" spans="1:12" x14ac:dyDescent="0.35">
      <c r="A3697" s="23">
        <v>22020401</v>
      </c>
      <c r="B3697" s="437" t="s">
        <v>2893</v>
      </c>
      <c r="C3697" s="23">
        <v>70133</v>
      </c>
      <c r="D3697" s="24">
        <v>0</v>
      </c>
      <c r="E3697" s="25">
        <v>2101</v>
      </c>
      <c r="F3697" s="23">
        <v>10721300</v>
      </c>
      <c r="G3697" s="26" t="s">
        <v>196</v>
      </c>
      <c r="H3697" s="101">
        <v>3633000</v>
      </c>
      <c r="I3697" s="255">
        <v>1163600</v>
      </c>
      <c r="J3697" s="101"/>
      <c r="K3697" s="101">
        <f t="shared" si="91"/>
        <v>3633000</v>
      </c>
      <c r="L3697" s="199"/>
    </row>
    <row r="3698" spans="1:12" x14ac:dyDescent="0.35">
      <c r="A3698" s="23">
        <v>22020401</v>
      </c>
      <c r="B3698" s="437" t="s">
        <v>2893</v>
      </c>
      <c r="C3698" s="23">
        <v>70131</v>
      </c>
      <c r="D3698" s="24">
        <v>0</v>
      </c>
      <c r="E3698" s="25">
        <v>2101</v>
      </c>
      <c r="F3698" s="23">
        <v>10721300</v>
      </c>
      <c r="G3698" s="26" t="s">
        <v>196</v>
      </c>
      <c r="H3698" s="101">
        <v>2940000</v>
      </c>
      <c r="I3698" s="255">
        <v>1400000</v>
      </c>
      <c r="J3698" s="101">
        <v>3000000</v>
      </c>
      <c r="K3698" s="101">
        <f t="shared" si="91"/>
        <v>5940000</v>
      </c>
      <c r="L3698" s="199"/>
    </row>
    <row r="3699" spans="1:12" x14ac:dyDescent="0.35">
      <c r="A3699" s="23">
        <v>22020401</v>
      </c>
      <c r="B3699" s="437" t="s">
        <v>2893</v>
      </c>
      <c r="C3699" s="23">
        <v>70133</v>
      </c>
      <c r="D3699" s="24">
        <v>0</v>
      </c>
      <c r="E3699" s="23">
        <v>2101</v>
      </c>
      <c r="F3699" s="23">
        <v>10721300</v>
      </c>
      <c r="G3699" s="26" t="s">
        <v>196</v>
      </c>
      <c r="H3699" s="101">
        <v>273000</v>
      </c>
      <c r="I3699" s="255">
        <v>120000</v>
      </c>
      <c r="J3699" s="101"/>
      <c r="K3699" s="101">
        <f t="shared" si="91"/>
        <v>273000</v>
      </c>
      <c r="L3699" s="199"/>
    </row>
    <row r="3700" spans="1:12" x14ac:dyDescent="0.35">
      <c r="A3700" s="23">
        <v>22020401</v>
      </c>
      <c r="B3700" s="437" t="s">
        <v>2893</v>
      </c>
      <c r="C3700" s="23">
        <v>70131</v>
      </c>
      <c r="D3700" s="24">
        <v>0</v>
      </c>
      <c r="E3700" s="25">
        <v>2101</v>
      </c>
      <c r="F3700" s="23">
        <v>10721300</v>
      </c>
      <c r="G3700" s="26" t="s">
        <v>196</v>
      </c>
      <c r="H3700" s="101">
        <v>9198851</v>
      </c>
      <c r="I3700" s="255">
        <v>4812634</v>
      </c>
      <c r="J3700" s="101"/>
      <c r="K3700" s="101">
        <f t="shared" si="91"/>
        <v>9198851</v>
      </c>
      <c r="L3700" s="199"/>
    </row>
    <row r="3701" spans="1:12" x14ac:dyDescent="0.35">
      <c r="A3701" s="23">
        <v>22020401</v>
      </c>
      <c r="B3701" s="437" t="s">
        <v>2891</v>
      </c>
      <c r="C3701" s="23">
        <v>70131</v>
      </c>
      <c r="D3701" s="24">
        <v>0</v>
      </c>
      <c r="E3701" s="25">
        <v>2101</v>
      </c>
      <c r="F3701" s="23">
        <v>10721300</v>
      </c>
      <c r="G3701" s="26" t="s">
        <v>196</v>
      </c>
      <c r="H3701" s="136">
        <v>500000</v>
      </c>
      <c r="I3701" s="270"/>
      <c r="J3701" s="136"/>
      <c r="K3701" s="135">
        <f t="shared" si="91"/>
        <v>500000</v>
      </c>
      <c r="L3701" s="199"/>
    </row>
    <row r="3702" spans="1:12" ht="51" x14ac:dyDescent="0.35">
      <c r="A3702" s="23">
        <v>22020313</v>
      </c>
      <c r="B3702" s="437" t="s">
        <v>2890</v>
      </c>
      <c r="C3702" s="23">
        <v>71033</v>
      </c>
      <c r="D3702" s="24">
        <v>0</v>
      </c>
      <c r="E3702" s="25">
        <v>1100</v>
      </c>
      <c r="F3702" s="23">
        <v>10721300</v>
      </c>
      <c r="G3702" s="47" t="s">
        <v>2770</v>
      </c>
      <c r="H3702" s="27">
        <v>0</v>
      </c>
      <c r="I3702" s="282"/>
      <c r="J3702" s="41"/>
      <c r="K3702" s="27">
        <f t="shared" si="91"/>
        <v>0</v>
      </c>
      <c r="L3702" s="199"/>
    </row>
    <row r="3703" spans="1:12" x14ac:dyDescent="0.35">
      <c r="A3703" s="23">
        <v>22020313</v>
      </c>
      <c r="B3703" s="437" t="s">
        <v>2891</v>
      </c>
      <c r="C3703" s="23">
        <v>70133</v>
      </c>
      <c r="D3703" s="24">
        <v>0</v>
      </c>
      <c r="E3703" s="25">
        <v>2101</v>
      </c>
      <c r="F3703" s="23">
        <v>10721300</v>
      </c>
      <c r="G3703" s="26" t="s">
        <v>203</v>
      </c>
      <c r="H3703" s="67" t="s">
        <v>20</v>
      </c>
      <c r="I3703" s="224"/>
      <c r="J3703" s="68"/>
      <c r="K3703" s="83">
        <f t="shared" si="91"/>
        <v>0</v>
      </c>
      <c r="L3703" s="199"/>
    </row>
    <row r="3704" spans="1:12" x14ac:dyDescent="0.35">
      <c r="A3704" s="23">
        <v>22020313</v>
      </c>
      <c r="B3704" s="437" t="s">
        <v>2893</v>
      </c>
      <c r="C3704" s="23">
        <v>70133</v>
      </c>
      <c r="D3704" s="24">
        <v>0</v>
      </c>
      <c r="E3704" s="25">
        <v>2101</v>
      </c>
      <c r="F3704" s="23">
        <v>10721300</v>
      </c>
      <c r="G3704" s="26" t="s">
        <v>203</v>
      </c>
      <c r="H3704" s="27"/>
      <c r="I3704" s="215"/>
      <c r="J3704" s="41">
        <v>1500000</v>
      </c>
      <c r="K3704" s="41">
        <f t="shared" si="91"/>
        <v>1500000</v>
      </c>
      <c r="L3704" s="199"/>
    </row>
    <row r="3705" spans="1:12" ht="51" x14ac:dyDescent="0.35">
      <c r="A3705" s="23">
        <v>22020312</v>
      </c>
      <c r="B3705" s="437" t="s">
        <v>2890</v>
      </c>
      <c r="C3705" s="23">
        <v>71033</v>
      </c>
      <c r="D3705" s="24">
        <v>0</v>
      </c>
      <c r="E3705" s="25">
        <v>1100</v>
      </c>
      <c r="F3705" s="23">
        <v>10721300</v>
      </c>
      <c r="G3705" s="26" t="s">
        <v>269</v>
      </c>
      <c r="H3705" s="27">
        <v>0</v>
      </c>
      <c r="I3705" s="282"/>
      <c r="J3705" s="41"/>
      <c r="K3705" s="27">
        <f t="shared" si="91"/>
        <v>0</v>
      </c>
      <c r="L3705" s="199"/>
    </row>
    <row r="3706" spans="1:12" ht="51" x14ac:dyDescent="0.35">
      <c r="A3706" s="23">
        <v>22020312</v>
      </c>
      <c r="B3706" s="437" t="s">
        <v>2891</v>
      </c>
      <c r="C3706" s="23">
        <v>70133</v>
      </c>
      <c r="D3706" s="24">
        <v>0</v>
      </c>
      <c r="E3706" s="25">
        <v>2101</v>
      </c>
      <c r="F3706" s="23">
        <v>10721300</v>
      </c>
      <c r="G3706" s="26" t="s">
        <v>269</v>
      </c>
      <c r="H3706" s="27">
        <v>63000000</v>
      </c>
      <c r="I3706" s="215"/>
      <c r="J3706" s="27"/>
      <c r="K3706" s="27">
        <f t="shared" si="91"/>
        <v>63000000</v>
      </c>
      <c r="L3706" s="200"/>
    </row>
    <row r="3707" spans="1:12" ht="51" x14ac:dyDescent="0.35">
      <c r="A3707" s="23">
        <v>22020312</v>
      </c>
      <c r="B3707" s="437" t="s">
        <v>2891</v>
      </c>
      <c r="C3707" s="23">
        <v>70131</v>
      </c>
      <c r="D3707" s="24">
        <v>0</v>
      </c>
      <c r="E3707" s="25">
        <v>2101</v>
      </c>
      <c r="F3707" s="23">
        <v>10721300</v>
      </c>
      <c r="G3707" s="26" t="s">
        <v>269</v>
      </c>
      <c r="H3707" s="27">
        <v>12320000</v>
      </c>
      <c r="I3707" s="215"/>
      <c r="J3707" s="41"/>
      <c r="K3707" s="27">
        <f>H3707+J3707</f>
        <v>12320000</v>
      </c>
      <c r="L3707" s="199"/>
    </row>
    <row r="3708" spans="1:12" ht="51" x14ac:dyDescent="0.35">
      <c r="A3708" s="23">
        <v>22020312</v>
      </c>
      <c r="B3708" s="437" t="s">
        <v>2893</v>
      </c>
      <c r="C3708" s="23">
        <v>70131</v>
      </c>
      <c r="D3708" s="24">
        <v>0</v>
      </c>
      <c r="E3708" s="25">
        <v>2101</v>
      </c>
      <c r="F3708" s="23">
        <v>10721300</v>
      </c>
      <c r="G3708" s="47" t="s">
        <v>441</v>
      </c>
      <c r="H3708" s="67">
        <v>300000</v>
      </c>
      <c r="I3708" s="224">
        <v>200000</v>
      </c>
      <c r="J3708" s="68"/>
      <c r="K3708" s="67">
        <f t="shared" ref="K3708:K3739" si="92">SUM(H3708,J3708)</f>
        <v>300000</v>
      </c>
      <c r="L3708" s="199"/>
    </row>
    <row r="3709" spans="1:12" ht="51" x14ac:dyDescent="0.35">
      <c r="A3709" s="54">
        <v>22020312</v>
      </c>
      <c r="B3709" s="437" t="s">
        <v>2893</v>
      </c>
      <c r="C3709" s="54">
        <v>70133</v>
      </c>
      <c r="D3709" s="55">
        <v>0</v>
      </c>
      <c r="E3709" s="56">
        <v>2101</v>
      </c>
      <c r="F3709" s="54">
        <v>10721300</v>
      </c>
      <c r="G3709" s="57" t="s">
        <v>269</v>
      </c>
      <c r="H3709" s="58">
        <v>534600</v>
      </c>
      <c r="I3709" s="221"/>
      <c r="J3709" s="87">
        <v>1500000</v>
      </c>
      <c r="K3709" s="58">
        <f t="shared" si="92"/>
        <v>2034600</v>
      </c>
      <c r="L3709" s="204" t="s">
        <v>2557</v>
      </c>
    </row>
    <row r="3710" spans="1:12" x14ac:dyDescent="0.35">
      <c r="A3710" s="23">
        <v>22020311</v>
      </c>
      <c r="B3710" s="437" t="s">
        <v>2890</v>
      </c>
      <c r="C3710" s="23">
        <v>70133</v>
      </c>
      <c r="D3710" s="24">
        <v>0</v>
      </c>
      <c r="E3710" s="25">
        <v>2101</v>
      </c>
      <c r="F3710" s="23">
        <v>10721300</v>
      </c>
      <c r="G3710" s="26" t="s">
        <v>157</v>
      </c>
      <c r="H3710" s="67">
        <v>250000000</v>
      </c>
      <c r="I3710" s="224">
        <v>60000000</v>
      </c>
      <c r="J3710" s="67"/>
      <c r="K3710" s="428">
        <f t="shared" si="92"/>
        <v>250000000</v>
      </c>
      <c r="L3710" s="199"/>
    </row>
    <row r="3711" spans="1:12" x14ac:dyDescent="0.35">
      <c r="A3711" s="23">
        <v>22020311</v>
      </c>
      <c r="B3711" s="437" t="s">
        <v>2890</v>
      </c>
      <c r="C3711" s="23">
        <v>70131</v>
      </c>
      <c r="D3711" s="24">
        <v>0</v>
      </c>
      <c r="E3711" s="25">
        <v>2101</v>
      </c>
      <c r="F3711" s="23">
        <v>10721300</v>
      </c>
      <c r="G3711" s="26" t="s">
        <v>157</v>
      </c>
      <c r="H3711" s="27">
        <v>8000000</v>
      </c>
      <c r="I3711" s="215">
        <v>3000000</v>
      </c>
      <c r="J3711" s="27">
        <v>5500000</v>
      </c>
      <c r="K3711" s="27">
        <f t="shared" si="92"/>
        <v>13500000</v>
      </c>
      <c r="L3711" s="201"/>
    </row>
    <row r="3712" spans="1:12" x14ac:dyDescent="0.35">
      <c r="A3712" s="23">
        <v>22020311</v>
      </c>
      <c r="B3712" s="437" t="s">
        <v>2890</v>
      </c>
      <c r="C3712" s="23">
        <v>70133</v>
      </c>
      <c r="D3712" s="24">
        <v>0</v>
      </c>
      <c r="E3712" s="25">
        <v>2101</v>
      </c>
      <c r="F3712" s="23">
        <v>10721300</v>
      </c>
      <c r="G3712" s="26" t="s">
        <v>221</v>
      </c>
      <c r="H3712" s="41">
        <v>11340000</v>
      </c>
      <c r="I3712" s="220">
        <v>1955000</v>
      </c>
      <c r="J3712" s="27">
        <v>-4000000</v>
      </c>
      <c r="K3712" s="27">
        <f t="shared" si="92"/>
        <v>7340000</v>
      </c>
      <c r="L3712" s="199"/>
    </row>
    <row r="3713" spans="1:12" x14ac:dyDescent="0.35">
      <c r="A3713" s="23">
        <v>22020311</v>
      </c>
      <c r="B3713" s="437" t="s">
        <v>2890</v>
      </c>
      <c r="C3713" s="23">
        <v>70133</v>
      </c>
      <c r="D3713" s="24">
        <v>0</v>
      </c>
      <c r="E3713" s="25">
        <v>2101</v>
      </c>
      <c r="F3713" s="23">
        <v>10721300</v>
      </c>
      <c r="G3713" s="26" t="s">
        <v>157</v>
      </c>
      <c r="H3713" s="27"/>
      <c r="I3713" s="215"/>
      <c r="J3713" s="41"/>
      <c r="K3713" s="39">
        <f t="shared" si="92"/>
        <v>0</v>
      </c>
      <c r="L3713" s="199"/>
    </row>
    <row r="3714" spans="1:12" x14ac:dyDescent="0.35">
      <c r="A3714" s="23">
        <v>22020311</v>
      </c>
      <c r="B3714" s="437" t="s">
        <v>2891</v>
      </c>
      <c r="C3714" s="23">
        <v>70131</v>
      </c>
      <c r="D3714" s="24">
        <v>0</v>
      </c>
      <c r="E3714" s="25">
        <v>2101</v>
      </c>
      <c r="F3714" s="23">
        <v>10720500</v>
      </c>
      <c r="G3714" s="26" t="s">
        <v>266</v>
      </c>
      <c r="H3714" s="67">
        <v>467670</v>
      </c>
      <c r="I3714" s="224">
        <v>0</v>
      </c>
      <c r="J3714" s="67">
        <v>82330</v>
      </c>
      <c r="K3714" s="67">
        <f t="shared" si="92"/>
        <v>550000</v>
      </c>
      <c r="L3714" s="199"/>
    </row>
    <row r="3715" spans="1:12" x14ac:dyDescent="0.35">
      <c r="A3715" s="23">
        <v>22020311</v>
      </c>
      <c r="B3715" s="437" t="s">
        <v>2892</v>
      </c>
      <c r="C3715" s="23">
        <v>70133</v>
      </c>
      <c r="D3715" s="24">
        <v>0</v>
      </c>
      <c r="E3715" s="25">
        <v>2101</v>
      </c>
      <c r="F3715" s="23">
        <v>10721300</v>
      </c>
      <c r="G3715" s="26" t="s">
        <v>157</v>
      </c>
      <c r="H3715" s="27">
        <v>0</v>
      </c>
      <c r="I3715" s="215"/>
      <c r="J3715" s="41">
        <v>1000000</v>
      </c>
      <c r="K3715" s="27">
        <f t="shared" si="92"/>
        <v>1000000</v>
      </c>
      <c r="L3715" s="199"/>
    </row>
    <row r="3716" spans="1:12" x14ac:dyDescent="0.35">
      <c r="A3716" s="23">
        <v>22020311</v>
      </c>
      <c r="B3716" s="437" t="s">
        <v>2893</v>
      </c>
      <c r="C3716" s="23">
        <v>70133</v>
      </c>
      <c r="D3716" s="24">
        <v>0</v>
      </c>
      <c r="E3716" s="25">
        <v>2101</v>
      </c>
      <c r="F3716" s="23">
        <v>10721300</v>
      </c>
      <c r="G3716" s="26" t="s">
        <v>157</v>
      </c>
      <c r="H3716" s="67">
        <v>4742546</v>
      </c>
      <c r="I3716" s="224">
        <v>1292000</v>
      </c>
      <c r="J3716" s="67"/>
      <c r="K3716" s="67">
        <f t="shared" si="92"/>
        <v>4742546</v>
      </c>
      <c r="L3716" s="199"/>
    </row>
    <row r="3717" spans="1:12" x14ac:dyDescent="0.35">
      <c r="A3717" s="23">
        <v>22020311</v>
      </c>
      <c r="B3717" s="437" t="s">
        <v>2893</v>
      </c>
      <c r="C3717" s="23">
        <v>70131</v>
      </c>
      <c r="D3717" s="24">
        <v>0</v>
      </c>
      <c r="E3717" s="25">
        <v>2101</v>
      </c>
      <c r="F3717" s="23">
        <v>10721300</v>
      </c>
      <c r="G3717" s="26" t="s">
        <v>157</v>
      </c>
      <c r="H3717" s="67">
        <v>273000</v>
      </c>
      <c r="I3717" s="224">
        <v>30000</v>
      </c>
      <c r="J3717" s="67">
        <v>227000</v>
      </c>
      <c r="K3717" s="67">
        <f t="shared" si="92"/>
        <v>500000</v>
      </c>
      <c r="L3717" s="199"/>
    </row>
    <row r="3718" spans="1:12" x14ac:dyDescent="0.35">
      <c r="A3718" s="23">
        <v>22020311</v>
      </c>
      <c r="B3718" s="437" t="s">
        <v>2893</v>
      </c>
      <c r="C3718" s="23">
        <v>70133</v>
      </c>
      <c r="D3718" s="24">
        <v>0</v>
      </c>
      <c r="E3718" s="25">
        <v>2101</v>
      </c>
      <c r="F3718" s="23">
        <v>10721300</v>
      </c>
      <c r="G3718" s="26" t="s">
        <v>157</v>
      </c>
      <c r="H3718" s="41">
        <v>73500</v>
      </c>
      <c r="I3718" s="220">
        <v>15000</v>
      </c>
      <c r="J3718" s="27">
        <v>500000</v>
      </c>
      <c r="K3718" s="27">
        <f t="shared" si="92"/>
        <v>573500</v>
      </c>
      <c r="L3718" s="199"/>
    </row>
    <row r="3719" spans="1:12" x14ac:dyDescent="0.35">
      <c r="A3719" s="23">
        <v>22020311</v>
      </c>
      <c r="B3719" s="437" t="s">
        <v>2893</v>
      </c>
      <c r="C3719" s="23">
        <v>70133</v>
      </c>
      <c r="D3719" s="24">
        <v>0</v>
      </c>
      <c r="E3719" s="25">
        <v>2101</v>
      </c>
      <c r="F3719" s="23">
        <v>10721300</v>
      </c>
      <c r="G3719" s="26" t="s">
        <v>157</v>
      </c>
      <c r="H3719" s="101">
        <v>1000000</v>
      </c>
      <c r="I3719" s="255"/>
      <c r="J3719" s="106"/>
      <c r="K3719" s="101">
        <f t="shared" si="92"/>
        <v>1000000</v>
      </c>
      <c r="L3719" s="200"/>
    </row>
    <row r="3720" spans="1:12" x14ac:dyDescent="0.35">
      <c r="A3720" s="23">
        <v>22020311</v>
      </c>
      <c r="B3720" s="437" t="s">
        <v>2893</v>
      </c>
      <c r="C3720" s="23">
        <v>70133</v>
      </c>
      <c r="D3720" s="24">
        <v>0</v>
      </c>
      <c r="E3720" s="25">
        <v>2101</v>
      </c>
      <c r="F3720" s="23">
        <v>10721300</v>
      </c>
      <c r="G3720" s="26" t="s">
        <v>157</v>
      </c>
      <c r="H3720" s="106">
        <v>15000000</v>
      </c>
      <c r="I3720" s="260">
        <v>12500000</v>
      </c>
      <c r="J3720" s="106">
        <v>21000000</v>
      </c>
      <c r="K3720" s="101">
        <f t="shared" si="92"/>
        <v>36000000</v>
      </c>
      <c r="L3720" s="199"/>
    </row>
    <row r="3721" spans="1:12" x14ac:dyDescent="0.35">
      <c r="A3721" s="54">
        <v>22020311</v>
      </c>
      <c r="B3721" s="437" t="s">
        <v>2893</v>
      </c>
      <c r="C3721" s="54">
        <v>70133</v>
      </c>
      <c r="D3721" s="55">
        <v>0</v>
      </c>
      <c r="E3721" s="56">
        <v>2101</v>
      </c>
      <c r="F3721" s="54">
        <v>10721300</v>
      </c>
      <c r="G3721" s="57" t="s">
        <v>157</v>
      </c>
      <c r="H3721" s="58">
        <v>1620000</v>
      </c>
      <c r="I3721" s="221"/>
      <c r="J3721" s="87"/>
      <c r="K3721" s="58">
        <f t="shared" si="92"/>
        <v>1620000</v>
      </c>
      <c r="L3721" s="204" t="s">
        <v>2557</v>
      </c>
    </row>
    <row r="3722" spans="1:12" x14ac:dyDescent="0.35">
      <c r="A3722" s="23">
        <v>22020311</v>
      </c>
      <c r="B3722" s="437" t="s">
        <v>2893</v>
      </c>
      <c r="C3722" s="23">
        <v>70131</v>
      </c>
      <c r="D3722" s="24">
        <v>0</v>
      </c>
      <c r="E3722" s="25">
        <v>2101</v>
      </c>
      <c r="F3722" s="23">
        <v>10721300</v>
      </c>
      <c r="G3722" s="26" t="s">
        <v>157</v>
      </c>
      <c r="H3722" s="101">
        <v>10932617</v>
      </c>
      <c r="I3722" s="255">
        <v>3998000</v>
      </c>
      <c r="J3722" s="108">
        <v>-3650000</v>
      </c>
      <c r="K3722" s="101">
        <f t="shared" si="92"/>
        <v>7282617</v>
      </c>
      <c r="L3722" s="199"/>
    </row>
    <row r="3723" spans="1:12" ht="51" x14ac:dyDescent="0.35">
      <c r="A3723" s="23">
        <v>22020311</v>
      </c>
      <c r="B3723" s="437" t="s">
        <v>2893</v>
      </c>
      <c r="C3723" s="23">
        <v>70133</v>
      </c>
      <c r="D3723" s="24">
        <v>0</v>
      </c>
      <c r="E3723" s="23">
        <v>2101</v>
      </c>
      <c r="F3723" s="23">
        <v>10721300</v>
      </c>
      <c r="G3723" s="47" t="s">
        <v>1020</v>
      </c>
      <c r="H3723" s="101">
        <v>6300000</v>
      </c>
      <c r="I3723" s="255">
        <v>4000000</v>
      </c>
      <c r="J3723" s="101">
        <v>100000</v>
      </c>
      <c r="K3723" s="101">
        <f t="shared" si="92"/>
        <v>6400000</v>
      </c>
      <c r="L3723" s="199"/>
    </row>
    <row r="3724" spans="1:12" x14ac:dyDescent="0.35">
      <c r="A3724" s="23">
        <v>22020310</v>
      </c>
      <c r="B3724" s="437" t="s">
        <v>2890</v>
      </c>
      <c r="C3724" s="23">
        <v>70133</v>
      </c>
      <c r="D3724" s="24">
        <v>0</v>
      </c>
      <c r="E3724" s="25">
        <v>2101</v>
      </c>
      <c r="F3724" s="23">
        <v>10721300</v>
      </c>
      <c r="G3724" s="26" t="s">
        <v>209</v>
      </c>
      <c r="H3724" s="27">
        <v>737100</v>
      </c>
      <c r="I3724" s="215">
        <v>115000</v>
      </c>
      <c r="J3724" s="27">
        <v>300000</v>
      </c>
      <c r="K3724" s="27">
        <f t="shared" si="92"/>
        <v>1037100</v>
      </c>
      <c r="L3724" s="199"/>
    </row>
    <row r="3725" spans="1:12" x14ac:dyDescent="0.35">
      <c r="A3725" s="23">
        <v>22020310</v>
      </c>
      <c r="B3725" s="437" t="s">
        <v>2891</v>
      </c>
      <c r="C3725" s="23">
        <v>70131</v>
      </c>
      <c r="D3725" s="24">
        <v>0</v>
      </c>
      <c r="E3725" s="25">
        <v>2101</v>
      </c>
      <c r="F3725" s="23">
        <v>10720500</v>
      </c>
      <c r="G3725" s="26" t="s">
        <v>265</v>
      </c>
      <c r="H3725" s="67">
        <v>477750</v>
      </c>
      <c r="I3725" s="224">
        <v>106400</v>
      </c>
      <c r="J3725" s="67">
        <v>301250</v>
      </c>
      <c r="K3725" s="67">
        <f t="shared" si="92"/>
        <v>779000</v>
      </c>
      <c r="L3725" s="199"/>
    </row>
    <row r="3726" spans="1:12" x14ac:dyDescent="0.35">
      <c r="A3726" s="23">
        <v>22020310</v>
      </c>
      <c r="B3726" s="437" t="s">
        <v>2892</v>
      </c>
      <c r="C3726" s="23">
        <v>70133</v>
      </c>
      <c r="D3726" s="24">
        <v>0</v>
      </c>
      <c r="E3726" s="25">
        <v>2101</v>
      </c>
      <c r="F3726" s="23">
        <v>10721300</v>
      </c>
      <c r="G3726" s="26" t="s">
        <v>209</v>
      </c>
      <c r="H3726" s="27">
        <v>325500</v>
      </c>
      <c r="I3726" s="215"/>
      <c r="J3726" s="27"/>
      <c r="K3726" s="27">
        <f t="shared" si="92"/>
        <v>325500</v>
      </c>
      <c r="L3726" s="199"/>
    </row>
    <row r="3727" spans="1:12" x14ac:dyDescent="0.35">
      <c r="A3727" s="23">
        <v>22020310</v>
      </c>
      <c r="B3727" s="437" t="s">
        <v>2893</v>
      </c>
      <c r="C3727" s="23">
        <v>70131</v>
      </c>
      <c r="D3727" s="24">
        <v>0</v>
      </c>
      <c r="E3727" s="25">
        <v>2101</v>
      </c>
      <c r="F3727" s="23">
        <v>10721300</v>
      </c>
      <c r="G3727" s="26" t="s">
        <v>209</v>
      </c>
      <c r="H3727" s="67">
        <v>1050000</v>
      </c>
      <c r="I3727" s="224"/>
      <c r="J3727" s="67"/>
      <c r="K3727" s="67">
        <f t="shared" si="92"/>
        <v>1050000</v>
      </c>
      <c r="L3727" s="199"/>
    </row>
    <row r="3728" spans="1:12" x14ac:dyDescent="0.35">
      <c r="A3728" s="23">
        <v>22020310</v>
      </c>
      <c r="B3728" s="437" t="s">
        <v>2893</v>
      </c>
      <c r="C3728" s="23">
        <v>70133</v>
      </c>
      <c r="D3728" s="24">
        <v>0</v>
      </c>
      <c r="E3728" s="25">
        <v>2101</v>
      </c>
      <c r="F3728" s="23">
        <v>10721300</v>
      </c>
      <c r="G3728" s="26" t="s">
        <v>209</v>
      </c>
      <c r="H3728" s="67">
        <v>2910495</v>
      </c>
      <c r="I3728" s="224">
        <v>385000</v>
      </c>
      <c r="J3728" s="67"/>
      <c r="K3728" s="67">
        <f t="shared" si="92"/>
        <v>2910495</v>
      </c>
      <c r="L3728" s="199"/>
    </row>
    <row r="3729" spans="1:12" x14ac:dyDescent="0.35">
      <c r="A3729" s="23">
        <v>22020310</v>
      </c>
      <c r="B3729" s="437" t="s">
        <v>2893</v>
      </c>
      <c r="C3729" s="23">
        <v>70133</v>
      </c>
      <c r="D3729" s="24">
        <v>0</v>
      </c>
      <c r="E3729" s="25">
        <v>2101</v>
      </c>
      <c r="F3729" s="23">
        <v>10721300</v>
      </c>
      <c r="G3729" s="26" t="s">
        <v>209</v>
      </c>
      <c r="H3729" s="27">
        <v>189000</v>
      </c>
      <c r="I3729" s="215">
        <v>19975</v>
      </c>
      <c r="J3729" s="27">
        <v>561000</v>
      </c>
      <c r="K3729" s="27">
        <f t="shared" si="92"/>
        <v>750000</v>
      </c>
      <c r="L3729" s="199"/>
    </row>
    <row r="3730" spans="1:12" x14ac:dyDescent="0.35">
      <c r="A3730" s="23">
        <v>22020310</v>
      </c>
      <c r="B3730" s="437" t="s">
        <v>2893</v>
      </c>
      <c r="C3730" s="23">
        <v>70131</v>
      </c>
      <c r="D3730" s="24">
        <v>0</v>
      </c>
      <c r="E3730" s="25">
        <v>2101</v>
      </c>
      <c r="F3730" s="23">
        <v>10721300</v>
      </c>
      <c r="G3730" s="26" t="s">
        <v>209</v>
      </c>
      <c r="H3730" s="67">
        <v>3948000</v>
      </c>
      <c r="I3730" s="224">
        <v>180000</v>
      </c>
      <c r="J3730" s="67"/>
      <c r="K3730" s="67">
        <f t="shared" si="92"/>
        <v>3948000</v>
      </c>
      <c r="L3730" s="199"/>
    </row>
    <row r="3731" spans="1:12" x14ac:dyDescent="0.35">
      <c r="A3731" s="23">
        <v>22020310</v>
      </c>
      <c r="B3731" s="437" t="s">
        <v>2893</v>
      </c>
      <c r="C3731" s="23">
        <v>70133</v>
      </c>
      <c r="D3731" s="24">
        <v>0</v>
      </c>
      <c r="E3731" s="25">
        <v>2101</v>
      </c>
      <c r="F3731" s="23">
        <v>10721300</v>
      </c>
      <c r="G3731" s="26" t="s">
        <v>209</v>
      </c>
      <c r="H3731" s="27">
        <v>63000</v>
      </c>
      <c r="I3731" s="215"/>
      <c r="J3731" s="27">
        <v>278000</v>
      </c>
      <c r="K3731" s="27">
        <f t="shared" si="92"/>
        <v>341000</v>
      </c>
      <c r="L3731" s="199"/>
    </row>
    <row r="3732" spans="1:12" x14ac:dyDescent="0.35">
      <c r="A3732" s="23">
        <v>22020310</v>
      </c>
      <c r="B3732" s="437" t="s">
        <v>2893</v>
      </c>
      <c r="C3732" s="23">
        <v>70133</v>
      </c>
      <c r="D3732" s="24">
        <v>0</v>
      </c>
      <c r="E3732" s="25">
        <v>2101</v>
      </c>
      <c r="F3732" s="23">
        <v>10721300</v>
      </c>
      <c r="G3732" s="26" t="s">
        <v>209</v>
      </c>
      <c r="H3732" s="101">
        <v>1000000</v>
      </c>
      <c r="I3732" s="255"/>
      <c r="J3732" s="106"/>
      <c r="K3732" s="101">
        <f t="shared" si="92"/>
        <v>1000000</v>
      </c>
      <c r="L3732" s="200"/>
    </row>
    <row r="3733" spans="1:12" x14ac:dyDescent="0.35">
      <c r="A3733" s="23">
        <v>22020310</v>
      </c>
      <c r="B3733" s="437" t="s">
        <v>2893</v>
      </c>
      <c r="C3733" s="23">
        <v>70131</v>
      </c>
      <c r="D3733" s="24">
        <v>0</v>
      </c>
      <c r="E3733" s="25">
        <v>2101</v>
      </c>
      <c r="F3733" s="23">
        <v>10721300</v>
      </c>
      <c r="G3733" s="26" t="s">
        <v>209</v>
      </c>
      <c r="H3733" s="101">
        <v>521640</v>
      </c>
      <c r="I3733" s="255">
        <v>250780</v>
      </c>
      <c r="J3733" s="101">
        <v>978360</v>
      </c>
      <c r="K3733" s="101">
        <f t="shared" si="92"/>
        <v>1500000</v>
      </c>
      <c r="L3733" s="199"/>
    </row>
    <row r="3734" spans="1:12" x14ac:dyDescent="0.35">
      <c r="A3734" s="23">
        <v>22020310</v>
      </c>
      <c r="B3734" s="437" t="s">
        <v>2893</v>
      </c>
      <c r="C3734" s="23">
        <v>70133</v>
      </c>
      <c r="D3734" s="24">
        <v>0</v>
      </c>
      <c r="E3734" s="25">
        <v>2101</v>
      </c>
      <c r="F3734" s="23">
        <v>10721300</v>
      </c>
      <c r="G3734" s="28" t="s">
        <v>209</v>
      </c>
      <c r="H3734" s="103">
        <v>31683766.212000001</v>
      </c>
      <c r="I3734" s="256">
        <v>14533000</v>
      </c>
      <c r="J3734" s="536">
        <v>-6700000</v>
      </c>
      <c r="K3734" s="103">
        <f t="shared" si="92"/>
        <v>24983766.212000001</v>
      </c>
      <c r="L3734" s="200"/>
    </row>
    <row r="3735" spans="1:12" x14ac:dyDescent="0.35">
      <c r="A3735" s="78">
        <v>22020310</v>
      </c>
      <c r="B3735" s="437" t="s">
        <v>2893</v>
      </c>
      <c r="C3735" s="78">
        <v>70131</v>
      </c>
      <c r="D3735" s="137">
        <v>0</v>
      </c>
      <c r="E3735" s="80">
        <v>2101</v>
      </c>
      <c r="F3735" s="78">
        <v>10721300</v>
      </c>
      <c r="G3735" s="129" t="s">
        <v>209</v>
      </c>
      <c r="H3735" s="81">
        <v>405000</v>
      </c>
      <c r="I3735" s="228">
        <v>0</v>
      </c>
      <c r="J3735" s="133"/>
      <c r="K3735" s="81">
        <f t="shared" si="92"/>
        <v>405000</v>
      </c>
      <c r="L3735" s="210" t="s">
        <v>2555</v>
      </c>
    </row>
    <row r="3736" spans="1:12" x14ac:dyDescent="0.35">
      <c r="A3736" s="54">
        <v>22020310</v>
      </c>
      <c r="B3736" s="437" t="s">
        <v>2893</v>
      </c>
      <c r="C3736" s="54">
        <v>70133</v>
      </c>
      <c r="D3736" s="55">
        <v>0</v>
      </c>
      <c r="E3736" s="56">
        <v>2101</v>
      </c>
      <c r="F3736" s="54">
        <v>10721300</v>
      </c>
      <c r="G3736" s="57" t="s">
        <v>209</v>
      </c>
      <c r="H3736" s="58">
        <v>298039.5</v>
      </c>
      <c r="I3736" s="221"/>
      <c r="J3736" s="133"/>
      <c r="K3736" s="58">
        <f t="shared" si="92"/>
        <v>298039.5</v>
      </c>
      <c r="L3736" s="204" t="s">
        <v>2557</v>
      </c>
    </row>
    <row r="3737" spans="1:12" x14ac:dyDescent="0.35">
      <c r="A3737" s="23">
        <v>22020310</v>
      </c>
      <c r="B3737" s="437" t="s">
        <v>2893</v>
      </c>
      <c r="C3737" s="23">
        <v>70131</v>
      </c>
      <c r="D3737" s="24">
        <v>0</v>
      </c>
      <c r="E3737" s="25">
        <v>2101</v>
      </c>
      <c r="F3737" s="23">
        <v>10721300</v>
      </c>
      <c r="G3737" s="26" t="s">
        <v>209</v>
      </c>
      <c r="H3737" s="101">
        <v>900000</v>
      </c>
      <c r="I3737" s="255">
        <v>0</v>
      </c>
      <c r="J3737" s="114"/>
      <c r="K3737" s="101">
        <f t="shared" si="92"/>
        <v>900000</v>
      </c>
      <c r="L3737" s="199"/>
    </row>
    <row r="3738" spans="1:12" ht="51" x14ac:dyDescent="0.35">
      <c r="A3738" s="23">
        <v>22020310</v>
      </c>
      <c r="B3738" s="437" t="s">
        <v>2893</v>
      </c>
      <c r="C3738" s="23">
        <v>70133</v>
      </c>
      <c r="D3738" s="24">
        <v>0</v>
      </c>
      <c r="E3738" s="23">
        <v>2101</v>
      </c>
      <c r="F3738" s="23">
        <v>10721300</v>
      </c>
      <c r="G3738" s="47" t="s">
        <v>1019</v>
      </c>
      <c r="H3738" s="101">
        <v>4452000</v>
      </c>
      <c r="I3738" s="255">
        <v>1600000</v>
      </c>
      <c r="J3738" s="99"/>
      <c r="K3738" s="101">
        <f t="shared" si="92"/>
        <v>4452000</v>
      </c>
      <c r="L3738" s="199"/>
    </row>
    <row r="3739" spans="1:12" x14ac:dyDescent="0.35">
      <c r="A3739" s="23">
        <v>22020310</v>
      </c>
      <c r="B3739" s="437" t="s">
        <v>2893</v>
      </c>
      <c r="C3739" s="23">
        <v>70131</v>
      </c>
      <c r="D3739" s="24">
        <v>0</v>
      </c>
      <c r="E3739" s="25">
        <v>2101</v>
      </c>
      <c r="F3739" s="23">
        <v>10721300</v>
      </c>
      <c r="G3739" s="26" t="s">
        <v>209</v>
      </c>
      <c r="H3739" s="101">
        <v>400950</v>
      </c>
      <c r="I3739" s="255">
        <v>0</v>
      </c>
      <c r="J3739" s="114"/>
      <c r="K3739" s="101">
        <f t="shared" si="92"/>
        <v>400950</v>
      </c>
      <c r="L3739" s="199"/>
    </row>
    <row r="3740" spans="1:12" x14ac:dyDescent="0.35">
      <c r="A3740" s="23">
        <v>22020309</v>
      </c>
      <c r="B3740" s="437" t="s">
        <v>2890</v>
      </c>
      <c r="C3740" s="23">
        <v>70133</v>
      </c>
      <c r="D3740" s="24">
        <v>0</v>
      </c>
      <c r="E3740" s="25">
        <v>2101</v>
      </c>
      <c r="F3740" s="23">
        <v>10721300</v>
      </c>
      <c r="G3740" s="26" t="s">
        <v>156</v>
      </c>
      <c r="H3740" s="67">
        <v>4000000</v>
      </c>
      <c r="I3740" s="224"/>
      <c r="J3740" s="94"/>
      <c r="K3740" s="428">
        <f t="shared" ref="K3740:K3771" si="93">SUM(H3740,J3740)</f>
        <v>4000000</v>
      </c>
      <c r="L3740" s="199"/>
    </row>
    <row r="3741" spans="1:12" x14ac:dyDescent="0.35">
      <c r="A3741" s="23">
        <v>22020309</v>
      </c>
      <c r="B3741" s="437" t="s">
        <v>2890</v>
      </c>
      <c r="C3741" s="23">
        <v>70131</v>
      </c>
      <c r="D3741" s="24">
        <v>0</v>
      </c>
      <c r="E3741" s="25">
        <v>2101</v>
      </c>
      <c r="F3741" s="23">
        <v>10721300</v>
      </c>
      <c r="G3741" s="26" t="s">
        <v>156</v>
      </c>
      <c r="H3741" s="27">
        <v>1356000</v>
      </c>
      <c r="I3741" s="215"/>
      <c r="J3741" s="44"/>
      <c r="K3741" s="27">
        <f t="shared" si="93"/>
        <v>1356000</v>
      </c>
      <c r="L3741" s="200"/>
    </row>
    <row r="3742" spans="1:12" x14ac:dyDescent="0.35">
      <c r="A3742" s="23">
        <v>22020309</v>
      </c>
      <c r="B3742" s="437" t="s">
        <v>2890</v>
      </c>
      <c r="C3742" s="23">
        <v>70133</v>
      </c>
      <c r="D3742" s="24">
        <v>0</v>
      </c>
      <c r="E3742" s="25">
        <v>2101</v>
      </c>
      <c r="F3742" s="23">
        <v>10721300</v>
      </c>
      <c r="G3742" s="26" t="s">
        <v>156</v>
      </c>
      <c r="H3742" s="27"/>
      <c r="I3742" s="215"/>
      <c r="J3742" s="44">
        <v>60000</v>
      </c>
      <c r="K3742" s="27">
        <f t="shared" si="93"/>
        <v>60000</v>
      </c>
      <c r="L3742" s="199"/>
    </row>
    <row r="3743" spans="1:12" x14ac:dyDescent="0.35">
      <c r="A3743" s="23">
        <v>22020309</v>
      </c>
      <c r="B3743" s="437" t="s">
        <v>2890</v>
      </c>
      <c r="C3743" s="23">
        <v>70131</v>
      </c>
      <c r="D3743" s="24">
        <v>0</v>
      </c>
      <c r="E3743" s="25">
        <v>2101</v>
      </c>
      <c r="F3743" s="23">
        <v>10721300</v>
      </c>
      <c r="G3743" s="26" t="s">
        <v>156</v>
      </c>
      <c r="H3743" s="27">
        <v>111195</v>
      </c>
      <c r="I3743" s="215">
        <v>9000</v>
      </c>
      <c r="J3743" s="38"/>
      <c r="K3743" s="27">
        <f t="shared" si="93"/>
        <v>111195</v>
      </c>
      <c r="L3743" s="199"/>
    </row>
    <row r="3744" spans="1:12" x14ac:dyDescent="0.35">
      <c r="A3744" s="23">
        <v>22020309</v>
      </c>
      <c r="B3744" s="437" t="s">
        <v>2890</v>
      </c>
      <c r="C3744" s="23">
        <v>70133</v>
      </c>
      <c r="D3744" s="24">
        <v>0</v>
      </c>
      <c r="E3744" s="25">
        <v>2101</v>
      </c>
      <c r="F3744" s="23">
        <v>10721300</v>
      </c>
      <c r="G3744" s="26" t="s">
        <v>156</v>
      </c>
      <c r="H3744" s="27">
        <v>136500</v>
      </c>
      <c r="I3744" s="215"/>
      <c r="J3744" s="38"/>
      <c r="K3744" s="27">
        <f t="shared" si="93"/>
        <v>136500</v>
      </c>
      <c r="L3744" s="199"/>
    </row>
    <row r="3745" spans="1:12" x14ac:dyDescent="0.35">
      <c r="A3745" s="23">
        <v>22020309</v>
      </c>
      <c r="B3745" s="437" t="s">
        <v>2890</v>
      </c>
      <c r="C3745" s="23">
        <v>71033</v>
      </c>
      <c r="D3745" s="24">
        <v>0</v>
      </c>
      <c r="E3745" s="25">
        <v>1100</v>
      </c>
      <c r="F3745" s="23">
        <v>10721300</v>
      </c>
      <c r="G3745" s="26" t="s">
        <v>156</v>
      </c>
      <c r="H3745" s="27">
        <v>0</v>
      </c>
      <c r="I3745" s="282"/>
      <c r="J3745" s="44"/>
      <c r="K3745" s="27">
        <f t="shared" si="93"/>
        <v>0</v>
      </c>
      <c r="L3745" s="199"/>
    </row>
    <row r="3746" spans="1:12" x14ac:dyDescent="0.35">
      <c r="A3746" s="23">
        <v>22020309</v>
      </c>
      <c r="B3746" s="437" t="s">
        <v>2890</v>
      </c>
      <c r="C3746" s="23">
        <v>70131</v>
      </c>
      <c r="D3746" s="24">
        <v>0</v>
      </c>
      <c r="E3746" s="25">
        <v>2101</v>
      </c>
      <c r="F3746" s="23">
        <v>10721300</v>
      </c>
      <c r="G3746" s="26" t="s">
        <v>156</v>
      </c>
      <c r="H3746" s="27">
        <v>735000</v>
      </c>
      <c r="I3746" s="215"/>
      <c r="J3746" s="38"/>
      <c r="K3746" s="27">
        <f t="shared" si="93"/>
        <v>735000</v>
      </c>
      <c r="L3746" s="201"/>
    </row>
    <row r="3747" spans="1:12" x14ac:dyDescent="0.35">
      <c r="A3747" s="23">
        <v>22020309</v>
      </c>
      <c r="B3747" s="437" t="s">
        <v>2891</v>
      </c>
      <c r="C3747" s="23">
        <v>70131</v>
      </c>
      <c r="D3747" s="24">
        <v>0</v>
      </c>
      <c r="E3747" s="25">
        <v>2101</v>
      </c>
      <c r="F3747" s="23">
        <v>10720500</v>
      </c>
      <c r="G3747" s="26" t="s">
        <v>156</v>
      </c>
      <c r="H3747" s="67"/>
      <c r="I3747" s="224">
        <v>21000</v>
      </c>
      <c r="J3747" s="94"/>
      <c r="K3747" s="83">
        <f t="shared" si="93"/>
        <v>0</v>
      </c>
      <c r="L3747" s="199"/>
    </row>
    <row r="3748" spans="1:12" x14ac:dyDescent="0.35">
      <c r="A3748" s="23">
        <v>22020309</v>
      </c>
      <c r="B3748" s="437" t="s">
        <v>2891</v>
      </c>
      <c r="C3748" s="23">
        <v>70131</v>
      </c>
      <c r="D3748" s="24">
        <v>0</v>
      </c>
      <c r="E3748" s="25">
        <v>2101</v>
      </c>
      <c r="F3748" s="23">
        <v>10721300</v>
      </c>
      <c r="G3748" s="26" t="s">
        <v>156</v>
      </c>
      <c r="H3748" s="67">
        <v>11288938.5</v>
      </c>
      <c r="I3748" s="224"/>
      <c r="J3748" s="522"/>
      <c r="K3748" s="67">
        <f t="shared" si="93"/>
        <v>11288938.5</v>
      </c>
      <c r="L3748" s="199"/>
    </row>
    <row r="3749" spans="1:12" x14ac:dyDescent="0.35">
      <c r="A3749" s="23">
        <v>22020309</v>
      </c>
      <c r="B3749" s="437" t="s">
        <v>2891</v>
      </c>
      <c r="C3749" s="23">
        <v>70133</v>
      </c>
      <c r="D3749" s="24">
        <v>0</v>
      </c>
      <c r="E3749" s="25">
        <v>2101</v>
      </c>
      <c r="F3749" s="23">
        <v>10721300</v>
      </c>
      <c r="G3749" s="26" t="s">
        <v>156</v>
      </c>
      <c r="H3749" s="27">
        <v>871500</v>
      </c>
      <c r="I3749" s="215">
        <v>190000</v>
      </c>
      <c r="J3749" s="38">
        <v>628500</v>
      </c>
      <c r="K3749" s="27">
        <f t="shared" si="93"/>
        <v>1500000</v>
      </c>
      <c r="L3749" s="199"/>
    </row>
    <row r="3750" spans="1:12" x14ac:dyDescent="0.35">
      <c r="A3750" s="23">
        <v>22020309</v>
      </c>
      <c r="B3750" s="437" t="s">
        <v>2891</v>
      </c>
      <c r="C3750" s="23">
        <v>70740</v>
      </c>
      <c r="D3750" s="24">
        <v>0</v>
      </c>
      <c r="E3750" s="25">
        <v>2101</v>
      </c>
      <c r="F3750" s="23">
        <v>10721300</v>
      </c>
      <c r="G3750" s="26" t="s">
        <v>156</v>
      </c>
      <c r="H3750" s="27">
        <v>7350</v>
      </c>
      <c r="I3750" s="215"/>
      <c r="J3750" s="38"/>
      <c r="K3750" s="27">
        <f t="shared" si="93"/>
        <v>7350</v>
      </c>
      <c r="L3750" s="200"/>
    </row>
    <row r="3751" spans="1:12" x14ac:dyDescent="0.35">
      <c r="A3751" s="23">
        <v>22020309</v>
      </c>
      <c r="B3751" s="437" t="s">
        <v>2891</v>
      </c>
      <c r="C3751" s="23">
        <v>70131</v>
      </c>
      <c r="D3751" s="24">
        <v>0</v>
      </c>
      <c r="E3751" s="25">
        <v>2101</v>
      </c>
      <c r="F3751" s="23">
        <v>10721300</v>
      </c>
      <c r="G3751" s="26" t="s">
        <v>156</v>
      </c>
      <c r="H3751" s="67">
        <v>63000</v>
      </c>
      <c r="I3751" s="224"/>
      <c r="J3751" s="70"/>
      <c r="K3751" s="67">
        <f t="shared" si="93"/>
        <v>63000</v>
      </c>
      <c r="L3751" s="199"/>
    </row>
    <row r="3752" spans="1:12" x14ac:dyDescent="0.35">
      <c r="A3752" s="23">
        <v>22020309</v>
      </c>
      <c r="B3752" s="437" t="s">
        <v>2892</v>
      </c>
      <c r="C3752" s="23">
        <v>70133</v>
      </c>
      <c r="D3752" s="24">
        <v>0</v>
      </c>
      <c r="E3752" s="25">
        <v>2101</v>
      </c>
      <c r="F3752" s="23">
        <v>10721300</v>
      </c>
      <c r="G3752" s="26" t="s">
        <v>156</v>
      </c>
      <c r="H3752" s="27">
        <v>10000000</v>
      </c>
      <c r="I3752" s="215">
        <v>7300000</v>
      </c>
      <c r="J3752" s="44"/>
      <c r="K3752" s="27">
        <f t="shared" si="93"/>
        <v>10000000</v>
      </c>
      <c r="L3752" s="199"/>
    </row>
    <row r="3753" spans="1:12" x14ac:dyDescent="0.35">
      <c r="A3753" s="23">
        <v>22020309</v>
      </c>
      <c r="B3753" s="437" t="s">
        <v>2892</v>
      </c>
      <c r="C3753" s="23">
        <v>70133</v>
      </c>
      <c r="D3753" s="24">
        <v>0</v>
      </c>
      <c r="E3753" s="25">
        <v>2101</v>
      </c>
      <c r="F3753" s="23">
        <v>10721300</v>
      </c>
      <c r="G3753" s="26" t="s">
        <v>156</v>
      </c>
      <c r="H3753" s="27">
        <v>304516.8</v>
      </c>
      <c r="I3753" s="215"/>
      <c r="J3753" s="38"/>
      <c r="K3753" s="27">
        <f t="shared" si="93"/>
        <v>304516.8</v>
      </c>
      <c r="L3753" s="199"/>
    </row>
    <row r="3754" spans="1:12" x14ac:dyDescent="0.35">
      <c r="A3754" s="23">
        <v>22020309</v>
      </c>
      <c r="B3754" s="437" t="s">
        <v>2892</v>
      </c>
      <c r="C3754" s="23">
        <v>70131</v>
      </c>
      <c r="D3754" s="24">
        <v>0</v>
      </c>
      <c r="E3754" s="25">
        <v>2101</v>
      </c>
      <c r="F3754" s="23">
        <v>10721300</v>
      </c>
      <c r="G3754" s="26" t="s">
        <v>156</v>
      </c>
      <c r="H3754" s="27">
        <v>0</v>
      </c>
      <c r="I3754" s="215">
        <v>700000</v>
      </c>
      <c r="J3754" s="44"/>
      <c r="K3754" s="27">
        <f t="shared" si="93"/>
        <v>0</v>
      </c>
      <c r="L3754" s="199"/>
    </row>
    <row r="3755" spans="1:12" x14ac:dyDescent="0.35">
      <c r="A3755" s="23">
        <v>22020309</v>
      </c>
      <c r="B3755" s="437" t="s">
        <v>2893</v>
      </c>
      <c r="C3755" s="23">
        <v>70133</v>
      </c>
      <c r="D3755" s="24">
        <v>0</v>
      </c>
      <c r="E3755" s="25">
        <v>2101</v>
      </c>
      <c r="F3755" s="23">
        <v>10721300</v>
      </c>
      <c r="G3755" s="26" t="s">
        <v>156</v>
      </c>
      <c r="H3755" s="67">
        <v>1186500</v>
      </c>
      <c r="I3755" s="224">
        <v>0</v>
      </c>
      <c r="J3755" s="70"/>
      <c r="K3755" s="67">
        <f t="shared" si="93"/>
        <v>1186500</v>
      </c>
      <c r="L3755" s="199"/>
    </row>
    <row r="3756" spans="1:12" x14ac:dyDescent="0.35">
      <c r="A3756" s="34">
        <v>22020309</v>
      </c>
      <c r="B3756" s="437" t="s">
        <v>2893</v>
      </c>
      <c r="C3756" s="34">
        <v>70131</v>
      </c>
      <c r="D3756" s="35">
        <v>0</v>
      </c>
      <c r="E3756" s="36">
        <v>2101</v>
      </c>
      <c r="F3756" s="34">
        <v>10721300</v>
      </c>
      <c r="G3756" s="37" t="s">
        <v>156</v>
      </c>
      <c r="H3756" s="70">
        <v>462000</v>
      </c>
      <c r="I3756" s="223">
        <v>0</v>
      </c>
      <c r="J3756" s="94">
        <v>38000</v>
      </c>
      <c r="K3756" s="70">
        <f t="shared" si="93"/>
        <v>500000</v>
      </c>
      <c r="L3756" s="198"/>
    </row>
    <row r="3757" spans="1:12" x14ac:dyDescent="0.35">
      <c r="A3757" s="23">
        <v>22020309</v>
      </c>
      <c r="B3757" s="437" t="s">
        <v>2893</v>
      </c>
      <c r="C3757" s="23">
        <v>70133</v>
      </c>
      <c r="D3757" s="24">
        <v>0</v>
      </c>
      <c r="E3757" s="25">
        <v>2101</v>
      </c>
      <c r="F3757" s="23">
        <v>10721300</v>
      </c>
      <c r="G3757" s="26" t="s">
        <v>156</v>
      </c>
      <c r="H3757" s="101">
        <v>1000000</v>
      </c>
      <c r="I3757" s="255"/>
      <c r="J3757" s="114"/>
      <c r="K3757" s="101">
        <f t="shared" si="93"/>
        <v>1000000</v>
      </c>
      <c r="L3757" s="200"/>
    </row>
    <row r="3758" spans="1:12" x14ac:dyDescent="0.35">
      <c r="A3758" s="23">
        <v>22020309</v>
      </c>
      <c r="B3758" s="437" t="s">
        <v>2893</v>
      </c>
      <c r="C3758" s="23">
        <v>70133</v>
      </c>
      <c r="D3758" s="24">
        <v>0</v>
      </c>
      <c r="E3758" s="25">
        <v>2101</v>
      </c>
      <c r="F3758" s="23">
        <v>10721300</v>
      </c>
      <c r="G3758" s="26" t="s">
        <v>156</v>
      </c>
      <c r="H3758" s="101">
        <v>500000</v>
      </c>
      <c r="I3758" s="255"/>
      <c r="J3758" s="106"/>
      <c r="K3758" s="101">
        <f t="shared" si="93"/>
        <v>500000</v>
      </c>
      <c r="L3758" s="199"/>
    </row>
    <row r="3759" spans="1:12" x14ac:dyDescent="0.35">
      <c r="A3759" s="23">
        <v>22020309</v>
      </c>
      <c r="B3759" s="437" t="s">
        <v>2893</v>
      </c>
      <c r="C3759" s="23">
        <v>70131</v>
      </c>
      <c r="D3759" s="24">
        <v>0</v>
      </c>
      <c r="E3759" s="25">
        <v>2101</v>
      </c>
      <c r="F3759" s="23">
        <v>10721300</v>
      </c>
      <c r="G3759" s="26" t="s">
        <v>156</v>
      </c>
      <c r="H3759" s="101">
        <v>100000</v>
      </c>
      <c r="I3759" s="255"/>
      <c r="J3759" s="102"/>
      <c r="K3759" s="101">
        <f t="shared" si="93"/>
        <v>100000</v>
      </c>
      <c r="L3759" s="199"/>
    </row>
    <row r="3760" spans="1:12" x14ac:dyDescent="0.35">
      <c r="A3760" s="54">
        <v>22020309</v>
      </c>
      <c r="B3760" s="437" t="s">
        <v>2893</v>
      </c>
      <c r="C3760" s="54">
        <v>70133</v>
      </c>
      <c r="D3760" s="55">
        <v>0</v>
      </c>
      <c r="E3760" s="56">
        <v>2101</v>
      </c>
      <c r="F3760" s="54">
        <v>10721300</v>
      </c>
      <c r="G3760" s="57" t="s">
        <v>156</v>
      </c>
      <c r="H3760" s="58">
        <v>1078555.5</v>
      </c>
      <c r="I3760" s="221"/>
      <c r="J3760" s="87"/>
      <c r="K3760" s="58">
        <f t="shared" si="93"/>
        <v>1078555.5</v>
      </c>
      <c r="L3760" s="204" t="s">
        <v>2557</v>
      </c>
    </row>
    <row r="3761" spans="1:12" x14ac:dyDescent="0.35">
      <c r="A3761" s="54">
        <v>22020309</v>
      </c>
      <c r="B3761" s="437" t="s">
        <v>2893</v>
      </c>
      <c r="C3761" s="54">
        <v>70131</v>
      </c>
      <c r="D3761" s="55">
        <v>0</v>
      </c>
      <c r="E3761" s="56">
        <v>2101</v>
      </c>
      <c r="F3761" s="54">
        <v>10721300</v>
      </c>
      <c r="G3761" s="57" t="s">
        <v>156</v>
      </c>
      <c r="H3761" s="117">
        <v>1000000</v>
      </c>
      <c r="I3761" s="263"/>
      <c r="J3761" s="118"/>
      <c r="K3761" s="117">
        <f t="shared" si="93"/>
        <v>1000000</v>
      </c>
      <c r="L3761" s="204" t="s">
        <v>2558</v>
      </c>
    </row>
    <row r="3762" spans="1:12" x14ac:dyDescent="0.35">
      <c r="A3762" s="23">
        <v>22020309</v>
      </c>
      <c r="B3762" s="437" t="s">
        <v>2893</v>
      </c>
      <c r="C3762" s="23">
        <v>70133</v>
      </c>
      <c r="D3762" s="24">
        <v>0</v>
      </c>
      <c r="E3762" s="25">
        <v>2101</v>
      </c>
      <c r="F3762" s="23">
        <v>10721300</v>
      </c>
      <c r="G3762" s="26" t="s">
        <v>156</v>
      </c>
      <c r="H3762" s="101"/>
      <c r="I3762" s="255"/>
      <c r="J3762" s="106"/>
      <c r="K3762" s="101">
        <f t="shared" si="93"/>
        <v>0</v>
      </c>
      <c r="L3762" s="199"/>
    </row>
    <row r="3763" spans="1:12" x14ac:dyDescent="0.35">
      <c r="A3763" s="23">
        <v>22020309</v>
      </c>
      <c r="B3763" s="437" t="s">
        <v>2893</v>
      </c>
      <c r="C3763" s="23">
        <v>70131</v>
      </c>
      <c r="D3763" s="24">
        <v>0</v>
      </c>
      <c r="E3763" s="25">
        <v>2101</v>
      </c>
      <c r="F3763" s="23">
        <v>10721300</v>
      </c>
      <c r="G3763" s="26" t="s">
        <v>156</v>
      </c>
      <c r="H3763" s="101">
        <v>1500000</v>
      </c>
      <c r="I3763" s="255">
        <v>0</v>
      </c>
      <c r="J3763" s="106"/>
      <c r="K3763" s="101">
        <f t="shared" si="93"/>
        <v>1500000</v>
      </c>
      <c r="L3763" s="199"/>
    </row>
    <row r="3764" spans="1:12" x14ac:dyDescent="0.35">
      <c r="A3764" s="23">
        <v>22020309</v>
      </c>
      <c r="B3764" s="437" t="s">
        <v>2893</v>
      </c>
      <c r="C3764" s="23">
        <v>70133</v>
      </c>
      <c r="D3764" s="24">
        <v>0</v>
      </c>
      <c r="E3764" s="23">
        <v>2101</v>
      </c>
      <c r="F3764" s="23">
        <v>10721300</v>
      </c>
      <c r="G3764" s="26" t="s">
        <v>156</v>
      </c>
      <c r="H3764" s="101">
        <v>500000</v>
      </c>
      <c r="I3764" s="255">
        <v>0</v>
      </c>
      <c r="J3764" s="106"/>
      <c r="K3764" s="101">
        <f t="shared" si="93"/>
        <v>500000</v>
      </c>
      <c r="L3764" s="199"/>
    </row>
    <row r="3765" spans="1:12" x14ac:dyDescent="0.35">
      <c r="A3765" s="23">
        <v>22020309</v>
      </c>
      <c r="B3765" s="437" t="s">
        <v>2893</v>
      </c>
      <c r="C3765" s="23">
        <v>70131</v>
      </c>
      <c r="D3765" s="24">
        <v>0</v>
      </c>
      <c r="E3765" s="25">
        <v>2101</v>
      </c>
      <c r="F3765" s="23">
        <v>10721300</v>
      </c>
      <c r="G3765" s="26" t="s">
        <v>156</v>
      </c>
      <c r="H3765" s="101">
        <v>26730</v>
      </c>
      <c r="I3765" s="255"/>
      <c r="J3765" s="106"/>
      <c r="K3765" s="101">
        <f t="shared" si="93"/>
        <v>26730</v>
      </c>
      <c r="L3765" s="199"/>
    </row>
    <row r="3766" spans="1:12" x14ac:dyDescent="0.35">
      <c r="A3766" s="23">
        <v>22020308</v>
      </c>
      <c r="B3766" s="437" t="s">
        <v>2890</v>
      </c>
      <c r="C3766" s="23">
        <v>71033</v>
      </c>
      <c r="D3766" s="24">
        <v>0</v>
      </c>
      <c r="E3766" s="25">
        <v>1100</v>
      </c>
      <c r="F3766" s="23">
        <v>10721300</v>
      </c>
      <c r="G3766" s="26" t="s">
        <v>242</v>
      </c>
      <c r="H3766" s="27">
        <v>0</v>
      </c>
      <c r="I3766" s="282"/>
      <c r="J3766" s="41"/>
      <c r="K3766" s="27">
        <f t="shared" si="93"/>
        <v>0</v>
      </c>
      <c r="L3766" s="199"/>
    </row>
    <row r="3767" spans="1:12" x14ac:dyDescent="0.35">
      <c r="A3767" s="23">
        <v>22020308</v>
      </c>
      <c r="B3767" s="437" t="s">
        <v>2890</v>
      </c>
      <c r="C3767" s="23">
        <v>70131</v>
      </c>
      <c r="D3767" s="24">
        <v>0</v>
      </c>
      <c r="E3767" s="25">
        <v>2101</v>
      </c>
      <c r="F3767" s="23">
        <v>10721300</v>
      </c>
      <c r="G3767" s="26" t="s">
        <v>242</v>
      </c>
      <c r="H3767" s="41">
        <v>792000</v>
      </c>
      <c r="I3767" s="220">
        <v>500000</v>
      </c>
      <c r="J3767" s="41"/>
      <c r="K3767" s="27">
        <f t="shared" si="93"/>
        <v>792000</v>
      </c>
      <c r="L3767" s="201"/>
    </row>
    <row r="3768" spans="1:12" x14ac:dyDescent="0.35">
      <c r="A3768" s="23">
        <v>22020308</v>
      </c>
      <c r="B3768" s="437" t="s">
        <v>2891</v>
      </c>
      <c r="C3768" s="23">
        <v>70131</v>
      </c>
      <c r="D3768" s="24">
        <v>0</v>
      </c>
      <c r="E3768" s="25">
        <v>2101</v>
      </c>
      <c r="F3768" s="23">
        <v>10720500</v>
      </c>
      <c r="G3768" s="26" t="s">
        <v>242</v>
      </c>
      <c r="H3768" s="67">
        <v>3150</v>
      </c>
      <c r="I3768" s="224">
        <v>0</v>
      </c>
      <c r="J3768" s="67">
        <v>1850</v>
      </c>
      <c r="K3768" s="67">
        <f t="shared" si="93"/>
        <v>5000</v>
      </c>
      <c r="L3768" s="199"/>
    </row>
    <row r="3769" spans="1:12" x14ac:dyDescent="0.35">
      <c r="A3769" s="23">
        <v>22020308</v>
      </c>
      <c r="B3769" s="437" t="s">
        <v>2891</v>
      </c>
      <c r="C3769" s="23">
        <v>70131</v>
      </c>
      <c r="D3769" s="24">
        <v>0</v>
      </c>
      <c r="E3769" s="25">
        <v>2101</v>
      </c>
      <c r="F3769" s="23">
        <v>10721300</v>
      </c>
      <c r="G3769" s="26" t="s">
        <v>242</v>
      </c>
      <c r="H3769" s="67">
        <v>350070</v>
      </c>
      <c r="I3769" s="224">
        <v>251600</v>
      </c>
      <c r="J3769" s="67"/>
      <c r="K3769" s="67">
        <f t="shared" si="93"/>
        <v>350070</v>
      </c>
      <c r="L3769" s="199"/>
    </row>
    <row r="3770" spans="1:12" x14ac:dyDescent="0.35">
      <c r="A3770" s="23">
        <v>22020308</v>
      </c>
      <c r="B3770" s="437" t="s">
        <v>2891</v>
      </c>
      <c r="C3770" s="23">
        <v>70133</v>
      </c>
      <c r="D3770" s="24">
        <v>0</v>
      </c>
      <c r="E3770" s="25">
        <v>2101</v>
      </c>
      <c r="F3770" s="23">
        <v>10721300</v>
      </c>
      <c r="G3770" s="26" t="s">
        <v>242</v>
      </c>
      <c r="H3770" s="27">
        <v>262500</v>
      </c>
      <c r="I3770" s="215">
        <v>240000</v>
      </c>
      <c r="J3770" s="27">
        <v>487500</v>
      </c>
      <c r="K3770" s="27">
        <f t="shared" si="93"/>
        <v>750000</v>
      </c>
      <c r="L3770" s="199"/>
    </row>
    <row r="3771" spans="1:12" x14ac:dyDescent="0.35">
      <c r="A3771" s="23">
        <v>22020308</v>
      </c>
      <c r="B3771" s="437" t="s">
        <v>2892</v>
      </c>
      <c r="C3771" s="23">
        <v>70133</v>
      </c>
      <c r="D3771" s="24">
        <v>0</v>
      </c>
      <c r="E3771" s="25">
        <v>2101</v>
      </c>
      <c r="F3771" s="23">
        <v>10721300</v>
      </c>
      <c r="G3771" s="26" t="s">
        <v>242</v>
      </c>
      <c r="H3771" s="27">
        <v>1197000</v>
      </c>
      <c r="I3771" s="215"/>
      <c r="J3771" s="27"/>
      <c r="K3771" s="27">
        <f t="shared" si="93"/>
        <v>1197000</v>
      </c>
      <c r="L3771" s="199"/>
    </row>
    <row r="3772" spans="1:12" x14ac:dyDescent="0.35">
      <c r="A3772" s="23">
        <v>22020308</v>
      </c>
      <c r="B3772" s="437" t="s">
        <v>2893</v>
      </c>
      <c r="C3772" s="23">
        <v>70133</v>
      </c>
      <c r="D3772" s="24">
        <v>0</v>
      </c>
      <c r="E3772" s="25">
        <v>2101</v>
      </c>
      <c r="F3772" s="23">
        <v>10721300</v>
      </c>
      <c r="G3772" s="26" t="s">
        <v>242</v>
      </c>
      <c r="H3772" s="27">
        <v>96600</v>
      </c>
      <c r="I3772" s="215">
        <v>57500</v>
      </c>
      <c r="J3772" s="27">
        <v>253400</v>
      </c>
      <c r="K3772" s="27">
        <f t="shared" ref="K3772:K3777" si="94">SUM(H3772,J3772)</f>
        <v>350000</v>
      </c>
      <c r="L3772" s="199"/>
    </row>
    <row r="3773" spans="1:12" x14ac:dyDescent="0.35">
      <c r="A3773" s="23">
        <v>22020308</v>
      </c>
      <c r="B3773" s="437" t="s">
        <v>2893</v>
      </c>
      <c r="C3773" s="23">
        <v>70131</v>
      </c>
      <c r="D3773" s="24">
        <v>0</v>
      </c>
      <c r="E3773" s="25">
        <v>2101</v>
      </c>
      <c r="F3773" s="23">
        <v>10721300</v>
      </c>
      <c r="G3773" s="26" t="s">
        <v>242</v>
      </c>
      <c r="H3773" s="67">
        <v>84084</v>
      </c>
      <c r="I3773" s="224">
        <v>0</v>
      </c>
      <c r="J3773" s="68">
        <v>215916</v>
      </c>
      <c r="K3773" s="67">
        <f t="shared" si="94"/>
        <v>300000</v>
      </c>
      <c r="L3773" s="199"/>
    </row>
    <row r="3774" spans="1:12" x14ac:dyDescent="0.35">
      <c r="A3774" s="23">
        <v>22020308</v>
      </c>
      <c r="B3774" s="437" t="s">
        <v>2893</v>
      </c>
      <c r="C3774" s="23">
        <v>70131</v>
      </c>
      <c r="D3774" s="24">
        <v>0</v>
      </c>
      <c r="E3774" s="25">
        <v>2101</v>
      </c>
      <c r="F3774" s="23">
        <v>10721300</v>
      </c>
      <c r="G3774" s="26" t="s">
        <v>242</v>
      </c>
      <c r="H3774" s="101">
        <v>54000</v>
      </c>
      <c r="I3774" s="255"/>
      <c r="J3774" s="102"/>
      <c r="K3774" s="101">
        <f t="shared" si="94"/>
        <v>54000</v>
      </c>
      <c r="L3774" s="199"/>
    </row>
    <row r="3775" spans="1:12" x14ac:dyDescent="0.35">
      <c r="A3775" s="54">
        <v>22020308</v>
      </c>
      <c r="B3775" s="437" t="s">
        <v>2893</v>
      </c>
      <c r="C3775" s="54">
        <v>70133</v>
      </c>
      <c r="D3775" s="55">
        <v>0</v>
      </c>
      <c r="E3775" s="56">
        <v>2101</v>
      </c>
      <c r="F3775" s="54">
        <v>10721300</v>
      </c>
      <c r="G3775" s="57" t="s">
        <v>242</v>
      </c>
      <c r="H3775" s="58">
        <v>668250</v>
      </c>
      <c r="I3775" s="221">
        <v>100000</v>
      </c>
      <c r="J3775" s="87"/>
      <c r="K3775" s="58">
        <f t="shared" si="94"/>
        <v>668250</v>
      </c>
      <c r="L3775" s="204" t="s">
        <v>2557</v>
      </c>
    </row>
    <row r="3776" spans="1:12" x14ac:dyDescent="0.35">
      <c r="A3776" s="23">
        <v>22020308</v>
      </c>
      <c r="B3776" s="437" t="s">
        <v>2893</v>
      </c>
      <c r="C3776" s="23">
        <v>70133</v>
      </c>
      <c r="D3776" s="24">
        <v>0</v>
      </c>
      <c r="E3776" s="25">
        <v>2101</v>
      </c>
      <c r="F3776" s="23">
        <v>10721300</v>
      </c>
      <c r="G3776" s="26" t="s">
        <v>242</v>
      </c>
      <c r="H3776" s="101"/>
      <c r="I3776" s="255"/>
      <c r="J3776" s="106"/>
      <c r="K3776" s="101">
        <f t="shared" si="94"/>
        <v>0</v>
      </c>
      <c r="L3776" s="199"/>
    </row>
    <row r="3777" spans="1:12" x14ac:dyDescent="0.35">
      <c r="A3777" s="23">
        <v>22020307</v>
      </c>
      <c r="B3777" s="437" t="s">
        <v>2890</v>
      </c>
      <c r="C3777" s="23">
        <v>70133</v>
      </c>
      <c r="D3777" s="24">
        <v>0</v>
      </c>
      <c r="E3777" s="25">
        <v>2101</v>
      </c>
      <c r="F3777" s="23">
        <v>10721300</v>
      </c>
      <c r="G3777" s="26" t="s">
        <v>155</v>
      </c>
      <c r="H3777" s="67">
        <v>6400000</v>
      </c>
      <c r="I3777" s="224">
        <v>1500000</v>
      </c>
      <c r="J3777" s="67"/>
      <c r="K3777" s="428">
        <f t="shared" si="94"/>
        <v>6400000</v>
      </c>
      <c r="L3777" s="199"/>
    </row>
    <row r="3778" spans="1:12" x14ac:dyDescent="0.35">
      <c r="A3778" s="411">
        <v>22020307</v>
      </c>
      <c r="B3778" s="437" t="s">
        <v>2890</v>
      </c>
      <c r="C3778" s="411">
        <v>70133</v>
      </c>
      <c r="D3778" s="411" t="s">
        <v>192</v>
      </c>
      <c r="E3778" s="413" t="s">
        <v>193</v>
      </c>
      <c r="F3778" s="411" t="s">
        <v>194</v>
      </c>
      <c r="G3778" s="416" t="s">
        <v>155</v>
      </c>
      <c r="H3778" s="418">
        <v>1457400</v>
      </c>
      <c r="I3778" s="421">
        <v>474000</v>
      </c>
      <c r="J3778" s="425">
        <v>6755158.6500000004</v>
      </c>
      <c r="K3778" s="539">
        <f>H3778+J3778</f>
        <v>8212558.6500000004</v>
      </c>
      <c r="L3778" s="202"/>
    </row>
    <row r="3779" spans="1:12" x14ac:dyDescent="0.35">
      <c r="A3779" s="23">
        <v>22020307</v>
      </c>
      <c r="B3779" s="437" t="s">
        <v>2890</v>
      </c>
      <c r="C3779" s="23">
        <v>70131</v>
      </c>
      <c r="D3779" s="24">
        <v>0</v>
      </c>
      <c r="E3779" s="25">
        <v>2101</v>
      </c>
      <c r="F3779" s="23">
        <v>10721300</v>
      </c>
      <c r="G3779" s="26" t="s">
        <v>155</v>
      </c>
      <c r="H3779" s="27">
        <v>739200</v>
      </c>
      <c r="I3779" s="215">
        <v>1400</v>
      </c>
      <c r="J3779" s="27"/>
      <c r="K3779" s="27">
        <f t="shared" ref="K3779:K3801" si="95">SUM(H3779,J3779)</f>
        <v>739200</v>
      </c>
      <c r="L3779" s="201"/>
    </row>
    <row r="3780" spans="1:12" x14ac:dyDescent="0.35">
      <c r="A3780" s="23">
        <v>22020307</v>
      </c>
      <c r="B3780" s="437" t="s">
        <v>2891</v>
      </c>
      <c r="C3780" s="23">
        <v>70131</v>
      </c>
      <c r="D3780" s="24">
        <v>0</v>
      </c>
      <c r="E3780" s="25">
        <v>2101</v>
      </c>
      <c r="F3780" s="23">
        <v>10720500</v>
      </c>
      <c r="G3780" s="26" t="s">
        <v>155</v>
      </c>
      <c r="H3780" s="67"/>
      <c r="I3780" s="224">
        <v>368500</v>
      </c>
      <c r="J3780" s="68">
        <v>1200000</v>
      </c>
      <c r="K3780" s="83">
        <f t="shared" si="95"/>
        <v>1200000</v>
      </c>
      <c r="L3780" s="199"/>
    </row>
    <row r="3781" spans="1:12" x14ac:dyDescent="0.35">
      <c r="A3781" s="23">
        <v>22020307</v>
      </c>
      <c r="B3781" s="437" t="s">
        <v>2891</v>
      </c>
      <c r="C3781" s="23">
        <v>70740</v>
      </c>
      <c r="D3781" s="24">
        <v>0</v>
      </c>
      <c r="E3781" s="25">
        <v>2101</v>
      </c>
      <c r="F3781" s="23">
        <v>10721300</v>
      </c>
      <c r="G3781" s="26" t="s">
        <v>155</v>
      </c>
      <c r="H3781" s="27">
        <v>146790</v>
      </c>
      <c r="I3781" s="215">
        <v>5000</v>
      </c>
      <c r="J3781" s="27"/>
      <c r="K3781" s="27">
        <f t="shared" si="95"/>
        <v>146790</v>
      </c>
      <c r="L3781" s="200"/>
    </row>
    <row r="3782" spans="1:12" x14ac:dyDescent="0.35">
      <c r="A3782" s="23">
        <v>22020307</v>
      </c>
      <c r="B3782" s="437" t="s">
        <v>2891</v>
      </c>
      <c r="C3782" s="23">
        <v>70131</v>
      </c>
      <c r="D3782" s="24">
        <v>0</v>
      </c>
      <c r="E3782" s="25">
        <v>2101</v>
      </c>
      <c r="F3782" s="23">
        <v>10721300</v>
      </c>
      <c r="G3782" s="26" t="s">
        <v>155</v>
      </c>
      <c r="H3782" s="67">
        <v>405300</v>
      </c>
      <c r="I3782" s="224"/>
      <c r="J3782" s="67"/>
      <c r="K3782" s="67">
        <f t="shared" si="95"/>
        <v>405300</v>
      </c>
      <c r="L3782" s="199"/>
    </row>
    <row r="3783" spans="1:12" x14ac:dyDescent="0.35">
      <c r="A3783" s="23">
        <v>22020307</v>
      </c>
      <c r="B3783" s="437" t="s">
        <v>2892</v>
      </c>
      <c r="C3783" s="23">
        <v>70133</v>
      </c>
      <c r="D3783" s="24">
        <v>0</v>
      </c>
      <c r="E3783" s="25">
        <v>2101</v>
      </c>
      <c r="F3783" s="23">
        <v>10721300</v>
      </c>
      <c r="G3783" s="26" t="s">
        <v>155</v>
      </c>
      <c r="H3783" s="27">
        <v>2299500</v>
      </c>
      <c r="I3783" s="215">
        <v>291000</v>
      </c>
      <c r="J3783" s="27"/>
      <c r="K3783" s="27">
        <f t="shared" si="95"/>
        <v>2299500</v>
      </c>
      <c r="L3783" s="199"/>
    </row>
    <row r="3784" spans="1:12" x14ac:dyDescent="0.35">
      <c r="A3784" s="23">
        <v>22020307</v>
      </c>
      <c r="B3784" s="437" t="s">
        <v>2893</v>
      </c>
      <c r="C3784" s="23">
        <v>70133</v>
      </c>
      <c r="D3784" s="24">
        <v>0</v>
      </c>
      <c r="E3784" s="25">
        <v>2101</v>
      </c>
      <c r="F3784" s="23">
        <v>10721300</v>
      </c>
      <c r="G3784" s="26" t="s">
        <v>155</v>
      </c>
      <c r="H3784" s="67">
        <v>2753394</v>
      </c>
      <c r="I3784" s="224">
        <v>350000</v>
      </c>
      <c r="J3784" s="67"/>
      <c r="K3784" s="67">
        <f t="shared" si="95"/>
        <v>2753394</v>
      </c>
      <c r="L3784" s="199"/>
    </row>
    <row r="3785" spans="1:12" x14ac:dyDescent="0.35">
      <c r="A3785" s="34">
        <v>22020307</v>
      </c>
      <c r="B3785" s="437" t="s">
        <v>2893</v>
      </c>
      <c r="C3785" s="34">
        <v>70131</v>
      </c>
      <c r="D3785" s="35">
        <v>0</v>
      </c>
      <c r="E3785" s="36">
        <v>2101</v>
      </c>
      <c r="F3785" s="34">
        <v>10721300</v>
      </c>
      <c r="G3785" s="37" t="s">
        <v>155</v>
      </c>
      <c r="H3785" s="70">
        <v>420000</v>
      </c>
      <c r="I3785" s="223">
        <v>0</v>
      </c>
      <c r="J3785" s="70">
        <v>80000</v>
      </c>
      <c r="K3785" s="70">
        <f t="shared" si="95"/>
        <v>500000</v>
      </c>
      <c r="L3785" s="198"/>
    </row>
    <row r="3786" spans="1:12" x14ac:dyDescent="0.35">
      <c r="A3786" s="23">
        <v>22020307</v>
      </c>
      <c r="B3786" s="437" t="s">
        <v>2893</v>
      </c>
      <c r="C3786" s="23">
        <v>70133</v>
      </c>
      <c r="D3786" s="24">
        <v>0</v>
      </c>
      <c r="E3786" s="25">
        <v>2101</v>
      </c>
      <c r="F3786" s="23">
        <v>10721300</v>
      </c>
      <c r="G3786" s="26" t="s">
        <v>155</v>
      </c>
      <c r="H3786" s="101">
        <v>15606780</v>
      </c>
      <c r="I3786" s="255">
        <v>1057550</v>
      </c>
      <c r="J3786" s="101"/>
      <c r="K3786" s="101">
        <f t="shared" si="95"/>
        <v>15606780</v>
      </c>
      <c r="L3786" s="200"/>
    </row>
    <row r="3787" spans="1:12" x14ac:dyDescent="0.35">
      <c r="A3787" s="23">
        <v>22020307</v>
      </c>
      <c r="B3787" s="437" t="s">
        <v>2893</v>
      </c>
      <c r="C3787" s="23">
        <v>70131</v>
      </c>
      <c r="D3787" s="24">
        <v>0</v>
      </c>
      <c r="E3787" s="25">
        <v>2101</v>
      </c>
      <c r="F3787" s="23">
        <v>10721300</v>
      </c>
      <c r="G3787" s="26" t="s">
        <v>155</v>
      </c>
      <c r="H3787" s="101">
        <v>320775</v>
      </c>
      <c r="I3787" s="255">
        <v>48000</v>
      </c>
      <c r="J3787" s="101"/>
      <c r="K3787" s="101">
        <f t="shared" si="95"/>
        <v>320775</v>
      </c>
      <c r="L3787" s="199"/>
    </row>
    <row r="3788" spans="1:12" x14ac:dyDescent="0.35">
      <c r="A3788" s="23">
        <v>22020307</v>
      </c>
      <c r="B3788" s="437" t="s">
        <v>2893</v>
      </c>
      <c r="C3788" s="23">
        <v>70131</v>
      </c>
      <c r="D3788" s="24">
        <v>0</v>
      </c>
      <c r="E3788" s="25">
        <v>2101</v>
      </c>
      <c r="F3788" s="23">
        <v>10721300</v>
      </c>
      <c r="G3788" s="26" t="s">
        <v>155</v>
      </c>
      <c r="H3788" s="41">
        <v>50000000</v>
      </c>
      <c r="I3788" s="220">
        <v>96200</v>
      </c>
      <c r="J3788" s="41">
        <v>-30000000</v>
      </c>
      <c r="K3788" s="27">
        <f t="shared" si="95"/>
        <v>20000000</v>
      </c>
      <c r="L3788" s="199"/>
    </row>
    <row r="3789" spans="1:12" ht="51" x14ac:dyDescent="0.35">
      <c r="A3789" s="54">
        <v>22020307</v>
      </c>
      <c r="B3789" s="437" t="s">
        <v>2893</v>
      </c>
      <c r="C3789" s="54">
        <v>70133</v>
      </c>
      <c r="D3789" s="55">
        <v>0</v>
      </c>
      <c r="E3789" s="54">
        <v>2101</v>
      </c>
      <c r="F3789" s="54">
        <v>10721300</v>
      </c>
      <c r="G3789" s="86" t="s">
        <v>955</v>
      </c>
      <c r="H3789" s="117">
        <v>93767</v>
      </c>
      <c r="I3789" s="263">
        <v>0</v>
      </c>
      <c r="J3789" s="117"/>
      <c r="K3789" s="117">
        <f t="shared" si="95"/>
        <v>93767</v>
      </c>
      <c r="L3789" s="204" t="s">
        <v>2556</v>
      </c>
    </row>
    <row r="3790" spans="1:12" x14ac:dyDescent="0.35">
      <c r="A3790" s="54">
        <v>22020307</v>
      </c>
      <c r="B3790" s="437" t="s">
        <v>2893</v>
      </c>
      <c r="C3790" s="54">
        <v>70133</v>
      </c>
      <c r="D3790" s="55">
        <v>0</v>
      </c>
      <c r="E3790" s="56">
        <v>2101</v>
      </c>
      <c r="F3790" s="54">
        <v>10721300</v>
      </c>
      <c r="G3790" s="57" t="s">
        <v>155</v>
      </c>
      <c r="H3790" s="58">
        <v>131172062.7</v>
      </c>
      <c r="I3790" s="221">
        <v>32842695.149999999</v>
      </c>
      <c r="J3790" s="58"/>
      <c r="K3790" s="58">
        <f t="shared" si="95"/>
        <v>131172062.7</v>
      </c>
      <c r="L3790" s="204" t="s">
        <v>2557</v>
      </c>
    </row>
    <row r="3791" spans="1:12" x14ac:dyDescent="0.35">
      <c r="A3791" s="54">
        <v>22020307</v>
      </c>
      <c r="B3791" s="437" t="s">
        <v>2893</v>
      </c>
      <c r="C3791" s="54">
        <v>70131</v>
      </c>
      <c r="D3791" s="55">
        <v>0</v>
      </c>
      <c r="E3791" s="56">
        <v>2101</v>
      </c>
      <c r="F3791" s="54">
        <v>10721300</v>
      </c>
      <c r="G3791" s="57" t="s">
        <v>155</v>
      </c>
      <c r="H3791" s="117">
        <v>1163400</v>
      </c>
      <c r="I3791" s="263"/>
      <c r="J3791" s="117"/>
      <c r="K3791" s="117">
        <f t="shared" si="95"/>
        <v>1163400</v>
      </c>
      <c r="L3791" s="204" t="s">
        <v>2558</v>
      </c>
    </row>
    <row r="3792" spans="1:12" x14ac:dyDescent="0.35">
      <c r="A3792" s="23">
        <v>22020307</v>
      </c>
      <c r="B3792" s="437" t="s">
        <v>2893</v>
      </c>
      <c r="C3792" s="23">
        <v>70131</v>
      </c>
      <c r="D3792" s="24">
        <v>0</v>
      </c>
      <c r="E3792" s="25">
        <v>2101</v>
      </c>
      <c r="F3792" s="23">
        <v>10721300</v>
      </c>
      <c r="G3792" s="26" t="s">
        <v>155</v>
      </c>
      <c r="H3792" s="101">
        <v>50000</v>
      </c>
      <c r="I3792" s="255">
        <v>0</v>
      </c>
      <c r="J3792" s="106"/>
      <c r="K3792" s="101">
        <f t="shared" si="95"/>
        <v>50000</v>
      </c>
      <c r="L3792" s="199"/>
    </row>
    <row r="3793" spans="1:12" x14ac:dyDescent="0.35">
      <c r="A3793" s="23">
        <v>22020307</v>
      </c>
      <c r="B3793" s="437" t="s">
        <v>2893</v>
      </c>
      <c r="C3793" s="23">
        <v>70133</v>
      </c>
      <c r="D3793" s="24">
        <v>0</v>
      </c>
      <c r="E3793" s="23">
        <v>2101</v>
      </c>
      <c r="F3793" s="23">
        <v>10721300</v>
      </c>
      <c r="G3793" s="26" t="s">
        <v>155</v>
      </c>
      <c r="H3793" s="101">
        <v>500000</v>
      </c>
      <c r="I3793" s="255">
        <v>0</v>
      </c>
      <c r="J3793" s="106"/>
      <c r="K3793" s="101">
        <f t="shared" si="95"/>
        <v>500000</v>
      </c>
      <c r="L3793" s="199"/>
    </row>
    <row r="3794" spans="1:12" x14ac:dyDescent="0.35">
      <c r="A3794" s="23">
        <v>22020306</v>
      </c>
      <c r="B3794" s="437" t="s">
        <v>2890</v>
      </c>
      <c r="C3794" s="23">
        <v>70133</v>
      </c>
      <c r="D3794" s="24">
        <v>0</v>
      </c>
      <c r="E3794" s="25">
        <v>2101</v>
      </c>
      <c r="F3794" s="23">
        <v>10721300</v>
      </c>
      <c r="G3794" s="26" t="s">
        <v>154</v>
      </c>
      <c r="H3794" s="67">
        <v>2000000</v>
      </c>
      <c r="I3794" s="224"/>
      <c r="J3794" s="67"/>
      <c r="K3794" s="428">
        <f t="shared" si="95"/>
        <v>2000000</v>
      </c>
      <c r="L3794" s="199"/>
    </row>
    <row r="3795" spans="1:12" x14ac:dyDescent="0.35">
      <c r="A3795" s="23">
        <v>22020306</v>
      </c>
      <c r="B3795" s="437" t="s">
        <v>2890</v>
      </c>
      <c r="C3795" s="23">
        <v>70131</v>
      </c>
      <c r="D3795" s="24">
        <v>0</v>
      </c>
      <c r="E3795" s="25">
        <v>2101</v>
      </c>
      <c r="F3795" s="23">
        <v>10721300</v>
      </c>
      <c r="G3795" s="26" t="s">
        <v>154</v>
      </c>
      <c r="H3795" s="27">
        <v>304500</v>
      </c>
      <c r="I3795" s="215">
        <v>1088700</v>
      </c>
      <c r="J3795" s="27"/>
      <c r="K3795" s="27">
        <f t="shared" si="95"/>
        <v>304500</v>
      </c>
      <c r="L3795" s="199"/>
    </row>
    <row r="3796" spans="1:12" x14ac:dyDescent="0.35">
      <c r="A3796" s="23">
        <v>22020306</v>
      </c>
      <c r="B3796" s="437" t="s">
        <v>2890</v>
      </c>
      <c r="C3796" s="23">
        <v>70133</v>
      </c>
      <c r="D3796" s="24">
        <v>0</v>
      </c>
      <c r="E3796" s="25">
        <v>2101</v>
      </c>
      <c r="F3796" s="23">
        <v>10721300</v>
      </c>
      <c r="G3796" s="26" t="s">
        <v>154</v>
      </c>
      <c r="H3796" s="67">
        <v>7846450</v>
      </c>
      <c r="I3796" s="224">
        <v>5970000</v>
      </c>
      <c r="J3796" s="271">
        <v>-4000000</v>
      </c>
      <c r="K3796" s="67">
        <f t="shared" si="95"/>
        <v>3846450</v>
      </c>
      <c r="L3796" s="199"/>
    </row>
    <row r="3797" spans="1:12" x14ac:dyDescent="0.35">
      <c r="A3797" s="23">
        <v>22020306</v>
      </c>
      <c r="B3797" s="437" t="s">
        <v>2890</v>
      </c>
      <c r="C3797" s="23">
        <v>71033</v>
      </c>
      <c r="D3797" s="24">
        <v>0</v>
      </c>
      <c r="E3797" s="25">
        <v>1100</v>
      </c>
      <c r="F3797" s="23">
        <v>10721300</v>
      </c>
      <c r="G3797" s="26" t="s">
        <v>154</v>
      </c>
      <c r="H3797" s="27">
        <v>67000000</v>
      </c>
      <c r="I3797" s="282"/>
      <c r="J3797" s="27">
        <v>-40000000</v>
      </c>
      <c r="K3797" s="27">
        <f t="shared" si="95"/>
        <v>27000000</v>
      </c>
      <c r="L3797" s="199"/>
    </row>
    <row r="3798" spans="1:12" x14ac:dyDescent="0.35">
      <c r="A3798" s="23">
        <v>22020306</v>
      </c>
      <c r="B3798" s="437" t="s">
        <v>2890</v>
      </c>
      <c r="C3798" s="23">
        <v>70131</v>
      </c>
      <c r="D3798" s="24">
        <v>0</v>
      </c>
      <c r="E3798" s="25">
        <v>2101</v>
      </c>
      <c r="F3798" s="23">
        <v>10721300</v>
      </c>
      <c r="G3798" s="26" t="s">
        <v>154</v>
      </c>
      <c r="H3798" s="41">
        <v>360000</v>
      </c>
      <c r="I3798" s="220"/>
      <c r="J3798" s="41"/>
      <c r="K3798" s="27">
        <f t="shared" si="95"/>
        <v>360000</v>
      </c>
      <c r="L3798" s="201"/>
    </row>
    <row r="3799" spans="1:12" x14ac:dyDescent="0.35">
      <c r="A3799" s="23">
        <v>22020306</v>
      </c>
      <c r="B3799" s="437" t="s">
        <v>2891</v>
      </c>
      <c r="C3799" s="23">
        <v>70131</v>
      </c>
      <c r="D3799" s="24">
        <v>0</v>
      </c>
      <c r="E3799" s="25">
        <v>2101</v>
      </c>
      <c r="F3799" s="23">
        <v>10720500</v>
      </c>
      <c r="G3799" s="26" t="s">
        <v>154</v>
      </c>
      <c r="H3799" s="67">
        <v>715428</v>
      </c>
      <c r="I3799" s="224">
        <v>2225200</v>
      </c>
      <c r="J3799" s="67">
        <v>4450400</v>
      </c>
      <c r="K3799" s="67">
        <f t="shared" si="95"/>
        <v>5165828</v>
      </c>
      <c r="L3799" s="199"/>
    </row>
    <row r="3800" spans="1:12" x14ac:dyDescent="0.35">
      <c r="A3800" s="23">
        <v>22020306</v>
      </c>
      <c r="B3800" s="437" t="s">
        <v>2891</v>
      </c>
      <c r="C3800" s="23">
        <v>70133</v>
      </c>
      <c r="D3800" s="24" t="s">
        <v>192</v>
      </c>
      <c r="E3800" s="85" t="s">
        <v>2619</v>
      </c>
      <c r="F3800" s="23">
        <v>10721300</v>
      </c>
      <c r="G3800" s="26" t="s">
        <v>154</v>
      </c>
      <c r="H3800" s="27">
        <v>0</v>
      </c>
      <c r="I3800" s="215"/>
      <c r="J3800" s="41">
        <v>200000</v>
      </c>
      <c r="K3800" s="27">
        <f t="shared" si="95"/>
        <v>200000</v>
      </c>
      <c r="L3800" s="199"/>
    </row>
    <row r="3801" spans="1:12" x14ac:dyDescent="0.35">
      <c r="A3801" s="411">
        <v>22020306</v>
      </c>
      <c r="B3801" s="437" t="s">
        <v>2891</v>
      </c>
      <c r="C3801" s="411">
        <v>70131</v>
      </c>
      <c r="D3801" s="411" t="s">
        <v>192</v>
      </c>
      <c r="E3801" s="413" t="s">
        <v>193</v>
      </c>
      <c r="F3801" s="411">
        <v>10721300</v>
      </c>
      <c r="G3801" s="416" t="s">
        <v>154</v>
      </c>
      <c r="H3801" s="419">
        <v>71334.899999999994</v>
      </c>
      <c r="I3801" s="422"/>
      <c r="J3801" s="425"/>
      <c r="K3801" s="538">
        <f t="shared" si="95"/>
        <v>71334.899999999994</v>
      </c>
      <c r="L3801" s="395"/>
    </row>
    <row r="3802" spans="1:12" x14ac:dyDescent="0.35">
      <c r="A3802" s="23">
        <v>22020306</v>
      </c>
      <c r="B3802" s="437" t="s">
        <v>2891</v>
      </c>
      <c r="C3802" s="23">
        <v>70131</v>
      </c>
      <c r="D3802" s="24">
        <v>0</v>
      </c>
      <c r="E3802" s="25">
        <v>2101</v>
      </c>
      <c r="F3802" s="23">
        <v>10721300</v>
      </c>
      <c r="G3802" s="26" t="s">
        <v>154</v>
      </c>
      <c r="H3802" s="27">
        <v>24000000</v>
      </c>
      <c r="I3802" s="215"/>
      <c r="J3802" s="41">
        <v>-10000000</v>
      </c>
      <c r="K3802" s="27">
        <f>H3802+J3802</f>
        <v>14000000</v>
      </c>
      <c r="L3802" s="199"/>
    </row>
    <row r="3803" spans="1:12" x14ac:dyDescent="0.35">
      <c r="A3803" s="23">
        <v>22020306</v>
      </c>
      <c r="B3803" s="437" t="s">
        <v>2891</v>
      </c>
      <c r="C3803" s="23">
        <v>70131</v>
      </c>
      <c r="D3803" s="24">
        <v>0</v>
      </c>
      <c r="E3803" s="25">
        <v>2101</v>
      </c>
      <c r="F3803" s="23">
        <v>10721300</v>
      </c>
      <c r="G3803" s="26" t="s">
        <v>154</v>
      </c>
      <c r="H3803" s="67">
        <v>3150000</v>
      </c>
      <c r="I3803" s="224"/>
      <c r="J3803" s="84"/>
      <c r="K3803" s="67">
        <f>SUM(H3803,J3803)</f>
        <v>3150000</v>
      </c>
      <c r="L3803" s="199"/>
    </row>
    <row r="3804" spans="1:12" x14ac:dyDescent="0.35">
      <c r="A3804" s="23">
        <v>22020306</v>
      </c>
      <c r="B3804" s="437" t="s">
        <v>2891</v>
      </c>
      <c r="C3804" s="23">
        <v>70133</v>
      </c>
      <c r="D3804" s="24">
        <v>0</v>
      </c>
      <c r="E3804" s="25">
        <v>2101</v>
      </c>
      <c r="F3804" s="23">
        <v>10721300</v>
      </c>
      <c r="G3804" s="26" t="s">
        <v>154</v>
      </c>
      <c r="H3804" s="27">
        <v>81900</v>
      </c>
      <c r="I3804" s="215">
        <v>179000</v>
      </c>
      <c r="J3804" s="27">
        <v>418100</v>
      </c>
      <c r="K3804" s="27">
        <f>SUM(H3804,J3804)</f>
        <v>500000</v>
      </c>
      <c r="L3804" s="199"/>
    </row>
    <row r="3805" spans="1:12" x14ac:dyDescent="0.35">
      <c r="A3805" s="23">
        <v>22020306</v>
      </c>
      <c r="B3805" s="437" t="s">
        <v>2891</v>
      </c>
      <c r="C3805" s="23">
        <v>70131</v>
      </c>
      <c r="D3805" s="24">
        <v>0</v>
      </c>
      <c r="E3805" s="25">
        <v>2101</v>
      </c>
      <c r="F3805" s="23">
        <v>10721300</v>
      </c>
      <c r="G3805" s="26" t="s">
        <v>154</v>
      </c>
      <c r="H3805" s="27">
        <v>273420</v>
      </c>
      <c r="I3805" s="215"/>
      <c r="J3805" s="27"/>
      <c r="K3805" s="27">
        <f>H3805+J3805</f>
        <v>273420</v>
      </c>
      <c r="L3805" s="199"/>
    </row>
    <row r="3806" spans="1:12" x14ac:dyDescent="0.35">
      <c r="A3806" s="23">
        <v>22020306</v>
      </c>
      <c r="B3806" s="437" t="s">
        <v>2891</v>
      </c>
      <c r="C3806" s="23">
        <v>70133</v>
      </c>
      <c r="D3806" s="24">
        <v>0</v>
      </c>
      <c r="E3806" s="25">
        <v>2101</v>
      </c>
      <c r="F3806" s="23">
        <v>10721300</v>
      </c>
      <c r="G3806" s="26" t="s">
        <v>154</v>
      </c>
      <c r="H3806" s="27">
        <v>367500</v>
      </c>
      <c r="I3806" s="215">
        <v>15000</v>
      </c>
      <c r="J3806" s="27"/>
      <c r="K3806" s="27">
        <f t="shared" ref="K3806:K3820" si="96">SUM(H3806,J3806)</f>
        <v>367500</v>
      </c>
      <c r="L3806" s="199"/>
    </row>
    <row r="3807" spans="1:12" x14ac:dyDescent="0.35">
      <c r="A3807" s="34">
        <v>22020306</v>
      </c>
      <c r="B3807" s="437" t="s">
        <v>2893</v>
      </c>
      <c r="C3807" s="34">
        <v>70133</v>
      </c>
      <c r="D3807" s="35">
        <v>0</v>
      </c>
      <c r="E3807" s="36">
        <v>2101</v>
      </c>
      <c r="F3807" s="34">
        <v>10721300</v>
      </c>
      <c r="G3807" s="37" t="s">
        <v>154</v>
      </c>
      <c r="H3807" s="70">
        <v>7360185</v>
      </c>
      <c r="I3807" s="223">
        <v>2619850</v>
      </c>
      <c r="J3807" s="70"/>
      <c r="K3807" s="70">
        <f t="shared" si="96"/>
        <v>7360185</v>
      </c>
      <c r="L3807" s="198"/>
    </row>
    <row r="3808" spans="1:12" x14ac:dyDescent="0.35">
      <c r="A3808" s="23">
        <v>22020306</v>
      </c>
      <c r="B3808" s="437" t="s">
        <v>2893</v>
      </c>
      <c r="C3808" s="23">
        <v>70133</v>
      </c>
      <c r="D3808" s="24">
        <v>0</v>
      </c>
      <c r="E3808" s="25">
        <v>2101</v>
      </c>
      <c r="F3808" s="23">
        <v>10721300</v>
      </c>
      <c r="G3808" s="26" t="s">
        <v>154</v>
      </c>
      <c r="H3808" s="27">
        <v>197400</v>
      </c>
      <c r="I3808" s="215">
        <v>3000</v>
      </c>
      <c r="J3808" s="27">
        <v>302600</v>
      </c>
      <c r="K3808" s="27">
        <f t="shared" si="96"/>
        <v>500000</v>
      </c>
      <c r="L3808" s="199"/>
    </row>
    <row r="3809" spans="1:12" x14ac:dyDescent="0.35">
      <c r="A3809" s="23">
        <v>22020306</v>
      </c>
      <c r="B3809" s="437" t="s">
        <v>2893</v>
      </c>
      <c r="C3809" s="23">
        <v>70131</v>
      </c>
      <c r="D3809" s="24">
        <v>0</v>
      </c>
      <c r="E3809" s="25">
        <v>2101</v>
      </c>
      <c r="F3809" s="23">
        <v>10721300</v>
      </c>
      <c r="G3809" s="26" t="s">
        <v>154</v>
      </c>
      <c r="H3809" s="67">
        <v>2400000</v>
      </c>
      <c r="I3809" s="224">
        <v>0</v>
      </c>
      <c r="J3809" s="68"/>
      <c r="K3809" s="67">
        <f t="shared" si="96"/>
        <v>2400000</v>
      </c>
      <c r="L3809" s="199"/>
    </row>
    <row r="3810" spans="1:12" x14ac:dyDescent="0.35">
      <c r="A3810" s="23">
        <v>22020306</v>
      </c>
      <c r="B3810" s="437" t="s">
        <v>2893</v>
      </c>
      <c r="C3810" s="23">
        <v>70133</v>
      </c>
      <c r="D3810" s="24">
        <v>0</v>
      </c>
      <c r="E3810" s="25">
        <v>2101</v>
      </c>
      <c r="F3810" s="23">
        <v>10721300</v>
      </c>
      <c r="G3810" s="26" t="s">
        <v>154</v>
      </c>
      <c r="H3810" s="27">
        <v>3015600</v>
      </c>
      <c r="I3810" s="215">
        <v>85000</v>
      </c>
      <c r="J3810" s="27">
        <v>1984400</v>
      </c>
      <c r="K3810" s="27">
        <f t="shared" si="96"/>
        <v>5000000</v>
      </c>
      <c r="L3810" s="199"/>
    </row>
    <row r="3811" spans="1:12" x14ac:dyDescent="0.35">
      <c r="A3811" s="23">
        <v>22020306</v>
      </c>
      <c r="B3811" s="437" t="s">
        <v>2893</v>
      </c>
      <c r="C3811" s="23">
        <v>70133</v>
      </c>
      <c r="D3811" s="24">
        <v>0</v>
      </c>
      <c r="E3811" s="25">
        <v>2101</v>
      </c>
      <c r="F3811" s="23">
        <v>10721300</v>
      </c>
      <c r="G3811" s="26" t="s">
        <v>154</v>
      </c>
      <c r="H3811" s="101">
        <v>6723240.2999999998</v>
      </c>
      <c r="I3811" s="255">
        <v>96024375</v>
      </c>
      <c r="J3811" s="101"/>
      <c r="K3811" s="101">
        <f t="shared" si="96"/>
        <v>6723240.2999999998</v>
      </c>
      <c r="L3811" s="200"/>
    </row>
    <row r="3812" spans="1:12" x14ac:dyDescent="0.35">
      <c r="A3812" s="23">
        <v>22020306</v>
      </c>
      <c r="B3812" s="437" t="s">
        <v>2893</v>
      </c>
      <c r="C3812" s="23">
        <v>70133</v>
      </c>
      <c r="D3812" s="24">
        <v>0</v>
      </c>
      <c r="E3812" s="25">
        <v>2101</v>
      </c>
      <c r="F3812" s="23">
        <v>10721300</v>
      </c>
      <c r="G3812" s="26" t="s">
        <v>154</v>
      </c>
      <c r="H3812" s="101">
        <v>80000000</v>
      </c>
      <c r="I3812" s="255">
        <v>159067666</v>
      </c>
      <c r="J3812" s="106">
        <v>15348030</v>
      </c>
      <c r="K3812" s="101">
        <f t="shared" si="96"/>
        <v>95348030</v>
      </c>
      <c r="L3812" s="199"/>
    </row>
    <row r="3813" spans="1:12" x14ac:dyDescent="0.35">
      <c r="A3813" s="23">
        <v>22020306</v>
      </c>
      <c r="B3813" s="437" t="s">
        <v>2893</v>
      </c>
      <c r="C3813" s="23">
        <v>70131</v>
      </c>
      <c r="D3813" s="24">
        <v>0</v>
      </c>
      <c r="E3813" s="25">
        <v>2101</v>
      </c>
      <c r="F3813" s="23">
        <v>10721300</v>
      </c>
      <c r="G3813" s="26" t="s">
        <v>154</v>
      </c>
      <c r="H3813" s="101">
        <v>400000</v>
      </c>
      <c r="I3813" s="255">
        <v>0</v>
      </c>
      <c r="J3813" s="102"/>
      <c r="K3813" s="101">
        <f t="shared" si="96"/>
        <v>400000</v>
      </c>
      <c r="L3813" s="199"/>
    </row>
    <row r="3814" spans="1:12" x14ac:dyDescent="0.35">
      <c r="A3814" s="54">
        <v>22020306</v>
      </c>
      <c r="B3814" s="437" t="s">
        <v>2893</v>
      </c>
      <c r="C3814" s="54">
        <v>70133</v>
      </c>
      <c r="D3814" s="55">
        <v>0</v>
      </c>
      <c r="E3814" s="54">
        <v>2101</v>
      </c>
      <c r="F3814" s="54">
        <v>10721300</v>
      </c>
      <c r="G3814" s="57" t="s">
        <v>154</v>
      </c>
      <c r="H3814" s="117">
        <v>1768200</v>
      </c>
      <c r="I3814" s="263">
        <v>319500</v>
      </c>
      <c r="J3814" s="117"/>
      <c r="K3814" s="117">
        <f t="shared" si="96"/>
        <v>1768200</v>
      </c>
      <c r="L3814" s="204" t="s">
        <v>2556</v>
      </c>
    </row>
    <row r="3815" spans="1:12" x14ac:dyDescent="0.35">
      <c r="A3815" s="54">
        <v>22020306</v>
      </c>
      <c r="B3815" s="437" t="s">
        <v>2893</v>
      </c>
      <c r="C3815" s="54">
        <v>70133</v>
      </c>
      <c r="D3815" s="55">
        <v>0</v>
      </c>
      <c r="E3815" s="56">
        <v>2101</v>
      </c>
      <c r="F3815" s="54">
        <v>10721300</v>
      </c>
      <c r="G3815" s="57" t="s">
        <v>154</v>
      </c>
      <c r="H3815" s="58">
        <v>540750</v>
      </c>
      <c r="I3815" s="221">
        <v>550000</v>
      </c>
      <c r="J3815" s="58">
        <v>4000000</v>
      </c>
      <c r="K3815" s="58">
        <f t="shared" si="96"/>
        <v>4540750</v>
      </c>
      <c r="L3815" s="204" t="s">
        <v>2557</v>
      </c>
    </row>
    <row r="3816" spans="1:12" x14ac:dyDescent="0.35">
      <c r="A3816" s="54">
        <v>22020306</v>
      </c>
      <c r="B3816" s="437" t="s">
        <v>2893</v>
      </c>
      <c r="C3816" s="54">
        <v>70131</v>
      </c>
      <c r="D3816" s="55">
        <v>0</v>
      </c>
      <c r="E3816" s="56">
        <v>2101</v>
      </c>
      <c r="F3816" s="54">
        <v>10721300</v>
      </c>
      <c r="G3816" s="57" t="s">
        <v>154</v>
      </c>
      <c r="H3816" s="117">
        <v>990000</v>
      </c>
      <c r="I3816" s="263"/>
      <c r="J3816" s="118"/>
      <c r="K3816" s="117">
        <f t="shared" si="96"/>
        <v>990000</v>
      </c>
      <c r="L3816" s="204" t="s">
        <v>2558</v>
      </c>
    </row>
    <row r="3817" spans="1:12" x14ac:dyDescent="0.35">
      <c r="A3817" s="23">
        <v>22020306</v>
      </c>
      <c r="B3817" s="437" t="s">
        <v>2893</v>
      </c>
      <c r="C3817" s="23">
        <v>70133</v>
      </c>
      <c r="D3817" s="24">
        <v>0</v>
      </c>
      <c r="E3817" s="25">
        <v>2101</v>
      </c>
      <c r="F3817" s="23">
        <v>10721300</v>
      </c>
      <c r="G3817" s="26" t="s">
        <v>154</v>
      </c>
      <c r="H3817" s="101">
        <v>1000000</v>
      </c>
      <c r="I3817" s="255">
        <v>0</v>
      </c>
      <c r="J3817" s="106"/>
      <c r="K3817" s="101">
        <f t="shared" si="96"/>
        <v>1000000</v>
      </c>
      <c r="L3817" s="199"/>
    </row>
    <row r="3818" spans="1:12" x14ac:dyDescent="0.35">
      <c r="A3818" s="23">
        <v>22020306</v>
      </c>
      <c r="B3818" s="437" t="s">
        <v>2893</v>
      </c>
      <c r="C3818" s="23">
        <v>70131</v>
      </c>
      <c r="D3818" s="24">
        <v>0</v>
      </c>
      <c r="E3818" s="25">
        <v>2101</v>
      </c>
      <c r="F3818" s="23">
        <v>10721300</v>
      </c>
      <c r="G3818" s="26" t="s">
        <v>154</v>
      </c>
      <c r="H3818" s="101">
        <v>500000</v>
      </c>
      <c r="I3818" s="255">
        <v>22500</v>
      </c>
      <c r="J3818" s="106">
        <v>100000</v>
      </c>
      <c r="K3818" s="101">
        <f t="shared" si="96"/>
        <v>600000</v>
      </c>
      <c r="L3818" s="199"/>
    </row>
    <row r="3819" spans="1:12" x14ac:dyDescent="0.35">
      <c r="A3819" s="23">
        <v>22020305</v>
      </c>
      <c r="B3819" s="437" t="s">
        <v>2890</v>
      </c>
      <c r="C3819" s="23">
        <v>70133</v>
      </c>
      <c r="D3819" s="24">
        <v>0</v>
      </c>
      <c r="E3819" s="25">
        <v>2101</v>
      </c>
      <c r="F3819" s="23">
        <v>10721300</v>
      </c>
      <c r="G3819" s="26" t="s">
        <v>153</v>
      </c>
      <c r="H3819" s="67">
        <v>2400000</v>
      </c>
      <c r="I3819" s="224">
        <v>400000</v>
      </c>
      <c r="J3819" s="67">
        <v>2000000</v>
      </c>
      <c r="K3819" s="428">
        <f t="shared" si="96"/>
        <v>4400000</v>
      </c>
      <c r="L3819" s="199"/>
    </row>
    <row r="3820" spans="1:12" x14ac:dyDescent="0.35">
      <c r="A3820" s="23">
        <v>22020305</v>
      </c>
      <c r="B3820" s="437" t="s">
        <v>2890</v>
      </c>
      <c r="C3820" s="23">
        <v>70131</v>
      </c>
      <c r="D3820" s="24">
        <v>0</v>
      </c>
      <c r="E3820" s="25">
        <v>2101</v>
      </c>
      <c r="F3820" s="23">
        <v>10721300</v>
      </c>
      <c r="G3820" s="26" t="s">
        <v>153</v>
      </c>
      <c r="H3820" s="27">
        <v>3600000</v>
      </c>
      <c r="I3820" s="215"/>
      <c r="J3820" s="41"/>
      <c r="K3820" s="27">
        <f t="shared" si="96"/>
        <v>3600000</v>
      </c>
      <c r="L3820" s="200"/>
    </row>
    <row r="3821" spans="1:12" x14ac:dyDescent="0.35">
      <c r="A3821" s="411">
        <v>22020305</v>
      </c>
      <c r="B3821" s="437" t="s">
        <v>2890</v>
      </c>
      <c r="C3821" s="411">
        <v>70133</v>
      </c>
      <c r="D3821" s="411" t="s">
        <v>192</v>
      </c>
      <c r="E3821" s="413" t="s">
        <v>193</v>
      </c>
      <c r="F3821" s="456" t="s">
        <v>194</v>
      </c>
      <c r="G3821" s="465" t="s">
        <v>153</v>
      </c>
      <c r="H3821" s="482">
        <v>399000</v>
      </c>
      <c r="I3821" s="505">
        <v>300000</v>
      </c>
      <c r="J3821" s="526">
        <v>250000</v>
      </c>
      <c r="K3821" s="482">
        <f>H3821+J3821</f>
        <v>649000</v>
      </c>
      <c r="L3821" s="572"/>
    </row>
    <row r="3822" spans="1:12" x14ac:dyDescent="0.35">
      <c r="A3822" s="23">
        <v>22020305</v>
      </c>
      <c r="B3822" s="437" t="s">
        <v>2890</v>
      </c>
      <c r="C3822" s="23">
        <v>70133</v>
      </c>
      <c r="D3822" s="24">
        <v>0</v>
      </c>
      <c r="E3822" s="25">
        <v>2101</v>
      </c>
      <c r="F3822" s="6">
        <v>10721300</v>
      </c>
      <c r="G3822" s="9" t="s">
        <v>153</v>
      </c>
      <c r="H3822" s="64">
        <v>126000</v>
      </c>
      <c r="I3822" s="261">
        <v>126000</v>
      </c>
      <c r="J3822" s="64">
        <v>300000</v>
      </c>
      <c r="K3822" s="64">
        <f t="shared" ref="K3822:K3842" si="97">SUM(H3822,J3822)</f>
        <v>426000</v>
      </c>
      <c r="L3822" s="199"/>
    </row>
    <row r="3823" spans="1:12" x14ac:dyDescent="0.35">
      <c r="A3823" s="34">
        <v>22020305</v>
      </c>
      <c r="B3823" s="437" t="s">
        <v>2890</v>
      </c>
      <c r="C3823" s="34">
        <v>70133</v>
      </c>
      <c r="D3823" s="35">
        <v>0</v>
      </c>
      <c r="E3823" s="36">
        <v>2101</v>
      </c>
      <c r="F3823" s="34">
        <v>10721300</v>
      </c>
      <c r="G3823" s="37" t="s">
        <v>153</v>
      </c>
      <c r="H3823" s="38">
        <v>1022700</v>
      </c>
      <c r="I3823" s="218">
        <v>148000</v>
      </c>
      <c r="J3823" s="38"/>
      <c r="K3823" s="38">
        <f t="shared" si="97"/>
        <v>1022700</v>
      </c>
      <c r="L3823" s="198"/>
    </row>
    <row r="3824" spans="1:12" x14ac:dyDescent="0.35">
      <c r="A3824" s="23">
        <v>22020305</v>
      </c>
      <c r="B3824" s="437" t="s">
        <v>2890</v>
      </c>
      <c r="C3824" s="23">
        <v>70133</v>
      </c>
      <c r="D3824" s="24">
        <v>0</v>
      </c>
      <c r="E3824" s="25">
        <v>2101</v>
      </c>
      <c r="F3824" s="23">
        <v>10721300</v>
      </c>
      <c r="G3824" s="26" t="s">
        <v>153</v>
      </c>
      <c r="H3824" s="27">
        <v>1083600</v>
      </c>
      <c r="I3824" s="215">
        <v>60000</v>
      </c>
      <c r="J3824" s="27"/>
      <c r="K3824" s="27">
        <f t="shared" si="97"/>
        <v>1083600</v>
      </c>
      <c r="L3824" s="199"/>
    </row>
    <row r="3825" spans="1:12" x14ac:dyDescent="0.35">
      <c r="A3825" s="23">
        <v>22020305</v>
      </c>
      <c r="B3825" s="437" t="s">
        <v>2890</v>
      </c>
      <c r="C3825" s="23">
        <v>70133</v>
      </c>
      <c r="D3825" s="24">
        <v>0</v>
      </c>
      <c r="E3825" s="25">
        <v>2101</v>
      </c>
      <c r="F3825" s="23">
        <v>10721300</v>
      </c>
      <c r="G3825" s="26" t="s">
        <v>153</v>
      </c>
      <c r="H3825" s="27">
        <v>192150</v>
      </c>
      <c r="I3825" s="215">
        <v>10000</v>
      </c>
      <c r="J3825" s="27"/>
      <c r="K3825" s="39">
        <f t="shared" si="97"/>
        <v>192150</v>
      </c>
      <c r="L3825" s="199"/>
    </row>
    <row r="3826" spans="1:12" x14ac:dyDescent="0.35">
      <c r="A3826" s="23">
        <v>22020305</v>
      </c>
      <c r="B3826" s="437" t="s">
        <v>2890</v>
      </c>
      <c r="C3826" s="23">
        <v>70133</v>
      </c>
      <c r="D3826" s="24">
        <v>0</v>
      </c>
      <c r="E3826" s="25">
        <v>2101</v>
      </c>
      <c r="F3826" s="23">
        <v>10721300</v>
      </c>
      <c r="G3826" s="26" t="s">
        <v>153</v>
      </c>
      <c r="H3826" s="27">
        <v>894600</v>
      </c>
      <c r="I3826" s="215">
        <v>0</v>
      </c>
      <c r="J3826" s="27"/>
      <c r="K3826" s="27">
        <f t="shared" si="97"/>
        <v>894600</v>
      </c>
      <c r="L3826" s="199"/>
    </row>
    <row r="3827" spans="1:12" x14ac:dyDescent="0.35">
      <c r="A3827" s="23">
        <v>22020305</v>
      </c>
      <c r="B3827" s="437" t="s">
        <v>2890</v>
      </c>
      <c r="C3827" s="23">
        <v>70131</v>
      </c>
      <c r="D3827" s="24">
        <v>0</v>
      </c>
      <c r="E3827" s="25">
        <v>2101</v>
      </c>
      <c r="F3827" s="23">
        <v>10721300</v>
      </c>
      <c r="G3827" s="26" t="s">
        <v>153</v>
      </c>
      <c r="H3827" s="27">
        <v>1763895</v>
      </c>
      <c r="I3827" s="215">
        <v>1046700</v>
      </c>
      <c r="J3827" s="27">
        <v>-548865</v>
      </c>
      <c r="K3827" s="27">
        <f t="shared" si="97"/>
        <v>1215030</v>
      </c>
      <c r="L3827" s="199"/>
    </row>
    <row r="3828" spans="1:12" x14ac:dyDescent="0.35">
      <c r="A3828" s="23">
        <v>22020305</v>
      </c>
      <c r="B3828" s="437" t="s">
        <v>2890</v>
      </c>
      <c r="C3828" s="23">
        <v>70131</v>
      </c>
      <c r="D3828" s="24">
        <v>0</v>
      </c>
      <c r="E3828" s="25">
        <v>2101</v>
      </c>
      <c r="F3828" s="23">
        <v>10721300</v>
      </c>
      <c r="G3828" s="26" t="s">
        <v>153</v>
      </c>
      <c r="H3828" s="27">
        <v>388080</v>
      </c>
      <c r="I3828" s="215">
        <v>30000</v>
      </c>
      <c r="J3828" s="27">
        <v>111920</v>
      </c>
      <c r="K3828" s="27">
        <f t="shared" si="97"/>
        <v>500000</v>
      </c>
      <c r="L3828" s="199"/>
    </row>
    <row r="3829" spans="1:12" x14ac:dyDescent="0.35">
      <c r="A3829" s="23">
        <v>22020305</v>
      </c>
      <c r="B3829" s="437" t="s">
        <v>2890</v>
      </c>
      <c r="C3829" s="23">
        <v>70131</v>
      </c>
      <c r="D3829" s="24">
        <v>0</v>
      </c>
      <c r="E3829" s="23">
        <v>2101</v>
      </c>
      <c r="F3829" s="23">
        <v>10721300</v>
      </c>
      <c r="G3829" s="26" t="s">
        <v>153</v>
      </c>
      <c r="H3829" s="27">
        <v>1050000</v>
      </c>
      <c r="I3829" s="215">
        <v>771500</v>
      </c>
      <c r="J3829" s="27">
        <v>771500</v>
      </c>
      <c r="K3829" s="27">
        <f t="shared" si="97"/>
        <v>1821500</v>
      </c>
      <c r="L3829" s="199"/>
    </row>
    <row r="3830" spans="1:12" x14ac:dyDescent="0.35">
      <c r="A3830" s="23">
        <v>22020305</v>
      </c>
      <c r="B3830" s="437" t="s">
        <v>2890</v>
      </c>
      <c r="C3830" s="23">
        <v>70131</v>
      </c>
      <c r="D3830" s="24">
        <v>0</v>
      </c>
      <c r="E3830" s="25">
        <v>2101</v>
      </c>
      <c r="F3830" s="23">
        <v>10721300</v>
      </c>
      <c r="G3830" s="26" t="s">
        <v>153</v>
      </c>
      <c r="H3830" s="67">
        <v>241500</v>
      </c>
      <c r="I3830" s="224">
        <v>18000</v>
      </c>
      <c r="J3830" s="67"/>
      <c r="K3830" s="67">
        <f t="shared" si="97"/>
        <v>241500</v>
      </c>
      <c r="L3830" s="199"/>
    </row>
    <row r="3831" spans="1:12" x14ac:dyDescent="0.35">
      <c r="A3831" s="23">
        <v>22020305</v>
      </c>
      <c r="B3831" s="437" t="s">
        <v>2890</v>
      </c>
      <c r="C3831" s="23">
        <v>70133</v>
      </c>
      <c r="D3831" s="24">
        <v>0</v>
      </c>
      <c r="E3831" s="25">
        <v>2101</v>
      </c>
      <c r="F3831" s="23">
        <v>10721300</v>
      </c>
      <c r="G3831" s="26" t="s">
        <v>153</v>
      </c>
      <c r="H3831" s="67">
        <v>21000</v>
      </c>
      <c r="I3831" s="224">
        <v>15000</v>
      </c>
      <c r="J3831" s="67"/>
      <c r="K3831" s="67">
        <f t="shared" si="97"/>
        <v>21000</v>
      </c>
      <c r="L3831" s="199"/>
    </row>
    <row r="3832" spans="1:12" x14ac:dyDescent="0.35">
      <c r="A3832" s="23">
        <v>22020305</v>
      </c>
      <c r="B3832" s="437" t="s">
        <v>2890</v>
      </c>
      <c r="C3832" s="23">
        <v>70131</v>
      </c>
      <c r="D3832" s="24">
        <v>0</v>
      </c>
      <c r="E3832" s="25">
        <v>2101</v>
      </c>
      <c r="F3832" s="23">
        <v>10721300</v>
      </c>
      <c r="G3832" s="26" t="s">
        <v>153</v>
      </c>
      <c r="H3832" s="67">
        <v>1155000</v>
      </c>
      <c r="I3832" s="224">
        <v>50000</v>
      </c>
      <c r="J3832" s="67"/>
      <c r="K3832" s="67">
        <f t="shared" si="97"/>
        <v>1155000</v>
      </c>
      <c r="L3832" s="199"/>
    </row>
    <row r="3833" spans="1:12" x14ac:dyDescent="0.35">
      <c r="A3833" s="23">
        <v>22020305</v>
      </c>
      <c r="B3833" s="437" t="s">
        <v>2890</v>
      </c>
      <c r="C3833" s="23">
        <v>70133</v>
      </c>
      <c r="D3833" s="24">
        <v>0</v>
      </c>
      <c r="E3833" s="25">
        <v>2101</v>
      </c>
      <c r="F3833" s="23">
        <v>10721300</v>
      </c>
      <c r="G3833" s="26" t="s">
        <v>153</v>
      </c>
      <c r="H3833" s="27">
        <v>363300</v>
      </c>
      <c r="I3833" s="215"/>
      <c r="J3833" s="27"/>
      <c r="K3833" s="27">
        <f t="shared" si="97"/>
        <v>363300</v>
      </c>
      <c r="L3833" s="199"/>
    </row>
    <row r="3834" spans="1:12" x14ac:dyDescent="0.35">
      <c r="A3834" s="23">
        <v>22020305</v>
      </c>
      <c r="B3834" s="437" t="s">
        <v>2890</v>
      </c>
      <c r="C3834" s="23">
        <v>70133</v>
      </c>
      <c r="D3834" s="24">
        <v>0</v>
      </c>
      <c r="E3834" s="25">
        <v>2101</v>
      </c>
      <c r="F3834" s="23">
        <v>10721300</v>
      </c>
      <c r="G3834" s="26" t="s">
        <v>153</v>
      </c>
      <c r="H3834" s="27">
        <v>0</v>
      </c>
      <c r="I3834" s="215"/>
      <c r="J3834" s="41"/>
      <c r="K3834" s="39">
        <f t="shared" si="97"/>
        <v>0</v>
      </c>
      <c r="L3834" s="199"/>
    </row>
    <row r="3835" spans="1:12" x14ac:dyDescent="0.35">
      <c r="A3835" s="23">
        <v>22020305</v>
      </c>
      <c r="B3835" s="437" t="s">
        <v>2890</v>
      </c>
      <c r="C3835" s="23">
        <v>70131</v>
      </c>
      <c r="D3835" s="24">
        <v>0</v>
      </c>
      <c r="E3835" s="25">
        <v>2101</v>
      </c>
      <c r="F3835" s="23">
        <v>10721300</v>
      </c>
      <c r="G3835" s="26" t="s">
        <v>153</v>
      </c>
      <c r="H3835" s="67">
        <v>42000</v>
      </c>
      <c r="I3835" s="224"/>
      <c r="J3835" s="67"/>
      <c r="K3835" s="67">
        <f t="shared" si="97"/>
        <v>42000</v>
      </c>
      <c r="L3835" s="273"/>
    </row>
    <row r="3836" spans="1:12" x14ac:dyDescent="0.35">
      <c r="A3836" s="23">
        <v>22020305</v>
      </c>
      <c r="B3836" s="437" t="s">
        <v>2890</v>
      </c>
      <c r="C3836" s="23">
        <v>71033</v>
      </c>
      <c r="D3836" s="24">
        <v>0</v>
      </c>
      <c r="E3836" s="25">
        <v>1100</v>
      </c>
      <c r="F3836" s="23">
        <v>10721300</v>
      </c>
      <c r="G3836" s="26" t="s">
        <v>153</v>
      </c>
      <c r="H3836" s="27">
        <v>100000000</v>
      </c>
      <c r="I3836" s="282">
        <v>220000</v>
      </c>
      <c r="J3836" s="27">
        <v>-80000000</v>
      </c>
      <c r="K3836" s="27">
        <f t="shared" si="97"/>
        <v>20000000</v>
      </c>
      <c r="L3836" s="199"/>
    </row>
    <row r="3837" spans="1:12" x14ac:dyDescent="0.35">
      <c r="A3837" s="23">
        <v>22020305</v>
      </c>
      <c r="B3837" s="437" t="s">
        <v>2890</v>
      </c>
      <c r="C3837" s="23">
        <v>70131</v>
      </c>
      <c r="D3837" s="24">
        <v>0</v>
      </c>
      <c r="E3837" s="25">
        <v>2101</v>
      </c>
      <c r="F3837" s="23">
        <v>10721300</v>
      </c>
      <c r="G3837" s="26" t="s">
        <v>153</v>
      </c>
      <c r="H3837" s="27">
        <v>1837500</v>
      </c>
      <c r="I3837" s="215">
        <v>12500</v>
      </c>
      <c r="J3837" s="27"/>
      <c r="K3837" s="27">
        <f t="shared" si="97"/>
        <v>1837500</v>
      </c>
      <c r="L3837" s="200"/>
    </row>
    <row r="3838" spans="1:12" x14ac:dyDescent="0.35">
      <c r="A3838" s="23">
        <v>22020305</v>
      </c>
      <c r="B3838" s="437" t="s">
        <v>2890</v>
      </c>
      <c r="C3838" s="23">
        <v>70131</v>
      </c>
      <c r="D3838" s="24">
        <v>0</v>
      </c>
      <c r="E3838" s="25">
        <v>2101</v>
      </c>
      <c r="F3838" s="23">
        <v>10721300</v>
      </c>
      <c r="G3838" s="26" t="s">
        <v>153</v>
      </c>
      <c r="H3838" s="27">
        <v>1695288</v>
      </c>
      <c r="I3838" s="215">
        <v>257800</v>
      </c>
      <c r="J3838" s="27"/>
      <c r="K3838" s="27">
        <f t="shared" si="97"/>
        <v>1695288</v>
      </c>
      <c r="L3838" s="201"/>
    </row>
    <row r="3839" spans="1:12" x14ac:dyDescent="0.35">
      <c r="A3839" s="23">
        <v>22020305</v>
      </c>
      <c r="B3839" s="437" t="s">
        <v>2891</v>
      </c>
      <c r="C3839" s="23">
        <v>70131</v>
      </c>
      <c r="D3839" s="24">
        <v>0</v>
      </c>
      <c r="E3839" s="25">
        <v>2101</v>
      </c>
      <c r="F3839" s="23">
        <v>10720500</v>
      </c>
      <c r="G3839" s="26" t="s">
        <v>153</v>
      </c>
      <c r="H3839" s="67">
        <v>1074360</v>
      </c>
      <c r="I3839" s="224">
        <v>687360</v>
      </c>
      <c r="J3839" s="67">
        <v>1093008</v>
      </c>
      <c r="K3839" s="67">
        <f t="shared" si="97"/>
        <v>2167368</v>
      </c>
      <c r="L3839" s="199"/>
    </row>
    <row r="3840" spans="1:12" x14ac:dyDescent="0.35">
      <c r="A3840" s="23">
        <v>22020305</v>
      </c>
      <c r="B3840" s="437" t="s">
        <v>2891</v>
      </c>
      <c r="C3840" s="23">
        <v>70133</v>
      </c>
      <c r="D3840" s="24" t="s">
        <v>192</v>
      </c>
      <c r="E3840" s="85" t="s">
        <v>2619</v>
      </c>
      <c r="F3840" s="23">
        <v>10721300</v>
      </c>
      <c r="G3840" s="26" t="s">
        <v>153</v>
      </c>
      <c r="H3840" s="27">
        <v>0</v>
      </c>
      <c r="I3840" s="215"/>
      <c r="J3840" s="27">
        <v>200000</v>
      </c>
      <c r="K3840" s="27">
        <f t="shared" si="97"/>
        <v>200000</v>
      </c>
      <c r="L3840" s="199"/>
    </row>
    <row r="3841" spans="1:12" x14ac:dyDescent="0.35">
      <c r="A3841" s="411">
        <v>22020305</v>
      </c>
      <c r="B3841" s="437" t="s">
        <v>2891</v>
      </c>
      <c r="C3841" s="411">
        <v>70131</v>
      </c>
      <c r="D3841" s="411" t="s">
        <v>192</v>
      </c>
      <c r="E3841" s="413" t="s">
        <v>193</v>
      </c>
      <c r="F3841" s="411">
        <v>10721300</v>
      </c>
      <c r="G3841" s="416" t="s">
        <v>153</v>
      </c>
      <c r="H3841" s="419">
        <v>132792.65999999997</v>
      </c>
      <c r="I3841" s="422"/>
      <c r="J3841" s="425">
        <v>300000</v>
      </c>
      <c r="K3841" s="538">
        <f t="shared" si="97"/>
        <v>432792.66</v>
      </c>
      <c r="L3841" s="395"/>
    </row>
    <row r="3842" spans="1:12" x14ac:dyDescent="0.35">
      <c r="A3842" s="23">
        <v>22020305</v>
      </c>
      <c r="B3842" s="437" t="s">
        <v>2891</v>
      </c>
      <c r="C3842" s="23">
        <v>70133</v>
      </c>
      <c r="D3842" s="24">
        <v>0</v>
      </c>
      <c r="E3842" s="25">
        <v>2101</v>
      </c>
      <c r="F3842" s="23">
        <v>10721300</v>
      </c>
      <c r="G3842" s="26" t="s">
        <v>153</v>
      </c>
      <c r="H3842" s="27">
        <v>10000000</v>
      </c>
      <c r="I3842" s="215">
        <v>660200</v>
      </c>
      <c r="J3842" s="27"/>
      <c r="K3842" s="27">
        <f t="shared" si="97"/>
        <v>10000000</v>
      </c>
      <c r="L3842" s="200"/>
    </row>
    <row r="3843" spans="1:12" x14ac:dyDescent="0.35">
      <c r="A3843" s="23">
        <v>22020305</v>
      </c>
      <c r="B3843" s="437" t="s">
        <v>2891</v>
      </c>
      <c r="C3843" s="23">
        <v>70131</v>
      </c>
      <c r="D3843" s="24">
        <v>0</v>
      </c>
      <c r="E3843" s="25">
        <v>2101</v>
      </c>
      <c r="F3843" s="23">
        <v>10721300</v>
      </c>
      <c r="G3843" s="26" t="s">
        <v>153</v>
      </c>
      <c r="H3843" s="27">
        <v>3080000</v>
      </c>
      <c r="I3843" s="215">
        <v>366000</v>
      </c>
      <c r="J3843" s="41">
        <v>366000</v>
      </c>
      <c r="K3843" s="27">
        <f>H3843+J3843</f>
        <v>3446000</v>
      </c>
      <c r="L3843" s="199"/>
    </row>
    <row r="3844" spans="1:12" x14ac:dyDescent="0.35">
      <c r="A3844" s="34">
        <v>22020305</v>
      </c>
      <c r="B3844" s="437" t="s">
        <v>2891</v>
      </c>
      <c r="C3844" s="34">
        <v>70131</v>
      </c>
      <c r="D3844" s="35">
        <v>0</v>
      </c>
      <c r="E3844" s="36">
        <v>2101</v>
      </c>
      <c r="F3844" s="34">
        <v>10721300</v>
      </c>
      <c r="G3844" s="37" t="s">
        <v>153</v>
      </c>
      <c r="H3844" s="70">
        <v>40902876</v>
      </c>
      <c r="I3844" s="223"/>
      <c r="J3844" s="522">
        <v>-20000000</v>
      </c>
      <c r="K3844" s="70">
        <f>SUM(H3844,J3844)</f>
        <v>20902876</v>
      </c>
      <c r="L3844" s="198"/>
    </row>
    <row r="3845" spans="1:12" x14ac:dyDescent="0.35">
      <c r="A3845" s="23">
        <v>22020305</v>
      </c>
      <c r="B3845" s="437" t="s">
        <v>2891</v>
      </c>
      <c r="C3845" s="23">
        <v>70133</v>
      </c>
      <c r="D3845" s="24">
        <v>0</v>
      </c>
      <c r="E3845" s="25">
        <v>2101</v>
      </c>
      <c r="F3845" s="23">
        <v>10721300</v>
      </c>
      <c r="G3845" s="26" t="s">
        <v>153</v>
      </c>
      <c r="H3845" s="27">
        <v>813120</v>
      </c>
      <c r="I3845" s="215">
        <v>96400</v>
      </c>
      <c r="J3845" s="27">
        <v>200000</v>
      </c>
      <c r="K3845" s="27">
        <f>SUM(H3845,J3845)</f>
        <v>1013120</v>
      </c>
      <c r="L3845" s="199"/>
    </row>
    <row r="3846" spans="1:12" x14ac:dyDescent="0.35">
      <c r="A3846" s="23">
        <v>22020305</v>
      </c>
      <c r="B3846" s="437" t="s">
        <v>2891</v>
      </c>
      <c r="C3846" s="23">
        <v>70133</v>
      </c>
      <c r="D3846" s="24">
        <v>0</v>
      </c>
      <c r="E3846" s="25">
        <v>2101</v>
      </c>
      <c r="F3846" s="23">
        <v>10721300</v>
      </c>
      <c r="G3846" s="26" t="s">
        <v>153</v>
      </c>
      <c r="H3846" s="27">
        <v>384300</v>
      </c>
      <c r="I3846" s="215">
        <v>175000</v>
      </c>
      <c r="J3846" s="27"/>
      <c r="K3846" s="27">
        <f>SUM(H3846,J3846)</f>
        <v>384300</v>
      </c>
      <c r="L3846" s="199"/>
    </row>
    <row r="3847" spans="1:12" x14ac:dyDescent="0.35">
      <c r="A3847" s="23">
        <v>22020305</v>
      </c>
      <c r="B3847" s="437" t="s">
        <v>2891</v>
      </c>
      <c r="C3847" s="23">
        <v>70740</v>
      </c>
      <c r="D3847" s="24">
        <v>0</v>
      </c>
      <c r="E3847" s="25">
        <v>2101</v>
      </c>
      <c r="F3847" s="23">
        <v>10721300</v>
      </c>
      <c r="G3847" s="26" t="s">
        <v>153</v>
      </c>
      <c r="H3847" s="27">
        <v>420000</v>
      </c>
      <c r="I3847" s="215">
        <v>10000</v>
      </c>
      <c r="J3847" s="27"/>
      <c r="K3847" s="27">
        <f>SUM(H3847,J3847)</f>
        <v>420000</v>
      </c>
      <c r="L3847" s="200"/>
    </row>
    <row r="3848" spans="1:12" x14ac:dyDescent="0.35">
      <c r="A3848" s="23">
        <v>22020305</v>
      </c>
      <c r="B3848" s="437" t="s">
        <v>2891</v>
      </c>
      <c r="C3848" s="23">
        <v>70131</v>
      </c>
      <c r="D3848" s="24">
        <v>0</v>
      </c>
      <c r="E3848" s="25">
        <v>2101</v>
      </c>
      <c r="F3848" s="23">
        <v>10721300</v>
      </c>
      <c r="G3848" s="26" t="s">
        <v>153</v>
      </c>
      <c r="H3848" s="27">
        <v>221550</v>
      </c>
      <c r="I3848" s="215">
        <v>200000</v>
      </c>
      <c r="J3848" s="27"/>
      <c r="K3848" s="27">
        <f>H3848+J3848</f>
        <v>221550</v>
      </c>
      <c r="L3848" s="199"/>
    </row>
    <row r="3849" spans="1:12" x14ac:dyDescent="0.35">
      <c r="A3849" s="23">
        <v>22020305</v>
      </c>
      <c r="B3849" s="437" t="s">
        <v>2891</v>
      </c>
      <c r="C3849" s="23">
        <v>70131</v>
      </c>
      <c r="D3849" s="24">
        <v>0</v>
      </c>
      <c r="E3849" s="25">
        <v>2101</v>
      </c>
      <c r="F3849" s="23">
        <v>10721300</v>
      </c>
      <c r="G3849" s="26" t="s">
        <v>153</v>
      </c>
      <c r="H3849" s="67">
        <v>336420</v>
      </c>
      <c r="I3849" s="224">
        <v>155400</v>
      </c>
      <c r="J3849" s="67"/>
      <c r="K3849" s="67">
        <f t="shared" ref="K3849:K3880" si="98">SUM(H3849,J3849)</f>
        <v>336420</v>
      </c>
      <c r="L3849" s="199"/>
    </row>
    <row r="3850" spans="1:12" x14ac:dyDescent="0.35">
      <c r="A3850" s="23">
        <v>22020305</v>
      </c>
      <c r="B3850" s="437" t="s">
        <v>2891</v>
      </c>
      <c r="C3850" s="23">
        <v>70133</v>
      </c>
      <c r="D3850" s="24">
        <v>0</v>
      </c>
      <c r="E3850" s="25">
        <v>2101</v>
      </c>
      <c r="F3850" s="23">
        <v>10721300</v>
      </c>
      <c r="G3850" s="26" t="s">
        <v>153</v>
      </c>
      <c r="H3850" s="27">
        <v>500000</v>
      </c>
      <c r="I3850" s="215">
        <v>205000</v>
      </c>
      <c r="J3850" s="27">
        <v>400000</v>
      </c>
      <c r="K3850" s="27">
        <f t="shared" si="98"/>
        <v>900000</v>
      </c>
      <c r="L3850" s="199"/>
    </row>
    <row r="3851" spans="1:12" x14ac:dyDescent="0.35">
      <c r="A3851" s="23">
        <v>22020305</v>
      </c>
      <c r="B3851" s="437" t="s">
        <v>2891</v>
      </c>
      <c r="C3851" s="23">
        <v>70133</v>
      </c>
      <c r="D3851" s="24">
        <v>0</v>
      </c>
      <c r="E3851" s="25">
        <v>2101</v>
      </c>
      <c r="F3851" s="23">
        <v>10721300</v>
      </c>
      <c r="G3851" s="26" t="s">
        <v>153</v>
      </c>
      <c r="H3851" s="27">
        <v>1249500</v>
      </c>
      <c r="I3851" s="215">
        <v>545800</v>
      </c>
      <c r="J3851" s="27"/>
      <c r="K3851" s="27">
        <f t="shared" si="98"/>
        <v>1249500</v>
      </c>
      <c r="L3851" s="199"/>
    </row>
    <row r="3852" spans="1:12" x14ac:dyDescent="0.35">
      <c r="A3852" s="23">
        <v>22020305</v>
      </c>
      <c r="B3852" s="437" t="s">
        <v>2892</v>
      </c>
      <c r="C3852" s="23">
        <v>70133</v>
      </c>
      <c r="D3852" s="24">
        <v>0</v>
      </c>
      <c r="E3852" s="25">
        <v>2101</v>
      </c>
      <c r="F3852" s="23">
        <v>10721300</v>
      </c>
      <c r="G3852" s="26" t="s">
        <v>153</v>
      </c>
      <c r="H3852" s="27">
        <v>61110</v>
      </c>
      <c r="I3852" s="215"/>
      <c r="J3852" s="27"/>
      <c r="K3852" s="27">
        <f t="shared" si="98"/>
        <v>61110</v>
      </c>
      <c r="L3852" s="199"/>
    </row>
    <row r="3853" spans="1:12" x14ac:dyDescent="0.35">
      <c r="A3853" s="23">
        <v>22020305</v>
      </c>
      <c r="B3853" s="437" t="s">
        <v>2892</v>
      </c>
      <c r="C3853" s="23">
        <v>70133</v>
      </c>
      <c r="D3853" s="24">
        <v>0</v>
      </c>
      <c r="E3853" s="25">
        <v>2101</v>
      </c>
      <c r="F3853" s="23">
        <v>10721300</v>
      </c>
      <c r="G3853" s="26" t="s">
        <v>153</v>
      </c>
      <c r="H3853" s="27">
        <v>0</v>
      </c>
      <c r="I3853" s="215"/>
      <c r="J3853" s="41">
        <v>2000000</v>
      </c>
      <c r="K3853" s="27">
        <f t="shared" si="98"/>
        <v>2000000</v>
      </c>
      <c r="L3853" s="199"/>
    </row>
    <row r="3854" spans="1:12" x14ac:dyDescent="0.35">
      <c r="A3854" s="23">
        <v>22020305</v>
      </c>
      <c r="B3854" s="437" t="s">
        <v>2892</v>
      </c>
      <c r="C3854" s="23">
        <v>70131</v>
      </c>
      <c r="D3854" s="24">
        <v>0</v>
      </c>
      <c r="E3854" s="25">
        <v>2101</v>
      </c>
      <c r="F3854" s="23">
        <v>10721300</v>
      </c>
      <c r="G3854" s="26" t="s">
        <v>153</v>
      </c>
      <c r="H3854" s="27">
        <v>126000</v>
      </c>
      <c r="I3854" s="215">
        <v>312500</v>
      </c>
      <c r="J3854" s="27">
        <v>924000</v>
      </c>
      <c r="K3854" s="27">
        <f t="shared" si="98"/>
        <v>1050000</v>
      </c>
      <c r="L3854" s="199"/>
    </row>
    <row r="3855" spans="1:12" x14ac:dyDescent="0.35">
      <c r="A3855" s="23">
        <v>22020305</v>
      </c>
      <c r="B3855" s="437" t="s">
        <v>2892</v>
      </c>
      <c r="C3855" s="23">
        <v>70133</v>
      </c>
      <c r="D3855" s="24">
        <v>0</v>
      </c>
      <c r="E3855" s="25">
        <v>2101</v>
      </c>
      <c r="F3855" s="23">
        <v>10721300</v>
      </c>
      <c r="G3855" s="26" t="s">
        <v>153</v>
      </c>
      <c r="H3855" s="67">
        <v>273000</v>
      </c>
      <c r="I3855" s="224">
        <v>0</v>
      </c>
      <c r="J3855" s="67">
        <v>400000</v>
      </c>
      <c r="K3855" s="67">
        <f t="shared" si="98"/>
        <v>673000</v>
      </c>
      <c r="L3855" s="199"/>
    </row>
    <row r="3856" spans="1:12" x14ac:dyDescent="0.35">
      <c r="A3856" s="23">
        <v>22020305</v>
      </c>
      <c r="B3856" s="437" t="s">
        <v>2893</v>
      </c>
      <c r="C3856" s="23">
        <v>70131</v>
      </c>
      <c r="D3856" s="24">
        <v>0</v>
      </c>
      <c r="E3856" s="25">
        <v>2101</v>
      </c>
      <c r="F3856" s="23">
        <v>10721300</v>
      </c>
      <c r="G3856" s="26" t="s">
        <v>153</v>
      </c>
      <c r="H3856" s="67">
        <v>199500</v>
      </c>
      <c r="I3856" s="224">
        <v>150000</v>
      </c>
      <c r="J3856" s="67">
        <v>210000</v>
      </c>
      <c r="K3856" s="67">
        <f t="shared" si="98"/>
        <v>409500</v>
      </c>
      <c r="L3856" s="199"/>
    </row>
    <row r="3857" spans="1:12" ht="51" x14ac:dyDescent="0.35">
      <c r="A3857" s="23">
        <v>22020305</v>
      </c>
      <c r="B3857" s="437" t="s">
        <v>2893</v>
      </c>
      <c r="C3857" s="23">
        <v>70131</v>
      </c>
      <c r="D3857" s="24">
        <v>0</v>
      </c>
      <c r="E3857" s="25">
        <v>2101</v>
      </c>
      <c r="F3857" s="23">
        <v>10721300</v>
      </c>
      <c r="G3857" s="47" t="s">
        <v>477</v>
      </c>
      <c r="H3857" s="67">
        <v>60000</v>
      </c>
      <c r="I3857" s="224"/>
      <c r="J3857" s="68">
        <v>3475000</v>
      </c>
      <c r="K3857" s="67">
        <f t="shared" si="98"/>
        <v>3535000</v>
      </c>
      <c r="L3857" s="199"/>
    </row>
    <row r="3858" spans="1:12" ht="76.5" x14ac:dyDescent="0.35">
      <c r="A3858" s="23">
        <v>22020305</v>
      </c>
      <c r="B3858" s="437" t="s">
        <v>2893</v>
      </c>
      <c r="C3858" s="23">
        <v>70131</v>
      </c>
      <c r="D3858" s="24">
        <v>0</v>
      </c>
      <c r="E3858" s="25">
        <v>2101</v>
      </c>
      <c r="F3858" s="23">
        <v>10721300</v>
      </c>
      <c r="G3858" s="47" t="s">
        <v>478</v>
      </c>
      <c r="H3858" s="67">
        <v>1500000</v>
      </c>
      <c r="I3858" s="224"/>
      <c r="J3858" s="339">
        <v>-500000</v>
      </c>
      <c r="K3858" s="67">
        <f t="shared" si="98"/>
        <v>1000000</v>
      </c>
      <c r="L3858" s="199"/>
    </row>
    <row r="3859" spans="1:12" ht="76.5" x14ac:dyDescent="0.35">
      <c r="A3859" s="23">
        <v>22020305</v>
      </c>
      <c r="B3859" s="437" t="s">
        <v>2893</v>
      </c>
      <c r="C3859" s="23">
        <v>70131</v>
      </c>
      <c r="D3859" s="24">
        <v>0</v>
      </c>
      <c r="E3859" s="25">
        <v>2101</v>
      </c>
      <c r="F3859" s="23">
        <v>10721300</v>
      </c>
      <c r="G3859" s="47" t="s">
        <v>479</v>
      </c>
      <c r="H3859" s="67">
        <v>3000000</v>
      </c>
      <c r="I3859" s="224"/>
      <c r="J3859" s="312">
        <v>-2000000</v>
      </c>
      <c r="K3859" s="67">
        <f t="shared" si="98"/>
        <v>1000000</v>
      </c>
      <c r="L3859" s="199"/>
    </row>
    <row r="3860" spans="1:12" x14ac:dyDescent="0.35">
      <c r="A3860" s="60">
        <v>22020305</v>
      </c>
      <c r="B3860" s="437" t="s">
        <v>2893</v>
      </c>
      <c r="C3860" s="60">
        <v>70131</v>
      </c>
      <c r="D3860" s="61">
        <v>0</v>
      </c>
      <c r="E3860" s="62">
        <v>2101</v>
      </c>
      <c r="F3860" s="23">
        <v>10721300</v>
      </c>
      <c r="G3860" s="26" t="s">
        <v>480</v>
      </c>
      <c r="H3860" s="68">
        <v>3600000</v>
      </c>
      <c r="I3860" s="226"/>
      <c r="J3860" s="312">
        <v>-2000000</v>
      </c>
      <c r="K3860" s="67">
        <f t="shared" si="98"/>
        <v>1600000</v>
      </c>
      <c r="L3860" s="199"/>
    </row>
    <row r="3861" spans="1:12" ht="76.5" x14ac:dyDescent="0.35">
      <c r="A3861" s="34">
        <v>22020305</v>
      </c>
      <c r="B3861" s="437" t="s">
        <v>2893</v>
      </c>
      <c r="C3861" s="34">
        <v>70131</v>
      </c>
      <c r="D3861" s="35">
        <v>0</v>
      </c>
      <c r="E3861" s="36">
        <v>2101</v>
      </c>
      <c r="F3861" s="34">
        <v>10721300</v>
      </c>
      <c r="G3861" s="50" t="s">
        <v>481</v>
      </c>
      <c r="H3861" s="94">
        <v>3000000</v>
      </c>
      <c r="I3861" s="511"/>
      <c r="J3861" s="529">
        <v>-2000000</v>
      </c>
      <c r="K3861" s="70">
        <f t="shared" si="98"/>
        <v>1000000</v>
      </c>
      <c r="L3861" s="198"/>
    </row>
    <row r="3862" spans="1:12" ht="51" x14ac:dyDescent="0.35">
      <c r="A3862" s="23">
        <v>22020305</v>
      </c>
      <c r="B3862" s="437" t="s">
        <v>2893</v>
      </c>
      <c r="C3862" s="23">
        <v>70131</v>
      </c>
      <c r="D3862" s="24" t="s">
        <v>192</v>
      </c>
      <c r="E3862" s="25" t="s">
        <v>193</v>
      </c>
      <c r="F3862" s="23">
        <v>10721300</v>
      </c>
      <c r="G3862" s="47" t="s">
        <v>543</v>
      </c>
      <c r="H3862" s="68"/>
      <c r="I3862" s="226"/>
      <c r="J3862" s="68"/>
      <c r="K3862" s="67">
        <f t="shared" si="98"/>
        <v>0</v>
      </c>
      <c r="L3862" s="199"/>
    </row>
    <row r="3863" spans="1:12" x14ac:dyDescent="0.35">
      <c r="A3863" s="23">
        <v>22020305</v>
      </c>
      <c r="B3863" s="437" t="s">
        <v>2893</v>
      </c>
      <c r="C3863" s="23">
        <v>70131</v>
      </c>
      <c r="D3863" s="24">
        <v>0</v>
      </c>
      <c r="E3863" s="25">
        <v>2101</v>
      </c>
      <c r="F3863" s="23">
        <v>10721300</v>
      </c>
      <c r="G3863" s="26" t="s">
        <v>548</v>
      </c>
      <c r="H3863" s="67" t="s">
        <v>20</v>
      </c>
      <c r="I3863" s="224"/>
      <c r="J3863" s="68">
        <v>4000000</v>
      </c>
      <c r="K3863" s="67">
        <f t="shared" si="98"/>
        <v>4000000</v>
      </c>
      <c r="L3863" s="199"/>
    </row>
    <row r="3864" spans="1:12" x14ac:dyDescent="0.35">
      <c r="A3864" s="23">
        <v>22020305</v>
      </c>
      <c r="B3864" s="437" t="s">
        <v>2893</v>
      </c>
      <c r="C3864" s="23">
        <v>70133</v>
      </c>
      <c r="D3864" s="24">
        <v>0</v>
      </c>
      <c r="E3864" s="25">
        <v>2101</v>
      </c>
      <c r="F3864" s="23">
        <v>10721300</v>
      </c>
      <c r="G3864" s="26" t="s">
        <v>153</v>
      </c>
      <c r="H3864" s="67">
        <v>12132110</v>
      </c>
      <c r="I3864" s="224">
        <v>4410000</v>
      </c>
      <c r="J3864" s="67"/>
      <c r="K3864" s="67">
        <f t="shared" si="98"/>
        <v>12132110</v>
      </c>
      <c r="L3864" s="199"/>
    </row>
    <row r="3865" spans="1:12" x14ac:dyDescent="0.35">
      <c r="A3865" s="23">
        <v>22020305</v>
      </c>
      <c r="B3865" s="437" t="s">
        <v>2893</v>
      </c>
      <c r="C3865" s="23">
        <v>70133</v>
      </c>
      <c r="D3865" s="24">
        <v>0</v>
      </c>
      <c r="E3865" s="25">
        <v>2101</v>
      </c>
      <c r="F3865" s="23">
        <v>10721300</v>
      </c>
      <c r="G3865" s="26" t="s">
        <v>153</v>
      </c>
      <c r="H3865" s="27">
        <v>73500</v>
      </c>
      <c r="I3865" s="215">
        <v>196300</v>
      </c>
      <c r="J3865" s="27">
        <v>426500</v>
      </c>
      <c r="K3865" s="27">
        <f t="shared" si="98"/>
        <v>500000</v>
      </c>
      <c r="L3865" s="199"/>
    </row>
    <row r="3866" spans="1:12" x14ac:dyDescent="0.35">
      <c r="A3866" s="23">
        <v>22020305</v>
      </c>
      <c r="B3866" s="437" t="s">
        <v>2893</v>
      </c>
      <c r="C3866" s="23">
        <v>70131</v>
      </c>
      <c r="D3866" s="24">
        <v>0</v>
      </c>
      <c r="E3866" s="25">
        <v>2101</v>
      </c>
      <c r="F3866" s="23">
        <v>10721300</v>
      </c>
      <c r="G3866" s="26" t="s">
        <v>153</v>
      </c>
      <c r="H3866" s="67">
        <v>7056000</v>
      </c>
      <c r="I3866" s="224">
        <v>685000</v>
      </c>
      <c r="J3866" s="67"/>
      <c r="K3866" s="67">
        <f t="shared" si="98"/>
        <v>7056000</v>
      </c>
      <c r="L3866" s="199"/>
    </row>
    <row r="3867" spans="1:12" x14ac:dyDescent="0.35">
      <c r="A3867" s="23">
        <v>22020305</v>
      </c>
      <c r="B3867" s="437" t="s">
        <v>2893</v>
      </c>
      <c r="C3867" s="23">
        <v>70133</v>
      </c>
      <c r="D3867" s="24">
        <v>0</v>
      </c>
      <c r="E3867" s="25">
        <v>2101</v>
      </c>
      <c r="F3867" s="23">
        <v>10721300</v>
      </c>
      <c r="G3867" s="28" t="s">
        <v>153</v>
      </c>
      <c r="H3867" s="29">
        <v>6142500</v>
      </c>
      <c r="I3867" s="217">
        <v>220000</v>
      </c>
      <c r="J3867" s="29">
        <v>8857500</v>
      </c>
      <c r="K3867" s="29">
        <f t="shared" si="98"/>
        <v>15000000</v>
      </c>
      <c r="L3867" s="199"/>
    </row>
    <row r="3868" spans="1:12" x14ac:dyDescent="0.35">
      <c r="A3868" s="34">
        <v>22020305</v>
      </c>
      <c r="B3868" s="437" t="s">
        <v>2893</v>
      </c>
      <c r="C3868" s="34">
        <v>70133</v>
      </c>
      <c r="D3868" s="35">
        <v>0</v>
      </c>
      <c r="E3868" s="36">
        <v>2101</v>
      </c>
      <c r="F3868" s="34">
        <v>10721300</v>
      </c>
      <c r="G3868" s="37" t="s">
        <v>153</v>
      </c>
      <c r="H3868" s="99">
        <v>26922000</v>
      </c>
      <c r="I3868" s="254">
        <v>26589650</v>
      </c>
      <c r="J3868" s="99"/>
      <c r="K3868" s="99">
        <f t="shared" si="98"/>
        <v>26922000</v>
      </c>
      <c r="L3868" s="209"/>
    </row>
    <row r="3869" spans="1:12" x14ac:dyDescent="0.35">
      <c r="A3869" s="23">
        <v>22020305</v>
      </c>
      <c r="B3869" s="437" t="s">
        <v>2893</v>
      </c>
      <c r="C3869" s="23">
        <v>70133</v>
      </c>
      <c r="D3869" s="24">
        <v>0</v>
      </c>
      <c r="E3869" s="25">
        <v>2101</v>
      </c>
      <c r="F3869" s="23">
        <v>10721300</v>
      </c>
      <c r="G3869" s="26" t="s">
        <v>153</v>
      </c>
      <c r="H3869" s="101">
        <v>500000</v>
      </c>
      <c r="I3869" s="255">
        <v>270000</v>
      </c>
      <c r="J3869" s="106">
        <v>500000</v>
      </c>
      <c r="K3869" s="101">
        <f t="shared" si="98"/>
        <v>1000000</v>
      </c>
      <c r="L3869" s="199"/>
    </row>
    <row r="3870" spans="1:12" x14ac:dyDescent="0.35">
      <c r="A3870" s="23">
        <v>22020305</v>
      </c>
      <c r="B3870" s="437" t="s">
        <v>2893</v>
      </c>
      <c r="C3870" s="23">
        <v>70131</v>
      </c>
      <c r="D3870" s="24">
        <v>0</v>
      </c>
      <c r="E3870" s="25">
        <v>2101</v>
      </c>
      <c r="F3870" s="23">
        <v>10721300</v>
      </c>
      <c r="G3870" s="26" t="s">
        <v>153</v>
      </c>
      <c r="H3870" s="101">
        <v>3795319.5</v>
      </c>
      <c r="I3870" s="255">
        <v>1464100</v>
      </c>
      <c r="J3870" s="101"/>
      <c r="K3870" s="101">
        <f t="shared" si="98"/>
        <v>3795319.5</v>
      </c>
      <c r="L3870" s="199"/>
    </row>
    <row r="3871" spans="1:12" x14ac:dyDescent="0.35">
      <c r="A3871" s="23">
        <v>22020305</v>
      </c>
      <c r="B3871" s="437" t="s">
        <v>2893</v>
      </c>
      <c r="C3871" s="23">
        <v>70133</v>
      </c>
      <c r="D3871" s="24">
        <v>0</v>
      </c>
      <c r="E3871" s="25">
        <v>2101</v>
      </c>
      <c r="F3871" s="23">
        <v>10721300</v>
      </c>
      <c r="G3871" s="26" t="s">
        <v>153</v>
      </c>
      <c r="H3871" s="101">
        <v>9197580</v>
      </c>
      <c r="I3871" s="255">
        <v>6000800</v>
      </c>
      <c r="J3871" s="101"/>
      <c r="K3871" s="101">
        <f t="shared" si="98"/>
        <v>9197580</v>
      </c>
      <c r="L3871" s="200"/>
    </row>
    <row r="3872" spans="1:12" x14ac:dyDescent="0.35">
      <c r="A3872" s="54">
        <v>22020305</v>
      </c>
      <c r="B3872" s="437" t="s">
        <v>2893</v>
      </c>
      <c r="C3872" s="54">
        <v>70131</v>
      </c>
      <c r="D3872" s="55">
        <v>0</v>
      </c>
      <c r="E3872" s="56">
        <v>2101</v>
      </c>
      <c r="F3872" s="54">
        <v>10721300</v>
      </c>
      <c r="G3872" s="57" t="s">
        <v>153</v>
      </c>
      <c r="H3872" s="58">
        <v>37800</v>
      </c>
      <c r="I3872" s="221">
        <v>47000</v>
      </c>
      <c r="J3872" s="58">
        <v>1300000</v>
      </c>
      <c r="K3872" s="58">
        <f t="shared" si="98"/>
        <v>1337800</v>
      </c>
      <c r="L3872" s="204" t="s">
        <v>2555</v>
      </c>
    </row>
    <row r="3873" spans="1:12" x14ac:dyDescent="0.35">
      <c r="A3873" s="54">
        <v>22020305</v>
      </c>
      <c r="B3873" s="437" t="s">
        <v>2893</v>
      </c>
      <c r="C3873" s="54">
        <v>70133</v>
      </c>
      <c r="D3873" s="55">
        <v>0</v>
      </c>
      <c r="E3873" s="54">
        <v>2101</v>
      </c>
      <c r="F3873" s="54">
        <v>10721300</v>
      </c>
      <c r="G3873" s="57" t="s">
        <v>153</v>
      </c>
      <c r="H3873" s="117">
        <v>336000</v>
      </c>
      <c r="I3873" s="263">
        <v>180000</v>
      </c>
      <c r="J3873" s="117"/>
      <c r="K3873" s="117">
        <f t="shared" si="98"/>
        <v>336000</v>
      </c>
      <c r="L3873" s="204" t="s">
        <v>2556</v>
      </c>
    </row>
    <row r="3874" spans="1:12" x14ac:dyDescent="0.35">
      <c r="A3874" s="54">
        <v>22020305</v>
      </c>
      <c r="B3874" s="437" t="s">
        <v>2893</v>
      </c>
      <c r="C3874" s="54">
        <v>70133</v>
      </c>
      <c r="D3874" s="55">
        <v>0</v>
      </c>
      <c r="E3874" s="56">
        <v>2101</v>
      </c>
      <c r="F3874" s="54">
        <v>10721300</v>
      </c>
      <c r="G3874" s="57" t="s">
        <v>153</v>
      </c>
      <c r="H3874" s="58">
        <v>2310000</v>
      </c>
      <c r="I3874" s="221">
        <v>2264600</v>
      </c>
      <c r="J3874" s="58">
        <v>8000000</v>
      </c>
      <c r="K3874" s="58">
        <f t="shared" si="98"/>
        <v>10310000</v>
      </c>
      <c r="L3874" s="204" t="s">
        <v>2557</v>
      </c>
    </row>
    <row r="3875" spans="1:12" x14ac:dyDescent="0.35">
      <c r="A3875" s="54">
        <v>22020305</v>
      </c>
      <c r="B3875" s="437" t="s">
        <v>2893</v>
      </c>
      <c r="C3875" s="54">
        <v>70131</v>
      </c>
      <c r="D3875" s="55">
        <v>0</v>
      </c>
      <c r="E3875" s="56">
        <v>2101</v>
      </c>
      <c r="F3875" s="54">
        <v>10721300</v>
      </c>
      <c r="G3875" s="57" t="s">
        <v>153</v>
      </c>
      <c r="H3875" s="117">
        <v>706650</v>
      </c>
      <c r="I3875" s="263"/>
      <c r="J3875" s="117">
        <v>10000000</v>
      </c>
      <c r="K3875" s="117">
        <f t="shared" si="98"/>
        <v>10706650</v>
      </c>
      <c r="L3875" s="204" t="s">
        <v>2558</v>
      </c>
    </row>
    <row r="3876" spans="1:12" x14ac:dyDescent="0.35">
      <c r="A3876" s="23">
        <v>22020305</v>
      </c>
      <c r="B3876" s="437" t="s">
        <v>2893</v>
      </c>
      <c r="C3876" s="23">
        <v>70133</v>
      </c>
      <c r="D3876" s="24">
        <v>0</v>
      </c>
      <c r="E3876" s="25">
        <v>2101</v>
      </c>
      <c r="F3876" s="23">
        <v>10721300</v>
      </c>
      <c r="G3876" s="26" t="s">
        <v>153</v>
      </c>
      <c r="H3876" s="101">
        <v>10692</v>
      </c>
      <c r="I3876" s="255"/>
      <c r="J3876" s="106"/>
      <c r="K3876" s="101">
        <f t="shared" si="98"/>
        <v>10692</v>
      </c>
      <c r="L3876" s="199"/>
    </row>
    <row r="3877" spans="1:12" x14ac:dyDescent="0.35">
      <c r="A3877" s="23">
        <v>22020305</v>
      </c>
      <c r="B3877" s="437" t="s">
        <v>2893</v>
      </c>
      <c r="C3877" s="23">
        <v>70133</v>
      </c>
      <c r="D3877" s="24">
        <v>0</v>
      </c>
      <c r="E3877" s="25">
        <v>2101</v>
      </c>
      <c r="F3877" s="23">
        <v>10721300</v>
      </c>
      <c r="G3877" s="26" t="s">
        <v>153</v>
      </c>
      <c r="H3877" s="101">
        <v>3465000</v>
      </c>
      <c r="I3877" s="255">
        <v>1870000</v>
      </c>
      <c r="J3877" s="101"/>
      <c r="K3877" s="101">
        <f t="shared" si="98"/>
        <v>3465000</v>
      </c>
      <c r="L3877" s="199"/>
    </row>
    <row r="3878" spans="1:12" x14ac:dyDescent="0.35">
      <c r="A3878" s="23">
        <v>22020305</v>
      </c>
      <c r="B3878" s="437" t="s">
        <v>2893</v>
      </c>
      <c r="C3878" s="23">
        <v>70131</v>
      </c>
      <c r="D3878" s="24">
        <v>0</v>
      </c>
      <c r="E3878" s="25">
        <v>2101</v>
      </c>
      <c r="F3878" s="23">
        <v>10721300</v>
      </c>
      <c r="G3878" s="26" t="s">
        <v>153</v>
      </c>
      <c r="H3878" s="101">
        <v>100000</v>
      </c>
      <c r="I3878" s="255">
        <v>95000</v>
      </c>
      <c r="J3878" s="106">
        <v>100000</v>
      </c>
      <c r="K3878" s="101">
        <f t="shared" si="98"/>
        <v>200000</v>
      </c>
      <c r="L3878" s="199"/>
    </row>
    <row r="3879" spans="1:12" x14ac:dyDescent="0.35">
      <c r="A3879" s="23">
        <v>22020305</v>
      </c>
      <c r="B3879" s="437" t="s">
        <v>2893</v>
      </c>
      <c r="C3879" s="23">
        <v>70133</v>
      </c>
      <c r="D3879" s="24">
        <v>0</v>
      </c>
      <c r="E3879" s="23">
        <v>2101</v>
      </c>
      <c r="F3879" s="23">
        <v>10721300</v>
      </c>
      <c r="G3879" s="26" t="s">
        <v>153</v>
      </c>
      <c r="H3879" s="101">
        <v>100000</v>
      </c>
      <c r="I3879" s="255">
        <v>21000</v>
      </c>
      <c r="J3879" s="106"/>
      <c r="K3879" s="101">
        <f t="shared" si="98"/>
        <v>100000</v>
      </c>
      <c r="L3879" s="199"/>
    </row>
    <row r="3880" spans="1:12" x14ac:dyDescent="0.35">
      <c r="A3880" s="23">
        <v>22020305</v>
      </c>
      <c r="B3880" s="437" t="s">
        <v>2891</v>
      </c>
      <c r="C3880" s="23">
        <v>70131</v>
      </c>
      <c r="D3880" s="24">
        <v>0</v>
      </c>
      <c r="E3880" s="25">
        <v>2101</v>
      </c>
      <c r="F3880" s="23">
        <v>10721300</v>
      </c>
      <c r="G3880" s="26" t="s">
        <v>153</v>
      </c>
      <c r="H3880" s="135">
        <v>2000000</v>
      </c>
      <c r="I3880" s="269">
        <v>530000</v>
      </c>
      <c r="J3880" s="136"/>
      <c r="K3880" s="135">
        <f t="shared" si="98"/>
        <v>2000000</v>
      </c>
      <c r="L3880" s="199"/>
    </row>
    <row r="3881" spans="1:12" x14ac:dyDescent="0.35">
      <c r="A3881" s="23">
        <v>22020304</v>
      </c>
      <c r="B3881" s="437" t="s">
        <v>2890</v>
      </c>
      <c r="C3881" s="23">
        <v>70131</v>
      </c>
      <c r="D3881" s="24">
        <v>0</v>
      </c>
      <c r="E3881" s="25">
        <v>2101</v>
      </c>
      <c r="F3881" s="23">
        <v>10721300</v>
      </c>
      <c r="G3881" s="26" t="s">
        <v>187</v>
      </c>
      <c r="H3881" s="27">
        <v>240000</v>
      </c>
      <c r="I3881" s="215"/>
      <c r="J3881" s="41"/>
      <c r="K3881" s="27">
        <f t="shared" ref="K3881:K3912" si="99">SUM(H3881,J3881)</f>
        <v>240000</v>
      </c>
      <c r="L3881" s="200"/>
    </row>
    <row r="3882" spans="1:12" x14ac:dyDescent="0.35">
      <c r="A3882" s="23">
        <v>22020304</v>
      </c>
      <c r="B3882" s="437" t="s">
        <v>2890</v>
      </c>
      <c r="C3882" s="23">
        <v>70133</v>
      </c>
      <c r="D3882" s="24">
        <v>0</v>
      </c>
      <c r="E3882" s="25">
        <v>2101</v>
      </c>
      <c r="F3882" s="23">
        <v>10721300</v>
      </c>
      <c r="G3882" s="26" t="s">
        <v>187</v>
      </c>
      <c r="H3882" s="27">
        <v>84000</v>
      </c>
      <c r="I3882" s="215">
        <v>0</v>
      </c>
      <c r="J3882" s="27"/>
      <c r="K3882" s="27">
        <f t="shared" si="99"/>
        <v>84000</v>
      </c>
      <c r="L3882" s="199"/>
    </row>
    <row r="3883" spans="1:12" x14ac:dyDescent="0.35">
      <c r="A3883" s="23">
        <v>22020304</v>
      </c>
      <c r="B3883" s="437" t="s">
        <v>2890</v>
      </c>
      <c r="C3883" s="23">
        <v>70133</v>
      </c>
      <c r="D3883" s="24">
        <v>0</v>
      </c>
      <c r="E3883" s="25">
        <v>2101</v>
      </c>
      <c r="F3883" s="23">
        <v>10721300</v>
      </c>
      <c r="G3883" s="26" t="s">
        <v>187</v>
      </c>
      <c r="H3883" s="27">
        <v>159600</v>
      </c>
      <c r="I3883" s="215"/>
      <c r="J3883" s="27"/>
      <c r="K3883" s="39">
        <f t="shared" si="99"/>
        <v>159600</v>
      </c>
      <c r="L3883" s="199"/>
    </row>
    <row r="3884" spans="1:12" x14ac:dyDescent="0.35">
      <c r="A3884" s="23">
        <v>22020304</v>
      </c>
      <c r="B3884" s="437" t="s">
        <v>2890</v>
      </c>
      <c r="C3884" s="23">
        <v>70133</v>
      </c>
      <c r="D3884" s="24">
        <v>0</v>
      </c>
      <c r="E3884" s="25">
        <v>2101</v>
      </c>
      <c r="F3884" s="23">
        <v>10721300</v>
      </c>
      <c r="G3884" s="26" t="s">
        <v>187</v>
      </c>
      <c r="H3884" s="67">
        <v>26000</v>
      </c>
      <c r="I3884" s="224"/>
      <c r="J3884" s="67"/>
      <c r="K3884" s="67">
        <f t="shared" si="99"/>
        <v>26000</v>
      </c>
      <c r="L3884" s="199"/>
    </row>
    <row r="3885" spans="1:12" x14ac:dyDescent="0.35">
      <c r="A3885" s="23">
        <v>22020304</v>
      </c>
      <c r="B3885" s="437" t="s">
        <v>2890</v>
      </c>
      <c r="C3885" s="23">
        <v>71033</v>
      </c>
      <c r="D3885" s="24">
        <v>0</v>
      </c>
      <c r="E3885" s="25">
        <v>1100</v>
      </c>
      <c r="F3885" s="23">
        <v>10721300</v>
      </c>
      <c r="G3885" s="26" t="s">
        <v>187</v>
      </c>
      <c r="H3885" s="27">
        <v>147000</v>
      </c>
      <c r="I3885" s="282"/>
      <c r="J3885" s="27"/>
      <c r="K3885" s="27">
        <f t="shared" si="99"/>
        <v>147000</v>
      </c>
      <c r="L3885" s="199"/>
    </row>
    <row r="3886" spans="1:12" x14ac:dyDescent="0.35">
      <c r="A3886" s="23">
        <v>22020304</v>
      </c>
      <c r="B3886" s="437" t="s">
        <v>2890</v>
      </c>
      <c r="C3886" s="23">
        <v>70131</v>
      </c>
      <c r="D3886" s="24">
        <v>0</v>
      </c>
      <c r="E3886" s="25">
        <v>2101</v>
      </c>
      <c r="F3886" s="23">
        <v>10721300</v>
      </c>
      <c r="G3886" s="26" t="s">
        <v>187</v>
      </c>
      <c r="H3886" s="27">
        <v>100000</v>
      </c>
      <c r="I3886" s="215"/>
      <c r="J3886" s="41"/>
      <c r="K3886" s="27">
        <f t="shared" si="99"/>
        <v>100000</v>
      </c>
      <c r="L3886" s="201"/>
    </row>
    <row r="3887" spans="1:12" x14ac:dyDescent="0.35">
      <c r="A3887" s="23">
        <v>22020304</v>
      </c>
      <c r="B3887" s="437" t="s">
        <v>2891</v>
      </c>
      <c r="C3887" s="23">
        <v>70133</v>
      </c>
      <c r="D3887" s="24" t="s">
        <v>192</v>
      </c>
      <c r="E3887" s="85" t="s">
        <v>2619</v>
      </c>
      <c r="F3887" s="23">
        <v>10721300</v>
      </c>
      <c r="G3887" s="26" t="s">
        <v>187</v>
      </c>
      <c r="H3887" s="27">
        <v>48931.343999999997</v>
      </c>
      <c r="I3887" s="215"/>
      <c r="J3887" s="27"/>
      <c r="K3887" s="27">
        <f t="shared" si="99"/>
        <v>48931.343999999997</v>
      </c>
      <c r="L3887" s="199"/>
    </row>
    <row r="3888" spans="1:12" x14ac:dyDescent="0.35">
      <c r="A3888" s="411">
        <v>22020304</v>
      </c>
      <c r="B3888" s="437" t="s">
        <v>2891</v>
      </c>
      <c r="C3888" s="411">
        <v>70131</v>
      </c>
      <c r="D3888" s="411" t="s">
        <v>192</v>
      </c>
      <c r="E3888" s="413" t="s">
        <v>193</v>
      </c>
      <c r="F3888" s="411">
        <v>10721300</v>
      </c>
      <c r="G3888" s="416" t="s">
        <v>187</v>
      </c>
      <c r="H3888" s="419">
        <v>11820.362399999998</v>
      </c>
      <c r="I3888" s="422"/>
      <c r="J3888" s="425">
        <v>67380</v>
      </c>
      <c r="K3888" s="538">
        <f t="shared" si="99"/>
        <v>79200.362399999998</v>
      </c>
      <c r="L3888" s="395"/>
    </row>
    <row r="3889" spans="1:12" x14ac:dyDescent="0.35">
      <c r="A3889" s="23">
        <v>22020304</v>
      </c>
      <c r="B3889" s="437" t="s">
        <v>2891</v>
      </c>
      <c r="C3889" s="23">
        <v>70133</v>
      </c>
      <c r="D3889" s="24">
        <v>0</v>
      </c>
      <c r="E3889" s="25">
        <v>2101</v>
      </c>
      <c r="F3889" s="23">
        <v>10721300</v>
      </c>
      <c r="G3889" s="26" t="s">
        <v>187</v>
      </c>
      <c r="H3889" s="27">
        <v>100000</v>
      </c>
      <c r="I3889" s="215">
        <v>22000</v>
      </c>
      <c r="J3889" s="41"/>
      <c r="K3889" s="27">
        <f t="shared" si="99"/>
        <v>100000</v>
      </c>
      <c r="L3889" s="200"/>
    </row>
    <row r="3890" spans="1:12" x14ac:dyDescent="0.35">
      <c r="A3890" s="23">
        <v>22020304</v>
      </c>
      <c r="B3890" s="437" t="s">
        <v>2891</v>
      </c>
      <c r="C3890" s="23">
        <v>70131</v>
      </c>
      <c r="D3890" s="24">
        <v>0</v>
      </c>
      <c r="E3890" s="25">
        <v>2101</v>
      </c>
      <c r="F3890" s="23">
        <v>10721300</v>
      </c>
      <c r="G3890" s="26" t="s">
        <v>187</v>
      </c>
      <c r="H3890" s="67">
        <v>100000</v>
      </c>
      <c r="I3890" s="224"/>
      <c r="J3890" s="68"/>
      <c r="K3890" s="67">
        <f t="shared" si="99"/>
        <v>100000</v>
      </c>
      <c r="L3890" s="199"/>
    </row>
    <row r="3891" spans="1:12" x14ac:dyDescent="0.35">
      <c r="A3891" s="23">
        <v>22020304</v>
      </c>
      <c r="B3891" s="437" t="s">
        <v>2891</v>
      </c>
      <c r="C3891" s="23">
        <v>70133</v>
      </c>
      <c r="D3891" s="24">
        <v>0</v>
      </c>
      <c r="E3891" s="25">
        <v>2101</v>
      </c>
      <c r="F3891" s="23">
        <v>10721300</v>
      </c>
      <c r="G3891" s="26" t="s">
        <v>187</v>
      </c>
      <c r="H3891" s="27">
        <v>20328</v>
      </c>
      <c r="I3891" s="215"/>
      <c r="J3891" s="41"/>
      <c r="K3891" s="27">
        <f t="shared" si="99"/>
        <v>20328</v>
      </c>
      <c r="L3891" s="199"/>
    </row>
    <row r="3892" spans="1:12" x14ac:dyDescent="0.35">
      <c r="A3892" s="23">
        <v>22020304</v>
      </c>
      <c r="B3892" s="437" t="s">
        <v>2891</v>
      </c>
      <c r="C3892" s="23">
        <v>70133</v>
      </c>
      <c r="D3892" s="24">
        <v>0</v>
      </c>
      <c r="E3892" s="25">
        <v>2101</v>
      </c>
      <c r="F3892" s="23">
        <v>10721300</v>
      </c>
      <c r="G3892" s="26" t="s">
        <v>187</v>
      </c>
      <c r="H3892" s="27"/>
      <c r="I3892" s="215"/>
      <c r="J3892" s="41">
        <v>50000</v>
      </c>
      <c r="K3892" s="27">
        <f t="shared" si="99"/>
        <v>50000</v>
      </c>
      <c r="L3892" s="199"/>
    </row>
    <row r="3893" spans="1:12" x14ac:dyDescent="0.35">
      <c r="A3893" s="23">
        <v>22020304</v>
      </c>
      <c r="B3893" s="437" t="s">
        <v>2891</v>
      </c>
      <c r="C3893" s="23">
        <v>70133</v>
      </c>
      <c r="D3893" s="24">
        <v>0</v>
      </c>
      <c r="E3893" s="25">
        <v>2101</v>
      </c>
      <c r="F3893" s="23">
        <v>10721300</v>
      </c>
      <c r="G3893" s="26" t="s">
        <v>187</v>
      </c>
      <c r="H3893" s="67">
        <v>210000</v>
      </c>
      <c r="I3893" s="224"/>
      <c r="J3893" s="67"/>
      <c r="K3893" s="67">
        <f t="shared" si="99"/>
        <v>210000</v>
      </c>
      <c r="L3893" s="199"/>
    </row>
    <row r="3894" spans="1:12" x14ac:dyDescent="0.35">
      <c r="A3894" s="23">
        <v>22020304</v>
      </c>
      <c r="B3894" s="437" t="s">
        <v>2891</v>
      </c>
      <c r="C3894" s="23">
        <v>70133</v>
      </c>
      <c r="D3894" s="24">
        <v>0</v>
      </c>
      <c r="E3894" s="25">
        <v>2101</v>
      </c>
      <c r="F3894" s="23">
        <v>10721300</v>
      </c>
      <c r="G3894" s="26" t="s">
        <v>187</v>
      </c>
      <c r="H3894" s="27">
        <v>20000</v>
      </c>
      <c r="I3894" s="215"/>
      <c r="J3894" s="41"/>
      <c r="K3894" s="27">
        <f t="shared" si="99"/>
        <v>20000</v>
      </c>
      <c r="L3894" s="199"/>
    </row>
    <row r="3895" spans="1:12" x14ac:dyDescent="0.35">
      <c r="A3895" s="23">
        <v>22020304</v>
      </c>
      <c r="B3895" s="437" t="s">
        <v>2892</v>
      </c>
      <c r="C3895" s="23">
        <v>70133</v>
      </c>
      <c r="D3895" s="24">
        <v>0</v>
      </c>
      <c r="E3895" s="25">
        <v>2101</v>
      </c>
      <c r="F3895" s="23">
        <v>10721300</v>
      </c>
      <c r="G3895" s="26" t="s">
        <v>187</v>
      </c>
      <c r="H3895" s="27">
        <v>81690</v>
      </c>
      <c r="I3895" s="215"/>
      <c r="J3895" s="27"/>
      <c r="K3895" s="27">
        <f t="shared" si="99"/>
        <v>81690</v>
      </c>
      <c r="L3895" s="199"/>
    </row>
    <row r="3896" spans="1:12" x14ac:dyDescent="0.35">
      <c r="A3896" s="23">
        <v>22020304</v>
      </c>
      <c r="B3896" s="437" t="s">
        <v>2892</v>
      </c>
      <c r="C3896" s="23">
        <v>70133</v>
      </c>
      <c r="D3896" s="24">
        <v>0</v>
      </c>
      <c r="E3896" s="25">
        <v>2101</v>
      </c>
      <c r="F3896" s="23">
        <v>10721300</v>
      </c>
      <c r="G3896" s="26" t="s">
        <v>187</v>
      </c>
      <c r="H3896" s="27">
        <v>2609181.8130000001</v>
      </c>
      <c r="I3896" s="215"/>
      <c r="J3896" s="27"/>
      <c r="K3896" s="27">
        <f t="shared" si="99"/>
        <v>2609181.8130000001</v>
      </c>
      <c r="L3896" s="199"/>
    </row>
    <row r="3897" spans="1:12" x14ac:dyDescent="0.35">
      <c r="A3897" s="23">
        <v>22020304</v>
      </c>
      <c r="B3897" s="437" t="s">
        <v>2893</v>
      </c>
      <c r="C3897" s="23">
        <v>70131</v>
      </c>
      <c r="D3897" s="24">
        <v>0</v>
      </c>
      <c r="E3897" s="25">
        <v>2101</v>
      </c>
      <c r="F3897" s="23">
        <v>10721300</v>
      </c>
      <c r="G3897" s="26" t="s">
        <v>187</v>
      </c>
      <c r="H3897" s="67">
        <v>308000</v>
      </c>
      <c r="I3897" s="224"/>
      <c r="J3897" s="68"/>
      <c r="K3897" s="67">
        <f t="shared" si="99"/>
        <v>308000</v>
      </c>
      <c r="L3897" s="199"/>
    </row>
    <row r="3898" spans="1:12" x14ac:dyDescent="0.35">
      <c r="A3898" s="23">
        <v>22020304</v>
      </c>
      <c r="B3898" s="437" t="s">
        <v>2893</v>
      </c>
      <c r="C3898" s="23">
        <v>70133</v>
      </c>
      <c r="D3898" s="24">
        <v>0</v>
      </c>
      <c r="E3898" s="25">
        <v>2101</v>
      </c>
      <c r="F3898" s="23">
        <v>10721300</v>
      </c>
      <c r="G3898" s="26" t="s">
        <v>187</v>
      </c>
      <c r="H3898" s="101">
        <v>642075</v>
      </c>
      <c r="I3898" s="255">
        <v>326250</v>
      </c>
      <c r="J3898" s="101"/>
      <c r="K3898" s="101">
        <f t="shared" si="99"/>
        <v>642075</v>
      </c>
      <c r="L3898" s="200"/>
    </row>
    <row r="3899" spans="1:12" x14ac:dyDescent="0.35">
      <c r="A3899" s="23">
        <v>22020304</v>
      </c>
      <c r="B3899" s="437" t="s">
        <v>2893</v>
      </c>
      <c r="C3899" s="23">
        <v>70133</v>
      </c>
      <c r="D3899" s="24">
        <v>0</v>
      </c>
      <c r="E3899" s="25">
        <v>2101</v>
      </c>
      <c r="F3899" s="23">
        <v>10721300</v>
      </c>
      <c r="G3899" s="26" t="s">
        <v>187</v>
      </c>
      <c r="H3899" s="101">
        <v>50000</v>
      </c>
      <c r="I3899" s="255"/>
      <c r="J3899" s="106"/>
      <c r="K3899" s="101">
        <f t="shared" si="99"/>
        <v>50000</v>
      </c>
      <c r="L3899" s="199"/>
    </row>
    <row r="3900" spans="1:12" x14ac:dyDescent="0.35">
      <c r="A3900" s="23">
        <v>22020304</v>
      </c>
      <c r="B3900" s="437" t="s">
        <v>2893</v>
      </c>
      <c r="C3900" s="23">
        <v>70131</v>
      </c>
      <c r="D3900" s="24">
        <v>0</v>
      </c>
      <c r="E3900" s="25">
        <v>2101</v>
      </c>
      <c r="F3900" s="23">
        <v>10721300</v>
      </c>
      <c r="G3900" s="26" t="s">
        <v>187</v>
      </c>
      <c r="H3900" s="101">
        <v>80000</v>
      </c>
      <c r="I3900" s="255"/>
      <c r="J3900" s="102"/>
      <c r="K3900" s="101">
        <f t="shared" si="99"/>
        <v>80000</v>
      </c>
      <c r="L3900" s="199"/>
    </row>
    <row r="3901" spans="1:12" x14ac:dyDescent="0.35">
      <c r="A3901" s="23">
        <v>22020304</v>
      </c>
      <c r="B3901" s="437" t="s">
        <v>2893</v>
      </c>
      <c r="C3901" s="23">
        <v>70133</v>
      </c>
      <c r="D3901" s="24">
        <v>0</v>
      </c>
      <c r="E3901" s="25">
        <v>2101</v>
      </c>
      <c r="F3901" s="23">
        <v>10721300</v>
      </c>
      <c r="G3901" s="26" t="s">
        <v>187</v>
      </c>
      <c r="H3901" s="101">
        <v>10000</v>
      </c>
      <c r="I3901" s="255">
        <v>0</v>
      </c>
      <c r="J3901" s="106"/>
      <c r="K3901" s="101">
        <f t="shared" si="99"/>
        <v>10000</v>
      </c>
      <c r="L3901" s="200"/>
    </row>
    <row r="3902" spans="1:12" x14ac:dyDescent="0.35">
      <c r="A3902" s="54">
        <v>22020304</v>
      </c>
      <c r="B3902" s="437" t="s">
        <v>2893</v>
      </c>
      <c r="C3902" s="54">
        <v>70133</v>
      </c>
      <c r="D3902" s="55">
        <v>0</v>
      </c>
      <c r="E3902" s="56">
        <v>2101</v>
      </c>
      <c r="F3902" s="54">
        <v>10721300</v>
      </c>
      <c r="G3902" s="57" t="s">
        <v>187</v>
      </c>
      <c r="H3902" s="58">
        <v>3760000</v>
      </c>
      <c r="I3902" s="221">
        <v>150000</v>
      </c>
      <c r="J3902" s="87"/>
      <c r="K3902" s="58">
        <f t="shared" si="99"/>
        <v>3760000</v>
      </c>
      <c r="L3902" s="204" t="s">
        <v>2557</v>
      </c>
    </row>
    <row r="3903" spans="1:12" x14ac:dyDescent="0.35">
      <c r="A3903" s="54">
        <v>22020304</v>
      </c>
      <c r="B3903" s="437" t="s">
        <v>2893</v>
      </c>
      <c r="C3903" s="54">
        <v>70131</v>
      </c>
      <c r="D3903" s="55">
        <v>0</v>
      </c>
      <c r="E3903" s="56">
        <v>2101</v>
      </c>
      <c r="F3903" s="54">
        <v>10721300</v>
      </c>
      <c r="G3903" s="76" t="s">
        <v>187</v>
      </c>
      <c r="H3903" s="126">
        <v>250000</v>
      </c>
      <c r="I3903" s="265"/>
      <c r="J3903" s="128"/>
      <c r="K3903" s="126">
        <f t="shared" si="99"/>
        <v>250000</v>
      </c>
      <c r="L3903" s="204" t="s">
        <v>2558</v>
      </c>
    </row>
    <row r="3904" spans="1:12" x14ac:dyDescent="0.35">
      <c r="A3904" s="34">
        <v>22020304</v>
      </c>
      <c r="B3904" s="437" t="s">
        <v>2893</v>
      </c>
      <c r="C3904" s="34">
        <v>70133</v>
      </c>
      <c r="D3904" s="35">
        <v>0</v>
      </c>
      <c r="E3904" s="36">
        <v>2101</v>
      </c>
      <c r="F3904" s="34">
        <v>10721300</v>
      </c>
      <c r="G3904" s="37" t="s">
        <v>187</v>
      </c>
      <c r="H3904" s="99">
        <v>8019</v>
      </c>
      <c r="I3904" s="254"/>
      <c r="J3904" s="114"/>
      <c r="K3904" s="99">
        <f t="shared" si="99"/>
        <v>8019</v>
      </c>
      <c r="L3904" s="198"/>
    </row>
    <row r="3905" spans="1:12" x14ac:dyDescent="0.35">
      <c r="A3905" s="23">
        <v>22020304</v>
      </c>
      <c r="B3905" s="437" t="s">
        <v>2893</v>
      </c>
      <c r="C3905" s="23">
        <v>70133</v>
      </c>
      <c r="D3905" s="24">
        <v>0</v>
      </c>
      <c r="E3905" s="25">
        <v>2101</v>
      </c>
      <c r="F3905" s="23">
        <v>10721300</v>
      </c>
      <c r="G3905" s="26" t="s">
        <v>187</v>
      </c>
      <c r="H3905" s="101">
        <v>1000000</v>
      </c>
      <c r="I3905" s="255">
        <v>0</v>
      </c>
      <c r="J3905" s="115">
        <v>-500000</v>
      </c>
      <c r="K3905" s="101">
        <f t="shared" si="99"/>
        <v>500000</v>
      </c>
      <c r="L3905" s="199"/>
    </row>
    <row r="3906" spans="1:12" x14ac:dyDescent="0.35">
      <c r="A3906" s="23">
        <v>22020304</v>
      </c>
      <c r="B3906" s="437" t="s">
        <v>2893</v>
      </c>
      <c r="C3906" s="23">
        <v>70131</v>
      </c>
      <c r="D3906" s="24">
        <v>0</v>
      </c>
      <c r="E3906" s="25">
        <v>2101</v>
      </c>
      <c r="F3906" s="23">
        <v>10721300</v>
      </c>
      <c r="G3906" s="26" t="s">
        <v>187</v>
      </c>
      <c r="H3906" s="101">
        <v>3208</v>
      </c>
      <c r="I3906" s="255"/>
      <c r="J3906" s="106"/>
      <c r="K3906" s="101">
        <f t="shared" si="99"/>
        <v>3208</v>
      </c>
      <c r="L3906" s="199"/>
    </row>
    <row r="3907" spans="1:12" x14ac:dyDescent="0.35">
      <c r="A3907" s="23">
        <v>22020303</v>
      </c>
      <c r="B3907" s="437" t="s">
        <v>2890</v>
      </c>
      <c r="C3907" s="23">
        <v>70133</v>
      </c>
      <c r="D3907" s="24">
        <v>0</v>
      </c>
      <c r="E3907" s="25">
        <v>2101</v>
      </c>
      <c r="F3907" s="23">
        <v>10721300</v>
      </c>
      <c r="G3907" s="26" t="s">
        <v>152</v>
      </c>
      <c r="H3907" s="67">
        <v>1000000</v>
      </c>
      <c r="I3907" s="224">
        <v>443250</v>
      </c>
      <c r="J3907" s="67"/>
      <c r="K3907" s="428">
        <f t="shared" si="99"/>
        <v>1000000</v>
      </c>
      <c r="L3907" s="199"/>
    </row>
    <row r="3908" spans="1:12" x14ac:dyDescent="0.35">
      <c r="A3908" s="23">
        <v>22020303</v>
      </c>
      <c r="B3908" s="437" t="s">
        <v>2890</v>
      </c>
      <c r="C3908" s="23">
        <v>70131</v>
      </c>
      <c r="D3908" s="24">
        <v>0</v>
      </c>
      <c r="E3908" s="25">
        <v>2101</v>
      </c>
      <c r="F3908" s="23">
        <v>10721300</v>
      </c>
      <c r="G3908" s="26" t="s">
        <v>152</v>
      </c>
      <c r="H3908" s="27">
        <v>640000</v>
      </c>
      <c r="I3908" s="215">
        <v>60000</v>
      </c>
      <c r="J3908" s="27"/>
      <c r="K3908" s="27">
        <f t="shared" si="99"/>
        <v>640000</v>
      </c>
      <c r="L3908" s="200"/>
    </row>
    <row r="3909" spans="1:12" x14ac:dyDescent="0.35">
      <c r="A3909" s="23">
        <v>22020303</v>
      </c>
      <c r="B3909" s="437" t="s">
        <v>2890</v>
      </c>
      <c r="C3909" s="23">
        <v>70133</v>
      </c>
      <c r="D3909" s="24">
        <v>0</v>
      </c>
      <c r="E3909" s="25">
        <v>2101</v>
      </c>
      <c r="F3909" s="23">
        <v>10721300</v>
      </c>
      <c r="G3909" s="26" t="s">
        <v>152</v>
      </c>
      <c r="H3909" s="27">
        <v>63000</v>
      </c>
      <c r="I3909" s="215">
        <v>5000</v>
      </c>
      <c r="J3909" s="27"/>
      <c r="K3909" s="27">
        <f t="shared" si="99"/>
        <v>63000</v>
      </c>
      <c r="L3909" s="199"/>
    </row>
    <row r="3910" spans="1:12" x14ac:dyDescent="0.35">
      <c r="A3910" s="23">
        <v>22020303</v>
      </c>
      <c r="B3910" s="437" t="s">
        <v>2890</v>
      </c>
      <c r="C3910" s="23">
        <v>70133</v>
      </c>
      <c r="D3910" s="24">
        <v>0</v>
      </c>
      <c r="E3910" s="25">
        <v>2101</v>
      </c>
      <c r="F3910" s="23">
        <v>10721300</v>
      </c>
      <c r="G3910" s="26" t="s">
        <v>152</v>
      </c>
      <c r="H3910" s="27">
        <v>105000</v>
      </c>
      <c r="I3910" s="215">
        <v>35000</v>
      </c>
      <c r="J3910" s="27"/>
      <c r="K3910" s="39">
        <f t="shared" si="99"/>
        <v>105000</v>
      </c>
      <c r="L3910" s="199"/>
    </row>
    <row r="3911" spans="1:12" x14ac:dyDescent="0.35">
      <c r="A3911" s="23">
        <v>22020303</v>
      </c>
      <c r="B3911" s="437" t="s">
        <v>2890</v>
      </c>
      <c r="C3911" s="23">
        <v>70131</v>
      </c>
      <c r="D3911" s="24">
        <v>0</v>
      </c>
      <c r="E3911" s="23">
        <v>2101</v>
      </c>
      <c r="F3911" s="23">
        <v>10721300</v>
      </c>
      <c r="G3911" s="26" t="s">
        <v>152</v>
      </c>
      <c r="H3911" s="27">
        <v>42000</v>
      </c>
      <c r="I3911" s="215"/>
      <c r="J3911" s="27"/>
      <c r="K3911" s="27">
        <f t="shared" si="99"/>
        <v>42000</v>
      </c>
      <c r="L3911" s="199"/>
    </row>
    <row r="3912" spans="1:12" x14ac:dyDescent="0.35">
      <c r="A3912" s="23">
        <v>22020303</v>
      </c>
      <c r="B3912" s="437" t="s">
        <v>2890</v>
      </c>
      <c r="C3912" s="23">
        <v>70133</v>
      </c>
      <c r="D3912" s="24">
        <v>0</v>
      </c>
      <c r="E3912" s="25">
        <v>2101</v>
      </c>
      <c r="F3912" s="23">
        <v>10721300</v>
      </c>
      <c r="G3912" s="26" t="s">
        <v>152</v>
      </c>
      <c r="H3912" s="27">
        <v>26460</v>
      </c>
      <c r="I3912" s="215"/>
      <c r="J3912" s="27"/>
      <c r="K3912" s="27">
        <f t="shared" si="99"/>
        <v>26460</v>
      </c>
      <c r="L3912" s="199"/>
    </row>
    <row r="3913" spans="1:12" x14ac:dyDescent="0.35">
      <c r="A3913" s="23">
        <v>22020303</v>
      </c>
      <c r="B3913" s="437" t="s">
        <v>2890</v>
      </c>
      <c r="C3913" s="23">
        <v>70133</v>
      </c>
      <c r="D3913" s="24">
        <v>0</v>
      </c>
      <c r="E3913" s="25">
        <v>2101</v>
      </c>
      <c r="F3913" s="23">
        <v>10721300</v>
      </c>
      <c r="G3913" s="26" t="s">
        <v>152</v>
      </c>
      <c r="H3913" s="27">
        <v>0</v>
      </c>
      <c r="I3913" s="215"/>
      <c r="J3913" s="41"/>
      <c r="K3913" s="39">
        <f t="shared" ref="K3913:K3942" si="100">SUM(H3913,J3913)</f>
        <v>0</v>
      </c>
      <c r="L3913" s="199"/>
    </row>
    <row r="3914" spans="1:12" x14ac:dyDescent="0.35">
      <c r="A3914" s="23">
        <v>22020303</v>
      </c>
      <c r="B3914" s="437" t="s">
        <v>2890</v>
      </c>
      <c r="C3914" s="23">
        <v>71033</v>
      </c>
      <c r="D3914" s="24">
        <v>0</v>
      </c>
      <c r="E3914" s="25">
        <v>1100</v>
      </c>
      <c r="F3914" s="23">
        <v>10721300</v>
      </c>
      <c r="G3914" s="26" t="s">
        <v>152</v>
      </c>
      <c r="H3914" s="27">
        <v>46200</v>
      </c>
      <c r="I3914" s="282"/>
      <c r="J3914" s="27"/>
      <c r="K3914" s="27">
        <f t="shared" si="100"/>
        <v>46200</v>
      </c>
      <c r="L3914" s="199"/>
    </row>
    <row r="3915" spans="1:12" x14ac:dyDescent="0.35">
      <c r="A3915" s="23">
        <v>22020303</v>
      </c>
      <c r="B3915" s="437" t="s">
        <v>2890</v>
      </c>
      <c r="C3915" s="23">
        <v>70131</v>
      </c>
      <c r="D3915" s="24">
        <v>0</v>
      </c>
      <c r="E3915" s="25">
        <v>2101</v>
      </c>
      <c r="F3915" s="23">
        <v>10721300</v>
      </c>
      <c r="G3915" s="26" t="s">
        <v>152</v>
      </c>
      <c r="H3915" s="27">
        <v>49980</v>
      </c>
      <c r="I3915" s="215">
        <v>25000</v>
      </c>
      <c r="J3915" s="27"/>
      <c r="K3915" s="27">
        <f t="shared" si="100"/>
        <v>49980</v>
      </c>
      <c r="L3915" s="201"/>
    </row>
    <row r="3916" spans="1:12" x14ac:dyDescent="0.35">
      <c r="A3916" s="411">
        <v>22020303</v>
      </c>
      <c r="B3916" s="437" t="s">
        <v>2891</v>
      </c>
      <c r="C3916" s="411">
        <v>70131</v>
      </c>
      <c r="D3916" s="411" t="s">
        <v>192</v>
      </c>
      <c r="E3916" s="413" t="s">
        <v>193</v>
      </c>
      <c r="F3916" s="411">
        <v>10721300</v>
      </c>
      <c r="G3916" s="416" t="s">
        <v>152</v>
      </c>
      <c r="H3916" s="419">
        <v>3983.7797999999998</v>
      </c>
      <c r="I3916" s="422"/>
      <c r="J3916" s="425">
        <v>180000</v>
      </c>
      <c r="K3916" s="538">
        <f t="shared" si="100"/>
        <v>183983.77979999999</v>
      </c>
      <c r="L3916" s="395"/>
    </row>
    <row r="3917" spans="1:12" x14ac:dyDescent="0.35">
      <c r="A3917" s="23">
        <v>22020303</v>
      </c>
      <c r="B3917" s="437" t="s">
        <v>2891</v>
      </c>
      <c r="C3917" s="23">
        <v>70133</v>
      </c>
      <c r="D3917" s="24">
        <v>0</v>
      </c>
      <c r="E3917" s="25">
        <v>2101</v>
      </c>
      <c r="F3917" s="23">
        <v>10721300</v>
      </c>
      <c r="G3917" s="26" t="s">
        <v>152</v>
      </c>
      <c r="H3917" s="27">
        <v>126000</v>
      </c>
      <c r="I3917" s="215">
        <v>60000</v>
      </c>
      <c r="J3917" s="27"/>
      <c r="K3917" s="27">
        <f t="shared" si="100"/>
        <v>126000</v>
      </c>
      <c r="L3917" s="200"/>
    </row>
    <row r="3918" spans="1:12" x14ac:dyDescent="0.35">
      <c r="A3918" s="23">
        <v>22020303</v>
      </c>
      <c r="B3918" s="437" t="s">
        <v>2891</v>
      </c>
      <c r="C3918" s="23">
        <v>70131</v>
      </c>
      <c r="D3918" s="24">
        <v>0</v>
      </c>
      <c r="E3918" s="25">
        <v>2101</v>
      </c>
      <c r="F3918" s="23">
        <v>10721300</v>
      </c>
      <c r="G3918" s="26" t="s">
        <v>152</v>
      </c>
      <c r="H3918" s="67">
        <v>500000</v>
      </c>
      <c r="I3918" s="224"/>
      <c r="J3918" s="68"/>
      <c r="K3918" s="67">
        <f t="shared" si="100"/>
        <v>500000</v>
      </c>
      <c r="L3918" s="199"/>
    </row>
    <row r="3919" spans="1:12" x14ac:dyDescent="0.35">
      <c r="A3919" s="23">
        <v>22020303</v>
      </c>
      <c r="B3919" s="437" t="s">
        <v>2891</v>
      </c>
      <c r="C3919" s="23">
        <v>70133</v>
      </c>
      <c r="D3919" s="24">
        <v>0</v>
      </c>
      <c r="E3919" s="25">
        <v>2101</v>
      </c>
      <c r="F3919" s="23">
        <v>10721300</v>
      </c>
      <c r="G3919" s="26" t="s">
        <v>152</v>
      </c>
      <c r="H3919" s="27">
        <v>40656</v>
      </c>
      <c r="I3919" s="215"/>
      <c r="J3919" s="41"/>
      <c r="K3919" s="27">
        <f t="shared" si="100"/>
        <v>40656</v>
      </c>
      <c r="L3919" s="199"/>
    </row>
    <row r="3920" spans="1:12" x14ac:dyDescent="0.35">
      <c r="A3920" s="23">
        <v>22020303</v>
      </c>
      <c r="B3920" s="437" t="s">
        <v>2891</v>
      </c>
      <c r="C3920" s="23">
        <v>70133</v>
      </c>
      <c r="D3920" s="24">
        <v>0</v>
      </c>
      <c r="E3920" s="25">
        <v>2101</v>
      </c>
      <c r="F3920" s="23">
        <v>10721300</v>
      </c>
      <c r="G3920" s="26" t="s">
        <v>152</v>
      </c>
      <c r="H3920" s="27">
        <v>0</v>
      </c>
      <c r="I3920" s="215"/>
      <c r="J3920" s="41">
        <v>50000</v>
      </c>
      <c r="K3920" s="27">
        <f t="shared" si="100"/>
        <v>50000</v>
      </c>
      <c r="L3920" s="199"/>
    </row>
    <row r="3921" spans="1:12" x14ac:dyDescent="0.35">
      <c r="A3921" s="23">
        <v>22020303</v>
      </c>
      <c r="B3921" s="437" t="s">
        <v>2891</v>
      </c>
      <c r="C3921" s="23">
        <v>70133</v>
      </c>
      <c r="D3921" s="24">
        <v>0</v>
      </c>
      <c r="E3921" s="25">
        <v>2101</v>
      </c>
      <c r="F3921" s="23">
        <v>10721300</v>
      </c>
      <c r="G3921" s="26" t="s">
        <v>152</v>
      </c>
      <c r="H3921" s="67">
        <v>205800</v>
      </c>
      <c r="I3921" s="224"/>
      <c r="J3921" s="67"/>
      <c r="K3921" s="67">
        <f t="shared" si="100"/>
        <v>205800</v>
      </c>
      <c r="L3921" s="199"/>
    </row>
    <row r="3922" spans="1:12" x14ac:dyDescent="0.35">
      <c r="A3922" s="23">
        <v>22020303</v>
      </c>
      <c r="B3922" s="437" t="s">
        <v>2891</v>
      </c>
      <c r="C3922" s="23">
        <v>70133</v>
      </c>
      <c r="D3922" s="24">
        <v>0</v>
      </c>
      <c r="E3922" s="25">
        <v>2101</v>
      </c>
      <c r="F3922" s="23">
        <v>10721300</v>
      </c>
      <c r="G3922" s="26" t="s">
        <v>152</v>
      </c>
      <c r="H3922" s="27">
        <v>20000</v>
      </c>
      <c r="I3922" s="215"/>
      <c r="J3922" s="41"/>
      <c r="K3922" s="27">
        <f t="shared" si="100"/>
        <v>20000</v>
      </c>
      <c r="L3922" s="199"/>
    </row>
    <row r="3923" spans="1:12" x14ac:dyDescent="0.35">
      <c r="A3923" s="34">
        <v>22020303</v>
      </c>
      <c r="B3923" s="437" t="s">
        <v>2892</v>
      </c>
      <c r="C3923" s="34">
        <v>70133</v>
      </c>
      <c r="D3923" s="35">
        <v>0</v>
      </c>
      <c r="E3923" s="36">
        <v>2101</v>
      </c>
      <c r="F3923" s="34">
        <v>10721300</v>
      </c>
      <c r="G3923" s="37" t="s">
        <v>152</v>
      </c>
      <c r="H3923" s="38">
        <v>273000</v>
      </c>
      <c r="I3923" s="218"/>
      <c r="J3923" s="38"/>
      <c r="K3923" s="38">
        <f t="shared" si="100"/>
        <v>273000</v>
      </c>
      <c r="L3923" s="198"/>
    </row>
    <row r="3924" spans="1:12" x14ac:dyDescent="0.35">
      <c r="A3924" s="23">
        <v>22020303</v>
      </c>
      <c r="B3924" s="437" t="s">
        <v>2892</v>
      </c>
      <c r="C3924" s="23">
        <v>70131</v>
      </c>
      <c r="D3924" s="24">
        <v>0</v>
      </c>
      <c r="E3924" s="25">
        <v>2101</v>
      </c>
      <c r="F3924" s="23">
        <v>10721300</v>
      </c>
      <c r="G3924" s="26" t="s">
        <v>152</v>
      </c>
      <c r="H3924" s="27">
        <v>0</v>
      </c>
      <c r="I3924" s="215">
        <v>295200</v>
      </c>
      <c r="J3924" s="41"/>
      <c r="K3924" s="27">
        <f t="shared" si="100"/>
        <v>0</v>
      </c>
      <c r="L3924" s="199"/>
    </row>
    <row r="3925" spans="1:12" x14ac:dyDescent="0.35">
      <c r="A3925" s="23">
        <v>22020303</v>
      </c>
      <c r="B3925" s="437" t="s">
        <v>2892</v>
      </c>
      <c r="C3925" s="23">
        <v>70133</v>
      </c>
      <c r="D3925" s="24">
        <v>0</v>
      </c>
      <c r="E3925" s="25">
        <v>2101</v>
      </c>
      <c r="F3925" s="23">
        <v>10721300</v>
      </c>
      <c r="G3925" s="26" t="s">
        <v>152</v>
      </c>
      <c r="H3925" s="67">
        <v>54600</v>
      </c>
      <c r="I3925" s="224">
        <v>6400</v>
      </c>
      <c r="J3925" s="67">
        <v>200000</v>
      </c>
      <c r="K3925" s="67">
        <f t="shared" si="100"/>
        <v>254600</v>
      </c>
      <c r="L3925" s="199"/>
    </row>
    <row r="3926" spans="1:12" x14ac:dyDescent="0.35">
      <c r="A3926" s="23">
        <v>22020303</v>
      </c>
      <c r="B3926" s="437" t="s">
        <v>2893</v>
      </c>
      <c r="C3926" s="23">
        <v>70131</v>
      </c>
      <c r="D3926" s="24">
        <v>0</v>
      </c>
      <c r="E3926" s="25">
        <v>2101</v>
      </c>
      <c r="F3926" s="23">
        <v>10721300</v>
      </c>
      <c r="G3926" s="26" t="s">
        <v>152</v>
      </c>
      <c r="H3926" s="67">
        <v>30800</v>
      </c>
      <c r="I3926" s="224">
        <v>60000</v>
      </c>
      <c r="J3926" s="68">
        <v>319200</v>
      </c>
      <c r="K3926" s="67">
        <f t="shared" si="100"/>
        <v>350000</v>
      </c>
      <c r="L3926" s="199"/>
    </row>
    <row r="3927" spans="1:12" x14ac:dyDescent="0.35">
      <c r="A3927" s="23">
        <v>22020303</v>
      </c>
      <c r="B3927" s="437" t="s">
        <v>2893</v>
      </c>
      <c r="C3927" s="23">
        <v>70133</v>
      </c>
      <c r="D3927" s="24">
        <v>0</v>
      </c>
      <c r="E3927" s="25">
        <v>2101</v>
      </c>
      <c r="F3927" s="23">
        <v>10721300</v>
      </c>
      <c r="G3927" s="26" t="s">
        <v>152</v>
      </c>
      <c r="H3927" s="101">
        <v>1675800</v>
      </c>
      <c r="I3927" s="255">
        <v>678600</v>
      </c>
      <c r="J3927" s="101"/>
      <c r="K3927" s="101">
        <f t="shared" si="100"/>
        <v>1675800</v>
      </c>
      <c r="L3927" s="200"/>
    </row>
    <row r="3928" spans="1:12" x14ac:dyDescent="0.35">
      <c r="A3928" s="23">
        <v>22020303</v>
      </c>
      <c r="B3928" s="437" t="s">
        <v>2893</v>
      </c>
      <c r="C3928" s="23">
        <v>70133</v>
      </c>
      <c r="D3928" s="24">
        <v>0</v>
      </c>
      <c r="E3928" s="25">
        <v>2101</v>
      </c>
      <c r="F3928" s="23">
        <v>10721300</v>
      </c>
      <c r="G3928" s="26" t="s">
        <v>152</v>
      </c>
      <c r="H3928" s="101">
        <v>50000</v>
      </c>
      <c r="I3928" s="255"/>
      <c r="J3928" s="106"/>
      <c r="K3928" s="101">
        <f t="shared" si="100"/>
        <v>50000</v>
      </c>
      <c r="L3928" s="199"/>
    </row>
    <row r="3929" spans="1:12" x14ac:dyDescent="0.35">
      <c r="A3929" s="23">
        <v>22020303</v>
      </c>
      <c r="B3929" s="437" t="s">
        <v>2893</v>
      </c>
      <c r="C3929" s="23">
        <v>70131</v>
      </c>
      <c r="D3929" s="24">
        <v>0</v>
      </c>
      <c r="E3929" s="25">
        <v>2101</v>
      </c>
      <c r="F3929" s="23">
        <v>10721300</v>
      </c>
      <c r="G3929" s="26" t="s">
        <v>152</v>
      </c>
      <c r="H3929" s="101">
        <v>131775</v>
      </c>
      <c r="I3929" s="255">
        <v>61750</v>
      </c>
      <c r="J3929" s="101"/>
      <c r="K3929" s="101">
        <f t="shared" si="100"/>
        <v>131775</v>
      </c>
      <c r="L3929" s="199"/>
    </row>
    <row r="3930" spans="1:12" x14ac:dyDescent="0.35">
      <c r="A3930" s="54">
        <v>22020303</v>
      </c>
      <c r="B3930" s="437" t="s">
        <v>2893</v>
      </c>
      <c r="C3930" s="54">
        <v>70133</v>
      </c>
      <c r="D3930" s="55">
        <v>0</v>
      </c>
      <c r="E3930" s="54">
        <v>2101</v>
      </c>
      <c r="F3930" s="54">
        <v>10721300</v>
      </c>
      <c r="G3930" s="57" t="s">
        <v>152</v>
      </c>
      <c r="H3930" s="117">
        <v>72000</v>
      </c>
      <c r="I3930" s="263">
        <v>0</v>
      </c>
      <c r="J3930" s="118"/>
      <c r="K3930" s="117">
        <f t="shared" si="100"/>
        <v>72000</v>
      </c>
      <c r="L3930" s="204" t="s">
        <v>2556</v>
      </c>
    </row>
    <row r="3931" spans="1:12" x14ac:dyDescent="0.35">
      <c r="A3931" s="54">
        <v>22020303</v>
      </c>
      <c r="B3931" s="437" t="s">
        <v>2893</v>
      </c>
      <c r="C3931" s="54">
        <v>70133</v>
      </c>
      <c r="D3931" s="55">
        <v>0</v>
      </c>
      <c r="E3931" s="56">
        <v>2101</v>
      </c>
      <c r="F3931" s="54">
        <v>10721300</v>
      </c>
      <c r="G3931" s="57" t="s">
        <v>152</v>
      </c>
      <c r="H3931" s="58">
        <v>681200</v>
      </c>
      <c r="I3931" s="221"/>
      <c r="J3931" s="87"/>
      <c r="K3931" s="58">
        <f t="shared" si="100"/>
        <v>681200</v>
      </c>
      <c r="L3931" s="204" t="s">
        <v>2557</v>
      </c>
    </row>
    <row r="3932" spans="1:12" x14ac:dyDescent="0.35">
      <c r="A3932" s="54">
        <v>22020303</v>
      </c>
      <c r="B3932" s="437" t="s">
        <v>2893</v>
      </c>
      <c r="C3932" s="54">
        <v>70131</v>
      </c>
      <c r="D3932" s="55">
        <v>0</v>
      </c>
      <c r="E3932" s="56">
        <v>2101</v>
      </c>
      <c r="F3932" s="54">
        <v>10721300</v>
      </c>
      <c r="G3932" s="57" t="s">
        <v>152</v>
      </c>
      <c r="H3932" s="117">
        <v>185000</v>
      </c>
      <c r="I3932" s="263"/>
      <c r="J3932" s="118"/>
      <c r="K3932" s="117">
        <f t="shared" si="100"/>
        <v>185000</v>
      </c>
      <c r="L3932" s="204" t="s">
        <v>2558</v>
      </c>
    </row>
    <row r="3933" spans="1:12" x14ac:dyDescent="0.35">
      <c r="A3933" s="23">
        <v>22020303</v>
      </c>
      <c r="B3933" s="437" t="s">
        <v>2893</v>
      </c>
      <c r="C3933" s="23">
        <v>70133</v>
      </c>
      <c r="D3933" s="24">
        <v>0</v>
      </c>
      <c r="E3933" s="25">
        <v>2101</v>
      </c>
      <c r="F3933" s="23">
        <v>10721300</v>
      </c>
      <c r="G3933" s="26" t="s">
        <v>152</v>
      </c>
      <c r="H3933" s="101">
        <v>13365</v>
      </c>
      <c r="I3933" s="255"/>
      <c r="J3933" s="106"/>
      <c r="K3933" s="101">
        <f t="shared" si="100"/>
        <v>13365</v>
      </c>
      <c r="L3933" s="199"/>
    </row>
    <row r="3934" spans="1:12" x14ac:dyDescent="0.35">
      <c r="A3934" s="34">
        <v>22020303</v>
      </c>
      <c r="B3934" s="437" t="s">
        <v>2893</v>
      </c>
      <c r="C3934" s="34">
        <v>70133</v>
      </c>
      <c r="D3934" s="35">
        <v>0</v>
      </c>
      <c r="E3934" s="36">
        <v>2101</v>
      </c>
      <c r="F3934" s="34">
        <v>10721300</v>
      </c>
      <c r="G3934" s="37" t="s">
        <v>152</v>
      </c>
      <c r="H3934" s="99">
        <v>157500</v>
      </c>
      <c r="I3934" s="254">
        <v>0</v>
      </c>
      <c r="J3934" s="99"/>
      <c r="K3934" s="99">
        <f t="shared" si="100"/>
        <v>157500</v>
      </c>
      <c r="L3934" s="198"/>
    </row>
    <row r="3935" spans="1:12" x14ac:dyDescent="0.35">
      <c r="A3935" s="23">
        <v>22020303</v>
      </c>
      <c r="B3935" s="437" t="s">
        <v>2893</v>
      </c>
      <c r="C3935" s="23">
        <v>70131</v>
      </c>
      <c r="D3935" s="24">
        <v>0</v>
      </c>
      <c r="E3935" s="25">
        <v>2101</v>
      </c>
      <c r="F3935" s="23">
        <v>10721300</v>
      </c>
      <c r="G3935" s="26" t="s">
        <v>152</v>
      </c>
      <c r="H3935" s="101">
        <v>13365</v>
      </c>
      <c r="I3935" s="255"/>
      <c r="J3935" s="106"/>
      <c r="K3935" s="101">
        <f t="shared" si="100"/>
        <v>13365</v>
      </c>
      <c r="L3935" s="199"/>
    </row>
    <row r="3936" spans="1:12" x14ac:dyDescent="0.35">
      <c r="A3936" s="23">
        <v>22020302</v>
      </c>
      <c r="B3936" s="437" t="s">
        <v>2890</v>
      </c>
      <c r="C3936" s="23">
        <v>70133</v>
      </c>
      <c r="D3936" s="24">
        <v>0</v>
      </c>
      <c r="E3936" s="25">
        <v>2101</v>
      </c>
      <c r="F3936" s="23">
        <v>10721300</v>
      </c>
      <c r="G3936" s="26" t="s">
        <v>207</v>
      </c>
      <c r="H3936" s="27">
        <v>69300</v>
      </c>
      <c r="I3936" s="215">
        <v>10000</v>
      </c>
      <c r="J3936" s="27"/>
      <c r="K3936" s="27">
        <f t="shared" si="100"/>
        <v>69300</v>
      </c>
      <c r="L3936" s="199"/>
    </row>
    <row r="3937" spans="1:12" x14ac:dyDescent="0.35">
      <c r="A3937" s="23">
        <v>22020302</v>
      </c>
      <c r="B3937" s="437" t="s">
        <v>2890</v>
      </c>
      <c r="C3937" s="23">
        <v>70133</v>
      </c>
      <c r="D3937" s="24">
        <v>0</v>
      </c>
      <c r="E3937" s="25">
        <v>2101</v>
      </c>
      <c r="F3937" s="23">
        <v>10721300</v>
      </c>
      <c r="G3937" s="26" t="s">
        <v>207</v>
      </c>
      <c r="H3937" s="27">
        <v>56364</v>
      </c>
      <c r="I3937" s="215">
        <v>30000</v>
      </c>
      <c r="J3937" s="27">
        <v>400000</v>
      </c>
      <c r="K3937" s="27">
        <f t="shared" si="100"/>
        <v>456364</v>
      </c>
      <c r="L3937" s="199"/>
    </row>
    <row r="3938" spans="1:12" x14ac:dyDescent="0.35">
      <c r="A3938" s="23">
        <v>22020302</v>
      </c>
      <c r="B3938" s="437" t="s">
        <v>2890</v>
      </c>
      <c r="C3938" s="23">
        <v>70133</v>
      </c>
      <c r="D3938" s="24">
        <v>0</v>
      </c>
      <c r="E3938" s="25">
        <v>2101</v>
      </c>
      <c r="F3938" s="23">
        <v>10721300</v>
      </c>
      <c r="G3938" s="26" t="s">
        <v>207</v>
      </c>
      <c r="H3938" s="67">
        <v>89000</v>
      </c>
      <c r="I3938" s="224"/>
      <c r="J3938" s="67"/>
      <c r="K3938" s="67">
        <f t="shared" si="100"/>
        <v>89000</v>
      </c>
      <c r="L3938" s="199"/>
    </row>
    <row r="3939" spans="1:12" x14ac:dyDescent="0.35">
      <c r="A3939" s="23">
        <v>22020302</v>
      </c>
      <c r="B3939" s="437" t="s">
        <v>2890</v>
      </c>
      <c r="C3939" s="23">
        <v>71033</v>
      </c>
      <c r="D3939" s="24">
        <v>0</v>
      </c>
      <c r="E3939" s="25">
        <v>1100</v>
      </c>
      <c r="F3939" s="23">
        <v>10721300</v>
      </c>
      <c r="G3939" s="26" t="s">
        <v>207</v>
      </c>
      <c r="H3939" s="27">
        <v>387450</v>
      </c>
      <c r="I3939" s="282"/>
      <c r="J3939" s="27"/>
      <c r="K3939" s="27">
        <f t="shared" si="100"/>
        <v>387450</v>
      </c>
      <c r="L3939" s="199"/>
    </row>
    <row r="3940" spans="1:12" x14ac:dyDescent="0.35">
      <c r="A3940" s="23">
        <v>22020302</v>
      </c>
      <c r="B3940" s="437" t="s">
        <v>2890</v>
      </c>
      <c r="C3940" s="23">
        <v>70131</v>
      </c>
      <c r="D3940" s="24">
        <v>0</v>
      </c>
      <c r="E3940" s="25">
        <v>2101</v>
      </c>
      <c r="F3940" s="23">
        <v>10721300</v>
      </c>
      <c r="G3940" s="26" t="s">
        <v>207</v>
      </c>
      <c r="H3940" s="41">
        <v>518420</v>
      </c>
      <c r="I3940" s="220"/>
      <c r="J3940" s="41"/>
      <c r="K3940" s="27">
        <f t="shared" si="100"/>
        <v>518420</v>
      </c>
      <c r="L3940" s="201"/>
    </row>
    <row r="3941" spans="1:12" x14ac:dyDescent="0.35">
      <c r="A3941" s="411">
        <v>22020302</v>
      </c>
      <c r="B3941" s="437" t="s">
        <v>2891</v>
      </c>
      <c r="C3941" s="411">
        <v>70131</v>
      </c>
      <c r="D3941" s="411" t="s">
        <v>192</v>
      </c>
      <c r="E3941" s="413" t="s">
        <v>193</v>
      </c>
      <c r="F3941" s="411">
        <v>10721300</v>
      </c>
      <c r="G3941" s="416" t="s">
        <v>207</v>
      </c>
      <c r="H3941" s="419">
        <v>5311.7063999999991</v>
      </c>
      <c r="I3941" s="422"/>
      <c r="J3941" s="425"/>
      <c r="K3941" s="538">
        <f t="shared" si="100"/>
        <v>5311.7063999999991</v>
      </c>
      <c r="L3941" s="395"/>
    </row>
    <row r="3942" spans="1:12" x14ac:dyDescent="0.35">
      <c r="A3942" s="23">
        <v>22020302</v>
      </c>
      <c r="B3942" s="437" t="s">
        <v>2891</v>
      </c>
      <c r="C3942" s="23">
        <v>70133</v>
      </c>
      <c r="D3942" s="24">
        <v>0</v>
      </c>
      <c r="E3942" s="25">
        <v>2101</v>
      </c>
      <c r="F3942" s="23">
        <v>10721300</v>
      </c>
      <c r="G3942" s="26" t="s">
        <v>207</v>
      </c>
      <c r="H3942" s="27">
        <v>300000</v>
      </c>
      <c r="I3942" s="215"/>
      <c r="J3942" s="39"/>
      <c r="K3942" s="27">
        <f t="shared" si="100"/>
        <v>300000</v>
      </c>
      <c r="L3942" s="200"/>
    </row>
    <row r="3943" spans="1:12" x14ac:dyDescent="0.35">
      <c r="A3943" s="34">
        <v>22020302</v>
      </c>
      <c r="B3943" s="437" t="s">
        <v>2891</v>
      </c>
      <c r="C3943" s="34">
        <v>70131</v>
      </c>
      <c r="D3943" s="35">
        <v>0</v>
      </c>
      <c r="E3943" s="36">
        <v>2101</v>
      </c>
      <c r="F3943" s="34">
        <v>10721300</v>
      </c>
      <c r="G3943" s="37" t="s">
        <v>207</v>
      </c>
      <c r="H3943" s="38">
        <v>240000</v>
      </c>
      <c r="I3943" s="218"/>
      <c r="J3943" s="44"/>
      <c r="K3943" s="38">
        <f>H3943+J3943</f>
        <v>240000</v>
      </c>
      <c r="L3943" s="198"/>
    </row>
    <row r="3944" spans="1:12" x14ac:dyDescent="0.35">
      <c r="A3944" s="23">
        <v>22020302</v>
      </c>
      <c r="B3944" s="437" t="s">
        <v>2891</v>
      </c>
      <c r="C3944" s="23">
        <v>70131</v>
      </c>
      <c r="D3944" s="24">
        <v>0</v>
      </c>
      <c r="E3944" s="25">
        <v>2101</v>
      </c>
      <c r="F3944" s="23">
        <v>10721300</v>
      </c>
      <c r="G3944" s="26" t="s">
        <v>207</v>
      </c>
      <c r="H3944" s="67">
        <v>500000</v>
      </c>
      <c r="I3944" s="224"/>
      <c r="J3944" s="68"/>
      <c r="K3944" s="67">
        <f t="shared" ref="K3944:K3968" si="101">SUM(H3944,J3944)</f>
        <v>500000</v>
      </c>
      <c r="L3944" s="199"/>
    </row>
    <row r="3945" spans="1:12" x14ac:dyDescent="0.35">
      <c r="A3945" s="23">
        <v>22020302</v>
      </c>
      <c r="B3945" s="437" t="s">
        <v>2891</v>
      </c>
      <c r="C3945" s="23">
        <v>70133</v>
      </c>
      <c r="D3945" s="24">
        <v>0</v>
      </c>
      <c r="E3945" s="25">
        <v>2101</v>
      </c>
      <c r="F3945" s="23">
        <v>10721300</v>
      </c>
      <c r="G3945" s="26" t="s">
        <v>207</v>
      </c>
      <c r="H3945" s="27"/>
      <c r="I3945" s="215"/>
      <c r="J3945" s="27">
        <v>200000</v>
      </c>
      <c r="K3945" s="27">
        <f t="shared" si="101"/>
        <v>200000</v>
      </c>
      <c r="L3945" s="199"/>
    </row>
    <row r="3946" spans="1:12" x14ac:dyDescent="0.35">
      <c r="A3946" s="23">
        <v>22020302</v>
      </c>
      <c r="B3946" s="437" t="s">
        <v>2892</v>
      </c>
      <c r="C3946" s="23">
        <v>70133</v>
      </c>
      <c r="D3946" s="24">
        <v>0</v>
      </c>
      <c r="E3946" s="25">
        <v>2101</v>
      </c>
      <c r="F3946" s="23">
        <v>10721300</v>
      </c>
      <c r="G3946" s="26" t="s">
        <v>207</v>
      </c>
      <c r="H3946" s="27">
        <v>105000</v>
      </c>
      <c r="I3946" s="215"/>
      <c r="J3946" s="27"/>
      <c r="K3946" s="27">
        <f t="shared" si="101"/>
        <v>105000</v>
      </c>
      <c r="L3946" s="199"/>
    </row>
    <row r="3947" spans="1:12" x14ac:dyDescent="0.35">
      <c r="A3947" s="23">
        <v>22020302</v>
      </c>
      <c r="B3947" s="437" t="s">
        <v>2892</v>
      </c>
      <c r="C3947" s="23">
        <v>70133</v>
      </c>
      <c r="D3947" s="24">
        <v>0</v>
      </c>
      <c r="E3947" s="25">
        <v>2101</v>
      </c>
      <c r="F3947" s="23">
        <v>10721300</v>
      </c>
      <c r="G3947" s="26" t="s">
        <v>207</v>
      </c>
      <c r="H3947" s="27">
        <v>357000</v>
      </c>
      <c r="I3947" s="215"/>
      <c r="J3947" s="27">
        <v>3500000</v>
      </c>
      <c r="K3947" s="27">
        <f t="shared" si="101"/>
        <v>3857000</v>
      </c>
      <c r="L3947" s="199"/>
    </row>
    <row r="3948" spans="1:12" x14ac:dyDescent="0.35">
      <c r="A3948" s="23">
        <v>22020302</v>
      </c>
      <c r="B3948" s="437" t="s">
        <v>2892</v>
      </c>
      <c r="C3948" s="23">
        <v>70131</v>
      </c>
      <c r="D3948" s="24">
        <v>0</v>
      </c>
      <c r="E3948" s="25">
        <v>2101</v>
      </c>
      <c r="F3948" s="23">
        <v>10721300</v>
      </c>
      <c r="G3948" s="26" t="s">
        <v>207</v>
      </c>
      <c r="H3948" s="27">
        <v>892500</v>
      </c>
      <c r="I3948" s="215"/>
      <c r="J3948" s="27"/>
      <c r="K3948" s="27">
        <f t="shared" si="101"/>
        <v>892500</v>
      </c>
      <c r="L3948" s="199"/>
    </row>
    <row r="3949" spans="1:12" x14ac:dyDescent="0.35">
      <c r="A3949" s="23">
        <v>22020302</v>
      </c>
      <c r="B3949" s="437" t="s">
        <v>2892</v>
      </c>
      <c r="C3949" s="23">
        <v>70133</v>
      </c>
      <c r="D3949" s="24">
        <v>0</v>
      </c>
      <c r="E3949" s="25">
        <v>2101</v>
      </c>
      <c r="F3949" s="23">
        <v>10721300</v>
      </c>
      <c r="G3949" s="26" t="s">
        <v>207</v>
      </c>
      <c r="H3949" s="67">
        <v>63420</v>
      </c>
      <c r="I3949" s="224">
        <v>0</v>
      </c>
      <c r="J3949" s="67"/>
      <c r="K3949" s="67">
        <f t="shared" si="101"/>
        <v>63420</v>
      </c>
      <c r="L3949" s="199"/>
    </row>
    <row r="3950" spans="1:12" ht="51" x14ac:dyDescent="0.35">
      <c r="A3950" s="23">
        <v>22020302</v>
      </c>
      <c r="B3950" s="437" t="s">
        <v>2893</v>
      </c>
      <c r="C3950" s="23">
        <v>70131</v>
      </c>
      <c r="D3950" s="24">
        <v>0</v>
      </c>
      <c r="E3950" s="25">
        <v>2101</v>
      </c>
      <c r="F3950" s="23">
        <v>10721300</v>
      </c>
      <c r="G3950" s="26" t="s">
        <v>475</v>
      </c>
      <c r="H3950" s="67">
        <v>5808000</v>
      </c>
      <c r="I3950" s="224">
        <v>1080000</v>
      </c>
      <c r="J3950" s="68"/>
      <c r="K3950" s="67">
        <f t="shared" si="101"/>
        <v>5808000</v>
      </c>
      <c r="L3950" s="199"/>
    </row>
    <row r="3951" spans="1:12" x14ac:dyDescent="0.35">
      <c r="A3951" s="23">
        <v>22020302</v>
      </c>
      <c r="B3951" s="437" t="s">
        <v>2893</v>
      </c>
      <c r="C3951" s="23">
        <v>70131</v>
      </c>
      <c r="D3951" s="24">
        <v>0</v>
      </c>
      <c r="E3951" s="25">
        <v>2101</v>
      </c>
      <c r="F3951" s="23">
        <v>10721300</v>
      </c>
      <c r="G3951" s="26" t="s">
        <v>476</v>
      </c>
      <c r="H3951" s="67">
        <v>200000</v>
      </c>
      <c r="I3951" s="224"/>
      <c r="J3951" s="68"/>
      <c r="K3951" s="67">
        <f t="shared" si="101"/>
        <v>200000</v>
      </c>
      <c r="L3951" s="199"/>
    </row>
    <row r="3952" spans="1:12" x14ac:dyDescent="0.35">
      <c r="A3952" s="23">
        <v>22020302</v>
      </c>
      <c r="B3952" s="437" t="s">
        <v>2893</v>
      </c>
      <c r="C3952" s="23">
        <v>70133</v>
      </c>
      <c r="D3952" s="24">
        <v>0</v>
      </c>
      <c r="E3952" s="25">
        <v>2101</v>
      </c>
      <c r="F3952" s="23">
        <v>10721300</v>
      </c>
      <c r="G3952" s="26" t="s">
        <v>207</v>
      </c>
      <c r="H3952" s="27">
        <v>6300</v>
      </c>
      <c r="I3952" s="215">
        <v>19000</v>
      </c>
      <c r="J3952" s="27">
        <v>1493700</v>
      </c>
      <c r="K3952" s="27">
        <f t="shared" si="101"/>
        <v>1500000</v>
      </c>
      <c r="L3952" s="199"/>
    </row>
    <row r="3953" spans="1:12" x14ac:dyDescent="0.35">
      <c r="A3953" s="34">
        <v>22020302</v>
      </c>
      <c r="B3953" s="437" t="s">
        <v>2893</v>
      </c>
      <c r="C3953" s="34">
        <v>70131</v>
      </c>
      <c r="D3953" s="35">
        <v>0</v>
      </c>
      <c r="E3953" s="36">
        <v>2101</v>
      </c>
      <c r="F3953" s="34">
        <v>10721300</v>
      </c>
      <c r="G3953" s="37" t="s">
        <v>207</v>
      </c>
      <c r="H3953" s="70">
        <v>308000</v>
      </c>
      <c r="I3953" s="223"/>
      <c r="J3953" s="94">
        <v>692000</v>
      </c>
      <c r="K3953" s="70">
        <f t="shared" si="101"/>
        <v>1000000</v>
      </c>
      <c r="L3953" s="198"/>
    </row>
    <row r="3954" spans="1:12" x14ac:dyDescent="0.35">
      <c r="A3954" s="23">
        <v>22020302</v>
      </c>
      <c r="B3954" s="437" t="s">
        <v>2893</v>
      </c>
      <c r="C3954" s="23">
        <v>70133</v>
      </c>
      <c r="D3954" s="24">
        <v>0</v>
      </c>
      <c r="E3954" s="25">
        <v>2101</v>
      </c>
      <c r="F3954" s="23">
        <v>10721300</v>
      </c>
      <c r="G3954" s="26" t="s">
        <v>207</v>
      </c>
      <c r="H3954" s="101">
        <v>4441500</v>
      </c>
      <c r="I3954" s="255">
        <v>45000</v>
      </c>
      <c r="J3954" s="101"/>
      <c r="K3954" s="101">
        <f t="shared" si="101"/>
        <v>4441500</v>
      </c>
      <c r="L3954" s="200"/>
    </row>
    <row r="3955" spans="1:12" x14ac:dyDescent="0.35">
      <c r="A3955" s="23">
        <v>22020302</v>
      </c>
      <c r="B3955" s="437" t="s">
        <v>2893</v>
      </c>
      <c r="C3955" s="23">
        <v>70131</v>
      </c>
      <c r="D3955" s="24">
        <v>0</v>
      </c>
      <c r="E3955" s="25">
        <v>2101</v>
      </c>
      <c r="F3955" s="23">
        <v>10721300</v>
      </c>
      <c r="G3955" s="26" t="s">
        <v>207</v>
      </c>
      <c r="H3955" s="101">
        <v>2250000</v>
      </c>
      <c r="I3955" s="255">
        <v>268500</v>
      </c>
      <c r="J3955" s="102">
        <v>1750000</v>
      </c>
      <c r="K3955" s="101">
        <f t="shared" si="101"/>
        <v>4000000</v>
      </c>
      <c r="L3955" s="199"/>
    </row>
    <row r="3956" spans="1:12" x14ac:dyDescent="0.35">
      <c r="A3956" s="23">
        <v>22020302</v>
      </c>
      <c r="B3956" s="437" t="s">
        <v>2893</v>
      </c>
      <c r="C3956" s="23">
        <v>70133</v>
      </c>
      <c r="D3956" s="24">
        <v>0</v>
      </c>
      <c r="E3956" s="25">
        <v>2101</v>
      </c>
      <c r="F3956" s="23">
        <v>10721300</v>
      </c>
      <c r="G3956" s="26" t="s">
        <v>207</v>
      </c>
      <c r="H3956" s="101">
        <v>5540000</v>
      </c>
      <c r="I3956" s="255">
        <v>100000</v>
      </c>
      <c r="J3956" s="106"/>
      <c r="K3956" s="101">
        <f t="shared" si="101"/>
        <v>5540000</v>
      </c>
      <c r="L3956" s="200"/>
    </row>
    <row r="3957" spans="1:12" x14ac:dyDescent="0.35">
      <c r="A3957" s="54">
        <v>22020302</v>
      </c>
      <c r="B3957" s="437" t="s">
        <v>2893</v>
      </c>
      <c r="C3957" s="54">
        <v>70131</v>
      </c>
      <c r="D3957" s="55">
        <v>0</v>
      </c>
      <c r="E3957" s="56">
        <v>2101</v>
      </c>
      <c r="F3957" s="54">
        <v>10721300</v>
      </c>
      <c r="G3957" s="57" t="s">
        <v>207</v>
      </c>
      <c r="H3957" s="58">
        <v>2500000</v>
      </c>
      <c r="I3957" s="221">
        <v>0</v>
      </c>
      <c r="J3957" s="87"/>
      <c r="K3957" s="58">
        <f t="shared" si="101"/>
        <v>2500000</v>
      </c>
      <c r="L3957" s="204" t="s">
        <v>2555</v>
      </c>
    </row>
    <row r="3958" spans="1:12" x14ac:dyDescent="0.35">
      <c r="A3958" s="54">
        <v>22020302</v>
      </c>
      <c r="B3958" s="437" t="s">
        <v>2893</v>
      </c>
      <c r="C3958" s="54">
        <v>70133</v>
      </c>
      <c r="D3958" s="55">
        <v>0</v>
      </c>
      <c r="E3958" s="54">
        <v>2101</v>
      </c>
      <c r="F3958" s="54">
        <v>10721300</v>
      </c>
      <c r="G3958" s="57" t="s">
        <v>207</v>
      </c>
      <c r="H3958" s="117">
        <v>40000</v>
      </c>
      <c r="I3958" s="263">
        <v>0</v>
      </c>
      <c r="J3958" s="118"/>
      <c r="K3958" s="117">
        <f t="shared" si="101"/>
        <v>40000</v>
      </c>
      <c r="L3958" s="204" t="s">
        <v>2556</v>
      </c>
    </row>
    <row r="3959" spans="1:12" x14ac:dyDescent="0.35">
      <c r="A3959" s="54">
        <v>22020302</v>
      </c>
      <c r="B3959" s="437" t="s">
        <v>2893</v>
      </c>
      <c r="C3959" s="54">
        <v>70133</v>
      </c>
      <c r="D3959" s="55">
        <v>0</v>
      </c>
      <c r="E3959" s="56">
        <v>2101</v>
      </c>
      <c r="F3959" s="54">
        <v>10721300</v>
      </c>
      <c r="G3959" s="57" t="s">
        <v>207</v>
      </c>
      <c r="H3959" s="58">
        <v>10498600</v>
      </c>
      <c r="I3959" s="221">
        <v>400000</v>
      </c>
      <c r="J3959" s="87"/>
      <c r="K3959" s="58">
        <f t="shared" si="101"/>
        <v>10498600</v>
      </c>
      <c r="L3959" s="204" t="s">
        <v>2557</v>
      </c>
    </row>
    <row r="3960" spans="1:12" x14ac:dyDescent="0.35">
      <c r="A3960" s="54">
        <v>22020302</v>
      </c>
      <c r="B3960" s="437" t="s">
        <v>2893</v>
      </c>
      <c r="C3960" s="54">
        <v>70131</v>
      </c>
      <c r="D3960" s="55">
        <v>0</v>
      </c>
      <c r="E3960" s="56">
        <v>2101</v>
      </c>
      <c r="F3960" s="54">
        <v>10721300</v>
      </c>
      <c r="G3960" s="57" t="s">
        <v>207</v>
      </c>
      <c r="H3960" s="117">
        <v>420000</v>
      </c>
      <c r="I3960" s="263"/>
      <c r="J3960" s="117"/>
      <c r="K3960" s="117">
        <f t="shared" si="101"/>
        <v>420000</v>
      </c>
      <c r="L3960" s="204" t="s">
        <v>2558</v>
      </c>
    </row>
    <row r="3961" spans="1:12" x14ac:dyDescent="0.35">
      <c r="A3961" s="23">
        <v>22020302</v>
      </c>
      <c r="B3961" s="437" t="s">
        <v>2893</v>
      </c>
      <c r="C3961" s="23">
        <v>70133</v>
      </c>
      <c r="D3961" s="24">
        <v>0</v>
      </c>
      <c r="E3961" s="25">
        <v>2101</v>
      </c>
      <c r="F3961" s="23">
        <v>10721300</v>
      </c>
      <c r="G3961" s="26" t="s">
        <v>207</v>
      </c>
      <c r="H3961" s="101">
        <v>2000000</v>
      </c>
      <c r="I3961" s="255"/>
      <c r="J3961" s="115">
        <v>-1000000</v>
      </c>
      <c r="K3961" s="101">
        <f t="shared" si="101"/>
        <v>1000000</v>
      </c>
      <c r="L3961" s="199"/>
    </row>
    <row r="3962" spans="1:12" x14ac:dyDescent="0.35">
      <c r="A3962" s="23">
        <v>22020302</v>
      </c>
      <c r="B3962" s="437" t="s">
        <v>2893</v>
      </c>
      <c r="C3962" s="23">
        <v>70133</v>
      </c>
      <c r="D3962" s="24">
        <v>0</v>
      </c>
      <c r="E3962" s="25">
        <v>2101</v>
      </c>
      <c r="F3962" s="23">
        <v>10721300</v>
      </c>
      <c r="G3962" s="26" t="s">
        <v>207</v>
      </c>
      <c r="H3962" s="101">
        <v>2000000</v>
      </c>
      <c r="I3962" s="255">
        <v>350000</v>
      </c>
      <c r="J3962" s="106"/>
      <c r="K3962" s="101">
        <f t="shared" si="101"/>
        <v>2000000</v>
      </c>
      <c r="L3962" s="199"/>
    </row>
    <row r="3963" spans="1:12" x14ac:dyDescent="0.35">
      <c r="A3963" s="23">
        <v>22020302</v>
      </c>
      <c r="B3963" s="437" t="s">
        <v>2893</v>
      </c>
      <c r="C3963" s="23">
        <v>70131</v>
      </c>
      <c r="D3963" s="24">
        <v>0</v>
      </c>
      <c r="E3963" s="25">
        <v>2101</v>
      </c>
      <c r="F3963" s="23">
        <v>10721300</v>
      </c>
      <c r="G3963" s="26" t="s">
        <v>207</v>
      </c>
      <c r="H3963" s="101">
        <v>73500</v>
      </c>
      <c r="I3963" s="255">
        <v>64000</v>
      </c>
      <c r="J3963" s="101">
        <v>200000</v>
      </c>
      <c r="K3963" s="101">
        <f t="shared" si="101"/>
        <v>273500</v>
      </c>
      <c r="L3963" s="199"/>
    </row>
    <row r="3964" spans="1:12" x14ac:dyDescent="0.35">
      <c r="A3964" s="34">
        <v>22020302</v>
      </c>
      <c r="B3964" s="437" t="s">
        <v>2893</v>
      </c>
      <c r="C3964" s="34">
        <v>70133</v>
      </c>
      <c r="D3964" s="35">
        <v>0</v>
      </c>
      <c r="E3964" s="34">
        <v>2101</v>
      </c>
      <c r="F3964" s="34">
        <v>10721300</v>
      </c>
      <c r="G3964" s="37" t="s">
        <v>207</v>
      </c>
      <c r="H3964" s="99">
        <v>105000</v>
      </c>
      <c r="I3964" s="254">
        <v>50000</v>
      </c>
      <c r="J3964" s="99"/>
      <c r="K3964" s="99">
        <f t="shared" si="101"/>
        <v>105000</v>
      </c>
      <c r="L3964" s="198"/>
    </row>
    <row r="3965" spans="1:12" x14ac:dyDescent="0.35">
      <c r="A3965" s="23">
        <v>22020302</v>
      </c>
      <c r="B3965" s="437" t="s">
        <v>2893</v>
      </c>
      <c r="C3965" s="23">
        <v>70131</v>
      </c>
      <c r="D3965" s="24">
        <v>0</v>
      </c>
      <c r="E3965" s="25">
        <v>2101</v>
      </c>
      <c r="F3965" s="23">
        <v>10721300</v>
      </c>
      <c r="G3965" s="26" t="s">
        <v>207</v>
      </c>
      <c r="H3965" s="101">
        <v>53460</v>
      </c>
      <c r="I3965" s="255"/>
      <c r="J3965" s="106"/>
      <c r="K3965" s="101">
        <f t="shared" si="101"/>
        <v>53460</v>
      </c>
      <c r="L3965" s="199"/>
    </row>
    <row r="3966" spans="1:12" x14ac:dyDescent="0.35">
      <c r="A3966" s="23">
        <v>22020302</v>
      </c>
      <c r="B3966" s="437" t="s">
        <v>2891</v>
      </c>
      <c r="C3966" s="23">
        <v>70131</v>
      </c>
      <c r="D3966" s="24">
        <v>0</v>
      </c>
      <c r="E3966" s="25">
        <v>2101</v>
      </c>
      <c r="F3966" s="23">
        <v>10721300</v>
      </c>
      <c r="G3966" s="26" t="s">
        <v>207</v>
      </c>
      <c r="H3966" s="136">
        <v>250000</v>
      </c>
      <c r="I3966" s="270">
        <v>5000</v>
      </c>
      <c r="J3966" s="136"/>
      <c r="K3966" s="135">
        <f t="shared" si="101"/>
        <v>250000</v>
      </c>
      <c r="L3966" s="199"/>
    </row>
    <row r="3967" spans="1:12" x14ac:dyDescent="0.35">
      <c r="A3967" s="23">
        <v>22020301</v>
      </c>
      <c r="B3967" s="437" t="s">
        <v>2890</v>
      </c>
      <c r="C3967" s="23">
        <v>70133</v>
      </c>
      <c r="D3967" s="24">
        <v>0</v>
      </c>
      <c r="E3967" s="25">
        <v>2101</v>
      </c>
      <c r="F3967" s="23">
        <v>10721300</v>
      </c>
      <c r="G3967" s="26" t="s">
        <v>151</v>
      </c>
      <c r="H3967" s="67">
        <v>4000000</v>
      </c>
      <c r="I3967" s="224">
        <v>249000</v>
      </c>
      <c r="J3967" s="67"/>
      <c r="K3967" s="428">
        <f t="shared" si="101"/>
        <v>4000000</v>
      </c>
      <c r="L3967" s="199"/>
    </row>
    <row r="3968" spans="1:12" x14ac:dyDescent="0.35">
      <c r="A3968" s="23">
        <v>22020301</v>
      </c>
      <c r="B3968" s="437" t="s">
        <v>2890</v>
      </c>
      <c r="C3968" s="23">
        <v>70131</v>
      </c>
      <c r="D3968" s="24">
        <v>0</v>
      </c>
      <c r="E3968" s="25">
        <v>2101</v>
      </c>
      <c r="F3968" s="23">
        <v>10721300</v>
      </c>
      <c r="G3968" s="26" t="s">
        <v>151</v>
      </c>
      <c r="H3968" s="27">
        <v>4000000</v>
      </c>
      <c r="I3968" s="215">
        <v>1349300</v>
      </c>
      <c r="J3968" s="27">
        <v>1000000</v>
      </c>
      <c r="K3968" s="27">
        <f t="shared" si="101"/>
        <v>5000000</v>
      </c>
      <c r="L3968" s="200"/>
    </row>
    <row r="3969" spans="1:12" x14ac:dyDescent="0.35">
      <c r="A3969" s="411">
        <v>22020301</v>
      </c>
      <c r="B3969" s="437" t="s">
        <v>2890</v>
      </c>
      <c r="C3969" s="411">
        <v>70133</v>
      </c>
      <c r="D3969" s="411" t="s">
        <v>192</v>
      </c>
      <c r="E3969" s="413" t="s">
        <v>193</v>
      </c>
      <c r="F3969" s="411" t="s">
        <v>194</v>
      </c>
      <c r="G3969" s="416" t="s">
        <v>195</v>
      </c>
      <c r="H3969" s="418">
        <v>357000</v>
      </c>
      <c r="I3969" s="421">
        <v>154000</v>
      </c>
      <c r="J3969" s="424">
        <v>166730</v>
      </c>
      <c r="K3969" s="418">
        <f>H3969+J3969</f>
        <v>523730</v>
      </c>
      <c r="L3969" s="434"/>
    </row>
    <row r="3970" spans="1:12" x14ac:dyDescent="0.35">
      <c r="A3970" s="23">
        <v>22020301</v>
      </c>
      <c r="B3970" s="437" t="s">
        <v>2890</v>
      </c>
      <c r="C3970" s="23">
        <v>70133</v>
      </c>
      <c r="D3970" s="24">
        <v>0</v>
      </c>
      <c r="E3970" s="25">
        <v>2101</v>
      </c>
      <c r="F3970" s="23">
        <v>10721300</v>
      </c>
      <c r="G3970" s="26" t="s">
        <v>151</v>
      </c>
      <c r="H3970" s="27">
        <v>252000</v>
      </c>
      <c r="I3970" s="215">
        <v>140000</v>
      </c>
      <c r="J3970" s="27">
        <v>48000</v>
      </c>
      <c r="K3970" s="27">
        <f t="shared" ref="K3970:K3994" si="102">SUM(H3970,J3970)</f>
        <v>300000</v>
      </c>
      <c r="L3970" s="199"/>
    </row>
    <row r="3971" spans="1:12" x14ac:dyDescent="0.35">
      <c r="A3971" s="23">
        <v>22020301</v>
      </c>
      <c r="B3971" s="437" t="s">
        <v>2890</v>
      </c>
      <c r="C3971" s="23">
        <v>70133</v>
      </c>
      <c r="D3971" s="24">
        <v>0</v>
      </c>
      <c r="E3971" s="25">
        <v>2101</v>
      </c>
      <c r="F3971" s="23">
        <v>10721300</v>
      </c>
      <c r="G3971" s="26" t="s">
        <v>151</v>
      </c>
      <c r="H3971" s="27">
        <v>6689550</v>
      </c>
      <c r="I3971" s="215">
        <v>930000</v>
      </c>
      <c r="J3971" s="27"/>
      <c r="K3971" s="27">
        <f t="shared" si="102"/>
        <v>6689550</v>
      </c>
      <c r="L3971" s="199"/>
    </row>
    <row r="3972" spans="1:12" x14ac:dyDescent="0.35">
      <c r="A3972" s="23">
        <v>22020301</v>
      </c>
      <c r="B3972" s="437" t="s">
        <v>2890</v>
      </c>
      <c r="C3972" s="23">
        <v>70133</v>
      </c>
      <c r="D3972" s="24">
        <v>0</v>
      </c>
      <c r="E3972" s="25">
        <v>2101</v>
      </c>
      <c r="F3972" s="23">
        <v>10721300</v>
      </c>
      <c r="G3972" s="26" t="s">
        <v>151</v>
      </c>
      <c r="H3972" s="27">
        <v>1465800</v>
      </c>
      <c r="I3972" s="215">
        <v>435000</v>
      </c>
      <c r="J3972" s="27">
        <v>350000</v>
      </c>
      <c r="K3972" s="27">
        <f t="shared" si="102"/>
        <v>1815800</v>
      </c>
      <c r="L3972" s="199"/>
    </row>
    <row r="3973" spans="1:12" x14ac:dyDescent="0.35">
      <c r="A3973" s="23">
        <v>22020301</v>
      </c>
      <c r="B3973" s="437" t="s">
        <v>2890</v>
      </c>
      <c r="C3973" s="23">
        <v>70133</v>
      </c>
      <c r="D3973" s="24">
        <v>0</v>
      </c>
      <c r="E3973" s="25">
        <v>2101</v>
      </c>
      <c r="F3973" s="23">
        <v>10721300</v>
      </c>
      <c r="G3973" s="26" t="s">
        <v>151</v>
      </c>
      <c r="H3973" s="27">
        <v>1764000</v>
      </c>
      <c r="I3973" s="215">
        <v>270000</v>
      </c>
      <c r="J3973" s="27"/>
      <c r="K3973" s="39">
        <f t="shared" si="102"/>
        <v>1764000</v>
      </c>
      <c r="L3973" s="199"/>
    </row>
    <row r="3974" spans="1:12" x14ac:dyDescent="0.35">
      <c r="A3974" s="23">
        <v>22020301</v>
      </c>
      <c r="B3974" s="437" t="s">
        <v>2890</v>
      </c>
      <c r="C3974" s="23">
        <v>70133</v>
      </c>
      <c r="D3974" s="24">
        <v>0</v>
      </c>
      <c r="E3974" s="25">
        <v>2101</v>
      </c>
      <c r="F3974" s="23">
        <v>10721300</v>
      </c>
      <c r="G3974" s="26" t="s">
        <v>151</v>
      </c>
      <c r="H3974" s="27">
        <v>1344000</v>
      </c>
      <c r="I3974" s="215">
        <v>501500</v>
      </c>
      <c r="J3974" s="27">
        <v>156000</v>
      </c>
      <c r="K3974" s="27">
        <f t="shared" si="102"/>
        <v>1500000</v>
      </c>
      <c r="L3974" s="199"/>
    </row>
    <row r="3975" spans="1:12" x14ac:dyDescent="0.35">
      <c r="A3975" s="23">
        <v>22020301</v>
      </c>
      <c r="B3975" s="437" t="s">
        <v>2890</v>
      </c>
      <c r="C3975" s="23">
        <v>70131</v>
      </c>
      <c r="D3975" s="24">
        <v>0</v>
      </c>
      <c r="E3975" s="25">
        <v>2101</v>
      </c>
      <c r="F3975" s="23">
        <v>10721300</v>
      </c>
      <c r="G3975" s="26" t="s">
        <v>151</v>
      </c>
      <c r="H3975" s="27">
        <v>2425500</v>
      </c>
      <c r="I3975" s="215">
        <v>593000</v>
      </c>
      <c r="J3975" s="27"/>
      <c r="K3975" s="27">
        <f t="shared" si="102"/>
        <v>2425500</v>
      </c>
      <c r="L3975" s="199"/>
    </row>
    <row r="3976" spans="1:12" x14ac:dyDescent="0.35">
      <c r="A3976" s="23">
        <v>22020301</v>
      </c>
      <c r="B3976" s="437" t="s">
        <v>2890</v>
      </c>
      <c r="C3976" s="23">
        <v>70133</v>
      </c>
      <c r="D3976" s="24">
        <v>0</v>
      </c>
      <c r="E3976" s="25">
        <v>2101</v>
      </c>
      <c r="F3976" s="23">
        <v>10721300</v>
      </c>
      <c r="G3976" s="26" t="s">
        <v>151</v>
      </c>
      <c r="H3976" s="41">
        <v>1440810</v>
      </c>
      <c r="I3976" s="220">
        <v>288900</v>
      </c>
      <c r="J3976" s="27"/>
      <c r="K3976" s="27">
        <f t="shared" si="102"/>
        <v>1440810</v>
      </c>
      <c r="L3976" s="199"/>
    </row>
    <row r="3977" spans="1:12" x14ac:dyDescent="0.35">
      <c r="A3977" s="34">
        <v>22020301</v>
      </c>
      <c r="B3977" s="437" t="s">
        <v>2890</v>
      </c>
      <c r="C3977" s="34">
        <v>70131</v>
      </c>
      <c r="D3977" s="35">
        <v>0</v>
      </c>
      <c r="E3977" s="36">
        <v>2101</v>
      </c>
      <c r="F3977" s="34">
        <v>10721300</v>
      </c>
      <c r="G3977" s="37" t="s">
        <v>151</v>
      </c>
      <c r="H3977" s="38">
        <v>1659000</v>
      </c>
      <c r="I3977" s="218"/>
      <c r="J3977" s="38">
        <v>-1000000</v>
      </c>
      <c r="K3977" s="38">
        <f t="shared" si="102"/>
        <v>659000</v>
      </c>
      <c r="L3977" s="198"/>
    </row>
    <row r="3978" spans="1:12" x14ac:dyDescent="0.35">
      <c r="A3978" s="23">
        <v>22020301</v>
      </c>
      <c r="B3978" s="437" t="s">
        <v>2890</v>
      </c>
      <c r="C3978" s="23">
        <v>70131</v>
      </c>
      <c r="D3978" s="24">
        <v>0</v>
      </c>
      <c r="E3978" s="25">
        <v>2101</v>
      </c>
      <c r="F3978" s="23">
        <v>10721300</v>
      </c>
      <c r="G3978" s="26" t="s">
        <v>195</v>
      </c>
      <c r="H3978" s="27">
        <v>231000</v>
      </c>
      <c r="I3978" s="215">
        <v>100000</v>
      </c>
      <c r="J3978" s="27"/>
      <c r="K3978" s="27">
        <f t="shared" si="102"/>
        <v>231000</v>
      </c>
      <c r="L3978" s="199"/>
    </row>
    <row r="3979" spans="1:12" x14ac:dyDescent="0.35">
      <c r="A3979" s="23">
        <v>22020301</v>
      </c>
      <c r="B3979" s="437" t="s">
        <v>2890</v>
      </c>
      <c r="C3979" s="23">
        <v>70131</v>
      </c>
      <c r="D3979" s="24">
        <v>0</v>
      </c>
      <c r="E3979" s="25">
        <v>2101</v>
      </c>
      <c r="F3979" s="23">
        <v>10721300</v>
      </c>
      <c r="G3979" s="26" t="s">
        <v>151</v>
      </c>
      <c r="H3979" s="27">
        <v>462000</v>
      </c>
      <c r="I3979" s="215">
        <v>50000</v>
      </c>
      <c r="J3979" s="27">
        <v>138000</v>
      </c>
      <c r="K3979" s="27">
        <f t="shared" si="102"/>
        <v>600000</v>
      </c>
      <c r="L3979" s="199"/>
    </row>
    <row r="3980" spans="1:12" x14ac:dyDescent="0.35">
      <c r="A3980" s="23">
        <v>22020301</v>
      </c>
      <c r="B3980" s="437" t="s">
        <v>2890</v>
      </c>
      <c r="C3980" s="23">
        <v>70131</v>
      </c>
      <c r="D3980" s="24">
        <v>0</v>
      </c>
      <c r="E3980" s="25">
        <v>2101</v>
      </c>
      <c r="F3980" s="23">
        <v>10721300</v>
      </c>
      <c r="G3980" s="26" t="s">
        <v>151</v>
      </c>
      <c r="H3980" s="67">
        <v>68250</v>
      </c>
      <c r="I3980" s="224">
        <v>47000</v>
      </c>
      <c r="J3980" s="67"/>
      <c r="K3980" s="67">
        <f t="shared" si="102"/>
        <v>68250</v>
      </c>
      <c r="L3980" s="199"/>
    </row>
    <row r="3981" spans="1:12" x14ac:dyDescent="0.35">
      <c r="A3981" s="23">
        <v>22020301</v>
      </c>
      <c r="B3981" s="437" t="s">
        <v>2890</v>
      </c>
      <c r="C3981" s="23">
        <v>70131</v>
      </c>
      <c r="D3981" s="24">
        <v>0</v>
      </c>
      <c r="E3981" s="23">
        <v>2101</v>
      </c>
      <c r="F3981" s="23">
        <v>10721300</v>
      </c>
      <c r="G3981" s="26" t="s">
        <v>151</v>
      </c>
      <c r="H3981" s="27">
        <v>636300</v>
      </c>
      <c r="I3981" s="215"/>
      <c r="J3981" s="27"/>
      <c r="K3981" s="27">
        <f t="shared" si="102"/>
        <v>636300</v>
      </c>
      <c r="L3981" s="199"/>
    </row>
    <row r="3982" spans="1:12" x14ac:dyDescent="0.35">
      <c r="A3982" s="23">
        <v>22020301</v>
      </c>
      <c r="B3982" s="437" t="s">
        <v>2890</v>
      </c>
      <c r="C3982" s="23">
        <v>70131</v>
      </c>
      <c r="D3982" s="24">
        <v>0</v>
      </c>
      <c r="E3982" s="25">
        <v>2101</v>
      </c>
      <c r="F3982" s="23">
        <v>10721300</v>
      </c>
      <c r="G3982" s="26" t="s">
        <v>151</v>
      </c>
      <c r="H3982" s="67">
        <v>1978200</v>
      </c>
      <c r="I3982" s="224">
        <v>215000</v>
      </c>
      <c r="J3982" s="67">
        <v>1500000</v>
      </c>
      <c r="K3982" s="67">
        <f t="shared" si="102"/>
        <v>3478200</v>
      </c>
      <c r="L3982" s="199"/>
    </row>
    <row r="3983" spans="1:12" x14ac:dyDescent="0.35">
      <c r="A3983" s="23">
        <v>22020301</v>
      </c>
      <c r="B3983" s="437" t="s">
        <v>2890</v>
      </c>
      <c r="C3983" s="23">
        <v>70133</v>
      </c>
      <c r="D3983" s="24">
        <v>0</v>
      </c>
      <c r="E3983" s="25">
        <v>2101</v>
      </c>
      <c r="F3983" s="23">
        <v>10721300</v>
      </c>
      <c r="G3983" s="26" t="s">
        <v>151</v>
      </c>
      <c r="H3983" s="67">
        <v>1296770</v>
      </c>
      <c r="I3983" s="224">
        <v>897500</v>
      </c>
      <c r="J3983" s="67"/>
      <c r="K3983" s="67">
        <f t="shared" si="102"/>
        <v>1296770</v>
      </c>
      <c r="L3983" s="199"/>
    </row>
    <row r="3984" spans="1:12" x14ac:dyDescent="0.35">
      <c r="A3984" s="23">
        <v>22020301</v>
      </c>
      <c r="B3984" s="437" t="s">
        <v>2890</v>
      </c>
      <c r="C3984" s="23">
        <v>70131</v>
      </c>
      <c r="D3984" s="24">
        <v>0</v>
      </c>
      <c r="E3984" s="25">
        <v>2101</v>
      </c>
      <c r="F3984" s="23">
        <v>10721300</v>
      </c>
      <c r="G3984" s="26" t="s">
        <v>151</v>
      </c>
      <c r="H3984" s="67">
        <v>3339000</v>
      </c>
      <c r="I3984" s="224">
        <v>679900</v>
      </c>
      <c r="J3984" s="67"/>
      <c r="K3984" s="67">
        <f t="shared" si="102"/>
        <v>3339000</v>
      </c>
      <c r="L3984" s="199"/>
    </row>
    <row r="3985" spans="1:12" x14ac:dyDescent="0.35">
      <c r="A3985" s="23">
        <v>22020301</v>
      </c>
      <c r="B3985" s="437" t="s">
        <v>2890</v>
      </c>
      <c r="C3985" s="23">
        <v>70133</v>
      </c>
      <c r="D3985" s="24">
        <v>0</v>
      </c>
      <c r="E3985" s="25">
        <v>2101</v>
      </c>
      <c r="F3985" s="23">
        <v>10721300</v>
      </c>
      <c r="G3985" s="26" t="s">
        <v>151</v>
      </c>
      <c r="H3985" s="27">
        <v>1465800</v>
      </c>
      <c r="I3985" s="215">
        <v>402000</v>
      </c>
      <c r="J3985" s="27"/>
      <c r="K3985" s="27">
        <f t="shared" si="102"/>
        <v>1465800</v>
      </c>
      <c r="L3985" s="199"/>
    </row>
    <row r="3986" spans="1:12" x14ac:dyDescent="0.35">
      <c r="A3986" s="23">
        <v>22020301</v>
      </c>
      <c r="B3986" s="437" t="s">
        <v>2890</v>
      </c>
      <c r="C3986" s="23">
        <v>70133</v>
      </c>
      <c r="D3986" s="24">
        <v>0</v>
      </c>
      <c r="E3986" s="25">
        <v>2101</v>
      </c>
      <c r="F3986" s="23">
        <v>10721300</v>
      </c>
      <c r="G3986" s="26" t="s">
        <v>151</v>
      </c>
      <c r="H3986" s="27">
        <v>116550</v>
      </c>
      <c r="I3986" s="215">
        <v>226680</v>
      </c>
      <c r="J3986" s="27">
        <v>383360</v>
      </c>
      <c r="K3986" s="39">
        <f t="shared" si="102"/>
        <v>499910</v>
      </c>
      <c r="L3986" s="199"/>
    </row>
    <row r="3987" spans="1:12" x14ac:dyDescent="0.35">
      <c r="A3987" s="23">
        <v>22020301</v>
      </c>
      <c r="B3987" s="437" t="s">
        <v>2890</v>
      </c>
      <c r="C3987" s="23">
        <v>70131</v>
      </c>
      <c r="D3987" s="24">
        <v>0</v>
      </c>
      <c r="E3987" s="25">
        <v>2101</v>
      </c>
      <c r="F3987" s="23">
        <v>10721300</v>
      </c>
      <c r="G3987" s="26" t="s">
        <v>151</v>
      </c>
      <c r="H3987" s="67">
        <v>126000</v>
      </c>
      <c r="I3987" s="224">
        <v>100000</v>
      </c>
      <c r="J3987" s="67"/>
      <c r="K3987" s="67">
        <f t="shared" si="102"/>
        <v>126000</v>
      </c>
      <c r="L3987" s="199"/>
    </row>
    <row r="3988" spans="1:12" x14ac:dyDescent="0.35">
      <c r="A3988" s="23">
        <v>22020301</v>
      </c>
      <c r="B3988" s="437" t="s">
        <v>2890</v>
      </c>
      <c r="C3988" s="23">
        <v>71033</v>
      </c>
      <c r="D3988" s="24">
        <v>0</v>
      </c>
      <c r="E3988" s="25">
        <v>1100</v>
      </c>
      <c r="F3988" s="23">
        <v>10721300</v>
      </c>
      <c r="G3988" s="26" t="s">
        <v>151</v>
      </c>
      <c r="H3988" s="27">
        <v>2289000</v>
      </c>
      <c r="I3988" s="282">
        <v>263500</v>
      </c>
      <c r="J3988" s="27"/>
      <c r="K3988" s="27">
        <f t="shared" si="102"/>
        <v>2289000</v>
      </c>
      <c r="L3988" s="199"/>
    </row>
    <row r="3989" spans="1:12" x14ac:dyDescent="0.35">
      <c r="A3989" s="60">
        <v>22020301</v>
      </c>
      <c r="B3989" s="437" t="s">
        <v>2890</v>
      </c>
      <c r="C3989" s="60">
        <v>70131</v>
      </c>
      <c r="D3989" s="61">
        <v>0</v>
      </c>
      <c r="E3989" s="62">
        <v>2101</v>
      </c>
      <c r="F3989" s="60">
        <v>10721300</v>
      </c>
      <c r="G3989" s="28" t="s">
        <v>151</v>
      </c>
      <c r="H3989" s="29">
        <v>3649800</v>
      </c>
      <c r="I3989" s="217">
        <v>0</v>
      </c>
      <c r="J3989" s="29"/>
      <c r="K3989" s="29">
        <f t="shared" si="102"/>
        <v>3649800</v>
      </c>
      <c r="L3989" s="563"/>
    </row>
    <row r="3990" spans="1:12" x14ac:dyDescent="0.35">
      <c r="A3990" s="6">
        <v>22020301</v>
      </c>
      <c r="B3990" s="437" t="s">
        <v>2890</v>
      </c>
      <c r="C3990" s="6">
        <v>70131</v>
      </c>
      <c r="D3990" s="7">
        <v>0</v>
      </c>
      <c r="E3990" s="8">
        <v>2101</v>
      </c>
      <c r="F3990" s="6">
        <v>10721300</v>
      </c>
      <c r="G3990" s="9" t="s">
        <v>195</v>
      </c>
      <c r="H3990" s="216">
        <v>2238390</v>
      </c>
      <c r="I3990" s="492">
        <v>1879000</v>
      </c>
      <c r="J3990" s="64">
        <v>633010</v>
      </c>
      <c r="K3990" s="29">
        <f t="shared" si="102"/>
        <v>2871400</v>
      </c>
      <c r="L3990" s="201"/>
    </row>
    <row r="3991" spans="1:12" x14ac:dyDescent="0.35">
      <c r="A3991" s="6">
        <v>22020301</v>
      </c>
      <c r="B3991" s="437" t="s">
        <v>2891</v>
      </c>
      <c r="C3991" s="6">
        <v>70131</v>
      </c>
      <c r="D3991" s="7">
        <v>0</v>
      </c>
      <c r="E3991" s="8">
        <v>2101</v>
      </c>
      <c r="F3991" s="6">
        <v>10720500</v>
      </c>
      <c r="G3991" s="9" t="s">
        <v>151</v>
      </c>
      <c r="H3991" s="10">
        <v>317310</v>
      </c>
      <c r="I3991" s="214">
        <v>897400</v>
      </c>
      <c r="J3991" s="10">
        <v>1796340</v>
      </c>
      <c r="K3991" s="10">
        <f t="shared" si="102"/>
        <v>2113650</v>
      </c>
      <c r="L3991" s="199"/>
    </row>
    <row r="3992" spans="1:12" x14ac:dyDescent="0.35">
      <c r="A3992" s="34">
        <v>22020301</v>
      </c>
      <c r="B3992" s="437" t="s">
        <v>2891</v>
      </c>
      <c r="C3992" s="34">
        <v>70133</v>
      </c>
      <c r="D3992" s="35" t="s">
        <v>192</v>
      </c>
      <c r="E3992" s="88" t="s">
        <v>2619</v>
      </c>
      <c r="F3992" s="34">
        <v>10721300</v>
      </c>
      <c r="G3992" s="37" t="s">
        <v>151</v>
      </c>
      <c r="H3992" s="38">
        <v>2129349.3744600001</v>
      </c>
      <c r="I3992" s="218"/>
      <c r="J3992" s="38">
        <v>1200000</v>
      </c>
      <c r="K3992" s="38">
        <f t="shared" si="102"/>
        <v>3329349.3744600001</v>
      </c>
      <c r="L3992" s="198"/>
    </row>
    <row r="3993" spans="1:12" x14ac:dyDescent="0.35">
      <c r="A3993" s="411">
        <v>22020301</v>
      </c>
      <c r="B3993" s="437" t="s">
        <v>2891</v>
      </c>
      <c r="C3993" s="411">
        <v>70131</v>
      </c>
      <c r="D3993" s="411" t="s">
        <v>192</v>
      </c>
      <c r="E3993" s="413" t="s">
        <v>193</v>
      </c>
      <c r="F3993" s="411">
        <v>10721300</v>
      </c>
      <c r="G3993" s="416" t="s">
        <v>195</v>
      </c>
      <c r="H3993" s="419">
        <v>1274683.0895400001</v>
      </c>
      <c r="I3993" s="422"/>
      <c r="J3993" s="425"/>
      <c r="K3993" s="538">
        <f t="shared" si="102"/>
        <v>1274683.0895400001</v>
      </c>
      <c r="L3993" s="395"/>
    </row>
    <row r="3994" spans="1:12" x14ac:dyDescent="0.35">
      <c r="A3994" s="23">
        <v>22020301</v>
      </c>
      <c r="B3994" s="437" t="s">
        <v>2891</v>
      </c>
      <c r="C3994" s="23">
        <v>70133</v>
      </c>
      <c r="D3994" s="24">
        <v>0</v>
      </c>
      <c r="E3994" s="25">
        <v>2101</v>
      </c>
      <c r="F3994" s="23">
        <v>10721300</v>
      </c>
      <c r="G3994" s="26" t="s">
        <v>151</v>
      </c>
      <c r="H3994" s="27">
        <v>16203894</v>
      </c>
      <c r="I3994" s="215">
        <v>11724700</v>
      </c>
      <c r="J3994" s="27"/>
      <c r="K3994" s="27">
        <f t="shared" si="102"/>
        <v>16203894</v>
      </c>
      <c r="L3994" s="200"/>
    </row>
    <row r="3995" spans="1:12" x14ac:dyDescent="0.35">
      <c r="A3995" s="23">
        <v>22020301</v>
      </c>
      <c r="B3995" s="437" t="s">
        <v>2891</v>
      </c>
      <c r="C3995" s="23">
        <v>70131</v>
      </c>
      <c r="D3995" s="24">
        <v>0</v>
      </c>
      <c r="E3995" s="25">
        <v>2101</v>
      </c>
      <c r="F3995" s="23">
        <v>10721300</v>
      </c>
      <c r="G3995" s="26" t="s">
        <v>151</v>
      </c>
      <c r="H3995" s="27">
        <v>20000000</v>
      </c>
      <c r="I3995" s="215">
        <v>3307500</v>
      </c>
      <c r="J3995" s="27">
        <v>3307500</v>
      </c>
      <c r="K3995" s="27">
        <f>H3995+J3995</f>
        <v>23307500</v>
      </c>
      <c r="L3995" s="199"/>
    </row>
    <row r="3996" spans="1:12" x14ac:dyDescent="0.35">
      <c r="A3996" s="23">
        <v>22020301</v>
      </c>
      <c r="B3996" s="437" t="s">
        <v>2891</v>
      </c>
      <c r="C3996" s="23">
        <v>70131</v>
      </c>
      <c r="D3996" s="24">
        <v>0</v>
      </c>
      <c r="E3996" s="25">
        <v>2101</v>
      </c>
      <c r="F3996" s="23">
        <v>10721300</v>
      </c>
      <c r="G3996" s="26" t="s">
        <v>151</v>
      </c>
      <c r="H3996" s="67">
        <v>25068540</v>
      </c>
      <c r="I3996" s="224"/>
      <c r="J3996" s="271">
        <v>-15000000</v>
      </c>
      <c r="K3996" s="67">
        <f>SUM(H3996,J3996)</f>
        <v>10068540</v>
      </c>
      <c r="L3996" s="199"/>
    </row>
    <row r="3997" spans="1:12" x14ac:dyDescent="0.35">
      <c r="A3997" s="23">
        <v>22020301</v>
      </c>
      <c r="B3997" s="437" t="s">
        <v>2891</v>
      </c>
      <c r="C3997" s="23">
        <v>70133</v>
      </c>
      <c r="D3997" s="24">
        <v>0</v>
      </c>
      <c r="E3997" s="25">
        <v>2101</v>
      </c>
      <c r="F3997" s="23">
        <v>10721300</v>
      </c>
      <c r="G3997" s="26" t="s">
        <v>151</v>
      </c>
      <c r="H3997" s="27">
        <v>4000000</v>
      </c>
      <c r="I3997" s="215">
        <v>1242200</v>
      </c>
      <c r="J3997" s="27">
        <v>1000000</v>
      </c>
      <c r="K3997" s="27">
        <f>SUM(H3997,J3997)</f>
        <v>5000000</v>
      </c>
      <c r="L3997" s="199"/>
    </row>
    <row r="3998" spans="1:12" x14ac:dyDescent="0.35">
      <c r="A3998" s="23">
        <v>22020301</v>
      </c>
      <c r="B3998" s="437" t="s">
        <v>2891</v>
      </c>
      <c r="C3998" s="23">
        <v>70133</v>
      </c>
      <c r="D3998" s="24">
        <v>0</v>
      </c>
      <c r="E3998" s="25">
        <v>2101</v>
      </c>
      <c r="F3998" s="23">
        <v>10721300</v>
      </c>
      <c r="G3998" s="26" t="s">
        <v>195</v>
      </c>
      <c r="H3998" s="27">
        <v>606900</v>
      </c>
      <c r="I3998" s="215">
        <v>431000</v>
      </c>
      <c r="J3998" s="27">
        <v>593100</v>
      </c>
      <c r="K3998" s="27">
        <f>SUM(H3998,J3998)</f>
        <v>1200000</v>
      </c>
      <c r="L3998" s="199"/>
    </row>
    <row r="3999" spans="1:12" x14ac:dyDescent="0.35">
      <c r="A3999" s="23">
        <v>22020301</v>
      </c>
      <c r="B3999" s="437" t="s">
        <v>2891</v>
      </c>
      <c r="C3999" s="23">
        <v>70133</v>
      </c>
      <c r="D3999" s="24">
        <v>0</v>
      </c>
      <c r="E3999" s="25">
        <v>2101</v>
      </c>
      <c r="F3999" s="23">
        <v>10721300</v>
      </c>
      <c r="G3999" s="26" t="s">
        <v>151</v>
      </c>
      <c r="H3999" s="67">
        <v>1601250</v>
      </c>
      <c r="I3999" s="224">
        <v>506000</v>
      </c>
      <c r="J3999" s="67">
        <v>750000</v>
      </c>
      <c r="K3999" s="67">
        <f>SUM(H3999,J3999)</f>
        <v>2351250</v>
      </c>
      <c r="L3999" s="199"/>
    </row>
    <row r="4000" spans="1:12" x14ac:dyDescent="0.35">
      <c r="A4000" s="23">
        <v>22020301</v>
      </c>
      <c r="B4000" s="437" t="s">
        <v>2891</v>
      </c>
      <c r="C4000" s="23">
        <v>70740</v>
      </c>
      <c r="D4000" s="24">
        <v>0</v>
      </c>
      <c r="E4000" s="25">
        <v>2101</v>
      </c>
      <c r="F4000" s="23">
        <v>10721300</v>
      </c>
      <c r="G4000" s="26" t="s">
        <v>195</v>
      </c>
      <c r="H4000" s="27">
        <v>153699</v>
      </c>
      <c r="I4000" s="215">
        <v>34330</v>
      </c>
      <c r="J4000" s="27"/>
      <c r="K4000" s="27">
        <f>SUM(H4000,J4000)</f>
        <v>153699</v>
      </c>
      <c r="L4000" s="200"/>
    </row>
    <row r="4001" spans="1:12" x14ac:dyDescent="0.35">
      <c r="A4001" s="23">
        <v>22020301</v>
      </c>
      <c r="B4001" s="437" t="s">
        <v>2891</v>
      </c>
      <c r="C4001" s="23">
        <v>70131</v>
      </c>
      <c r="D4001" s="24">
        <v>0</v>
      </c>
      <c r="E4001" s="25">
        <v>2101</v>
      </c>
      <c r="F4001" s="23">
        <v>10721300</v>
      </c>
      <c r="G4001" s="26" t="s">
        <v>151</v>
      </c>
      <c r="H4001" s="27">
        <v>474600</v>
      </c>
      <c r="I4001" s="215">
        <v>341000</v>
      </c>
      <c r="J4001" s="27"/>
      <c r="K4001" s="27">
        <f>H4001+J4001</f>
        <v>474600</v>
      </c>
      <c r="L4001" s="199"/>
    </row>
    <row r="4002" spans="1:12" x14ac:dyDescent="0.35">
      <c r="A4002" s="34">
        <v>22020301</v>
      </c>
      <c r="B4002" s="437" t="s">
        <v>2891</v>
      </c>
      <c r="C4002" s="34">
        <v>70131</v>
      </c>
      <c r="D4002" s="35">
        <v>0</v>
      </c>
      <c r="E4002" s="36">
        <v>2101</v>
      </c>
      <c r="F4002" s="34">
        <v>10721300</v>
      </c>
      <c r="G4002" s="37" t="s">
        <v>195</v>
      </c>
      <c r="H4002" s="70">
        <v>733583</v>
      </c>
      <c r="I4002" s="223">
        <v>215000</v>
      </c>
      <c r="J4002" s="70"/>
      <c r="K4002" s="70">
        <f t="shared" ref="K4002:K4031" si="103">SUM(H4002,J4002)</f>
        <v>733583</v>
      </c>
      <c r="L4002" s="198"/>
    </row>
    <row r="4003" spans="1:12" x14ac:dyDescent="0.35">
      <c r="A4003" s="23">
        <v>22020301</v>
      </c>
      <c r="B4003" s="437" t="s">
        <v>2891</v>
      </c>
      <c r="C4003" s="23">
        <v>70133</v>
      </c>
      <c r="D4003" s="24">
        <v>0</v>
      </c>
      <c r="E4003" s="25">
        <v>2101</v>
      </c>
      <c r="F4003" s="23">
        <v>10721300</v>
      </c>
      <c r="G4003" s="26" t="s">
        <v>195</v>
      </c>
      <c r="H4003" s="27">
        <v>3000000</v>
      </c>
      <c r="I4003" s="215">
        <v>555000</v>
      </c>
      <c r="J4003" s="27">
        <v>1000000</v>
      </c>
      <c r="K4003" s="27">
        <f t="shared" si="103"/>
        <v>4000000</v>
      </c>
      <c r="L4003" s="199"/>
    </row>
    <row r="4004" spans="1:12" x14ac:dyDescent="0.35">
      <c r="A4004" s="23">
        <v>22020301</v>
      </c>
      <c r="B4004" s="437" t="s">
        <v>2891</v>
      </c>
      <c r="C4004" s="23">
        <v>70133</v>
      </c>
      <c r="D4004" s="24">
        <v>0</v>
      </c>
      <c r="E4004" s="25">
        <v>2101</v>
      </c>
      <c r="F4004" s="23">
        <v>10721300</v>
      </c>
      <c r="G4004" s="26" t="s">
        <v>195</v>
      </c>
      <c r="H4004" s="27">
        <v>941850</v>
      </c>
      <c r="I4004" s="215">
        <v>940000</v>
      </c>
      <c r="J4004" s="27">
        <v>1558150</v>
      </c>
      <c r="K4004" s="27">
        <f t="shared" si="103"/>
        <v>2500000</v>
      </c>
      <c r="L4004" s="199"/>
    </row>
    <row r="4005" spans="1:12" x14ac:dyDescent="0.35">
      <c r="A4005" s="23">
        <v>22020301</v>
      </c>
      <c r="B4005" s="437" t="s">
        <v>2891</v>
      </c>
      <c r="C4005" s="23">
        <v>70133</v>
      </c>
      <c r="D4005" s="24">
        <v>0</v>
      </c>
      <c r="E4005" s="25">
        <v>2101</v>
      </c>
      <c r="F4005" s="23">
        <v>10721300</v>
      </c>
      <c r="G4005" s="26" t="s">
        <v>195</v>
      </c>
      <c r="H4005" s="27">
        <v>2971500</v>
      </c>
      <c r="I4005" s="215">
        <v>1182000</v>
      </c>
      <c r="J4005" s="27">
        <v>1000000</v>
      </c>
      <c r="K4005" s="27">
        <f t="shared" si="103"/>
        <v>3971500</v>
      </c>
      <c r="L4005" s="199"/>
    </row>
    <row r="4006" spans="1:12" x14ac:dyDescent="0.35">
      <c r="A4006" s="23">
        <v>22020301</v>
      </c>
      <c r="B4006" s="437" t="s">
        <v>2892</v>
      </c>
      <c r="C4006" s="23">
        <v>70133</v>
      </c>
      <c r="D4006" s="24">
        <v>0</v>
      </c>
      <c r="E4006" s="25">
        <v>2101</v>
      </c>
      <c r="F4006" s="23">
        <v>10721300</v>
      </c>
      <c r="G4006" s="26" t="s">
        <v>195</v>
      </c>
      <c r="H4006" s="27">
        <v>3530100</v>
      </c>
      <c r="I4006" s="215">
        <v>827000</v>
      </c>
      <c r="J4006" s="27">
        <v>500000</v>
      </c>
      <c r="K4006" s="27">
        <f t="shared" si="103"/>
        <v>4030100</v>
      </c>
      <c r="L4006" s="199"/>
    </row>
    <row r="4007" spans="1:12" x14ac:dyDescent="0.35">
      <c r="A4007" s="23">
        <v>22020301</v>
      </c>
      <c r="B4007" s="437" t="s">
        <v>2892</v>
      </c>
      <c r="C4007" s="23">
        <v>70133</v>
      </c>
      <c r="D4007" s="24">
        <v>0</v>
      </c>
      <c r="E4007" s="25">
        <v>2101</v>
      </c>
      <c r="F4007" s="23">
        <v>10721300</v>
      </c>
      <c r="G4007" s="26" t="s">
        <v>151</v>
      </c>
      <c r="H4007" s="27">
        <v>3777900</v>
      </c>
      <c r="I4007" s="215">
        <v>241400</v>
      </c>
      <c r="J4007" s="27"/>
      <c r="K4007" s="27">
        <f t="shared" si="103"/>
        <v>3777900</v>
      </c>
      <c r="L4007" s="199"/>
    </row>
    <row r="4008" spans="1:12" x14ac:dyDescent="0.35">
      <c r="A4008" s="23">
        <v>22020301</v>
      </c>
      <c r="B4008" s="437" t="s">
        <v>2892</v>
      </c>
      <c r="C4008" s="23">
        <v>70131</v>
      </c>
      <c r="D4008" s="24">
        <v>0</v>
      </c>
      <c r="E4008" s="25">
        <v>2101</v>
      </c>
      <c r="F4008" s="23">
        <v>10721300</v>
      </c>
      <c r="G4008" s="26" t="s">
        <v>195</v>
      </c>
      <c r="H4008" s="27">
        <v>2037000</v>
      </c>
      <c r="I4008" s="215">
        <v>949100</v>
      </c>
      <c r="J4008" s="27"/>
      <c r="K4008" s="27">
        <f t="shared" si="103"/>
        <v>2037000</v>
      </c>
      <c r="L4008" s="199"/>
    </row>
    <row r="4009" spans="1:12" x14ac:dyDescent="0.35">
      <c r="A4009" s="23">
        <v>22020301</v>
      </c>
      <c r="B4009" s="437" t="s">
        <v>2892</v>
      </c>
      <c r="C4009" s="23">
        <v>70133</v>
      </c>
      <c r="D4009" s="24">
        <v>0</v>
      </c>
      <c r="E4009" s="25">
        <v>2101</v>
      </c>
      <c r="F4009" s="23">
        <v>10721300</v>
      </c>
      <c r="G4009" s="26" t="s">
        <v>195</v>
      </c>
      <c r="H4009" s="67">
        <v>839223</v>
      </c>
      <c r="I4009" s="224">
        <v>49510</v>
      </c>
      <c r="J4009" s="67"/>
      <c r="K4009" s="67">
        <f t="shared" si="103"/>
        <v>839223</v>
      </c>
      <c r="L4009" s="199"/>
    </row>
    <row r="4010" spans="1:12" x14ac:dyDescent="0.35">
      <c r="A4010" s="34">
        <v>22020301</v>
      </c>
      <c r="B4010" s="437" t="s">
        <v>2893</v>
      </c>
      <c r="C4010" s="34">
        <v>70131</v>
      </c>
      <c r="D4010" s="35">
        <v>0</v>
      </c>
      <c r="E4010" s="36">
        <v>2101</v>
      </c>
      <c r="F4010" s="34">
        <v>10721300</v>
      </c>
      <c r="G4010" s="37" t="s">
        <v>151</v>
      </c>
      <c r="H4010" s="70">
        <v>5407500</v>
      </c>
      <c r="I4010" s="223">
        <v>1581450</v>
      </c>
      <c r="J4010" s="70"/>
      <c r="K4010" s="70">
        <f t="shared" si="103"/>
        <v>5407500</v>
      </c>
      <c r="L4010" s="198"/>
    </row>
    <row r="4011" spans="1:12" x14ac:dyDescent="0.35">
      <c r="A4011" s="23">
        <v>22020301</v>
      </c>
      <c r="B4011" s="437" t="s">
        <v>2893</v>
      </c>
      <c r="C4011" s="23">
        <v>70131</v>
      </c>
      <c r="D4011" s="24">
        <v>0</v>
      </c>
      <c r="E4011" s="25">
        <v>2101</v>
      </c>
      <c r="F4011" s="23">
        <v>10721300</v>
      </c>
      <c r="G4011" s="26" t="s">
        <v>195</v>
      </c>
      <c r="H4011" s="67">
        <v>934500</v>
      </c>
      <c r="I4011" s="224">
        <v>210000</v>
      </c>
      <c r="J4011" s="67"/>
      <c r="K4011" s="67">
        <f t="shared" si="103"/>
        <v>934500</v>
      </c>
      <c r="L4011" s="199"/>
    </row>
    <row r="4012" spans="1:12" x14ac:dyDescent="0.35">
      <c r="A4012" s="23">
        <v>22020301</v>
      </c>
      <c r="B4012" s="437" t="s">
        <v>2893</v>
      </c>
      <c r="C4012" s="23">
        <v>70133</v>
      </c>
      <c r="D4012" s="24">
        <v>0</v>
      </c>
      <c r="E4012" s="25">
        <v>2101</v>
      </c>
      <c r="F4012" s="23">
        <v>10721300</v>
      </c>
      <c r="G4012" s="26" t="s">
        <v>195</v>
      </c>
      <c r="H4012" s="67">
        <v>10699878</v>
      </c>
      <c r="I4012" s="224">
        <v>3374250</v>
      </c>
      <c r="J4012" s="67"/>
      <c r="K4012" s="67">
        <f t="shared" si="103"/>
        <v>10699878</v>
      </c>
      <c r="L4012" s="199"/>
    </row>
    <row r="4013" spans="1:12" x14ac:dyDescent="0.35">
      <c r="A4013" s="23">
        <v>22020301</v>
      </c>
      <c r="B4013" s="437" t="s">
        <v>2893</v>
      </c>
      <c r="C4013" s="23">
        <v>70133</v>
      </c>
      <c r="D4013" s="24">
        <v>0</v>
      </c>
      <c r="E4013" s="25">
        <v>2101</v>
      </c>
      <c r="F4013" s="23">
        <v>10721300</v>
      </c>
      <c r="G4013" s="26" t="s">
        <v>195</v>
      </c>
      <c r="H4013" s="27">
        <v>1117431</v>
      </c>
      <c r="I4013" s="215">
        <v>1381180</v>
      </c>
      <c r="J4013" s="27">
        <v>382569</v>
      </c>
      <c r="K4013" s="27">
        <f t="shared" si="103"/>
        <v>1500000</v>
      </c>
      <c r="L4013" s="199"/>
    </row>
    <row r="4014" spans="1:12" x14ac:dyDescent="0.35">
      <c r="A4014" s="23">
        <v>22020301</v>
      </c>
      <c r="B4014" s="437" t="s">
        <v>2893</v>
      </c>
      <c r="C4014" s="23">
        <v>70131</v>
      </c>
      <c r="D4014" s="24">
        <v>0</v>
      </c>
      <c r="E4014" s="25">
        <v>2101</v>
      </c>
      <c r="F4014" s="23">
        <v>10721300</v>
      </c>
      <c r="G4014" s="26" t="s">
        <v>195</v>
      </c>
      <c r="H4014" s="67">
        <v>6080000</v>
      </c>
      <c r="I4014" s="224">
        <v>7592500</v>
      </c>
      <c r="J4014" s="68">
        <v>8920000</v>
      </c>
      <c r="K4014" s="67">
        <f t="shared" si="103"/>
        <v>15000000</v>
      </c>
      <c r="L4014" s="199"/>
    </row>
    <row r="4015" spans="1:12" x14ac:dyDescent="0.35">
      <c r="A4015" s="23">
        <v>22020301</v>
      </c>
      <c r="B4015" s="437" t="s">
        <v>2893</v>
      </c>
      <c r="C4015" s="23">
        <v>70133</v>
      </c>
      <c r="D4015" s="24">
        <v>0</v>
      </c>
      <c r="E4015" s="25">
        <v>2101</v>
      </c>
      <c r="F4015" s="23">
        <v>10721300</v>
      </c>
      <c r="G4015" s="26" t="s">
        <v>195</v>
      </c>
      <c r="H4015" s="27">
        <v>4892580</v>
      </c>
      <c r="I4015" s="215">
        <v>366000</v>
      </c>
      <c r="J4015" s="27">
        <v>5107420</v>
      </c>
      <c r="K4015" s="27">
        <f t="shared" si="103"/>
        <v>10000000</v>
      </c>
      <c r="L4015" s="199"/>
    </row>
    <row r="4016" spans="1:12" x14ac:dyDescent="0.35">
      <c r="A4016" s="23">
        <v>22020301</v>
      </c>
      <c r="B4016" s="437" t="s">
        <v>2893</v>
      </c>
      <c r="C4016" s="23">
        <v>70133</v>
      </c>
      <c r="D4016" s="24">
        <v>0</v>
      </c>
      <c r="E4016" s="25">
        <v>2101</v>
      </c>
      <c r="F4016" s="23">
        <v>10721300</v>
      </c>
      <c r="G4016" s="26" t="s">
        <v>195</v>
      </c>
      <c r="H4016" s="101">
        <v>59518691.399999999</v>
      </c>
      <c r="I4016" s="255">
        <v>34788700</v>
      </c>
      <c r="J4016" s="101"/>
      <c r="K4016" s="101">
        <f t="shared" si="103"/>
        <v>59518691.399999999</v>
      </c>
      <c r="L4016" s="200"/>
    </row>
    <row r="4017" spans="1:12" x14ac:dyDescent="0.35">
      <c r="A4017" s="23">
        <v>22020301</v>
      </c>
      <c r="B4017" s="437" t="s">
        <v>2893</v>
      </c>
      <c r="C4017" s="23">
        <v>70133</v>
      </c>
      <c r="D4017" s="24">
        <v>0</v>
      </c>
      <c r="E4017" s="25">
        <v>2101</v>
      </c>
      <c r="F4017" s="23">
        <v>10721300</v>
      </c>
      <c r="G4017" s="26" t="s">
        <v>195</v>
      </c>
      <c r="H4017" s="101">
        <v>6032460</v>
      </c>
      <c r="I4017" s="255">
        <v>7717400</v>
      </c>
      <c r="J4017" s="101"/>
      <c r="K4017" s="101">
        <f t="shared" si="103"/>
        <v>6032460</v>
      </c>
      <c r="L4017" s="199"/>
    </row>
    <row r="4018" spans="1:12" x14ac:dyDescent="0.35">
      <c r="A4018" s="23">
        <v>22020301</v>
      </c>
      <c r="B4018" s="437" t="s">
        <v>2893</v>
      </c>
      <c r="C4018" s="23">
        <v>70131</v>
      </c>
      <c r="D4018" s="24">
        <v>0</v>
      </c>
      <c r="E4018" s="25">
        <v>2101</v>
      </c>
      <c r="F4018" s="23">
        <v>10721300</v>
      </c>
      <c r="G4018" s="26" t="s">
        <v>151</v>
      </c>
      <c r="H4018" s="101">
        <v>2876580</v>
      </c>
      <c r="I4018" s="255">
        <v>1428400</v>
      </c>
      <c r="J4018" s="101">
        <v>2123420</v>
      </c>
      <c r="K4018" s="101">
        <f t="shared" si="103"/>
        <v>5000000</v>
      </c>
      <c r="L4018" s="199"/>
    </row>
    <row r="4019" spans="1:12" x14ac:dyDescent="0.35">
      <c r="A4019" s="23">
        <v>22020301</v>
      </c>
      <c r="B4019" s="437" t="s">
        <v>2893</v>
      </c>
      <c r="C4019" s="23">
        <v>70133</v>
      </c>
      <c r="D4019" s="24">
        <v>0</v>
      </c>
      <c r="E4019" s="25">
        <v>2101</v>
      </c>
      <c r="F4019" s="23">
        <v>10721300</v>
      </c>
      <c r="G4019" s="26" t="s">
        <v>151</v>
      </c>
      <c r="H4019" s="101">
        <v>3202500</v>
      </c>
      <c r="I4019" s="255">
        <v>2781400</v>
      </c>
      <c r="J4019" s="101"/>
      <c r="K4019" s="101">
        <f t="shared" si="103"/>
        <v>3202500</v>
      </c>
      <c r="L4019" s="200"/>
    </row>
    <row r="4020" spans="1:12" x14ac:dyDescent="0.35">
      <c r="A4020" s="54">
        <v>22020301</v>
      </c>
      <c r="B4020" s="437" t="s">
        <v>2893</v>
      </c>
      <c r="C4020" s="54">
        <v>70131</v>
      </c>
      <c r="D4020" s="55">
        <v>0</v>
      </c>
      <c r="E4020" s="56">
        <v>2101</v>
      </c>
      <c r="F4020" s="54">
        <v>10721300</v>
      </c>
      <c r="G4020" s="57" t="s">
        <v>195</v>
      </c>
      <c r="H4020" s="58">
        <v>1490160</v>
      </c>
      <c r="I4020" s="221">
        <v>1196500</v>
      </c>
      <c r="J4020" s="58">
        <v>4000000</v>
      </c>
      <c r="K4020" s="58">
        <f t="shared" si="103"/>
        <v>5490160</v>
      </c>
      <c r="L4020" s="204" t="s">
        <v>2555</v>
      </c>
    </row>
    <row r="4021" spans="1:12" x14ac:dyDescent="0.35">
      <c r="A4021" s="54">
        <v>22020301</v>
      </c>
      <c r="B4021" s="437" t="s">
        <v>2893</v>
      </c>
      <c r="C4021" s="54">
        <v>70133</v>
      </c>
      <c r="D4021" s="55">
        <v>0</v>
      </c>
      <c r="E4021" s="54">
        <v>2101</v>
      </c>
      <c r="F4021" s="54">
        <v>10721300</v>
      </c>
      <c r="G4021" s="57" t="s">
        <v>151</v>
      </c>
      <c r="H4021" s="117">
        <v>714420</v>
      </c>
      <c r="I4021" s="263">
        <v>233460</v>
      </c>
      <c r="J4021" s="117"/>
      <c r="K4021" s="117">
        <f t="shared" si="103"/>
        <v>714420</v>
      </c>
      <c r="L4021" s="204" t="s">
        <v>2556</v>
      </c>
    </row>
    <row r="4022" spans="1:12" x14ac:dyDescent="0.35">
      <c r="A4022" s="54">
        <v>22020301</v>
      </c>
      <c r="B4022" s="437" t="s">
        <v>2893</v>
      </c>
      <c r="C4022" s="54">
        <v>70133</v>
      </c>
      <c r="D4022" s="55">
        <v>0</v>
      </c>
      <c r="E4022" s="56">
        <v>2101</v>
      </c>
      <c r="F4022" s="54">
        <v>10721300</v>
      </c>
      <c r="G4022" s="57" t="s">
        <v>151</v>
      </c>
      <c r="H4022" s="58">
        <v>3588060</v>
      </c>
      <c r="I4022" s="221">
        <v>1173650</v>
      </c>
      <c r="J4022" s="58">
        <v>10000000</v>
      </c>
      <c r="K4022" s="58">
        <f t="shared" si="103"/>
        <v>13588060</v>
      </c>
      <c r="L4022" s="204" t="s">
        <v>2557</v>
      </c>
    </row>
    <row r="4023" spans="1:12" x14ac:dyDescent="0.35">
      <c r="A4023" s="54">
        <v>22020301</v>
      </c>
      <c r="B4023" s="437" t="s">
        <v>2893</v>
      </c>
      <c r="C4023" s="54">
        <v>70131</v>
      </c>
      <c r="D4023" s="55">
        <v>0</v>
      </c>
      <c r="E4023" s="56">
        <v>2101</v>
      </c>
      <c r="F4023" s="54">
        <v>10721300</v>
      </c>
      <c r="G4023" s="57" t="s">
        <v>195</v>
      </c>
      <c r="H4023" s="117">
        <v>2313150</v>
      </c>
      <c r="I4023" s="263"/>
      <c r="J4023" s="121">
        <v>-1000000</v>
      </c>
      <c r="K4023" s="117">
        <f t="shared" si="103"/>
        <v>1313150</v>
      </c>
      <c r="L4023" s="204" t="s">
        <v>2558</v>
      </c>
    </row>
    <row r="4024" spans="1:12" x14ac:dyDescent="0.35">
      <c r="A4024" s="23">
        <v>22020301</v>
      </c>
      <c r="B4024" s="437" t="s">
        <v>2893</v>
      </c>
      <c r="C4024" s="23">
        <v>70133</v>
      </c>
      <c r="D4024" s="24">
        <v>0</v>
      </c>
      <c r="E4024" s="25">
        <v>2101</v>
      </c>
      <c r="F4024" s="23">
        <v>10721300</v>
      </c>
      <c r="G4024" s="26" t="s">
        <v>151</v>
      </c>
      <c r="H4024" s="101">
        <v>1608600</v>
      </c>
      <c r="I4024" s="255">
        <v>590000</v>
      </c>
      <c r="J4024" s="108">
        <v>-1000000</v>
      </c>
      <c r="K4024" s="101">
        <f t="shared" si="103"/>
        <v>608600</v>
      </c>
      <c r="L4024" s="199"/>
    </row>
    <row r="4025" spans="1:12" x14ac:dyDescent="0.35">
      <c r="A4025" s="34">
        <v>22020301</v>
      </c>
      <c r="B4025" s="437" t="s">
        <v>2893</v>
      </c>
      <c r="C4025" s="34">
        <v>70133</v>
      </c>
      <c r="D4025" s="35">
        <v>0</v>
      </c>
      <c r="E4025" s="36">
        <v>2101</v>
      </c>
      <c r="F4025" s="34">
        <v>10721300</v>
      </c>
      <c r="G4025" s="37" t="s">
        <v>195</v>
      </c>
      <c r="H4025" s="99">
        <v>5348700</v>
      </c>
      <c r="I4025" s="254">
        <v>6735000</v>
      </c>
      <c r="J4025" s="99">
        <v>4651300</v>
      </c>
      <c r="K4025" s="99">
        <f t="shared" si="103"/>
        <v>10000000</v>
      </c>
      <c r="L4025" s="198"/>
    </row>
    <row r="4026" spans="1:12" x14ac:dyDescent="0.35">
      <c r="A4026" s="23">
        <v>22020301</v>
      </c>
      <c r="B4026" s="437" t="s">
        <v>2893</v>
      </c>
      <c r="C4026" s="23">
        <v>70131</v>
      </c>
      <c r="D4026" s="24">
        <v>0</v>
      </c>
      <c r="E4026" s="25">
        <v>2101</v>
      </c>
      <c r="F4026" s="23">
        <v>10721300</v>
      </c>
      <c r="G4026" s="26" t="s">
        <v>195</v>
      </c>
      <c r="H4026" s="101">
        <v>3866100</v>
      </c>
      <c r="I4026" s="255">
        <v>1059500</v>
      </c>
      <c r="J4026" s="101"/>
      <c r="K4026" s="101">
        <f t="shared" si="103"/>
        <v>3866100</v>
      </c>
      <c r="L4026" s="199"/>
    </row>
    <row r="4027" spans="1:12" x14ac:dyDescent="0.35">
      <c r="A4027" s="23">
        <v>22020301</v>
      </c>
      <c r="B4027" s="437" t="s">
        <v>2893</v>
      </c>
      <c r="C4027" s="23">
        <v>70133</v>
      </c>
      <c r="D4027" s="24">
        <v>0</v>
      </c>
      <c r="E4027" s="23">
        <v>2101</v>
      </c>
      <c r="F4027" s="23">
        <v>10721300</v>
      </c>
      <c r="G4027" s="26" t="s">
        <v>195</v>
      </c>
      <c r="H4027" s="101">
        <v>735000</v>
      </c>
      <c r="I4027" s="255">
        <v>394000</v>
      </c>
      <c r="J4027" s="101">
        <v>150000</v>
      </c>
      <c r="K4027" s="101">
        <f t="shared" si="103"/>
        <v>885000</v>
      </c>
      <c r="L4027" s="199"/>
    </row>
    <row r="4028" spans="1:12" x14ac:dyDescent="0.35">
      <c r="A4028" s="23">
        <v>22020301</v>
      </c>
      <c r="B4028" s="437" t="s">
        <v>2893</v>
      </c>
      <c r="C4028" s="23">
        <v>70131</v>
      </c>
      <c r="D4028" s="24">
        <v>0</v>
      </c>
      <c r="E4028" s="25">
        <v>2101</v>
      </c>
      <c r="F4028" s="23">
        <v>10721300</v>
      </c>
      <c r="G4028" s="26" t="s">
        <v>195</v>
      </c>
      <c r="H4028" s="101">
        <v>3342570</v>
      </c>
      <c r="I4028" s="255">
        <v>3830100</v>
      </c>
      <c r="J4028" s="101">
        <v>3342570</v>
      </c>
      <c r="K4028" s="101">
        <f t="shared" si="103"/>
        <v>6685140</v>
      </c>
      <c r="L4028" s="199"/>
    </row>
    <row r="4029" spans="1:12" x14ac:dyDescent="0.35">
      <c r="A4029" s="23">
        <v>22020301</v>
      </c>
      <c r="B4029" s="437" t="s">
        <v>2891</v>
      </c>
      <c r="C4029" s="23">
        <v>70131</v>
      </c>
      <c r="D4029" s="24">
        <v>0</v>
      </c>
      <c r="E4029" s="25">
        <v>2101</v>
      </c>
      <c r="F4029" s="23">
        <v>10721300</v>
      </c>
      <c r="G4029" s="26" t="s">
        <v>195</v>
      </c>
      <c r="H4029" s="136">
        <v>700000</v>
      </c>
      <c r="I4029" s="270">
        <v>111900</v>
      </c>
      <c r="J4029" s="136"/>
      <c r="K4029" s="135">
        <f t="shared" si="103"/>
        <v>700000</v>
      </c>
      <c r="L4029" s="199"/>
    </row>
    <row r="4030" spans="1:12" x14ac:dyDescent="0.35">
      <c r="A4030" s="23">
        <v>22020210</v>
      </c>
      <c r="B4030" s="437" t="s">
        <v>2890</v>
      </c>
      <c r="C4030" s="23">
        <v>71033</v>
      </c>
      <c r="D4030" s="24">
        <v>0</v>
      </c>
      <c r="E4030" s="25">
        <v>1100</v>
      </c>
      <c r="F4030" s="23">
        <v>10721300</v>
      </c>
      <c r="G4030" s="26" t="s">
        <v>268</v>
      </c>
      <c r="H4030" s="27">
        <v>1638000</v>
      </c>
      <c r="I4030" s="282"/>
      <c r="J4030" s="27"/>
      <c r="K4030" s="27">
        <f t="shared" si="103"/>
        <v>1638000</v>
      </c>
      <c r="L4030" s="199"/>
    </row>
    <row r="4031" spans="1:12" x14ac:dyDescent="0.35">
      <c r="A4031" s="23">
        <v>22020210</v>
      </c>
      <c r="B4031" s="437" t="s">
        <v>2891</v>
      </c>
      <c r="C4031" s="23">
        <v>70133</v>
      </c>
      <c r="D4031" s="24">
        <v>0</v>
      </c>
      <c r="E4031" s="25">
        <v>2101</v>
      </c>
      <c r="F4031" s="23">
        <v>10721300</v>
      </c>
      <c r="G4031" s="26" t="s">
        <v>268</v>
      </c>
      <c r="H4031" s="27">
        <v>21000000</v>
      </c>
      <c r="I4031" s="215"/>
      <c r="J4031" s="27"/>
      <c r="K4031" s="27">
        <f t="shared" si="103"/>
        <v>21000000</v>
      </c>
      <c r="L4031" s="200"/>
    </row>
    <row r="4032" spans="1:12" x14ac:dyDescent="0.35">
      <c r="A4032" s="23">
        <v>22020210</v>
      </c>
      <c r="B4032" s="437" t="s">
        <v>2891</v>
      </c>
      <c r="C4032" s="23">
        <v>70131</v>
      </c>
      <c r="D4032" s="24">
        <v>0</v>
      </c>
      <c r="E4032" s="25">
        <v>2101</v>
      </c>
      <c r="F4032" s="23">
        <v>10721300</v>
      </c>
      <c r="G4032" s="26" t="s">
        <v>268</v>
      </c>
      <c r="H4032" s="27">
        <v>4000000</v>
      </c>
      <c r="I4032" s="215"/>
      <c r="J4032" s="41"/>
      <c r="K4032" s="27">
        <f>H4032+J4032</f>
        <v>4000000</v>
      </c>
      <c r="L4032" s="199"/>
    </row>
    <row r="4033" spans="1:12" x14ac:dyDescent="0.35">
      <c r="A4033" s="23">
        <v>22020210</v>
      </c>
      <c r="B4033" s="437" t="s">
        <v>2891</v>
      </c>
      <c r="C4033" s="23">
        <v>70131</v>
      </c>
      <c r="D4033" s="24">
        <v>0</v>
      </c>
      <c r="E4033" s="25">
        <v>2101</v>
      </c>
      <c r="F4033" s="23">
        <v>10721300</v>
      </c>
      <c r="G4033" s="26" t="s">
        <v>268</v>
      </c>
      <c r="H4033" s="67">
        <v>9594900</v>
      </c>
      <c r="I4033" s="224"/>
      <c r="J4033" s="67"/>
      <c r="K4033" s="67">
        <f t="shared" ref="K4033:K4058" si="104">SUM(H4033,J4033)</f>
        <v>9594900</v>
      </c>
      <c r="L4033" s="199"/>
    </row>
    <row r="4034" spans="1:12" x14ac:dyDescent="0.35">
      <c r="A4034" s="34">
        <v>22020210</v>
      </c>
      <c r="B4034" s="437" t="s">
        <v>2892</v>
      </c>
      <c r="C4034" s="34">
        <v>70133</v>
      </c>
      <c r="D4034" s="35">
        <v>0</v>
      </c>
      <c r="E4034" s="36">
        <v>2101</v>
      </c>
      <c r="F4034" s="34">
        <v>10721300</v>
      </c>
      <c r="G4034" s="37" t="s">
        <v>268</v>
      </c>
      <c r="H4034" s="38">
        <v>2746012.5</v>
      </c>
      <c r="I4034" s="218"/>
      <c r="J4034" s="38"/>
      <c r="K4034" s="38">
        <f t="shared" si="104"/>
        <v>2746012.5</v>
      </c>
      <c r="L4034" s="198"/>
    </row>
    <row r="4035" spans="1:12" x14ac:dyDescent="0.35">
      <c r="A4035" s="23">
        <v>22020210</v>
      </c>
      <c r="B4035" s="437" t="s">
        <v>2893</v>
      </c>
      <c r="C4035" s="23">
        <v>70131</v>
      </c>
      <c r="D4035" s="24">
        <v>0</v>
      </c>
      <c r="E4035" s="25">
        <v>2101</v>
      </c>
      <c r="F4035" s="23">
        <v>10721300</v>
      </c>
      <c r="G4035" s="26" t="s">
        <v>268</v>
      </c>
      <c r="H4035" s="101">
        <v>750000</v>
      </c>
      <c r="I4035" s="255"/>
      <c r="J4035" s="102"/>
      <c r="K4035" s="101">
        <f t="shared" si="104"/>
        <v>750000</v>
      </c>
      <c r="L4035" s="199"/>
    </row>
    <row r="4036" spans="1:12" x14ac:dyDescent="0.35">
      <c r="A4036" s="54">
        <v>22020210</v>
      </c>
      <c r="B4036" s="437" t="s">
        <v>2893</v>
      </c>
      <c r="C4036" s="54">
        <v>70133</v>
      </c>
      <c r="D4036" s="55">
        <v>0</v>
      </c>
      <c r="E4036" s="56">
        <v>2101</v>
      </c>
      <c r="F4036" s="54">
        <v>10721300</v>
      </c>
      <c r="G4036" s="57" t="s">
        <v>268</v>
      </c>
      <c r="H4036" s="58">
        <v>1029105</v>
      </c>
      <c r="I4036" s="221"/>
      <c r="J4036" s="87"/>
      <c r="K4036" s="58">
        <f t="shared" si="104"/>
        <v>1029105</v>
      </c>
      <c r="L4036" s="204" t="s">
        <v>2557</v>
      </c>
    </row>
    <row r="4037" spans="1:12" x14ac:dyDescent="0.35">
      <c r="A4037" s="23">
        <v>22020208</v>
      </c>
      <c r="B4037" s="437" t="s">
        <v>2890</v>
      </c>
      <c r="C4037" s="23">
        <v>70131</v>
      </c>
      <c r="D4037" s="24">
        <v>0</v>
      </c>
      <c r="E4037" s="25">
        <v>2101</v>
      </c>
      <c r="F4037" s="23">
        <v>10721300</v>
      </c>
      <c r="G4037" s="26" t="s">
        <v>241</v>
      </c>
      <c r="H4037" s="41">
        <v>6319404</v>
      </c>
      <c r="I4037" s="220"/>
      <c r="J4037" s="41"/>
      <c r="K4037" s="27">
        <f t="shared" si="104"/>
        <v>6319404</v>
      </c>
      <c r="L4037" s="201"/>
    </row>
    <row r="4038" spans="1:12" x14ac:dyDescent="0.35">
      <c r="A4038" s="23">
        <v>22020208</v>
      </c>
      <c r="B4038" s="437" t="s">
        <v>2893</v>
      </c>
      <c r="C4038" s="23">
        <v>70131</v>
      </c>
      <c r="D4038" s="24">
        <v>0</v>
      </c>
      <c r="E4038" s="25">
        <v>2101</v>
      </c>
      <c r="F4038" s="23">
        <v>10721300</v>
      </c>
      <c r="G4038" s="26" t="s">
        <v>241</v>
      </c>
      <c r="H4038" s="67">
        <v>4113200</v>
      </c>
      <c r="I4038" s="224"/>
      <c r="J4038" s="82">
        <v>-2000000</v>
      </c>
      <c r="K4038" s="67">
        <f t="shared" si="104"/>
        <v>2113200</v>
      </c>
      <c r="L4038" s="199"/>
    </row>
    <row r="4039" spans="1:12" x14ac:dyDescent="0.35">
      <c r="A4039" s="23">
        <v>22020208</v>
      </c>
      <c r="B4039" s="437" t="s">
        <v>2893</v>
      </c>
      <c r="C4039" s="23">
        <v>70133</v>
      </c>
      <c r="D4039" s="24">
        <v>0</v>
      </c>
      <c r="E4039" s="25">
        <v>2101</v>
      </c>
      <c r="F4039" s="23">
        <v>10721300</v>
      </c>
      <c r="G4039" s="26" t="s">
        <v>241</v>
      </c>
      <c r="H4039" s="27">
        <v>808500</v>
      </c>
      <c r="I4039" s="215">
        <v>64000</v>
      </c>
      <c r="J4039" s="27"/>
      <c r="K4039" s="27">
        <f t="shared" si="104"/>
        <v>808500</v>
      </c>
      <c r="L4039" s="199"/>
    </row>
    <row r="4040" spans="1:12" x14ac:dyDescent="0.35">
      <c r="A4040" s="34">
        <v>22020208</v>
      </c>
      <c r="B4040" s="437" t="s">
        <v>2893</v>
      </c>
      <c r="C4040" s="34">
        <v>70133</v>
      </c>
      <c r="D4040" s="35">
        <v>0</v>
      </c>
      <c r="E4040" s="36">
        <v>2101</v>
      </c>
      <c r="F4040" s="34">
        <v>10721300</v>
      </c>
      <c r="G4040" s="37" t="s">
        <v>241</v>
      </c>
      <c r="H4040" s="99">
        <v>4000000</v>
      </c>
      <c r="I4040" s="254"/>
      <c r="J4040" s="114"/>
      <c r="K4040" s="99">
        <f t="shared" si="104"/>
        <v>4000000</v>
      </c>
      <c r="L4040" s="209"/>
    </row>
    <row r="4041" spans="1:12" x14ac:dyDescent="0.35">
      <c r="A4041" s="23">
        <v>22020208</v>
      </c>
      <c r="B4041" s="437" t="s">
        <v>2893</v>
      </c>
      <c r="C4041" s="23">
        <v>70131</v>
      </c>
      <c r="D4041" s="24">
        <v>0</v>
      </c>
      <c r="E4041" s="25">
        <v>2101</v>
      </c>
      <c r="F4041" s="23">
        <v>10721300</v>
      </c>
      <c r="G4041" s="26" t="s">
        <v>241</v>
      </c>
      <c r="H4041" s="41">
        <v>500000</v>
      </c>
      <c r="I4041" s="220">
        <v>0</v>
      </c>
      <c r="J4041" s="41"/>
      <c r="K4041" s="27">
        <f t="shared" si="104"/>
        <v>500000</v>
      </c>
      <c r="L4041" s="199"/>
    </row>
    <row r="4042" spans="1:12" x14ac:dyDescent="0.35">
      <c r="A4042" s="54">
        <v>22020208</v>
      </c>
      <c r="B4042" s="437" t="s">
        <v>2893</v>
      </c>
      <c r="C4042" s="54">
        <v>70131</v>
      </c>
      <c r="D4042" s="55">
        <v>0</v>
      </c>
      <c r="E4042" s="56">
        <v>2101</v>
      </c>
      <c r="F4042" s="54">
        <v>10721300</v>
      </c>
      <c r="G4042" s="57" t="s">
        <v>241</v>
      </c>
      <c r="H4042" s="117">
        <v>237600</v>
      </c>
      <c r="I4042" s="263"/>
      <c r="J4042" s="118"/>
      <c r="K4042" s="117">
        <f t="shared" si="104"/>
        <v>237600</v>
      </c>
      <c r="L4042" s="204" t="s">
        <v>2558</v>
      </c>
    </row>
    <row r="4043" spans="1:12" x14ac:dyDescent="0.35">
      <c r="A4043" s="23">
        <v>22020208</v>
      </c>
      <c r="B4043" s="437" t="s">
        <v>2891</v>
      </c>
      <c r="C4043" s="23">
        <v>70131</v>
      </c>
      <c r="D4043" s="24">
        <v>0</v>
      </c>
      <c r="E4043" s="25">
        <v>2101</v>
      </c>
      <c r="F4043" s="23">
        <v>10721300</v>
      </c>
      <c r="G4043" s="26" t="s">
        <v>241</v>
      </c>
      <c r="H4043" s="136">
        <v>100000</v>
      </c>
      <c r="I4043" s="270"/>
      <c r="J4043" s="136"/>
      <c r="K4043" s="135">
        <f t="shared" si="104"/>
        <v>100000</v>
      </c>
      <c r="L4043" s="199"/>
    </row>
    <row r="4044" spans="1:12" x14ac:dyDescent="0.35">
      <c r="A4044" s="23">
        <v>22020207</v>
      </c>
      <c r="B4044" s="437" t="s">
        <v>2890</v>
      </c>
      <c r="C4044" s="23">
        <v>70131</v>
      </c>
      <c r="D4044" s="24">
        <v>0</v>
      </c>
      <c r="E4044" s="25">
        <v>2101</v>
      </c>
      <c r="F4044" s="23">
        <v>10721300</v>
      </c>
      <c r="G4044" s="26" t="s">
        <v>186</v>
      </c>
      <c r="H4044" s="27">
        <v>560000</v>
      </c>
      <c r="I4044" s="215"/>
      <c r="J4044" s="41"/>
      <c r="K4044" s="27">
        <f t="shared" si="104"/>
        <v>560000</v>
      </c>
      <c r="L4044" s="200"/>
    </row>
    <row r="4045" spans="1:12" x14ac:dyDescent="0.35">
      <c r="A4045" s="23">
        <v>22020206</v>
      </c>
      <c r="B4045" s="437" t="s">
        <v>2890</v>
      </c>
      <c r="C4045" s="23">
        <v>70133</v>
      </c>
      <c r="D4045" s="24">
        <v>0</v>
      </c>
      <c r="E4045" s="25">
        <v>2101</v>
      </c>
      <c r="F4045" s="23">
        <v>10721300</v>
      </c>
      <c r="G4045" s="26" t="s">
        <v>150</v>
      </c>
      <c r="H4045" s="67">
        <v>1200000</v>
      </c>
      <c r="I4045" s="224">
        <v>200000</v>
      </c>
      <c r="J4045" s="68"/>
      <c r="K4045" s="428">
        <f t="shared" si="104"/>
        <v>1200000</v>
      </c>
      <c r="L4045" s="199"/>
    </row>
    <row r="4046" spans="1:12" x14ac:dyDescent="0.35">
      <c r="A4046" s="23">
        <v>22020206</v>
      </c>
      <c r="B4046" s="437" t="s">
        <v>2890</v>
      </c>
      <c r="C4046" s="23">
        <v>70131</v>
      </c>
      <c r="D4046" s="24">
        <v>0</v>
      </c>
      <c r="E4046" s="25">
        <v>2101</v>
      </c>
      <c r="F4046" s="23">
        <v>10721300</v>
      </c>
      <c r="G4046" s="26" t="s">
        <v>150</v>
      </c>
      <c r="H4046" s="27">
        <v>400000</v>
      </c>
      <c r="I4046" s="215"/>
      <c r="J4046" s="27"/>
      <c r="K4046" s="27">
        <f t="shared" si="104"/>
        <v>400000</v>
      </c>
      <c r="L4046" s="200"/>
    </row>
    <row r="4047" spans="1:12" x14ac:dyDescent="0.35">
      <c r="A4047" s="34">
        <v>22020206</v>
      </c>
      <c r="B4047" s="437" t="s">
        <v>2890</v>
      </c>
      <c r="C4047" s="34">
        <v>70133</v>
      </c>
      <c r="D4047" s="35">
        <v>0</v>
      </c>
      <c r="E4047" s="36">
        <v>2101</v>
      </c>
      <c r="F4047" s="34">
        <v>10721300</v>
      </c>
      <c r="G4047" s="37" t="s">
        <v>150</v>
      </c>
      <c r="H4047" s="38">
        <v>2310000</v>
      </c>
      <c r="I4047" s="218"/>
      <c r="J4047" s="38"/>
      <c r="K4047" s="53">
        <f t="shared" si="104"/>
        <v>2310000</v>
      </c>
      <c r="L4047" s="198"/>
    </row>
    <row r="4048" spans="1:12" x14ac:dyDescent="0.35">
      <c r="A4048" s="23">
        <v>22020206</v>
      </c>
      <c r="B4048" s="437" t="s">
        <v>2890</v>
      </c>
      <c r="C4048" s="23">
        <v>70131</v>
      </c>
      <c r="D4048" s="24">
        <v>0</v>
      </c>
      <c r="E4048" s="25">
        <v>2101</v>
      </c>
      <c r="F4048" s="23">
        <v>10721300</v>
      </c>
      <c r="G4048" s="26" t="s">
        <v>150</v>
      </c>
      <c r="H4048" s="27">
        <v>23100</v>
      </c>
      <c r="I4048" s="215"/>
      <c r="J4048" s="27"/>
      <c r="K4048" s="27">
        <f t="shared" si="104"/>
        <v>23100</v>
      </c>
      <c r="L4048" s="199"/>
    </row>
    <row r="4049" spans="1:23" x14ac:dyDescent="0.35">
      <c r="A4049" s="23">
        <v>22020206</v>
      </c>
      <c r="B4049" s="437" t="s">
        <v>2890</v>
      </c>
      <c r="C4049" s="23">
        <v>70131</v>
      </c>
      <c r="D4049" s="24">
        <v>0</v>
      </c>
      <c r="E4049" s="25">
        <v>2101</v>
      </c>
      <c r="F4049" s="23">
        <v>10721300</v>
      </c>
      <c r="G4049" s="26" t="s">
        <v>150</v>
      </c>
      <c r="H4049" s="27">
        <v>31920</v>
      </c>
      <c r="I4049" s="215">
        <v>0</v>
      </c>
      <c r="J4049" s="27"/>
      <c r="K4049" s="27">
        <f t="shared" si="104"/>
        <v>31920</v>
      </c>
      <c r="L4049" s="199"/>
    </row>
    <row r="4050" spans="1:23" x14ac:dyDescent="0.35">
      <c r="A4050" s="23">
        <v>22020206</v>
      </c>
      <c r="B4050" s="437" t="s">
        <v>2890</v>
      </c>
      <c r="C4050" s="23">
        <v>70133</v>
      </c>
      <c r="D4050" s="24">
        <v>0</v>
      </c>
      <c r="E4050" s="25">
        <v>2101</v>
      </c>
      <c r="F4050" s="23">
        <v>10721300</v>
      </c>
      <c r="G4050" s="26" t="s">
        <v>150</v>
      </c>
      <c r="H4050" s="67">
        <v>37170</v>
      </c>
      <c r="I4050" s="224"/>
      <c r="J4050" s="67"/>
      <c r="K4050" s="67">
        <f t="shared" si="104"/>
        <v>37170</v>
      </c>
      <c r="L4050" s="199"/>
    </row>
    <row r="4051" spans="1:23" x14ac:dyDescent="0.35">
      <c r="A4051" s="23">
        <v>22020206</v>
      </c>
      <c r="B4051" s="437" t="s">
        <v>2890</v>
      </c>
      <c r="C4051" s="23">
        <v>70133</v>
      </c>
      <c r="D4051" s="24">
        <v>0</v>
      </c>
      <c r="E4051" s="25">
        <v>2101</v>
      </c>
      <c r="F4051" s="23">
        <v>10721300</v>
      </c>
      <c r="G4051" s="26" t="s">
        <v>150</v>
      </c>
      <c r="H4051" s="27">
        <v>150150</v>
      </c>
      <c r="I4051" s="215">
        <v>80000</v>
      </c>
      <c r="J4051" s="27">
        <v>50000</v>
      </c>
      <c r="K4051" s="27">
        <f t="shared" si="104"/>
        <v>200150</v>
      </c>
      <c r="L4051" s="199"/>
    </row>
    <row r="4052" spans="1:23" x14ac:dyDescent="0.35">
      <c r="A4052" s="23">
        <v>22020206</v>
      </c>
      <c r="B4052" s="437" t="s">
        <v>2890</v>
      </c>
      <c r="C4052" s="23">
        <v>70133</v>
      </c>
      <c r="D4052" s="24">
        <v>0</v>
      </c>
      <c r="E4052" s="25">
        <v>2101</v>
      </c>
      <c r="F4052" s="23">
        <v>10721300</v>
      </c>
      <c r="G4052" s="26" t="s">
        <v>234</v>
      </c>
      <c r="H4052" s="27"/>
      <c r="I4052" s="215">
        <v>3345975</v>
      </c>
      <c r="J4052" s="41"/>
      <c r="K4052" s="39">
        <f t="shared" si="104"/>
        <v>0</v>
      </c>
      <c r="L4052" s="199"/>
    </row>
    <row r="4053" spans="1:23" x14ac:dyDescent="0.35">
      <c r="A4053" s="23">
        <v>22020206</v>
      </c>
      <c r="B4053" s="437" t="s">
        <v>2890</v>
      </c>
      <c r="C4053" s="23">
        <v>71033</v>
      </c>
      <c r="D4053" s="24">
        <v>0</v>
      </c>
      <c r="E4053" s="25">
        <v>1100</v>
      </c>
      <c r="F4053" s="23">
        <v>10721300</v>
      </c>
      <c r="G4053" s="26" t="s">
        <v>150</v>
      </c>
      <c r="H4053" s="27">
        <v>147000</v>
      </c>
      <c r="I4053" s="282"/>
      <c r="J4053" s="27"/>
      <c r="K4053" s="27">
        <f t="shared" si="104"/>
        <v>147000</v>
      </c>
      <c r="L4053" s="199"/>
    </row>
    <row r="4054" spans="1:23" x14ac:dyDescent="0.35">
      <c r="A4054" s="23">
        <v>22020206</v>
      </c>
      <c r="B4054" s="437" t="s">
        <v>2890</v>
      </c>
      <c r="C4054" s="23">
        <v>70131</v>
      </c>
      <c r="D4054" s="24">
        <v>0</v>
      </c>
      <c r="E4054" s="25">
        <v>2101</v>
      </c>
      <c r="F4054" s="23">
        <v>10721300</v>
      </c>
      <c r="G4054" s="26" t="s">
        <v>234</v>
      </c>
      <c r="H4054" s="27">
        <v>66495</v>
      </c>
      <c r="I4054" s="215"/>
      <c r="J4054" s="41"/>
      <c r="K4054" s="27">
        <f t="shared" si="104"/>
        <v>66495</v>
      </c>
      <c r="L4054" s="201"/>
    </row>
    <row r="4055" spans="1:23" x14ac:dyDescent="0.35">
      <c r="A4055" s="23">
        <v>22020206</v>
      </c>
      <c r="B4055" s="437" t="s">
        <v>2891</v>
      </c>
      <c r="C4055" s="23">
        <v>70131</v>
      </c>
      <c r="D4055" s="24">
        <v>0</v>
      </c>
      <c r="E4055" s="25">
        <v>2101</v>
      </c>
      <c r="F4055" s="23">
        <v>10720500</v>
      </c>
      <c r="G4055" s="26" t="s">
        <v>150</v>
      </c>
      <c r="H4055" s="67"/>
      <c r="I4055" s="224"/>
      <c r="J4055" s="68"/>
      <c r="K4055" s="83">
        <f t="shared" si="104"/>
        <v>0</v>
      </c>
      <c r="L4055" s="199"/>
    </row>
    <row r="4056" spans="1:23" x14ac:dyDescent="0.35">
      <c r="A4056" s="411">
        <v>22020206</v>
      </c>
      <c r="B4056" s="437" t="s">
        <v>2891</v>
      </c>
      <c r="C4056" s="411">
        <v>70131</v>
      </c>
      <c r="D4056" s="411" t="s">
        <v>192</v>
      </c>
      <c r="E4056" s="413" t="s">
        <v>193</v>
      </c>
      <c r="F4056" s="411">
        <v>10721300</v>
      </c>
      <c r="G4056" s="416" t="s">
        <v>234</v>
      </c>
      <c r="H4056" s="419">
        <v>2655.8531999999996</v>
      </c>
      <c r="I4056" s="422"/>
      <c r="J4056" s="425"/>
      <c r="K4056" s="538">
        <f t="shared" si="104"/>
        <v>2655.8531999999996</v>
      </c>
      <c r="L4056" s="395"/>
    </row>
    <row r="4057" spans="1:23" x14ac:dyDescent="0.35">
      <c r="A4057" s="23">
        <v>22020206</v>
      </c>
      <c r="B4057" s="437" t="s">
        <v>2891</v>
      </c>
      <c r="C4057" s="23">
        <v>70133</v>
      </c>
      <c r="D4057" s="24">
        <v>0</v>
      </c>
      <c r="E4057" s="25">
        <v>2101</v>
      </c>
      <c r="F4057" s="23">
        <v>10721300</v>
      </c>
      <c r="G4057" s="26" t="s">
        <v>150</v>
      </c>
      <c r="H4057" s="27">
        <v>50000</v>
      </c>
      <c r="I4057" s="215"/>
      <c r="J4057" s="41"/>
      <c r="K4057" s="27">
        <f t="shared" si="104"/>
        <v>50000</v>
      </c>
      <c r="L4057" s="200"/>
    </row>
    <row r="4058" spans="1:23" x14ac:dyDescent="0.35">
      <c r="A4058" s="60">
        <v>22020206</v>
      </c>
      <c r="B4058" s="437" t="s">
        <v>2891</v>
      </c>
      <c r="C4058" s="60">
        <v>70131</v>
      </c>
      <c r="D4058" s="61">
        <v>0</v>
      </c>
      <c r="E4058" s="62">
        <v>2101</v>
      </c>
      <c r="F4058" s="60">
        <v>10721300</v>
      </c>
      <c r="G4058" s="28" t="s">
        <v>150</v>
      </c>
      <c r="H4058" s="71">
        <v>63000</v>
      </c>
      <c r="I4058" s="225"/>
      <c r="J4058" s="71"/>
      <c r="K4058" s="71">
        <f t="shared" si="104"/>
        <v>63000</v>
      </c>
      <c r="L4058" s="205"/>
    </row>
    <row r="4059" spans="1:23" s="127" customFormat="1" x14ac:dyDescent="0.35">
      <c r="A4059" s="6">
        <v>22020206</v>
      </c>
      <c r="B4059" s="437" t="s">
        <v>2891</v>
      </c>
      <c r="C4059" s="6">
        <v>70131</v>
      </c>
      <c r="D4059" s="7">
        <v>0</v>
      </c>
      <c r="E4059" s="8">
        <v>2101</v>
      </c>
      <c r="F4059" s="6">
        <v>10721300</v>
      </c>
      <c r="G4059" s="9" t="s">
        <v>150</v>
      </c>
      <c r="H4059" s="64">
        <v>12810</v>
      </c>
      <c r="I4059" s="261">
        <v>12000</v>
      </c>
      <c r="J4059" s="64"/>
      <c r="K4059" s="29">
        <f>H4059+J4059</f>
        <v>12810</v>
      </c>
      <c r="L4059" s="199"/>
      <c r="M4059" s="42"/>
      <c r="N4059" s="42"/>
      <c r="O4059" s="42"/>
      <c r="P4059" s="42"/>
      <c r="Q4059" s="42"/>
      <c r="R4059" s="42"/>
      <c r="S4059" s="42"/>
      <c r="T4059" s="42"/>
      <c r="U4059" s="42"/>
      <c r="V4059" s="42"/>
      <c r="W4059" s="42"/>
    </row>
    <row r="4060" spans="1:23" s="127" customFormat="1" x14ac:dyDescent="0.35">
      <c r="A4060" s="6">
        <v>22020206</v>
      </c>
      <c r="B4060" s="437" t="s">
        <v>2891</v>
      </c>
      <c r="C4060" s="6">
        <v>70133</v>
      </c>
      <c r="D4060" s="7">
        <v>0</v>
      </c>
      <c r="E4060" s="8">
        <v>2101</v>
      </c>
      <c r="F4060" s="6">
        <v>10721300</v>
      </c>
      <c r="G4060" s="9" t="s">
        <v>234</v>
      </c>
      <c r="H4060" s="64">
        <v>50000</v>
      </c>
      <c r="I4060" s="261"/>
      <c r="J4060" s="216"/>
      <c r="K4060" s="29">
        <f t="shared" ref="K4060:K4091" si="105">SUM(H4060,J4060)</f>
        <v>50000</v>
      </c>
      <c r="L4060" s="199"/>
      <c r="M4060" s="42"/>
      <c r="N4060" s="42"/>
      <c r="O4060" s="42"/>
      <c r="P4060" s="42"/>
      <c r="Q4060" s="42"/>
      <c r="R4060" s="42"/>
      <c r="S4060" s="42"/>
      <c r="T4060" s="42"/>
      <c r="U4060" s="42"/>
      <c r="V4060" s="42"/>
      <c r="W4060" s="42"/>
    </row>
    <row r="4061" spans="1:23" s="127" customFormat="1" x14ac:dyDescent="0.35">
      <c r="A4061" s="6">
        <v>22020206</v>
      </c>
      <c r="B4061" s="437" t="s">
        <v>2892</v>
      </c>
      <c r="C4061" s="6">
        <v>70133</v>
      </c>
      <c r="D4061" s="7">
        <v>0</v>
      </c>
      <c r="E4061" s="8">
        <v>2101</v>
      </c>
      <c r="F4061" s="6">
        <v>10721300</v>
      </c>
      <c r="G4061" s="9" t="s">
        <v>150</v>
      </c>
      <c r="H4061" s="64">
        <v>525000</v>
      </c>
      <c r="I4061" s="261"/>
      <c r="J4061" s="64"/>
      <c r="K4061" s="64">
        <f t="shared" si="105"/>
        <v>525000</v>
      </c>
      <c r="L4061" s="199"/>
      <c r="M4061" s="42"/>
      <c r="N4061" s="42"/>
      <c r="O4061" s="42"/>
      <c r="P4061" s="42"/>
      <c r="Q4061" s="42"/>
      <c r="R4061" s="42"/>
      <c r="S4061" s="42"/>
      <c r="T4061" s="42"/>
      <c r="U4061" s="42"/>
      <c r="V4061" s="42"/>
      <c r="W4061" s="42"/>
    </row>
    <row r="4062" spans="1:23" x14ac:dyDescent="0.35">
      <c r="A4062" s="34">
        <v>22020206</v>
      </c>
      <c r="B4062" s="437" t="s">
        <v>2893</v>
      </c>
      <c r="C4062" s="34">
        <v>70131</v>
      </c>
      <c r="D4062" s="35">
        <v>0</v>
      </c>
      <c r="E4062" s="36">
        <v>2101</v>
      </c>
      <c r="F4062" s="34">
        <v>10721300</v>
      </c>
      <c r="G4062" s="37" t="s">
        <v>234</v>
      </c>
      <c r="H4062" s="70">
        <v>756000</v>
      </c>
      <c r="I4062" s="223"/>
      <c r="J4062" s="70"/>
      <c r="K4062" s="70">
        <f t="shared" si="105"/>
        <v>756000</v>
      </c>
      <c r="L4062" s="198"/>
    </row>
    <row r="4063" spans="1:23" x14ac:dyDescent="0.35">
      <c r="A4063" s="23">
        <v>22020206</v>
      </c>
      <c r="B4063" s="437" t="s">
        <v>2893</v>
      </c>
      <c r="C4063" s="23">
        <v>70131</v>
      </c>
      <c r="D4063" s="24">
        <v>0</v>
      </c>
      <c r="E4063" s="25">
        <v>2101</v>
      </c>
      <c r="F4063" s="23">
        <v>10721300</v>
      </c>
      <c r="G4063" s="26" t="s">
        <v>150</v>
      </c>
      <c r="H4063" s="101">
        <v>644700</v>
      </c>
      <c r="I4063" s="255">
        <v>462320</v>
      </c>
      <c r="J4063" s="101">
        <v>955300</v>
      </c>
      <c r="K4063" s="101">
        <f t="shared" si="105"/>
        <v>1600000</v>
      </c>
      <c r="L4063" s="199"/>
    </row>
    <row r="4064" spans="1:23" x14ac:dyDescent="0.35">
      <c r="A4064" s="23">
        <v>22020206</v>
      </c>
      <c r="B4064" s="437" t="s">
        <v>2893</v>
      </c>
      <c r="C4064" s="23">
        <v>70133</v>
      </c>
      <c r="D4064" s="24">
        <v>0</v>
      </c>
      <c r="E4064" s="25">
        <v>2101</v>
      </c>
      <c r="F4064" s="23">
        <v>10721300</v>
      </c>
      <c r="G4064" s="26" t="s">
        <v>150</v>
      </c>
      <c r="H4064" s="101">
        <v>100000</v>
      </c>
      <c r="I4064" s="255">
        <v>0</v>
      </c>
      <c r="J4064" s="106"/>
      <c r="K4064" s="101">
        <f t="shared" si="105"/>
        <v>100000</v>
      </c>
      <c r="L4064" s="200"/>
    </row>
    <row r="4065" spans="1:12" x14ac:dyDescent="0.35">
      <c r="A4065" s="54">
        <v>22020206</v>
      </c>
      <c r="B4065" s="437" t="s">
        <v>2893</v>
      </c>
      <c r="C4065" s="54">
        <v>70131</v>
      </c>
      <c r="D4065" s="55">
        <v>0</v>
      </c>
      <c r="E4065" s="56">
        <v>2101</v>
      </c>
      <c r="F4065" s="54">
        <v>10721300</v>
      </c>
      <c r="G4065" s="57" t="s">
        <v>234</v>
      </c>
      <c r="H4065" s="58">
        <v>500000</v>
      </c>
      <c r="I4065" s="221">
        <v>0</v>
      </c>
      <c r="J4065" s="87"/>
      <c r="K4065" s="58">
        <f t="shared" si="105"/>
        <v>500000</v>
      </c>
      <c r="L4065" s="204" t="s">
        <v>2555</v>
      </c>
    </row>
    <row r="4066" spans="1:12" x14ac:dyDescent="0.35">
      <c r="A4066" s="54">
        <v>22020206</v>
      </c>
      <c r="B4066" s="437" t="s">
        <v>2893</v>
      </c>
      <c r="C4066" s="54">
        <v>70133</v>
      </c>
      <c r="D4066" s="55">
        <v>0</v>
      </c>
      <c r="E4066" s="54">
        <v>2101</v>
      </c>
      <c r="F4066" s="54">
        <v>10721300</v>
      </c>
      <c r="G4066" s="57" t="s">
        <v>150</v>
      </c>
      <c r="H4066" s="117">
        <v>50000</v>
      </c>
      <c r="I4066" s="263">
        <v>0</v>
      </c>
      <c r="J4066" s="118">
        <v>250000</v>
      </c>
      <c r="K4066" s="117">
        <f t="shared" si="105"/>
        <v>300000</v>
      </c>
      <c r="L4066" s="204" t="s">
        <v>2556</v>
      </c>
    </row>
    <row r="4067" spans="1:12" x14ac:dyDescent="0.35">
      <c r="A4067" s="54">
        <v>22020206</v>
      </c>
      <c r="B4067" s="437" t="s">
        <v>2893</v>
      </c>
      <c r="C4067" s="54">
        <v>70133</v>
      </c>
      <c r="D4067" s="55">
        <v>0</v>
      </c>
      <c r="E4067" s="56">
        <v>2101</v>
      </c>
      <c r="F4067" s="54">
        <v>10721300</v>
      </c>
      <c r="G4067" s="57" t="s">
        <v>150</v>
      </c>
      <c r="H4067" s="58">
        <v>1029105</v>
      </c>
      <c r="I4067" s="221"/>
      <c r="J4067" s="87"/>
      <c r="K4067" s="58">
        <f t="shared" si="105"/>
        <v>1029105</v>
      </c>
      <c r="L4067" s="204" t="s">
        <v>2557</v>
      </c>
    </row>
    <row r="4068" spans="1:12" x14ac:dyDescent="0.35">
      <c r="A4068" s="54">
        <v>22020206</v>
      </c>
      <c r="B4068" s="437" t="s">
        <v>2893</v>
      </c>
      <c r="C4068" s="54">
        <v>70131</v>
      </c>
      <c r="D4068" s="55">
        <v>0</v>
      </c>
      <c r="E4068" s="56">
        <v>2101</v>
      </c>
      <c r="F4068" s="54">
        <v>10721300</v>
      </c>
      <c r="G4068" s="57" t="s">
        <v>234</v>
      </c>
      <c r="H4068" s="117">
        <v>99000</v>
      </c>
      <c r="I4068" s="263"/>
      <c r="J4068" s="118"/>
      <c r="K4068" s="117">
        <f t="shared" si="105"/>
        <v>99000</v>
      </c>
      <c r="L4068" s="204" t="s">
        <v>2558</v>
      </c>
    </row>
    <row r="4069" spans="1:12" x14ac:dyDescent="0.35">
      <c r="A4069" s="23">
        <v>22020206</v>
      </c>
      <c r="B4069" s="437" t="s">
        <v>2893</v>
      </c>
      <c r="C4069" s="23">
        <v>70133</v>
      </c>
      <c r="D4069" s="24">
        <v>0</v>
      </c>
      <c r="E4069" s="25">
        <v>2101</v>
      </c>
      <c r="F4069" s="23">
        <v>10721300</v>
      </c>
      <c r="G4069" s="26" t="s">
        <v>234</v>
      </c>
      <c r="H4069" s="101">
        <v>63000</v>
      </c>
      <c r="I4069" s="255">
        <v>30000</v>
      </c>
      <c r="J4069" s="101">
        <v>87000</v>
      </c>
      <c r="K4069" s="101">
        <f t="shared" si="105"/>
        <v>150000</v>
      </c>
      <c r="L4069" s="199"/>
    </row>
    <row r="4070" spans="1:12" x14ac:dyDescent="0.35">
      <c r="A4070" s="34">
        <v>22020206</v>
      </c>
      <c r="B4070" s="437" t="s">
        <v>2893</v>
      </c>
      <c r="C4070" s="34">
        <v>70131</v>
      </c>
      <c r="D4070" s="35">
        <v>0</v>
      </c>
      <c r="E4070" s="36">
        <v>2101</v>
      </c>
      <c r="F4070" s="34">
        <v>10721300</v>
      </c>
      <c r="G4070" s="37" t="s">
        <v>234</v>
      </c>
      <c r="H4070" s="99">
        <v>668250</v>
      </c>
      <c r="I4070" s="254">
        <v>213000</v>
      </c>
      <c r="J4070" s="114"/>
      <c r="K4070" s="99">
        <f t="shared" si="105"/>
        <v>668250</v>
      </c>
      <c r="L4070" s="198"/>
    </row>
    <row r="4071" spans="1:12" x14ac:dyDescent="0.35">
      <c r="A4071" s="23">
        <v>22020205</v>
      </c>
      <c r="B4071" s="437" t="s">
        <v>2890</v>
      </c>
      <c r="C4071" s="23">
        <v>70131</v>
      </c>
      <c r="D4071" s="24">
        <v>0</v>
      </c>
      <c r="E4071" s="25">
        <v>2101</v>
      </c>
      <c r="F4071" s="23">
        <v>10721300</v>
      </c>
      <c r="G4071" s="26" t="s">
        <v>185</v>
      </c>
      <c r="H4071" s="27">
        <v>400000</v>
      </c>
      <c r="I4071" s="215"/>
      <c r="J4071" s="41"/>
      <c r="K4071" s="27">
        <f t="shared" si="105"/>
        <v>400000</v>
      </c>
      <c r="L4071" s="200"/>
    </row>
    <row r="4072" spans="1:12" x14ac:dyDescent="0.35">
      <c r="A4072" s="23">
        <v>22020205</v>
      </c>
      <c r="B4072" s="437" t="s">
        <v>2890</v>
      </c>
      <c r="C4072" s="23">
        <v>70133</v>
      </c>
      <c r="D4072" s="24">
        <v>0</v>
      </c>
      <c r="E4072" s="25">
        <v>2101</v>
      </c>
      <c r="F4072" s="23">
        <v>10721300</v>
      </c>
      <c r="G4072" s="26" t="s">
        <v>185</v>
      </c>
      <c r="H4072" s="27">
        <v>52500</v>
      </c>
      <c r="I4072" s="215"/>
      <c r="J4072" s="27"/>
      <c r="K4072" s="27">
        <f t="shared" si="105"/>
        <v>52500</v>
      </c>
      <c r="L4072" s="199"/>
    </row>
    <row r="4073" spans="1:12" x14ac:dyDescent="0.35">
      <c r="A4073" s="23">
        <v>22020205</v>
      </c>
      <c r="B4073" s="437" t="s">
        <v>2890</v>
      </c>
      <c r="C4073" s="23">
        <v>70133</v>
      </c>
      <c r="D4073" s="24">
        <v>0</v>
      </c>
      <c r="E4073" s="25">
        <v>2101</v>
      </c>
      <c r="F4073" s="23">
        <v>10721300</v>
      </c>
      <c r="G4073" s="26" t="s">
        <v>185</v>
      </c>
      <c r="H4073" s="27">
        <v>0</v>
      </c>
      <c r="I4073" s="215"/>
      <c r="J4073" s="39">
        <v>50000</v>
      </c>
      <c r="K4073" s="39">
        <f t="shared" si="105"/>
        <v>50000</v>
      </c>
      <c r="L4073" s="199"/>
    </row>
    <row r="4074" spans="1:12" x14ac:dyDescent="0.35">
      <c r="A4074" s="23">
        <v>22020205</v>
      </c>
      <c r="B4074" s="437" t="s">
        <v>2890</v>
      </c>
      <c r="C4074" s="23">
        <v>70131</v>
      </c>
      <c r="D4074" s="24">
        <v>0</v>
      </c>
      <c r="E4074" s="25">
        <v>2101</v>
      </c>
      <c r="F4074" s="23">
        <v>10721300</v>
      </c>
      <c r="G4074" s="26" t="s">
        <v>185</v>
      </c>
      <c r="H4074" s="27">
        <v>107100</v>
      </c>
      <c r="I4074" s="215">
        <v>35500</v>
      </c>
      <c r="J4074" s="27">
        <v>114500</v>
      </c>
      <c r="K4074" s="27">
        <f t="shared" si="105"/>
        <v>221600</v>
      </c>
      <c r="L4074" s="199"/>
    </row>
    <row r="4075" spans="1:12" x14ac:dyDescent="0.35">
      <c r="A4075" s="23">
        <v>22020205</v>
      </c>
      <c r="B4075" s="437" t="s">
        <v>2890</v>
      </c>
      <c r="C4075" s="23">
        <v>70131</v>
      </c>
      <c r="D4075" s="24">
        <v>0</v>
      </c>
      <c r="E4075" s="25">
        <v>2101</v>
      </c>
      <c r="F4075" s="23">
        <v>10721300</v>
      </c>
      <c r="G4075" s="26" t="s">
        <v>185</v>
      </c>
      <c r="H4075" s="27">
        <v>17640</v>
      </c>
      <c r="I4075" s="215">
        <v>10000</v>
      </c>
      <c r="J4075" s="27">
        <v>12360</v>
      </c>
      <c r="K4075" s="27">
        <f t="shared" si="105"/>
        <v>30000</v>
      </c>
      <c r="L4075" s="199"/>
    </row>
    <row r="4076" spans="1:12" x14ac:dyDescent="0.35">
      <c r="A4076" s="23">
        <v>22020205</v>
      </c>
      <c r="B4076" s="437" t="s">
        <v>2890</v>
      </c>
      <c r="C4076" s="23">
        <v>70131</v>
      </c>
      <c r="D4076" s="24">
        <v>0</v>
      </c>
      <c r="E4076" s="23">
        <v>2101</v>
      </c>
      <c r="F4076" s="23">
        <v>10721300</v>
      </c>
      <c r="G4076" s="26" t="s">
        <v>185</v>
      </c>
      <c r="H4076" s="27">
        <v>105000</v>
      </c>
      <c r="I4076" s="215"/>
      <c r="J4076" s="27"/>
      <c r="K4076" s="27">
        <f t="shared" si="105"/>
        <v>105000</v>
      </c>
      <c r="L4076" s="199"/>
    </row>
    <row r="4077" spans="1:12" x14ac:dyDescent="0.35">
      <c r="A4077" s="23">
        <v>22020205</v>
      </c>
      <c r="B4077" s="437" t="s">
        <v>2890</v>
      </c>
      <c r="C4077" s="23">
        <v>70133</v>
      </c>
      <c r="D4077" s="24">
        <v>0</v>
      </c>
      <c r="E4077" s="25">
        <v>2101</v>
      </c>
      <c r="F4077" s="23">
        <v>10721300</v>
      </c>
      <c r="G4077" s="26" t="s">
        <v>185</v>
      </c>
      <c r="H4077" s="67">
        <v>109200</v>
      </c>
      <c r="I4077" s="224">
        <v>56500</v>
      </c>
      <c r="J4077" s="67"/>
      <c r="K4077" s="67">
        <f t="shared" si="105"/>
        <v>109200</v>
      </c>
      <c r="L4077" s="199"/>
    </row>
    <row r="4078" spans="1:12" x14ac:dyDescent="0.35">
      <c r="A4078" s="23">
        <v>22020205</v>
      </c>
      <c r="B4078" s="437" t="s">
        <v>2890</v>
      </c>
      <c r="C4078" s="23">
        <v>70133</v>
      </c>
      <c r="D4078" s="24">
        <v>0</v>
      </c>
      <c r="E4078" s="25">
        <v>2101</v>
      </c>
      <c r="F4078" s="23">
        <v>10721300</v>
      </c>
      <c r="G4078" s="26" t="s">
        <v>185</v>
      </c>
      <c r="H4078" s="27">
        <v>105000</v>
      </c>
      <c r="I4078" s="215">
        <v>30000</v>
      </c>
      <c r="J4078" s="27"/>
      <c r="K4078" s="27">
        <f t="shared" si="105"/>
        <v>105000</v>
      </c>
      <c r="L4078" s="199"/>
    </row>
    <row r="4079" spans="1:12" x14ac:dyDescent="0.35">
      <c r="A4079" s="23">
        <v>22020205</v>
      </c>
      <c r="B4079" s="437" t="s">
        <v>2890</v>
      </c>
      <c r="C4079" s="23">
        <v>70133</v>
      </c>
      <c r="D4079" s="24">
        <v>0</v>
      </c>
      <c r="E4079" s="25">
        <v>2101</v>
      </c>
      <c r="F4079" s="23">
        <v>10721300</v>
      </c>
      <c r="G4079" s="26" t="s">
        <v>185</v>
      </c>
      <c r="H4079" s="27">
        <v>0</v>
      </c>
      <c r="I4079" s="215">
        <v>543779.19999999995</v>
      </c>
      <c r="J4079" s="41">
        <v>100000</v>
      </c>
      <c r="K4079" s="39">
        <f t="shared" si="105"/>
        <v>100000</v>
      </c>
      <c r="L4079" s="199"/>
    </row>
    <row r="4080" spans="1:12" x14ac:dyDescent="0.35">
      <c r="A4080" s="23">
        <v>22020205</v>
      </c>
      <c r="B4080" s="437" t="s">
        <v>2890</v>
      </c>
      <c r="C4080" s="23">
        <v>71033</v>
      </c>
      <c r="D4080" s="24">
        <v>0</v>
      </c>
      <c r="E4080" s="25">
        <v>1100</v>
      </c>
      <c r="F4080" s="23">
        <v>10721300</v>
      </c>
      <c r="G4080" s="26" t="s">
        <v>185</v>
      </c>
      <c r="H4080" s="27">
        <v>541023</v>
      </c>
      <c r="I4080" s="282"/>
      <c r="J4080" s="27"/>
      <c r="K4080" s="27">
        <f t="shared" si="105"/>
        <v>541023</v>
      </c>
      <c r="L4080" s="199"/>
    </row>
    <row r="4081" spans="1:12" x14ac:dyDescent="0.35">
      <c r="A4081" s="34">
        <v>22020205</v>
      </c>
      <c r="B4081" s="437" t="s">
        <v>2890</v>
      </c>
      <c r="C4081" s="34">
        <v>70131</v>
      </c>
      <c r="D4081" s="35">
        <v>0</v>
      </c>
      <c r="E4081" s="36">
        <v>2101</v>
      </c>
      <c r="F4081" s="34">
        <v>10721300</v>
      </c>
      <c r="G4081" s="37" t="s">
        <v>185</v>
      </c>
      <c r="H4081" s="38">
        <v>73500</v>
      </c>
      <c r="I4081" s="218">
        <v>10450</v>
      </c>
      <c r="J4081" s="38"/>
      <c r="K4081" s="38">
        <f t="shared" si="105"/>
        <v>73500</v>
      </c>
      <c r="L4081" s="209"/>
    </row>
    <row r="4082" spans="1:12" x14ac:dyDescent="0.35">
      <c r="A4082" s="23">
        <v>22020205</v>
      </c>
      <c r="B4082" s="437" t="s">
        <v>2890</v>
      </c>
      <c r="C4082" s="23">
        <v>70131</v>
      </c>
      <c r="D4082" s="24">
        <v>0</v>
      </c>
      <c r="E4082" s="25">
        <v>2101</v>
      </c>
      <c r="F4082" s="23">
        <v>10721300</v>
      </c>
      <c r="G4082" s="26" t="s">
        <v>185</v>
      </c>
      <c r="H4082" s="27">
        <v>90922</v>
      </c>
      <c r="I4082" s="215"/>
      <c r="J4082" s="41"/>
      <c r="K4082" s="27">
        <f t="shared" si="105"/>
        <v>90922</v>
      </c>
      <c r="L4082" s="201"/>
    </row>
    <row r="4083" spans="1:12" x14ac:dyDescent="0.35">
      <c r="A4083" s="23">
        <v>22020205</v>
      </c>
      <c r="B4083" s="437" t="s">
        <v>2891</v>
      </c>
      <c r="C4083" s="23">
        <v>70131</v>
      </c>
      <c r="D4083" s="24">
        <v>0</v>
      </c>
      <c r="E4083" s="25">
        <v>2101</v>
      </c>
      <c r="F4083" s="23">
        <v>10720500</v>
      </c>
      <c r="G4083" s="26" t="s">
        <v>185</v>
      </c>
      <c r="H4083" s="67"/>
      <c r="I4083" s="224"/>
      <c r="J4083" s="68"/>
      <c r="K4083" s="83">
        <f t="shared" si="105"/>
        <v>0</v>
      </c>
      <c r="L4083" s="199"/>
    </row>
    <row r="4084" spans="1:12" x14ac:dyDescent="0.35">
      <c r="A4084" s="23">
        <v>22020205</v>
      </c>
      <c r="B4084" s="437" t="s">
        <v>2891</v>
      </c>
      <c r="C4084" s="23">
        <v>70133</v>
      </c>
      <c r="D4084" s="24" t="s">
        <v>192</v>
      </c>
      <c r="E4084" s="85" t="s">
        <v>2619</v>
      </c>
      <c r="F4084" s="23">
        <v>10721300</v>
      </c>
      <c r="G4084" s="26" t="s">
        <v>185</v>
      </c>
      <c r="H4084" s="27">
        <v>53620.597800000003</v>
      </c>
      <c r="I4084" s="215"/>
      <c r="J4084" s="27"/>
      <c r="K4084" s="27">
        <f t="shared" si="105"/>
        <v>53620.597800000003</v>
      </c>
      <c r="L4084" s="199"/>
    </row>
    <row r="4085" spans="1:12" x14ac:dyDescent="0.35">
      <c r="A4085" s="411">
        <v>22020205</v>
      </c>
      <c r="B4085" s="437" t="s">
        <v>2891</v>
      </c>
      <c r="C4085" s="411">
        <v>70131</v>
      </c>
      <c r="D4085" s="411" t="s">
        <v>192</v>
      </c>
      <c r="E4085" s="413" t="s">
        <v>193</v>
      </c>
      <c r="F4085" s="411">
        <v>10721300</v>
      </c>
      <c r="G4085" s="416" t="s">
        <v>185</v>
      </c>
      <c r="H4085" s="419">
        <v>20411.6682</v>
      </c>
      <c r="I4085" s="422"/>
      <c r="J4085" s="425">
        <v>161088</v>
      </c>
      <c r="K4085" s="538">
        <f t="shared" si="105"/>
        <v>181499.66820000001</v>
      </c>
      <c r="L4085" s="395"/>
    </row>
    <row r="4086" spans="1:12" x14ac:dyDescent="0.35">
      <c r="A4086" s="23">
        <v>22020205</v>
      </c>
      <c r="B4086" s="437" t="s">
        <v>2891</v>
      </c>
      <c r="C4086" s="23">
        <v>70133</v>
      </c>
      <c r="D4086" s="24">
        <v>0</v>
      </c>
      <c r="E4086" s="25">
        <v>2101</v>
      </c>
      <c r="F4086" s="23">
        <v>10721300</v>
      </c>
      <c r="G4086" s="26" t="s">
        <v>185</v>
      </c>
      <c r="H4086" s="27">
        <v>84000</v>
      </c>
      <c r="I4086" s="215">
        <v>20000</v>
      </c>
      <c r="J4086" s="27"/>
      <c r="K4086" s="27">
        <f t="shared" si="105"/>
        <v>84000</v>
      </c>
      <c r="L4086" s="200"/>
    </row>
    <row r="4087" spans="1:12" x14ac:dyDescent="0.35">
      <c r="A4087" s="23">
        <v>22020205</v>
      </c>
      <c r="B4087" s="437" t="s">
        <v>2891</v>
      </c>
      <c r="C4087" s="23">
        <v>70131</v>
      </c>
      <c r="D4087" s="24">
        <v>0</v>
      </c>
      <c r="E4087" s="25">
        <v>2101</v>
      </c>
      <c r="F4087" s="23">
        <v>10721300</v>
      </c>
      <c r="G4087" s="26" t="s">
        <v>185</v>
      </c>
      <c r="H4087" s="67">
        <v>967365</v>
      </c>
      <c r="I4087" s="224"/>
      <c r="J4087" s="67"/>
      <c r="K4087" s="67">
        <f t="shared" si="105"/>
        <v>967365</v>
      </c>
      <c r="L4087" s="199"/>
    </row>
    <row r="4088" spans="1:12" x14ac:dyDescent="0.35">
      <c r="A4088" s="23">
        <v>22020205</v>
      </c>
      <c r="B4088" s="437" t="s">
        <v>2891</v>
      </c>
      <c r="C4088" s="23">
        <v>70133</v>
      </c>
      <c r="D4088" s="24">
        <v>0</v>
      </c>
      <c r="E4088" s="25">
        <v>2101</v>
      </c>
      <c r="F4088" s="23">
        <v>10721300</v>
      </c>
      <c r="G4088" s="26" t="s">
        <v>185</v>
      </c>
      <c r="H4088" s="27">
        <v>101640</v>
      </c>
      <c r="I4088" s="215">
        <v>10700</v>
      </c>
      <c r="J4088" s="41"/>
      <c r="K4088" s="27">
        <f t="shared" si="105"/>
        <v>101640</v>
      </c>
      <c r="L4088" s="199"/>
    </row>
    <row r="4089" spans="1:12" x14ac:dyDescent="0.35">
      <c r="A4089" s="23">
        <v>22020205</v>
      </c>
      <c r="B4089" s="437" t="s">
        <v>2891</v>
      </c>
      <c r="C4089" s="23">
        <v>70133</v>
      </c>
      <c r="D4089" s="24">
        <v>0</v>
      </c>
      <c r="E4089" s="25">
        <v>2101</v>
      </c>
      <c r="F4089" s="23">
        <v>10721300</v>
      </c>
      <c r="G4089" s="26" t="s">
        <v>185</v>
      </c>
      <c r="H4089" s="27">
        <v>52500</v>
      </c>
      <c r="I4089" s="215">
        <v>2000</v>
      </c>
      <c r="J4089" s="27"/>
      <c r="K4089" s="27">
        <f t="shared" si="105"/>
        <v>52500</v>
      </c>
      <c r="L4089" s="199"/>
    </row>
    <row r="4090" spans="1:12" x14ac:dyDescent="0.35">
      <c r="A4090" s="23">
        <v>22020205</v>
      </c>
      <c r="B4090" s="437" t="s">
        <v>2891</v>
      </c>
      <c r="C4090" s="23">
        <v>70740</v>
      </c>
      <c r="D4090" s="24">
        <v>0</v>
      </c>
      <c r="E4090" s="25">
        <v>2101</v>
      </c>
      <c r="F4090" s="23">
        <v>10721300</v>
      </c>
      <c r="G4090" s="26" t="s">
        <v>185</v>
      </c>
      <c r="H4090" s="27">
        <v>28665</v>
      </c>
      <c r="I4090" s="215">
        <v>4500</v>
      </c>
      <c r="J4090" s="27"/>
      <c r="K4090" s="27">
        <f t="shared" si="105"/>
        <v>28665</v>
      </c>
      <c r="L4090" s="200"/>
    </row>
    <row r="4091" spans="1:12" x14ac:dyDescent="0.35">
      <c r="A4091" s="23">
        <v>22020205</v>
      </c>
      <c r="B4091" s="437" t="s">
        <v>2891</v>
      </c>
      <c r="C4091" s="23">
        <v>70133</v>
      </c>
      <c r="D4091" s="24">
        <v>0</v>
      </c>
      <c r="E4091" s="25">
        <v>2101</v>
      </c>
      <c r="F4091" s="23">
        <v>10721300</v>
      </c>
      <c r="G4091" s="26" t="s">
        <v>185</v>
      </c>
      <c r="H4091" s="27">
        <v>50000</v>
      </c>
      <c r="I4091" s="215"/>
      <c r="J4091" s="41"/>
      <c r="K4091" s="27">
        <f t="shared" si="105"/>
        <v>50000</v>
      </c>
      <c r="L4091" s="199"/>
    </row>
    <row r="4092" spans="1:12" x14ac:dyDescent="0.35">
      <c r="A4092" s="34">
        <v>22020205</v>
      </c>
      <c r="B4092" s="437" t="s">
        <v>2892</v>
      </c>
      <c r="C4092" s="34">
        <v>70133</v>
      </c>
      <c r="D4092" s="35">
        <v>0</v>
      </c>
      <c r="E4092" s="36">
        <v>2101</v>
      </c>
      <c r="F4092" s="34">
        <v>10721300</v>
      </c>
      <c r="G4092" s="37" t="s">
        <v>185</v>
      </c>
      <c r="H4092" s="44"/>
      <c r="I4092" s="219"/>
      <c r="J4092" s="38">
        <v>500000</v>
      </c>
      <c r="K4092" s="38">
        <f t="shared" ref="K4092:K4123" si="106">SUM(H4092,J4092)</f>
        <v>500000</v>
      </c>
      <c r="L4092" s="198"/>
    </row>
    <row r="4093" spans="1:12" x14ac:dyDescent="0.35">
      <c r="A4093" s="23">
        <v>22020205</v>
      </c>
      <c r="B4093" s="437" t="s">
        <v>2892</v>
      </c>
      <c r="C4093" s="23">
        <v>70131</v>
      </c>
      <c r="D4093" s="24">
        <v>0</v>
      </c>
      <c r="E4093" s="25">
        <v>2101</v>
      </c>
      <c r="F4093" s="23">
        <v>10721300</v>
      </c>
      <c r="G4093" s="26" t="s">
        <v>185</v>
      </c>
      <c r="H4093" s="27">
        <v>0</v>
      </c>
      <c r="I4093" s="215">
        <v>2000</v>
      </c>
      <c r="J4093" s="41"/>
      <c r="K4093" s="27">
        <f t="shared" si="106"/>
        <v>0</v>
      </c>
      <c r="L4093" s="199"/>
    </row>
    <row r="4094" spans="1:12" x14ac:dyDescent="0.35">
      <c r="A4094" s="23">
        <v>22020205</v>
      </c>
      <c r="B4094" s="437" t="s">
        <v>2893</v>
      </c>
      <c r="C4094" s="23">
        <v>70131</v>
      </c>
      <c r="D4094" s="24">
        <v>0</v>
      </c>
      <c r="E4094" s="25">
        <v>2101</v>
      </c>
      <c r="F4094" s="23">
        <v>10721300</v>
      </c>
      <c r="G4094" s="26" t="s">
        <v>185</v>
      </c>
      <c r="H4094" s="67">
        <v>25000</v>
      </c>
      <c r="I4094" s="224"/>
      <c r="J4094" s="68"/>
      <c r="K4094" s="67">
        <f t="shared" si="106"/>
        <v>25000</v>
      </c>
      <c r="L4094" s="199"/>
    </row>
    <row r="4095" spans="1:12" x14ac:dyDescent="0.35">
      <c r="A4095" s="23">
        <v>22020205</v>
      </c>
      <c r="B4095" s="437" t="s">
        <v>2893</v>
      </c>
      <c r="C4095" s="23">
        <v>70133</v>
      </c>
      <c r="D4095" s="24">
        <v>0</v>
      </c>
      <c r="E4095" s="25">
        <v>2101</v>
      </c>
      <c r="F4095" s="23">
        <v>10721300</v>
      </c>
      <c r="G4095" s="26" t="s">
        <v>185</v>
      </c>
      <c r="H4095" s="27">
        <v>1637160</v>
      </c>
      <c r="I4095" s="215">
        <v>109500</v>
      </c>
      <c r="J4095" s="27"/>
      <c r="K4095" s="27">
        <f t="shared" si="106"/>
        <v>1637160</v>
      </c>
      <c r="L4095" s="199"/>
    </row>
    <row r="4096" spans="1:12" x14ac:dyDescent="0.35">
      <c r="A4096" s="23">
        <v>22020205</v>
      </c>
      <c r="B4096" s="437" t="s">
        <v>2893</v>
      </c>
      <c r="C4096" s="23">
        <v>70131</v>
      </c>
      <c r="D4096" s="24">
        <v>0</v>
      </c>
      <c r="E4096" s="25">
        <v>2101</v>
      </c>
      <c r="F4096" s="23">
        <v>10721300</v>
      </c>
      <c r="G4096" s="26" t="s">
        <v>185</v>
      </c>
      <c r="H4096" s="67">
        <v>154000</v>
      </c>
      <c r="I4096" s="224"/>
      <c r="J4096" s="68">
        <v>1046000</v>
      </c>
      <c r="K4096" s="67">
        <f t="shared" si="106"/>
        <v>1200000</v>
      </c>
      <c r="L4096" s="199"/>
    </row>
    <row r="4097" spans="1:12" x14ac:dyDescent="0.35">
      <c r="A4097" s="23">
        <v>22020205</v>
      </c>
      <c r="B4097" s="437" t="s">
        <v>2893</v>
      </c>
      <c r="C4097" s="23">
        <v>70133</v>
      </c>
      <c r="D4097" s="24">
        <v>0</v>
      </c>
      <c r="E4097" s="25">
        <v>2101</v>
      </c>
      <c r="F4097" s="23">
        <v>10721300</v>
      </c>
      <c r="G4097" s="28" t="s">
        <v>185</v>
      </c>
      <c r="H4097" s="29">
        <v>406980</v>
      </c>
      <c r="I4097" s="217">
        <v>193000</v>
      </c>
      <c r="J4097" s="29">
        <v>1093020</v>
      </c>
      <c r="K4097" s="29">
        <f t="shared" si="106"/>
        <v>1500000</v>
      </c>
      <c r="L4097" s="199"/>
    </row>
    <row r="4098" spans="1:12" x14ac:dyDescent="0.35">
      <c r="A4098" s="34">
        <v>22020205</v>
      </c>
      <c r="B4098" s="437" t="s">
        <v>2893</v>
      </c>
      <c r="C4098" s="34">
        <v>70133</v>
      </c>
      <c r="D4098" s="35">
        <v>0</v>
      </c>
      <c r="E4098" s="36">
        <v>2101</v>
      </c>
      <c r="F4098" s="34">
        <v>10721300</v>
      </c>
      <c r="G4098" s="37" t="s">
        <v>185</v>
      </c>
      <c r="H4098" s="99">
        <v>772800</v>
      </c>
      <c r="I4098" s="254">
        <v>350161.25</v>
      </c>
      <c r="J4098" s="99"/>
      <c r="K4098" s="99">
        <f t="shared" si="106"/>
        <v>772800</v>
      </c>
      <c r="L4098" s="209"/>
    </row>
    <row r="4099" spans="1:12" x14ac:dyDescent="0.35">
      <c r="A4099" s="23">
        <v>22020205</v>
      </c>
      <c r="B4099" s="437" t="s">
        <v>2893</v>
      </c>
      <c r="C4099" s="23">
        <v>70133</v>
      </c>
      <c r="D4099" s="24">
        <v>0</v>
      </c>
      <c r="E4099" s="25">
        <v>2101</v>
      </c>
      <c r="F4099" s="23">
        <v>10721300</v>
      </c>
      <c r="G4099" s="26" t="s">
        <v>185</v>
      </c>
      <c r="H4099" s="101">
        <v>161700</v>
      </c>
      <c r="I4099" s="255">
        <v>77500</v>
      </c>
      <c r="J4099" s="101">
        <v>88300</v>
      </c>
      <c r="K4099" s="101">
        <f t="shared" si="106"/>
        <v>250000</v>
      </c>
      <c r="L4099" s="199"/>
    </row>
    <row r="4100" spans="1:12" x14ac:dyDescent="0.35">
      <c r="A4100" s="23">
        <v>22020205</v>
      </c>
      <c r="B4100" s="437" t="s">
        <v>2893</v>
      </c>
      <c r="C4100" s="23">
        <v>70131</v>
      </c>
      <c r="D4100" s="24">
        <v>0</v>
      </c>
      <c r="E4100" s="25">
        <v>2101</v>
      </c>
      <c r="F4100" s="23">
        <v>10721300</v>
      </c>
      <c r="G4100" s="26" t="s">
        <v>185</v>
      </c>
      <c r="H4100" s="101">
        <v>84000</v>
      </c>
      <c r="I4100" s="255">
        <v>124000</v>
      </c>
      <c r="J4100" s="101">
        <v>316000</v>
      </c>
      <c r="K4100" s="101">
        <f t="shared" si="106"/>
        <v>400000</v>
      </c>
      <c r="L4100" s="199"/>
    </row>
    <row r="4101" spans="1:12" x14ac:dyDescent="0.35">
      <c r="A4101" s="23">
        <v>22020205</v>
      </c>
      <c r="B4101" s="437" t="s">
        <v>2893</v>
      </c>
      <c r="C4101" s="23">
        <v>70133</v>
      </c>
      <c r="D4101" s="24">
        <v>0</v>
      </c>
      <c r="E4101" s="25">
        <v>2101</v>
      </c>
      <c r="F4101" s="23">
        <v>10721300</v>
      </c>
      <c r="G4101" s="26" t="s">
        <v>185</v>
      </c>
      <c r="H4101" s="101">
        <v>100000</v>
      </c>
      <c r="I4101" s="255">
        <v>0</v>
      </c>
      <c r="J4101" s="106"/>
      <c r="K4101" s="101">
        <f t="shared" si="106"/>
        <v>100000</v>
      </c>
      <c r="L4101" s="200"/>
    </row>
    <row r="4102" spans="1:12" x14ac:dyDescent="0.35">
      <c r="A4102" s="54">
        <v>22020205</v>
      </c>
      <c r="B4102" s="437" t="s">
        <v>2893</v>
      </c>
      <c r="C4102" s="54">
        <v>70133</v>
      </c>
      <c r="D4102" s="55">
        <v>0</v>
      </c>
      <c r="E4102" s="54">
        <v>2101</v>
      </c>
      <c r="F4102" s="54">
        <v>10721300</v>
      </c>
      <c r="G4102" s="57" t="s">
        <v>185</v>
      </c>
      <c r="H4102" s="117">
        <v>73500</v>
      </c>
      <c r="I4102" s="263">
        <v>29000</v>
      </c>
      <c r="J4102" s="117">
        <v>105000</v>
      </c>
      <c r="K4102" s="117">
        <f t="shared" si="106"/>
        <v>178500</v>
      </c>
      <c r="L4102" s="204" t="s">
        <v>2556</v>
      </c>
    </row>
    <row r="4103" spans="1:12" x14ac:dyDescent="0.35">
      <c r="A4103" s="54">
        <v>22020205</v>
      </c>
      <c r="B4103" s="437" t="s">
        <v>2893</v>
      </c>
      <c r="C4103" s="54">
        <v>70133</v>
      </c>
      <c r="D4103" s="55">
        <v>0</v>
      </c>
      <c r="E4103" s="56">
        <v>2101</v>
      </c>
      <c r="F4103" s="54">
        <v>10721300</v>
      </c>
      <c r="G4103" s="57" t="s">
        <v>185</v>
      </c>
      <c r="H4103" s="58">
        <v>370477.8</v>
      </c>
      <c r="I4103" s="221"/>
      <c r="J4103" s="87"/>
      <c r="K4103" s="58">
        <f t="shared" si="106"/>
        <v>370477.8</v>
      </c>
      <c r="L4103" s="204" t="s">
        <v>2557</v>
      </c>
    </row>
    <row r="4104" spans="1:12" x14ac:dyDescent="0.35">
      <c r="A4104" s="54">
        <v>22020205</v>
      </c>
      <c r="B4104" s="437" t="s">
        <v>2893</v>
      </c>
      <c r="C4104" s="54">
        <v>70131</v>
      </c>
      <c r="D4104" s="55">
        <v>0</v>
      </c>
      <c r="E4104" s="56">
        <v>2101</v>
      </c>
      <c r="F4104" s="54">
        <v>10721300</v>
      </c>
      <c r="G4104" s="57" t="s">
        <v>185</v>
      </c>
      <c r="H4104" s="117">
        <v>66000</v>
      </c>
      <c r="I4104" s="263"/>
      <c r="J4104" s="118"/>
      <c r="K4104" s="117">
        <f t="shared" si="106"/>
        <v>66000</v>
      </c>
      <c r="L4104" s="204" t="s">
        <v>2558</v>
      </c>
    </row>
    <row r="4105" spans="1:12" x14ac:dyDescent="0.35">
      <c r="A4105" s="23">
        <v>22020205</v>
      </c>
      <c r="B4105" s="437" t="s">
        <v>2893</v>
      </c>
      <c r="C4105" s="23">
        <v>70133</v>
      </c>
      <c r="D4105" s="24">
        <v>0</v>
      </c>
      <c r="E4105" s="25">
        <v>2101</v>
      </c>
      <c r="F4105" s="23">
        <v>10721300</v>
      </c>
      <c r="G4105" s="26" t="s">
        <v>185</v>
      </c>
      <c r="H4105" s="101">
        <v>1176120</v>
      </c>
      <c r="I4105" s="255">
        <v>1020000</v>
      </c>
      <c r="J4105" s="106"/>
      <c r="K4105" s="101">
        <f t="shared" si="106"/>
        <v>1176120</v>
      </c>
      <c r="L4105" s="199"/>
    </row>
    <row r="4106" spans="1:12" x14ac:dyDescent="0.35">
      <c r="A4106" s="23">
        <v>22020205</v>
      </c>
      <c r="B4106" s="437" t="s">
        <v>2893</v>
      </c>
      <c r="C4106" s="23">
        <v>70131</v>
      </c>
      <c r="D4106" s="24">
        <v>0</v>
      </c>
      <c r="E4106" s="25">
        <v>2101</v>
      </c>
      <c r="F4106" s="23">
        <v>10721300</v>
      </c>
      <c r="G4106" s="26" t="s">
        <v>185</v>
      </c>
      <c r="H4106" s="101">
        <v>100000</v>
      </c>
      <c r="I4106" s="255">
        <v>0</v>
      </c>
      <c r="J4106" s="106"/>
      <c r="K4106" s="101">
        <f t="shared" si="106"/>
        <v>100000</v>
      </c>
      <c r="L4106" s="199"/>
    </row>
    <row r="4107" spans="1:12" x14ac:dyDescent="0.35">
      <c r="A4107" s="23">
        <v>22020205</v>
      </c>
      <c r="B4107" s="437" t="s">
        <v>2893</v>
      </c>
      <c r="C4107" s="23">
        <v>70131</v>
      </c>
      <c r="D4107" s="24">
        <v>0</v>
      </c>
      <c r="E4107" s="25">
        <v>2101</v>
      </c>
      <c r="F4107" s="23">
        <v>10721300</v>
      </c>
      <c r="G4107" s="26" t="s">
        <v>185</v>
      </c>
      <c r="H4107" s="101">
        <v>29638</v>
      </c>
      <c r="I4107" s="255"/>
      <c r="J4107" s="106"/>
      <c r="K4107" s="101">
        <f t="shared" si="106"/>
        <v>29638</v>
      </c>
      <c r="L4107" s="199"/>
    </row>
    <row r="4108" spans="1:12" x14ac:dyDescent="0.35">
      <c r="A4108" s="23">
        <v>22020204</v>
      </c>
      <c r="B4108" s="437" t="s">
        <v>2890</v>
      </c>
      <c r="C4108" s="23">
        <v>70133</v>
      </c>
      <c r="D4108" s="24">
        <v>0</v>
      </c>
      <c r="E4108" s="25">
        <v>2101</v>
      </c>
      <c r="F4108" s="23">
        <v>10721300</v>
      </c>
      <c r="G4108" s="26" t="s">
        <v>149</v>
      </c>
      <c r="H4108" s="67">
        <v>40000000</v>
      </c>
      <c r="I4108" s="224">
        <v>500000</v>
      </c>
      <c r="J4108" s="67"/>
      <c r="K4108" s="428">
        <f t="shared" si="106"/>
        <v>40000000</v>
      </c>
      <c r="L4108" s="199"/>
    </row>
    <row r="4109" spans="1:12" x14ac:dyDescent="0.35">
      <c r="A4109" s="23">
        <v>22020204</v>
      </c>
      <c r="B4109" s="437" t="s">
        <v>2890</v>
      </c>
      <c r="C4109" s="23">
        <v>70131</v>
      </c>
      <c r="D4109" s="24">
        <v>0</v>
      </c>
      <c r="E4109" s="25">
        <v>2101</v>
      </c>
      <c r="F4109" s="23">
        <v>10721300</v>
      </c>
      <c r="G4109" s="26" t="s">
        <v>149</v>
      </c>
      <c r="H4109" s="27">
        <v>1200000</v>
      </c>
      <c r="I4109" s="215">
        <v>111500</v>
      </c>
      <c r="J4109" s="27"/>
      <c r="K4109" s="27">
        <f t="shared" si="106"/>
        <v>1200000</v>
      </c>
      <c r="L4109" s="200"/>
    </row>
    <row r="4110" spans="1:12" x14ac:dyDescent="0.35">
      <c r="A4110" s="23">
        <v>22020204</v>
      </c>
      <c r="B4110" s="437" t="s">
        <v>2890</v>
      </c>
      <c r="C4110" s="23">
        <v>70133</v>
      </c>
      <c r="D4110" s="24">
        <v>0</v>
      </c>
      <c r="E4110" s="25">
        <v>2101</v>
      </c>
      <c r="F4110" s="23">
        <v>10721300</v>
      </c>
      <c r="G4110" s="26" t="s">
        <v>149</v>
      </c>
      <c r="H4110" s="27">
        <v>353850</v>
      </c>
      <c r="I4110" s="215">
        <v>38000</v>
      </c>
      <c r="J4110" s="27"/>
      <c r="K4110" s="27">
        <f t="shared" si="106"/>
        <v>353850</v>
      </c>
      <c r="L4110" s="199"/>
    </row>
    <row r="4111" spans="1:12" x14ac:dyDescent="0.35">
      <c r="A4111" s="23">
        <v>22020204</v>
      </c>
      <c r="B4111" s="437" t="s">
        <v>2890</v>
      </c>
      <c r="C4111" s="23">
        <v>70133</v>
      </c>
      <c r="D4111" s="24">
        <v>0</v>
      </c>
      <c r="E4111" s="25">
        <v>2101</v>
      </c>
      <c r="F4111" s="23">
        <v>10721300</v>
      </c>
      <c r="G4111" s="26" t="s">
        <v>149</v>
      </c>
      <c r="H4111" s="27">
        <v>0</v>
      </c>
      <c r="I4111" s="215"/>
      <c r="J4111" s="39">
        <v>50000</v>
      </c>
      <c r="K4111" s="39">
        <f t="shared" si="106"/>
        <v>50000</v>
      </c>
      <c r="L4111" s="199"/>
    </row>
    <row r="4112" spans="1:12" x14ac:dyDescent="0.35">
      <c r="A4112" s="23">
        <v>22020204</v>
      </c>
      <c r="B4112" s="437" t="s">
        <v>2890</v>
      </c>
      <c r="C4112" s="23">
        <v>70133</v>
      </c>
      <c r="D4112" s="24">
        <v>0</v>
      </c>
      <c r="E4112" s="25">
        <v>2101</v>
      </c>
      <c r="F4112" s="23">
        <v>10721300</v>
      </c>
      <c r="G4112" s="26" t="s">
        <v>149</v>
      </c>
      <c r="H4112" s="27">
        <v>74550</v>
      </c>
      <c r="I4112" s="215">
        <v>0</v>
      </c>
      <c r="J4112" s="27"/>
      <c r="K4112" s="27">
        <f t="shared" si="106"/>
        <v>74550</v>
      </c>
      <c r="L4112" s="199"/>
    </row>
    <row r="4113" spans="1:12" x14ac:dyDescent="0.35">
      <c r="A4113" s="23">
        <v>22020204</v>
      </c>
      <c r="B4113" s="437" t="s">
        <v>2890</v>
      </c>
      <c r="C4113" s="23">
        <v>70131</v>
      </c>
      <c r="D4113" s="24">
        <v>0</v>
      </c>
      <c r="E4113" s="25">
        <v>2101</v>
      </c>
      <c r="F4113" s="23">
        <v>10721300</v>
      </c>
      <c r="G4113" s="26" t="s">
        <v>149</v>
      </c>
      <c r="H4113" s="67">
        <v>23940</v>
      </c>
      <c r="I4113" s="224">
        <v>12300</v>
      </c>
      <c r="J4113" s="67"/>
      <c r="K4113" s="67">
        <f t="shared" si="106"/>
        <v>23940</v>
      </c>
      <c r="L4113" s="199"/>
    </row>
    <row r="4114" spans="1:12" x14ac:dyDescent="0.35">
      <c r="A4114" s="23">
        <v>22020204</v>
      </c>
      <c r="B4114" s="437" t="s">
        <v>2890</v>
      </c>
      <c r="C4114" s="23">
        <v>70131</v>
      </c>
      <c r="D4114" s="24">
        <v>0</v>
      </c>
      <c r="E4114" s="25">
        <v>2101</v>
      </c>
      <c r="F4114" s="23">
        <v>10721300</v>
      </c>
      <c r="G4114" s="26" t="s">
        <v>149</v>
      </c>
      <c r="H4114" s="67">
        <v>33600</v>
      </c>
      <c r="I4114" s="224">
        <v>0</v>
      </c>
      <c r="J4114" s="67"/>
      <c r="K4114" s="67">
        <f t="shared" si="106"/>
        <v>33600</v>
      </c>
      <c r="L4114" s="199"/>
    </row>
    <row r="4115" spans="1:12" x14ac:dyDescent="0.35">
      <c r="A4115" s="23">
        <v>22020204</v>
      </c>
      <c r="B4115" s="437" t="s">
        <v>2890</v>
      </c>
      <c r="C4115" s="23">
        <v>70133</v>
      </c>
      <c r="D4115" s="24">
        <v>0</v>
      </c>
      <c r="E4115" s="25">
        <v>2101</v>
      </c>
      <c r="F4115" s="23">
        <v>10721300</v>
      </c>
      <c r="G4115" s="26" t="s">
        <v>149</v>
      </c>
      <c r="H4115" s="67">
        <v>78055</v>
      </c>
      <c r="I4115" s="224">
        <v>11379</v>
      </c>
      <c r="J4115" s="67"/>
      <c r="K4115" s="67">
        <f t="shared" si="106"/>
        <v>78055</v>
      </c>
      <c r="L4115" s="199"/>
    </row>
    <row r="4116" spans="1:12" x14ac:dyDescent="0.35">
      <c r="A4116" s="23">
        <v>22020204</v>
      </c>
      <c r="B4116" s="437" t="s">
        <v>2890</v>
      </c>
      <c r="C4116" s="23">
        <v>70133</v>
      </c>
      <c r="D4116" s="24">
        <v>0</v>
      </c>
      <c r="E4116" s="25">
        <v>2101</v>
      </c>
      <c r="F4116" s="23">
        <v>10721300</v>
      </c>
      <c r="G4116" s="26" t="s">
        <v>149</v>
      </c>
      <c r="H4116" s="27">
        <v>1138200</v>
      </c>
      <c r="I4116" s="215">
        <v>331800</v>
      </c>
      <c r="J4116" s="27"/>
      <c r="K4116" s="39">
        <f t="shared" si="106"/>
        <v>1138200</v>
      </c>
      <c r="L4116" s="199"/>
    </row>
    <row r="4117" spans="1:12" x14ac:dyDescent="0.35">
      <c r="A4117" s="23">
        <v>22020204</v>
      </c>
      <c r="B4117" s="437" t="s">
        <v>2890</v>
      </c>
      <c r="C4117" s="23">
        <v>70131</v>
      </c>
      <c r="D4117" s="24">
        <v>0</v>
      </c>
      <c r="E4117" s="25">
        <v>2101</v>
      </c>
      <c r="F4117" s="23">
        <v>10721300</v>
      </c>
      <c r="G4117" s="26" t="s">
        <v>149</v>
      </c>
      <c r="H4117" s="27">
        <v>367710</v>
      </c>
      <c r="I4117" s="215">
        <v>173000</v>
      </c>
      <c r="J4117" s="27"/>
      <c r="K4117" s="27">
        <f t="shared" si="106"/>
        <v>367710</v>
      </c>
      <c r="L4117" s="201"/>
    </row>
    <row r="4118" spans="1:12" x14ac:dyDescent="0.35">
      <c r="A4118" s="23">
        <v>22020204</v>
      </c>
      <c r="B4118" s="437" t="s">
        <v>2891</v>
      </c>
      <c r="C4118" s="23">
        <v>70131</v>
      </c>
      <c r="D4118" s="24">
        <v>0</v>
      </c>
      <c r="E4118" s="25">
        <v>2101</v>
      </c>
      <c r="F4118" s="23">
        <v>10720500</v>
      </c>
      <c r="G4118" s="26" t="s">
        <v>149</v>
      </c>
      <c r="H4118" s="67">
        <v>161175</v>
      </c>
      <c r="I4118" s="224">
        <v>221250</v>
      </c>
      <c r="J4118" s="67">
        <v>438825</v>
      </c>
      <c r="K4118" s="67">
        <f t="shared" si="106"/>
        <v>600000</v>
      </c>
      <c r="L4118" s="199"/>
    </row>
    <row r="4119" spans="1:12" x14ac:dyDescent="0.35">
      <c r="A4119" s="23">
        <v>22020204</v>
      </c>
      <c r="B4119" s="437" t="s">
        <v>2891</v>
      </c>
      <c r="C4119" s="23">
        <v>70133</v>
      </c>
      <c r="D4119" s="24" t="s">
        <v>192</v>
      </c>
      <c r="E4119" s="85" t="s">
        <v>2619</v>
      </c>
      <c r="F4119" s="23">
        <v>10721300</v>
      </c>
      <c r="G4119" s="26" t="s">
        <v>149</v>
      </c>
      <c r="H4119" s="27">
        <v>22241.52</v>
      </c>
      <c r="I4119" s="215"/>
      <c r="J4119" s="27"/>
      <c r="K4119" s="27">
        <f t="shared" si="106"/>
        <v>22241.52</v>
      </c>
      <c r="L4119" s="199"/>
    </row>
    <row r="4120" spans="1:12" x14ac:dyDescent="0.35">
      <c r="A4120" s="411">
        <v>22020204</v>
      </c>
      <c r="B4120" s="437" t="s">
        <v>2891</v>
      </c>
      <c r="C4120" s="411">
        <v>70131</v>
      </c>
      <c r="D4120" s="411" t="s">
        <v>192</v>
      </c>
      <c r="E4120" s="413" t="s">
        <v>193</v>
      </c>
      <c r="F4120" s="411">
        <v>10721300</v>
      </c>
      <c r="G4120" s="416" t="s">
        <v>149</v>
      </c>
      <c r="H4120" s="419">
        <v>2958.48</v>
      </c>
      <c r="I4120" s="422"/>
      <c r="J4120" s="425">
        <v>33042</v>
      </c>
      <c r="K4120" s="538">
        <f t="shared" si="106"/>
        <v>36000.480000000003</v>
      </c>
      <c r="L4120" s="395"/>
    </row>
    <row r="4121" spans="1:12" x14ac:dyDescent="0.35">
      <c r="A4121" s="23">
        <v>22020204</v>
      </c>
      <c r="B4121" s="437" t="s">
        <v>2891</v>
      </c>
      <c r="C4121" s="23">
        <v>70133</v>
      </c>
      <c r="D4121" s="24">
        <v>0</v>
      </c>
      <c r="E4121" s="25">
        <v>2101</v>
      </c>
      <c r="F4121" s="23">
        <v>10721300</v>
      </c>
      <c r="G4121" s="26" t="s">
        <v>149</v>
      </c>
      <c r="H4121" s="27">
        <v>100000</v>
      </c>
      <c r="I4121" s="215"/>
      <c r="J4121" s="41"/>
      <c r="K4121" s="27">
        <f t="shared" si="106"/>
        <v>100000</v>
      </c>
      <c r="L4121" s="200"/>
    </row>
    <row r="4122" spans="1:12" x14ac:dyDescent="0.35">
      <c r="A4122" s="23">
        <v>22020204</v>
      </c>
      <c r="B4122" s="437" t="s">
        <v>2891</v>
      </c>
      <c r="C4122" s="23">
        <v>70133</v>
      </c>
      <c r="D4122" s="24">
        <v>0</v>
      </c>
      <c r="E4122" s="25">
        <v>2101</v>
      </c>
      <c r="F4122" s="23">
        <v>10721300</v>
      </c>
      <c r="G4122" s="26" t="s">
        <v>149</v>
      </c>
      <c r="H4122" s="27">
        <v>50000</v>
      </c>
      <c r="I4122" s="215"/>
      <c r="J4122" s="41"/>
      <c r="K4122" s="27">
        <f t="shared" si="106"/>
        <v>50000</v>
      </c>
      <c r="L4122" s="199"/>
    </row>
    <row r="4123" spans="1:12" x14ac:dyDescent="0.35">
      <c r="A4123" s="23">
        <v>22020204</v>
      </c>
      <c r="B4123" s="437" t="s">
        <v>2892</v>
      </c>
      <c r="C4123" s="23">
        <v>70133</v>
      </c>
      <c r="D4123" s="24">
        <v>0</v>
      </c>
      <c r="E4123" s="25">
        <v>2101</v>
      </c>
      <c r="F4123" s="23">
        <v>10721300</v>
      </c>
      <c r="G4123" s="26" t="s">
        <v>149</v>
      </c>
      <c r="H4123" s="27">
        <v>1145092.2</v>
      </c>
      <c r="I4123" s="215"/>
      <c r="J4123" s="27"/>
      <c r="K4123" s="27">
        <f t="shared" si="106"/>
        <v>1145092.2</v>
      </c>
      <c r="L4123" s="199"/>
    </row>
    <row r="4124" spans="1:12" x14ac:dyDescent="0.35">
      <c r="A4124" s="23">
        <v>22020204</v>
      </c>
      <c r="B4124" s="437" t="s">
        <v>2893</v>
      </c>
      <c r="C4124" s="23">
        <v>70131</v>
      </c>
      <c r="D4124" s="24">
        <v>0</v>
      </c>
      <c r="E4124" s="25">
        <v>2101</v>
      </c>
      <c r="F4124" s="23">
        <v>10721300</v>
      </c>
      <c r="G4124" s="26" t="s">
        <v>149</v>
      </c>
      <c r="H4124" s="67">
        <v>2400000</v>
      </c>
      <c r="I4124" s="224"/>
      <c r="J4124" s="82">
        <v>-1400000</v>
      </c>
      <c r="K4124" s="67">
        <f t="shared" ref="K4124:K4131" si="107">SUM(H4124,J4124)</f>
        <v>1000000</v>
      </c>
      <c r="L4124" s="199"/>
    </row>
    <row r="4125" spans="1:12" x14ac:dyDescent="0.35">
      <c r="A4125" s="23">
        <v>22020204</v>
      </c>
      <c r="B4125" s="437" t="s">
        <v>2893</v>
      </c>
      <c r="C4125" s="23">
        <v>70131</v>
      </c>
      <c r="D4125" s="24">
        <v>0</v>
      </c>
      <c r="E4125" s="25">
        <v>2101</v>
      </c>
      <c r="F4125" s="23">
        <v>10721300</v>
      </c>
      <c r="G4125" s="26" t="s">
        <v>149</v>
      </c>
      <c r="H4125" s="101">
        <v>432390</v>
      </c>
      <c r="I4125" s="255">
        <v>165260</v>
      </c>
      <c r="J4125" s="101"/>
      <c r="K4125" s="101">
        <f t="shared" si="107"/>
        <v>432390</v>
      </c>
      <c r="L4125" s="199"/>
    </row>
    <row r="4126" spans="1:12" x14ac:dyDescent="0.35">
      <c r="A4126" s="23">
        <v>22020204</v>
      </c>
      <c r="B4126" s="437" t="s">
        <v>2893</v>
      </c>
      <c r="C4126" s="23">
        <v>70131</v>
      </c>
      <c r="D4126" s="24">
        <v>0</v>
      </c>
      <c r="E4126" s="25">
        <v>2101</v>
      </c>
      <c r="F4126" s="23">
        <v>7021300</v>
      </c>
      <c r="G4126" s="26" t="s">
        <v>149</v>
      </c>
      <c r="H4126" s="41">
        <v>2000000</v>
      </c>
      <c r="I4126" s="220"/>
      <c r="J4126" s="41"/>
      <c r="K4126" s="27">
        <f t="shared" si="107"/>
        <v>2000000</v>
      </c>
      <c r="L4126" s="199"/>
    </row>
    <row r="4127" spans="1:12" x14ac:dyDescent="0.35">
      <c r="A4127" s="54">
        <v>22020204</v>
      </c>
      <c r="B4127" s="437" t="s">
        <v>2893</v>
      </c>
      <c r="C4127" s="54">
        <v>70131</v>
      </c>
      <c r="D4127" s="55">
        <v>0</v>
      </c>
      <c r="E4127" s="56">
        <v>2101</v>
      </c>
      <c r="F4127" s="54">
        <v>10721300</v>
      </c>
      <c r="G4127" s="57" t="s">
        <v>149</v>
      </c>
      <c r="H4127" s="117">
        <v>226800</v>
      </c>
      <c r="I4127" s="263"/>
      <c r="J4127" s="117"/>
      <c r="K4127" s="117">
        <f t="shared" si="107"/>
        <v>226800</v>
      </c>
      <c r="L4127" s="204" t="s">
        <v>2558</v>
      </c>
    </row>
    <row r="4128" spans="1:12" x14ac:dyDescent="0.35">
      <c r="A4128" s="23">
        <v>22020204</v>
      </c>
      <c r="B4128" s="437" t="s">
        <v>2893</v>
      </c>
      <c r="C4128" s="23">
        <v>70133</v>
      </c>
      <c r="D4128" s="24">
        <v>0</v>
      </c>
      <c r="E4128" s="25">
        <v>2101</v>
      </c>
      <c r="F4128" s="23">
        <v>10721300</v>
      </c>
      <c r="G4128" s="26" t="s">
        <v>149</v>
      </c>
      <c r="H4128" s="101">
        <v>801900</v>
      </c>
      <c r="I4128" s="255">
        <v>0</v>
      </c>
      <c r="J4128" s="106"/>
      <c r="K4128" s="101">
        <f t="shared" si="107"/>
        <v>801900</v>
      </c>
      <c r="L4128" s="199"/>
    </row>
    <row r="4129" spans="1:12" x14ac:dyDescent="0.35">
      <c r="A4129" s="23">
        <v>22020204</v>
      </c>
      <c r="B4129" s="437" t="s">
        <v>2893</v>
      </c>
      <c r="C4129" s="23">
        <v>70131</v>
      </c>
      <c r="D4129" s="24">
        <v>0</v>
      </c>
      <c r="E4129" s="25">
        <v>2101</v>
      </c>
      <c r="F4129" s="23">
        <v>10721300</v>
      </c>
      <c r="G4129" s="26" t="s">
        <v>149</v>
      </c>
      <c r="H4129" s="101">
        <v>2914800</v>
      </c>
      <c r="I4129" s="255">
        <v>2593920</v>
      </c>
      <c r="J4129" s="101"/>
      <c r="K4129" s="101">
        <f t="shared" si="107"/>
        <v>2914800</v>
      </c>
      <c r="L4129" s="199"/>
    </row>
    <row r="4130" spans="1:12" x14ac:dyDescent="0.35">
      <c r="A4130" s="23">
        <v>22020203</v>
      </c>
      <c r="B4130" s="437" t="s">
        <v>2890</v>
      </c>
      <c r="C4130" s="23">
        <v>70133</v>
      </c>
      <c r="D4130" s="24">
        <v>0</v>
      </c>
      <c r="E4130" s="25">
        <v>2101</v>
      </c>
      <c r="F4130" s="23">
        <v>10721300</v>
      </c>
      <c r="G4130" s="26" t="s">
        <v>148</v>
      </c>
      <c r="H4130" s="67">
        <v>8000000</v>
      </c>
      <c r="I4130" s="224">
        <v>3234775</v>
      </c>
      <c r="J4130" s="67"/>
      <c r="K4130" s="428">
        <f t="shared" si="107"/>
        <v>8000000</v>
      </c>
      <c r="L4130" s="199"/>
    </row>
    <row r="4131" spans="1:12" x14ac:dyDescent="0.35">
      <c r="A4131" s="23">
        <v>22020203</v>
      </c>
      <c r="B4131" s="437" t="s">
        <v>2890</v>
      </c>
      <c r="C4131" s="23">
        <v>70131</v>
      </c>
      <c r="D4131" s="24">
        <v>0</v>
      </c>
      <c r="E4131" s="25">
        <v>2101</v>
      </c>
      <c r="F4131" s="23">
        <v>10721300</v>
      </c>
      <c r="G4131" s="26" t="s">
        <v>148</v>
      </c>
      <c r="H4131" s="27">
        <v>800000</v>
      </c>
      <c r="I4131" s="215">
        <v>100000</v>
      </c>
      <c r="J4131" s="27"/>
      <c r="K4131" s="27">
        <f t="shared" si="107"/>
        <v>800000</v>
      </c>
      <c r="L4131" s="200"/>
    </row>
    <row r="4132" spans="1:12" ht="37.5" customHeight="1" x14ac:dyDescent="0.35">
      <c r="A4132" s="411">
        <v>22020203</v>
      </c>
      <c r="B4132" s="437" t="s">
        <v>2890</v>
      </c>
      <c r="C4132" s="411">
        <v>70133</v>
      </c>
      <c r="D4132" s="411" t="s">
        <v>192</v>
      </c>
      <c r="E4132" s="413" t="s">
        <v>193</v>
      </c>
      <c r="F4132" s="411" t="s">
        <v>194</v>
      </c>
      <c r="G4132" s="465" t="s">
        <v>148</v>
      </c>
      <c r="H4132" s="482"/>
      <c r="I4132" s="505"/>
      <c r="J4132" s="526">
        <v>150000</v>
      </c>
      <c r="K4132" s="482">
        <f>H4132+J4132</f>
        <v>150000</v>
      </c>
      <c r="L4132" s="434"/>
    </row>
    <row r="4133" spans="1:12" x14ac:dyDescent="0.35">
      <c r="A4133" s="34">
        <v>22020203</v>
      </c>
      <c r="B4133" s="437" t="s">
        <v>2890</v>
      </c>
      <c r="C4133" s="34">
        <v>70133</v>
      </c>
      <c r="D4133" s="35">
        <v>0</v>
      </c>
      <c r="E4133" s="36">
        <v>2101</v>
      </c>
      <c r="F4133" s="34">
        <v>10721300</v>
      </c>
      <c r="G4133" s="37" t="s">
        <v>148</v>
      </c>
      <c r="H4133" s="38">
        <v>483000</v>
      </c>
      <c r="I4133" s="218">
        <v>25000</v>
      </c>
      <c r="J4133" s="38"/>
      <c r="K4133" s="38">
        <f t="shared" ref="K4133:K4148" si="108">SUM(H4133,J4133)</f>
        <v>483000</v>
      </c>
      <c r="L4133" s="198"/>
    </row>
    <row r="4134" spans="1:12" x14ac:dyDescent="0.35">
      <c r="A4134" s="23">
        <v>22020203</v>
      </c>
      <c r="B4134" s="437" t="s">
        <v>2890</v>
      </c>
      <c r="C4134" s="23">
        <v>70133</v>
      </c>
      <c r="D4134" s="24">
        <v>0</v>
      </c>
      <c r="E4134" s="25">
        <v>2101</v>
      </c>
      <c r="F4134" s="23">
        <v>10721300</v>
      </c>
      <c r="G4134" s="26" t="s">
        <v>148</v>
      </c>
      <c r="H4134" s="27">
        <v>2058000</v>
      </c>
      <c r="I4134" s="215">
        <v>550000</v>
      </c>
      <c r="J4134" s="27">
        <v>-161800</v>
      </c>
      <c r="K4134" s="27">
        <f t="shared" si="108"/>
        <v>1896200</v>
      </c>
      <c r="L4134" s="199"/>
    </row>
    <row r="4135" spans="1:12" x14ac:dyDescent="0.35">
      <c r="A4135" s="23">
        <v>22020203</v>
      </c>
      <c r="B4135" s="437" t="s">
        <v>2890</v>
      </c>
      <c r="C4135" s="23">
        <v>70131</v>
      </c>
      <c r="D4135" s="24">
        <v>0</v>
      </c>
      <c r="E4135" s="25">
        <v>2101</v>
      </c>
      <c r="F4135" s="23">
        <v>10721300</v>
      </c>
      <c r="G4135" s="26" t="s">
        <v>148</v>
      </c>
      <c r="H4135" s="27">
        <v>340200</v>
      </c>
      <c r="I4135" s="215">
        <v>200100</v>
      </c>
      <c r="J4135" s="27"/>
      <c r="K4135" s="27">
        <f t="shared" si="108"/>
        <v>340200</v>
      </c>
      <c r="L4135" s="199"/>
    </row>
    <row r="4136" spans="1:12" x14ac:dyDescent="0.35">
      <c r="A4136" s="23">
        <v>22020203</v>
      </c>
      <c r="B4136" s="437" t="s">
        <v>2890</v>
      </c>
      <c r="C4136" s="23">
        <v>70131</v>
      </c>
      <c r="D4136" s="24">
        <v>0</v>
      </c>
      <c r="E4136" s="25">
        <v>2101</v>
      </c>
      <c r="F4136" s="23">
        <v>10721300</v>
      </c>
      <c r="G4136" s="26" t="s">
        <v>148</v>
      </c>
      <c r="H4136" s="27">
        <v>160000</v>
      </c>
      <c r="I4136" s="215"/>
      <c r="J4136" s="41"/>
      <c r="K4136" s="27">
        <f t="shared" si="108"/>
        <v>160000</v>
      </c>
      <c r="L4136" s="199"/>
    </row>
    <row r="4137" spans="1:12" x14ac:dyDescent="0.35">
      <c r="A4137" s="23">
        <v>22020203</v>
      </c>
      <c r="B4137" s="437" t="s">
        <v>2890</v>
      </c>
      <c r="C4137" s="23">
        <v>70131</v>
      </c>
      <c r="D4137" s="24">
        <v>0</v>
      </c>
      <c r="E4137" s="25">
        <v>2101</v>
      </c>
      <c r="F4137" s="23">
        <v>10721300</v>
      </c>
      <c r="G4137" s="26" t="s">
        <v>148</v>
      </c>
      <c r="H4137" s="27">
        <v>46200</v>
      </c>
      <c r="I4137" s="215">
        <v>20000</v>
      </c>
      <c r="J4137" s="27">
        <v>53800</v>
      </c>
      <c r="K4137" s="27">
        <f t="shared" si="108"/>
        <v>100000</v>
      </c>
      <c r="L4137" s="199"/>
    </row>
    <row r="4138" spans="1:12" x14ac:dyDescent="0.35">
      <c r="A4138" s="23">
        <v>22020203</v>
      </c>
      <c r="B4138" s="437" t="s">
        <v>2890</v>
      </c>
      <c r="C4138" s="23">
        <v>70131</v>
      </c>
      <c r="D4138" s="24">
        <v>0</v>
      </c>
      <c r="E4138" s="23">
        <v>2101</v>
      </c>
      <c r="F4138" s="23">
        <v>10721300</v>
      </c>
      <c r="G4138" s="26" t="s">
        <v>148</v>
      </c>
      <c r="H4138" s="27">
        <v>523110</v>
      </c>
      <c r="I4138" s="215"/>
      <c r="J4138" s="27"/>
      <c r="K4138" s="27">
        <f t="shared" si="108"/>
        <v>523110</v>
      </c>
      <c r="L4138" s="199"/>
    </row>
    <row r="4139" spans="1:12" x14ac:dyDescent="0.35">
      <c r="A4139" s="23">
        <v>22020203</v>
      </c>
      <c r="B4139" s="437" t="s">
        <v>2890</v>
      </c>
      <c r="C4139" s="23">
        <v>70133</v>
      </c>
      <c r="D4139" s="24">
        <v>0</v>
      </c>
      <c r="E4139" s="25">
        <v>2101</v>
      </c>
      <c r="F4139" s="23">
        <v>10721300</v>
      </c>
      <c r="G4139" s="26" t="s">
        <v>148</v>
      </c>
      <c r="H4139" s="67">
        <v>25200</v>
      </c>
      <c r="I4139" s="224">
        <v>9045757</v>
      </c>
      <c r="J4139" s="67"/>
      <c r="K4139" s="67">
        <f t="shared" si="108"/>
        <v>25200</v>
      </c>
      <c r="L4139" s="199"/>
    </row>
    <row r="4140" spans="1:12" x14ac:dyDescent="0.35">
      <c r="A4140" s="23">
        <v>22020203</v>
      </c>
      <c r="B4140" s="437" t="s">
        <v>2890</v>
      </c>
      <c r="C4140" s="23">
        <v>70133</v>
      </c>
      <c r="D4140" s="24">
        <v>0</v>
      </c>
      <c r="E4140" s="25">
        <v>2101</v>
      </c>
      <c r="F4140" s="23">
        <v>10721300</v>
      </c>
      <c r="G4140" s="26" t="s">
        <v>148</v>
      </c>
      <c r="H4140" s="27">
        <v>105000</v>
      </c>
      <c r="I4140" s="215">
        <v>71500</v>
      </c>
      <c r="J4140" s="27">
        <v>95000</v>
      </c>
      <c r="K4140" s="27">
        <f t="shared" si="108"/>
        <v>200000</v>
      </c>
      <c r="L4140" s="199"/>
    </row>
    <row r="4141" spans="1:12" x14ac:dyDescent="0.35">
      <c r="A4141" s="23">
        <v>22020203</v>
      </c>
      <c r="B4141" s="437" t="s">
        <v>2890</v>
      </c>
      <c r="C4141" s="23">
        <v>70133</v>
      </c>
      <c r="D4141" s="24">
        <v>0</v>
      </c>
      <c r="E4141" s="25">
        <v>2101</v>
      </c>
      <c r="F4141" s="23">
        <v>10721300</v>
      </c>
      <c r="G4141" s="26" t="s">
        <v>148</v>
      </c>
      <c r="H4141" s="27">
        <v>325500</v>
      </c>
      <c r="I4141" s="215">
        <v>165000</v>
      </c>
      <c r="J4141" s="27"/>
      <c r="K4141" s="39">
        <f t="shared" si="108"/>
        <v>325500</v>
      </c>
      <c r="L4141" s="199"/>
    </row>
    <row r="4142" spans="1:12" x14ac:dyDescent="0.35">
      <c r="A4142" s="23">
        <v>22020203</v>
      </c>
      <c r="B4142" s="437" t="s">
        <v>2890</v>
      </c>
      <c r="C4142" s="23">
        <v>71033</v>
      </c>
      <c r="D4142" s="24">
        <v>0</v>
      </c>
      <c r="E4142" s="25">
        <v>1100</v>
      </c>
      <c r="F4142" s="23">
        <v>10721300</v>
      </c>
      <c r="G4142" s="26" t="s">
        <v>148</v>
      </c>
      <c r="H4142" s="27">
        <v>210000</v>
      </c>
      <c r="I4142" s="282"/>
      <c r="J4142" s="27"/>
      <c r="K4142" s="27">
        <f t="shared" si="108"/>
        <v>210000</v>
      </c>
      <c r="L4142" s="199"/>
    </row>
    <row r="4143" spans="1:12" x14ac:dyDescent="0.35">
      <c r="A4143" s="23">
        <v>22020203</v>
      </c>
      <c r="B4143" s="437" t="s">
        <v>2890</v>
      </c>
      <c r="C4143" s="23">
        <v>70131</v>
      </c>
      <c r="D4143" s="24">
        <v>0</v>
      </c>
      <c r="E4143" s="25">
        <v>2101</v>
      </c>
      <c r="F4143" s="23">
        <v>10721300</v>
      </c>
      <c r="G4143" s="26" t="s">
        <v>148</v>
      </c>
      <c r="H4143" s="27">
        <v>15991.5</v>
      </c>
      <c r="I4143" s="215">
        <v>5000</v>
      </c>
      <c r="J4143" s="27">
        <v>100000</v>
      </c>
      <c r="K4143" s="27">
        <f t="shared" si="108"/>
        <v>115991.5</v>
      </c>
      <c r="L4143" s="200"/>
    </row>
    <row r="4144" spans="1:12" x14ac:dyDescent="0.35">
      <c r="A4144" s="23">
        <v>22020203</v>
      </c>
      <c r="B4144" s="437" t="s">
        <v>2890</v>
      </c>
      <c r="C4144" s="23">
        <v>70131</v>
      </c>
      <c r="D4144" s="24">
        <v>0</v>
      </c>
      <c r="E4144" s="25">
        <v>2101</v>
      </c>
      <c r="F4144" s="23">
        <v>10721300</v>
      </c>
      <c r="G4144" s="26" t="s">
        <v>148</v>
      </c>
      <c r="H4144" s="41">
        <v>3013000</v>
      </c>
      <c r="I4144" s="220">
        <v>364000</v>
      </c>
      <c r="J4144" s="41"/>
      <c r="K4144" s="27">
        <f t="shared" si="108"/>
        <v>3013000</v>
      </c>
      <c r="L4144" s="201"/>
    </row>
    <row r="4145" spans="1:12" x14ac:dyDescent="0.35">
      <c r="A4145" s="23">
        <v>22020203</v>
      </c>
      <c r="B4145" s="437" t="s">
        <v>2891</v>
      </c>
      <c r="C4145" s="23">
        <v>70131</v>
      </c>
      <c r="D4145" s="24">
        <v>0</v>
      </c>
      <c r="E4145" s="25">
        <v>2101</v>
      </c>
      <c r="F4145" s="23">
        <v>10720500</v>
      </c>
      <c r="G4145" s="26" t="s">
        <v>148</v>
      </c>
      <c r="H4145" s="67">
        <v>28770</v>
      </c>
      <c r="I4145" s="224">
        <v>2125000</v>
      </c>
      <c r="J4145" s="67">
        <v>3442230</v>
      </c>
      <c r="K4145" s="67">
        <f t="shared" si="108"/>
        <v>3471000</v>
      </c>
      <c r="L4145" s="199"/>
    </row>
    <row r="4146" spans="1:12" x14ac:dyDescent="0.35">
      <c r="A4146" s="23">
        <v>22020203</v>
      </c>
      <c r="B4146" s="437" t="s">
        <v>2891</v>
      </c>
      <c r="C4146" s="23">
        <v>70133</v>
      </c>
      <c r="D4146" s="24" t="s">
        <v>192</v>
      </c>
      <c r="E4146" s="85" t="s">
        <v>2619</v>
      </c>
      <c r="F4146" s="23">
        <v>10721300</v>
      </c>
      <c r="G4146" s="26" t="s">
        <v>148</v>
      </c>
      <c r="H4146" s="27">
        <v>118436.094</v>
      </c>
      <c r="I4146" s="215"/>
      <c r="J4146" s="27"/>
      <c r="K4146" s="27">
        <f t="shared" si="108"/>
        <v>118436.094</v>
      </c>
      <c r="L4146" s="199"/>
    </row>
    <row r="4147" spans="1:12" x14ac:dyDescent="0.35">
      <c r="A4147" s="411">
        <v>22020203</v>
      </c>
      <c r="B4147" s="437" t="s">
        <v>2891</v>
      </c>
      <c r="C4147" s="411">
        <v>70131</v>
      </c>
      <c r="D4147" s="411" t="s">
        <v>192</v>
      </c>
      <c r="E4147" s="413" t="s">
        <v>193</v>
      </c>
      <c r="F4147" s="411">
        <v>10721300</v>
      </c>
      <c r="G4147" s="416" t="s">
        <v>148</v>
      </c>
      <c r="H4147" s="419">
        <v>29033.171999999999</v>
      </c>
      <c r="I4147" s="422"/>
      <c r="J4147" s="425">
        <v>90967</v>
      </c>
      <c r="K4147" s="538">
        <f t="shared" si="108"/>
        <v>120000.17199999999</v>
      </c>
      <c r="L4147" s="395"/>
    </row>
    <row r="4148" spans="1:12" x14ac:dyDescent="0.35">
      <c r="A4148" s="23">
        <v>22020203</v>
      </c>
      <c r="B4148" s="437" t="s">
        <v>2891</v>
      </c>
      <c r="C4148" s="23">
        <v>70133</v>
      </c>
      <c r="D4148" s="24">
        <v>0</v>
      </c>
      <c r="E4148" s="25">
        <v>2101</v>
      </c>
      <c r="F4148" s="23">
        <v>10721300</v>
      </c>
      <c r="G4148" s="26" t="s">
        <v>148</v>
      </c>
      <c r="H4148" s="27">
        <v>6000000</v>
      </c>
      <c r="I4148" s="215"/>
      <c r="J4148" s="41"/>
      <c r="K4148" s="27">
        <f t="shared" si="108"/>
        <v>6000000</v>
      </c>
      <c r="L4148" s="200"/>
    </row>
    <row r="4149" spans="1:12" x14ac:dyDescent="0.35">
      <c r="A4149" s="23">
        <v>22020203</v>
      </c>
      <c r="B4149" s="437" t="s">
        <v>2891</v>
      </c>
      <c r="C4149" s="23">
        <v>70131</v>
      </c>
      <c r="D4149" s="24">
        <v>0</v>
      </c>
      <c r="E4149" s="25">
        <v>2101</v>
      </c>
      <c r="F4149" s="23">
        <v>10721300</v>
      </c>
      <c r="G4149" s="26" t="s">
        <v>148</v>
      </c>
      <c r="H4149" s="27">
        <v>4800000</v>
      </c>
      <c r="I4149" s="215"/>
      <c r="J4149" s="41"/>
      <c r="K4149" s="27">
        <f>H4149+J4149</f>
        <v>4800000</v>
      </c>
      <c r="L4149" s="199"/>
    </row>
    <row r="4150" spans="1:12" x14ac:dyDescent="0.35">
      <c r="A4150" s="23">
        <v>22020203</v>
      </c>
      <c r="B4150" s="437" t="s">
        <v>2891</v>
      </c>
      <c r="C4150" s="23">
        <v>70131</v>
      </c>
      <c r="D4150" s="24">
        <v>0</v>
      </c>
      <c r="E4150" s="25">
        <v>2101</v>
      </c>
      <c r="F4150" s="23">
        <v>10721300</v>
      </c>
      <c r="G4150" s="26" t="s">
        <v>148</v>
      </c>
      <c r="H4150" s="67">
        <v>4561422.5999999996</v>
      </c>
      <c r="I4150" s="224"/>
      <c r="J4150" s="67"/>
      <c r="K4150" s="67">
        <f t="shared" ref="K4150:K4182" si="109">SUM(H4150,J4150)</f>
        <v>4561422.5999999996</v>
      </c>
      <c r="L4150" s="199"/>
    </row>
    <row r="4151" spans="1:12" x14ac:dyDescent="0.35">
      <c r="A4151" s="23">
        <v>22020203</v>
      </c>
      <c r="B4151" s="437" t="s">
        <v>2891</v>
      </c>
      <c r="C4151" s="23">
        <v>70133</v>
      </c>
      <c r="D4151" s="24">
        <v>0</v>
      </c>
      <c r="E4151" s="25">
        <v>2101</v>
      </c>
      <c r="F4151" s="23">
        <v>10721300</v>
      </c>
      <c r="G4151" s="26" t="s">
        <v>148</v>
      </c>
      <c r="H4151" s="27">
        <v>162624</v>
      </c>
      <c r="I4151" s="215">
        <v>73600</v>
      </c>
      <c r="J4151" s="27">
        <v>300000</v>
      </c>
      <c r="K4151" s="27">
        <f t="shared" si="109"/>
        <v>462624</v>
      </c>
      <c r="L4151" s="199"/>
    </row>
    <row r="4152" spans="1:12" x14ac:dyDescent="0.35">
      <c r="A4152" s="23">
        <v>22020203</v>
      </c>
      <c r="B4152" s="437" t="s">
        <v>2891</v>
      </c>
      <c r="C4152" s="23">
        <v>70740</v>
      </c>
      <c r="D4152" s="24">
        <v>0</v>
      </c>
      <c r="E4152" s="25">
        <v>2101</v>
      </c>
      <c r="F4152" s="23">
        <v>10721300</v>
      </c>
      <c r="G4152" s="26" t="s">
        <v>148</v>
      </c>
      <c r="H4152" s="27">
        <v>31500</v>
      </c>
      <c r="I4152" s="215">
        <v>12500</v>
      </c>
      <c r="J4152" s="27"/>
      <c r="K4152" s="27">
        <f t="shared" si="109"/>
        <v>31500</v>
      </c>
      <c r="L4152" s="200"/>
    </row>
    <row r="4153" spans="1:12" x14ac:dyDescent="0.35">
      <c r="A4153" s="23">
        <v>22020203</v>
      </c>
      <c r="B4153" s="437" t="s">
        <v>2891</v>
      </c>
      <c r="C4153" s="23">
        <v>70131</v>
      </c>
      <c r="D4153" s="24">
        <v>0</v>
      </c>
      <c r="E4153" s="25">
        <v>2101</v>
      </c>
      <c r="F4153" s="23">
        <v>10721300</v>
      </c>
      <c r="G4153" s="26" t="s">
        <v>148</v>
      </c>
      <c r="H4153" s="67">
        <v>22260</v>
      </c>
      <c r="I4153" s="224">
        <v>12880</v>
      </c>
      <c r="J4153" s="67"/>
      <c r="K4153" s="67">
        <f t="shared" si="109"/>
        <v>22260</v>
      </c>
      <c r="L4153" s="199"/>
    </row>
    <row r="4154" spans="1:12" x14ac:dyDescent="0.35">
      <c r="A4154" s="23">
        <v>22020203</v>
      </c>
      <c r="B4154" s="437" t="s">
        <v>2891</v>
      </c>
      <c r="C4154" s="23">
        <v>70133</v>
      </c>
      <c r="D4154" s="24">
        <v>0</v>
      </c>
      <c r="E4154" s="25">
        <v>2101</v>
      </c>
      <c r="F4154" s="23">
        <v>10721300</v>
      </c>
      <c r="G4154" s="26" t="s">
        <v>148</v>
      </c>
      <c r="H4154" s="27">
        <v>50000</v>
      </c>
      <c r="I4154" s="215"/>
      <c r="J4154" s="41"/>
      <c r="K4154" s="27">
        <f t="shared" si="109"/>
        <v>50000</v>
      </c>
      <c r="L4154" s="199"/>
    </row>
    <row r="4155" spans="1:12" x14ac:dyDescent="0.35">
      <c r="A4155" s="23">
        <v>22020203</v>
      </c>
      <c r="B4155" s="437" t="s">
        <v>2891</v>
      </c>
      <c r="C4155" s="23">
        <v>70133</v>
      </c>
      <c r="D4155" s="24">
        <v>0</v>
      </c>
      <c r="E4155" s="25">
        <v>2101</v>
      </c>
      <c r="F4155" s="23">
        <v>10721300</v>
      </c>
      <c r="G4155" s="26" t="s">
        <v>148</v>
      </c>
      <c r="H4155" s="27">
        <v>987000</v>
      </c>
      <c r="I4155" s="215">
        <v>0</v>
      </c>
      <c r="J4155" s="27"/>
      <c r="K4155" s="27">
        <f t="shared" si="109"/>
        <v>987000</v>
      </c>
      <c r="L4155" s="199"/>
    </row>
    <row r="4156" spans="1:12" x14ac:dyDescent="0.35">
      <c r="A4156" s="23">
        <v>22020203</v>
      </c>
      <c r="B4156" s="437" t="s">
        <v>2892</v>
      </c>
      <c r="C4156" s="23">
        <v>70133</v>
      </c>
      <c r="D4156" s="24">
        <v>0</v>
      </c>
      <c r="E4156" s="25">
        <v>2101</v>
      </c>
      <c r="F4156" s="23">
        <v>10721300</v>
      </c>
      <c r="G4156" s="26" t="s">
        <v>148</v>
      </c>
      <c r="H4156" s="27">
        <v>375900</v>
      </c>
      <c r="I4156" s="215"/>
      <c r="J4156" s="27"/>
      <c r="K4156" s="27">
        <f t="shared" si="109"/>
        <v>375900</v>
      </c>
      <c r="L4156" s="199"/>
    </row>
    <row r="4157" spans="1:12" x14ac:dyDescent="0.35">
      <c r="A4157" s="23">
        <v>22020203</v>
      </c>
      <c r="B4157" s="437" t="s">
        <v>2892</v>
      </c>
      <c r="C4157" s="23">
        <v>70131</v>
      </c>
      <c r="D4157" s="24">
        <v>0</v>
      </c>
      <c r="E4157" s="25">
        <v>2101</v>
      </c>
      <c r="F4157" s="23">
        <v>10721300</v>
      </c>
      <c r="G4157" s="26" t="s">
        <v>148</v>
      </c>
      <c r="H4157" s="27">
        <v>1063020</v>
      </c>
      <c r="I4157" s="215">
        <v>403000</v>
      </c>
      <c r="J4157" s="27"/>
      <c r="K4157" s="27">
        <f t="shared" si="109"/>
        <v>1063020</v>
      </c>
      <c r="L4157" s="199"/>
    </row>
    <row r="4158" spans="1:12" x14ac:dyDescent="0.35">
      <c r="A4158" s="23">
        <v>22020203</v>
      </c>
      <c r="B4158" s="437" t="s">
        <v>2892</v>
      </c>
      <c r="C4158" s="23">
        <v>70133</v>
      </c>
      <c r="D4158" s="24">
        <v>0</v>
      </c>
      <c r="E4158" s="25">
        <v>2101</v>
      </c>
      <c r="F4158" s="23">
        <v>10721300</v>
      </c>
      <c r="G4158" s="26" t="s">
        <v>148</v>
      </c>
      <c r="H4158" s="67">
        <v>165900</v>
      </c>
      <c r="I4158" s="224">
        <v>54615</v>
      </c>
      <c r="J4158" s="67">
        <v>600000</v>
      </c>
      <c r="K4158" s="67">
        <f t="shared" si="109"/>
        <v>765900</v>
      </c>
      <c r="L4158" s="199"/>
    </row>
    <row r="4159" spans="1:12" x14ac:dyDescent="0.35">
      <c r="A4159" s="23">
        <v>22020203</v>
      </c>
      <c r="B4159" s="437" t="s">
        <v>2893</v>
      </c>
      <c r="C4159" s="23">
        <v>70131</v>
      </c>
      <c r="D4159" s="24">
        <v>0</v>
      </c>
      <c r="E4159" s="25">
        <v>2101</v>
      </c>
      <c r="F4159" s="23">
        <v>10721300</v>
      </c>
      <c r="G4159" s="26" t="s">
        <v>471</v>
      </c>
      <c r="H4159" s="67">
        <v>15000</v>
      </c>
      <c r="I4159" s="224"/>
      <c r="J4159" s="68"/>
      <c r="K4159" s="67">
        <f t="shared" si="109"/>
        <v>15000</v>
      </c>
      <c r="L4159" s="199"/>
    </row>
    <row r="4160" spans="1:12" ht="51" x14ac:dyDescent="0.35">
      <c r="A4160" s="23">
        <v>22020203</v>
      </c>
      <c r="B4160" s="437" t="s">
        <v>2893</v>
      </c>
      <c r="C4160" s="23">
        <v>70131</v>
      </c>
      <c r="D4160" s="24">
        <v>0</v>
      </c>
      <c r="E4160" s="25">
        <v>2101</v>
      </c>
      <c r="F4160" s="23">
        <v>10721300</v>
      </c>
      <c r="G4160" s="26" t="s">
        <v>472</v>
      </c>
      <c r="H4160" s="67">
        <v>500000</v>
      </c>
      <c r="I4160" s="224"/>
      <c r="J4160" s="68"/>
      <c r="K4160" s="67">
        <f t="shared" si="109"/>
        <v>500000</v>
      </c>
      <c r="L4160" s="199"/>
    </row>
    <row r="4161" spans="1:12" ht="51" x14ac:dyDescent="0.35">
      <c r="A4161" s="23">
        <v>22020203</v>
      </c>
      <c r="B4161" s="437" t="s">
        <v>2893</v>
      </c>
      <c r="C4161" s="23">
        <v>70131</v>
      </c>
      <c r="D4161" s="24">
        <v>0</v>
      </c>
      <c r="E4161" s="25">
        <v>2101</v>
      </c>
      <c r="F4161" s="23">
        <v>10721300</v>
      </c>
      <c r="G4161" s="47" t="s">
        <v>473</v>
      </c>
      <c r="H4161" s="67">
        <v>100000</v>
      </c>
      <c r="I4161" s="224"/>
      <c r="J4161" s="68"/>
      <c r="K4161" s="67">
        <f t="shared" si="109"/>
        <v>100000</v>
      </c>
      <c r="L4161" s="199"/>
    </row>
    <row r="4162" spans="1:12" ht="29.45" customHeight="1" x14ac:dyDescent="0.35">
      <c r="A4162" s="23">
        <v>22020203</v>
      </c>
      <c r="B4162" s="437" t="s">
        <v>2893</v>
      </c>
      <c r="C4162" s="23">
        <v>70131</v>
      </c>
      <c r="D4162" s="24">
        <v>0</v>
      </c>
      <c r="E4162" s="25">
        <v>2101</v>
      </c>
      <c r="F4162" s="23">
        <v>10721300</v>
      </c>
      <c r="G4162" s="26" t="s">
        <v>474</v>
      </c>
      <c r="H4162" s="67">
        <v>20000</v>
      </c>
      <c r="I4162" s="224"/>
      <c r="J4162" s="68"/>
      <c r="K4162" s="67">
        <f t="shared" si="109"/>
        <v>20000</v>
      </c>
      <c r="L4162" s="199"/>
    </row>
    <row r="4163" spans="1:12" x14ac:dyDescent="0.35">
      <c r="A4163" s="23">
        <v>22020203</v>
      </c>
      <c r="B4163" s="437" t="s">
        <v>2893</v>
      </c>
      <c r="C4163" s="23">
        <v>70131</v>
      </c>
      <c r="D4163" s="24">
        <v>0</v>
      </c>
      <c r="E4163" s="25">
        <v>2101</v>
      </c>
      <c r="F4163" s="23">
        <v>10721300</v>
      </c>
      <c r="G4163" s="26" t="s">
        <v>148</v>
      </c>
      <c r="H4163" s="67">
        <v>31500</v>
      </c>
      <c r="I4163" s="224"/>
      <c r="J4163" s="67"/>
      <c r="K4163" s="67">
        <f t="shared" si="109"/>
        <v>31500</v>
      </c>
      <c r="L4163" s="199"/>
    </row>
    <row r="4164" spans="1:12" x14ac:dyDescent="0.35">
      <c r="A4164" s="23">
        <v>22020203</v>
      </c>
      <c r="B4164" s="437" t="s">
        <v>2893</v>
      </c>
      <c r="C4164" s="23">
        <v>70133</v>
      </c>
      <c r="D4164" s="24">
        <v>0</v>
      </c>
      <c r="E4164" s="25">
        <v>2101</v>
      </c>
      <c r="F4164" s="23">
        <v>10721300</v>
      </c>
      <c r="G4164" s="26" t="s">
        <v>148</v>
      </c>
      <c r="H4164" s="67">
        <v>15566624</v>
      </c>
      <c r="I4164" s="224">
        <v>7048094</v>
      </c>
      <c r="J4164" s="67"/>
      <c r="K4164" s="67">
        <f t="shared" si="109"/>
        <v>15566624</v>
      </c>
      <c r="L4164" s="199"/>
    </row>
    <row r="4165" spans="1:12" x14ac:dyDescent="0.35">
      <c r="A4165" s="23">
        <v>22020203</v>
      </c>
      <c r="B4165" s="437" t="s">
        <v>2893</v>
      </c>
      <c r="C4165" s="23">
        <v>70133</v>
      </c>
      <c r="D4165" s="24">
        <v>0</v>
      </c>
      <c r="E4165" s="25">
        <v>2101</v>
      </c>
      <c r="F4165" s="23">
        <v>10721300</v>
      </c>
      <c r="G4165" s="26" t="s">
        <v>148</v>
      </c>
      <c r="H4165" s="27">
        <v>324240</v>
      </c>
      <c r="I4165" s="215">
        <v>302900</v>
      </c>
      <c r="J4165" s="27">
        <v>175760</v>
      </c>
      <c r="K4165" s="27">
        <f t="shared" si="109"/>
        <v>500000</v>
      </c>
      <c r="L4165" s="199"/>
    </row>
    <row r="4166" spans="1:12" x14ac:dyDescent="0.35">
      <c r="A4166" s="34">
        <v>22020203</v>
      </c>
      <c r="B4166" s="437" t="s">
        <v>2893</v>
      </c>
      <c r="C4166" s="34">
        <v>70131</v>
      </c>
      <c r="D4166" s="35">
        <v>0</v>
      </c>
      <c r="E4166" s="36">
        <v>2101</v>
      </c>
      <c r="F4166" s="34">
        <v>10721300</v>
      </c>
      <c r="G4166" s="37" t="s">
        <v>148</v>
      </c>
      <c r="H4166" s="70">
        <v>200000</v>
      </c>
      <c r="I4166" s="223">
        <v>1400000</v>
      </c>
      <c r="J4166" s="94">
        <v>1400000</v>
      </c>
      <c r="K4166" s="70">
        <f t="shared" si="109"/>
        <v>1600000</v>
      </c>
      <c r="L4166" s="198"/>
    </row>
    <row r="4167" spans="1:12" x14ac:dyDescent="0.35">
      <c r="A4167" s="23">
        <v>22020203</v>
      </c>
      <c r="B4167" s="437" t="s">
        <v>2893</v>
      </c>
      <c r="C4167" s="23">
        <v>70133</v>
      </c>
      <c r="D4167" s="24">
        <v>0</v>
      </c>
      <c r="E4167" s="25">
        <v>2101</v>
      </c>
      <c r="F4167" s="23">
        <v>10721300</v>
      </c>
      <c r="G4167" s="26" t="s">
        <v>148</v>
      </c>
      <c r="H4167" s="27">
        <v>751800</v>
      </c>
      <c r="I4167" s="215">
        <v>20000</v>
      </c>
      <c r="J4167" s="27"/>
      <c r="K4167" s="27">
        <f t="shared" si="109"/>
        <v>751800</v>
      </c>
      <c r="L4167" s="199"/>
    </row>
    <row r="4168" spans="1:12" x14ac:dyDescent="0.35">
      <c r="A4168" s="23">
        <v>22020203</v>
      </c>
      <c r="B4168" s="437" t="s">
        <v>2893</v>
      </c>
      <c r="C4168" s="23">
        <v>70133</v>
      </c>
      <c r="D4168" s="24">
        <v>0</v>
      </c>
      <c r="E4168" s="25">
        <v>2101</v>
      </c>
      <c r="F4168" s="23">
        <v>10721300</v>
      </c>
      <c r="G4168" s="26" t="s">
        <v>148</v>
      </c>
      <c r="H4168" s="101">
        <v>7500000</v>
      </c>
      <c r="I4168" s="255">
        <v>3439720</v>
      </c>
      <c r="J4168" s="106"/>
      <c r="K4168" s="101">
        <f t="shared" si="109"/>
        <v>7500000</v>
      </c>
      <c r="L4168" s="200"/>
    </row>
    <row r="4169" spans="1:12" x14ac:dyDescent="0.35">
      <c r="A4169" s="23">
        <v>22020203</v>
      </c>
      <c r="B4169" s="437" t="s">
        <v>2893</v>
      </c>
      <c r="C4169" s="23">
        <v>70133</v>
      </c>
      <c r="D4169" s="24">
        <v>0</v>
      </c>
      <c r="E4169" s="25">
        <v>2101</v>
      </c>
      <c r="F4169" s="23">
        <v>10721300</v>
      </c>
      <c r="G4169" s="26" t="s">
        <v>148</v>
      </c>
      <c r="H4169" s="101">
        <v>281400</v>
      </c>
      <c r="I4169" s="255">
        <v>750000</v>
      </c>
      <c r="J4169" s="101">
        <v>518600</v>
      </c>
      <c r="K4169" s="101">
        <f t="shared" si="109"/>
        <v>800000</v>
      </c>
      <c r="L4169" s="199"/>
    </row>
    <row r="4170" spans="1:12" x14ac:dyDescent="0.35">
      <c r="A4170" s="23">
        <v>22020203</v>
      </c>
      <c r="B4170" s="437" t="s">
        <v>2893</v>
      </c>
      <c r="C4170" s="23">
        <v>70131</v>
      </c>
      <c r="D4170" s="24">
        <v>0</v>
      </c>
      <c r="E4170" s="25">
        <v>2101</v>
      </c>
      <c r="F4170" s="23">
        <v>10721300</v>
      </c>
      <c r="G4170" s="26" t="s">
        <v>148</v>
      </c>
      <c r="H4170" s="101">
        <v>500000</v>
      </c>
      <c r="I4170" s="255"/>
      <c r="J4170" s="102"/>
      <c r="K4170" s="101">
        <f t="shared" si="109"/>
        <v>500000</v>
      </c>
      <c r="L4170" s="199"/>
    </row>
    <row r="4171" spans="1:12" x14ac:dyDescent="0.35">
      <c r="A4171" s="23">
        <v>22020203</v>
      </c>
      <c r="B4171" s="437" t="s">
        <v>2893</v>
      </c>
      <c r="C4171" s="23">
        <v>70133</v>
      </c>
      <c r="D4171" s="24">
        <v>0</v>
      </c>
      <c r="E4171" s="25">
        <v>2101</v>
      </c>
      <c r="F4171" s="23">
        <v>10721300</v>
      </c>
      <c r="G4171" s="26" t="s">
        <v>148</v>
      </c>
      <c r="H4171" s="101">
        <v>2000000</v>
      </c>
      <c r="I4171" s="255">
        <v>2000000</v>
      </c>
      <c r="J4171" s="106"/>
      <c r="K4171" s="101">
        <f t="shared" si="109"/>
        <v>2000000</v>
      </c>
      <c r="L4171" s="200"/>
    </row>
    <row r="4172" spans="1:12" x14ac:dyDescent="0.35">
      <c r="A4172" s="54">
        <v>22020203</v>
      </c>
      <c r="B4172" s="437" t="s">
        <v>2893</v>
      </c>
      <c r="C4172" s="54">
        <v>70131</v>
      </c>
      <c r="D4172" s="55">
        <v>0</v>
      </c>
      <c r="E4172" s="56">
        <v>2101</v>
      </c>
      <c r="F4172" s="54">
        <v>10721300</v>
      </c>
      <c r="G4172" s="57" t="s">
        <v>148</v>
      </c>
      <c r="H4172" s="58">
        <v>500000</v>
      </c>
      <c r="I4172" s="221">
        <v>0</v>
      </c>
      <c r="J4172" s="87"/>
      <c r="K4172" s="58">
        <f t="shared" si="109"/>
        <v>500000</v>
      </c>
      <c r="L4172" s="204" t="s">
        <v>2555</v>
      </c>
    </row>
    <row r="4173" spans="1:12" x14ac:dyDescent="0.35">
      <c r="A4173" s="54">
        <v>22020203</v>
      </c>
      <c r="B4173" s="437" t="s">
        <v>2893</v>
      </c>
      <c r="C4173" s="54">
        <v>70133</v>
      </c>
      <c r="D4173" s="55">
        <v>0</v>
      </c>
      <c r="E4173" s="54">
        <v>2101</v>
      </c>
      <c r="F4173" s="54">
        <v>10721300</v>
      </c>
      <c r="G4173" s="57" t="s">
        <v>148</v>
      </c>
      <c r="H4173" s="117">
        <v>11130</v>
      </c>
      <c r="I4173" s="263">
        <v>0</v>
      </c>
      <c r="J4173" s="117"/>
      <c r="K4173" s="117">
        <f t="shared" si="109"/>
        <v>11130</v>
      </c>
      <c r="L4173" s="204" t="s">
        <v>2556</v>
      </c>
    </row>
    <row r="4174" spans="1:12" x14ac:dyDescent="0.35">
      <c r="A4174" s="54">
        <v>22020203</v>
      </c>
      <c r="B4174" s="437" t="s">
        <v>2893</v>
      </c>
      <c r="C4174" s="54">
        <v>70133</v>
      </c>
      <c r="D4174" s="55">
        <v>0</v>
      </c>
      <c r="E4174" s="56">
        <v>2101</v>
      </c>
      <c r="F4174" s="54">
        <v>10721300</v>
      </c>
      <c r="G4174" s="57" t="s">
        <v>148</v>
      </c>
      <c r="H4174" s="58">
        <v>358050</v>
      </c>
      <c r="I4174" s="221">
        <v>106500</v>
      </c>
      <c r="J4174" s="58">
        <v>5924750</v>
      </c>
      <c r="K4174" s="58">
        <f t="shared" si="109"/>
        <v>6282800</v>
      </c>
      <c r="L4174" s="204" t="s">
        <v>2557</v>
      </c>
    </row>
    <row r="4175" spans="1:12" x14ac:dyDescent="0.35">
      <c r="A4175" s="54">
        <v>22020203</v>
      </c>
      <c r="B4175" s="437" t="s">
        <v>2893</v>
      </c>
      <c r="C4175" s="54">
        <v>70131</v>
      </c>
      <c r="D4175" s="55">
        <v>0</v>
      </c>
      <c r="E4175" s="56">
        <v>2101</v>
      </c>
      <c r="F4175" s="54">
        <v>10721300</v>
      </c>
      <c r="G4175" s="57" t="s">
        <v>148</v>
      </c>
      <c r="H4175" s="117">
        <v>907200</v>
      </c>
      <c r="I4175" s="263"/>
      <c r="J4175" s="117"/>
      <c r="K4175" s="117">
        <f t="shared" si="109"/>
        <v>907200</v>
      </c>
      <c r="L4175" s="204" t="s">
        <v>2558</v>
      </c>
    </row>
    <row r="4176" spans="1:12" x14ac:dyDescent="0.35">
      <c r="A4176" s="23">
        <v>22020203</v>
      </c>
      <c r="B4176" s="437" t="s">
        <v>2893</v>
      </c>
      <c r="C4176" s="23">
        <v>70133</v>
      </c>
      <c r="D4176" s="24">
        <v>0</v>
      </c>
      <c r="E4176" s="25">
        <v>2101</v>
      </c>
      <c r="F4176" s="23">
        <v>10721300</v>
      </c>
      <c r="G4176" s="26" t="s">
        <v>148</v>
      </c>
      <c r="H4176" s="106">
        <v>100000</v>
      </c>
      <c r="I4176" s="260"/>
      <c r="J4176" s="106"/>
      <c r="K4176" s="101">
        <f t="shared" si="109"/>
        <v>100000</v>
      </c>
      <c r="L4176" s="199"/>
    </row>
    <row r="4177" spans="1:12" x14ac:dyDescent="0.35">
      <c r="A4177" s="23">
        <v>22020203</v>
      </c>
      <c r="B4177" s="437" t="s">
        <v>2893</v>
      </c>
      <c r="C4177" s="23">
        <v>70133</v>
      </c>
      <c r="D4177" s="24">
        <v>0</v>
      </c>
      <c r="E4177" s="25">
        <v>2101</v>
      </c>
      <c r="F4177" s="23">
        <v>10721300</v>
      </c>
      <c r="G4177" s="26" t="s">
        <v>148</v>
      </c>
      <c r="H4177" s="101">
        <v>1336500</v>
      </c>
      <c r="I4177" s="255">
        <v>0</v>
      </c>
      <c r="J4177" s="106"/>
      <c r="K4177" s="101">
        <f t="shared" si="109"/>
        <v>1336500</v>
      </c>
      <c r="L4177" s="199"/>
    </row>
    <row r="4178" spans="1:12" x14ac:dyDescent="0.35">
      <c r="A4178" s="23">
        <v>22020203</v>
      </c>
      <c r="B4178" s="437" t="s">
        <v>2893</v>
      </c>
      <c r="C4178" s="23">
        <v>70131</v>
      </c>
      <c r="D4178" s="24">
        <v>0</v>
      </c>
      <c r="E4178" s="25">
        <v>2101</v>
      </c>
      <c r="F4178" s="23">
        <v>10721300</v>
      </c>
      <c r="G4178" s="26" t="s">
        <v>148</v>
      </c>
      <c r="H4178" s="101">
        <v>200000</v>
      </c>
      <c r="I4178" s="255">
        <v>0</v>
      </c>
      <c r="J4178" s="106"/>
      <c r="K4178" s="101">
        <f t="shared" si="109"/>
        <v>200000</v>
      </c>
      <c r="L4178" s="199"/>
    </row>
    <row r="4179" spans="1:12" x14ac:dyDescent="0.35">
      <c r="A4179" s="23">
        <v>22020203</v>
      </c>
      <c r="B4179" s="437" t="s">
        <v>2893</v>
      </c>
      <c r="C4179" s="23">
        <v>70133</v>
      </c>
      <c r="D4179" s="24">
        <v>0</v>
      </c>
      <c r="E4179" s="23">
        <v>2101</v>
      </c>
      <c r="F4179" s="23">
        <v>10721300</v>
      </c>
      <c r="G4179" s="26" t="s">
        <v>148</v>
      </c>
      <c r="H4179" s="101">
        <v>105000</v>
      </c>
      <c r="I4179" s="255">
        <v>30000</v>
      </c>
      <c r="J4179" s="101"/>
      <c r="K4179" s="101">
        <f t="shared" si="109"/>
        <v>105000</v>
      </c>
      <c r="L4179" s="199"/>
    </row>
    <row r="4180" spans="1:12" x14ac:dyDescent="0.35">
      <c r="A4180" s="23">
        <v>22020203</v>
      </c>
      <c r="B4180" s="437" t="s">
        <v>2893</v>
      </c>
      <c r="C4180" s="23">
        <v>70131</v>
      </c>
      <c r="D4180" s="24">
        <v>0</v>
      </c>
      <c r="E4180" s="25">
        <v>2101</v>
      </c>
      <c r="F4180" s="23">
        <v>10721300</v>
      </c>
      <c r="G4180" s="26" t="s">
        <v>148</v>
      </c>
      <c r="H4180" s="101">
        <v>106920</v>
      </c>
      <c r="I4180" s="255">
        <v>0</v>
      </c>
      <c r="J4180" s="106"/>
      <c r="K4180" s="101">
        <f t="shared" si="109"/>
        <v>106920</v>
      </c>
      <c r="L4180" s="199"/>
    </row>
    <row r="4181" spans="1:12" x14ac:dyDescent="0.35">
      <c r="A4181" s="23">
        <v>22020203</v>
      </c>
      <c r="B4181" s="437" t="s">
        <v>2891</v>
      </c>
      <c r="C4181" s="23">
        <v>70131</v>
      </c>
      <c r="D4181" s="24">
        <v>0</v>
      </c>
      <c r="E4181" s="25">
        <v>2101</v>
      </c>
      <c r="F4181" s="23">
        <v>10721300</v>
      </c>
      <c r="G4181" s="26" t="s">
        <v>148</v>
      </c>
      <c r="H4181" s="136">
        <v>250000</v>
      </c>
      <c r="I4181" s="270">
        <v>650000</v>
      </c>
      <c r="J4181" s="136">
        <v>650000</v>
      </c>
      <c r="K4181" s="135">
        <f t="shared" si="109"/>
        <v>900000</v>
      </c>
      <c r="L4181" s="199"/>
    </row>
    <row r="4182" spans="1:12" x14ac:dyDescent="0.35">
      <c r="A4182" s="23">
        <v>22020202</v>
      </c>
      <c r="B4182" s="437" t="s">
        <v>2890</v>
      </c>
      <c r="C4182" s="23">
        <v>70131</v>
      </c>
      <c r="D4182" s="24">
        <v>0</v>
      </c>
      <c r="E4182" s="25">
        <v>2101</v>
      </c>
      <c r="F4182" s="23">
        <v>10721300</v>
      </c>
      <c r="G4182" s="26" t="s">
        <v>184</v>
      </c>
      <c r="H4182" s="27">
        <v>2400000</v>
      </c>
      <c r="I4182" s="215">
        <v>245000</v>
      </c>
      <c r="J4182" s="27"/>
      <c r="K4182" s="27">
        <f t="shared" si="109"/>
        <v>2400000</v>
      </c>
      <c r="L4182" s="200"/>
    </row>
    <row r="4183" spans="1:12" x14ac:dyDescent="0.35">
      <c r="A4183" s="411">
        <v>22020202</v>
      </c>
      <c r="B4183" s="437" t="s">
        <v>2890</v>
      </c>
      <c r="C4183" s="411">
        <v>70133</v>
      </c>
      <c r="D4183" s="411" t="s">
        <v>192</v>
      </c>
      <c r="E4183" s="413" t="s">
        <v>193</v>
      </c>
      <c r="F4183" s="411" t="s">
        <v>194</v>
      </c>
      <c r="G4183" s="416" t="s">
        <v>184</v>
      </c>
      <c r="H4183" s="418"/>
      <c r="I4183" s="421"/>
      <c r="J4183" s="424">
        <v>50000</v>
      </c>
      <c r="K4183" s="418">
        <f>H4183+J4183</f>
        <v>50000</v>
      </c>
      <c r="L4183" s="434"/>
    </row>
    <row r="4184" spans="1:12" x14ac:dyDescent="0.35">
      <c r="A4184" s="23">
        <v>22020202</v>
      </c>
      <c r="B4184" s="437" t="s">
        <v>2890</v>
      </c>
      <c r="C4184" s="23">
        <v>70133</v>
      </c>
      <c r="D4184" s="24">
        <v>0</v>
      </c>
      <c r="E4184" s="25">
        <v>2101</v>
      </c>
      <c r="F4184" s="23">
        <v>10721300</v>
      </c>
      <c r="G4184" s="26" t="s">
        <v>184</v>
      </c>
      <c r="H4184" s="27"/>
      <c r="I4184" s="215"/>
      <c r="J4184" s="39">
        <v>120000</v>
      </c>
      <c r="K4184" s="27">
        <f t="shared" ref="K4184:K4193" si="110">SUM(H4184,J4184)</f>
        <v>120000</v>
      </c>
      <c r="L4184" s="199"/>
    </row>
    <row r="4185" spans="1:12" x14ac:dyDescent="0.35">
      <c r="A4185" s="23">
        <v>22020202</v>
      </c>
      <c r="B4185" s="437" t="s">
        <v>2890</v>
      </c>
      <c r="C4185" s="23">
        <v>70133</v>
      </c>
      <c r="D4185" s="24">
        <v>0</v>
      </c>
      <c r="E4185" s="25">
        <v>2101</v>
      </c>
      <c r="F4185" s="23">
        <v>10721300</v>
      </c>
      <c r="G4185" s="26" t="s">
        <v>184</v>
      </c>
      <c r="H4185" s="27">
        <v>21000</v>
      </c>
      <c r="I4185" s="215"/>
      <c r="J4185" s="27"/>
      <c r="K4185" s="39">
        <f t="shared" si="110"/>
        <v>21000</v>
      </c>
      <c r="L4185" s="199"/>
    </row>
    <row r="4186" spans="1:12" x14ac:dyDescent="0.35">
      <c r="A4186" s="23">
        <v>22020202</v>
      </c>
      <c r="B4186" s="437" t="s">
        <v>2890</v>
      </c>
      <c r="C4186" s="23">
        <v>70133</v>
      </c>
      <c r="D4186" s="24">
        <v>0</v>
      </c>
      <c r="E4186" s="25">
        <v>2101</v>
      </c>
      <c r="F4186" s="23">
        <v>10721300</v>
      </c>
      <c r="G4186" s="26" t="s">
        <v>184</v>
      </c>
      <c r="H4186" s="27">
        <v>294000</v>
      </c>
      <c r="I4186" s="215">
        <v>0</v>
      </c>
      <c r="J4186" s="27"/>
      <c r="K4186" s="27">
        <f t="shared" si="110"/>
        <v>294000</v>
      </c>
      <c r="L4186" s="199"/>
    </row>
    <row r="4187" spans="1:12" x14ac:dyDescent="0.35">
      <c r="A4187" s="23">
        <v>22020202</v>
      </c>
      <c r="B4187" s="437" t="s">
        <v>2890</v>
      </c>
      <c r="C4187" s="23">
        <v>70131</v>
      </c>
      <c r="D4187" s="24">
        <v>0</v>
      </c>
      <c r="E4187" s="25">
        <v>2101</v>
      </c>
      <c r="F4187" s="23">
        <v>10721300</v>
      </c>
      <c r="G4187" s="26" t="s">
        <v>184</v>
      </c>
      <c r="H4187" s="27">
        <v>184800</v>
      </c>
      <c r="I4187" s="215">
        <v>202200</v>
      </c>
      <c r="J4187" s="27">
        <v>65200</v>
      </c>
      <c r="K4187" s="27">
        <f t="shared" si="110"/>
        <v>250000</v>
      </c>
      <c r="L4187" s="199"/>
    </row>
    <row r="4188" spans="1:12" x14ac:dyDescent="0.35">
      <c r="A4188" s="23">
        <v>22020202</v>
      </c>
      <c r="B4188" s="437" t="s">
        <v>2890</v>
      </c>
      <c r="C4188" s="23">
        <v>70131</v>
      </c>
      <c r="D4188" s="24">
        <v>0</v>
      </c>
      <c r="E4188" s="25">
        <v>2101</v>
      </c>
      <c r="F4188" s="23">
        <v>10721300</v>
      </c>
      <c r="G4188" s="26" t="s">
        <v>184</v>
      </c>
      <c r="H4188" s="67">
        <v>5250</v>
      </c>
      <c r="I4188" s="224"/>
      <c r="J4188" s="67"/>
      <c r="K4188" s="67">
        <f t="shared" si="110"/>
        <v>5250</v>
      </c>
      <c r="L4188" s="199"/>
    </row>
    <row r="4189" spans="1:12" x14ac:dyDescent="0.35">
      <c r="A4189" s="23">
        <v>22020202</v>
      </c>
      <c r="B4189" s="437" t="s">
        <v>2890</v>
      </c>
      <c r="C4189" s="23">
        <v>71033</v>
      </c>
      <c r="D4189" s="24">
        <v>0</v>
      </c>
      <c r="E4189" s="25">
        <v>1100</v>
      </c>
      <c r="F4189" s="23">
        <v>10721300</v>
      </c>
      <c r="G4189" s="26" t="s">
        <v>184</v>
      </c>
      <c r="H4189" s="27">
        <v>1102500</v>
      </c>
      <c r="I4189" s="282"/>
      <c r="J4189" s="27"/>
      <c r="K4189" s="27">
        <f t="shared" si="110"/>
        <v>1102500</v>
      </c>
      <c r="L4189" s="199"/>
    </row>
    <row r="4190" spans="1:12" x14ac:dyDescent="0.35">
      <c r="A4190" s="23">
        <v>22020202</v>
      </c>
      <c r="B4190" s="437" t="s">
        <v>2890</v>
      </c>
      <c r="C4190" s="23">
        <v>70131</v>
      </c>
      <c r="D4190" s="24">
        <v>0</v>
      </c>
      <c r="E4190" s="25">
        <v>2101</v>
      </c>
      <c r="F4190" s="23">
        <v>10721300</v>
      </c>
      <c r="G4190" s="26" t="s">
        <v>184</v>
      </c>
      <c r="H4190" s="27">
        <v>688966</v>
      </c>
      <c r="I4190" s="215"/>
      <c r="J4190" s="41"/>
      <c r="K4190" s="27">
        <f t="shared" si="110"/>
        <v>688966</v>
      </c>
      <c r="L4190" s="201"/>
    </row>
    <row r="4191" spans="1:12" x14ac:dyDescent="0.35">
      <c r="A4191" s="23">
        <v>22020202</v>
      </c>
      <c r="B4191" s="437" t="s">
        <v>2891</v>
      </c>
      <c r="C4191" s="23">
        <v>70131</v>
      </c>
      <c r="D4191" s="24">
        <v>0</v>
      </c>
      <c r="E4191" s="25">
        <v>2101</v>
      </c>
      <c r="F4191" s="23">
        <v>10720500</v>
      </c>
      <c r="G4191" s="26" t="s">
        <v>184</v>
      </c>
      <c r="H4191" s="67">
        <v>196350</v>
      </c>
      <c r="I4191" s="224">
        <v>63000</v>
      </c>
      <c r="J4191" s="67">
        <v>53650</v>
      </c>
      <c r="K4191" s="67">
        <f t="shared" si="110"/>
        <v>250000</v>
      </c>
      <c r="L4191" s="199"/>
    </row>
    <row r="4192" spans="1:12" x14ac:dyDescent="0.35">
      <c r="A4192" s="411">
        <v>22020202</v>
      </c>
      <c r="B4192" s="437" t="s">
        <v>2891</v>
      </c>
      <c r="C4192" s="411">
        <v>70131</v>
      </c>
      <c r="D4192" s="411" t="s">
        <v>192</v>
      </c>
      <c r="E4192" s="413" t="s">
        <v>193</v>
      </c>
      <c r="F4192" s="411">
        <v>10721300</v>
      </c>
      <c r="G4192" s="416" t="s">
        <v>184</v>
      </c>
      <c r="H4192" s="419">
        <v>5311.7063999999991</v>
      </c>
      <c r="I4192" s="422"/>
      <c r="J4192" s="425"/>
      <c r="K4192" s="538">
        <f t="shared" si="110"/>
        <v>5311.7063999999991</v>
      </c>
      <c r="L4192" s="395"/>
    </row>
    <row r="4193" spans="1:12" x14ac:dyDescent="0.35">
      <c r="A4193" s="23">
        <v>22020202</v>
      </c>
      <c r="B4193" s="437" t="s">
        <v>2891</v>
      </c>
      <c r="C4193" s="23">
        <v>70133</v>
      </c>
      <c r="D4193" s="24">
        <v>0</v>
      </c>
      <c r="E4193" s="25">
        <v>2101</v>
      </c>
      <c r="F4193" s="23">
        <v>10721300</v>
      </c>
      <c r="G4193" s="26" t="s">
        <v>184</v>
      </c>
      <c r="H4193" s="27">
        <v>500000</v>
      </c>
      <c r="I4193" s="215"/>
      <c r="J4193" s="41"/>
      <c r="K4193" s="27">
        <f t="shared" si="110"/>
        <v>500000</v>
      </c>
      <c r="L4193" s="200"/>
    </row>
    <row r="4194" spans="1:12" x14ac:dyDescent="0.35">
      <c r="A4194" s="23">
        <v>22020202</v>
      </c>
      <c r="B4194" s="437" t="s">
        <v>2891</v>
      </c>
      <c r="C4194" s="23">
        <v>70131</v>
      </c>
      <c r="D4194" s="24">
        <v>0</v>
      </c>
      <c r="E4194" s="25">
        <v>2101</v>
      </c>
      <c r="F4194" s="23">
        <v>10721300</v>
      </c>
      <c r="G4194" s="26" t="s">
        <v>184</v>
      </c>
      <c r="H4194" s="27">
        <v>61600</v>
      </c>
      <c r="I4194" s="215"/>
      <c r="J4194" s="41"/>
      <c r="K4194" s="27">
        <f>H4194+J4194</f>
        <v>61600</v>
      </c>
      <c r="L4194" s="199"/>
    </row>
    <row r="4195" spans="1:12" x14ac:dyDescent="0.35">
      <c r="A4195" s="23">
        <v>22020202</v>
      </c>
      <c r="B4195" s="437" t="s">
        <v>2891</v>
      </c>
      <c r="C4195" s="23">
        <v>70131</v>
      </c>
      <c r="D4195" s="24">
        <v>0</v>
      </c>
      <c r="E4195" s="25">
        <v>2101</v>
      </c>
      <c r="F4195" s="23">
        <v>10721300</v>
      </c>
      <c r="G4195" s="26" t="s">
        <v>184</v>
      </c>
      <c r="H4195" s="67">
        <v>775950</v>
      </c>
      <c r="I4195" s="224"/>
      <c r="J4195" s="67"/>
      <c r="K4195" s="67">
        <f t="shared" ref="K4195:K4217" si="111">SUM(H4195,J4195)</f>
        <v>775950</v>
      </c>
      <c r="L4195" s="199"/>
    </row>
    <row r="4196" spans="1:12" x14ac:dyDescent="0.35">
      <c r="A4196" s="23">
        <v>22020202</v>
      </c>
      <c r="B4196" s="437" t="s">
        <v>2891</v>
      </c>
      <c r="C4196" s="23">
        <v>70133</v>
      </c>
      <c r="D4196" s="24">
        <v>0</v>
      </c>
      <c r="E4196" s="25">
        <v>2101</v>
      </c>
      <c r="F4196" s="23">
        <v>10721300</v>
      </c>
      <c r="G4196" s="26" t="s">
        <v>184</v>
      </c>
      <c r="H4196" s="27">
        <v>60984</v>
      </c>
      <c r="I4196" s="215"/>
      <c r="J4196" s="41"/>
      <c r="K4196" s="27">
        <f t="shared" si="111"/>
        <v>60984</v>
      </c>
      <c r="L4196" s="199"/>
    </row>
    <row r="4197" spans="1:12" x14ac:dyDescent="0.35">
      <c r="A4197" s="23">
        <v>22020202</v>
      </c>
      <c r="B4197" s="437" t="s">
        <v>2891</v>
      </c>
      <c r="C4197" s="23">
        <v>70133</v>
      </c>
      <c r="D4197" s="24">
        <v>0</v>
      </c>
      <c r="E4197" s="25">
        <v>2101</v>
      </c>
      <c r="F4197" s="23">
        <v>10721300</v>
      </c>
      <c r="G4197" s="26" t="s">
        <v>184</v>
      </c>
      <c r="H4197" s="27">
        <v>73500</v>
      </c>
      <c r="I4197" s="215">
        <v>30000</v>
      </c>
      <c r="J4197" s="27">
        <v>46500</v>
      </c>
      <c r="K4197" s="27">
        <f t="shared" si="111"/>
        <v>120000</v>
      </c>
      <c r="L4197" s="199"/>
    </row>
    <row r="4198" spans="1:12" x14ac:dyDescent="0.35">
      <c r="A4198" s="23">
        <v>22020202</v>
      </c>
      <c r="B4198" s="437" t="s">
        <v>2891</v>
      </c>
      <c r="C4198" s="23">
        <v>70131</v>
      </c>
      <c r="D4198" s="24">
        <v>0</v>
      </c>
      <c r="E4198" s="25">
        <v>2101</v>
      </c>
      <c r="F4198" s="23">
        <v>10721300</v>
      </c>
      <c r="G4198" s="26" t="s">
        <v>184</v>
      </c>
      <c r="H4198" s="67">
        <v>25200</v>
      </c>
      <c r="I4198" s="224"/>
      <c r="J4198" s="67"/>
      <c r="K4198" s="67">
        <f t="shared" si="111"/>
        <v>25200</v>
      </c>
      <c r="L4198" s="199"/>
    </row>
    <row r="4199" spans="1:12" x14ac:dyDescent="0.35">
      <c r="A4199" s="23">
        <v>22020202</v>
      </c>
      <c r="B4199" s="437" t="s">
        <v>2891</v>
      </c>
      <c r="C4199" s="23">
        <v>70133</v>
      </c>
      <c r="D4199" s="24">
        <v>0</v>
      </c>
      <c r="E4199" s="25">
        <v>2101</v>
      </c>
      <c r="F4199" s="23">
        <v>10721300</v>
      </c>
      <c r="G4199" s="26" t="s">
        <v>184</v>
      </c>
      <c r="H4199" s="27">
        <v>10500</v>
      </c>
      <c r="I4199" s="215"/>
      <c r="J4199" s="27"/>
      <c r="K4199" s="27">
        <f t="shared" si="111"/>
        <v>10500</v>
      </c>
      <c r="L4199" s="199"/>
    </row>
    <row r="4200" spans="1:12" x14ac:dyDescent="0.35">
      <c r="A4200" s="23">
        <v>22020202</v>
      </c>
      <c r="B4200" s="437" t="s">
        <v>2892</v>
      </c>
      <c r="C4200" s="23">
        <v>70133</v>
      </c>
      <c r="D4200" s="24">
        <v>0</v>
      </c>
      <c r="E4200" s="25">
        <v>2101</v>
      </c>
      <c r="F4200" s="23">
        <v>10721300</v>
      </c>
      <c r="G4200" s="26" t="s">
        <v>184</v>
      </c>
      <c r="H4200" s="27">
        <v>3346350</v>
      </c>
      <c r="I4200" s="215">
        <v>32000</v>
      </c>
      <c r="J4200" s="27"/>
      <c r="K4200" s="27">
        <f t="shared" si="111"/>
        <v>3346350</v>
      </c>
      <c r="L4200" s="199"/>
    </row>
    <row r="4201" spans="1:12" x14ac:dyDescent="0.35">
      <c r="A4201" s="23">
        <v>22020202</v>
      </c>
      <c r="B4201" s="437" t="s">
        <v>2892</v>
      </c>
      <c r="C4201" s="23">
        <v>70131</v>
      </c>
      <c r="D4201" s="24">
        <v>0</v>
      </c>
      <c r="E4201" s="25">
        <v>2101</v>
      </c>
      <c r="F4201" s="23">
        <v>10721300</v>
      </c>
      <c r="G4201" s="26" t="s">
        <v>184</v>
      </c>
      <c r="H4201" s="27">
        <v>1688400</v>
      </c>
      <c r="I4201" s="215">
        <v>1738900</v>
      </c>
      <c r="J4201" s="27"/>
      <c r="K4201" s="27">
        <f t="shared" si="111"/>
        <v>1688400</v>
      </c>
      <c r="L4201" s="199"/>
    </row>
    <row r="4202" spans="1:12" x14ac:dyDescent="0.35">
      <c r="A4202" s="23">
        <v>22020202</v>
      </c>
      <c r="B4202" s="437" t="s">
        <v>2892</v>
      </c>
      <c r="C4202" s="23">
        <v>70133</v>
      </c>
      <c r="D4202" s="24">
        <v>0</v>
      </c>
      <c r="E4202" s="25">
        <v>2101</v>
      </c>
      <c r="F4202" s="23">
        <v>10721300</v>
      </c>
      <c r="G4202" s="28" t="s">
        <v>184</v>
      </c>
      <c r="H4202" s="71">
        <v>182700</v>
      </c>
      <c r="I4202" s="225">
        <v>86</v>
      </c>
      <c r="J4202" s="71">
        <v>300000</v>
      </c>
      <c r="K4202" s="71">
        <f t="shared" si="111"/>
        <v>482700</v>
      </c>
      <c r="L4202" s="199"/>
    </row>
    <row r="4203" spans="1:12" x14ac:dyDescent="0.35">
      <c r="A4203" s="34">
        <v>22020202</v>
      </c>
      <c r="B4203" s="437" t="s">
        <v>2893</v>
      </c>
      <c r="C4203" s="34">
        <v>70131</v>
      </c>
      <c r="D4203" s="35">
        <v>0</v>
      </c>
      <c r="E4203" s="36">
        <v>2101</v>
      </c>
      <c r="F4203" s="34">
        <v>10721300</v>
      </c>
      <c r="G4203" s="37" t="s">
        <v>184</v>
      </c>
      <c r="H4203" s="70">
        <v>100000</v>
      </c>
      <c r="I4203" s="223"/>
      <c r="J4203" s="94"/>
      <c r="K4203" s="70">
        <f t="shared" si="111"/>
        <v>100000</v>
      </c>
      <c r="L4203" s="198"/>
    </row>
    <row r="4204" spans="1:12" x14ac:dyDescent="0.35">
      <c r="A4204" s="23">
        <v>22020202</v>
      </c>
      <c r="B4204" s="437" t="s">
        <v>2893</v>
      </c>
      <c r="C4204" s="23">
        <v>70131</v>
      </c>
      <c r="D4204" s="24">
        <v>0</v>
      </c>
      <c r="E4204" s="25">
        <v>2101</v>
      </c>
      <c r="F4204" s="23">
        <v>10721300</v>
      </c>
      <c r="G4204" s="26" t="s">
        <v>184</v>
      </c>
      <c r="H4204" s="67">
        <v>42000</v>
      </c>
      <c r="I4204" s="224">
        <v>20000</v>
      </c>
      <c r="J4204" s="67"/>
      <c r="K4204" s="67">
        <f t="shared" si="111"/>
        <v>42000</v>
      </c>
      <c r="L4204" s="199"/>
    </row>
    <row r="4205" spans="1:12" x14ac:dyDescent="0.35">
      <c r="A4205" s="23">
        <v>22020202</v>
      </c>
      <c r="B4205" s="437" t="s">
        <v>2893</v>
      </c>
      <c r="C4205" s="23">
        <v>70133</v>
      </c>
      <c r="D4205" s="24">
        <v>0</v>
      </c>
      <c r="E4205" s="25">
        <v>2101</v>
      </c>
      <c r="F4205" s="23">
        <v>10721300</v>
      </c>
      <c r="G4205" s="26" t="s">
        <v>184</v>
      </c>
      <c r="H4205" s="27">
        <v>286650</v>
      </c>
      <c r="I4205" s="215">
        <v>976280</v>
      </c>
      <c r="J4205" s="27"/>
      <c r="K4205" s="27">
        <f t="shared" si="111"/>
        <v>286650</v>
      </c>
      <c r="L4205" s="199"/>
    </row>
    <row r="4206" spans="1:12" x14ac:dyDescent="0.35">
      <c r="A4206" s="23">
        <v>22020202</v>
      </c>
      <c r="B4206" s="437" t="s">
        <v>2893</v>
      </c>
      <c r="C4206" s="23">
        <v>70131</v>
      </c>
      <c r="D4206" s="24">
        <v>0</v>
      </c>
      <c r="E4206" s="25">
        <v>2101</v>
      </c>
      <c r="F4206" s="23">
        <v>10721300</v>
      </c>
      <c r="G4206" s="26" t="s">
        <v>184</v>
      </c>
      <c r="H4206" s="67">
        <v>520000</v>
      </c>
      <c r="I4206" s="224"/>
      <c r="J4206" s="68"/>
      <c r="K4206" s="67">
        <f t="shared" si="111"/>
        <v>520000</v>
      </c>
      <c r="L4206" s="199"/>
    </row>
    <row r="4207" spans="1:12" x14ac:dyDescent="0.35">
      <c r="A4207" s="23">
        <v>22020202</v>
      </c>
      <c r="B4207" s="437" t="s">
        <v>2893</v>
      </c>
      <c r="C4207" s="23">
        <v>70133</v>
      </c>
      <c r="D4207" s="24">
        <v>0</v>
      </c>
      <c r="E4207" s="25">
        <v>2101</v>
      </c>
      <c r="F4207" s="23">
        <v>10721300</v>
      </c>
      <c r="G4207" s="26" t="s">
        <v>184</v>
      </c>
      <c r="H4207" s="101">
        <v>3663450</v>
      </c>
      <c r="I4207" s="255">
        <v>2204000</v>
      </c>
      <c r="J4207" s="101"/>
      <c r="K4207" s="101">
        <f t="shared" si="111"/>
        <v>3663450</v>
      </c>
      <c r="L4207" s="200"/>
    </row>
    <row r="4208" spans="1:12" x14ac:dyDescent="0.35">
      <c r="A4208" s="23">
        <v>22020202</v>
      </c>
      <c r="B4208" s="437" t="s">
        <v>2893</v>
      </c>
      <c r="C4208" s="23">
        <v>70131</v>
      </c>
      <c r="D4208" s="24">
        <v>0</v>
      </c>
      <c r="E4208" s="25">
        <v>2101</v>
      </c>
      <c r="F4208" s="23">
        <v>10721300</v>
      </c>
      <c r="G4208" s="26" t="s">
        <v>184</v>
      </c>
      <c r="H4208" s="101">
        <v>184590</v>
      </c>
      <c r="I4208" s="255">
        <v>66000</v>
      </c>
      <c r="J4208" s="101">
        <v>15410</v>
      </c>
      <c r="K4208" s="101">
        <f t="shared" si="111"/>
        <v>200000</v>
      </c>
      <c r="L4208" s="199"/>
    </row>
    <row r="4209" spans="1:12" x14ac:dyDescent="0.35">
      <c r="A4209" s="23">
        <v>22020202</v>
      </c>
      <c r="B4209" s="437" t="s">
        <v>2893</v>
      </c>
      <c r="C4209" s="23">
        <v>70133</v>
      </c>
      <c r="D4209" s="24">
        <v>0</v>
      </c>
      <c r="E4209" s="25">
        <v>2101</v>
      </c>
      <c r="F4209" s="23">
        <v>10721300</v>
      </c>
      <c r="G4209" s="26" t="s">
        <v>184</v>
      </c>
      <c r="H4209" s="101">
        <v>50000</v>
      </c>
      <c r="I4209" s="255">
        <v>0</v>
      </c>
      <c r="J4209" s="106"/>
      <c r="K4209" s="101">
        <f t="shared" si="111"/>
        <v>50000</v>
      </c>
      <c r="L4209" s="200"/>
    </row>
    <row r="4210" spans="1:12" x14ac:dyDescent="0.35">
      <c r="A4210" s="54">
        <v>22020202</v>
      </c>
      <c r="B4210" s="437" t="s">
        <v>2893</v>
      </c>
      <c r="C4210" s="54">
        <v>70133</v>
      </c>
      <c r="D4210" s="55">
        <v>0</v>
      </c>
      <c r="E4210" s="54">
        <v>2101</v>
      </c>
      <c r="F4210" s="54">
        <v>10721300</v>
      </c>
      <c r="G4210" s="57" t="s">
        <v>184</v>
      </c>
      <c r="H4210" s="117">
        <v>210000</v>
      </c>
      <c r="I4210" s="263">
        <v>126250</v>
      </c>
      <c r="J4210" s="117">
        <v>100000</v>
      </c>
      <c r="K4210" s="117">
        <f t="shared" si="111"/>
        <v>310000</v>
      </c>
      <c r="L4210" s="204" t="s">
        <v>2556</v>
      </c>
    </row>
    <row r="4211" spans="1:12" x14ac:dyDescent="0.35">
      <c r="A4211" s="54">
        <v>22020202</v>
      </c>
      <c r="B4211" s="437" t="s">
        <v>2893</v>
      </c>
      <c r="C4211" s="54">
        <v>70133</v>
      </c>
      <c r="D4211" s="55">
        <v>0</v>
      </c>
      <c r="E4211" s="56">
        <v>2101</v>
      </c>
      <c r="F4211" s="54">
        <v>10721300</v>
      </c>
      <c r="G4211" s="57" t="s">
        <v>184</v>
      </c>
      <c r="H4211" s="58">
        <v>2786910</v>
      </c>
      <c r="I4211" s="221">
        <v>1080000</v>
      </c>
      <c r="J4211" s="58"/>
      <c r="K4211" s="58">
        <f t="shared" si="111"/>
        <v>2786910</v>
      </c>
      <c r="L4211" s="204" t="s">
        <v>2557</v>
      </c>
    </row>
    <row r="4212" spans="1:12" x14ac:dyDescent="0.35">
      <c r="A4212" s="54">
        <v>22020202</v>
      </c>
      <c r="B4212" s="437" t="s">
        <v>2893</v>
      </c>
      <c r="C4212" s="54">
        <v>70131</v>
      </c>
      <c r="D4212" s="55">
        <v>0</v>
      </c>
      <c r="E4212" s="56">
        <v>2101</v>
      </c>
      <c r="F4212" s="54">
        <v>10721300</v>
      </c>
      <c r="G4212" s="57" t="s">
        <v>184</v>
      </c>
      <c r="H4212" s="117">
        <v>132000</v>
      </c>
      <c r="I4212" s="263"/>
      <c r="J4212" s="118"/>
      <c r="K4212" s="117">
        <f t="shared" si="111"/>
        <v>132000</v>
      </c>
      <c r="L4212" s="204" t="s">
        <v>2558</v>
      </c>
    </row>
    <row r="4213" spans="1:12" x14ac:dyDescent="0.35">
      <c r="A4213" s="23">
        <v>22020202</v>
      </c>
      <c r="B4213" s="437" t="s">
        <v>2893</v>
      </c>
      <c r="C4213" s="23">
        <v>70133</v>
      </c>
      <c r="D4213" s="24">
        <v>0</v>
      </c>
      <c r="E4213" s="25">
        <v>2101</v>
      </c>
      <c r="F4213" s="23">
        <v>10721300</v>
      </c>
      <c r="G4213" s="26" t="s">
        <v>184</v>
      </c>
      <c r="H4213" s="101">
        <v>210000</v>
      </c>
      <c r="I4213" s="255">
        <v>0</v>
      </c>
      <c r="J4213" s="101"/>
      <c r="K4213" s="101">
        <f t="shared" si="111"/>
        <v>210000</v>
      </c>
      <c r="L4213" s="199"/>
    </row>
    <row r="4214" spans="1:12" x14ac:dyDescent="0.35">
      <c r="A4214" s="23">
        <v>22020202</v>
      </c>
      <c r="B4214" s="437" t="s">
        <v>2893</v>
      </c>
      <c r="C4214" s="23">
        <v>70133</v>
      </c>
      <c r="D4214" s="24">
        <v>0</v>
      </c>
      <c r="E4214" s="23">
        <v>2101</v>
      </c>
      <c r="F4214" s="23">
        <v>10721300</v>
      </c>
      <c r="G4214" s="26" t="s">
        <v>184</v>
      </c>
      <c r="H4214" s="101">
        <v>126000</v>
      </c>
      <c r="I4214" s="255">
        <v>50000</v>
      </c>
      <c r="J4214" s="101"/>
      <c r="K4214" s="101">
        <f t="shared" si="111"/>
        <v>126000</v>
      </c>
      <c r="L4214" s="199"/>
    </row>
    <row r="4215" spans="1:12" x14ac:dyDescent="0.35">
      <c r="A4215" s="23">
        <v>22020202</v>
      </c>
      <c r="B4215" s="437" t="s">
        <v>2893</v>
      </c>
      <c r="C4215" s="23">
        <v>70131</v>
      </c>
      <c r="D4215" s="24">
        <v>0</v>
      </c>
      <c r="E4215" s="25">
        <v>2101</v>
      </c>
      <c r="F4215" s="23">
        <v>10721300</v>
      </c>
      <c r="G4215" s="26" t="s">
        <v>184</v>
      </c>
      <c r="H4215" s="101">
        <v>630000</v>
      </c>
      <c r="I4215" s="255">
        <v>366000</v>
      </c>
      <c r="J4215" s="101"/>
      <c r="K4215" s="101">
        <f t="shared" si="111"/>
        <v>630000</v>
      </c>
      <c r="L4215" s="199"/>
    </row>
    <row r="4216" spans="1:12" x14ac:dyDescent="0.35">
      <c r="A4216" s="23">
        <v>22020201</v>
      </c>
      <c r="B4216" s="437" t="s">
        <v>2890</v>
      </c>
      <c r="C4216" s="23">
        <v>70133</v>
      </c>
      <c r="D4216" s="24">
        <v>0</v>
      </c>
      <c r="E4216" s="25">
        <v>2101</v>
      </c>
      <c r="F4216" s="23">
        <v>10721300</v>
      </c>
      <c r="G4216" s="26" t="s">
        <v>147</v>
      </c>
      <c r="H4216" s="67">
        <v>37879380</v>
      </c>
      <c r="I4216" s="224">
        <v>7900000</v>
      </c>
      <c r="J4216" s="67"/>
      <c r="K4216" s="428">
        <f t="shared" si="111"/>
        <v>37879380</v>
      </c>
      <c r="L4216" s="199"/>
    </row>
    <row r="4217" spans="1:12" x14ac:dyDescent="0.35">
      <c r="A4217" s="23">
        <v>22020201</v>
      </c>
      <c r="B4217" s="437" t="s">
        <v>2890</v>
      </c>
      <c r="C4217" s="23">
        <v>70131</v>
      </c>
      <c r="D4217" s="24">
        <v>0</v>
      </c>
      <c r="E4217" s="25">
        <v>2101</v>
      </c>
      <c r="F4217" s="23">
        <v>10721300</v>
      </c>
      <c r="G4217" s="26" t="s">
        <v>147</v>
      </c>
      <c r="H4217" s="27">
        <v>2400000</v>
      </c>
      <c r="I4217" s="215"/>
      <c r="J4217" s="27">
        <v>3000000</v>
      </c>
      <c r="K4217" s="27">
        <f t="shared" si="111"/>
        <v>5400000</v>
      </c>
      <c r="L4217" s="200"/>
    </row>
    <row r="4218" spans="1:12" x14ac:dyDescent="0.35">
      <c r="A4218" s="411">
        <v>22020201</v>
      </c>
      <c r="B4218" s="437" t="s">
        <v>2890</v>
      </c>
      <c r="C4218" s="411">
        <v>70133</v>
      </c>
      <c r="D4218" s="411" t="s">
        <v>192</v>
      </c>
      <c r="E4218" s="413" t="s">
        <v>193</v>
      </c>
      <c r="F4218" s="411" t="s">
        <v>194</v>
      </c>
      <c r="G4218" s="465" t="s">
        <v>147</v>
      </c>
      <c r="H4218" s="482">
        <v>189000</v>
      </c>
      <c r="I4218" s="505">
        <v>78000</v>
      </c>
      <c r="J4218" s="526">
        <v>11000</v>
      </c>
      <c r="K4218" s="482">
        <f>H4218+J4218</f>
        <v>200000</v>
      </c>
      <c r="L4218" s="434"/>
    </row>
    <row r="4219" spans="1:12" x14ac:dyDescent="0.35">
      <c r="A4219" s="34">
        <v>22020201</v>
      </c>
      <c r="B4219" s="437" t="s">
        <v>2890</v>
      </c>
      <c r="C4219" s="34">
        <v>70133</v>
      </c>
      <c r="D4219" s="35">
        <v>0</v>
      </c>
      <c r="E4219" s="36">
        <v>2101</v>
      </c>
      <c r="F4219" s="34">
        <v>10721300</v>
      </c>
      <c r="G4219" s="37" t="s">
        <v>147</v>
      </c>
      <c r="H4219" s="38">
        <v>12600</v>
      </c>
      <c r="I4219" s="218">
        <v>0</v>
      </c>
      <c r="J4219" s="38"/>
      <c r="K4219" s="38">
        <f t="shared" ref="K4219:K4245" si="112">SUM(H4219,J4219)</f>
        <v>12600</v>
      </c>
      <c r="L4219" s="198"/>
    </row>
    <row r="4220" spans="1:12" x14ac:dyDescent="0.35">
      <c r="A4220" s="23">
        <v>22020201</v>
      </c>
      <c r="B4220" s="437" t="s">
        <v>2890</v>
      </c>
      <c r="C4220" s="23">
        <v>70133</v>
      </c>
      <c r="D4220" s="24">
        <v>0</v>
      </c>
      <c r="E4220" s="25">
        <v>2101</v>
      </c>
      <c r="F4220" s="23">
        <v>10721300</v>
      </c>
      <c r="G4220" s="26" t="s">
        <v>147</v>
      </c>
      <c r="H4220" s="27">
        <v>105000</v>
      </c>
      <c r="I4220" s="215">
        <v>100000</v>
      </c>
      <c r="J4220" s="27">
        <v>500000</v>
      </c>
      <c r="K4220" s="27">
        <f t="shared" si="112"/>
        <v>605000</v>
      </c>
      <c r="L4220" s="199"/>
    </row>
    <row r="4221" spans="1:12" x14ac:dyDescent="0.35">
      <c r="A4221" s="23">
        <v>22020201</v>
      </c>
      <c r="B4221" s="437" t="s">
        <v>2890</v>
      </c>
      <c r="C4221" s="23">
        <v>70133</v>
      </c>
      <c r="D4221" s="24">
        <v>0</v>
      </c>
      <c r="E4221" s="25">
        <v>2101</v>
      </c>
      <c r="F4221" s="23">
        <v>10721300</v>
      </c>
      <c r="G4221" s="26" t="s">
        <v>147</v>
      </c>
      <c r="H4221" s="27">
        <v>18900</v>
      </c>
      <c r="I4221" s="215">
        <v>21903849.189999998</v>
      </c>
      <c r="J4221" s="27">
        <v>38480100</v>
      </c>
      <c r="K4221" s="39">
        <f t="shared" si="112"/>
        <v>38499000</v>
      </c>
      <c r="L4221" s="199"/>
    </row>
    <row r="4222" spans="1:12" x14ac:dyDescent="0.35">
      <c r="A4222" s="23">
        <v>22020201</v>
      </c>
      <c r="B4222" s="437" t="s">
        <v>2890</v>
      </c>
      <c r="C4222" s="23">
        <v>70133</v>
      </c>
      <c r="D4222" s="24">
        <v>0</v>
      </c>
      <c r="E4222" s="25">
        <v>2101</v>
      </c>
      <c r="F4222" s="23">
        <v>10721300</v>
      </c>
      <c r="G4222" s="26" t="s">
        <v>147</v>
      </c>
      <c r="H4222" s="27">
        <v>31500</v>
      </c>
      <c r="I4222" s="215">
        <v>30000</v>
      </c>
      <c r="J4222" s="27">
        <v>118500</v>
      </c>
      <c r="K4222" s="27">
        <f t="shared" si="112"/>
        <v>150000</v>
      </c>
      <c r="L4222" s="199"/>
    </row>
    <row r="4223" spans="1:12" x14ac:dyDescent="0.35">
      <c r="A4223" s="23">
        <v>22020201</v>
      </c>
      <c r="B4223" s="437" t="s">
        <v>2890</v>
      </c>
      <c r="C4223" s="23">
        <v>70131</v>
      </c>
      <c r="D4223" s="24">
        <v>0</v>
      </c>
      <c r="E4223" s="25">
        <v>2101</v>
      </c>
      <c r="F4223" s="23">
        <v>10721300</v>
      </c>
      <c r="G4223" s="26" t="s">
        <v>147</v>
      </c>
      <c r="H4223" s="27">
        <v>917280</v>
      </c>
      <c r="I4223" s="215">
        <v>180000</v>
      </c>
      <c r="J4223" s="27"/>
      <c r="K4223" s="27">
        <f t="shared" si="112"/>
        <v>917280</v>
      </c>
      <c r="L4223" s="199"/>
    </row>
    <row r="4224" spans="1:12" x14ac:dyDescent="0.35">
      <c r="A4224" s="23">
        <v>22020201</v>
      </c>
      <c r="B4224" s="437" t="s">
        <v>2890</v>
      </c>
      <c r="C4224" s="23">
        <v>70133</v>
      </c>
      <c r="D4224" s="24">
        <v>0</v>
      </c>
      <c r="E4224" s="25">
        <v>2101</v>
      </c>
      <c r="F4224" s="23">
        <v>10721300</v>
      </c>
      <c r="G4224" s="26" t="s">
        <v>147</v>
      </c>
      <c r="H4224" s="27">
        <v>2587200</v>
      </c>
      <c r="I4224" s="215">
        <v>1802000</v>
      </c>
      <c r="J4224" s="27">
        <v>1000000</v>
      </c>
      <c r="K4224" s="27">
        <f t="shared" si="112"/>
        <v>3587200</v>
      </c>
      <c r="L4224" s="199"/>
    </row>
    <row r="4225" spans="1:12" x14ac:dyDescent="0.35">
      <c r="A4225" s="23">
        <v>22020201</v>
      </c>
      <c r="B4225" s="437" t="s">
        <v>2890</v>
      </c>
      <c r="C4225" s="23">
        <v>70131</v>
      </c>
      <c r="D4225" s="24">
        <v>0</v>
      </c>
      <c r="E4225" s="25">
        <v>2101</v>
      </c>
      <c r="F4225" s="23">
        <v>10721300</v>
      </c>
      <c r="G4225" s="26" t="s">
        <v>147</v>
      </c>
      <c r="H4225" s="27">
        <v>273000</v>
      </c>
      <c r="I4225" s="215">
        <v>160000</v>
      </c>
      <c r="J4225" s="27">
        <v>177000</v>
      </c>
      <c r="K4225" s="27">
        <f t="shared" si="112"/>
        <v>450000</v>
      </c>
      <c r="L4225" s="199"/>
    </row>
    <row r="4226" spans="1:12" x14ac:dyDescent="0.35">
      <c r="A4226" s="23">
        <v>22020201</v>
      </c>
      <c r="B4226" s="437" t="s">
        <v>2890</v>
      </c>
      <c r="C4226" s="23">
        <v>70131</v>
      </c>
      <c r="D4226" s="24">
        <v>0</v>
      </c>
      <c r="E4226" s="25">
        <v>2101</v>
      </c>
      <c r="F4226" s="23">
        <v>10721300</v>
      </c>
      <c r="G4226" s="26" t="s">
        <v>147</v>
      </c>
      <c r="H4226" s="27">
        <v>240000</v>
      </c>
      <c r="I4226" s="215"/>
      <c r="J4226" s="41"/>
      <c r="K4226" s="27">
        <f t="shared" si="112"/>
        <v>240000</v>
      </c>
      <c r="L4226" s="199"/>
    </row>
    <row r="4227" spans="1:12" x14ac:dyDescent="0.35">
      <c r="A4227" s="23">
        <v>22020201</v>
      </c>
      <c r="B4227" s="437" t="s">
        <v>2890</v>
      </c>
      <c r="C4227" s="23">
        <v>70131</v>
      </c>
      <c r="D4227" s="24">
        <v>0</v>
      </c>
      <c r="E4227" s="25">
        <v>2101</v>
      </c>
      <c r="F4227" s="23">
        <v>10721300</v>
      </c>
      <c r="G4227" s="26" t="s">
        <v>147</v>
      </c>
      <c r="H4227" s="27">
        <v>21000</v>
      </c>
      <c r="I4227" s="215">
        <v>10000</v>
      </c>
      <c r="J4227" s="27">
        <v>40000</v>
      </c>
      <c r="K4227" s="27">
        <f t="shared" si="112"/>
        <v>61000</v>
      </c>
      <c r="L4227" s="199"/>
    </row>
    <row r="4228" spans="1:12" x14ac:dyDescent="0.35">
      <c r="A4228" s="23">
        <v>22020201</v>
      </c>
      <c r="B4228" s="437" t="s">
        <v>2890</v>
      </c>
      <c r="C4228" s="23">
        <v>70131</v>
      </c>
      <c r="D4228" s="24">
        <v>0</v>
      </c>
      <c r="E4228" s="25">
        <v>2101</v>
      </c>
      <c r="F4228" s="23">
        <v>10721300</v>
      </c>
      <c r="G4228" s="26" t="s">
        <v>147</v>
      </c>
      <c r="H4228" s="67">
        <v>160160</v>
      </c>
      <c r="I4228" s="224"/>
      <c r="J4228" s="68"/>
      <c r="K4228" s="67">
        <f t="shared" si="112"/>
        <v>160160</v>
      </c>
      <c r="L4228" s="199"/>
    </row>
    <row r="4229" spans="1:12" x14ac:dyDescent="0.35">
      <c r="A4229" s="23">
        <v>22020201</v>
      </c>
      <c r="B4229" s="437" t="s">
        <v>2890</v>
      </c>
      <c r="C4229" s="23">
        <v>70131</v>
      </c>
      <c r="D4229" s="24">
        <v>0</v>
      </c>
      <c r="E4229" s="23">
        <v>2101</v>
      </c>
      <c r="F4229" s="23">
        <v>10721300</v>
      </c>
      <c r="G4229" s="26" t="s">
        <v>147</v>
      </c>
      <c r="H4229" s="27">
        <v>85890</v>
      </c>
      <c r="I4229" s="215">
        <v>40900</v>
      </c>
      <c r="J4229" s="27">
        <v>30000</v>
      </c>
      <c r="K4229" s="27">
        <f t="shared" si="112"/>
        <v>115890</v>
      </c>
      <c r="L4229" s="199"/>
    </row>
    <row r="4230" spans="1:12" x14ac:dyDescent="0.35">
      <c r="A4230" s="23">
        <v>22020201</v>
      </c>
      <c r="B4230" s="437" t="s">
        <v>2890</v>
      </c>
      <c r="C4230" s="23">
        <v>70133</v>
      </c>
      <c r="D4230" s="24">
        <v>0</v>
      </c>
      <c r="E4230" s="25">
        <v>2101</v>
      </c>
      <c r="F4230" s="23">
        <v>10721300</v>
      </c>
      <c r="G4230" s="26" t="s">
        <v>147</v>
      </c>
      <c r="H4230" s="67">
        <v>126000</v>
      </c>
      <c r="I4230" s="224">
        <v>30000</v>
      </c>
      <c r="J4230" s="67"/>
      <c r="K4230" s="67">
        <f t="shared" si="112"/>
        <v>126000</v>
      </c>
      <c r="L4230" s="199"/>
    </row>
    <row r="4231" spans="1:12" x14ac:dyDescent="0.35">
      <c r="A4231" s="23">
        <v>22020201</v>
      </c>
      <c r="B4231" s="437" t="s">
        <v>2890</v>
      </c>
      <c r="C4231" s="23">
        <v>70131</v>
      </c>
      <c r="D4231" s="24">
        <v>0</v>
      </c>
      <c r="E4231" s="25">
        <v>2101</v>
      </c>
      <c r="F4231" s="23">
        <v>10721300</v>
      </c>
      <c r="G4231" s="26" t="s">
        <v>147</v>
      </c>
      <c r="H4231" s="68">
        <v>105000</v>
      </c>
      <c r="I4231" s="226"/>
      <c r="J4231" s="67"/>
      <c r="K4231" s="67">
        <f t="shared" si="112"/>
        <v>105000</v>
      </c>
      <c r="L4231" s="199"/>
    </row>
    <row r="4232" spans="1:12" x14ac:dyDescent="0.35">
      <c r="A4232" s="23">
        <v>22020201</v>
      </c>
      <c r="B4232" s="437" t="s">
        <v>2890</v>
      </c>
      <c r="C4232" s="23">
        <v>70133</v>
      </c>
      <c r="D4232" s="24">
        <v>0</v>
      </c>
      <c r="E4232" s="25">
        <v>2101</v>
      </c>
      <c r="F4232" s="23">
        <v>10721300</v>
      </c>
      <c r="G4232" s="26" t="s">
        <v>147</v>
      </c>
      <c r="H4232" s="27">
        <v>210000</v>
      </c>
      <c r="I4232" s="215">
        <v>30000</v>
      </c>
      <c r="J4232" s="27"/>
      <c r="K4232" s="27">
        <f t="shared" si="112"/>
        <v>210000</v>
      </c>
      <c r="L4232" s="199"/>
    </row>
    <row r="4233" spans="1:12" x14ac:dyDescent="0.35">
      <c r="A4233" s="23">
        <v>22020201</v>
      </c>
      <c r="B4233" s="437" t="s">
        <v>2890</v>
      </c>
      <c r="C4233" s="23">
        <v>70133</v>
      </c>
      <c r="D4233" s="24">
        <v>0</v>
      </c>
      <c r="E4233" s="25">
        <v>2101</v>
      </c>
      <c r="F4233" s="23">
        <v>10721300</v>
      </c>
      <c r="G4233" s="26" t="s">
        <v>147</v>
      </c>
      <c r="H4233" s="27">
        <v>3680250</v>
      </c>
      <c r="I4233" s="215">
        <v>1885550</v>
      </c>
      <c r="J4233" s="27"/>
      <c r="K4233" s="39">
        <f t="shared" si="112"/>
        <v>3680250</v>
      </c>
      <c r="L4233" s="199"/>
    </row>
    <row r="4234" spans="1:12" x14ac:dyDescent="0.35">
      <c r="A4234" s="23">
        <v>22020201</v>
      </c>
      <c r="B4234" s="437" t="s">
        <v>2890</v>
      </c>
      <c r="C4234" s="23">
        <v>70131</v>
      </c>
      <c r="D4234" s="24">
        <v>0</v>
      </c>
      <c r="E4234" s="25">
        <v>2101</v>
      </c>
      <c r="F4234" s="23">
        <v>10721300</v>
      </c>
      <c r="G4234" s="26" t="s">
        <v>147</v>
      </c>
      <c r="H4234" s="67">
        <v>105000</v>
      </c>
      <c r="I4234" s="224"/>
      <c r="J4234" s="67"/>
      <c r="K4234" s="67">
        <f t="shared" si="112"/>
        <v>105000</v>
      </c>
      <c r="L4234" s="199"/>
    </row>
    <row r="4235" spans="1:12" x14ac:dyDescent="0.35">
      <c r="A4235" s="23">
        <v>22020201</v>
      </c>
      <c r="B4235" s="437" t="s">
        <v>2890</v>
      </c>
      <c r="C4235" s="23">
        <v>71033</v>
      </c>
      <c r="D4235" s="24">
        <v>0</v>
      </c>
      <c r="E4235" s="25">
        <v>1100</v>
      </c>
      <c r="F4235" s="23">
        <v>10721300</v>
      </c>
      <c r="G4235" s="26" t="s">
        <v>147</v>
      </c>
      <c r="H4235" s="27">
        <v>1460867.52</v>
      </c>
      <c r="I4235" s="282">
        <v>55000</v>
      </c>
      <c r="J4235" s="27"/>
      <c r="K4235" s="27">
        <f t="shared" si="112"/>
        <v>1460867.52</v>
      </c>
      <c r="L4235" s="199"/>
    </row>
    <row r="4236" spans="1:12" x14ac:dyDescent="0.35">
      <c r="A4236" s="23">
        <v>22020201</v>
      </c>
      <c r="B4236" s="437" t="s">
        <v>2890</v>
      </c>
      <c r="C4236" s="23">
        <v>70131</v>
      </c>
      <c r="D4236" s="24">
        <v>0</v>
      </c>
      <c r="E4236" s="25">
        <v>2101</v>
      </c>
      <c r="F4236" s="23">
        <v>10721300</v>
      </c>
      <c r="G4236" s="26" t="s">
        <v>147</v>
      </c>
      <c r="H4236" s="27">
        <v>740250</v>
      </c>
      <c r="I4236" s="215">
        <v>180970</v>
      </c>
      <c r="J4236" s="27">
        <v>200000</v>
      </c>
      <c r="K4236" s="27">
        <f t="shared" si="112"/>
        <v>940250</v>
      </c>
      <c r="L4236" s="200"/>
    </row>
    <row r="4237" spans="1:12" x14ac:dyDescent="0.35">
      <c r="A4237" s="23">
        <v>22020201</v>
      </c>
      <c r="B4237" s="437" t="s">
        <v>2890</v>
      </c>
      <c r="C4237" s="23">
        <v>70131</v>
      </c>
      <c r="D4237" s="24">
        <v>0</v>
      </c>
      <c r="E4237" s="25">
        <v>2101</v>
      </c>
      <c r="F4237" s="23">
        <v>10721300</v>
      </c>
      <c r="G4237" s="26" t="s">
        <v>147</v>
      </c>
      <c r="H4237" s="27">
        <v>103320</v>
      </c>
      <c r="I4237" s="215"/>
      <c r="J4237" s="27"/>
      <c r="K4237" s="27">
        <f t="shared" si="112"/>
        <v>103320</v>
      </c>
      <c r="L4237" s="201"/>
    </row>
    <row r="4238" spans="1:12" x14ac:dyDescent="0.35">
      <c r="A4238" s="23">
        <v>22020201</v>
      </c>
      <c r="B4238" s="437" t="s">
        <v>2891</v>
      </c>
      <c r="C4238" s="23">
        <v>70131</v>
      </c>
      <c r="D4238" s="24">
        <v>0</v>
      </c>
      <c r="E4238" s="25">
        <v>2101</v>
      </c>
      <c r="F4238" s="23">
        <v>10720500</v>
      </c>
      <c r="G4238" s="26" t="s">
        <v>147</v>
      </c>
      <c r="H4238" s="67">
        <v>4110729</v>
      </c>
      <c r="I4238" s="224">
        <v>1566400</v>
      </c>
      <c r="J4238" s="67">
        <v>389271</v>
      </c>
      <c r="K4238" s="67">
        <f t="shared" si="112"/>
        <v>4500000</v>
      </c>
      <c r="L4238" s="199"/>
    </row>
    <row r="4239" spans="1:12" x14ac:dyDescent="0.35">
      <c r="A4239" s="411">
        <v>22020201</v>
      </c>
      <c r="B4239" s="437" t="s">
        <v>2891</v>
      </c>
      <c r="C4239" s="411">
        <v>70131</v>
      </c>
      <c r="D4239" s="411" t="s">
        <v>192</v>
      </c>
      <c r="E4239" s="413" t="s">
        <v>193</v>
      </c>
      <c r="F4239" s="411">
        <v>10721300</v>
      </c>
      <c r="G4239" s="416" t="s">
        <v>147</v>
      </c>
      <c r="H4239" s="419">
        <v>76822.2</v>
      </c>
      <c r="I4239" s="422"/>
      <c r="J4239" s="425"/>
      <c r="K4239" s="538">
        <f t="shared" si="112"/>
        <v>76822.2</v>
      </c>
      <c r="L4239" s="395"/>
    </row>
    <row r="4240" spans="1:12" x14ac:dyDescent="0.35">
      <c r="A4240" s="23">
        <v>22020201</v>
      </c>
      <c r="B4240" s="437" t="s">
        <v>2891</v>
      </c>
      <c r="C4240" s="23">
        <v>70133</v>
      </c>
      <c r="D4240" s="24">
        <v>0</v>
      </c>
      <c r="E4240" s="25">
        <v>2101</v>
      </c>
      <c r="F4240" s="23">
        <v>10721300</v>
      </c>
      <c r="G4240" s="26" t="s">
        <v>147</v>
      </c>
      <c r="H4240" s="27">
        <v>200000</v>
      </c>
      <c r="I4240" s="215">
        <v>7500</v>
      </c>
      <c r="J4240" s="41"/>
      <c r="K4240" s="27">
        <f t="shared" si="112"/>
        <v>200000</v>
      </c>
      <c r="L4240" s="200"/>
    </row>
    <row r="4241" spans="1:12" x14ac:dyDescent="0.35">
      <c r="A4241" s="23">
        <v>22020201</v>
      </c>
      <c r="B4241" s="437" t="s">
        <v>2891</v>
      </c>
      <c r="C4241" s="23">
        <v>70131</v>
      </c>
      <c r="D4241" s="24">
        <v>0</v>
      </c>
      <c r="E4241" s="25">
        <v>2101</v>
      </c>
      <c r="F4241" s="23">
        <v>10721300</v>
      </c>
      <c r="G4241" s="26" t="s">
        <v>147</v>
      </c>
      <c r="H4241" s="67">
        <v>2502097.5840000003</v>
      </c>
      <c r="I4241" s="224"/>
      <c r="J4241" s="67"/>
      <c r="K4241" s="67">
        <f t="shared" si="112"/>
        <v>2502097.5840000003</v>
      </c>
      <c r="L4241" s="199"/>
    </row>
    <row r="4242" spans="1:12" x14ac:dyDescent="0.35">
      <c r="A4242" s="23">
        <v>22020201</v>
      </c>
      <c r="B4242" s="437" t="s">
        <v>2891</v>
      </c>
      <c r="C4242" s="23">
        <v>70133</v>
      </c>
      <c r="D4242" s="24">
        <v>0</v>
      </c>
      <c r="E4242" s="25">
        <v>2101</v>
      </c>
      <c r="F4242" s="23">
        <v>10721300</v>
      </c>
      <c r="G4242" s="26" t="s">
        <v>147</v>
      </c>
      <c r="H4242" s="27">
        <v>101640</v>
      </c>
      <c r="I4242" s="215"/>
      <c r="J4242" s="41"/>
      <c r="K4242" s="27">
        <f t="shared" si="112"/>
        <v>101640</v>
      </c>
      <c r="L4242" s="199"/>
    </row>
    <row r="4243" spans="1:12" x14ac:dyDescent="0.35">
      <c r="A4243" s="23">
        <v>22020201</v>
      </c>
      <c r="B4243" s="437" t="s">
        <v>2891</v>
      </c>
      <c r="C4243" s="23">
        <v>70133</v>
      </c>
      <c r="D4243" s="24">
        <v>0</v>
      </c>
      <c r="E4243" s="25">
        <v>2101</v>
      </c>
      <c r="F4243" s="23">
        <v>10721300</v>
      </c>
      <c r="G4243" s="26" t="s">
        <v>147</v>
      </c>
      <c r="H4243" s="27">
        <v>518700</v>
      </c>
      <c r="I4243" s="215">
        <v>41500</v>
      </c>
      <c r="J4243" s="27"/>
      <c r="K4243" s="27">
        <f t="shared" si="112"/>
        <v>518700</v>
      </c>
      <c r="L4243" s="199"/>
    </row>
    <row r="4244" spans="1:12" x14ac:dyDescent="0.35">
      <c r="A4244" s="23">
        <v>22020201</v>
      </c>
      <c r="B4244" s="437" t="s">
        <v>2891</v>
      </c>
      <c r="C4244" s="23">
        <v>70133</v>
      </c>
      <c r="D4244" s="24">
        <v>0</v>
      </c>
      <c r="E4244" s="25">
        <v>2101</v>
      </c>
      <c r="F4244" s="23">
        <v>10721300</v>
      </c>
      <c r="G4244" s="26" t="s">
        <v>147</v>
      </c>
      <c r="H4244" s="67" t="s">
        <v>20</v>
      </c>
      <c r="I4244" s="224"/>
      <c r="J4244" s="68"/>
      <c r="K4244" s="83">
        <f t="shared" si="112"/>
        <v>0</v>
      </c>
      <c r="L4244" s="199"/>
    </row>
    <row r="4245" spans="1:12" x14ac:dyDescent="0.35">
      <c r="A4245" s="23">
        <v>22020201</v>
      </c>
      <c r="B4245" s="437" t="s">
        <v>2891</v>
      </c>
      <c r="C4245" s="23">
        <v>70740</v>
      </c>
      <c r="D4245" s="24">
        <v>0</v>
      </c>
      <c r="E4245" s="25">
        <v>2101</v>
      </c>
      <c r="F4245" s="23">
        <v>10721300</v>
      </c>
      <c r="G4245" s="26" t="s">
        <v>147</v>
      </c>
      <c r="H4245" s="27">
        <v>235515</v>
      </c>
      <c r="I4245" s="215">
        <v>64000</v>
      </c>
      <c r="J4245" s="27"/>
      <c r="K4245" s="27">
        <f t="shared" si="112"/>
        <v>235515</v>
      </c>
      <c r="L4245" s="200"/>
    </row>
    <row r="4246" spans="1:12" x14ac:dyDescent="0.35">
      <c r="A4246" s="23">
        <v>22020201</v>
      </c>
      <c r="B4246" s="437" t="s">
        <v>2891</v>
      </c>
      <c r="C4246" s="23">
        <v>70131</v>
      </c>
      <c r="D4246" s="24">
        <v>0</v>
      </c>
      <c r="E4246" s="25">
        <v>2101</v>
      </c>
      <c r="F4246" s="23">
        <v>10721300</v>
      </c>
      <c r="G4246" s="26" t="s">
        <v>147</v>
      </c>
      <c r="H4246" s="27">
        <v>406560</v>
      </c>
      <c r="I4246" s="215">
        <v>323000</v>
      </c>
      <c r="J4246" s="27"/>
      <c r="K4246" s="27">
        <f>H4246+J4246</f>
        <v>406560</v>
      </c>
      <c r="L4246" s="199"/>
    </row>
    <row r="4247" spans="1:12" x14ac:dyDescent="0.35">
      <c r="A4247" s="23">
        <v>22020201</v>
      </c>
      <c r="B4247" s="437" t="s">
        <v>2891</v>
      </c>
      <c r="C4247" s="23">
        <v>70131</v>
      </c>
      <c r="D4247" s="24">
        <v>0</v>
      </c>
      <c r="E4247" s="25">
        <v>2101</v>
      </c>
      <c r="F4247" s="23">
        <v>10721300</v>
      </c>
      <c r="G4247" s="26" t="s">
        <v>147</v>
      </c>
      <c r="H4247" s="67">
        <v>201823</v>
      </c>
      <c r="I4247" s="224">
        <v>148493</v>
      </c>
      <c r="J4247" s="67"/>
      <c r="K4247" s="67">
        <f t="shared" ref="K4247:K4280" si="113">SUM(H4247,J4247)</f>
        <v>201823</v>
      </c>
      <c r="L4247" s="199"/>
    </row>
    <row r="4248" spans="1:12" x14ac:dyDescent="0.35">
      <c r="A4248" s="23">
        <v>22020201</v>
      </c>
      <c r="B4248" s="437" t="s">
        <v>2891</v>
      </c>
      <c r="C4248" s="23">
        <v>70133</v>
      </c>
      <c r="D4248" s="24">
        <v>0</v>
      </c>
      <c r="E4248" s="25">
        <v>2101</v>
      </c>
      <c r="F4248" s="23">
        <v>10721300</v>
      </c>
      <c r="G4248" s="26" t="s">
        <v>147</v>
      </c>
      <c r="H4248" s="27">
        <v>500000</v>
      </c>
      <c r="I4248" s="215"/>
      <c r="J4248" s="41">
        <v>500000</v>
      </c>
      <c r="K4248" s="27">
        <f t="shared" si="113"/>
        <v>1000000</v>
      </c>
      <c r="L4248" s="199"/>
    </row>
    <row r="4249" spans="1:12" x14ac:dyDescent="0.35">
      <c r="A4249" s="23">
        <v>22020201</v>
      </c>
      <c r="B4249" s="437" t="s">
        <v>2891</v>
      </c>
      <c r="C4249" s="23">
        <v>70133</v>
      </c>
      <c r="D4249" s="24">
        <v>0</v>
      </c>
      <c r="E4249" s="25">
        <v>2101</v>
      </c>
      <c r="F4249" s="23">
        <v>10721300</v>
      </c>
      <c r="G4249" s="26" t="s">
        <v>147</v>
      </c>
      <c r="H4249" s="27">
        <v>283500</v>
      </c>
      <c r="I4249" s="215">
        <v>70000</v>
      </c>
      <c r="J4249" s="27"/>
      <c r="K4249" s="27">
        <f t="shared" si="113"/>
        <v>283500</v>
      </c>
      <c r="L4249" s="199"/>
    </row>
    <row r="4250" spans="1:12" x14ac:dyDescent="0.35">
      <c r="A4250" s="23">
        <v>22020201</v>
      </c>
      <c r="B4250" s="437" t="s">
        <v>2891</v>
      </c>
      <c r="C4250" s="23">
        <v>70133</v>
      </c>
      <c r="D4250" s="24">
        <v>0</v>
      </c>
      <c r="E4250" s="25">
        <v>2101</v>
      </c>
      <c r="F4250" s="23">
        <v>10721300</v>
      </c>
      <c r="G4250" s="26" t="s">
        <v>147</v>
      </c>
      <c r="H4250" s="27">
        <v>304500</v>
      </c>
      <c r="I4250" s="215">
        <v>193000</v>
      </c>
      <c r="J4250" s="27"/>
      <c r="K4250" s="27">
        <f t="shared" si="113"/>
        <v>304500</v>
      </c>
      <c r="L4250" s="199"/>
    </row>
    <row r="4251" spans="1:12" x14ac:dyDescent="0.35">
      <c r="A4251" s="23">
        <v>22020201</v>
      </c>
      <c r="B4251" s="437" t="s">
        <v>2892</v>
      </c>
      <c r="C4251" s="23">
        <v>70133</v>
      </c>
      <c r="D4251" s="24">
        <v>0</v>
      </c>
      <c r="E4251" s="25">
        <v>2101</v>
      </c>
      <c r="F4251" s="23">
        <v>10721300</v>
      </c>
      <c r="G4251" s="26" t="s">
        <v>147</v>
      </c>
      <c r="H4251" s="27">
        <v>558180</v>
      </c>
      <c r="I4251" s="215">
        <v>117500</v>
      </c>
      <c r="J4251" s="27"/>
      <c r="K4251" s="27">
        <f t="shared" si="113"/>
        <v>558180</v>
      </c>
      <c r="L4251" s="199"/>
    </row>
    <row r="4252" spans="1:12" x14ac:dyDescent="0.35">
      <c r="A4252" s="23">
        <v>22020201</v>
      </c>
      <c r="B4252" s="437" t="s">
        <v>2892</v>
      </c>
      <c r="C4252" s="23">
        <v>70133</v>
      </c>
      <c r="D4252" s="24">
        <v>0</v>
      </c>
      <c r="E4252" s="25">
        <v>2101</v>
      </c>
      <c r="F4252" s="23">
        <v>10721300</v>
      </c>
      <c r="G4252" s="26" t="s">
        <v>147</v>
      </c>
      <c r="H4252" s="27">
        <v>4148094.3</v>
      </c>
      <c r="I4252" s="215">
        <v>500000</v>
      </c>
      <c r="J4252" s="27">
        <v>3500000</v>
      </c>
      <c r="K4252" s="27">
        <f t="shared" si="113"/>
        <v>7648094.2999999998</v>
      </c>
      <c r="L4252" s="199"/>
    </row>
    <row r="4253" spans="1:12" x14ac:dyDescent="0.35">
      <c r="A4253" s="23">
        <v>22020201</v>
      </c>
      <c r="B4253" s="437" t="s">
        <v>2892</v>
      </c>
      <c r="C4253" s="23">
        <v>70131</v>
      </c>
      <c r="D4253" s="24">
        <v>0</v>
      </c>
      <c r="E4253" s="25">
        <v>2101</v>
      </c>
      <c r="F4253" s="23">
        <v>10721300</v>
      </c>
      <c r="G4253" s="26" t="s">
        <v>147</v>
      </c>
      <c r="H4253" s="27">
        <v>3306891</v>
      </c>
      <c r="I4253" s="215">
        <v>1132049</v>
      </c>
      <c r="J4253" s="27"/>
      <c r="K4253" s="27">
        <f t="shared" si="113"/>
        <v>3306891</v>
      </c>
      <c r="L4253" s="199"/>
    </row>
    <row r="4254" spans="1:12" x14ac:dyDescent="0.35">
      <c r="A4254" s="23">
        <v>22020201</v>
      </c>
      <c r="B4254" s="437" t="s">
        <v>2893</v>
      </c>
      <c r="C4254" s="23">
        <v>70131</v>
      </c>
      <c r="D4254" s="24">
        <v>0</v>
      </c>
      <c r="E4254" s="25">
        <v>2101</v>
      </c>
      <c r="F4254" s="23">
        <v>10721300</v>
      </c>
      <c r="G4254" s="26" t="s">
        <v>147</v>
      </c>
      <c r="H4254" s="67">
        <v>20000</v>
      </c>
      <c r="I4254" s="224"/>
      <c r="J4254" s="68"/>
      <c r="K4254" s="67">
        <f t="shared" si="113"/>
        <v>20000</v>
      </c>
      <c r="L4254" s="199"/>
    </row>
    <row r="4255" spans="1:12" x14ac:dyDescent="0.35">
      <c r="A4255" s="23">
        <v>22020201</v>
      </c>
      <c r="B4255" s="437" t="s">
        <v>2893</v>
      </c>
      <c r="C4255" s="23">
        <v>70131</v>
      </c>
      <c r="D4255" s="24">
        <v>0</v>
      </c>
      <c r="E4255" s="25">
        <v>2101</v>
      </c>
      <c r="F4255" s="23">
        <v>10721300</v>
      </c>
      <c r="G4255" s="26" t="s">
        <v>147</v>
      </c>
      <c r="H4255" s="67">
        <v>42000</v>
      </c>
      <c r="I4255" s="224">
        <v>20000</v>
      </c>
      <c r="J4255" s="67"/>
      <c r="K4255" s="67">
        <f t="shared" si="113"/>
        <v>42000</v>
      </c>
      <c r="L4255" s="199"/>
    </row>
    <row r="4256" spans="1:12" x14ac:dyDescent="0.35">
      <c r="A4256" s="23">
        <v>22020201</v>
      </c>
      <c r="B4256" s="437" t="s">
        <v>2893</v>
      </c>
      <c r="C4256" s="23">
        <v>70133</v>
      </c>
      <c r="D4256" s="24">
        <v>0</v>
      </c>
      <c r="E4256" s="25">
        <v>2101</v>
      </c>
      <c r="F4256" s="23">
        <v>10721300</v>
      </c>
      <c r="G4256" s="26" t="s">
        <v>147</v>
      </c>
      <c r="H4256" s="67">
        <v>5465670</v>
      </c>
      <c r="I4256" s="224">
        <v>646000</v>
      </c>
      <c r="J4256" s="67"/>
      <c r="K4256" s="67">
        <f t="shared" si="113"/>
        <v>5465670</v>
      </c>
      <c r="L4256" s="199"/>
    </row>
    <row r="4257" spans="1:12" x14ac:dyDescent="0.35">
      <c r="A4257" s="23">
        <v>22020201</v>
      </c>
      <c r="B4257" s="437" t="s">
        <v>2893</v>
      </c>
      <c r="C4257" s="23">
        <v>70133</v>
      </c>
      <c r="D4257" s="24">
        <v>0</v>
      </c>
      <c r="E4257" s="25">
        <v>2101</v>
      </c>
      <c r="F4257" s="23">
        <v>10721300</v>
      </c>
      <c r="G4257" s="26" t="s">
        <v>147</v>
      </c>
      <c r="H4257" s="27">
        <v>787500</v>
      </c>
      <c r="I4257" s="215">
        <v>867233.13</v>
      </c>
      <c r="J4257" s="27"/>
      <c r="K4257" s="27">
        <f t="shared" si="113"/>
        <v>787500</v>
      </c>
      <c r="L4257" s="199"/>
    </row>
    <row r="4258" spans="1:12" x14ac:dyDescent="0.35">
      <c r="A4258" s="34">
        <v>22020201</v>
      </c>
      <c r="B4258" s="437" t="s">
        <v>2893</v>
      </c>
      <c r="C4258" s="34">
        <v>70131</v>
      </c>
      <c r="D4258" s="35">
        <v>0</v>
      </c>
      <c r="E4258" s="36">
        <v>2101</v>
      </c>
      <c r="F4258" s="34">
        <v>10721300</v>
      </c>
      <c r="G4258" s="37" t="s">
        <v>147</v>
      </c>
      <c r="H4258" s="70">
        <v>2682000</v>
      </c>
      <c r="I4258" s="223">
        <v>1486026.54</v>
      </c>
      <c r="J4258" s="94">
        <v>818000</v>
      </c>
      <c r="K4258" s="70">
        <f t="shared" si="113"/>
        <v>3500000</v>
      </c>
      <c r="L4258" s="198"/>
    </row>
    <row r="4259" spans="1:12" x14ac:dyDescent="0.35">
      <c r="A4259" s="23">
        <v>22020201</v>
      </c>
      <c r="B4259" s="437" t="s">
        <v>2893</v>
      </c>
      <c r="C4259" s="23">
        <v>70133</v>
      </c>
      <c r="D4259" s="24">
        <v>0</v>
      </c>
      <c r="E4259" s="25">
        <v>2101</v>
      </c>
      <c r="F4259" s="23">
        <v>10721300</v>
      </c>
      <c r="G4259" s="26" t="s">
        <v>147</v>
      </c>
      <c r="H4259" s="27">
        <v>2493810.9</v>
      </c>
      <c r="I4259" s="215">
        <v>12000</v>
      </c>
      <c r="J4259" s="27">
        <v>500000</v>
      </c>
      <c r="K4259" s="27">
        <f t="shared" si="113"/>
        <v>2993810.9</v>
      </c>
      <c r="L4259" s="199"/>
    </row>
    <row r="4260" spans="1:12" x14ac:dyDescent="0.35">
      <c r="A4260" s="23">
        <v>22020201</v>
      </c>
      <c r="B4260" s="437" t="s">
        <v>2893</v>
      </c>
      <c r="C4260" s="23">
        <v>70133</v>
      </c>
      <c r="D4260" s="24">
        <v>0</v>
      </c>
      <c r="E4260" s="25">
        <v>2101</v>
      </c>
      <c r="F4260" s="23">
        <v>10721300</v>
      </c>
      <c r="G4260" s="26" t="s">
        <v>147</v>
      </c>
      <c r="H4260" s="101">
        <v>82386670.799999997</v>
      </c>
      <c r="I4260" s="255">
        <v>28286664.740000002</v>
      </c>
      <c r="J4260" s="101"/>
      <c r="K4260" s="101">
        <f t="shared" si="113"/>
        <v>82386670.799999997</v>
      </c>
      <c r="L4260" s="200"/>
    </row>
    <row r="4261" spans="1:12" x14ac:dyDescent="0.35">
      <c r="A4261" s="23">
        <v>22020201</v>
      </c>
      <c r="B4261" s="437" t="s">
        <v>2893</v>
      </c>
      <c r="C4261" s="23">
        <v>70133</v>
      </c>
      <c r="D4261" s="24">
        <v>0</v>
      </c>
      <c r="E4261" s="25">
        <v>2101</v>
      </c>
      <c r="F4261" s="23">
        <v>10721300</v>
      </c>
      <c r="G4261" s="26" t="s">
        <v>147</v>
      </c>
      <c r="H4261" s="101">
        <v>258300</v>
      </c>
      <c r="I4261" s="255">
        <v>198000</v>
      </c>
      <c r="J4261" s="101">
        <v>241700</v>
      </c>
      <c r="K4261" s="101">
        <f t="shared" si="113"/>
        <v>500000</v>
      </c>
      <c r="L4261" s="199"/>
    </row>
    <row r="4262" spans="1:12" x14ac:dyDescent="0.35">
      <c r="A4262" s="23">
        <v>22020201</v>
      </c>
      <c r="B4262" s="437" t="s">
        <v>2893</v>
      </c>
      <c r="C4262" s="23">
        <v>70131</v>
      </c>
      <c r="D4262" s="24">
        <v>0</v>
      </c>
      <c r="E4262" s="25">
        <v>2101</v>
      </c>
      <c r="F4262" s="23">
        <v>10721300</v>
      </c>
      <c r="G4262" s="26" t="s">
        <v>147</v>
      </c>
      <c r="H4262" s="101">
        <v>11504226.300000001</v>
      </c>
      <c r="I4262" s="255">
        <v>3049842.41</v>
      </c>
      <c r="J4262" s="101">
        <v>545616.11</v>
      </c>
      <c r="K4262" s="101">
        <f t="shared" si="113"/>
        <v>12049842.41</v>
      </c>
      <c r="L4262" s="199"/>
    </row>
    <row r="4263" spans="1:12" x14ac:dyDescent="0.35">
      <c r="A4263" s="23">
        <v>22020201</v>
      </c>
      <c r="B4263" s="437" t="s">
        <v>2893</v>
      </c>
      <c r="C4263" s="23">
        <v>70133</v>
      </c>
      <c r="D4263" s="24">
        <v>0</v>
      </c>
      <c r="E4263" s="25">
        <v>2101</v>
      </c>
      <c r="F4263" s="23">
        <v>10721300</v>
      </c>
      <c r="G4263" s="26" t="s">
        <v>147</v>
      </c>
      <c r="H4263" s="101">
        <v>2648310</v>
      </c>
      <c r="I4263" s="255">
        <v>2459186.25</v>
      </c>
      <c r="J4263" s="101"/>
      <c r="K4263" s="101">
        <f t="shared" si="113"/>
        <v>2648310</v>
      </c>
      <c r="L4263" s="200"/>
    </row>
    <row r="4264" spans="1:12" x14ac:dyDescent="0.35">
      <c r="A4264" s="23">
        <v>22020201</v>
      </c>
      <c r="B4264" s="437" t="s">
        <v>2893</v>
      </c>
      <c r="C4264" s="23">
        <v>70131</v>
      </c>
      <c r="D4264" s="24">
        <v>0</v>
      </c>
      <c r="E4264" s="25">
        <v>2101</v>
      </c>
      <c r="F4264" s="23">
        <v>10721300</v>
      </c>
      <c r="G4264" s="28" t="s">
        <v>147</v>
      </c>
      <c r="H4264" s="40">
        <v>5000000</v>
      </c>
      <c r="I4264" s="243">
        <v>2120123.48</v>
      </c>
      <c r="J4264" s="40"/>
      <c r="K4264" s="29">
        <f t="shared" si="113"/>
        <v>5000000</v>
      </c>
      <c r="L4264" s="199"/>
    </row>
    <row r="4265" spans="1:12" x14ac:dyDescent="0.35">
      <c r="A4265" s="78">
        <v>22020201</v>
      </c>
      <c r="B4265" s="437" t="s">
        <v>2893</v>
      </c>
      <c r="C4265" s="78">
        <v>70133</v>
      </c>
      <c r="D4265" s="137">
        <v>0</v>
      </c>
      <c r="E4265" s="78">
        <v>2101</v>
      </c>
      <c r="F4265" s="78">
        <v>10721300</v>
      </c>
      <c r="G4265" s="129" t="s">
        <v>147</v>
      </c>
      <c r="H4265" s="130">
        <v>497175</v>
      </c>
      <c r="I4265" s="262">
        <v>158250</v>
      </c>
      <c r="J4265" s="130"/>
      <c r="K4265" s="130">
        <f t="shared" si="113"/>
        <v>497175</v>
      </c>
      <c r="L4265" s="204" t="s">
        <v>2556</v>
      </c>
    </row>
    <row r="4266" spans="1:12" x14ac:dyDescent="0.35">
      <c r="A4266" s="54">
        <v>22020201</v>
      </c>
      <c r="B4266" s="437" t="s">
        <v>2893</v>
      </c>
      <c r="C4266" s="54">
        <v>70133</v>
      </c>
      <c r="D4266" s="55">
        <v>0</v>
      </c>
      <c r="E4266" s="56">
        <v>2101</v>
      </c>
      <c r="F4266" s="54">
        <v>10721300</v>
      </c>
      <c r="G4266" s="57" t="s">
        <v>147</v>
      </c>
      <c r="H4266" s="58">
        <v>45360000</v>
      </c>
      <c r="I4266" s="221">
        <v>14774450</v>
      </c>
      <c r="J4266" s="58"/>
      <c r="K4266" s="58">
        <f t="shared" si="113"/>
        <v>45360000</v>
      </c>
      <c r="L4266" s="204" t="s">
        <v>2557</v>
      </c>
    </row>
    <row r="4267" spans="1:12" x14ac:dyDescent="0.35">
      <c r="A4267" s="54">
        <v>22020201</v>
      </c>
      <c r="B4267" s="437" t="s">
        <v>2893</v>
      </c>
      <c r="C4267" s="54">
        <v>70131</v>
      </c>
      <c r="D4267" s="55">
        <v>0</v>
      </c>
      <c r="E4267" s="56">
        <v>2101</v>
      </c>
      <c r="F4267" s="54">
        <v>10721300</v>
      </c>
      <c r="G4267" s="57" t="s">
        <v>147</v>
      </c>
      <c r="H4267" s="117">
        <v>264000</v>
      </c>
      <c r="I4267" s="263"/>
      <c r="J4267" s="118"/>
      <c r="K4267" s="117">
        <f t="shared" si="113"/>
        <v>264000</v>
      </c>
      <c r="L4267" s="204" t="s">
        <v>2558</v>
      </c>
    </row>
    <row r="4268" spans="1:12" x14ac:dyDescent="0.35">
      <c r="A4268" s="23">
        <v>22020201</v>
      </c>
      <c r="B4268" s="437" t="s">
        <v>2893</v>
      </c>
      <c r="C4268" s="23">
        <v>70133</v>
      </c>
      <c r="D4268" s="24">
        <v>0</v>
      </c>
      <c r="E4268" s="25">
        <v>2101</v>
      </c>
      <c r="F4268" s="23">
        <v>10721300</v>
      </c>
      <c r="G4268" s="26" t="s">
        <v>147</v>
      </c>
      <c r="H4268" s="101">
        <v>50000</v>
      </c>
      <c r="I4268" s="255">
        <v>60000</v>
      </c>
      <c r="J4268" s="106">
        <v>300000</v>
      </c>
      <c r="K4268" s="101">
        <f t="shared" si="113"/>
        <v>350000</v>
      </c>
      <c r="L4268" s="199"/>
    </row>
    <row r="4269" spans="1:12" x14ac:dyDescent="0.35">
      <c r="A4269" s="23">
        <v>22020201</v>
      </c>
      <c r="B4269" s="437" t="s">
        <v>2893</v>
      </c>
      <c r="C4269" s="23">
        <v>70133</v>
      </c>
      <c r="D4269" s="24">
        <v>0</v>
      </c>
      <c r="E4269" s="25">
        <v>2101</v>
      </c>
      <c r="F4269" s="23">
        <v>10721300</v>
      </c>
      <c r="G4269" s="26" t="s">
        <v>147</v>
      </c>
      <c r="H4269" s="101">
        <v>1680000</v>
      </c>
      <c r="I4269" s="255">
        <v>2500000</v>
      </c>
      <c r="J4269" s="101">
        <v>4320000</v>
      </c>
      <c r="K4269" s="101">
        <f t="shared" si="113"/>
        <v>6000000</v>
      </c>
      <c r="L4269" s="199"/>
    </row>
    <row r="4270" spans="1:12" x14ac:dyDescent="0.35">
      <c r="A4270" s="23">
        <v>22020201</v>
      </c>
      <c r="B4270" s="437" t="s">
        <v>2893</v>
      </c>
      <c r="C4270" s="23">
        <v>70131</v>
      </c>
      <c r="D4270" s="24">
        <v>0</v>
      </c>
      <c r="E4270" s="25">
        <v>2101</v>
      </c>
      <c r="F4270" s="23">
        <v>10721300</v>
      </c>
      <c r="G4270" s="26" t="s">
        <v>147</v>
      </c>
      <c r="H4270" s="101">
        <v>17640</v>
      </c>
      <c r="I4270" s="255">
        <v>0</v>
      </c>
      <c r="J4270" s="101"/>
      <c r="K4270" s="101">
        <f t="shared" si="113"/>
        <v>17640</v>
      </c>
      <c r="L4270" s="199"/>
    </row>
    <row r="4271" spans="1:12" x14ac:dyDescent="0.35">
      <c r="A4271" s="23">
        <v>22020201</v>
      </c>
      <c r="B4271" s="437" t="s">
        <v>2893</v>
      </c>
      <c r="C4271" s="23">
        <v>70133</v>
      </c>
      <c r="D4271" s="24">
        <v>0</v>
      </c>
      <c r="E4271" s="23">
        <v>2101</v>
      </c>
      <c r="F4271" s="23">
        <v>10721300</v>
      </c>
      <c r="G4271" s="26" t="s">
        <v>147</v>
      </c>
      <c r="H4271" s="101">
        <v>310800</v>
      </c>
      <c r="I4271" s="255">
        <v>64000</v>
      </c>
      <c r="J4271" s="101"/>
      <c r="K4271" s="101">
        <f t="shared" si="113"/>
        <v>310800</v>
      </c>
      <c r="L4271" s="199"/>
    </row>
    <row r="4272" spans="1:12" x14ac:dyDescent="0.35">
      <c r="A4272" s="23">
        <v>22020201</v>
      </c>
      <c r="B4272" s="437" t="s">
        <v>2893</v>
      </c>
      <c r="C4272" s="23">
        <v>70131</v>
      </c>
      <c r="D4272" s="24">
        <v>0</v>
      </c>
      <c r="E4272" s="25">
        <v>2101</v>
      </c>
      <c r="F4272" s="23">
        <v>10721300</v>
      </c>
      <c r="G4272" s="26" t="s">
        <v>147</v>
      </c>
      <c r="H4272" s="101">
        <v>879037</v>
      </c>
      <c r="I4272" s="255">
        <v>340557</v>
      </c>
      <c r="J4272" s="101"/>
      <c r="K4272" s="101">
        <f t="shared" si="113"/>
        <v>879037</v>
      </c>
      <c r="L4272" s="199"/>
    </row>
    <row r="4273" spans="1:12" x14ac:dyDescent="0.35">
      <c r="A4273" s="23">
        <v>22020104</v>
      </c>
      <c r="B4273" s="437" t="s">
        <v>2891</v>
      </c>
      <c r="C4273" s="23">
        <v>70133</v>
      </c>
      <c r="D4273" s="24">
        <v>0</v>
      </c>
      <c r="E4273" s="25">
        <v>2101</v>
      </c>
      <c r="F4273" s="23">
        <v>10721300</v>
      </c>
      <c r="G4273" s="26" t="s">
        <v>283</v>
      </c>
      <c r="H4273" s="27">
        <v>448975352.69999999</v>
      </c>
      <c r="I4273" s="215"/>
      <c r="J4273" s="27">
        <v>-100000000</v>
      </c>
      <c r="K4273" s="27">
        <f t="shared" si="113"/>
        <v>348975352.69999999</v>
      </c>
      <c r="L4273" s="200"/>
    </row>
    <row r="4274" spans="1:12" x14ac:dyDescent="0.35">
      <c r="A4274" s="23">
        <v>22020104</v>
      </c>
      <c r="B4274" s="437" t="s">
        <v>2891</v>
      </c>
      <c r="C4274" s="23">
        <v>70131</v>
      </c>
      <c r="D4274" s="24">
        <v>0</v>
      </c>
      <c r="E4274" s="25">
        <v>2101</v>
      </c>
      <c r="F4274" s="23">
        <v>10721300</v>
      </c>
      <c r="G4274" s="26" t="s">
        <v>283</v>
      </c>
      <c r="H4274" s="67">
        <v>5000000</v>
      </c>
      <c r="I4274" s="224"/>
      <c r="J4274" s="68"/>
      <c r="K4274" s="67">
        <f t="shared" si="113"/>
        <v>5000000</v>
      </c>
      <c r="L4274" s="199"/>
    </row>
    <row r="4275" spans="1:12" x14ac:dyDescent="0.35">
      <c r="A4275" s="23">
        <v>22020104</v>
      </c>
      <c r="B4275" s="437" t="s">
        <v>2892</v>
      </c>
      <c r="C4275" s="23">
        <v>70133</v>
      </c>
      <c r="D4275" s="24">
        <v>0</v>
      </c>
      <c r="E4275" s="25">
        <v>2101</v>
      </c>
      <c r="F4275" s="23">
        <v>10721300</v>
      </c>
      <c r="G4275" s="26" t="s">
        <v>283</v>
      </c>
      <c r="H4275" s="41">
        <v>1072487.9550000001</v>
      </c>
      <c r="I4275" s="220"/>
      <c r="J4275" s="27"/>
      <c r="K4275" s="27">
        <f t="shared" si="113"/>
        <v>1072487.9550000001</v>
      </c>
      <c r="L4275" s="199"/>
    </row>
    <row r="4276" spans="1:12" x14ac:dyDescent="0.35">
      <c r="A4276" s="23">
        <v>22020104</v>
      </c>
      <c r="B4276" s="437" t="s">
        <v>2893</v>
      </c>
      <c r="C4276" s="23">
        <v>70131</v>
      </c>
      <c r="D4276" s="24">
        <v>0</v>
      </c>
      <c r="E4276" s="25">
        <v>2101</v>
      </c>
      <c r="F4276" s="23">
        <v>10721300</v>
      </c>
      <c r="G4276" s="26" t="s">
        <v>283</v>
      </c>
      <c r="H4276" s="101">
        <v>300000</v>
      </c>
      <c r="I4276" s="255"/>
      <c r="J4276" s="102"/>
      <c r="K4276" s="101">
        <f t="shared" si="113"/>
        <v>300000</v>
      </c>
      <c r="L4276" s="199"/>
    </row>
    <row r="4277" spans="1:12" x14ac:dyDescent="0.35">
      <c r="A4277" s="23">
        <v>22020104</v>
      </c>
      <c r="B4277" s="437" t="s">
        <v>2893</v>
      </c>
      <c r="C4277" s="23">
        <v>70131</v>
      </c>
      <c r="D4277" s="24">
        <v>0</v>
      </c>
      <c r="E4277" s="25">
        <v>2101</v>
      </c>
      <c r="F4277" s="23">
        <v>7021300</v>
      </c>
      <c r="G4277" s="26" t="s">
        <v>283</v>
      </c>
      <c r="H4277" s="41">
        <v>4000000</v>
      </c>
      <c r="I4277" s="220"/>
      <c r="J4277" s="41"/>
      <c r="K4277" s="27">
        <f t="shared" si="113"/>
        <v>4000000</v>
      </c>
      <c r="L4277" s="199"/>
    </row>
    <row r="4278" spans="1:12" x14ac:dyDescent="0.35">
      <c r="A4278" s="23">
        <v>22020104</v>
      </c>
      <c r="B4278" s="437" t="s">
        <v>2893</v>
      </c>
      <c r="C4278" s="23">
        <v>70133</v>
      </c>
      <c r="D4278" s="24">
        <v>0</v>
      </c>
      <c r="E4278" s="25">
        <v>2101</v>
      </c>
      <c r="F4278" s="23">
        <v>10721300</v>
      </c>
      <c r="G4278" s="26" t="s">
        <v>283</v>
      </c>
      <c r="H4278" s="101">
        <v>697200</v>
      </c>
      <c r="I4278" s="255"/>
      <c r="J4278" s="101"/>
      <c r="K4278" s="101">
        <f t="shared" si="113"/>
        <v>697200</v>
      </c>
      <c r="L4278" s="199"/>
    </row>
    <row r="4279" spans="1:12" x14ac:dyDescent="0.35">
      <c r="A4279" s="23">
        <v>22020103</v>
      </c>
      <c r="B4279" s="437" t="s">
        <v>2891</v>
      </c>
      <c r="C4279" s="23">
        <v>70133</v>
      </c>
      <c r="D4279" s="24">
        <v>0</v>
      </c>
      <c r="E4279" s="25">
        <v>2101</v>
      </c>
      <c r="F4279" s="23">
        <v>10721300</v>
      </c>
      <c r="G4279" s="26" t="s">
        <v>282</v>
      </c>
      <c r="H4279" s="27">
        <v>10000000</v>
      </c>
      <c r="I4279" s="215"/>
      <c r="J4279" s="41"/>
      <c r="K4279" s="27">
        <f t="shared" si="113"/>
        <v>10000000</v>
      </c>
      <c r="L4279" s="200"/>
    </row>
    <row r="4280" spans="1:12" x14ac:dyDescent="0.35">
      <c r="A4280" s="23">
        <v>22020103</v>
      </c>
      <c r="B4280" s="437" t="s">
        <v>2891</v>
      </c>
      <c r="C4280" s="23">
        <v>70131</v>
      </c>
      <c r="D4280" s="24">
        <v>0</v>
      </c>
      <c r="E4280" s="25">
        <v>2101</v>
      </c>
      <c r="F4280" s="23">
        <v>10721300</v>
      </c>
      <c r="G4280" s="26" t="s">
        <v>282</v>
      </c>
      <c r="H4280" s="67">
        <v>10000000</v>
      </c>
      <c r="I4280" s="224"/>
      <c r="J4280" s="68"/>
      <c r="K4280" s="67">
        <f t="shared" si="113"/>
        <v>10000000</v>
      </c>
      <c r="L4280" s="199"/>
    </row>
    <row r="4281" spans="1:12" x14ac:dyDescent="0.35">
      <c r="A4281" s="23">
        <v>22020103</v>
      </c>
      <c r="B4281" s="437" t="s">
        <v>2891</v>
      </c>
      <c r="C4281" s="23">
        <v>70131</v>
      </c>
      <c r="D4281" s="24">
        <v>0</v>
      </c>
      <c r="E4281" s="25">
        <v>2101</v>
      </c>
      <c r="F4281" s="23">
        <v>10721300</v>
      </c>
      <c r="G4281" s="26" t="s">
        <v>282</v>
      </c>
      <c r="H4281" s="27">
        <v>745500</v>
      </c>
      <c r="I4281" s="215"/>
      <c r="J4281" s="27"/>
      <c r="K4281" s="27">
        <f>H4281+J4281</f>
        <v>745500</v>
      </c>
      <c r="L4281" s="199"/>
    </row>
    <row r="4282" spans="1:12" x14ac:dyDescent="0.35">
      <c r="A4282" s="23">
        <v>22020103</v>
      </c>
      <c r="B4282" s="437" t="s">
        <v>2892</v>
      </c>
      <c r="C4282" s="23">
        <v>70133</v>
      </c>
      <c r="D4282" s="24">
        <v>0</v>
      </c>
      <c r="E4282" s="25">
        <v>2101</v>
      </c>
      <c r="F4282" s="23">
        <v>10721300</v>
      </c>
      <c r="G4282" s="26" t="s">
        <v>282</v>
      </c>
      <c r="H4282" s="41">
        <v>9061500</v>
      </c>
      <c r="I4282" s="220">
        <v>208220</v>
      </c>
      <c r="J4282" s="27">
        <v>116000000</v>
      </c>
      <c r="K4282" s="27">
        <f t="shared" ref="K4282:K4291" si="114">SUM(H4282,J4282)</f>
        <v>125061500</v>
      </c>
      <c r="L4282" s="200"/>
    </row>
    <row r="4283" spans="1:12" x14ac:dyDescent="0.35">
      <c r="A4283" s="23">
        <v>22020103</v>
      </c>
      <c r="B4283" s="437" t="s">
        <v>2893</v>
      </c>
      <c r="C4283" s="23">
        <v>70131</v>
      </c>
      <c r="D4283" s="24">
        <v>0</v>
      </c>
      <c r="E4283" s="25">
        <v>2101</v>
      </c>
      <c r="F4283" s="23">
        <v>10721300</v>
      </c>
      <c r="G4283" s="26" t="s">
        <v>282</v>
      </c>
      <c r="H4283" s="67">
        <v>6000000</v>
      </c>
      <c r="I4283" s="224"/>
      <c r="J4283" s="68"/>
      <c r="K4283" s="67">
        <f t="shared" si="114"/>
        <v>6000000</v>
      </c>
      <c r="L4283" s="199"/>
    </row>
    <row r="4284" spans="1:12" x14ac:dyDescent="0.35">
      <c r="A4284" s="23">
        <v>22020103</v>
      </c>
      <c r="B4284" s="437" t="s">
        <v>2893</v>
      </c>
      <c r="C4284" s="23">
        <v>70133</v>
      </c>
      <c r="D4284" s="24">
        <v>0</v>
      </c>
      <c r="E4284" s="25">
        <v>2101</v>
      </c>
      <c r="F4284" s="23">
        <v>10721300</v>
      </c>
      <c r="G4284" s="26" t="s">
        <v>282</v>
      </c>
      <c r="H4284" s="101">
        <v>2000000</v>
      </c>
      <c r="I4284" s="255">
        <v>1305800</v>
      </c>
      <c r="J4284" s="106"/>
      <c r="K4284" s="101">
        <f t="shared" si="114"/>
        <v>2000000</v>
      </c>
      <c r="L4284" s="200"/>
    </row>
    <row r="4285" spans="1:12" x14ac:dyDescent="0.35">
      <c r="A4285" s="23">
        <v>22020103</v>
      </c>
      <c r="B4285" s="437" t="s">
        <v>2893</v>
      </c>
      <c r="C4285" s="23">
        <v>70131</v>
      </c>
      <c r="D4285" s="24">
        <v>0</v>
      </c>
      <c r="E4285" s="25">
        <v>2101</v>
      </c>
      <c r="F4285" s="23">
        <v>10721300</v>
      </c>
      <c r="G4285" s="26" t="s">
        <v>282</v>
      </c>
      <c r="H4285" s="101">
        <v>400000</v>
      </c>
      <c r="I4285" s="255"/>
      <c r="J4285" s="102"/>
      <c r="K4285" s="101">
        <f t="shared" si="114"/>
        <v>400000</v>
      </c>
      <c r="L4285" s="199"/>
    </row>
    <row r="4286" spans="1:12" x14ac:dyDescent="0.35">
      <c r="A4286" s="23">
        <v>22020103</v>
      </c>
      <c r="B4286" s="437" t="s">
        <v>2893</v>
      </c>
      <c r="C4286" s="23">
        <v>70133</v>
      </c>
      <c r="D4286" s="24">
        <v>0</v>
      </c>
      <c r="E4286" s="25">
        <v>2101</v>
      </c>
      <c r="F4286" s="23">
        <v>10721300</v>
      </c>
      <c r="G4286" s="26" t="s">
        <v>282</v>
      </c>
      <c r="H4286" s="101">
        <v>5000000</v>
      </c>
      <c r="I4286" s="255">
        <v>0</v>
      </c>
      <c r="J4286" s="106"/>
      <c r="K4286" s="101">
        <f t="shared" si="114"/>
        <v>5000000</v>
      </c>
      <c r="L4286" s="200"/>
    </row>
    <row r="4287" spans="1:12" x14ac:dyDescent="0.35">
      <c r="A4287" s="54">
        <v>22020103</v>
      </c>
      <c r="B4287" s="437" t="s">
        <v>2893</v>
      </c>
      <c r="C4287" s="54">
        <v>70133</v>
      </c>
      <c r="D4287" s="55">
        <v>0</v>
      </c>
      <c r="E4287" s="56">
        <v>2101</v>
      </c>
      <c r="F4287" s="54">
        <v>10721300</v>
      </c>
      <c r="G4287" s="57" t="s">
        <v>282</v>
      </c>
      <c r="H4287" s="58">
        <v>1871100</v>
      </c>
      <c r="I4287" s="221"/>
      <c r="J4287" s="87"/>
      <c r="K4287" s="58">
        <f t="shared" si="114"/>
        <v>1871100</v>
      </c>
      <c r="L4287" s="204" t="s">
        <v>2557</v>
      </c>
    </row>
    <row r="4288" spans="1:12" x14ac:dyDescent="0.35">
      <c r="A4288" s="23">
        <v>22020103</v>
      </c>
      <c r="B4288" s="437" t="s">
        <v>2893</v>
      </c>
      <c r="C4288" s="23">
        <v>70133</v>
      </c>
      <c r="D4288" s="24">
        <v>0</v>
      </c>
      <c r="E4288" s="25">
        <v>2101</v>
      </c>
      <c r="F4288" s="23">
        <v>10721300</v>
      </c>
      <c r="G4288" s="26" t="s">
        <v>282</v>
      </c>
      <c r="H4288" s="101">
        <v>240570</v>
      </c>
      <c r="I4288" s="255"/>
      <c r="J4288" s="106"/>
      <c r="K4288" s="101">
        <f t="shared" si="114"/>
        <v>240570</v>
      </c>
      <c r="L4288" s="199"/>
    </row>
    <row r="4289" spans="1:12" x14ac:dyDescent="0.35">
      <c r="A4289" s="23">
        <v>22020103</v>
      </c>
      <c r="B4289" s="437" t="s">
        <v>2893</v>
      </c>
      <c r="C4289" s="23">
        <v>70131</v>
      </c>
      <c r="D4289" s="24">
        <v>0</v>
      </c>
      <c r="E4289" s="25">
        <v>2101</v>
      </c>
      <c r="F4289" s="23">
        <v>10721300</v>
      </c>
      <c r="G4289" s="26" t="s">
        <v>282</v>
      </c>
      <c r="H4289" s="101">
        <v>1503603</v>
      </c>
      <c r="I4289" s="255"/>
      <c r="J4289" s="106"/>
      <c r="K4289" s="101">
        <f t="shared" si="114"/>
        <v>1503603</v>
      </c>
      <c r="L4289" s="199"/>
    </row>
    <row r="4290" spans="1:12" x14ac:dyDescent="0.35">
      <c r="A4290" s="23">
        <v>22020102</v>
      </c>
      <c r="B4290" s="437" t="s">
        <v>2890</v>
      </c>
      <c r="C4290" s="23">
        <v>70133</v>
      </c>
      <c r="D4290" s="24">
        <v>0</v>
      </c>
      <c r="E4290" s="25">
        <v>2101</v>
      </c>
      <c r="F4290" s="23">
        <v>10721300</v>
      </c>
      <c r="G4290" s="26" t="s">
        <v>146</v>
      </c>
      <c r="H4290" s="67">
        <v>240000000</v>
      </c>
      <c r="I4290" s="224">
        <v>117444960</v>
      </c>
      <c r="J4290" s="67"/>
      <c r="K4290" s="428">
        <f t="shared" si="114"/>
        <v>240000000</v>
      </c>
      <c r="L4290" s="199"/>
    </row>
    <row r="4291" spans="1:12" x14ac:dyDescent="0.35">
      <c r="A4291" s="23">
        <v>22020102</v>
      </c>
      <c r="B4291" s="437" t="s">
        <v>2890</v>
      </c>
      <c r="C4291" s="23">
        <v>70131</v>
      </c>
      <c r="D4291" s="24">
        <v>0</v>
      </c>
      <c r="E4291" s="25">
        <v>2101</v>
      </c>
      <c r="F4291" s="23">
        <v>10721300</v>
      </c>
      <c r="G4291" s="26" t="s">
        <v>146</v>
      </c>
      <c r="H4291" s="27">
        <v>74000000</v>
      </c>
      <c r="I4291" s="215">
        <v>20624000</v>
      </c>
      <c r="J4291" s="27">
        <v>36000000</v>
      </c>
      <c r="K4291" s="27">
        <f t="shared" si="114"/>
        <v>110000000</v>
      </c>
      <c r="L4291" s="200"/>
    </row>
    <row r="4292" spans="1:12" x14ac:dyDescent="0.35">
      <c r="A4292" s="411">
        <v>22020102</v>
      </c>
      <c r="B4292" s="437" t="s">
        <v>2890</v>
      </c>
      <c r="C4292" s="411">
        <v>70133</v>
      </c>
      <c r="D4292" s="411" t="s">
        <v>192</v>
      </c>
      <c r="E4292" s="413" t="s">
        <v>193</v>
      </c>
      <c r="F4292" s="411" t="s">
        <v>194</v>
      </c>
      <c r="G4292" s="416" t="s">
        <v>146</v>
      </c>
      <c r="H4292" s="418">
        <v>107520</v>
      </c>
      <c r="I4292" s="421"/>
      <c r="J4292" s="424">
        <v>642480</v>
      </c>
      <c r="K4292" s="418">
        <f>H4292+J4292</f>
        <v>750000</v>
      </c>
      <c r="L4292" s="434"/>
    </row>
    <row r="4293" spans="1:12" x14ac:dyDescent="0.35">
      <c r="A4293" s="23">
        <v>22020102</v>
      </c>
      <c r="B4293" s="437" t="s">
        <v>2890</v>
      </c>
      <c r="C4293" s="23">
        <v>70133</v>
      </c>
      <c r="D4293" s="24">
        <v>0</v>
      </c>
      <c r="E4293" s="25">
        <v>2101</v>
      </c>
      <c r="F4293" s="23">
        <v>10721300</v>
      </c>
      <c r="G4293" s="26" t="s">
        <v>146</v>
      </c>
      <c r="H4293" s="27">
        <v>808500</v>
      </c>
      <c r="I4293" s="215">
        <v>490000</v>
      </c>
      <c r="J4293" s="27">
        <v>191500</v>
      </c>
      <c r="K4293" s="27">
        <f t="shared" ref="K4293:K4315" si="115">SUM(H4293,J4293)</f>
        <v>1000000</v>
      </c>
      <c r="L4293" s="199"/>
    </row>
    <row r="4294" spans="1:12" x14ac:dyDescent="0.35">
      <c r="A4294" s="23">
        <v>22020102</v>
      </c>
      <c r="B4294" s="437" t="s">
        <v>2890</v>
      </c>
      <c r="C4294" s="23">
        <v>70133</v>
      </c>
      <c r="D4294" s="24">
        <v>0</v>
      </c>
      <c r="E4294" s="25">
        <v>2101</v>
      </c>
      <c r="F4294" s="23">
        <v>10721300</v>
      </c>
      <c r="G4294" s="26" t="s">
        <v>146</v>
      </c>
      <c r="H4294" s="27">
        <v>3292380</v>
      </c>
      <c r="I4294" s="215">
        <v>840000</v>
      </c>
      <c r="J4294" s="27"/>
      <c r="K4294" s="27">
        <f t="shared" si="115"/>
        <v>3292380</v>
      </c>
      <c r="L4294" s="199"/>
    </row>
    <row r="4295" spans="1:12" x14ac:dyDescent="0.35">
      <c r="A4295" s="23">
        <v>22020102</v>
      </c>
      <c r="B4295" s="437" t="s">
        <v>2890</v>
      </c>
      <c r="C4295" s="23">
        <v>70133</v>
      </c>
      <c r="D4295" s="24">
        <v>0</v>
      </c>
      <c r="E4295" s="25">
        <v>2101</v>
      </c>
      <c r="F4295" s="23">
        <v>10721300</v>
      </c>
      <c r="G4295" s="26" t="s">
        <v>146</v>
      </c>
      <c r="H4295" s="27">
        <v>179970</v>
      </c>
      <c r="I4295" s="215">
        <v>10000</v>
      </c>
      <c r="J4295" s="27">
        <v>0</v>
      </c>
      <c r="K4295" s="27">
        <f t="shared" si="115"/>
        <v>179970</v>
      </c>
      <c r="L4295" s="199"/>
    </row>
    <row r="4296" spans="1:12" x14ac:dyDescent="0.35">
      <c r="A4296" s="23">
        <v>22020102</v>
      </c>
      <c r="B4296" s="437" t="s">
        <v>2890</v>
      </c>
      <c r="C4296" s="23">
        <v>70133</v>
      </c>
      <c r="D4296" s="24">
        <v>0</v>
      </c>
      <c r="E4296" s="25">
        <v>2101</v>
      </c>
      <c r="F4296" s="23">
        <v>10721300</v>
      </c>
      <c r="G4296" s="26" t="s">
        <v>146</v>
      </c>
      <c r="H4296" s="27">
        <v>210000</v>
      </c>
      <c r="I4296" s="215">
        <v>50000</v>
      </c>
      <c r="J4296" s="27"/>
      <c r="K4296" s="39">
        <f t="shared" si="115"/>
        <v>210000</v>
      </c>
      <c r="L4296" s="199"/>
    </row>
    <row r="4297" spans="1:12" x14ac:dyDescent="0.35">
      <c r="A4297" s="23">
        <v>22020102</v>
      </c>
      <c r="B4297" s="437" t="s">
        <v>2890</v>
      </c>
      <c r="C4297" s="23">
        <v>70133</v>
      </c>
      <c r="D4297" s="24">
        <v>0</v>
      </c>
      <c r="E4297" s="25">
        <v>2101</v>
      </c>
      <c r="F4297" s="23">
        <v>10721300</v>
      </c>
      <c r="G4297" s="26" t="s">
        <v>146</v>
      </c>
      <c r="H4297" s="27">
        <v>3656100</v>
      </c>
      <c r="I4297" s="215">
        <v>908500</v>
      </c>
      <c r="J4297" s="27"/>
      <c r="K4297" s="27">
        <f t="shared" si="115"/>
        <v>3656100</v>
      </c>
      <c r="L4297" s="199"/>
    </row>
    <row r="4298" spans="1:12" x14ac:dyDescent="0.35">
      <c r="A4298" s="23">
        <v>22020102</v>
      </c>
      <c r="B4298" s="437" t="s">
        <v>2890</v>
      </c>
      <c r="C4298" s="23">
        <v>70131</v>
      </c>
      <c r="D4298" s="24">
        <v>0</v>
      </c>
      <c r="E4298" s="25">
        <v>2101</v>
      </c>
      <c r="F4298" s="23">
        <v>10721300</v>
      </c>
      <c r="G4298" s="26" t="s">
        <v>146</v>
      </c>
      <c r="H4298" s="27">
        <v>92400</v>
      </c>
      <c r="I4298" s="215">
        <v>33000</v>
      </c>
      <c r="J4298" s="27"/>
      <c r="K4298" s="27">
        <f t="shared" si="115"/>
        <v>92400</v>
      </c>
      <c r="L4298" s="199"/>
    </row>
    <row r="4299" spans="1:12" x14ac:dyDescent="0.35">
      <c r="A4299" s="23">
        <v>22020102</v>
      </c>
      <c r="B4299" s="437" t="s">
        <v>2890</v>
      </c>
      <c r="C4299" s="23">
        <v>70133</v>
      </c>
      <c r="D4299" s="24">
        <v>0</v>
      </c>
      <c r="E4299" s="25">
        <v>2101</v>
      </c>
      <c r="F4299" s="23">
        <v>10721300</v>
      </c>
      <c r="G4299" s="26" t="s">
        <v>146</v>
      </c>
      <c r="H4299" s="27">
        <v>159600</v>
      </c>
      <c r="I4299" s="215">
        <v>145000</v>
      </c>
      <c r="J4299" s="27">
        <v>245400</v>
      </c>
      <c r="K4299" s="27">
        <f t="shared" si="115"/>
        <v>405000</v>
      </c>
      <c r="L4299" s="199"/>
    </row>
    <row r="4300" spans="1:12" x14ac:dyDescent="0.35">
      <c r="A4300" s="23">
        <v>22020102</v>
      </c>
      <c r="B4300" s="437" t="s">
        <v>2890</v>
      </c>
      <c r="C4300" s="23">
        <v>70131</v>
      </c>
      <c r="D4300" s="24">
        <v>0</v>
      </c>
      <c r="E4300" s="25">
        <v>2101</v>
      </c>
      <c r="F4300" s="23">
        <v>10721300</v>
      </c>
      <c r="G4300" s="26" t="s">
        <v>146</v>
      </c>
      <c r="H4300" s="27">
        <v>187950</v>
      </c>
      <c r="I4300" s="215">
        <v>145000</v>
      </c>
      <c r="J4300" s="27">
        <v>312050</v>
      </c>
      <c r="K4300" s="27">
        <f t="shared" si="115"/>
        <v>500000</v>
      </c>
      <c r="L4300" s="199"/>
    </row>
    <row r="4301" spans="1:12" x14ac:dyDescent="0.35">
      <c r="A4301" s="23">
        <v>22020102</v>
      </c>
      <c r="B4301" s="437" t="s">
        <v>2890</v>
      </c>
      <c r="C4301" s="23">
        <v>70131</v>
      </c>
      <c r="D4301" s="24">
        <v>0</v>
      </c>
      <c r="E4301" s="25">
        <v>2101</v>
      </c>
      <c r="F4301" s="23">
        <v>10721300</v>
      </c>
      <c r="G4301" s="28" t="s">
        <v>146</v>
      </c>
      <c r="H4301" s="29">
        <v>178500</v>
      </c>
      <c r="I4301" s="217">
        <v>175000</v>
      </c>
      <c r="J4301" s="29">
        <v>1000000</v>
      </c>
      <c r="K4301" s="29">
        <f t="shared" si="115"/>
        <v>1178500</v>
      </c>
      <c r="L4301" s="199"/>
    </row>
    <row r="4302" spans="1:12" x14ac:dyDescent="0.35">
      <c r="A4302" s="34">
        <v>22020102</v>
      </c>
      <c r="B4302" s="437" t="s">
        <v>2890</v>
      </c>
      <c r="C4302" s="34">
        <v>70131</v>
      </c>
      <c r="D4302" s="35">
        <v>0</v>
      </c>
      <c r="E4302" s="36">
        <v>2101</v>
      </c>
      <c r="F4302" s="34">
        <v>10721300</v>
      </c>
      <c r="G4302" s="37" t="s">
        <v>146</v>
      </c>
      <c r="H4302" s="38">
        <v>911400</v>
      </c>
      <c r="I4302" s="218">
        <v>380000</v>
      </c>
      <c r="J4302" s="38">
        <v>588600</v>
      </c>
      <c r="K4302" s="38">
        <f t="shared" si="115"/>
        <v>1500000</v>
      </c>
      <c r="L4302" s="198"/>
    </row>
    <row r="4303" spans="1:12" x14ac:dyDescent="0.35">
      <c r="A4303" s="23">
        <v>22020102</v>
      </c>
      <c r="B4303" s="437" t="s">
        <v>2890</v>
      </c>
      <c r="C4303" s="23">
        <v>70131</v>
      </c>
      <c r="D4303" s="24">
        <v>0</v>
      </c>
      <c r="E4303" s="25">
        <v>2101</v>
      </c>
      <c r="F4303" s="23">
        <v>10721300</v>
      </c>
      <c r="G4303" s="26" t="s">
        <v>146</v>
      </c>
      <c r="H4303" s="67">
        <v>520000</v>
      </c>
      <c r="I4303" s="224">
        <v>13150</v>
      </c>
      <c r="J4303" s="68"/>
      <c r="K4303" s="67">
        <f t="shared" si="115"/>
        <v>520000</v>
      </c>
      <c r="L4303" s="199"/>
    </row>
    <row r="4304" spans="1:12" x14ac:dyDescent="0.35">
      <c r="A4304" s="23">
        <v>22020102</v>
      </c>
      <c r="B4304" s="437" t="s">
        <v>2890</v>
      </c>
      <c r="C4304" s="23">
        <v>70131</v>
      </c>
      <c r="D4304" s="24">
        <v>0</v>
      </c>
      <c r="E4304" s="25">
        <v>2101</v>
      </c>
      <c r="F4304" s="23">
        <v>10721300</v>
      </c>
      <c r="G4304" s="26" t="s">
        <v>146</v>
      </c>
      <c r="H4304" s="67">
        <v>483000</v>
      </c>
      <c r="I4304" s="224">
        <v>40000</v>
      </c>
      <c r="J4304" s="67">
        <v>2000000</v>
      </c>
      <c r="K4304" s="67">
        <f t="shared" si="115"/>
        <v>2483000</v>
      </c>
      <c r="L4304" s="199"/>
    </row>
    <row r="4305" spans="1:12" x14ac:dyDescent="0.35">
      <c r="A4305" s="23">
        <v>22020102</v>
      </c>
      <c r="B4305" s="437" t="s">
        <v>2890</v>
      </c>
      <c r="C4305" s="23">
        <v>70133</v>
      </c>
      <c r="D4305" s="24">
        <v>0</v>
      </c>
      <c r="E4305" s="25">
        <v>2101</v>
      </c>
      <c r="F4305" s="23">
        <v>10721300</v>
      </c>
      <c r="G4305" s="26" t="s">
        <v>146</v>
      </c>
      <c r="H4305" s="67">
        <v>4535000</v>
      </c>
      <c r="I4305" s="224">
        <v>2005850</v>
      </c>
      <c r="J4305" s="271">
        <v>-475000</v>
      </c>
      <c r="K4305" s="67">
        <f t="shared" si="115"/>
        <v>4060000</v>
      </c>
      <c r="L4305" s="199"/>
    </row>
    <row r="4306" spans="1:12" x14ac:dyDescent="0.35">
      <c r="A4306" s="23">
        <v>22020102</v>
      </c>
      <c r="B4306" s="437" t="s">
        <v>2890</v>
      </c>
      <c r="C4306" s="23">
        <v>70131</v>
      </c>
      <c r="D4306" s="24">
        <v>0</v>
      </c>
      <c r="E4306" s="25">
        <v>2101</v>
      </c>
      <c r="F4306" s="23">
        <v>10721300</v>
      </c>
      <c r="G4306" s="26" t="s">
        <v>146</v>
      </c>
      <c r="H4306" s="67">
        <v>11810820</v>
      </c>
      <c r="I4306" s="224">
        <v>3857000</v>
      </c>
      <c r="J4306" s="67"/>
      <c r="K4306" s="67">
        <f t="shared" si="115"/>
        <v>11810820</v>
      </c>
      <c r="L4306" s="199"/>
    </row>
    <row r="4307" spans="1:12" x14ac:dyDescent="0.35">
      <c r="A4307" s="23">
        <v>22020102</v>
      </c>
      <c r="B4307" s="437" t="s">
        <v>2890</v>
      </c>
      <c r="C4307" s="23">
        <v>70133</v>
      </c>
      <c r="D4307" s="24">
        <v>0</v>
      </c>
      <c r="E4307" s="25">
        <v>2101</v>
      </c>
      <c r="F4307" s="23">
        <v>10721300</v>
      </c>
      <c r="G4307" s="26" t="s">
        <v>146</v>
      </c>
      <c r="H4307" s="27">
        <v>630000</v>
      </c>
      <c r="I4307" s="215">
        <v>337500</v>
      </c>
      <c r="J4307" s="27">
        <v>370000</v>
      </c>
      <c r="K4307" s="27">
        <f t="shared" si="115"/>
        <v>1000000</v>
      </c>
      <c r="L4307" s="199"/>
    </row>
    <row r="4308" spans="1:12" x14ac:dyDescent="0.35">
      <c r="A4308" s="23">
        <v>22020102</v>
      </c>
      <c r="B4308" s="437" t="s">
        <v>2890</v>
      </c>
      <c r="C4308" s="23">
        <v>70133</v>
      </c>
      <c r="D4308" s="24">
        <v>0</v>
      </c>
      <c r="E4308" s="25">
        <v>2101</v>
      </c>
      <c r="F4308" s="23">
        <v>10721300</v>
      </c>
      <c r="G4308" s="26" t="s">
        <v>146</v>
      </c>
      <c r="H4308" s="27">
        <v>1480500</v>
      </c>
      <c r="I4308" s="215">
        <v>892000</v>
      </c>
      <c r="J4308" s="27"/>
      <c r="K4308" s="39">
        <f t="shared" si="115"/>
        <v>1480500</v>
      </c>
      <c r="L4308" s="199"/>
    </row>
    <row r="4309" spans="1:12" x14ac:dyDescent="0.35">
      <c r="A4309" s="23">
        <v>22020102</v>
      </c>
      <c r="B4309" s="437" t="s">
        <v>2890</v>
      </c>
      <c r="C4309" s="23">
        <v>71033</v>
      </c>
      <c r="D4309" s="24">
        <v>0</v>
      </c>
      <c r="E4309" s="25">
        <v>1100</v>
      </c>
      <c r="F4309" s="23">
        <v>10721300</v>
      </c>
      <c r="G4309" s="26" t="s">
        <v>146</v>
      </c>
      <c r="H4309" s="27">
        <v>23730000</v>
      </c>
      <c r="I4309" s="282"/>
      <c r="J4309" s="27">
        <v>-15000000</v>
      </c>
      <c r="K4309" s="27">
        <f t="shared" si="115"/>
        <v>8730000</v>
      </c>
      <c r="L4309" s="199"/>
    </row>
    <row r="4310" spans="1:12" x14ac:dyDescent="0.35">
      <c r="A4310" s="23">
        <v>22020102</v>
      </c>
      <c r="B4310" s="437" t="s">
        <v>2890</v>
      </c>
      <c r="C4310" s="23">
        <v>70131</v>
      </c>
      <c r="D4310" s="24">
        <v>0</v>
      </c>
      <c r="E4310" s="25">
        <v>2101</v>
      </c>
      <c r="F4310" s="23">
        <v>10721300</v>
      </c>
      <c r="G4310" s="26" t="s">
        <v>146</v>
      </c>
      <c r="H4310" s="27">
        <v>714000</v>
      </c>
      <c r="I4310" s="215">
        <v>0</v>
      </c>
      <c r="J4310" s="27"/>
      <c r="K4310" s="27">
        <f t="shared" si="115"/>
        <v>714000</v>
      </c>
      <c r="L4310" s="200"/>
    </row>
    <row r="4311" spans="1:12" x14ac:dyDescent="0.35">
      <c r="A4311" s="23">
        <v>22020102</v>
      </c>
      <c r="B4311" s="437" t="s">
        <v>2890</v>
      </c>
      <c r="C4311" s="23">
        <v>70131</v>
      </c>
      <c r="D4311" s="24">
        <v>0</v>
      </c>
      <c r="E4311" s="25">
        <v>2101</v>
      </c>
      <c r="F4311" s="23">
        <v>10721300</v>
      </c>
      <c r="G4311" s="26" t="s">
        <v>146</v>
      </c>
      <c r="H4311" s="27">
        <v>3534300</v>
      </c>
      <c r="I4311" s="215">
        <v>1340000</v>
      </c>
      <c r="J4311" s="27"/>
      <c r="K4311" s="27">
        <f t="shared" si="115"/>
        <v>3534300</v>
      </c>
      <c r="L4311" s="201"/>
    </row>
    <row r="4312" spans="1:12" x14ac:dyDescent="0.35">
      <c r="A4312" s="23">
        <v>22020102</v>
      </c>
      <c r="B4312" s="437" t="s">
        <v>2891</v>
      </c>
      <c r="C4312" s="23">
        <v>70131</v>
      </c>
      <c r="D4312" s="24">
        <v>0</v>
      </c>
      <c r="E4312" s="25">
        <v>2101</v>
      </c>
      <c r="F4312" s="23">
        <v>10720500</v>
      </c>
      <c r="G4312" s="26" t="s">
        <v>146</v>
      </c>
      <c r="H4312" s="67">
        <v>3595830</v>
      </c>
      <c r="I4312" s="224">
        <v>2238440</v>
      </c>
      <c r="J4312" s="67">
        <v>904170</v>
      </c>
      <c r="K4312" s="67">
        <f t="shared" si="115"/>
        <v>4500000</v>
      </c>
      <c r="L4312" s="199"/>
    </row>
    <row r="4313" spans="1:12" x14ac:dyDescent="0.35">
      <c r="A4313" s="23">
        <v>22020102</v>
      </c>
      <c r="B4313" s="437" t="s">
        <v>2891</v>
      </c>
      <c r="C4313" s="23">
        <v>70133</v>
      </c>
      <c r="D4313" s="24" t="s">
        <v>192</v>
      </c>
      <c r="E4313" s="85" t="s">
        <v>2619</v>
      </c>
      <c r="F4313" s="23">
        <v>10721300</v>
      </c>
      <c r="G4313" s="26" t="s">
        <v>146</v>
      </c>
      <c r="H4313" s="27">
        <v>692665.80389999994</v>
      </c>
      <c r="I4313" s="215"/>
      <c r="J4313" s="27">
        <v>3000000</v>
      </c>
      <c r="K4313" s="27">
        <f t="shared" si="115"/>
        <v>3692665.8038999997</v>
      </c>
      <c r="L4313" s="199"/>
    </row>
    <row r="4314" spans="1:12" x14ac:dyDescent="0.35">
      <c r="A4314" s="411">
        <v>22020102</v>
      </c>
      <c r="B4314" s="437" t="s">
        <v>2891</v>
      </c>
      <c r="C4314" s="411">
        <v>70131</v>
      </c>
      <c r="D4314" s="411" t="s">
        <v>192</v>
      </c>
      <c r="E4314" s="413" t="s">
        <v>193</v>
      </c>
      <c r="F4314" s="411">
        <v>10721300</v>
      </c>
      <c r="G4314" s="416" t="s">
        <v>146</v>
      </c>
      <c r="H4314" s="419">
        <v>144395.6961</v>
      </c>
      <c r="I4314" s="422"/>
      <c r="J4314" s="425">
        <v>662604</v>
      </c>
      <c r="K4314" s="538">
        <f t="shared" si="115"/>
        <v>806999.69610000006</v>
      </c>
      <c r="L4314" s="395"/>
    </row>
    <row r="4315" spans="1:12" x14ac:dyDescent="0.35">
      <c r="A4315" s="23">
        <v>22020102</v>
      </c>
      <c r="B4315" s="437" t="s">
        <v>2891</v>
      </c>
      <c r="C4315" s="23">
        <v>70133</v>
      </c>
      <c r="D4315" s="24">
        <v>0</v>
      </c>
      <c r="E4315" s="25">
        <v>2101</v>
      </c>
      <c r="F4315" s="23">
        <v>10721300</v>
      </c>
      <c r="G4315" s="26" t="s">
        <v>146</v>
      </c>
      <c r="H4315" s="27">
        <v>19083456</v>
      </c>
      <c r="I4315" s="215">
        <v>9484800</v>
      </c>
      <c r="J4315" s="27"/>
      <c r="K4315" s="27">
        <f t="shared" si="115"/>
        <v>19083456</v>
      </c>
      <c r="L4315" s="200"/>
    </row>
    <row r="4316" spans="1:12" x14ac:dyDescent="0.35">
      <c r="A4316" s="23">
        <v>22020102</v>
      </c>
      <c r="B4316" s="437" t="s">
        <v>2891</v>
      </c>
      <c r="C4316" s="23">
        <v>70131</v>
      </c>
      <c r="D4316" s="24">
        <v>0</v>
      </c>
      <c r="E4316" s="25">
        <v>2101</v>
      </c>
      <c r="F4316" s="23">
        <v>10721300</v>
      </c>
      <c r="G4316" s="26" t="s">
        <v>146</v>
      </c>
      <c r="H4316" s="27">
        <v>6400000</v>
      </c>
      <c r="I4316" s="215">
        <v>217000</v>
      </c>
      <c r="J4316" s="27">
        <v>217000</v>
      </c>
      <c r="K4316" s="27">
        <f>H4316+J4316</f>
        <v>6617000</v>
      </c>
      <c r="L4316" s="199"/>
    </row>
    <row r="4317" spans="1:12" x14ac:dyDescent="0.35">
      <c r="A4317" s="23">
        <v>22020102</v>
      </c>
      <c r="B4317" s="437" t="s">
        <v>2891</v>
      </c>
      <c r="C4317" s="23">
        <v>70131</v>
      </c>
      <c r="D4317" s="24">
        <v>0</v>
      </c>
      <c r="E4317" s="25">
        <v>2101</v>
      </c>
      <c r="F4317" s="23">
        <v>10721300</v>
      </c>
      <c r="G4317" s="26" t="s">
        <v>146</v>
      </c>
      <c r="H4317" s="67">
        <v>19484885.699999999</v>
      </c>
      <c r="I4317" s="224"/>
      <c r="J4317" s="67"/>
      <c r="K4317" s="67">
        <f>SUM(H4317,J4317)</f>
        <v>19484885.699999999</v>
      </c>
      <c r="L4317" s="199"/>
    </row>
    <row r="4318" spans="1:12" x14ac:dyDescent="0.35">
      <c r="A4318" s="23">
        <v>22020102</v>
      </c>
      <c r="B4318" s="437" t="s">
        <v>2891</v>
      </c>
      <c r="C4318" s="23">
        <v>70133</v>
      </c>
      <c r="D4318" s="24">
        <v>0</v>
      </c>
      <c r="E4318" s="25">
        <v>2101</v>
      </c>
      <c r="F4318" s="23">
        <v>10721300</v>
      </c>
      <c r="G4318" s="26" t="s">
        <v>146</v>
      </c>
      <c r="H4318" s="27">
        <v>5390000</v>
      </c>
      <c r="I4318" s="215"/>
      <c r="J4318" s="27"/>
      <c r="K4318" s="27">
        <f>SUM(H4318,J4318)</f>
        <v>5390000</v>
      </c>
      <c r="L4318" s="199"/>
    </row>
    <row r="4319" spans="1:12" x14ac:dyDescent="0.35">
      <c r="A4319" s="23">
        <v>22020102</v>
      </c>
      <c r="B4319" s="437" t="s">
        <v>2891</v>
      </c>
      <c r="C4319" s="23">
        <v>70133</v>
      </c>
      <c r="D4319" s="24">
        <v>0</v>
      </c>
      <c r="E4319" s="25">
        <v>2101</v>
      </c>
      <c r="F4319" s="23">
        <v>10721300</v>
      </c>
      <c r="G4319" s="26" t="s">
        <v>146</v>
      </c>
      <c r="H4319" s="27">
        <v>340200</v>
      </c>
      <c r="I4319" s="215">
        <v>244000</v>
      </c>
      <c r="J4319" s="27">
        <v>2159800</v>
      </c>
      <c r="K4319" s="27">
        <f>SUM(H4319,J4319)</f>
        <v>2500000</v>
      </c>
      <c r="L4319" s="199"/>
    </row>
    <row r="4320" spans="1:12" x14ac:dyDescent="0.35">
      <c r="A4320" s="23">
        <v>22020102</v>
      </c>
      <c r="B4320" s="437" t="s">
        <v>2891</v>
      </c>
      <c r="C4320" s="23">
        <v>70133</v>
      </c>
      <c r="D4320" s="24">
        <v>0</v>
      </c>
      <c r="E4320" s="25">
        <v>2101</v>
      </c>
      <c r="F4320" s="23">
        <v>10721300</v>
      </c>
      <c r="G4320" s="26" t="s">
        <v>146</v>
      </c>
      <c r="H4320" s="67">
        <v>630000</v>
      </c>
      <c r="I4320" s="224"/>
      <c r="J4320" s="67"/>
      <c r="K4320" s="67">
        <f>SUM(H4320,J4320)</f>
        <v>630000</v>
      </c>
      <c r="L4320" s="199"/>
    </row>
    <row r="4321" spans="1:12" x14ac:dyDescent="0.35">
      <c r="A4321" s="23">
        <v>22020102</v>
      </c>
      <c r="B4321" s="437" t="s">
        <v>2891</v>
      </c>
      <c r="C4321" s="23">
        <v>70740</v>
      </c>
      <c r="D4321" s="24">
        <v>0</v>
      </c>
      <c r="E4321" s="25">
        <v>2101</v>
      </c>
      <c r="F4321" s="23">
        <v>10721300</v>
      </c>
      <c r="G4321" s="26" t="s">
        <v>146</v>
      </c>
      <c r="H4321" s="27">
        <v>44835</v>
      </c>
      <c r="I4321" s="215">
        <v>500</v>
      </c>
      <c r="J4321" s="27"/>
      <c r="K4321" s="27">
        <f>SUM(H4321,J4321)</f>
        <v>44835</v>
      </c>
      <c r="L4321" s="200"/>
    </row>
    <row r="4322" spans="1:12" x14ac:dyDescent="0.35">
      <c r="A4322" s="23">
        <v>22020102</v>
      </c>
      <c r="B4322" s="437" t="s">
        <v>2891</v>
      </c>
      <c r="C4322" s="23">
        <v>70131</v>
      </c>
      <c r="D4322" s="24">
        <v>0</v>
      </c>
      <c r="E4322" s="25">
        <v>2101</v>
      </c>
      <c r="F4322" s="23">
        <v>10721300</v>
      </c>
      <c r="G4322" s="26" t="s">
        <v>146</v>
      </c>
      <c r="H4322" s="27">
        <v>509796</v>
      </c>
      <c r="I4322" s="215">
        <v>357720</v>
      </c>
      <c r="J4322" s="27">
        <v>200000</v>
      </c>
      <c r="K4322" s="27">
        <f>H4322+J4322</f>
        <v>709796</v>
      </c>
      <c r="L4322" s="199"/>
    </row>
    <row r="4323" spans="1:12" x14ac:dyDescent="0.35">
      <c r="A4323" s="23">
        <v>22020102</v>
      </c>
      <c r="B4323" s="437" t="s">
        <v>2891</v>
      </c>
      <c r="C4323" s="23">
        <v>70131</v>
      </c>
      <c r="D4323" s="24">
        <v>0</v>
      </c>
      <c r="E4323" s="25">
        <v>2101</v>
      </c>
      <c r="F4323" s="23">
        <v>10721300</v>
      </c>
      <c r="G4323" s="26" t="s">
        <v>146</v>
      </c>
      <c r="H4323" s="67">
        <v>5126037</v>
      </c>
      <c r="I4323" s="224">
        <v>1062000</v>
      </c>
      <c r="J4323" s="67"/>
      <c r="K4323" s="67">
        <f t="shared" ref="K4323:K4360" si="116">SUM(H4323,J4323)</f>
        <v>5126037</v>
      </c>
      <c r="L4323" s="199"/>
    </row>
    <row r="4324" spans="1:12" x14ac:dyDescent="0.35">
      <c r="A4324" s="23">
        <v>22020102</v>
      </c>
      <c r="B4324" s="437" t="s">
        <v>2891</v>
      </c>
      <c r="C4324" s="23">
        <v>70133</v>
      </c>
      <c r="D4324" s="24">
        <v>0</v>
      </c>
      <c r="E4324" s="25">
        <v>2101</v>
      </c>
      <c r="F4324" s="23">
        <v>10721300</v>
      </c>
      <c r="G4324" s="26" t="s">
        <v>146</v>
      </c>
      <c r="H4324" s="27">
        <v>94500</v>
      </c>
      <c r="I4324" s="215">
        <v>50000</v>
      </c>
      <c r="J4324" s="27">
        <v>1000000</v>
      </c>
      <c r="K4324" s="27">
        <f t="shared" si="116"/>
        <v>1094500</v>
      </c>
      <c r="L4324" s="199"/>
    </row>
    <row r="4325" spans="1:12" x14ac:dyDescent="0.35">
      <c r="A4325" s="23">
        <v>22020102</v>
      </c>
      <c r="B4325" s="437" t="s">
        <v>2891</v>
      </c>
      <c r="C4325" s="23">
        <v>70133</v>
      </c>
      <c r="D4325" s="24">
        <v>0</v>
      </c>
      <c r="E4325" s="25">
        <v>2101</v>
      </c>
      <c r="F4325" s="23">
        <v>10721300</v>
      </c>
      <c r="G4325" s="26" t="s">
        <v>146</v>
      </c>
      <c r="H4325" s="27">
        <v>315000</v>
      </c>
      <c r="I4325" s="215">
        <v>83000</v>
      </c>
      <c r="J4325" s="27">
        <v>185000</v>
      </c>
      <c r="K4325" s="27">
        <f t="shared" si="116"/>
        <v>500000</v>
      </c>
      <c r="L4325" s="199"/>
    </row>
    <row r="4326" spans="1:12" x14ac:dyDescent="0.35">
      <c r="A4326" s="23">
        <v>22020102</v>
      </c>
      <c r="B4326" s="437" t="s">
        <v>2891</v>
      </c>
      <c r="C4326" s="23">
        <v>70133</v>
      </c>
      <c r="D4326" s="24">
        <v>0</v>
      </c>
      <c r="E4326" s="25">
        <v>2101</v>
      </c>
      <c r="F4326" s="23">
        <v>10721300</v>
      </c>
      <c r="G4326" s="26" t="s">
        <v>146</v>
      </c>
      <c r="H4326" s="27">
        <v>10119900</v>
      </c>
      <c r="I4326" s="215">
        <v>285000</v>
      </c>
      <c r="J4326" s="27"/>
      <c r="K4326" s="27">
        <f t="shared" si="116"/>
        <v>10119900</v>
      </c>
      <c r="L4326" s="199"/>
    </row>
    <row r="4327" spans="1:12" x14ac:dyDescent="0.35">
      <c r="A4327" s="23">
        <v>22020102</v>
      </c>
      <c r="B4327" s="437" t="s">
        <v>2892</v>
      </c>
      <c r="C4327" s="23">
        <v>70133</v>
      </c>
      <c r="D4327" s="24">
        <v>0</v>
      </c>
      <c r="E4327" s="25">
        <v>2101</v>
      </c>
      <c r="F4327" s="23">
        <v>10721300</v>
      </c>
      <c r="G4327" s="26" t="s">
        <v>146</v>
      </c>
      <c r="H4327" s="27">
        <v>8308650</v>
      </c>
      <c r="I4327" s="215">
        <v>255000</v>
      </c>
      <c r="J4327" s="27"/>
      <c r="K4327" s="27">
        <f t="shared" si="116"/>
        <v>8308650</v>
      </c>
      <c r="L4327" s="199"/>
    </row>
    <row r="4328" spans="1:12" x14ac:dyDescent="0.35">
      <c r="A4328" s="23">
        <v>22020102</v>
      </c>
      <c r="B4328" s="437" t="s">
        <v>2892</v>
      </c>
      <c r="C4328" s="23">
        <v>70133</v>
      </c>
      <c r="D4328" s="24">
        <v>0</v>
      </c>
      <c r="E4328" s="25">
        <v>2101</v>
      </c>
      <c r="F4328" s="23">
        <v>10721300</v>
      </c>
      <c r="G4328" s="26" t="s">
        <v>146</v>
      </c>
      <c r="H4328" s="27">
        <v>17795400</v>
      </c>
      <c r="I4328" s="215">
        <v>580000</v>
      </c>
      <c r="J4328" s="27"/>
      <c r="K4328" s="27">
        <f t="shared" si="116"/>
        <v>17795400</v>
      </c>
      <c r="L4328" s="200"/>
    </row>
    <row r="4329" spans="1:12" x14ac:dyDescent="0.35">
      <c r="A4329" s="23">
        <v>22020102</v>
      </c>
      <c r="B4329" s="437" t="s">
        <v>2892</v>
      </c>
      <c r="C4329" s="23">
        <v>70131</v>
      </c>
      <c r="D4329" s="24">
        <v>0</v>
      </c>
      <c r="E4329" s="25">
        <v>2101</v>
      </c>
      <c r="F4329" s="23">
        <v>10721300</v>
      </c>
      <c r="G4329" s="26" t="s">
        <v>146</v>
      </c>
      <c r="H4329" s="27">
        <v>7875462</v>
      </c>
      <c r="I4329" s="215">
        <v>2985680</v>
      </c>
      <c r="J4329" s="27"/>
      <c r="K4329" s="27">
        <f t="shared" si="116"/>
        <v>7875462</v>
      </c>
      <c r="L4329" s="199"/>
    </row>
    <row r="4330" spans="1:12" x14ac:dyDescent="0.35">
      <c r="A4330" s="23">
        <v>22020102</v>
      </c>
      <c r="B4330" s="437" t="s">
        <v>2892</v>
      </c>
      <c r="C4330" s="23">
        <v>70133</v>
      </c>
      <c r="D4330" s="24">
        <v>0</v>
      </c>
      <c r="E4330" s="25">
        <v>2101</v>
      </c>
      <c r="F4330" s="23">
        <v>10721300</v>
      </c>
      <c r="G4330" s="26" t="s">
        <v>146</v>
      </c>
      <c r="H4330" s="67">
        <v>132405</v>
      </c>
      <c r="I4330" s="224">
        <v>88815</v>
      </c>
      <c r="J4330" s="67"/>
      <c r="K4330" s="67">
        <f t="shared" si="116"/>
        <v>132405</v>
      </c>
      <c r="L4330" s="199"/>
    </row>
    <row r="4331" spans="1:12" ht="51" x14ac:dyDescent="0.35">
      <c r="A4331" s="23">
        <v>22020102</v>
      </c>
      <c r="B4331" s="437" t="s">
        <v>2893</v>
      </c>
      <c r="C4331" s="23">
        <v>70131</v>
      </c>
      <c r="D4331" s="24">
        <v>0</v>
      </c>
      <c r="E4331" s="25">
        <v>2101</v>
      </c>
      <c r="F4331" s="23">
        <v>10721300</v>
      </c>
      <c r="G4331" s="26" t="s">
        <v>462</v>
      </c>
      <c r="H4331" s="67">
        <v>1500000</v>
      </c>
      <c r="I4331" s="224"/>
      <c r="J4331" s="68"/>
      <c r="K4331" s="67">
        <f t="shared" si="116"/>
        <v>1500000</v>
      </c>
      <c r="L4331" s="199"/>
    </row>
    <row r="4332" spans="1:12" ht="51" x14ac:dyDescent="0.35">
      <c r="A4332" s="23">
        <v>22020102</v>
      </c>
      <c r="B4332" s="437" t="s">
        <v>2893</v>
      </c>
      <c r="C4332" s="23">
        <v>70131</v>
      </c>
      <c r="D4332" s="24">
        <v>0</v>
      </c>
      <c r="E4332" s="25">
        <v>2101</v>
      </c>
      <c r="F4332" s="23">
        <v>10721300</v>
      </c>
      <c r="G4332" s="47" t="s">
        <v>463</v>
      </c>
      <c r="H4332" s="67">
        <v>650000</v>
      </c>
      <c r="I4332" s="224"/>
      <c r="J4332" s="68"/>
      <c r="K4332" s="67">
        <f t="shared" si="116"/>
        <v>650000</v>
      </c>
      <c r="L4332" s="199"/>
    </row>
    <row r="4333" spans="1:12" ht="51" x14ac:dyDescent="0.35">
      <c r="A4333" s="23">
        <v>22020102</v>
      </c>
      <c r="B4333" s="437" t="s">
        <v>2893</v>
      </c>
      <c r="C4333" s="23">
        <v>70131</v>
      </c>
      <c r="D4333" s="24">
        <v>0</v>
      </c>
      <c r="E4333" s="25">
        <v>2101</v>
      </c>
      <c r="F4333" s="23">
        <v>10721300</v>
      </c>
      <c r="G4333" s="26" t="s">
        <v>464</v>
      </c>
      <c r="H4333" s="67">
        <v>800000</v>
      </c>
      <c r="I4333" s="224"/>
      <c r="J4333" s="68">
        <v>1840000</v>
      </c>
      <c r="K4333" s="67">
        <f t="shared" si="116"/>
        <v>2640000</v>
      </c>
      <c r="L4333" s="199"/>
    </row>
    <row r="4334" spans="1:12" ht="51" x14ac:dyDescent="0.35">
      <c r="A4334" s="23">
        <v>22020102</v>
      </c>
      <c r="B4334" s="437" t="s">
        <v>2893</v>
      </c>
      <c r="C4334" s="23">
        <v>70131</v>
      </c>
      <c r="D4334" s="24">
        <v>0</v>
      </c>
      <c r="E4334" s="25">
        <v>2101</v>
      </c>
      <c r="F4334" s="23">
        <v>10721300</v>
      </c>
      <c r="G4334" s="26" t="s">
        <v>465</v>
      </c>
      <c r="H4334" s="67">
        <v>1050000</v>
      </c>
      <c r="I4334" s="224"/>
      <c r="J4334" s="67"/>
      <c r="K4334" s="67">
        <f t="shared" si="116"/>
        <v>1050000</v>
      </c>
      <c r="L4334" s="199"/>
    </row>
    <row r="4335" spans="1:12" ht="51" x14ac:dyDescent="0.35">
      <c r="A4335" s="23">
        <v>22020102</v>
      </c>
      <c r="B4335" s="437" t="s">
        <v>2893</v>
      </c>
      <c r="C4335" s="23">
        <v>70131</v>
      </c>
      <c r="D4335" s="24">
        <v>0</v>
      </c>
      <c r="E4335" s="25">
        <v>2101</v>
      </c>
      <c r="F4335" s="23">
        <v>10721300</v>
      </c>
      <c r="G4335" s="26" t="s">
        <v>466</v>
      </c>
      <c r="H4335" s="68">
        <v>1500000</v>
      </c>
      <c r="I4335" s="226"/>
      <c r="J4335" s="68"/>
      <c r="K4335" s="67">
        <f t="shared" si="116"/>
        <v>1500000</v>
      </c>
      <c r="L4335" s="199"/>
    </row>
    <row r="4336" spans="1:12" ht="51" x14ac:dyDescent="0.35">
      <c r="A4336" s="23">
        <v>22020102</v>
      </c>
      <c r="B4336" s="437" t="s">
        <v>2893</v>
      </c>
      <c r="C4336" s="23">
        <v>70131</v>
      </c>
      <c r="D4336" s="24">
        <v>0</v>
      </c>
      <c r="E4336" s="25">
        <v>2101</v>
      </c>
      <c r="F4336" s="23">
        <v>10721300</v>
      </c>
      <c r="G4336" s="26" t="s">
        <v>467</v>
      </c>
      <c r="H4336" s="68">
        <v>1000000</v>
      </c>
      <c r="I4336" s="226"/>
      <c r="J4336" s="68"/>
      <c r="K4336" s="71">
        <f t="shared" si="116"/>
        <v>1000000</v>
      </c>
      <c r="L4336" s="199"/>
    </row>
    <row r="4337" spans="1:12" ht="51" x14ac:dyDescent="0.35">
      <c r="A4337" s="23">
        <v>22020102</v>
      </c>
      <c r="B4337" s="437" t="s">
        <v>2893</v>
      </c>
      <c r="C4337" s="23">
        <v>70131</v>
      </c>
      <c r="D4337" s="24">
        <v>0</v>
      </c>
      <c r="E4337" s="25">
        <v>2101</v>
      </c>
      <c r="F4337" s="23">
        <v>10721300</v>
      </c>
      <c r="G4337" s="47" t="s">
        <v>468</v>
      </c>
      <c r="H4337" s="68">
        <v>1250000</v>
      </c>
      <c r="I4337" s="226"/>
      <c r="J4337" s="68"/>
      <c r="K4337" s="71">
        <f t="shared" si="116"/>
        <v>1250000</v>
      </c>
      <c r="L4337" s="199"/>
    </row>
    <row r="4338" spans="1:12" ht="51" x14ac:dyDescent="0.35">
      <c r="A4338" s="23">
        <v>22020102</v>
      </c>
      <c r="B4338" s="437" t="s">
        <v>2893</v>
      </c>
      <c r="C4338" s="23">
        <v>70131</v>
      </c>
      <c r="D4338" s="24">
        <v>0</v>
      </c>
      <c r="E4338" s="25">
        <v>2101</v>
      </c>
      <c r="F4338" s="23">
        <v>10721300</v>
      </c>
      <c r="G4338" s="26" t="s">
        <v>469</v>
      </c>
      <c r="H4338" s="68">
        <v>2000000</v>
      </c>
      <c r="I4338" s="226"/>
      <c r="J4338" s="68">
        <v>3250000</v>
      </c>
      <c r="K4338" s="71">
        <f t="shared" si="116"/>
        <v>5250000</v>
      </c>
      <c r="L4338" s="199"/>
    </row>
    <row r="4339" spans="1:12" ht="51" x14ac:dyDescent="0.35">
      <c r="A4339" s="23">
        <v>22020102</v>
      </c>
      <c r="B4339" s="437" t="s">
        <v>2893</v>
      </c>
      <c r="C4339" s="23">
        <v>70131</v>
      </c>
      <c r="D4339" s="24">
        <v>0</v>
      </c>
      <c r="E4339" s="25">
        <v>2101</v>
      </c>
      <c r="F4339" s="23">
        <v>10721300</v>
      </c>
      <c r="G4339" s="26" t="s">
        <v>470</v>
      </c>
      <c r="H4339" s="68">
        <v>750000</v>
      </c>
      <c r="I4339" s="226"/>
      <c r="J4339" s="68"/>
      <c r="K4339" s="71">
        <f t="shared" si="116"/>
        <v>750000</v>
      </c>
      <c r="L4339" s="199"/>
    </row>
    <row r="4340" spans="1:12" ht="51" x14ac:dyDescent="0.35">
      <c r="A4340" s="23">
        <v>22020102</v>
      </c>
      <c r="B4340" s="437" t="s">
        <v>2893</v>
      </c>
      <c r="C4340" s="23">
        <v>70131</v>
      </c>
      <c r="D4340" s="24" t="s">
        <v>192</v>
      </c>
      <c r="E4340" s="25" t="s">
        <v>193</v>
      </c>
      <c r="F4340" s="23">
        <v>10721300</v>
      </c>
      <c r="G4340" s="28" t="s">
        <v>542</v>
      </c>
      <c r="H4340" s="90"/>
      <c r="I4340" s="252"/>
      <c r="J4340" s="90"/>
      <c r="K4340" s="71">
        <f t="shared" si="116"/>
        <v>0</v>
      </c>
      <c r="L4340" s="199"/>
    </row>
    <row r="4341" spans="1:12" x14ac:dyDescent="0.35">
      <c r="A4341" s="34">
        <v>22020102</v>
      </c>
      <c r="B4341" s="437" t="s">
        <v>2893</v>
      </c>
      <c r="C4341" s="34">
        <v>70133</v>
      </c>
      <c r="D4341" s="35">
        <v>0</v>
      </c>
      <c r="E4341" s="36">
        <v>2101</v>
      </c>
      <c r="F4341" s="34">
        <v>10721300</v>
      </c>
      <c r="G4341" s="37" t="s">
        <v>146</v>
      </c>
      <c r="H4341" s="70">
        <v>11650800</v>
      </c>
      <c r="I4341" s="223">
        <v>7307010</v>
      </c>
      <c r="J4341" s="70">
        <v>3349200</v>
      </c>
      <c r="K4341" s="70">
        <f t="shared" si="116"/>
        <v>15000000</v>
      </c>
      <c r="L4341" s="198"/>
    </row>
    <row r="4342" spans="1:12" x14ac:dyDescent="0.35">
      <c r="A4342" s="23">
        <v>22020102</v>
      </c>
      <c r="B4342" s="437" t="s">
        <v>2893</v>
      </c>
      <c r="C4342" s="23">
        <v>70133</v>
      </c>
      <c r="D4342" s="24">
        <v>0</v>
      </c>
      <c r="E4342" s="25">
        <v>2101</v>
      </c>
      <c r="F4342" s="23">
        <v>10721300</v>
      </c>
      <c r="G4342" s="26" t="s">
        <v>146</v>
      </c>
      <c r="H4342" s="27">
        <v>786450</v>
      </c>
      <c r="I4342" s="215">
        <v>999500</v>
      </c>
      <c r="J4342" s="27"/>
      <c r="K4342" s="27">
        <f t="shared" si="116"/>
        <v>786450</v>
      </c>
      <c r="L4342" s="199"/>
    </row>
    <row r="4343" spans="1:12" x14ac:dyDescent="0.35">
      <c r="A4343" s="23">
        <v>22020102</v>
      </c>
      <c r="B4343" s="437" t="s">
        <v>2893</v>
      </c>
      <c r="C4343" s="23">
        <v>70131</v>
      </c>
      <c r="D4343" s="24">
        <v>0</v>
      </c>
      <c r="E4343" s="25">
        <v>2101</v>
      </c>
      <c r="F4343" s="23">
        <v>10721300</v>
      </c>
      <c r="G4343" s="26" t="s">
        <v>146</v>
      </c>
      <c r="H4343" s="67">
        <v>8279560</v>
      </c>
      <c r="I4343" s="224">
        <v>10499000</v>
      </c>
      <c r="J4343" s="68">
        <v>6720440</v>
      </c>
      <c r="K4343" s="67">
        <f t="shared" si="116"/>
        <v>15000000</v>
      </c>
      <c r="L4343" s="199"/>
    </row>
    <row r="4344" spans="1:12" x14ac:dyDescent="0.35">
      <c r="A4344" s="23">
        <v>22020102</v>
      </c>
      <c r="B4344" s="437" t="s">
        <v>2893</v>
      </c>
      <c r="C4344" s="23">
        <v>70133</v>
      </c>
      <c r="D4344" s="24">
        <v>0</v>
      </c>
      <c r="E4344" s="25">
        <v>2101</v>
      </c>
      <c r="F4344" s="23">
        <v>10721300</v>
      </c>
      <c r="G4344" s="26" t="s">
        <v>146</v>
      </c>
      <c r="H4344" s="27">
        <v>12016200</v>
      </c>
      <c r="I4344" s="215">
        <v>1836000</v>
      </c>
      <c r="J4344" s="27">
        <v>3000000</v>
      </c>
      <c r="K4344" s="27">
        <f t="shared" si="116"/>
        <v>15016200</v>
      </c>
      <c r="L4344" s="199"/>
    </row>
    <row r="4345" spans="1:12" x14ac:dyDescent="0.35">
      <c r="A4345" s="23">
        <v>22020102</v>
      </c>
      <c r="B4345" s="437" t="s">
        <v>2893</v>
      </c>
      <c r="C4345" s="23">
        <v>70133</v>
      </c>
      <c r="D4345" s="24">
        <v>0</v>
      </c>
      <c r="E4345" s="25">
        <v>2101</v>
      </c>
      <c r="F4345" s="23">
        <v>10721300</v>
      </c>
      <c r="G4345" s="26" t="s">
        <v>146</v>
      </c>
      <c r="H4345" s="101">
        <v>16821000</v>
      </c>
      <c r="I4345" s="255">
        <v>11961100</v>
      </c>
      <c r="J4345" s="101"/>
      <c r="K4345" s="101">
        <f t="shared" si="116"/>
        <v>16821000</v>
      </c>
      <c r="L4345" s="200"/>
    </row>
    <row r="4346" spans="1:12" x14ac:dyDescent="0.35">
      <c r="A4346" s="23">
        <v>22020102</v>
      </c>
      <c r="B4346" s="437" t="s">
        <v>2893</v>
      </c>
      <c r="C4346" s="23">
        <v>70133</v>
      </c>
      <c r="D4346" s="24">
        <v>0</v>
      </c>
      <c r="E4346" s="25">
        <v>2101</v>
      </c>
      <c r="F4346" s="23">
        <v>10721300</v>
      </c>
      <c r="G4346" s="26" t="s">
        <v>146</v>
      </c>
      <c r="H4346" s="101">
        <v>2586150</v>
      </c>
      <c r="I4346" s="255">
        <v>8643900</v>
      </c>
      <c r="J4346" s="101">
        <v>3079000</v>
      </c>
      <c r="K4346" s="101">
        <f t="shared" si="116"/>
        <v>5665150</v>
      </c>
      <c r="L4346" s="199"/>
    </row>
    <row r="4347" spans="1:12" x14ac:dyDescent="0.35">
      <c r="A4347" s="23">
        <v>22020102</v>
      </c>
      <c r="B4347" s="437" t="s">
        <v>2893</v>
      </c>
      <c r="C4347" s="23">
        <v>70131</v>
      </c>
      <c r="D4347" s="24">
        <v>0</v>
      </c>
      <c r="E4347" s="25">
        <v>2101</v>
      </c>
      <c r="F4347" s="23">
        <v>10721300</v>
      </c>
      <c r="G4347" s="26" t="s">
        <v>146</v>
      </c>
      <c r="H4347" s="101">
        <v>6304494</v>
      </c>
      <c r="I4347" s="255">
        <v>2402250</v>
      </c>
      <c r="J4347" s="101"/>
      <c r="K4347" s="101">
        <f t="shared" si="116"/>
        <v>6304494</v>
      </c>
      <c r="L4347" s="199"/>
    </row>
    <row r="4348" spans="1:12" x14ac:dyDescent="0.35">
      <c r="A4348" s="23">
        <v>22020102</v>
      </c>
      <c r="B4348" s="437" t="s">
        <v>2893</v>
      </c>
      <c r="C4348" s="23">
        <v>70133</v>
      </c>
      <c r="D4348" s="24">
        <v>0</v>
      </c>
      <c r="E4348" s="25">
        <v>2101</v>
      </c>
      <c r="F4348" s="23">
        <v>10721300</v>
      </c>
      <c r="G4348" s="26" t="s">
        <v>146</v>
      </c>
      <c r="H4348" s="101">
        <v>9241260</v>
      </c>
      <c r="I4348" s="255">
        <v>5692808</v>
      </c>
      <c r="J4348" s="101"/>
      <c r="K4348" s="101">
        <f t="shared" si="116"/>
        <v>9241260</v>
      </c>
      <c r="L4348" s="200"/>
    </row>
    <row r="4349" spans="1:12" x14ac:dyDescent="0.35">
      <c r="A4349" s="54">
        <v>22020102</v>
      </c>
      <c r="B4349" s="437" t="s">
        <v>2893</v>
      </c>
      <c r="C4349" s="54">
        <v>70131</v>
      </c>
      <c r="D4349" s="55">
        <v>0</v>
      </c>
      <c r="E4349" s="56">
        <v>2101</v>
      </c>
      <c r="F4349" s="54">
        <v>10721300</v>
      </c>
      <c r="G4349" s="57" t="s">
        <v>146</v>
      </c>
      <c r="H4349" s="58">
        <v>1451100</v>
      </c>
      <c r="I4349" s="221">
        <v>1067000</v>
      </c>
      <c r="J4349" s="58">
        <v>4000000</v>
      </c>
      <c r="K4349" s="58">
        <f t="shared" si="116"/>
        <v>5451100</v>
      </c>
      <c r="L4349" s="204" t="s">
        <v>2555</v>
      </c>
    </row>
    <row r="4350" spans="1:12" x14ac:dyDescent="0.35">
      <c r="A4350" s="54">
        <v>22020102</v>
      </c>
      <c r="B4350" s="437" t="s">
        <v>2893</v>
      </c>
      <c r="C4350" s="54">
        <v>70133</v>
      </c>
      <c r="D4350" s="55">
        <v>0</v>
      </c>
      <c r="E4350" s="54">
        <v>2101</v>
      </c>
      <c r="F4350" s="54">
        <v>10721300</v>
      </c>
      <c r="G4350" s="57" t="s">
        <v>146</v>
      </c>
      <c r="H4350" s="117">
        <v>1429050</v>
      </c>
      <c r="I4350" s="263">
        <v>204500</v>
      </c>
      <c r="J4350" s="117">
        <v>2400000</v>
      </c>
      <c r="K4350" s="117">
        <f t="shared" si="116"/>
        <v>3829050</v>
      </c>
      <c r="L4350" s="204" t="s">
        <v>2556</v>
      </c>
    </row>
    <row r="4351" spans="1:12" x14ac:dyDescent="0.35">
      <c r="A4351" s="54">
        <v>22020102</v>
      </c>
      <c r="B4351" s="437" t="s">
        <v>2893</v>
      </c>
      <c r="C4351" s="54">
        <v>70133</v>
      </c>
      <c r="D4351" s="55">
        <v>0</v>
      </c>
      <c r="E4351" s="56">
        <v>2101</v>
      </c>
      <c r="F4351" s="54">
        <v>10721300</v>
      </c>
      <c r="G4351" s="57" t="s">
        <v>146</v>
      </c>
      <c r="H4351" s="58">
        <v>4140822</v>
      </c>
      <c r="I4351" s="221">
        <v>2726460</v>
      </c>
      <c r="J4351" s="58">
        <v>2419178</v>
      </c>
      <c r="K4351" s="58">
        <f t="shared" si="116"/>
        <v>6560000</v>
      </c>
      <c r="L4351" s="204" t="s">
        <v>2557</v>
      </c>
    </row>
    <row r="4352" spans="1:12" ht="51" x14ac:dyDescent="0.35">
      <c r="A4352" s="54">
        <v>22020102</v>
      </c>
      <c r="B4352" s="437" t="s">
        <v>2893</v>
      </c>
      <c r="C4352" s="54">
        <v>70131</v>
      </c>
      <c r="D4352" s="55">
        <v>0</v>
      </c>
      <c r="E4352" s="56">
        <v>2101</v>
      </c>
      <c r="F4352" s="54">
        <v>10721300</v>
      </c>
      <c r="G4352" s="86" t="s">
        <v>972</v>
      </c>
      <c r="H4352" s="117">
        <v>13857900</v>
      </c>
      <c r="I4352" s="263"/>
      <c r="J4352" s="121">
        <v>-10000000</v>
      </c>
      <c r="K4352" s="117">
        <f t="shared" si="116"/>
        <v>3857900</v>
      </c>
      <c r="L4352" s="204" t="s">
        <v>2558</v>
      </c>
    </row>
    <row r="4353" spans="1:12" x14ac:dyDescent="0.35">
      <c r="A4353" s="23">
        <v>22020102</v>
      </c>
      <c r="B4353" s="437" t="s">
        <v>2893</v>
      </c>
      <c r="C4353" s="23">
        <v>70133</v>
      </c>
      <c r="D4353" s="24">
        <v>0</v>
      </c>
      <c r="E4353" s="25">
        <v>2101</v>
      </c>
      <c r="F4353" s="23">
        <v>10721300</v>
      </c>
      <c r="G4353" s="26" t="s">
        <v>146</v>
      </c>
      <c r="H4353" s="101">
        <v>16038</v>
      </c>
      <c r="I4353" s="255">
        <v>28420</v>
      </c>
      <c r="J4353" s="106">
        <v>500000</v>
      </c>
      <c r="K4353" s="101">
        <f t="shared" si="116"/>
        <v>516038</v>
      </c>
      <c r="L4353" s="199"/>
    </row>
    <row r="4354" spans="1:12" x14ac:dyDescent="0.35">
      <c r="A4354" s="23">
        <v>22020102</v>
      </c>
      <c r="B4354" s="437" t="s">
        <v>2893</v>
      </c>
      <c r="C4354" s="23">
        <v>70133</v>
      </c>
      <c r="D4354" s="24">
        <v>0</v>
      </c>
      <c r="E4354" s="25">
        <v>2101</v>
      </c>
      <c r="F4354" s="23">
        <v>10721300</v>
      </c>
      <c r="G4354" s="26" t="s">
        <v>146</v>
      </c>
      <c r="H4354" s="101">
        <v>1085700</v>
      </c>
      <c r="I4354" s="255">
        <v>26761000</v>
      </c>
      <c r="J4354" s="101">
        <v>36000000</v>
      </c>
      <c r="K4354" s="101">
        <f t="shared" si="116"/>
        <v>37085700</v>
      </c>
      <c r="L4354" s="199"/>
    </row>
    <row r="4355" spans="1:12" x14ac:dyDescent="0.35">
      <c r="A4355" s="23">
        <v>22020102</v>
      </c>
      <c r="B4355" s="437" t="s">
        <v>2893</v>
      </c>
      <c r="C4355" s="23">
        <v>70131</v>
      </c>
      <c r="D4355" s="24">
        <v>0</v>
      </c>
      <c r="E4355" s="25">
        <v>2101</v>
      </c>
      <c r="F4355" s="23">
        <v>10721300</v>
      </c>
      <c r="G4355" s="26" t="s">
        <v>146</v>
      </c>
      <c r="H4355" s="101">
        <v>1655850</v>
      </c>
      <c r="I4355" s="255">
        <v>402500</v>
      </c>
      <c r="J4355" s="101"/>
      <c r="K4355" s="101">
        <f t="shared" si="116"/>
        <v>1655850</v>
      </c>
      <c r="L4355" s="199"/>
    </row>
    <row r="4356" spans="1:12" x14ac:dyDescent="0.35">
      <c r="A4356" s="23">
        <v>22020102</v>
      </c>
      <c r="B4356" s="437" t="s">
        <v>2893</v>
      </c>
      <c r="C4356" s="23">
        <v>70133</v>
      </c>
      <c r="D4356" s="24">
        <v>0</v>
      </c>
      <c r="E4356" s="23">
        <v>2101</v>
      </c>
      <c r="F4356" s="23">
        <v>10721300</v>
      </c>
      <c r="G4356" s="26" t="s">
        <v>146</v>
      </c>
      <c r="H4356" s="101">
        <v>1434300</v>
      </c>
      <c r="I4356" s="255">
        <v>303000</v>
      </c>
      <c r="J4356" s="101"/>
      <c r="K4356" s="101">
        <f t="shared" si="116"/>
        <v>1434300</v>
      </c>
      <c r="L4356" s="199"/>
    </row>
    <row r="4357" spans="1:12" x14ac:dyDescent="0.35">
      <c r="A4357" s="23">
        <v>22020102</v>
      </c>
      <c r="B4357" s="437" t="s">
        <v>2893</v>
      </c>
      <c r="C4357" s="23">
        <v>70131</v>
      </c>
      <c r="D4357" s="24">
        <v>0</v>
      </c>
      <c r="E4357" s="25">
        <v>2101</v>
      </c>
      <c r="F4357" s="23">
        <v>10721300</v>
      </c>
      <c r="G4357" s="26" t="s">
        <v>146</v>
      </c>
      <c r="H4357" s="101">
        <v>11500000</v>
      </c>
      <c r="I4357" s="255">
        <v>7110015</v>
      </c>
      <c r="J4357" s="101"/>
      <c r="K4357" s="101">
        <f t="shared" si="116"/>
        <v>11500000</v>
      </c>
      <c r="L4357" s="199"/>
    </row>
    <row r="4358" spans="1:12" x14ac:dyDescent="0.35">
      <c r="A4358" s="23">
        <v>22020102</v>
      </c>
      <c r="B4358" s="437" t="s">
        <v>2891</v>
      </c>
      <c r="C4358" s="23">
        <v>70131</v>
      </c>
      <c r="D4358" s="24">
        <v>0</v>
      </c>
      <c r="E4358" s="25">
        <v>2101</v>
      </c>
      <c r="F4358" s="23">
        <v>10721300</v>
      </c>
      <c r="G4358" s="26" t="s">
        <v>146</v>
      </c>
      <c r="H4358" s="135">
        <v>1000000</v>
      </c>
      <c r="I4358" s="269"/>
      <c r="J4358" s="136"/>
      <c r="K4358" s="135">
        <f t="shared" si="116"/>
        <v>1000000</v>
      </c>
      <c r="L4358" s="199"/>
    </row>
    <row r="4359" spans="1:12" x14ac:dyDescent="0.35">
      <c r="A4359" s="23">
        <v>22020101</v>
      </c>
      <c r="B4359" s="437" t="s">
        <v>2890</v>
      </c>
      <c r="C4359" s="23">
        <v>70133</v>
      </c>
      <c r="D4359" s="24">
        <v>0</v>
      </c>
      <c r="E4359" s="25">
        <v>2101</v>
      </c>
      <c r="F4359" s="23">
        <v>10721300</v>
      </c>
      <c r="G4359" s="26" t="s">
        <v>145</v>
      </c>
      <c r="H4359" s="67">
        <v>1232000</v>
      </c>
      <c r="I4359" s="224">
        <v>1800000</v>
      </c>
      <c r="J4359" s="68"/>
      <c r="K4359" s="428">
        <f t="shared" si="116"/>
        <v>1232000</v>
      </c>
      <c r="L4359" s="199"/>
    </row>
    <row r="4360" spans="1:12" x14ac:dyDescent="0.35">
      <c r="A4360" s="23">
        <v>22020101</v>
      </c>
      <c r="B4360" s="437" t="s">
        <v>2890</v>
      </c>
      <c r="C4360" s="23">
        <v>70131</v>
      </c>
      <c r="D4360" s="24">
        <v>0</v>
      </c>
      <c r="E4360" s="25">
        <v>2101</v>
      </c>
      <c r="F4360" s="23">
        <v>10721300</v>
      </c>
      <c r="G4360" s="26" t="s">
        <v>145</v>
      </c>
      <c r="H4360" s="27">
        <v>1600000</v>
      </c>
      <c r="I4360" s="215"/>
      <c r="J4360" s="41"/>
      <c r="K4360" s="27">
        <f t="shared" si="116"/>
        <v>1600000</v>
      </c>
      <c r="L4360" s="200"/>
    </row>
    <row r="4361" spans="1:12" x14ac:dyDescent="0.35">
      <c r="A4361" s="411">
        <v>22020101</v>
      </c>
      <c r="B4361" s="437" t="s">
        <v>2890</v>
      </c>
      <c r="C4361" s="411">
        <v>70133</v>
      </c>
      <c r="D4361" s="411" t="s">
        <v>192</v>
      </c>
      <c r="E4361" s="413" t="s">
        <v>193</v>
      </c>
      <c r="F4361" s="411" t="s">
        <v>194</v>
      </c>
      <c r="G4361" s="416" t="s">
        <v>145</v>
      </c>
      <c r="H4361" s="418">
        <v>365904</v>
      </c>
      <c r="I4361" s="421">
        <v>354000</v>
      </c>
      <c r="J4361" s="424">
        <v>134096</v>
      </c>
      <c r="K4361" s="418">
        <f>H4361+J4361</f>
        <v>500000</v>
      </c>
      <c r="L4361" s="434"/>
    </row>
    <row r="4362" spans="1:12" x14ac:dyDescent="0.35">
      <c r="A4362" s="23">
        <v>22020101</v>
      </c>
      <c r="B4362" s="437" t="s">
        <v>2890</v>
      </c>
      <c r="C4362" s="23">
        <v>70133</v>
      </c>
      <c r="D4362" s="24">
        <v>0</v>
      </c>
      <c r="E4362" s="25">
        <v>2101</v>
      </c>
      <c r="F4362" s="23">
        <v>10721300</v>
      </c>
      <c r="G4362" s="26" t="s">
        <v>145</v>
      </c>
      <c r="H4362" s="27">
        <v>357000</v>
      </c>
      <c r="I4362" s="215">
        <v>826000</v>
      </c>
      <c r="J4362" s="27">
        <v>1143000</v>
      </c>
      <c r="K4362" s="27">
        <f t="shared" ref="K4362:K4379" si="117">SUM(H4362,J4362)</f>
        <v>1500000</v>
      </c>
      <c r="L4362" s="199"/>
    </row>
    <row r="4363" spans="1:12" x14ac:dyDescent="0.35">
      <c r="A4363" s="23">
        <v>22020101</v>
      </c>
      <c r="B4363" s="437" t="s">
        <v>2890</v>
      </c>
      <c r="C4363" s="23">
        <v>70133</v>
      </c>
      <c r="D4363" s="24">
        <v>0</v>
      </c>
      <c r="E4363" s="25">
        <v>2101</v>
      </c>
      <c r="F4363" s="23">
        <v>10721300</v>
      </c>
      <c r="G4363" s="26" t="s">
        <v>145</v>
      </c>
      <c r="H4363" s="27">
        <v>800000</v>
      </c>
      <c r="I4363" s="215"/>
      <c r="J4363" s="39">
        <v>200000</v>
      </c>
      <c r="K4363" s="27">
        <f t="shared" si="117"/>
        <v>1000000</v>
      </c>
      <c r="L4363" s="199"/>
    </row>
    <row r="4364" spans="1:12" x14ac:dyDescent="0.35">
      <c r="A4364" s="23">
        <v>22020101</v>
      </c>
      <c r="B4364" s="437" t="s">
        <v>2890</v>
      </c>
      <c r="C4364" s="23">
        <v>70133</v>
      </c>
      <c r="D4364" s="24">
        <v>0</v>
      </c>
      <c r="E4364" s="25">
        <v>2101</v>
      </c>
      <c r="F4364" s="23">
        <v>10721300</v>
      </c>
      <c r="G4364" s="26" t="s">
        <v>145</v>
      </c>
      <c r="H4364" s="27">
        <v>315000</v>
      </c>
      <c r="I4364" s="215">
        <v>0</v>
      </c>
      <c r="J4364" s="27"/>
      <c r="K4364" s="27">
        <f t="shared" si="117"/>
        <v>315000</v>
      </c>
      <c r="L4364" s="199"/>
    </row>
    <row r="4365" spans="1:12" x14ac:dyDescent="0.35">
      <c r="A4365" s="23">
        <v>22020101</v>
      </c>
      <c r="B4365" s="437" t="s">
        <v>2890</v>
      </c>
      <c r="C4365" s="23">
        <v>70131</v>
      </c>
      <c r="D4365" s="24">
        <v>0</v>
      </c>
      <c r="E4365" s="25">
        <v>2101</v>
      </c>
      <c r="F4365" s="23">
        <v>10721300</v>
      </c>
      <c r="G4365" s="26" t="s">
        <v>145</v>
      </c>
      <c r="H4365" s="27">
        <v>189000</v>
      </c>
      <c r="I4365" s="215">
        <v>200000</v>
      </c>
      <c r="J4365" s="27">
        <v>500000</v>
      </c>
      <c r="K4365" s="27">
        <f t="shared" si="117"/>
        <v>689000</v>
      </c>
      <c r="L4365" s="199"/>
    </row>
    <row r="4366" spans="1:12" x14ac:dyDescent="0.35">
      <c r="A4366" s="23">
        <v>22020101</v>
      </c>
      <c r="B4366" s="437" t="s">
        <v>2890</v>
      </c>
      <c r="C4366" s="23">
        <v>70133</v>
      </c>
      <c r="D4366" s="24">
        <v>0</v>
      </c>
      <c r="E4366" s="25">
        <v>2101</v>
      </c>
      <c r="F4366" s="23">
        <v>10721300</v>
      </c>
      <c r="G4366" s="26" t="s">
        <v>145</v>
      </c>
      <c r="H4366" s="27">
        <v>42000</v>
      </c>
      <c r="I4366" s="215">
        <v>0</v>
      </c>
      <c r="J4366" s="27"/>
      <c r="K4366" s="27">
        <f t="shared" si="117"/>
        <v>42000</v>
      </c>
      <c r="L4366" s="199"/>
    </row>
    <row r="4367" spans="1:12" x14ac:dyDescent="0.35">
      <c r="A4367" s="23">
        <v>22020101</v>
      </c>
      <c r="B4367" s="437" t="s">
        <v>2890</v>
      </c>
      <c r="C4367" s="23">
        <v>70131</v>
      </c>
      <c r="D4367" s="24">
        <v>0</v>
      </c>
      <c r="E4367" s="25">
        <v>2101</v>
      </c>
      <c r="F4367" s="23">
        <v>10721300</v>
      </c>
      <c r="G4367" s="26" t="s">
        <v>145</v>
      </c>
      <c r="H4367" s="27">
        <v>147000</v>
      </c>
      <c r="I4367" s="215"/>
      <c r="J4367" s="27">
        <v>53000</v>
      </c>
      <c r="K4367" s="27">
        <f t="shared" si="117"/>
        <v>200000</v>
      </c>
      <c r="L4367" s="199"/>
    </row>
    <row r="4368" spans="1:12" x14ac:dyDescent="0.35">
      <c r="A4368" s="23">
        <v>22020101</v>
      </c>
      <c r="B4368" s="437" t="s">
        <v>2890</v>
      </c>
      <c r="C4368" s="23">
        <v>70131</v>
      </c>
      <c r="D4368" s="24">
        <v>0</v>
      </c>
      <c r="E4368" s="25">
        <v>2101</v>
      </c>
      <c r="F4368" s="23">
        <v>10721300</v>
      </c>
      <c r="G4368" s="26" t="s">
        <v>145</v>
      </c>
      <c r="H4368" s="27">
        <v>31500</v>
      </c>
      <c r="I4368" s="215"/>
      <c r="J4368" s="27"/>
      <c r="K4368" s="27">
        <f t="shared" si="117"/>
        <v>31500</v>
      </c>
      <c r="L4368" s="199"/>
    </row>
    <row r="4369" spans="1:12" x14ac:dyDescent="0.35">
      <c r="A4369" s="23">
        <v>22020101</v>
      </c>
      <c r="B4369" s="437" t="s">
        <v>2890</v>
      </c>
      <c r="C4369" s="23">
        <v>70131</v>
      </c>
      <c r="D4369" s="24">
        <v>0</v>
      </c>
      <c r="E4369" s="25">
        <v>2101</v>
      </c>
      <c r="F4369" s="23">
        <v>10721300</v>
      </c>
      <c r="G4369" s="26" t="s">
        <v>145</v>
      </c>
      <c r="H4369" s="27">
        <v>423500</v>
      </c>
      <c r="I4369" s="215">
        <v>80000</v>
      </c>
      <c r="J4369" s="41"/>
      <c r="K4369" s="27">
        <f t="shared" si="117"/>
        <v>423500</v>
      </c>
      <c r="L4369" s="199"/>
    </row>
    <row r="4370" spans="1:12" x14ac:dyDescent="0.35">
      <c r="A4370" s="23">
        <v>22020101</v>
      </c>
      <c r="B4370" s="437" t="s">
        <v>2890</v>
      </c>
      <c r="C4370" s="23">
        <v>70131</v>
      </c>
      <c r="D4370" s="24">
        <v>0</v>
      </c>
      <c r="E4370" s="25">
        <v>2101</v>
      </c>
      <c r="F4370" s="23">
        <v>10721300</v>
      </c>
      <c r="G4370" s="26" t="s">
        <v>145</v>
      </c>
      <c r="H4370" s="67">
        <v>2284800</v>
      </c>
      <c r="I4370" s="224">
        <v>1120000</v>
      </c>
      <c r="J4370" s="67">
        <v>3000000</v>
      </c>
      <c r="K4370" s="67">
        <f t="shared" si="117"/>
        <v>5284800</v>
      </c>
      <c r="L4370" s="199"/>
    </row>
    <row r="4371" spans="1:12" x14ac:dyDescent="0.35">
      <c r="A4371" s="23">
        <v>22020101</v>
      </c>
      <c r="B4371" s="437" t="s">
        <v>2890</v>
      </c>
      <c r="C4371" s="23">
        <v>70131</v>
      </c>
      <c r="D4371" s="24">
        <v>0</v>
      </c>
      <c r="E4371" s="25">
        <v>2101</v>
      </c>
      <c r="F4371" s="23">
        <v>10721300</v>
      </c>
      <c r="G4371" s="26" t="s">
        <v>145</v>
      </c>
      <c r="H4371" s="67">
        <v>3097500</v>
      </c>
      <c r="I4371" s="224">
        <v>0</v>
      </c>
      <c r="J4371" s="67"/>
      <c r="K4371" s="67">
        <f t="shared" si="117"/>
        <v>3097500</v>
      </c>
      <c r="L4371" s="199"/>
    </row>
    <row r="4372" spans="1:12" x14ac:dyDescent="0.35">
      <c r="A4372" s="23">
        <v>22020101</v>
      </c>
      <c r="B4372" s="437" t="s">
        <v>2890</v>
      </c>
      <c r="C4372" s="23">
        <v>70133</v>
      </c>
      <c r="D4372" s="24">
        <v>0</v>
      </c>
      <c r="E4372" s="25">
        <v>2101</v>
      </c>
      <c r="F4372" s="23">
        <v>10721300</v>
      </c>
      <c r="G4372" s="26" t="s">
        <v>145</v>
      </c>
      <c r="H4372" s="27">
        <v>0</v>
      </c>
      <c r="I4372" s="215"/>
      <c r="J4372" s="41"/>
      <c r="K4372" s="39">
        <f t="shared" si="117"/>
        <v>0</v>
      </c>
      <c r="L4372" s="199"/>
    </row>
    <row r="4373" spans="1:12" x14ac:dyDescent="0.35">
      <c r="A4373" s="23">
        <v>22020101</v>
      </c>
      <c r="B4373" s="437" t="s">
        <v>2890</v>
      </c>
      <c r="C4373" s="23">
        <v>70131</v>
      </c>
      <c r="D4373" s="24">
        <v>0</v>
      </c>
      <c r="E4373" s="25">
        <v>2101</v>
      </c>
      <c r="F4373" s="23">
        <v>10721300</v>
      </c>
      <c r="G4373" s="26" t="s">
        <v>145</v>
      </c>
      <c r="H4373" s="67">
        <v>42000</v>
      </c>
      <c r="I4373" s="224">
        <v>300000</v>
      </c>
      <c r="J4373" s="67"/>
      <c r="K4373" s="67">
        <f t="shared" si="117"/>
        <v>42000</v>
      </c>
      <c r="L4373" s="199"/>
    </row>
    <row r="4374" spans="1:12" x14ac:dyDescent="0.35">
      <c r="A4374" s="23">
        <v>22020101</v>
      </c>
      <c r="B4374" s="437" t="s">
        <v>2890</v>
      </c>
      <c r="C4374" s="23">
        <v>71033</v>
      </c>
      <c r="D4374" s="24">
        <v>0</v>
      </c>
      <c r="E4374" s="25">
        <v>1100</v>
      </c>
      <c r="F4374" s="23">
        <v>10721300</v>
      </c>
      <c r="G4374" s="28" t="s">
        <v>145</v>
      </c>
      <c r="H4374" s="29">
        <v>63945000</v>
      </c>
      <c r="I4374" s="283">
        <v>500000</v>
      </c>
      <c r="J4374" s="29">
        <v>-40000000</v>
      </c>
      <c r="K4374" s="29">
        <f t="shared" si="117"/>
        <v>23945000</v>
      </c>
      <c r="L4374" s="199"/>
    </row>
    <row r="4375" spans="1:12" x14ac:dyDescent="0.35">
      <c r="A4375" s="34">
        <v>22020101</v>
      </c>
      <c r="B4375" s="437" t="s">
        <v>2890</v>
      </c>
      <c r="C4375" s="34">
        <v>70131</v>
      </c>
      <c r="D4375" s="35">
        <v>0</v>
      </c>
      <c r="E4375" s="36">
        <v>2101</v>
      </c>
      <c r="F4375" s="34">
        <v>10721300</v>
      </c>
      <c r="G4375" s="37" t="s">
        <v>145</v>
      </c>
      <c r="H4375" s="38">
        <v>10000000</v>
      </c>
      <c r="I4375" s="218">
        <v>1901000</v>
      </c>
      <c r="J4375" s="44">
        <v>-3065510</v>
      </c>
      <c r="K4375" s="38">
        <f t="shared" si="117"/>
        <v>6934490</v>
      </c>
      <c r="L4375" s="209"/>
    </row>
    <row r="4376" spans="1:12" x14ac:dyDescent="0.35">
      <c r="A4376" s="23">
        <v>22020101</v>
      </c>
      <c r="B4376" s="437" t="s">
        <v>2890</v>
      </c>
      <c r="C4376" s="23">
        <v>70131</v>
      </c>
      <c r="D4376" s="24">
        <v>0</v>
      </c>
      <c r="E4376" s="25">
        <v>2101</v>
      </c>
      <c r="F4376" s="23">
        <v>10721300</v>
      </c>
      <c r="G4376" s="26" t="s">
        <v>145</v>
      </c>
      <c r="H4376" s="27">
        <v>42000</v>
      </c>
      <c r="I4376" s="215"/>
      <c r="J4376" s="27"/>
      <c r="K4376" s="27">
        <f t="shared" si="117"/>
        <v>42000</v>
      </c>
      <c r="L4376" s="201"/>
    </row>
    <row r="4377" spans="1:12" x14ac:dyDescent="0.35">
      <c r="A4377" s="23">
        <v>22020101</v>
      </c>
      <c r="B4377" s="437" t="s">
        <v>2891</v>
      </c>
      <c r="C4377" s="23">
        <v>70133</v>
      </c>
      <c r="D4377" s="24" t="s">
        <v>192</v>
      </c>
      <c r="E4377" s="85" t="s">
        <v>2619</v>
      </c>
      <c r="F4377" s="23">
        <v>10721300</v>
      </c>
      <c r="G4377" s="26" t="s">
        <v>145</v>
      </c>
      <c r="H4377" s="27">
        <v>116503.2</v>
      </c>
      <c r="I4377" s="215"/>
      <c r="J4377" s="41">
        <v>2000000</v>
      </c>
      <c r="K4377" s="27">
        <f t="shared" si="117"/>
        <v>2116503.2000000002</v>
      </c>
      <c r="L4377" s="199"/>
    </row>
    <row r="4378" spans="1:12" x14ac:dyDescent="0.35">
      <c r="A4378" s="411">
        <v>22020101</v>
      </c>
      <c r="B4378" s="437" t="s">
        <v>2891</v>
      </c>
      <c r="C4378" s="411">
        <v>70131</v>
      </c>
      <c r="D4378" s="411" t="s">
        <v>192</v>
      </c>
      <c r="E4378" s="413" t="s">
        <v>193</v>
      </c>
      <c r="F4378" s="411">
        <v>10721300</v>
      </c>
      <c r="G4378" s="416" t="s">
        <v>145</v>
      </c>
      <c r="H4378" s="419">
        <v>120016.79999999999</v>
      </c>
      <c r="I4378" s="422"/>
      <c r="J4378" s="425"/>
      <c r="K4378" s="538">
        <f t="shared" si="117"/>
        <v>120016.79999999999</v>
      </c>
      <c r="L4378" s="395"/>
    </row>
    <row r="4379" spans="1:12" x14ac:dyDescent="0.35">
      <c r="A4379" s="23">
        <v>22020101</v>
      </c>
      <c r="B4379" s="437" t="s">
        <v>2891</v>
      </c>
      <c r="C4379" s="23">
        <v>70133</v>
      </c>
      <c r="D4379" s="24">
        <v>0</v>
      </c>
      <c r="E4379" s="25">
        <v>2101</v>
      </c>
      <c r="F4379" s="23">
        <v>10721300</v>
      </c>
      <c r="G4379" s="26" t="s">
        <v>145</v>
      </c>
      <c r="H4379" s="27">
        <v>7350000</v>
      </c>
      <c r="I4379" s="215">
        <v>1841500</v>
      </c>
      <c r="J4379" s="27"/>
      <c r="K4379" s="27">
        <f t="shared" si="117"/>
        <v>7350000</v>
      </c>
      <c r="L4379" s="200"/>
    </row>
    <row r="4380" spans="1:12" x14ac:dyDescent="0.35">
      <c r="A4380" s="23">
        <v>22020101</v>
      </c>
      <c r="B4380" s="437" t="s">
        <v>2891</v>
      </c>
      <c r="C4380" s="23">
        <v>70131</v>
      </c>
      <c r="D4380" s="24">
        <v>0</v>
      </c>
      <c r="E4380" s="25">
        <v>2101</v>
      </c>
      <c r="F4380" s="23">
        <v>10721300</v>
      </c>
      <c r="G4380" s="26" t="s">
        <v>145</v>
      </c>
      <c r="H4380" s="27">
        <v>104000000</v>
      </c>
      <c r="I4380" s="215"/>
      <c r="J4380" s="41">
        <v>-50000000</v>
      </c>
      <c r="K4380" s="27">
        <f>H4380+J4380</f>
        <v>54000000</v>
      </c>
      <c r="L4380" s="199"/>
    </row>
    <row r="4381" spans="1:12" x14ac:dyDescent="0.35">
      <c r="A4381" s="23">
        <v>22020101</v>
      </c>
      <c r="B4381" s="437" t="s">
        <v>2891</v>
      </c>
      <c r="C4381" s="23">
        <v>70131</v>
      </c>
      <c r="D4381" s="24">
        <v>0</v>
      </c>
      <c r="E4381" s="25">
        <v>2101</v>
      </c>
      <c r="F4381" s="23">
        <v>10721300</v>
      </c>
      <c r="G4381" s="26" t="s">
        <v>145</v>
      </c>
      <c r="H4381" s="67">
        <v>18137626.5</v>
      </c>
      <c r="I4381" s="224"/>
      <c r="J4381" s="67"/>
      <c r="K4381" s="67">
        <f t="shared" ref="K4381:K4414" si="118">SUM(H4381,J4381)</f>
        <v>18137626.5</v>
      </c>
      <c r="L4381" s="199"/>
    </row>
    <row r="4382" spans="1:12" x14ac:dyDescent="0.35">
      <c r="A4382" s="23">
        <v>22020101</v>
      </c>
      <c r="B4382" s="437" t="s">
        <v>2891</v>
      </c>
      <c r="C4382" s="23">
        <v>70133</v>
      </c>
      <c r="D4382" s="24">
        <v>0</v>
      </c>
      <c r="E4382" s="25">
        <v>2101</v>
      </c>
      <c r="F4382" s="23">
        <v>10721300</v>
      </c>
      <c r="G4382" s="26" t="s">
        <v>145</v>
      </c>
      <c r="H4382" s="27">
        <v>5390000</v>
      </c>
      <c r="I4382" s="215"/>
      <c r="J4382" s="41"/>
      <c r="K4382" s="27">
        <f t="shared" si="118"/>
        <v>5390000</v>
      </c>
      <c r="L4382" s="199"/>
    </row>
    <row r="4383" spans="1:12" x14ac:dyDescent="0.35">
      <c r="A4383" s="23">
        <v>22020101</v>
      </c>
      <c r="B4383" s="437" t="s">
        <v>2891</v>
      </c>
      <c r="C4383" s="23">
        <v>70133</v>
      </c>
      <c r="D4383" s="24">
        <v>0</v>
      </c>
      <c r="E4383" s="25">
        <v>2101</v>
      </c>
      <c r="F4383" s="23">
        <v>10721300</v>
      </c>
      <c r="G4383" s="26" t="s">
        <v>145</v>
      </c>
      <c r="H4383" s="27">
        <v>697200</v>
      </c>
      <c r="I4383" s="215">
        <v>539000</v>
      </c>
      <c r="J4383" s="27">
        <v>302800</v>
      </c>
      <c r="K4383" s="27">
        <f t="shared" si="118"/>
        <v>1000000</v>
      </c>
      <c r="L4383" s="199"/>
    </row>
    <row r="4384" spans="1:12" x14ac:dyDescent="0.35">
      <c r="A4384" s="23">
        <v>22020101</v>
      </c>
      <c r="B4384" s="437" t="s">
        <v>2891</v>
      </c>
      <c r="C4384" s="23">
        <v>70133</v>
      </c>
      <c r="D4384" s="24">
        <v>0</v>
      </c>
      <c r="E4384" s="25">
        <v>2101</v>
      </c>
      <c r="F4384" s="23">
        <v>10721300</v>
      </c>
      <c r="G4384" s="26" t="s">
        <v>145</v>
      </c>
      <c r="H4384" s="67">
        <v>31500</v>
      </c>
      <c r="I4384" s="224">
        <v>86000</v>
      </c>
      <c r="J4384" s="67">
        <v>5000000</v>
      </c>
      <c r="K4384" s="67">
        <f t="shared" si="118"/>
        <v>5031500</v>
      </c>
      <c r="L4384" s="199"/>
    </row>
    <row r="4385" spans="1:12" x14ac:dyDescent="0.35">
      <c r="A4385" s="23">
        <v>22020101</v>
      </c>
      <c r="B4385" s="437" t="s">
        <v>2891</v>
      </c>
      <c r="C4385" s="23">
        <v>70740</v>
      </c>
      <c r="D4385" s="24">
        <v>0</v>
      </c>
      <c r="E4385" s="25">
        <v>2101</v>
      </c>
      <c r="F4385" s="23">
        <v>10721300</v>
      </c>
      <c r="G4385" s="26" t="s">
        <v>145</v>
      </c>
      <c r="H4385" s="27">
        <v>616000</v>
      </c>
      <c r="I4385" s="215"/>
      <c r="J4385" s="41"/>
      <c r="K4385" s="27">
        <f t="shared" si="118"/>
        <v>616000</v>
      </c>
      <c r="L4385" s="200"/>
    </row>
    <row r="4386" spans="1:12" x14ac:dyDescent="0.35">
      <c r="A4386" s="23">
        <v>22020101</v>
      </c>
      <c r="B4386" s="437" t="s">
        <v>2891</v>
      </c>
      <c r="C4386" s="23">
        <v>70131</v>
      </c>
      <c r="D4386" s="24">
        <v>0</v>
      </c>
      <c r="E4386" s="25">
        <v>2101</v>
      </c>
      <c r="F4386" s="23">
        <v>10721300</v>
      </c>
      <c r="G4386" s="26" t="s">
        <v>145</v>
      </c>
      <c r="H4386" s="67">
        <v>3139815</v>
      </c>
      <c r="I4386" s="224">
        <v>302000</v>
      </c>
      <c r="J4386" s="67"/>
      <c r="K4386" s="67">
        <f t="shared" si="118"/>
        <v>3139815</v>
      </c>
      <c r="L4386" s="199"/>
    </row>
    <row r="4387" spans="1:12" x14ac:dyDescent="0.35">
      <c r="A4387" s="23">
        <v>22020101</v>
      </c>
      <c r="B4387" s="437" t="s">
        <v>2891</v>
      </c>
      <c r="C4387" s="23">
        <v>70133</v>
      </c>
      <c r="D4387" s="24">
        <v>0</v>
      </c>
      <c r="E4387" s="25">
        <v>2101</v>
      </c>
      <c r="F4387" s="23">
        <v>10721300</v>
      </c>
      <c r="G4387" s="26" t="s">
        <v>145</v>
      </c>
      <c r="H4387" s="27">
        <v>500000</v>
      </c>
      <c r="I4387" s="215">
        <v>632000</v>
      </c>
      <c r="J4387" s="41">
        <v>500000</v>
      </c>
      <c r="K4387" s="27">
        <f t="shared" si="118"/>
        <v>1000000</v>
      </c>
      <c r="L4387" s="199"/>
    </row>
    <row r="4388" spans="1:12" x14ac:dyDescent="0.35">
      <c r="A4388" s="23">
        <v>22020101</v>
      </c>
      <c r="B4388" s="437" t="s">
        <v>2891</v>
      </c>
      <c r="C4388" s="23">
        <v>70133</v>
      </c>
      <c r="D4388" s="24">
        <v>0</v>
      </c>
      <c r="E4388" s="25">
        <v>2101</v>
      </c>
      <c r="F4388" s="23">
        <v>10721300</v>
      </c>
      <c r="G4388" s="26" t="s">
        <v>145</v>
      </c>
      <c r="H4388" s="27">
        <v>63000</v>
      </c>
      <c r="I4388" s="215">
        <v>15000</v>
      </c>
      <c r="J4388" s="27">
        <v>187000</v>
      </c>
      <c r="K4388" s="27">
        <f t="shared" si="118"/>
        <v>250000</v>
      </c>
      <c r="L4388" s="199"/>
    </row>
    <row r="4389" spans="1:12" x14ac:dyDescent="0.35">
      <c r="A4389" s="23">
        <v>22020101</v>
      </c>
      <c r="B4389" s="437" t="s">
        <v>2891</v>
      </c>
      <c r="C4389" s="23">
        <v>70133</v>
      </c>
      <c r="D4389" s="24">
        <v>0</v>
      </c>
      <c r="E4389" s="25">
        <v>2101</v>
      </c>
      <c r="F4389" s="23">
        <v>10721300</v>
      </c>
      <c r="G4389" s="26" t="s">
        <v>145</v>
      </c>
      <c r="H4389" s="27">
        <v>1050000</v>
      </c>
      <c r="I4389" s="215">
        <v>0</v>
      </c>
      <c r="J4389" s="27"/>
      <c r="K4389" s="27">
        <f t="shared" si="118"/>
        <v>1050000</v>
      </c>
      <c r="L4389" s="199"/>
    </row>
    <row r="4390" spans="1:12" x14ac:dyDescent="0.35">
      <c r="A4390" s="23">
        <v>22020101</v>
      </c>
      <c r="B4390" s="437" t="s">
        <v>2892</v>
      </c>
      <c r="C4390" s="23">
        <v>70133</v>
      </c>
      <c r="D4390" s="24">
        <v>0</v>
      </c>
      <c r="E4390" s="25">
        <v>2101</v>
      </c>
      <c r="F4390" s="23">
        <v>10721300</v>
      </c>
      <c r="G4390" s="26" t="s">
        <v>145</v>
      </c>
      <c r="H4390" s="27">
        <v>4000000</v>
      </c>
      <c r="I4390" s="215">
        <v>1391000</v>
      </c>
      <c r="J4390" s="41"/>
      <c r="K4390" s="27">
        <f t="shared" si="118"/>
        <v>4000000</v>
      </c>
      <c r="L4390" s="199"/>
    </row>
    <row r="4391" spans="1:12" x14ac:dyDescent="0.35">
      <c r="A4391" s="23">
        <v>22020101</v>
      </c>
      <c r="B4391" s="437" t="s">
        <v>2892</v>
      </c>
      <c r="C4391" s="23">
        <v>70133</v>
      </c>
      <c r="D4391" s="24">
        <v>0</v>
      </c>
      <c r="E4391" s="25">
        <v>2101</v>
      </c>
      <c r="F4391" s="23">
        <v>10721300</v>
      </c>
      <c r="G4391" s="26" t="s">
        <v>145</v>
      </c>
      <c r="H4391" s="27">
        <v>8926848</v>
      </c>
      <c r="I4391" s="215"/>
      <c r="J4391" s="27"/>
      <c r="K4391" s="27">
        <f t="shared" si="118"/>
        <v>8926848</v>
      </c>
      <c r="L4391" s="200"/>
    </row>
    <row r="4392" spans="1:12" x14ac:dyDescent="0.35">
      <c r="A4392" s="23">
        <v>22020101</v>
      </c>
      <c r="B4392" s="437" t="s">
        <v>2892</v>
      </c>
      <c r="C4392" s="23">
        <v>70131</v>
      </c>
      <c r="D4392" s="24">
        <v>0</v>
      </c>
      <c r="E4392" s="25">
        <v>2101</v>
      </c>
      <c r="F4392" s="23">
        <v>10721300</v>
      </c>
      <c r="G4392" s="26" t="s">
        <v>145</v>
      </c>
      <c r="H4392" s="27">
        <v>1818600</v>
      </c>
      <c r="I4392" s="215">
        <v>798800</v>
      </c>
      <c r="J4392" s="27"/>
      <c r="K4392" s="27">
        <f t="shared" si="118"/>
        <v>1818600</v>
      </c>
      <c r="L4392" s="199"/>
    </row>
    <row r="4393" spans="1:12" x14ac:dyDescent="0.35">
      <c r="A4393" s="23">
        <v>22020101</v>
      </c>
      <c r="B4393" s="437" t="s">
        <v>2892</v>
      </c>
      <c r="C4393" s="23">
        <v>70133</v>
      </c>
      <c r="D4393" s="24">
        <v>0</v>
      </c>
      <c r="E4393" s="25">
        <v>2101</v>
      </c>
      <c r="F4393" s="23">
        <v>10721300</v>
      </c>
      <c r="G4393" s="26" t="s">
        <v>145</v>
      </c>
      <c r="H4393" s="67">
        <v>10500</v>
      </c>
      <c r="I4393" s="224">
        <v>10000</v>
      </c>
      <c r="J4393" s="67">
        <v>300000</v>
      </c>
      <c r="K4393" s="67">
        <f t="shared" si="118"/>
        <v>310500</v>
      </c>
      <c r="L4393" s="199"/>
    </row>
    <row r="4394" spans="1:12" x14ac:dyDescent="0.35">
      <c r="A4394" s="23">
        <v>22020101</v>
      </c>
      <c r="B4394" s="437" t="s">
        <v>2893</v>
      </c>
      <c r="C4394" s="23">
        <v>70131</v>
      </c>
      <c r="D4394" s="24">
        <v>0</v>
      </c>
      <c r="E4394" s="25">
        <v>2101</v>
      </c>
      <c r="F4394" s="23">
        <v>10721300</v>
      </c>
      <c r="G4394" s="26" t="s">
        <v>145</v>
      </c>
      <c r="H4394" s="67">
        <v>1000000</v>
      </c>
      <c r="I4394" s="224"/>
      <c r="J4394" s="68"/>
      <c r="K4394" s="67">
        <f t="shared" si="118"/>
        <v>1000000</v>
      </c>
      <c r="L4394" s="199"/>
    </row>
    <row r="4395" spans="1:12" x14ac:dyDescent="0.35">
      <c r="A4395" s="23">
        <v>22020101</v>
      </c>
      <c r="B4395" s="437" t="s">
        <v>2893</v>
      </c>
      <c r="C4395" s="23">
        <v>70131</v>
      </c>
      <c r="D4395" s="24">
        <v>0</v>
      </c>
      <c r="E4395" s="25">
        <v>2101</v>
      </c>
      <c r="F4395" s="23">
        <v>10721300</v>
      </c>
      <c r="G4395" s="26" t="s">
        <v>145</v>
      </c>
      <c r="H4395" s="67">
        <v>2431044</v>
      </c>
      <c r="I4395" s="224">
        <v>269000</v>
      </c>
      <c r="J4395" s="67"/>
      <c r="K4395" s="67">
        <f t="shared" si="118"/>
        <v>2431044</v>
      </c>
      <c r="L4395" s="199"/>
    </row>
    <row r="4396" spans="1:12" x14ac:dyDescent="0.35">
      <c r="A4396" s="34">
        <v>22020101</v>
      </c>
      <c r="B4396" s="437" t="s">
        <v>2893</v>
      </c>
      <c r="C4396" s="34">
        <v>70133</v>
      </c>
      <c r="D4396" s="35">
        <v>0</v>
      </c>
      <c r="E4396" s="36">
        <v>2101</v>
      </c>
      <c r="F4396" s="34">
        <v>10721300</v>
      </c>
      <c r="G4396" s="37" t="s">
        <v>145</v>
      </c>
      <c r="H4396" s="70">
        <v>3870300</v>
      </c>
      <c r="I4396" s="223">
        <v>204500</v>
      </c>
      <c r="J4396" s="70"/>
      <c r="K4396" s="70">
        <f t="shared" si="118"/>
        <v>3870300</v>
      </c>
      <c r="L4396" s="198"/>
    </row>
    <row r="4397" spans="1:12" x14ac:dyDescent="0.35">
      <c r="A4397" s="23">
        <v>22020101</v>
      </c>
      <c r="B4397" s="437" t="s">
        <v>2893</v>
      </c>
      <c r="C4397" s="23">
        <v>70133</v>
      </c>
      <c r="D4397" s="24">
        <v>0</v>
      </c>
      <c r="E4397" s="25">
        <v>2101</v>
      </c>
      <c r="F4397" s="23">
        <v>10721300</v>
      </c>
      <c r="G4397" s="26" t="s">
        <v>145</v>
      </c>
      <c r="H4397" s="27">
        <v>520800</v>
      </c>
      <c r="I4397" s="215">
        <v>640500</v>
      </c>
      <c r="J4397" s="27"/>
      <c r="K4397" s="27">
        <f t="shared" si="118"/>
        <v>520800</v>
      </c>
      <c r="L4397" s="199"/>
    </row>
    <row r="4398" spans="1:12" x14ac:dyDescent="0.35">
      <c r="A4398" s="23">
        <v>22020101</v>
      </c>
      <c r="B4398" s="437" t="s">
        <v>2893</v>
      </c>
      <c r="C4398" s="23">
        <v>70131</v>
      </c>
      <c r="D4398" s="24">
        <v>0</v>
      </c>
      <c r="E4398" s="25">
        <v>2101</v>
      </c>
      <c r="F4398" s="23">
        <v>10721300</v>
      </c>
      <c r="G4398" s="26" t="s">
        <v>145</v>
      </c>
      <c r="H4398" s="67">
        <v>6955200</v>
      </c>
      <c r="I4398" s="224">
        <v>333200</v>
      </c>
      <c r="J4398" s="67"/>
      <c r="K4398" s="67">
        <f t="shared" si="118"/>
        <v>6955200</v>
      </c>
      <c r="L4398" s="199"/>
    </row>
    <row r="4399" spans="1:12" x14ac:dyDescent="0.35">
      <c r="A4399" s="23">
        <v>22020101</v>
      </c>
      <c r="B4399" s="437" t="s">
        <v>2893</v>
      </c>
      <c r="C4399" s="23">
        <v>70133</v>
      </c>
      <c r="D4399" s="24">
        <v>0</v>
      </c>
      <c r="E4399" s="25">
        <v>2101</v>
      </c>
      <c r="F4399" s="23">
        <v>10721300</v>
      </c>
      <c r="G4399" s="26" t="s">
        <v>145</v>
      </c>
      <c r="H4399" s="27">
        <v>3000000</v>
      </c>
      <c r="I4399" s="215">
        <v>80000</v>
      </c>
      <c r="J4399" s="41"/>
      <c r="K4399" s="27">
        <f t="shared" si="118"/>
        <v>3000000</v>
      </c>
      <c r="L4399" s="199"/>
    </row>
    <row r="4400" spans="1:12" x14ac:dyDescent="0.35">
      <c r="A4400" s="23">
        <v>22020101</v>
      </c>
      <c r="B4400" s="437" t="s">
        <v>2893</v>
      </c>
      <c r="C4400" s="23">
        <v>70133</v>
      </c>
      <c r="D4400" s="24">
        <v>0</v>
      </c>
      <c r="E4400" s="25">
        <v>2101</v>
      </c>
      <c r="F4400" s="23">
        <v>10721300</v>
      </c>
      <c r="G4400" s="26" t="s">
        <v>145</v>
      </c>
      <c r="H4400" s="101">
        <v>15715770</v>
      </c>
      <c r="I4400" s="255">
        <v>5367000</v>
      </c>
      <c r="J4400" s="101"/>
      <c r="K4400" s="101">
        <f t="shared" si="118"/>
        <v>15715770</v>
      </c>
      <c r="L4400" s="200"/>
    </row>
    <row r="4401" spans="1:12" x14ac:dyDescent="0.35">
      <c r="A4401" s="23">
        <v>22020101</v>
      </c>
      <c r="B4401" s="437" t="s">
        <v>2893</v>
      </c>
      <c r="C4401" s="23">
        <v>70133</v>
      </c>
      <c r="D4401" s="24">
        <v>0</v>
      </c>
      <c r="E4401" s="25">
        <v>2101</v>
      </c>
      <c r="F4401" s="23">
        <v>10721300</v>
      </c>
      <c r="G4401" s="26" t="s">
        <v>145</v>
      </c>
      <c r="H4401" s="101">
        <v>20000000</v>
      </c>
      <c r="I4401" s="255">
        <v>1800000</v>
      </c>
      <c r="J4401" s="106"/>
      <c r="K4401" s="101">
        <f t="shared" si="118"/>
        <v>20000000</v>
      </c>
      <c r="L4401" s="199"/>
    </row>
    <row r="4402" spans="1:12" x14ac:dyDescent="0.35">
      <c r="A4402" s="23">
        <v>22020101</v>
      </c>
      <c r="B4402" s="437" t="s">
        <v>2893</v>
      </c>
      <c r="C4402" s="23">
        <v>70131</v>
      </c>
      <c r="D4402" s="24">
        <v>0</v>
      </c>
      <c r="E4402" s="25">
        <v>2101</v>
      </c>
      <c r="F4402" s="23">
        <v>10721300</v>
      </c>
      <c r="G4402" s="26" t="s">
        <v>145</v>
      </c>
      <c r="H4402" s="101">
        <v>3265500</v>
      </c>
      <c r="I4402" s="255">
        <v>511000</v>
      </c>
      <c r="J4402" s="101">
        <v>2000000</v>
      </c>
      <c r="K4402" s="101">
        <f t="shared" si="118"/>
        <v>5265500</v>
      </c>
      <c r="L4402" s="199"/>
    </row>
    <row r="4403" spans="1:12" x14ac:dyDescent="0.35">
      <c r="A4403" s="23">
        <v>22020101</v>
      </c>
      <c r="B4403" s="437" t="s">
        <v>2893</v>
      </c>
      <c r="C4403" s="23">
        <v>70133</v>
      </c>
      <c r="D4403" s="24">
        <v>0</v>
      </c>
      <c r="E4403" s="25">
        <v>2101</v>
      </c>
      <c r="F4403" s="23">
        <v>10721300</v>
      </c>
      <c r="G4403" s="26" t="s">
        <v>145</v>
      </c>
      <c r="H4403" s="101">
        <v>168000</v>
      </c>
      <c r="I4403" s="255">
        <v>100000</v>
      </c>
      <c r="J4403" s="101">
        <v>3000000</v>
      </c>
      <c r="K4403" s="101">
        <f t="shared" si="118"/>
        <v>3168000</v>
      </c>
      <c r="L4403" s="200"/>
    </row>
    <row r="4404" spans="1:12" x14ac:dyDescent="0.35">
      <c r="A4404" s="54">
        <v>22020101</v>
      </c>
      <c r="B4404" s="437" t="s">
        <v>2893</v>
      </c>
      <c r="C4404" s="54">
        <v>70131</v>
      </c>
      <c r="D4404" s="55">
        <v>0</v>
      </c>
      <c r="E4404" s="56">
        <v>2101</v>
      </c>
      <c r="F4404" s="54">
        <v>10721300</v>
      </c>
      <c r="G4404" s="57" t="s">
        <v>145</v>
      </c>
      <c r="H4404" s="58">
        <v>1753500</v>
      </c>
      <c r="I4404" s="221">
        <v>0</v>
      </c>
      <c r="J4404" s="58"/>
      <c r="K4404" s="58">
        <f t="shared" si="118"/>
        <v>1753500</v>
      </c>
      <c r="L4404" s="204" t="s">
        <v>2555</v>
      </c>
    </row>
    <row r="4405" spans="1:12" x14ac:dyDescent="0.35">
      <c r="A4405" s="54">
        <v>22020101</v>
      </c>
      <c r="B4405" s="437" t="s">
        <v>2893</v>
      </c>
      <c r="C4405" s="54">
        <v>70131</v>
      </c>
      <c r="D4405" s="55">
        <v>0</v>
      </c>
      <c r="E4405" s="56">
        <v>2101</v>
      </c>
      <c r="F4405" s="54">
        <v>10721300</v>
      </c>
      <c r="G4405" s="57" t="s">
        <v>758</v>
      </c>
      <c r="H4405" s="58">
        <v>52882200</v>
      </c>
      <c r="I4405" s="221">
        <v>157000</v>
      </c>
      <c r="J4405" s="58">
        <v>-40000000</v>
      </c>
      <c r="K4405" s="58">
        <f t="shared" si="118"/>
        <v>12882200</v>
      </c>
      <c r="L4405" s="204" t="s">
        <v>2555</v>
      </c>
    </row>
    <row r="4406" spans="1:12" x14ac:dyDescent="0.35">
      <c r="A4406" s="54">
        <v>22020101</v>
      </c>
      <c r="B4406" s="437" t="s">
        <v>2893</v>
      </c>
      <c r="C4406" s="54">
        <v>70133</v>
      </c>
      <c r="D4406" s="55">
        <v>0</v>
      </c>
      <c r="E4406" s="54">
        <v>2101</v>
      </c>
      <c r="F4406" s="54">
        <v>10721300</v>
      </c>
      <c r="G4406" s="57" t="s">
        <v>145</v>
      </c>
      <c r="H4406" s="117">
        <v>106680</v>
      </c>
      <c r="I4406" s="263">
        <v>0</v>
      </c>
      <c r="J4406" s="117">
        <v>2400000</v>
      </c>
      <c r="K4406" s="117">
        <f t="shared" si="118"/>
        <v>2506680</v>
      </c>
      <c r="L4406" s="204" t="s">
        <v>2556</v>
      </c>
    </row>
    <row r="4407" spans="1:12" x14ac:dyDescent="0.35">
      <c r="A4407" s="54">
        <v>22020101</v>
      </c>
      <c r="B4407" s="437" t="s">
        <v>2893</v>
      </c>
      <c r="C4407" s="54">
        <v>70133</v>
      </c>
      <c r="D4407" s="55">
        <v>0</v>
      </c>
      <c r="E4407" s="56">
        <v>2101</v>
      </c>
      <c r="F4407" s="54">
        <v>10721300</v>
      </c>
      <c r="G4407" s="57" t="s">
        <v>145</v>
      </c>
      <c r="H4407" s="58">
        <v>3088680</v>
      </c>
      <c r="I4407" s="221">
        <v>979955</v>
      </c>
      <c r="J4407" s="58">
        <v>9511320</v>
      </c>
      <c r="K4407" s="58">
        <f t="shared" si="118"/>
        <v>12600000</v>
      </c>
      <c r="L4407" s="204" t="s">
        <v>2557</v>
      </c>
    </row>
    <row r="4408" spans="1:12" x14ac:dyDescent="0.35">
      <c r="A4408" s="54">
        <v>22020101</v>
      </c>
      <c r="B4408" s="437" t="s">
        <v>2893</v>
      </c>
      <c r="C4408" s="54">
        <v>70131</v>
      </c>
      <c r="D4408" s="55">
        <v>0</v>
      </c>
      <c r="E4408" s="56">
        <v>2101</v>
      </c>
      <c r="F4408" s="54">
        <v>10721300</v>
      </c>
      <c r="G4408" s="57" t="s">
        <v>145</v>
      </c>
      <c r="H4408" s="117">
        <v>831600</v>
      </c>
      <c r="I4408" s="263"/>
      <c r="J4408" s="117">
        <v>7000000</v>
      </c>
      <c r="K4408" s="117">
        <f t="shared" si="118"/>
        <v>7831600</v>
      </c>
      <c r="L4408" s="204" t="s">
        <v>2558</v>
      </c>
    </row>
    <row r="4409" spans="1:12" x14ac:dyDescent="0.35">
      <c r="A4409" s="23">
        <v>22020101</v>
      </c>
      <c r="B4409" s="437" t="s">
        <v>2893</v>
      </c>
      <c r="C4409" s="23">
        <v>70133</v>
      </c>
      <c r="D4409" s="24">
        <v>0</v>
      </c>
      <c r="E4409" s="25">
        <v>2101</v>
      </c>
      <c r="F4409" s="23">
        <v>10721300</v>
      </c>
      <c r="G4409" s="26" t="s">
        <v>145</v>
      </c>
      <c r="H4409" s="101">
        <v>13365</v>
      </c>
      <c r="I4409" s="255"/>
      <c r="J4409" s="106"/>
      <c r="K4409" s="101">
        <f t="shared" si="118"/>
        <v>13365</v>
      </c>
      <c r="L4409" s="199"/>
    </row>
    <row r="4410" spans="1:12" x14ac:dyDescent="0.35">
      <c r="A4410" s="23">
        <v>22020101</v>
      </c>
      <c r="B4410" s="437" t="s">
        <v>2893</v>
      </c>
      <c r="C4410" s="23">
        <v>70133</v>
      </c>
      <c r="D4410" s="24">
        <v>0</v>
      </c>
      <c r="E4410" s="25">
        <v>2101</v>
      </c>
      <c r="F4410" s="23">
        <v>10721300</v>
      </c>
      <c r="G4410" s="26" t="s">
        <v>145</v>
      </c>
      <c r="H4410" s="101">
        <v>4050000</v>
      </c>
      <c r="I4410" s="255">
        <v>1420420</v>
      </c>
      <c r="J4410" s="106"/>
      <c r="K4410" s="101">
        <f t="shared" si="118"/>
        <v>4050000</v>
      </c>
      <c r="L4410" s="199"/>
    </row>
    <row r="4411" spans="1:12" x14ac:dyDescent="0.35">
      <c r="A4411" s="23">
        <v>22020101</v>
      </c>
      <c r="B4411" s="437" t="s">
        <v>2893</v>
      </c>
      <c r="C4411" s="23">
        <v>70131</v>
      </c>
      <c r="D4411" s="24">
        <v>0</v>
      </c>
      <c r="E4411" s="25">
        <v>2101</v>
      </c>
      <c r="F4411" s="23">
        <v>10721300</v>
      </c>
      <c r="G4411" s="26" t="s">
        <v>145</v>
      </c>
      <c r="H4411" s="101">
        <v>6248550</v>
      </c>
      <c r="I4411" s="255">
        <v>3479000</v>
      </c>
      <c r="J4411" s="101"/>
      <c r="K4411" s="101">
        <f t="shared" si="118"/>
        <v>6248550</v>
      </c>
      <c r="L4411" s="199"/>
    </row>
    <row r="4412" spans="1:12" x14ac:dyDescent="0.35">
      <c r="A4412" s="23">
        <v>22020101</v>
      </c>
      <c r="B4412" s="437" t="s">
        <v>2893</v>
      </c>
      <c r="C4412" s="23">
        <v>70133</v>
      </c>
      <c r="D4412" s="24">
        <v>0</v>
      </c>
      <c r="E4412" s="23">
        <v>2101</v>
      </c>
      <c r="F4412" s="23">
        <v>10721300</v>
      </c>
      <c r="G4412" s="26" t="s">
        <v>145</v>
      </c>
      <c r="H4412" s="101">
        <v>210000</v>
      </c>
      <c r="I4412" s="255">
        <v>0</v>
      </c>
      <c r="J4412" s="101"/>
      <c r="K4412" s="101">
        <f t="shared" si="118"/>
        <v>210000</v>
      </c>
      <c r="L4412" s="199"/>
    </row>
    <row r="4413" spans="1:12" x14ac:dyDescent="0.35">
      <c r="A4413" s="23">
        <v>22020101</v>
      </c>
      <c r="B4413" s="437" t="s">
        <v>2893</v>
      </c>
      <c r="C4413" s="23">
        <v>70131</v>
      </c>
      <c r="D4413" s="24">
        <v>0</v>
      </c>
      <c r="E4413" s="25">
        <v>2101</v>
      </c>
      <c r="F4413" s="23">
        <v>10721300</v>
      </c>
      <c r="G4413" s="28" t="s">
        <v>145</v>
      </c>
      <c r="H4413" s="103">
        <v>11038200</v>
      </c>
      <c r="I4413" s="256">
        <v>9509599.6500000004</v>
      </c>
      <c r="J4413" s="103">
        <v>3000000</v>
      </c>
      <c r="K4413" s="103">
        <f t="shared" si="118"/>
        <v>14038200</v>
      </c>
      <c r="L4413" s="199"/>
    </row>
    <row r="4414" spans="1:12" x14ac:dyDescent="0.35">
      <c r="A4414" s="34">
        <v>22020101</v>
      </c>
      <c r="B4414" s="437" t="s">
        <v>2891</v>
      </c>
      <c r="C4414" s="34">
        <v>70131</v>
      </c>
      <c r="D4414" s="35">
        <v>0</v>
      </c>
      <c r="E4414" s="36">
        <v>2101</v>
      </c>
      <c r="F4414" s="34">
        <v>10721300</v>
      </c>
      <c r="G4414" s="37" t="s">
        <v>145</v>
      </c>
      <c r="H4414" s="139">
        <v>1000000</v>
      </c>
      <c r="I4414" s="268"/>
      <c r="J4414" s="141"/>
      <c r="K4414" s="139">
        <f t="shared" si="118"/>
        <v>1000000</v>
      </c>
      <c r="L4414" s="198"/>
    </row>
    <row r="4415" spans="1:12" x14ac:dyDescent="0.35">
      <c r="A4415" s="23">
        <v>22010103</v>
      </c>
      <c r="B4415" s="437" t="s">
        <v>2891</v>
      </c>
      <c r="C4415" s="23">
        <v>70131</v>
      </c>
      <c r="D4415" s="24">
        <v>0</v>
      </c>
      <c r="E4415" s="25">
        <v>2101</v>
      </c>
      <c r="F4415" s="23">
        <v>10721300</v>
      </c>
      <c r="G4415" s="26" t="s">
        <v>286</v>
      </c>
      <c r="H4415" s="27">
        <v>100000000</v>
      </c>
      <c r="I4415" s="215">
        <v>7349006</v>
      </c>
      <c r="J4415" s="27">
        <v>-50000000</v>
      </c>
      <c r="K4415" s="27">
        <f>H4415+J4415</f>
        <v>50000000</v>
      </c>
      <c r="L4415" s="199"/>
    </row>
    <row r="4416" spans="1:12" x14ac:dyDescent="0.35">
      <c r="A4416" s="23">
        <v>22010103</v>
      </c>
      <c r="B4416" s="437" t="s">
        <v>2893</v>
      </c>
      <c r="C4416" s="23">
        <v>70131</v>
      </c>
      <c r="D4416" s="24">
        <v>0</v>
      </c>
      <c r="E4416" s="25">
        <v>2101</v>
      </c>
      <c r="F4416" s="23">
        <v>10721300</v>
      </c>
      <c r="G4416" s="26" t="s">
        <v>286</v>
      </c>
      <c r="H4416" s="68">
        <v>1480000</v>
      </c>
      <c r="I4416" s="226">
        <v>40000</v>
      </c>
      <c r="J4416" s="68"/>
      <c r="K4416" s="67">
        <f t="shared" ref="K4416:K4447" si="119">SUM(H4416,J4416)</f>
        <v>1480000</v>
      </c>
      <c r="L4416" s="199"/>
    </row>
    <row r="4417" spans="1:12" x14ac:dyDescent="0.35">
      <c r="A4417" s="23">
        <v>22010103</v>
      </c>
      <c r="B4417" s="437" t="s">
        <v>2893</v>
      </c>
      <c r="C4417" s="23">
        <v>70131</v>
      </c>
      <c r="D4417" s="24">
        <v>0</v>
      </c>
      <c r="E4417" s="25">
        <v>2101</v>
      </c>
      <c r="F4417" s="23">
        <v>10721300</v>
      </c>
      <c r="G4417" s="26" t="s">
        <v>286</v>
      </c>
      <c r="H4417" s="101">
        <v>25900000</v>
      </c>
      <c r="I4417" s="255"/>
      <c r="J4417" s="106"/>
      <c r="K4417" s="101">
        <f t="shared" si="119"/>
        <v>25900000</v>
      </c>
      <c r="L4417" s="200"/>
    </row>
    <row r="4418" spans="1:12" x14ac:dyDescent="0.35">
      <c r="A4418" s="23">
        <v>22010103</v>
      </c>
      <c r="B4418" s="437" t="s">
        <v>2893</v>
      </c>
      <c r="C4418" s="23">
        <v>70131</v>
      </c>
      <c r="D4418" s="24">
        <v>0</v>
      </c>
      <c r="E4418" s="25">
        <v>2101</v>
      </c>
      <c r="F4418" s="23">
        <v>10721300</v>
      </c>
      <c r="G4418" s="26" t="s">
        <v>286</v>
      </c>
      <c r="H4418" s="27"/>
      <c r="I4418" s="215"/>
      <c r="J4418" s="41"/>
      <c r="K4418" s="41">
        <f t="shared" si="119"/>
        <v>0</v>
      </c>
      <c r="L4418" s="199"/>
    </row>
    <row r="4419" spans="1:12" x14ac:dyDescent="0.35">
      <c r="A4419" s="23">
        <v>22010102</v>
      </c>
      <c r="B4419" s="437" t="s">
        <v>2890</v>
      </c>
      <c r="C4419" s="23">
        <v>70131</v>
      </c>
      <c r="D4419" s="24">
        <v>0</v>
      </c>
      <c r="E4419" s="25">
        <v>2101</v>
      </c>
      <c r="F4419" s="23">
        <v>10721300</v>
      </c>
      <c r="G4419" s="26" t="s">
        <v>240</v>
      </c>
      <c r="H4419" s="41">
        <v>2000000000</v>
      </c>
      <c r="I4419" s="220">
        <v>1227463772.3199999</v>
      </c>
      <c r="J4419" s="41"/>
      <c r="K4419" s="27">
        <f t="shared" si="119"/>
        <v>2000000000</v>
      </c>
      <c r="L4419" s="201"/>
    </row>
    <row r="4420" spans="1:12" x14ac:dyDescent="0.35">
      <c r="A4420" s="23">
        <v>22010102</v>
      </c>
      <c r="B4420" s="437" t="s">
        <v>2893</v>
      </c>
      <c r="C4420" s="23">
        <v>70131</v>
      </c>
      <c r="D4420" s="24">
        <v>0</v>
      </c>
      <c r="E4420" s="25">
        <v>2101</v>
      </c>
      <c r="F4420" s="23">
        <v>10721300</v>
      </c>
      <c r="G4420" s="26" t="s">
        <v>240</v>
      </c>
      <c r="H4420" s="101">
        <v>10000000</v>
      </c>
      <c r="I4420" s="255">
        <v>7644233.4700000007</v>
      </c>
      <c r="J4420" s="106"/>
      <c r="K4420" s="101">
        <f t="shared" si="119"/>
        <v>10000000</v>
      </c>
      <c r="L4420" s="200"/>
    </row>
    <row r="4421" spans="1:12" x14ac:dyDescent="0.35">
      <c r="A4421" s="23">
        <v>22010102</v>
      </c>
      <c r="B4421" s="437" t="s">
        <v>2893</v>
      </c>
      <c r="C4421" s="23">
        <v>70131</v>
      </c>
      <c r="D4421" s="24">
        <v>0</v>
      </c>
      <c r="E4421" s="25">
        <v>2101</v>
      </c>
      <c r="F4421" s="23">
        <v>10721300</v>
      </c>
      <c r="G4421" s="26" t="s">
        <v>240</v>
      </c>
      <c r="H4421" s="27"/>
      <c r="I4421" s="215"/>
      <c r="J4421" s="27"/>
      <c r="K4421" s="41">
        <f t="shared" si="119"/>
        <v>0</v>
      </c>
      <c r="L4421" s="199"/>
    </row>
    <row r="4422" spans="1:12" x14ac:dyDescent="0.35">
      <c r="A4422" s="23">
        <v>22010101</v>
      </c>
      <c r="B4422" s="437" t="s">
        <v>2890</v>
      </c>
      <c r="C4422" s="23">
        <v>70131</v>
      </c>
      <c r="D4422" s="24">
        <v>0</v>
      </c>
      <c r="E4422" s="25">
        <v>2101</v>
      </c>
      <c r="F4422" s="23">
        <v>10721300</v>
      </c>
      <c r="G4422" s="26" t="s">
        <v>239</v>
      </c>
      <c r="H4422" s="41">
        <v>2640000000</v>
      </c>
      <c r="I4422" s="220">
        <v>50000000</v>
      </c>
      <c r="J4422" s="41">
        <v>-2000000000</v>
      </c>
      <c r="K4422" s="27">
        <f t="shared" si="119"/>
        <v>640000000</v>
      </c>
      <c r="L4422" s="201"/>
    </row>
    <row r="4423" spans="1:12" x14ac:dyDescent="0.35">
      <c r="A4423" s="23">
        <v>22010101</v>
      </c>
      <c r="B4423" s="437" t="s">
        <v>2892</v>
      </c>
      <c r="C4423" s="23">
        <v>70133</v>
      </c>
      <c r="D4423" s="24">
        <v>0</v>
      </c>
      <c r="E4423" s="25">
        <v>2101</v>
      </c>
      <c r="F4423" s="23">
        <v>10721300</v>
      </c>
      <c r="G4423" s="26" t="s">
        <v>239</v>
      </c>
      <c r="H4423" s="41">
        <v>20000000</v>
      </c>
      <c r="I4423" s="220"/>
      <c r="J4423" s="41"/>
      <c r="K4423" s="27">
        <f t="shared" si="119"/>
        <v>20000000</v>
      </c>
      <c r="L4423" s="200"/>
    </row>
    <row r="4424" spans="1:12" x14ac:dyDescent="0.35">
      <c r="A4424" s="23">
        <v>22010101</v>
      </c>
      <c r="B4424" s="437" t="s">
        <v>2893</v>
      </c>
      <c r="C4424" s="23">
        <v>70131</v>
      </c>
      <c r="D4424" s="24">
        <v>0</v>
      </c>
      <c r="E4424" s="25">
        <v>2101</v>
      </c>
      <c r="F4424" s="23">
        <v>10721300</v>
      </c>
      <c r="G4424" s="26" t="s">
        <v>239</v>
      </c>
      <c r="H4424" s="101">
        <v>41218459</v>
      </c>
      <c r="I4424" s="255"/>
      <c r="J4424" s="106"/>
      <c r="K4424" s="101">
        <f t="shared" si="119"/>
        <v>41218459</v>
      </c>
      <c r="L4424" s="200"/>
    </row>
    <row r="4425" spans="1:12" x14ac:dyDescent="0.35">
      <c r="A4425" s="23">
        <v>22010101</v>
      </c>
      <c r="B4425" s="437" t="s">
        <v>2893</v>
      </c>
      <c r="C4425" s="23">
        <v>70131</v>
      </c>
      <c r="D4425" s="24">
        <v>0</v>
      </c>
      <c r="E4425" s="25">
        <v>2101</v>
      </c>
      <c r="F4425" s="23">
        <v>10721300</v>
      </c>
      <c r="G4425" s="26" t="s">
        <v>239</v>
      </c>
      <c r="H4425" s="27">
        <v>3000000</v>
      </c>
      <c r="I4425" s="215"/>
      <c r="J4425" s="41"/>
      <c r="K4425" s="27">
        <f t="shared" si="119"/>
        <v>3000000</v>
      </c>
      <c r="L4425" s="199"/>
    </row>
    <row r="4426" spans="1:12" x14ac:dyDescent="0.35">
      <c r="A4426" s="23">
        <v>21020204</v>
      </c>
      <c r="B4426" s="437" t="s">
        <v>2890</v>
      </c>
      <c r="C4426" s="23">
        <v>70131</v>
      </c>
      <c r="D4426" s="24">
        <v>0</v>
      </c>
      <c r="E4426" s="25">
        <v>2101</v>
      </c>
      <c r="F4426" s="23">
        <v>10721300</v>
      </c>
      <c r="G4426" s="26" t="s">
        <v>238</v>
      </c>
      <c r="H4426" s="41">
        <v>500000000</v>
      </c>
      <c r="I4426" s="220"/>
      <c r="J4426" s="41"/>
      <c r="K4426" s="27">
        <f t="shared" si="119"/>
        <v>500000000</v>
      </c>
      <c r="L4426" s="201"/>
    </row>
    <row r="4427" spans="1:12" x14ac:dyDescent="0.35">
      <c r="A4427" s="23">
        <v>21020203</v>
      </c>
      <c r="B4427" s="437" t="s">
        <v>2890</v>
      </c>
      <c r="C4427" s="23">
        <v>70131</v>
      </c>
      <c r="D4427" s="24">
        <v>0</v>
      </c>
      <c r="E4427" s="25">
        <v>2101</v>
      </c>
      <c r="F4427" s="23">
        <v>10721300</v>
      </c>
      <c r="G4427" s="26" t="s">
        <v>237</v>
      </c>
      <c r="H4427" s="41">
        <v>457666131</v>
      </c>
      <c r="I4427" s="220"/>
      <c r="J4427" s="41"/>
      <c r="K4427" s="27">
        <f t="shared" si="119"/>
        <v>457666131</v>
      </c>
      <c r="L4427" s="201"/>
    </row>
    <row r="4428" spans="1:12" x14ac:dyDescent="0.35">
      <c r="A4428" s="23">
        <v>21020203</v>
      </c>
      <c r="B4428" s="437" t="s">
        <v>2893</v>
      </c>
      <c r="C4428" s="23">
        <v>70131</v>
      </c>
      <c r="D4428" s="24">
        <v>0</v>
      </c>
      <c r="E4428" s="25">
        <v>2101</v>
      </c>
      <c r="F4428" s="23">
        <v>10721300</v>
      </c>
      <c r="G4428" s="26" t="s">
        <v>237</v>
      </c>
      <c r="H4428" s="101">
        <v>14800000</v>
      </c>
      <c r="I4428" s="255"/>
      <c r="J4428" s="106"/>
      <c r="K4428" s="101">
        <f t="shared" si="119"/>
        <v>14800000</v>
      </c>
      <c r="L4428" s="200"/>
    </row>
    <row r="4429" spans="1:12" x14ac:dyDescent="0.35">
      <c r="A4429" s="23">
        <v>21020202</v>
      </c>
      <c r="B4429" s="437" t="s">
        <v>2890</v>
      </c>
      <c r="C4429" s="23">
        <v>70131</v>
      </c>
      <c r="D4429" s="24">
        <v>0</v>
      </c>
      <c r="E4429" s="25">
        <v>2101</v>
      </c>
      <c r="F4429" s="23">
        <v>10721300</v>
      </c>
      <c r="G4429" s="26" t="s">
        <v>236</v>
      </c>
      <c r="H4429" s="27">
        <v>2634079657.4726005</v>
      </c>
      <c r="I4429" s="215">
        <v>221409016</v>
      </c>
      <c r="J4429" s="27">
        <v>-2000000000</v>
      </c>
      <c r="K4429" s="27">
        <f t="shared" si="119"/>
        <v>634079657.47260046</v>
      </c>
      <c r="L4429" s="201"/>
    </row>
    <row r="4430" spans="1:12" x14ac:dyDescent="0.35">
      <c r="A4430" s="23">
        <v>21020202</v>
      </c>
      <c r="B4430" s="437" t="s">
        <v>2891</v>
      </c>
      <c r="C4430" s="23">
        <v>70131</v>
      </c>
      <c r="D4430" s="24">
        <v>0</v>
      </c>
      <c r="E4430" s="25">
        <v>2101</v>
      </c>
      <c r="F4430" s="23">
        <v>10720500</v>
      </c>
      <c r="G4430" s="26" t="s">
        <v>264</v>
      </c>
      <c r="H4430" s="68">
        <v>114867797</v>
      </c>
      <c r="I4430" s="226"/>
      <c r="J4430" s="82">
        <v>-50000000</v>
      </c>
      <c r="K4430" s="67">
        <f t="shared" si="119"/>
        <v>64867797</v>
      </c>
      <c r="L4430" s="199"/>
    </row>
    <row r="4431" spans="1:12" x14ac:dyDescent="0.35">
      <c r="A4431" s="23">
        <v>21020202</v>
      </c>
      <c r="B4431" s="437" t="s">
        <v>2893</v>
      </c>
      <c r="C4431" s="23">
        <v>70131</v>
      </c>
      <c r="D4431" s="24">
        <v>0</v>
      </c>
      <c r="E4431" s="25">
        <v>2101</v>
      </c>
      <c r="F4431" s="23">
        <v>10721300</v>
      </c>
      <c r="G4431" s="26" t="s">
        <v>264</v>
      </c>
      <c r="H4431" s="68">
        <v>120971968</v>
      </c>
      <c r="I4431" s="226"/>
      <c r="J4431" s="82">
        <v>-3751495.55</v>
      </c>
      <c r="K4431" s="67">
        <f t="shared" si="119"/>
        <v>117220472.45</v>
      </c>
      <c r="L4431" s="199"/>
    </row>
    <row r="4432" spans="1:12" x14ac:dyDescent="0.35">
      <c r="A4432" s="23">
        <v>21020202</v>
      </c>
      <c r="B4432" s="437" t="s">
        <v>2893</v>
      </c>
      <c r="C4432" s="23">
        <v>70131</v>
      </c>
      <c r="D4432" s="24">
        <v>0</v>
      </c>
      <c r="E4432" s="25">
        <v>2101</v>
      </c>
      <c r="F4432" s="23">
        <v>10721300</v>
      </c>
      <c r="G4432" s="26" t="s">
        <v>264</v>
      </c>
      <c r="H4432" s="41">
        <v>45708983.988000005</v>
      </c>
      <c r="I4432" s="220"/>
      <c r="J4432" s="152">
        <v>-5652490.9749999996</v>
      </c>
      <c r="K4432" s="27">
        <f t="shared" si="119"/>
        <v>40056493.013000004</v>
      </c>
      <c r="L4432" s="199"/>
    </row>
    <row r="4433" spans="1:12" x14ac:dyDescent="0.35">
      <c r="A4433" s="23">
        <v>21020202</v>
      </c>
      <c r="B4433" s="437" t="s">
        <v>2893</v>
      </c>
      <c r="C4433" s="23">
        <v>70131</v>
      </c>
      <c r="D4433" s="24">
        <v>0</v>
      </c>
      <c r="E4433" s="25">
        <v>2101</v>
      </c>
      <c r="F4433" s="23">
        <v>10721300</v>
      </c>
      <c r="G4433" s="26" t="s">
        <v>264</v>
      </c>
      <c r="H4433" s="41">
        <v>164284615.01999998</v>
      </c>
      <c r="I4433" s="220"/>
      <c r="J4433" s="41">
        <v>-27380769.166666701</v>
      </c>
      <c r="K4433" s="27">
        <f t="shared" si="119"/>
        <v>136903845.85333329</v>
      </c>
      <c r="L4433" s="199"/>
    </row>
    <row r="4434" spans="1:12" x14ac:dyDescent="0.35">
      <c r="A4434" s="23">
        <v>21020202</v>
      </c>
      <c r="B4434" s="437" t="s">
        <v>2893</v>
      </c>
      <c r="C4434" s="23">
        <v>70131</v>
      </c>
      <c r="D4434" s="24">
        <v>0</v>
      </c>
      <c r="E4434" s="25">
        <v>2101</v>
      </c>
      <c r="F4434" s="23">
        <v>10721300</v>
      </c>
      <c r="G4434" s="26" t="s">
        <v>264</v>
      </c>
      <c r="H4434" s="101">
        <v>297800258.58000004</v>
      </c>
      <c r="I4434" s="255">
        <v>107206911.48000002</v>
      </c>
      <c r="J4434" s="101"/>
      <c r="K4434" s="101">
        <f t="shared" si="119"/>
        <v>297800258.58000004</v>
      </c>
      <c r="L4434" s="200"/>
    </row>
    <row r="4435" spans="1:12" x14ac:dyDescent="0.35">
      <c r="A4435" s="23">
        <v>21020202</v>
      </c>
      <c r="B4435" s="437" t="s">
        <v>2893</v>
      </c>
      <c r="C4435" s="23">
        <v>70131</v>
      </c>
      <c r="D4435" s="24">
        <v>0</v>
      </c>
      <c r="E4435" s="25">
        <v>2101</v>
      </c>
      <c r="F4435" s="23">
        <v>10721300</v>
      </c>
      <c r="G4435" s="26" t="s">
        <v>264</v>
      </c>
      <c r="H4435" s="106">
        <v>103859883.99600001</v>
      </c>
      <c r="I4435" s="260">
        <v>47066694.719999999</v>
      </c>
      <c r="J4435" s="106"/>
      <c r="K4435" s="101">
        <f t="shared" si="119"/>
        <v>103859883.99600001</v>
      </c>
      <c r="L4435" s="199"/>
    </row>
    <row r="4436" spans="1:12" x14ac:dyDescent="0.35">
      <c r="A4436" s="23">
        <v>21020202</v>
      </c>
      <c r="B4436" s="437" t="s">
        <v>2893</v>
      </c>
      <c r="C4436" s="23">
        <v>70131</v>
      </c>
      <c r="D4436" s="24">
        <v>0</v>
      </c>
      <c r="E4436" s="25">
        <v>2101</v>
      </c>
      <c r="F4436" s="23">
        <v>10721300</v>
      </c>
      <c r="G4436" s="26" t="s">
        <v>264</v>
      </c>
      <c r="H4436" s="27">
        <v>54013060.316250004</v>
      </c>
      <c r="I4436" s="215"/>
      <c r="J4436" s="27"/>
      <c r="K4436" s="27">
        <f t="shared" si="119"/>
        <v>54013060.316250004</v>
      </c>
      <c r="L4436" s="199"/>
    </row>
    <row r="4437" spans="1:12" x14ac:dyDescent="0.35">
      <c r="A4437" s="23">
        <v>21020201</v>
      </c>
      <c r="B4437" s="437" t="s">
        <v>2891</v>
      </c>
      <c r="C4437" s="23">
        <v>70131</v>
      </c>
      <c r="D4437" s="24">
        <v>0</v>
      </c>
      <c r="E4437" s="25">
        <v>2101</v>
      </c>
      <c r="F4437" s="23">
        <v>10720500</v>
      </c>
      <c r="G4437" s="26" t="s">
        <v>263</v>
      </c>
      <c r="H4437" s="68">
        <v>114867797</v>
      </c>
      <c r="I4437" s="226"/>
      <c r="J4437" s="82">
        <v>-50000000</v>
      </c>
      <c r="K4437" s="67">
        <f t="shared" si="119"/>
        <v>64867797</v>
      </c>
      <c r="L4437" s="199"/>
    </row>
    <row r="4438" spans="1:12" x14ac:dyDescent="0.35">
      <c r="A4438" s="23">
        <v>21020201</v>
      </c>
      <c r="B4438" s="437" t="s">
        <v>2893</v>
      </c>
      <c r="C4438" s="23">
        <v>70131</v>
      </c>
      <c r="D4438" s="24">
        <v>0</v>
      </c>
      <c r="E4438" s="25">
        <v>2101</v>
      </c>
      <c r="F4438" s="23">
        <v>10721300</v>
      </c>
      <c r="G4438" s="26" t="s">
        <v>263</v>
      </c>
      <c r="H4438" s="68">
        <v>120971968</v>
      </c>
      <c r="I4438" s="226"/>
      <c r="J4438" s="82">
        <v>-3751495.55</v>
      </c>
      <c r="K4438" s="67">
        <f t="shared" si="119"/>
        <v>117220472.45</v>
      </c>
      <c r="L4438" s="199"/>
    </row>
    <row r="4439" spans="1:12" x14ac:dyDescent="0.35">
      <c r="A4439" s="23">
        <v>21020201</v>
      </c>
      <c r="B4439" s="437" t="s">
        <v>2893</v>
      </c>
      <c r="C4439" s="23">
        <v>70131</v>
      </c>
      <c r="D4439" s="24">
        <v>0</v>
      </c>
      <c r="E4439" s="25">
        <v>2101</v>
      </c>
      <c r="F4439" s="23">
        <v>10721300</v>
      </c>
      <c r="G4439" s="26" t="s">
        <v>263</v>
      </c>
      <c r="H4439" s="41">
        <v>45708983.988000005</v>
      </c>
      <c r="I4439" s="220"/>
      <c r="J4439" s="152">
        <v>-5652490.9749999996</v>
      </c>
      <c r="K4439" s="153">
        <f t="shared" si="119"/>
        <v>40056493.013000004</v>
      </c>
      <c r="L4439" s="199"/>
    </row>
    <row r="4440" spans="1:12" x14ac:dyDescent="0.35">
      <c r="A4440" s="23">
        <v>21020201</v>
      </c>
      <c r="B4440" s="437" t="s">
        <v>2893</v>
      </c>
      <c r="C4440" s="23">
        <v>70131</v>
      </c>
      <c r="D4440" s="24">
        <v>0</v>
      </c>
      <c r="E4440" s="25">
        <v>2101</v>
      </c>
      <c r="F4440" s="23">
        <v>10721300</v>
      </c>
      <c r="G4440" s="26" t="s">
        <v>263</v>
      </c>
      <c r="H4440" s="68">
        <v>179538122.25600001</v>
      </c>
      <c r="I4440" s="226"/>
      <c r="J4440" s="82">
        <v>-71058795.5</v>
      </c>
      <c r="K4440" s="67">
        <f t="shared" si="119"/>
        <v>108479326.75600001</v>
      </c>
      <c r="L4440" s="199"/>
    </row>
    <row r="4441" spans="1:12" x14ac:dyDescent="0.35">
      <c r="A4441" s="23">
        <v>21020201</v>
      </c>
      <c r="B4441" s="437" t="s">
        <v>2893</v>
      </c>
      <c r="C4441" s="23">
        <v>70131</v>
      </c>
      <c r="D4441" s="24">
        <v>0</v>
      </c>
      <c r="E4441" s="25">
        <v>2101</v>
      </c>
      <c r="F4441" s="23">
        <v>10721300</v>
      </c>
      <c r="G4441" s="26" t="s">
        <v>263</v>
      </c>
      <c r="H4441" s="41">
        <v>164284615.01999998</v>
      </c>
      <c r="I4441" s="220"/>
      <c r="J4441" s="41">
        <v>-27380769.166666701</v>
      </c>
      <c r="K4441" s="27">
        <f t="shared" si="119"/>
        <v>136903845.85333329</v>
      </c>
      <c r="L4441" s="199"/>
    </row>
    <row r="4442" spans="1:12" x14ac:dyDescent="0.35">
      <c r="A4442" s="23">
        <v>21020201</v>
      </c>
      <c r="B4442" s="437" t="s">
        <v>2893</v>
      </c>
      <c r="C4442" s="23">
        <v>70131</v>
      </c>
      <c r="D4442" s="24">
        <v>0</v>
      </c>
      <c r="E4442" s="25">
        <v>2101</v>
      </c>
      <c r="F4442" s="23">
        <v>10721300</v>
      </c>
      <c r="G4442" s="26" t="s">
        <v>263</v>
      </c>
      <c r="H4442" s="101">
        <v>297800258.58000004</v>
      </c>
      <c r="I4442" s="255"/>
      <c r="J4442" s="311">
        <v>-100000000</v>
      </c>
      <c r="K4442" s="101">
        <f t="shared" si="119"/>
        <v>197800258.58000004</v>
      </c>
      <c r="L4442" s="200"/>
    </row>
    <row r="4443" spans="1:12" x14ac:dyDescent="0.35">
      <c r="A4443" s="23">
        <v>21020201</v>
      </c>
      <c r="B4443" s="437" t="s">
        <v>2893</v>
      </c>
      <c r="C4443" s="23">
        <v>70131</v>
      </c>
      <c r="D4443" s="24">
        <v>0</v>
      </c>
      <c r="E4443" s="25">
        <v>2101</v>
      </c>
      <c r="F4443" s="23">
        <v>10721300</v>
      </c>
      <c r="G4443" s="26" t="s">
        <v>263</v>
      </c>
      <c r="H4443" s="106">
        <v>103859883.99600001</v>
      </c>
      <c r="I4443" s="260"/>
      <c r="J4443" s="115">
        <v>-52662543.109999999</v>
      </c>
      <c r="K4443" s="101">
        <f t="shared" si="119"/>
        <v>51197340.886000007</v>
      </c>
      <c r="L4443" s="199"/>
    </row>
    <row r="4444" spans="1:12" x14ac:dyDescent="0.35">
      <c r="A4444" s="23">
        <v>21020201</v>
      </c>
      <c r="B4444" s="437" t="s">
        <v>2893</v>
      </c>
      <c r="C4444" s="23">
        <v>70131</v>
      </c>
      <c r="D4444" s="24">
        <v>0</v>
      </c>
      <c r="E4444" s="25">
        <v>2101</v>
      </c>
      <c r="F4444" s="23">
        <v>10721300</v>
      </c>
      <c r="G4444" s="26" t="s">
        <v>263</v>
      </c>
      <c r="H4444" s="41">
        <v>206571055.13099998</v>
      </c>
      <c r="I4444" s="220"/>
      <c r="J4444" s="41">
        <v>-206571055.13100001</v>
      </c>
      <c r="K4444" s="27">
        <f t="shared" si="119"/>
        <v>0</v>
      </c>
      <c r="L4444" s="199"/>
    </row>
    <row r="4445" spans="1:12" x14ac:dyDescent="0.35">
      <c r="A4445" s="23">
        <v>21020101</v>
      </c>
      <c r="B4445" s="437" t="s">
        <v>2890</v>
      </c>
      <c r="C4445" s="23">
        <v>70133</v>
      </c>
      <c r="D4445" s="24">
        <v>0</v>
      </c>
      <c r="E4445" s="25">
        <v>2101</v>
      </c>
      <c r="F4445" s="23">
        <v>10721300</v>
      </c>
      <c r="G4445" s="26" t="s">
        <v>144</v>
      </c>
      <c r="H4445" s="67">
        <v>150000000</v>
      </c>
      <c r="I4445" s="224">
        <v>6468406</v>
      </c>
      <c r="J4445" s="67"/>
      <c r="K4445" s="428">
        <f t="shared" si="119"/>
        <v>150000000</v>
      </c>
      <c r="L4445" s="199"/>
    </row>
    <row r="4446" spans="1:12" x14ac:dyDescent="0.35">
      <c r="A4446" s="23">
        <v>21020101</v>
      </c>
      <c r="B4446" s="437" t="s">
        <v>2890</v>
      </c>
      <c r="C4446" s="23">
        <v>70133</v>
      </c>
      <c r="D4446" s="24">
        <v>0</v>
      </c>
      <c r="E4446" s="25">
        <v>2101</v>
      </c>
      <c r="F4446" s="23">
        <v>10721300</v>
      </c>
      <c r="G4446" s="28" t="s">
        <v>144</v>
      </c>
      <c r="H4446" s="29">
        <v>70288984.5</v>
      </c>
      <c r="I4446" s="217">
        <v>5732000</v>
      </c>
      <c r="J4446" s="29"/>
      <c r="K4446" s="29">
        <f t="shared" si="119"/>
        <v>70288984.5</v>
      </c>
      <c r="L4446" s="201"/>
    </row>
    <row r="4447" spans="1:12" x14ac:dyDescent="0.35">
      <c r="A4447" s="34">
        <v>21020101</v>
      </c>
      <c r="B4447" s="437" t="s">
        <v>2890</v>
      </c>
      <c r="C4447" s="34">
        <v>70131</v>
      </c>
      <c r="D4447" s="35">
        <v>0</v>
      </c>
      <c r="E4447" s="36">
        <v>2101</v>
      </c>
      <c r="F4447" s="34">
        <v>10721300</v>
      </c>
      <c r="G4447" s="37" t="s">
        <v>144</v>
      </c>
      <c r="H4447" s="70">
        <v>53885889</v>
      </c>
      <c r="I4447" s="223">
        <v>4265815</v>
      </c>
      <c r="J4447" s="70">
        <v>500000000</v>
      </c>
      <c r="K4447" s="70">
        <f t="shared" si="119"/>
        <v>553885889</v>
      </c>
      <c r="L4447" s="198"/>
    </row>
    <row r="4448" spans="1:12" x14ac:dyDescent="0.35">
      <c r="A4448" s="23">
        <v>21020101</v>
      </c>
      <c r="B4448" s="437" t="s">
        <v>2891</v>
      </c>
      <c r="C4448" s="23">
        <v>70131</v>
      </c>
      <c r="D4448" s="24">
        <v>0</v>
      </c>
      <c r="E4448" s="25">
        <v>2101</v>
      </c>
      <c r="F4448" s="23">
        <v>10720500</v>
      </c>
      <c r="G4448" s="26" t="s">
        <v>144</v>
      </c>
      <c r="H4448" s="67"/>
      <c r="I4448" s="224">
        <v>4277453.25</v>
      </c>
      <c r="J4448" s="68">
        <v>10000000</v>
      </c>
      <c r="K4448" s="68">
        <f t="shared" ref="K4448:K4479" si="120">SUM(H4448,J4448)</f>
        <v>10000000</v>
      </c>
      <c r="L4448" s="199"/>
    </row>
    <row r="4449" spans="1:12" x14ac:dyDescent="0.35">
      <c r="A4449" s="23">
        <v>21020101</v>
      </c>
      <c r="B4449" s="437" t="s">
        <v>2891</v>
      </c>
      <c r="C4449" s="23">
        <v>70131</v>
      </c>
      <c r="D4449" s="24">
        <v>0</v>
      </c>
      <c r="E4449" s="25">
        <v>2101</v>
      </c>
      <c r="F4449" s="23">
        <v>10721300</v>
      </c>
      <c r="G4449" s="26" t="s">
        <v>144</v>
      </c>
      <c r="H4449" s="67">
        <v>9166500</v>
      </c>
      <c r="I4449" s="224">
        <v>57000000</v>
      </c>
      <c r="J4449" s="67"/>
      <c r="K4449" s="67">
        <f t="shared" si="120"/>
        <v>9166500</v>
      </c>
      <c r="L4449" s="199"/>
    </row>
    <row r="4450" spans="1:12" x14ac:dyDescent="0.35">
      <c r="A4450" s="23">
        <v>21020101</v>
      </c>
      <c r="B4450" s="437" t="s">
        <v>2891</v>
      </c>
      <c r="C4450" s="23">
        <v>70133</v>
      </c>
      <c r="D4450" s="24">
        <v>0</v>
      </c>
      <c r="E4450" s="25">
        <v>2101</v>
      </c>
      <c r="F4450" s="23">
        <v>10721300</v>
      </c>
      <c r="G4450" s="26" t="s">
        <v>144</v>
      </c>
      <c r="H4450" s="41">
        <v>15334063.5</v>
      </c>
      <c r="I4450" s="220">
        <v>680000</v>
      </c>
      <c r="J4450" s="27">
        <v>-8962963.5</v>
      </c>
      <c r="K4450" s="27">
        <f t="shared" si="120"/>
        <v>6371100</v>
      </c>
      <c r="L4450" s="199"/>
    </row>
    <row r="4451" spans="1:12" x14ac:dyDescent="0.35">
      <c r="A4451" s="23">
        <v>21020101</v>
      </c>
      <c r="B4451" s="437" t="s">
        <v>2892</v>
      </c>
      <c r="C4451" s="23">
        <v>70133</v>
      </c>
      <c r="D4451" s="24">
        <v>0</v>
      </c>
      <c r="E4451" s="25">
        <v>2101</v>
      </c>
      <c r="F4451" s="23">
        <v>10721300</v>
      </c>
      <c r="G4451" s="26" t="s">
        <v>409</v>
      </c>
      <c r="H4451" s="27">
        <v>32965105.403999999</v>
      </c>
      <c r="I4451" s="215"/>
      <c r="J4451" s="27"/>
      <c r="K4451" s="27">
        <f t="shared" si="120"/>
        <v>32965105.403999999</v>
      </c>
      <c r="L4451" s="200"/>
    </row>
    <row r="4452" spans="1:12" x14ac:dyDescent="0.35">
      <c r="A4452" s="23">
        <v>21020101</v>
      </c>
      <c r="B4452" s="437" t="s">
        <v>2892</v>
      </c>
      <c r="C4452" s="23">
        <v>70131</v>
      </c>
      <c r="D4452" s="24">
        <v>0</v>
      </c>
      <c r="E4452" s="25">
        <v>2101</v>
      </c>
      <c r="F4452" s="23">
        <v>10721300</v>
      </c>
      <c r="G4452" s="26" t="s">
        <v>144</v>
      </c>
      <c r="H4452" s="27"/>
      <c r="I4452" s="215">
        <v>240000</v>
      </c>
      <c r="J4452" s="41"/>
      <c r="K4452" s="27">
        <f t="shared" si="120"/>
        <v>0</v>
      </c>
      <c r="L4452" s="199"/>
    </row>
    <row r="4453" spans="1:12" x14ac:dyDescent="0.35">
      <c r="A4453" s="23">
        <v>21020101</v>
      </c>
      <c r="B4453" s="437" t="s">
        <v>2892</v>
      </c>
      <c r="C4453" s="23">
        <v>70133</v>
      </c>
      <c r="D4453" s="24">
        <v>0</v>
      </c>
      <c r="E4453" s="25">
        <v>2101</v>
      </c>
      <c r="F4453" s="23">
        <v>10721300</v>
      </c>
      <c r="G4453" s="26" t="s">
        <v>144</v>
      </c>
      <c r="H4453" s="67">
        <v>3780000</v>
      </c>
      <c r="I4453" s="224">
        <v>0</v>
      </c>
      <c r="J4453" s="271">
        <v>-2250000</v>
      </c>
      <c r="K4453" s="67">
        <f t="shared" si="120"/>
        <v>1530000</v>
      </c>
      <c r="L4453" s="199"/>
    </row>
    <row r="4454" spans="1:12" x14ac:dyDescent="0.35">
      <c r="A4454" s="23">
        <v>21020101</v>
      </c>
      <c r="B4454" s="437" t="s">
        <v>2893</v>
      </c>
      <c r="C4454" s="23">
        <v>70133</v>
      </c>
      <c r="D4454" s="24">
        <v>0</v>
      </c>
      <c r="E4454" s="25">
        <v>2101</v>
      </c>
      <c r="F4454" s="23">
        <v>10721300</v>
      </c>
      <c r="G4454" s="26" t="s">
        <v>144</v>
      </c>
      <c r="H4454" s="27">
        <v>1126934.55</v>
      </c>
      <c r="I4454" s="215"/>
      <c r="J4454" s="27">
        <v>1373065</v>
      </c>
      <c r="K4454" s="27">
        <f t="shared" si="120"/>
        <v>2499999.5499999998</v>
      </c>
      <c r="L4454" s="199"/>
    </row>
    <row r="4455" spans="1:12" x14ac:dyDescent="0.35">
      <c r="A4455" s="23">
        <v>21020101</v>
      </c>
      <c r="B4455" s="437" t="s">
        <v>2893</v>
      </c>
      <c r="C4455" s="23">
        <v>70131</v>
      </c>
      <c r="D4455" s="24">
        <v>0</v>
      </c>
      <c r="E4455" s="25">
        <v>2101</v>
      </c>
      <c r="F4455" s="23">
        <v>10721300</v>
      </c>
      <c r="G4455" s="26" t="s">
        <v>144</v>
      </c>
      <c r="H4455" s="67"/>
      <c r="I4455" s="224">
        <v>4887509</v>
      </c>
      <c r="J4455" s="68">
        <v>15000000</v>
      </c>
      <c r="K4455" s="67">
        <f t="shared" si="120"/>
        <v>15000000</v>
      </c>
      <c r="L4455" s="199"/>
    </row>
    <row r="4456" spans="1:12" x14ac:dyDescent="0.35">
      <c r="A4456" s="23">
        <v>21020101</v>
      </c>
      <c r="B4456" s="437" t="s">
        <v>2893</v>
      </c>
      <c r="C4456" s="23">
        <v>70131</v>
      </c>
      <c r="D4456" s="24">
        <v>0</v>
      </c>
      <c r="E4456" s="25">
        <v>2101</v>
      </c>
      <c r="F4456" s="23">
        <v>10721300</v>
      </c>
      <c r="G4456" s="26" t="s">
        <v>144</v>
      </c>
      <c r="H4456" s="27">
        <v>5848500</v>
      </c>
      <c r="I4456" s="215">
        <v>5677878.1500000004</v>
      </c>
      <c r="J4456" s="27"/>
      <c r="K4456" s="27">
        <f t="shared" si="120"/>
        <v>5848500</v>
      </c>
      <c r="L4456" s="199"/>
    </row>
    <row r="4457" spans="1:12" x14ac:dyDescent="0.35">
      <c r="A4457" s="23">
        <v>21020101</v>
      </c>
      <c r="B4457" s="437" t="s">
        <v>2893</v>
      </c>
      <c r="C4457" s="23">
        <v>70131</v>
      </c>
      <c r="D4457" s="24">
        <v>0</v>
      </c>
      <c r="E4457" s="25">
        <v>2101</v>
      </c>
      <c r="F4457" s="23">
        <v>10721300</v>
      </c>
      <c r="G4457" s="26" t="s">
        <v>144</v>
      </c>
      <c r="H4457" s="101"/>
      <c r="I4457" s="255"/>
      <c r="J4457" s="105"/>
      <c r="K4457" s="101">
        <f t="shared" si="120"/>
        <v>0</v>
      </c>
      <c r="L4457" s="199"/>
    </row>
    <row r="4458" spans="1:12" x14ac:dyDescent="0.35">
      <c r="A4458" s="23">
        <v>21020101</v>
      </c>
      <c r="B4458" s="437" t="s">
        <v>2893</v>
      </c>
      <c r="C4458" s="23">
        <v>70131</v>
      </c>
      <c r="D4458" s="24">
        <v>0</v>
      </c>
      <c r="E4458" s="25">
        <v>2101</v>
      </c>
      <c r="F4458" s="23">
        <v>10721300</v>
      </c>
      <c r="G4458" s="26" t="s">
        <v>144</v>
      </c>
      <c r="H4458" s="101">
        <v>11976083.699999999</v>
      </c>
      <c r="I4458" s="255">
        <v>268000</v>
      </c>
      <c r="J4458" s="101"/>
      <c r="K4458" s="101">
        <f t="shared" si="120"/>
        <v>11976083.699999999</v>
      </c>
      <c r="L4458" s="199"/>
    </row>
    <row r="4459" spans="1:12" x14ac:dyDescent="0.35">
      <c r="A4459" s="54">
        <v>21020101</v>
      </c>
      <c r="B4459" s="437" t="s">
        <v>2893</v>
      </c>
      <c r="C4459" s="54">
        <v>70131</v>
      </c>
      <c r="D4459" s="55">
        <v>0</v>
      </c>
      <c r="E4459" s="56">
        <v>2101</v>
      </c>
      <c r="F4459" s="54">
        <v>10721300</v>
      </c>
      <c r="G4459" s="57" t="s">
        <v>144</v>
      </c>
      <c r="H4459" s="58">
        <v>726600</v>
      </c>
      <c r="I4459" s="221">
        <v>213000</v>
      </c>
      <c r="J4459" s="58"/>
      <c r="K4459" s="58">
        <f t="shared" si="120"/>
        <v>726600</v>
      </c>
      <c r="L4459" s="204" t="s">
        <v>2555</v>
      </c>
    </row>
    <row r="4460" spans="1:12" x14ac:dyDescent="0.35">
      <c r="A4460" s="23">
        <v>21020101</v>
      </c>
      <c r="B4460" s="437" t="s">
        <v>2893</v>
      </c>
      <c r="C4460" s="23">
        <v>70131</v>
      </c>
      <c r="D4460" s="24">
        <v>0</v>
      </c>
      <c r="E4460" s="25">
        <v>2101</v>
      </c>
      <c r="F4460" s="23">
        <v>10721300</v>
      </c>
      <c r="G4460" s="26" t="s">
        <v>144</v>
      </c>
      <c r="H4460" s="27">
        <v>279844078.69236004</v>
      </c>
      <c r="I4460" s="215">
        <v>15517215.659999998</v>
      </c>
      <c r="J4460" s="27"/>
      <c r="K4460" s="27">
        <f t="shared" si="120"/>
        <v>279844078.69236004</v>
      </c>
      <c r="L4460" s="199"/>
    </row>
    <row r="4461" spans="1:12" x14ac:dyDescent="0.35">
      <c r="A4461" s="23">
        <v>21020101</v>
      </c>
      <c r="B4461" s="437" t="s">
        <v>2893</v>
      </c>
      <c r="C4461" s="23">
        <v>70131</v>
      </c>
      <c r="D4461" s="24">
        <v>0</v>
      </c>
      <c r="E4461" s="25">
        <v>2101</v>
      </c>
      <c r="F4461" s="23">
        <v>10721300</v>
      </c>
      <c r="G4461" s="26" t="s">
        <v>144</v>
      </c>
      <c r="H4461" s="101">
        <v>924000</v>
      </c>
      <c r="I4461" s="255"/>
      <c r="J4461" s="101"/>
      <c r="K4461" s="101">
        <f t="shared" si="120"/>
        <v>924000</v>
      </c>
      <c r="L4461" s="199"/>
    </row>
    <row r="4462" spans="1:12" x14ac:dyDescent="0.35">
      <c r="A4462" s="23">
        <v>21020101</v>
      </c>
      <c r="B4462" s="437" t="s">
        <v>2893</v>
      </c>
      <c r="C4462" s="23">
        <v>70131</v>
      </c>
      <c r="D4462" s="24">
        <v>0</v>
      </c>
      <c r="E4462" s="25">
        <v>2101</v>
      </c>
      <c r="F4462" s="23">
        <v>10721300</v>
      </c>
      <c r="G4462" s="26" t="s">
        <v>144</v>
      </c>
      <c r="H4462" s="101">
        <v>38146500</v>
      </c>
      <c r="I4462" s="255">
        <v>8981250</v>
      </c>
      <c r="J4462" s="101"/>
      <c r="K4462" s="101">
        <f t="shared" si="120"/>
        <v>38146500</v>
      </c>
      <c r="L4462" s="199"/>
    </row>
    <row r="4463" spans="1:12" x14ac:dyDescent="0.35">
      <c r="A4463" s="23">
        <v>21010103</v>
      </c>
      <c r="B4463" s="437" t="s">
        <v>2892</v>
      </c>
      <c r="C4463" s="23">
        <v>70133</v>
      </c>
      <c r="D4463" s="24">
        <v>0</v>
      </c>
      <c r="E4463" s="25">
        <v>2101</v>
      </c>
      <c r="F4463" s="23">
        <v>10721300</v>
      </c>
      <c r="G4463" s="26" t="s">
        <v>408</v>
      </c>
      <c r="H4463" s="27">
        <v>120000000</v>
      </c>
      <c r="I4463" s="215">
        <v>11981204</v>
      </c>
      <c r="J4463" s="27">
        <v>25000000</v>
      </c>
      <c r="K4463" s="27">
        <f t="shared" si="120"/>
        <v>145000000</v>
      </c>
      <c r="L4463" s="200"/>
    </row>
    <row r="4464" spans="1:12" x14ac:dyDescent="0.35">
      <c r="A4464" s="23">
        <v>21010102</v>
      </c>
      <c r="B4464" s="437" t="s">
        <v>2893</v>
      </c>
      <c r="C4464" s="23">
        <v>70131</v>
      </c>
      <c r="D4464" s="24">
        <v>0</v>
      </c>
      <c r="E4464" s="25">
        <v>2101</v>
      </c>
      <c r="F4464" s="23">
        <v>10721300</v>
      </c>
      <c r="G4464" s="26" t="s">
        <v>579</v>
      </c>
      <c r="H4464" s="101">
        <v>10000000</v>
      </c>
      <c r="I4464" s="255"/>
      <c r="J4464" s="101"/>
      <c r="K4464" s="101">
        <f t="shared" si="120"/>
        <v>10000000</v>
      </c>
      <c r="L4464" s="200"/>
    </row>
    <row r="4465" spans="1:12" x14ac:dyDescent="0.35">
      <c r="A4465" s="23">
        <v>21010102</v>
      </c>
      <c r="B4465" s="437" t="s">
        <v>2893</v>
      </c>
      <c r="C4465" s="23">
        <v>70131</v>
      </c>
      <c r="D4465" s="24">
        <v>0</v>
      </c>
      <c r="E4465" s="25">
        <v>2101</v>
      </c>
      <c r="F4465" s="23">
        <v>10721300</v>
      </c>
      <c r="G4465" s="26" t="s">
        <v>579</v>
      </c>
      <c r="H4465" s="101">
        <v>3552000</v>
      </c>
      <c r="I4465" s="255">
        <v>0</v>
      </c>
      <c r="J4465" s="106"/>
      <c r="K4465" s="101">
        <f t="shared" si="120"/>
        <v>3552000</v>
      </c>
      <c r="L4465" s="199"/>
    </row>
    <row r="4466" spans="1:12" x14ac:dyDescent="0.35">
      <c r="A4466" s="23">
        <v>21010101</v>
      </c>
      <c r="B4466" s="437" t="s">
        <v>2890</v>
      </c>
      <c r="C4466" s="23">
        <v>70133</v>
      </c>
      <c r="D4466" s="24">
        <v>0</v>
      </c>
      <c r="E4466" s="25">
        <v>2101</v>
      </c>
      <c r="F4466" s="23">
        <v>10721300</v>
      </c>
      <c r="G4466" s="26" t="s">
        <v>143</v>
      </c>
      <c r="H4466" s="67">
        <v>107151315.60000001</v>
      </c>
      <c r="I4466" s="224">
        <v>55513630</v>
      </c>
      <c r="J4466" s="67"/>
      <c r="K4466" s="428">
        <f t="shared" si="120"/>
        <v>107151315.60000001</v>
      </c>
      <c r="L4466" s="199"/>
    </row>
    <row r="4467" spans="1:12" x14ac:dyDescent="0.35">
      <c r="A4467" s="23">
        <v>21010101</v>
      </c>
      <c r="B4467" s="437" t="s">
        <v>2890</v>
      </c>
      <c r="C4467" s="23">
        <v>70131</v>
      </c>
      <c r="D4467" s="24">
        <v>0</v>
      </c>
      <c r="E4467" s="25">
        <v>2101</v>
      </c>
      <c r="F4467" s="23">
        <v>10721300</v>
      </c>
      <c r="G4467" s="26" t="s">
        <v>143</v>
      </c>
      <c r="H4467" s="27">
        <v>6367544.040000001</v>
      </c>
      <c r="I4467" s="215">
        <v>2755964</v>
      </c>
      <c r="J4467" s="27"/>
      <c r="K4467" s="27">
        <f t="shared" si="120"/>
        <v>6367544.040000001</v>
      </c>
      <c r="L4467" s="200"/>
    </row>
    <row r="4468" spans="1:12" x14ac:dyDescent="0.35">
      <c r="A4468" s="23">
        <v>21010101</v>
      </c>
      <c r="B4468" s="437" t="s">
        <v>2890</v>
      </c>
      <c r="C4468" s="23">
        <v>70133</v>
      </c>
      <c r="D4468" s="24">
        <v>0</v>
      </c>
      <c r="E4468" s="25">
        <v>2101</v>
      </c>
      <c r="F4468" s="23">
        <v>10721300</v>
      </c>
      <c r="G4468" s="26" t="s">
        <v>143</v>
      </c>
      <c r="H4468" s="27">
        <v>389478140.88</v>
      </c>
      <c r="I4468" s="215">
        <v>208321926.23000002</v>
      </c>
      <c r="J4468" s="27"/>
      <c r="K4468" s="27">
        <f t="shared" si="120"/>
        <v>389478140.88</v>
      </c>
      <c r="L4468" s="199"/>
    </row>
    <row r="4469" spans="1:12" x14ac:dyDescent="0.35">
      <c r="A4469" s="23">
        <v>21010101</v>
      </c>
      <c r="B4469" s="437" t="s">
        <v>2890</v>
      </c>
      <c r="C4469" s="23">
        <v>70133</v>
      </c>
      <c r="D4469" s="24">
        <v>0</v>
      </c>
      <c r="E4469" s="452" t="s">
        <v>193</v>
      </c>
      <c r="F4469" s="23">
        <v>10721300</v>
      </c>
      <c r="G4469" s="26" t="s">
        <v>143</v>
      </c>
      <c r="H4469" s="41">
        <v>16907704</v>
      </c>
      <c r="I4469" s="220">
        <v>2285514</v>
      </c>
      <c r="J4469" s="41">
        <v>0</v>
      </c>
      <c r="K4469" s="27">
        <f t="shared" si="120"/>
        <v>16907704</v>
      </c>
      <c r="L4469" s="199"/>
    </row>
    <row r="4470" spans="1:12" x14ac:dyDescent="0.35">
      <c r="A4470" s="23">
        <v>21010101</v>
      </c>
      <c r="B4470" s="437" t="s">
        <v>2890</v>
      </c>
      <c r="C4470" s="23">
        <v>70133</v>
      </c>
      <c r="D4470" s="24">
        <v>0</v>
      </c>
      <c r="E4470" s="25">
        <v>2101</v>
      </c>
      <c r="F4470" s="23">
        <v>10721300</v>
      </c>
      <c r="G4470" s="26" t="s">
        <v>143</v>
      </c>
      <c r="H4470" s="27">
        <v>371333224.19999999</v>
      </c>
      <c r="I4470" s="215">
        <v>127868423.86999999</v>
      </c>
      <c r="J4470" s="27"/>
      <c r="K4470" s="27">
        <f t="shared" si="120"/>
        <v>371333224.19999999</v>
      </c>
      <c r="L4470" s="199"/>
    </row>
    <row r="4471" spans="1:12" x14ac:dyDescent="0.35">
      <c r="A4471" s="23">
        <v>21010101</v>
      </c>
      <c r="B4471" s="437" t="s">
        <v>2890</v>
      </c>
      <c r="C4471" s="23">
        <v>70131</v>
      </c>
      <c r="D4471" s="24">
        <v>0</v>
      </c>
      <c r="E4471" s="25">
        <v>2101</v>
      </c>
      <c r="F4471" s="23">
        <v>10721300</v>
      </c>
      <c r="G4471" s="26" t="s">
        <v>143</v>
      </c>
      <c r="H4471" s="27">
        <v>4851330.72</v>
      </c>
      <c r="I4471" s="215">
        <v>979500</v>
      </c>
      <c r="J4471" s="27"/>
      <c r="K4471" s="27">
        <f t="shared" si="120"/>
        <v>4851330.72</v>
      </c>
      <c r="L4471" s="199"/>
    </row>
    <row r="4472" spans="1:12" x14ac:dyDescent="0.35">
      <c r="A4472" s="23">
        <v>21010101</v>
      </c>
      <c r="B4472" s="437" t="s">
        <v>2890</v>
      </c>
      <c r="C4472" s="23">
        <v>70133</v>
      </c>
      <c r="D4472" s="24">
        <v>0</v>
      </c>
      <c r="E4472" s="25">
        <v>2101</v>
      </c>
      <c r="F4472" s="23">
        <v>10721300</v>
      </c>
      <c r="G4472" s="26" t="s">
        <v>143</v>
      </c>
      <c r="H4472" s="27">
        <v>292228596</v>
      </c>
      <c r="I4472" s="215">
        <v>123703202</v>
      </c>
      <c r="J4472" s="27">
        <v>13474306</v>
      </c>
      <c r="K4472" s="27">
        <f t="shared" si="120"/>
        <v>305702902</v>
      </c>
      <c r="L4472" s="199"/>
    </row>
    <row r="4473" spans="1:12" x14ac:dyDescent="0.35">
      <c r="A4473" s="23">
        <v>21010101</v>
      </c>
      <c r="B4473" s="437" t="s">
        <v>2890</v>
      </c>
      <c r="C4473" s="23">
        <v>70131</v>
      </c>
      <c r="D4473" s="24">
        <v>0</v>
      </c>
      <c r="E4473" s="25">
        <v>2101</v>
      </c>
      <c r="F4473" s="23">
        <v>10721300</v>
      </c>
      <c r="G4473" s="26" t="s">
        <v>143</v>
      </c>
      <c r="H4473" s="27">
        <v>134040118</v>
      </c>
      <c r="I4473" s="215">
        <v>59011094.420000002</v>
      </c>
      <c r="J4473" s="27"/>
      <c r="K4473" s="27">
        <f t="shared" si="120"/>
        <v>134040118</v>
      </c>
      <c r="L4473" s="199"/>
    </row>
    <row r="4474" spans="1:12" x14ac:dyDescent="0.35">
      <c r="A4474" s="23">
        <v>21010101</v>
      </c>
      <c r="B4474" s="437" t="s">
        <v>2890</v>
      </c>
      <c r="C4474" s="23">
        <v>70131</v>
      </c>
      <c r="D4474" s="24">
        <v>0</v>
      </c>
      <c r="E4474" s="25">
        <v>2101</v>
      </c>
      <c r="F4474" s="23">
        <v>10721300</v>
      </c>
      <c r="G4474" s="26" t="s">
        <v>143</v>
      </c>
      <c r="H4474" s="27">
        <v>80465123.280000001</v>
      </c>
      <c r="I4474" s="215">
        <v>48585451.039999999</v>
      </c>
      <c r="J4474" s="27"/>
      <c r="K4474" s="27">
        <f t="shared" si="120"/>
        <v>80465123.280000001</v>
      </c>
      <c r="L4474" s="199"/>
    </row>
    <row r="4475" spans="1:12" x14ac:dyDescent="0.35">
      <c r="A4475" s="23">
        <v>21010101</v>
      </c>
      <c r="B4475" s="437" t="s">
        <v>2890</v>
      </c>
      <c r="C4475" s="23">
        <v>70131</v>
      </c>
      <c r="D4475" s="24">
        <v>0</v>
      </c>
      <c r="E4475" s="25">
        <v>2101</v>
      </c>
      <c r="F4475" s="23">
        <v>10721300</v>
      </c>
      <c r="G4475" s="26" t="s">
        <v>143</v>
      </c>
      <c r="H4475" s="27">
        <v>6466659.8399999999</v>
      </c>
      <c r="I4475" s="215">
        <v>2300290</v>
      </c>
      <c r="J4475" s="27"/>
      <c r="K4475" s="27">
        <f t="shared" si="120"/>
        <v>6466659.8399999999</v>
      </c>
      <c r="L4475" s="199"/>
    </row>
    <row r="4476" spans="1:12" x14ac:dyDescent="0.35">
      <c r="A4476" s="23">
        <v>21010101</v>
      </c>
      <c r="B4476" s="437" t="s">
        <v>2890</v>
      </c>
      <c r="C4476" s="23">
        <v>70131</v>
      </c>
      <c r="D4476" s="24">
        <v>0</v>
      </c>
      <c r="E4476" s="25">
        <v>2101</v>
      </c>
      <c r="F4476" s="23">
        <v>10721300</v>
      </c>
      <c r="G4476" s="26" t="s">
        <v>143</v>
      </c>
      <c r="H4476" s="67">
        <v>6164628</v>
      </c>
      <c r="I4476" s="224">
        <v>2356430</v>
      </c>
      <c r="J4476" s="67"/>
      <c r="K4476" s="67">
        <f t="shared" si="120"/>
        <v>6164628</v>
      </c>
      <c r="L4476" s="199"/>
    </row>
    <row r="4477" spans="1:12" x14ac:dyDescent="0.35">
      <c r="A4477" s="23">
        <v>21010101</v>
      </c>
      <c r="B4477" s="437" t="s">
        <v>2890</v>
      </c>
      <c r="C4477" s="23">
        <v>70131</v>
      </c>
      <c r="D4477" s="24">
        <v>0</v>
      </c>
      <c r="E4477" s="23">
        <v>2101</v>
      </c>
      <c r="F4477" s="23">
        <v>10721300</v>
      </c>
      <c r="G4477" s="26" t="s">
        <v>143</v>
      </c>
      <c r="H4477" s="27">
        <v>20157636</v>
      </c>
      <c r="I4477" s="215">
        <v>10078833</v>
      </c>
      <c r="J4477" s="27"/>
      <c r="K4477" s="27">
        <f t="shared" si="120"/>
        <v>20157636</v>
      </c>
      <c r="L4477" s="199"/>
    </row>
    <row r="4478" spans="1:12" x14ac:dyDescent="0.35">
      <c r="A4478" s="23">
        <v>21010101</v>
      </c>
      <c r="B4478" s="437" t="s">
        <v>2890</v>
      </c>
      <c r="C4478" s="23">
        <v>70131</v>
      </c>
      <c r="D4478" s="24">
        <v>0</v>
      </c>
      <c r="E4478" s="25">
        <v>2101</v>
      </c>
      <c r="F4478" s="23">
        <v>10721300</v>
      </c>
      <c r="G4478" s="26" t="s">
        <v>143</v>
      </c>
      <c r="H4478" s="67">
        <v>69935663</v>
      </c>
      <c r="I4478" s="224">
        <v>11349084.539999999</v>
      </c>
      <c r="J4478" s="67"/>
      <c r="K4478" s="67">
        <f t="shared" si="120"/>
        <v>69935663</v>
      </c>
      <c r="L4478" s="199"/>
    </row>
    <row r="4479" spans="1:12" x14ac:dyDescent="0.35">
      <c r="A4479" s="23">
        <v>21010101</v>
      </c>
      <c r="B4479" s="437" t="s">
        <v>2890</v>
      </c>
      <c r="C4479" s="23">
        <v>70133</v>
      </c>
      <c r="D4479" s="24">
        <v>0</v>
      </c>
      <c r="E4479" s="25">
        <v>2101</v>
      </c>
      <c r="F4479" s="23">
        <v>10721300</v>
      </c>
      <c r="G4479" s="26" t="s">
        <v>143</v>
      </c>
      <c r="H4479" s="67">
        <v>147853163</v>
      </c>
      <c r="I4479" s="224">
        <v>59953175</v>
      </c>
      <c r="J4479" s="67"/>
      <c r="K4479" s="67">
        <f t="shared" si="120"/>
        <v>147853163</v>
      </c>
      <c r="L4479" s="199"/>
    </row>
    <row r="4480" spans="1:12" x14ac:dyDescent="0.35">
      <c r="A4480" s="23">
        <v>21010101</v>
      </c>
      <c r="B4480" s="437" t="s">
        <v>2890</v>
      </c>
      <c r="C4480" s="23">
        <v>70131</v>
      </c>
      <c r="D4480" s="24">
        <v>0</v>
      </c>
      <c r="E4480" s="25">
        <v>2101</v>
      </c>
      <c r="F4480" s="23">
        <v>10721300</v>
      </c>
      <c r="G4480" s="26" t="s">
        <v>143</v>
      </c>
      <c r="H4480" s="67">
        <v>1318564641</v>
      </c>
      <c r="I4480" s="224">
        <v>404959829.90999997</v>
      </c>
      <c r="J4480" s="67"/>
      <c r="K4480" s="67">
        <f t="shared" ref="K4480:K4488" si="121">SUM(H4480,J4480)</f>
        <v>1318564641</v>
      </c>
      <c r="L4480" s="199"/>
    </row>
    <row r="4481" spans="1:12" x14ac:dyDescent="0.35">
      <c r="A4481" s="23">
        <v>21010101</v>
      </c>
      <c r="B4481" s="437" t="s">
        <v>2890</v>
      </c>
      <c r="C4481" s="23">
        <v>70131</v>
      </c>
      <c r="D4481" s="24">
        <v>0</v>
      </c>
      <c r="E4481" s="25">
        <v>2101</v>
      </c>
      <c r="F4481" s="23">
        <v>10721300</v>
      </c>
      <c r="G4481" s="26" t="s">
        <v>143</v>
      </c>
      <c r="H4481" s="67">
        <v>1799580</v>
      </c>
      <c r="I4481" s="224">
        <v>544810.5</v>
      </c>
      <c r="J4481" s="67"/>
      <c r="K4481" s="67">
        <f t="shared" si="121"/>
        <v>1799580</v>
      </c>
      <c r="L4481" s="199"/>
    </row>
    <row r="4482" spans="1:12" x14ac:dyDescent="0.35">
      <c r="A4482" s="23">
        <v>21010101</v>
      </c>
      <c r="B4482" s="437" t="s">
        <v>2890</v>
      </c>
      <c r="C4482" s="23">
        <v>71033</v>
      </c>
      <c r="D4482" s="24">
        <v>0</v>
      </c>
      <c r="E4482" s="25">
        <v>1100</v>
      </c>
      <c r="F4482" s="23">
        <v>10721300</v>
      </c>
      <c r="G4482" s="26" t="s">
        <v>143</v>
      </c>
      <c r="H4482" s="27">
        <v>203837303.39999998</v>
      </c>
      <c r="I4482" s="282">
        <v>104369542.98</v>
      </c>
      <c r="J4482" s="27"/>
      <c r="K4482" s="27">
        <f t="shared" si="121"/>
        <v>203837303.39999998</v>
      </c>
      <c r="L4482" s="199"/>
    </row>
    <row r="4483" spans="1:12" x14ac:dyDescent="0.35">
      <c r="A4483" s="23">
        <v>21010101</v>
      </c>
      <c r="B4483" s="437" t="s">
        <v>2890</v>
      </c>
      <c r="C4483" s="23">
        <v>70131</v>
      </c>
      <c r="D4483" s="24">
        <v>0</v>
      </c>
      <c r="E4483" s="25">
        <v>2101</v>
      </c>
      <c r="F4483" s="23">
        <v>10721300</v>
      </c>
      <c r="G4483" s="26" t="s">
        <v>143</v>
      </c>
      <c r="H4483" s="27">
        <v>3831999.84</v>
      </c>
      <c r="I4483" s="215">
        <v>1001337</v>
      </c>
      <c r="J4483" s="27"/>
      <c r="K4483" s="27">
        <f t="shared" si="121"/>
        <v>3831999.84</v>
      </c>
      <c r="L4483" s="200"/>
    </row>
    <row r="4484" spans="1:12" x14ac:dyDescent="0.35">
      <c r="A4484" s="23">
        <v>21010101</v>
      </c>
      <c r="B4484" s="437" t="s">
        <v>2890</v>
      </c>
      <c r="C4484" s="23">
        <v>70131</v>
      </c>
      <c r="D4484" s="24">
        <v>0</v>
      </c>
      <c r="E4484" s="25">
        <v>2101</v>
      </c>
      <c r="F4484" s="23">
        <v>10721300</v>
      </c>
      <c r="G4484" s="28" t="s">
        <v>143</v>
      </c>
      <c r="H4484" s="29">
        <v>32038649</v>
      </c>
      <c r="I4484" s="217"/>
      <c r="J4484" s="40"/>
      <c r="K4484" s="29">
        <f t="shared" si="121"/>
        <v>32038649</v>
      </c>
      <c r="L4484" s="201"/>
    </row>
    <row r="4485" spans="1:12" x14ac:dyDescent="0.35">
      <c r="A4485" s="34">
        <v>21010101</v>
      </c>
      <c r="B4485" s="437" t="s">
        <v>2891</v>
      </c>
      <c r="C4485" s="34">
        <v>70131</v>
      </c>
      <c r="D4485" s="35">
        <v>0</v>
      </c>
      <c r="E4485" s="36">
        <v>2101</v>
      </c>
      <c r="F4485" s="34">
        <v>10720500</v>
      </c>
      <c r="G4485" s="37" t="s">
        <v>143</v>
      </c>
      <c r="H4485" s="70">
        <v>1148677970</v>
      </c>
      <c r="I4485" s="223">
        <v>289293635.13999999</v>
      </c>
      <c r="J4485" s="70"/>
      <c r="K4485" s="70">
        <f t="shared" si="121"/>
        <v>1148677970</v>
      </c>
      <c r="L4485" s="198"/>
    </row>
    <row r="4486" spans="1:12" x14ac:dyDescent="0.35">
      <c r="A4486" s="23">
        <v>21010101</v>
      </c>
      <c r="B4486" s="437" t="s">
        <v>2891</v>
      </c>
      <c r="C4486" s="23">
        <v>70133</v>
      </c>
      <c r="D4486" s="24" t="s">
        <v>192</v>
      </c>
      <c r="E4486" s="85" t="s">
        <v>2619</v>
      </c>
      <c r="F4486" s="23">
        <v>10721300</v>
      </c>
      <c r="G4486" s="26" t="s">
        <v>143</v>
      </c>
      <c r="H4486" s="27">
        <v>75241886.536799997</v>
      </c>
      <c r="I4486" s="215"/>
      <c r="J4486" s="27"/>
      <c r="K4486" s="27">
        <f t="shared" si="121"/>
        <v>75241886.536799997</v>
      </c>
      <c r="L4486" s="199"/>
    </row>
    <row r="4487" spans="1:12" x14ac:dyDescent="0.35">
      <c r="A4487" s="411">
        <v>21010101</v>
      </c>
      <c r="B4487" s="437" t="s">
        <v>2891</v>
      </c>
      <c r="C4487" s="411">
        <v>70131</v>
      </c>
      <c r="D4487" s="411" t="s">
        <v>192</v>
      </c>
      <c r="E4487" s="413" t="s">
        <v>193</v>
      </c>
      <c r="F4487" s="411">
        <v>10721300</v>
      </c>
      <c r="G4487" s="416" t="s">
        <v>143</v>
      </c>
      <c r="H4487" s="419">
        <v>38591510.8068</v>
      </c>
      <c r="I4487" s="422"/>
      <c r="J4487" s="425"/>
      <c r="K4487" s="538">
        <f t="shared" si="121"/>
        <v>38591510.8068</v>
      </c>
      <c r="L4487" s="395"/>
    </row>
    <row r="4488" spans="1:12" x14ac:dyDescent="0.35">
      <c r="A4488" s="23">
        <v>21010101</v>
      </c>
      <c r="B4488" s="437" t="s">
        <v>2891</v>
      </c>
      <c r="C4488" s="23">
        <v>70133</v>
      </c>
      <c r="D4488" s="24">
        <v>0</v>
      </c>
      <c r="E4488" s="25">
        <v>2101</v>
      </c>
      <c r="F4488" s="23">
        <v>10721300</v>
      </c>
      <c r="G4488" s="26" t="s">
        <v>143</v>
      </c>
      <c r="H4488" s="27">
        <v>114681479.16</v>
      </c>
      <c r="I4488" s="215">
        <v>58366580.349999994</v>
      </c>
      <c r="J4488" s="27"/>
      <c r="K4488" s="27">
        <f t="shared" si="121"/>
        <v>114681479.16</v>
      </c>
      <c r="L4488" s="200"/>
    </row>
    <row r="4489" spans="1:12" x14ac:dyDescent="0.35">
      <c r="A4489" s="23">
        <v>21010101</v>
      </c>
      <c r="B4489" s="437" t="s">
        <v>2891</v>
      </c>
      <c r="C4489" s="23">
        <v>70131</v>
      </c>
      <c r="D4489" s="24">
        <v>0</v>
      </c>
      <c r="E4489" s="25">
        <v>2101</v>
      </c>
      <c r="F4489" s="23">
        <v>10721300</v>
      </c>
      <c r="G4489" s="26" t="s">
        <v>143</v>
      </c>
      <c r="H4489" s="27">
        <v>299216862.83999997</v>
      </c>
      <c r="I4489" s="215">
        <v>129713162.09999999</v>
      </c>
      <c r="J4489" s="27"/>
      <c r="K4489" s="27">
        <f>H4489+J4489</f>
        <v>299216862.83999997</v>
      </c>
      <c r="L4489" s="199"/>
    </row>
    <row r="4490" spans="1:12" x14ac:dyDescent="0.35">
      <c r="A4490" s="23">
        <v>21010101</v>
      </c>
      <c r="B4490" s="437" t="s">
        <v>2891</v>
      </c>
      <c r="C4490" s="23">
        <v>70131</v>
      </c>
      <c r="D4490" s="24">
        <v>0</v>
      </c>
      <c r="E4490" s="25">
        <v>2101</v>
      </c>
      <c r="F4490" s="23">
        <v>10721300</v>
      </c>
      <c r="G4490" s="26" t="s">
        <v>143</v>
      </c>
      <c r="H4490" s="67">
        <v>428239092.72000003</v>
      </c>
      <c r="I4490" s="224">
        <v>273548613.36000001</v>
      </c>
      <c r="J4490" s="67"/>
      <c r="K4490" s="67">
        <f>SUM(H4490,J4490)</f>
        <v>428239092.72000003</v>
      </c>
      <c r="L4490" s="199"/>
    </row>
    <row r="4491" spans="1:12" x14ac:dyDescent="0.35">
      <c r="A4491" s="23">
        <v>21010101</v>
      </c>
      <c r="B4491" s="437" t="s">
        <v>2891</v>
      </c>
      <c r="C4491" s="23">
        <v>70133</v>
      </c>
      <c r="D4491" s="24">
        <v>0</v>
      </c>
      <c r="E4491" s="25">
        <v>2101</v>
      </c>
      <c r="F4491" s="23">
        <v>10721300</v>
      </c>
      <c r="G4491" s="26" t="s">
        <v>143</v>
      </c>
      <c r="H4491" s="27">
        <v>54471768.480000004</v>
      </c>
      <c r="I4491" s="215">
        <v>14600456</v>
      </c>
      <c r="J4491" s="27"/>
      <c r="K4491" s="27">
        <f>SUM(H4491,J4491)</f>
        <v>54471768.480000004</v>
      </c>
      <c r="L4491" s="199"/>
    </row>
    <row r="4492" spans="1:12" x14ac:dyDescent="0.35">
      <c r="A4492" s="23">
        <v>21010101</v>
      </c>
      <c r="B4492" s="437" t="s">
        <v>2891</v>
      </c>
      <c r="C4492" s="23">
        <v>70131</v>
      </c>
      <c r="D4492" s="24">
        <v>0</v>
      </c>
      <c r="E4492" s="25">
        <v>2101</v>
      </c>
      <c r="F4492" s="23">
        <v>10721300</v>
      </c>
      <c r="G4492" s="26" t="s">
        <v>143</v>
      </c>
      <c r="H4492" s="27">
        <v>119036885.76000001</v>
      </c>
      <c r="I4492" s="215">
        <v>58018160.630000003</v>
      </c>
      <c r="J4492" s="27"/>
      <c r="K4492" s="27">
        <f>SUM(H4492,J4492)</f>
        <v>119036885.76000001</v>
      </c>
      <c r="L4492" s="199"/>
    </row>
    <row r="4493" spans="1:12" x14ac:dyDescent="0.35">
      <c r="A4493" s="23">
        <v>21010101</v>
      </c>
      <c r="B4493" s="437" t="s">
        <v>2891</v>
      </c>
      <c r="C4493" s="23">
        <v>70131</v>
      </c>
      <c r="D4493" s="24">
        <v>0</v>
      </c>
      <c r="E4493" s="25">
        <v>2101</v>
      </c>
      <c r="F4493" s="23">
        <v>10721300</v>
      </c>
      <c r="G4493" s="26" t="s">
        <v>143</v>
      </c>
      <c r="H4493" s="67">
        <v>153632464</v>
      </c>
      <c r="I4493" s="224">
        <v>38436242.640000001</v>
      </c>
      <c r="J4493" s="67"/>
      <c r="K4493" s="67">
        <f>SUM(H4493,J4493)</f>
        <v>153632464</v>
      </c>
      <c r="L4493" s="199"/>
    </row>
    <row r="4494" spans="1:12" x14ac:dyDescent="0.35">
      <c r="A4494" s="23">
        <v>21010101</v>
      </c>
      <c r="B4494" s="437" t="s">
        <v>2891</v>
      </c>
      <c r="C4494" s="23">
        <v>70740</v>
      </c>
      <c r="D4494" s="24">
        <v>0</v>
      </c>
      <c r="E4494" s="25">
        <v>2101</v>
      </c>
      <c r="F4494" s="23">
        <v>10721300</v>
      </c>
      <c r="G4494" s="26" t="s">
        <v>143</v>
      </c>
      <c r="H4494" s="27">
        <v>114081120</v>
      </c>
      <c r="I4494" s="215">
        <v>43140666</v>
      </c>
      <c r="J4494" s="27"/>
      <c r="K4494" s="27">
        <f>SUM(H4494,J4494)</f>
        <v>114081120</v>
      </c>
      <c r="L4494" s="200"/>
    </row>
    <row r="4495" spans="1:12" x14ac:dyDescent="0.35">
      <c r="A4495" s="23">
        <v>21010101</v>
      </c>
      <c r="B4495" s="437" t="s">
        <v>2891</v>
      </c>
      <c r="C4495" s="23">
        <v>70131</v>
      </c>
      <c r="D4495" s="24">
        <v>0</v>
      </c>
      <c r="E4495" s="25">
        <v>2101</v>
      </c>
      <c r="F4495" s="23">
        <v>10721300</v>
      </c>
      <c r="G4495" s="26" t="s">
        <v>143</v>
      </c>
      <c r="H4495" s="27">
        <v>100487330.52599999</v>
      </c>
      <c r="I4495" s="215">
        <v>69900764.769999996</v>
      </c>
      <c r="J4495" s="27"/>
      <c r="K4495" s="27">
        <f>H4495+J4495</f>
        <v>100487330.52599999</v>
      </c>
      <c r="L4495" s="199"/>
    </row>
    <row r="4496" spans="1:12" x14ac:dyDescent="0.35">
      <c r="A4496" s="23">
        <v>21010101</v>
      </c>
      <c r="B4496" s="437" t="s">
        <v>2891</v>
      </c>
      <c r="C4496" s="23">
        <v>70131</v>
      </c>
      <c r="D4496" s="24">
        <v>0</v>
      </c>
      <c r="E4496" s="25">
        <v>2101</v>
      </c>
      <c r="F4496" s="23">
        <v>10721300</v>
      </c>
      <c r="G4496" s="26" t="s">
        <v>143</v>
      </c>
      <c r="H4496" s="67">
        <v>43341671</v>
      </c>
      <c r="I4496" s="224">
        <v>18184520</v>
      </c>
      <c r="J4496" s="67"/>
      <c r="K4496" s="67">
        <f t="shared" ref="K4496:K4522" si="122">SUM(H4496,J4496)</f>
        <v>43341671</v>
      </c>
      <c r="L4496" s="199"/>
    </row>
    <row r="4497" spans="1:12" x14ac:dyDescent="0.35">
      <c r="A4497" s="23">
        <v>21010101</v>
      </c>
      <c r="B4497" s="437" t="s">
        <v>2891</v>
      </c>
      <c r="C4497" s="23">
        <v>70131</v>
      </c>
      <c r="D4497" s="24">
        <v>0</v>
      </c>
      <c r="E4497" s="25">
        <v>2101</v>
      </c>
      <c r="F4497" s="23">
        <v>10721300</v>
      </c>
      <c r="G4497" s="26" t="s">
        <v>143</v>
      </c>
      <c r="H4497" s="27">
        <v>50228904</v>
      </c>
      <c r="I4497" s="215">
        <v>24392365.5</v>
      </c>
      <c r="J4497" s="27">
        <v>5000000</v>
      </c>
      <c r="K4497" s="27">
        <f t="shared" si="122"/>
        <v>55228904</v>
      </c>
      <c r="L4497" s="199"/>
    </row>
    <row r="4498" spans="1:12" x14ac:dyDescent="0.35">
      <c r="A4498" s="23">
        <v>21010101</v>
      </c>
      <c r="B4498" s="437" t="s">
        <v>2891</v>
      </c>
      <c r="C4498" s="23">
        <v>70131</v>
      </c>
      <c r="D4498" s="24">
        <v>0</v>
      </c>
      <c r="E4498" s="25">
        <v>2101</v>
      </c>
      <c r="F4498" s="23">
        <v>10721300</v>
      </c>
      <c r="G4498" s="26" t="s">
        <v>143</v>
      </c>
      <c r="H4498" s="27">
        <v>39740928</v>
      </c>
      <c r="I4498" s="215">
        <v>19138620</v>
      </c>
      <c r="J4498" s="27"/>
      <c r="K4498" s="27">
        <f t="shared" si="122"/>
        <v>39740928</v>
      </c>
      <c r="L4498" s="199"/>
    </row>
    <row r="4499" spans="1:12" x14ac:dyDescent="0.35">
      <c r="A4499" s="23">
        <v>21010101</v>
      </c>
      <c r="B4499" s="437" t="s">
        <v>2891</v>
      </c>
      <c r="C4499" s="23">
        <v>70131</v>
      </c>
      <c r="D4499" s="24">
        <v>0</v>
      </c>
      <c r="E4499" s="25">
        <v>2101</v>
      </c>
      <c r="F4499" s="23">
        <v>10721300</v>
      </c>
      <c r="G4499" s="26" t="s">
        <v>143</v>
      </c>
      <c r="H4499" s="27">
        <v>112981647.84</v>
      </c>
      <c r="I4499" s="215">
        <v>60807512.859999999</v>
      </c>
      <c r="J4499" s="27"/>
      <c r="K4499" s="27">
        <f t="shared" si="122"/>
        <v>112981647.84</v>
      </c>
      <c r="L4499" s="199"/>
    </row>
    <row r="4500" spans="1:12" x14ac:dyDescent="0.35">
      <c r="A4500" s="23">
        <v>21010101</v>
      </c>
      <c r="B4500" s="437" t="s">
        <v>2892</v>
      </c>
      <c r="C4500" s="23">
        <v>70133</v>
      </c>
      <c r="D4500" s="24">
        <v>0</v>
      </c>
      <c r="E4500" s="25">
        <v>2101</v>
      </c>
      <c r="F4500" s="23">
        <v>10721300</v>
      </c>
      <c r="G4500" s="26" t="s">
        <v>143</v>
      </c>
      <c r="H4500" s="27">
        <v>260364898.31999999</v>
      </c>
      <c r="I4500" s="215">
        <v>134483671.47</v>
      </c>
      <c r="J4500" s="27"/>
      <c r="K4500" s="27">
        <f t="shared" si="122"/>
        <v>260364898.31999999</v>
      </c>
      <c r="L4500" s="199"/>
    </row>
    <row r="4501" spans="1:12" x14ac:dyDescent="0.35">
      <c r="A4501" s="23">
        <v>21010101</v>
      </c>
      <c r="B4501" s="437" t="s">
        <v>2892</v>
      </c>
      <c r="C4501" s="23">
        <v>70133</v>
      </c>
      <c r="D4501" s="24">
        <v>0</v>
      </c>
      <c r="E4501" s="25">
        <v>2101</v>
      </c>
      <c r="F4501" s="23">
        <v>10721300</v>
      </c>
      <c r="G4501" s="26" t="s">
        <v>143</v>
      </c>
      <c r="H4501" s="27">
        <v>1187740480.9200001</v>
      </c>
      <c r="I4501" s="215">
        <v>593870240.46000004</v>
      </c>
      <c r="J4501" s="27">
        <v>40000000</v>
      </c>
      <c r="K4501" s="27">
        <f t="shared" si="122"/>
        <v>1227740480.9200001</v>
      </c>
      <c r="L4501" s="200"/>
    </row>
    <row r="4502" spans="1:12" x14ac:dyDescent="0.35">
      <c r="A4502" s="23">
        <v>21010101</v>
      </c>
      <c r="B4502" s="437" t="s">
        <v>2892</v>
      </c>
      <c r="C4502" s="23">
        <v>70131</v>
      </c>
      <c r="D4502" s="24">
        <v>0</v>
      </c>
      <c r="E4502" s="25">
        <v>2101</v>
      </c>
      <c r="F4502" s="23">
        <v>10721300</v>
      </c>
      <c r="G4502" s="26" t="s">
        <v>143</v>
      </c>
      <c r="H4502" s="27">
        <v>92400000</v>
      </c>
      <c r="I4502" s="215">
        <v>40689873</v>
      </c>
      <c r="J4502" s="27"/>
      <c r="K4502" s="27">
        <f t="shared" si="122"/>
        <v>92400000</v>
      </c>
      <c r="L4502" s="199"/>
    </row>
    <row r="4503" spans="1:12" x14ac:dyDescent="0.35">
      <c r="A4503" s="23">
        <v>21010101</v>
      </c>
      <c r="B4503" s="437" t="s">
        <v>2892</v>
      </c>
      <c r="C4503" s="23">
        <v>70133</v>
      </c>
      <c r="D4503" s="24">
        <v>0</v>
      </c>
      <c r="E4503" s="25">
        <v>2101</v>
      </c>
      <c r="F4503" s="23">
        <v>10721300</v>
      </c>
      <c r="G4503" s="26" t="s">
        <v>143</v>
      </c>
      <c r="H4503" s="67">
        <v>78064973</v>
      </c>
      <c r="I4503" s="224">
        <v>5376159.1699999999</v>
      </c>
      <c r="J4503" s="67"/>
      <c r="K4503" s="67">
        <f t="shared" si="122"/>
        <v>78064973</v>
      </c>
      <c r="L4503" s="199"/>
    </row>
    <row r="4504" spans="1:12" x14ac:dyDescent="0.35">
      <c r="A4504" s="23">
        <v>21010101</v>
      </c>
      <c r="B4504" s="437" t="s">
        <v>2893</v>
      </c>
      <c r="C4504" s="23">
        <v>70131</v>
      </c>
      <c r="D4504" s="24">
        <v>0</v>
      </c>
      <c r="E4504" s="25">
        <v>2101</v>
      </c>
      <c r="F4504" s="23">
        <v>10721300</v>
      </c>
      <c r="G4504" s="26" t="s">
        <v>143</v>
      </c>
      <c r="H4504" s="67">
        <v>111084700.44</v>
      </c>
      <c r="I4504" s="224">
        <v>48309503</v>
      </c>
      <c r="J4504" s="67"/>
      <c r="K4504" s="67">
        <f t="shared" si="122"/>
        <v>111084700.44</v>
      </c>
      <c r="L4504" s="199"/>
    </row>
    <row r="4505" spans="1:12" x14ac:dyDescent="0.35">
      <c r="A4505" s="23">
        <v>21010101</v>
      </c>
      <c r="B4505" s="437" t="s">
        <v>2893</v>
      </c>
      <c r="C4505" s="23">
        <v>70131</v>
      </c>
      <c r="D4505" s="24">
        <v>0</v>
      </c>
      <c r="E4505" s="25">
        <v>2101</v>
      </c>
      <c r="F4505" s="23">
        <v>10721300</v>
      </c>
      <c r="G4505" s="26" t="s">
        <v>143</v>
      </c>
      <c r="H4505" s="67">
        <v>252959004</v>
      </c>
      <c r="I4505" s="224">
        <v>117432162</v>
      </c>
      <c r="J4505" s="67"/>
      <c r="K4505" s="67">
        <f t="shared" si="122"/>
        <v>252959004</v>
      </c>
      <c r="L4505" s="199"/>
    </row>
    <row r="4506" spans="1:12" x14ac:dyDescent="0.35">
      <c r="A4506" s="23">
        <v>21010101</v>
      </c>
      <c r="B4506" s="437" t="s">
        <v>2893</v>
      </c>
      <c r="C4506" s="23">
        <v>70131</v>
      </c>
      <c r="D4506" s="24">
        <v>0</v>
      </c>
      <c r="E4506" s="25">
        <v>2101</v>
      </c>
      <c r="F4506" s="23">
        <v>10721300</v>
      </c>
      <c r="G4506" s="26" t="s">
        <v>143</v>
      </c>
      <c r="H4506" s="67">
        <v>1209719683</v>
      </c>
      <c r="I4506" s="224">
        <v>485156461.55000001</v>
      </c>
      <c r="J4506" s="67"/>
      <c r="K4506" s="67">
        <f t="shared" si="122"/>
        <v>1209719683</v>
      </c>
      <c r="L4506" s="199"/>
    </row>
    <row r="4507" spans="1:12" x14ac:dyDescent="0.35">
      <c r="A4507" s="23">
        <v>21010101</v>
      </c>
      <c r="B4507" s="437" t="s">
        <v>2893</v>
      </c>
      <c r="C4507" s="23">
        <v>70133</v>
      </c>
      <c r="D4507" s="24">
        <v>0</v>
      </c>
      <c r="E4507" s="25">
        <v>2101</v>
      </c>
      <c r="F4507" s="23">
        <v>10721300</v>
      </c>
      <c r="G4507" s="26" t="s">
        <v>143</v>
      </c>
      <c r="H4507" s="27">
        <v>457089839.88</v>
      </c>
      <c r="I4507" s="215"/>
      <c r="J4507" s="27">
        <v>5000000</v>
      </c>
      <c r="K4507" s="27">
        <f t="shared" si="122"/>
        <v>462089839.88</v>
      </c>
      <c r="L4507" s="199"/>
    </row>
    <row r="4508" spans="1:12" x14ac:dyDescent="0.35">
      <c r="A4508" s="23">
        <v>21010101</v>
      </c>
      <c r="B4508" s="437" t="s">
        <v>2893</v>
      </c>
      <c r="C4508" s="23">
        <v>70131</v>
      </c>
      <c r="D4508" s="24">
        <v>0</v>
      </c>
      <c r="E4508" s="25">
        <v>2101</v>
      </c>
      <c r="F4508" s="23">
        <v>10721300</v>
      </c>
      <c r="G4508" s="28" t="s">
        <v>143</v>
      </c>
      <c r="H4508" s="71">
        <v>1795381222.5599999</v>
      </c>
      <c r="I4508" s="225">
        <v>871075878.61000001</v>
      </c>
      <c r="J4508" s="71"/>
      <c r="K4508" s="71">
        <f t="shared" si="122"/>
        <v>1795381222.5599999</v>
      </c>
      <c r="L4508" s="199"/>
    </row>
    <row r="4509" spans="1:12" x14ac:dyDescent="0.35">
      <c r="A4509" s="34">
        <v>21010101</v>
      </c>
      <c r="B4509" s="437" t="s">
        <v>2893</v>
      </c>
      <c r="C4509" s="34">
        <v>70131</v>
      </c>
      <c r="D4509" s="35">
        <v>0</v>
      </c>
      <c r="E4509" s="36">
        <v>2101</v>
      </c>
      <c r="F4509" s="34">
        <v>10721300</v>
      </c>
      <c r="G4509" s="37" t="s">
        <v>143</v>
      </c>
      <c r="H4509" s="38">
        <v>1642846150.1999998</v>
      </c>
      <c r="I4509" s="218">
        <v>398794734.44</v>
      </c>
      <c r="J4509" s="38"/>
      <c r="K4509" s="38">
        <f t="shared" si="122"/>
        <v>1642846150.1999998</v>
      </c>
      <c r="L4509" s="198"/>
    </row>
    <row r="4510" spans="1:12" x14ac:dyDescent="0.35">
      <c r="A4510" s="23">
        <v>21010101</v>
      </c>
      <c r="B4510" s="437" t="s">
        <v>2893</v>
      </c>
      <c r="C4510" s="23">
        <v>70131</v>
      </c>
      <c r="D4510" s="24">
        <v>0</v>
      </c>
      <c r="E4510" s="25">
        <v>2101</v>
      </c>
      <c r="F4510" s="23">
        <v>10721300</v>
      </c>
      <c r="G4510" s="26" t="s">
        <v>143</v>
      </c>
      <c r="H4510" s="101">
        <v>2978002585.8000002</v>
      </c>
      <c r="I4510" s="255">
        <v>1848350746.0100002</v>
      </c>
      <c r="J4510" s="105"/>
      <c r="K4510" s="101">
        <f t="shared" si="122"/>
        <v>2978002585.8000002</v>
      </c>
      <c r="L4510" s="200"/>
    </row>
    <row r="4511" spans="1:12" x14ac:dyDescent="0.35">
      <c r="A4511" s="23">
        <v>21010101</v>
      </c>
      <c r="B4511" s="437" t="s">
        <v>2893</v>
      </c>
      <c r="C4511" s="23">
        <v>70131</v>
      </c>
      <c r="D4511" s="24">
        <v>0</v>
      </c>
      <c r="E4511" s="25">
        <v>2101</v>
      </c>
      <c r="F4511" s="23">
        <v>10721300</v>
      </c>
      <c r="G4511" s="26" t="s">
        <v>143</v>
      </c>
      <c r="H4511" s="101">
        <v>51938220</v>
      </c>
      <c r="I4511" s="255">
        <v>26489287.200000003</v>
      </c>
      <c r="J4511" s="105"/>
      <c r="K4511" s="101">
        <f t="shared" si="122"/>
        <v>51938220</v>
      </c>
      <c r="L4511" s="199"/>
    </row>
    <row r="4512" spans="1:12" x14ac:dyDescent="0.35">
      <c r="A4512" s="23">
        <v>21010101</v>
      </c>
      <c r="B4512" s="437" t="s">
        <v>2893</v>
      </c>
      <c r="C4512" s="23">
        <v>70131</v>
      </c>
      <c r="D4512" s="24">
        <v>0</v>
      </c>
      <c r="E4512" s="25">
        <v>2101</v>
      </c>
      <c r="F4512" s="23">
        <v>10721300</v>
      </c>
      <c r="G4512" s="26" t="s">
        <v>143</v>
      </c>
      <c r="H4512" s="101">
        <v>1038598839.96</v>
      </c>
      <c r="I4512" s="255">
        <v>403173456.54999995</v>
      </c>
      <c r="J4512" s="101"/>
      <c r="K4512" s="101">
        <f t="shared" si="122"/>
        <v>1038598839.96</v>
      </c>
      <c r="L4512" s="199"/>
    </row>
    <row r="4513" spans="1:23" x14ac:dyDescent="0.35">
      <c r="A4513" s="23">
        <v>21010101</v>
      </c>
      <c r="B4513" s="437" t="s">
        <v>2893</v>
      </c>
      <c r="C4513" s="23">
        <v>70131</v>
      </c>
      <c r="D4513" s="24">
        <v>0</v>
      </c>
      <c r="E4513" s="25">
        <v>2101</v>
      </c>
      <c r="F4513" s="23">
        <v>10721300</v>
      </c>
      <c r="G4513" s="26" t="s">
        <v>143</v>
      </c>
      <c r="H4513" s="101">
        <v>441473434.31999999</v>
      </c>
      <c r="I4513" s="255">
        <v>153185096.19</v>
      </c>
      <c r="J4513" s="101"/>
      <c r="K4513" s="101">
        <f t="shared" si="122"/>
        <v>441473434.31999999</v>
      </c>
      <c r="L4513" s="200"/>
    </row>
    <row r="4514" spans="1:23" x14ac:dyDescent="0.35">
      <c r="A4514" s="23">
        <v>21010101</v>
      </c>
      <c r="B4514" s="437" t="s">
        <v>2893</v>
      </c>
      <c r="C4514" s="23">
        <v>70131</v>
      </c>
      <c r="D4514" s="24">
        <v>0</v>
      </c>
      <c r="E4514" s="25">
        <v>2101</v>
      </c>
      <c r="F4514" s="23">
        <v>10721300</v>
      </c>
      <c r="G4514" s="26" t="s">
        <v>143</v>
      </c>
      <c r="H4514" s="27">
        <v>467942202.59999996</v>
      </c>
      <c r="I4514" s="215">
        <v>238157219.57999998</v>
      </c>
      <c r="J4514" s="27"/>
      <c r="K4514" s="27">
        <f t="shared" si="122"/>
        <v>467942202.59999996</v>
      </c>
      <c r="L4514" s="199"/>
    </row>
    <row r="4515" spans="1:23" x14ac:dyDescent="0.35">
      <c r="A4515" s="23">
        <v>21010101</v>
      </c>
      <c r="B4515" s="437" t="s">
        <v>2893</v>
      </c>
      <c r="C4515" s="23">
        <v>70131</v>
      </c>
      <c r="D4515" s="24">
        <v>0</v>
      </c>
      <c r="E4515" s="23">
        <v>2101</v>
      </c>
      <c r="F4515" s="23">
        <v>10721300</v>
      </c>
      <c r="G4515" s="26" t="s">
        <v>143</v>
      </c>
      <c r="H4515" s="101">
        <v>3144751752</v>
      </c>
      <c r="I4515" s="255">
        <v>769143211.93000007</v>
      </c>
      <c r="J4515" s="101"/>
      <c r="K4515" s="101">
        <f t="shared" si="122"/>
        <v>3144751752</v>
      </c>
      <c r="L4515" s="199"/>
    </row>
    <row r="4516" spans="1:23" x14ac:dyDescent="0.35">
      <c r="A4516" s="23">
        <v>21010101</v>
      </c>
      <c r="B4516" s="437" t="s">
        <v>2893</v>
      </c>
      <c r="C4516" s="23">
        <v>70131</v>
      </c>
      <c r="D4516" s="24">
        <v>0</v>
      </c>
      <c r="E4516" s="25">
        <v>2101</v>
      </c>
      <c r="F4516" s="23">
        <v>10721300</v>
      </c>
      <c r="G4516" s="26" t="s">
        <v>143</v>
      </c>
      <c r="H4516" s="27">
        <v>2065710551.3099997</v>
      </c>
      <c r="I4516" s="215">
        <v>808221466.22000003</v>
      </c>
      <c r="J4516" s="27"/>
      <c r="K4516" s="27">
        <f t="shared" si="122"/>
        <v>2065710551.3099997</v>
      </c>
      <c r="L4516" s="199"/>
    </row>
    <row r="4517" spans="1:23" x14ac:dyDescent="0.35">
      <c r="A4517" s="23">
        <v>21010101</v>
      </c>
      <c r="B4517" s="437" t="s">
        <v>2893</v>
      </c>
      <c r="C4517" s="23">
        <v>70131</v>
      </c>
      <c r="D4517" s="24">
        <v>0</v>
      </c>
      <c r="E4517" s="25">
        <v>2101</v>
      </c>
      <c r="F4517" s="23">
        <v>10721300</v>
      </c>
      <c r="G4517" s="26" t="s">
        <v>143</v>
      </c>
      <c r="H4517" s="101">
        <v>4402614221</v>
      </c>
      <c r="I4517" s="255"/>
      <c r="J4517" s="101"/>
      <c r="K4517" s="548">
        <f t="shared" si="122"/>
        <v>4402614221</v>
      </c>
      <c r="L4517" s="199"/>
    </row>
    <row r="4518" spans="1:23" x14ac:dyDescent="0.35">
      <c r="A4518" s="23">
        <v>21010101</v>
      </c>
      <c r="B4518" s="437" t="s">
        <v>2893</v>
      </c>
      <c r="C4518" s="23">
        <v>70133</v>
      </c>
      <c r="D4518" s="24">
        <v>0</v>
      </c>
      <c r="E4518" s="25">
        <v>2101</v>
      </c>
      <c r="F4518" s="23">
        <v>10721300</v>
      </c>
      <c r="G4518" s="26" t="s">
        <v>143</v>
      </c>
      <c r="H4518" s="101">
        <v>20941580</v>
      </c>
      <c r="I4518" s="255">
        <v>9583224.1899999995</v>
      </c>
      <c r="J4518" s="101"/>
      <c r="K4518" s="101">
        <f t="shared" si="122"/>
        <v>20941580</v>
      </c>
      <c r="L4518" s="199"/>
    </row>
    <row r="4519" spans="1:23" x14ac:dyDescent="0.35">
      <c r="A4519" s="23">
        <v>21010101</v>
      </c>
      <c r="B4519" s="437" t="s">
        <v>2893</v>
      </c>
      <c r="C4519" s="23">
        <v>70131</v>
      </c>
      <c r="D4519" s="24">
        <v>0</v>
      </c>
      <c r="E4519" s="25">
        <v>2101</v>
      </c>
      <c r="F4519" s="23">
        <v>10721300</v>
      </c>
      <c r="G4519" s="26" t="s">
        <v>143</v>
      </c>
      <c r="H4519" s="101">
        <v>135228936</v>
      </c>
      <c r="I4519" s="255">
        <v>69901940</v>
      </c>
      <c r="J4519" s="101"/>
      <c r="K4519" s="101">
        <f t="shared" si="122"/>
        <v>135228936</v>
      </c>
      <c r="L4519" s="199"/>
    </row>
    <row r="4520" spans="1:23" x14ac:dyDescent="0.35">
      <c r="A4520" s="23">
        <v>21010101</v>
      </c>
      <c r="B4520" s="437" t="s">
        <v>2893</v>
      </c>
      <c r="C4520" s="23">
        <v>70131</v>
      </c>
      <c r="D4520" s="24">
        <v>0</v>
      </c>
      <c r="E4520" s="25">
        <v>2101</v>
      </c>
      <c r="F4520" s="23">
        <v>10721300</v>
      </c>
      <c r="G4520" s="26" t="s">
        <v>143</v>
      </c>
      <c r="H4520" s="101">
        <v>86498091.840000004</v>
      </c>
      <c r="I4520" s="255">
        <v>36740804</v>
      </c>
      <c r="J4520" s="101"/>
      <c r="K4520" s="101">
        <f t="shared" si="122"/>
        <v>86498091.840000004</v>
      </c>
      <c r="L4520" s="199"/>
    </row>
    <row r="4521" spans="1:23" x14ac:dyDescent="0.35">
      <c r="A4521" s="23">
        <v>21010101</v>
      </c>
      <c r="B4521" s="437" t="s">
        <v>2893</v>
      </c>
      <c r="C4521" s="23">
        <v>70131</v>
      </c>
      <c r="D4521" s="24">
        <v>0</v>
      </c>
      <c r="E4521" s="23">
        <v>2101</v>
      </c>
      <c r="F4521" s="23">
        <v>10721300</v>
      </c>
      <c r="G4521" s="26" t="s">
        <v>143</v>
      </c>
      <c r="H4521" s="101">
        <v>9503244</v>
      </c>
      <c r="I4521" s="255">
        <v>4757454</v>
      </c>
      <c r="J4521" s="101"/>
      <c r="K4521" s="101">
        <f t="shared" si="122"/>
        <v>9503244</v>
      </c>
      <c r="L4521" s="199"/>
    </row>
    <row r="4522" spans="1:23" x14ac:dyDescent="0.35">
      <c r="A4522" s="284"/>
      <c r="B4522" s="437" t="s">
        <v>2891</v>
      </c>
      <c r="C4522" s="284"/>
      <c r="D4522" s="285"/>
      <c r="E4522" s="286"/>
      <c r="F4522" s="284"/>
      <c r="G4522" s="328" t="s">
        <v>2103</v>
      </c>
      <c r="H4522" s="331"/>
      <c r="I4522" s="506"/>
      <c r="J4522" s="331">
        <v>52000000</v>
      </c>
      <c r="K4522" s="549">
        <f t="shared" si="122"/>
        <v>52000000</v>
      </c>
      <c r="L4522" s="306"/>
      <c r="M4522" s="293"/>
      <c r="N4522" s="293"/>
      <c r="O4522" s="293"/>
      <c r="P4522" s="293"/>
      <c r="Q4522" s="293"/>
      <c r="R4522" s="293"/>
      <c r="S4522" s="293"/>
      <c r="T4522" s="293"/>
      <c r="U4522" s="293"/>
      <c r="V4522" s="293"/>
      <c r="W4522" s="293"/>
    </row>
  </sheetData>
  <autoFilter ref="A2:W4522">
    <filterColumn colId="7" showButton="0"/>
    <filterColumn colId="8" showButton="0"/>
    <filterColumn colId="9" showButton="0"/>
    <sortState ref="A3:W4522">
      <sortCondition descending="1" ref="A2:A4522"/>
    </sortState>
  </autoFilter>
  <mergeCells count="3">
    <mergeCell ref="A1:G1"/>
    <mergeCell ref="H1:K1"/>
    <mergeCell ref="H2:K2"/>
  </mergeCells>
  <printOptions horizontalCentered="1"/>
  <pageMargins left="0.25" right="0.25" top="0.75" bottom="0.75" header="0.3" footer="0.3"/>
  <pageSetup paperSize="9" scale="28" fitToHeight="0" orientation="landscape" r:id="rId1"/>
  <headerFooter>
    <oddFooter>&amp;L&amp;20© Benue State Planning Commission, &amp;C&amp;24&amp;P</oddFooter>
  </headerFooter>
  <rowBreaks count="1" manualBreakCount="1">
    <brk id="692"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W2470"/>
  <sheetViews>
    <sheetView view="pageBreakPreview" zoomScale="40" zoomScaleSheetLayoutView="40" workbookViewId="0">
      <selection activeCell="C20" sqref="C20"/>
    </sheetView>
  </sheetViews>
  <sheetFormatPr defaultColWidth="8.7109375" defaultRowHeight="25.5" x14ac:dyDescent="0.35"/>
  <cols>
    <col min="1" max="2" width="34.7109375" style="42" customWidth="1"/>
    <col min="3" max="3" width="28" style="42" customWidth="1"/>
    <col min="4" max="4" width="41.28515625" style="42" customWidth="1"/>
    <col min="5" max="5" width="20.5703125" style="42" customWidth="1"/>
    <col min="6" max="6" width="22.7109375" style="42" customWidth="1"/>
    <col min="7" max="7" width="144.140625" style="42" customWidth="1"/>
    <col min="8" max="8" width="29.140625" style="42" hidden="1" customWidth="1"/>
    <col min="9" max="9" width="39.85546875" style="213" hidden="1" customWidth="1"/>
    <col min="10" max="10" width="37.42578125" style="281" hidden="1" customWidth="1"/>
    <col min="11" max="11" width="35.85546875" style="42" customWidth="1"/>
    <col min="12" max="12" width="24.140625" style="197" customWidth="1"/>
    <col min="13" max="13" width="3.28515625" style="42" customWidth="1"/>
    <col min="14" max="16384" width="8.7109375" style="42"/>
  </cols>
  <sheetData>
    <row r="1" spans="1:12" ht="26.25" x14ac:dyDescent="0.35">
      <c r="A1" s="1584" t="s">
        <v>0</v>
      </c>
      <c r="B1" s="1584"/>
      <c r="C1" s="1584"/>
      <c r="D1" s="1585"/>
      <c r="E1" s="1586"/>
      <c r="F1" s="1584"/>
      <c r="G1" s="1584"/>
      <c r="H1" s="1587"/>
      <c r="I1" s="1587"/>
      <c r="J1" s="1587"/>
      <c r="K1" s="1587"/>
      <c r="L1" s="195"/>
    </row>
    <row r="2" spans="1:12" ht="24.95" customHeight="1" x14ac:dyDescent="0.35">
      <c r="A2" s="410" t="s">
        <v>183</v>
      </c>
      <c r="B2" s="410"/>
      <c r="C2" s="410"/>
      <c r="D2" s="410"/>
      <c r="E2" s="410"/>
      <c r="F2" s="193"/>
      <c r="G2" s="194"/>
      <c r="H2" s="1588"/>
      <c r="I2" s="1588"/>
      <c r="J2" s="1588"/>
      <c r="K2" s="1588"/>
      <c r="L2" s="196"/>
    </row>
    <row r="3" spans="1:12" hidden="1" x14ac:dyDescent="0.35">
      <c r="A3" s="17">
        <v>23050104</v>
      </c>
      <c r="B3" s="435" t="s">
        <v>2893</v>
      </c>
      <c r="C3" s="17">
        <v>70443</v>
      </c>
      <c r="D3" s="450">
        <v>70000010104</v>
      </c>
      <c r="E3" s="18">
        <v>3101</v>
      </c>
      <c r="F3" s="17">
        <v>10721300</v>
      </c>
      <c r="G3" s="19" t="s">
        <v>1015</v>
      </c>
      <c r="H3" s="142">
        <v>2150000</v>
      </c>
      <c r="I3" s="600"/>
      <c r="J3" s="611"/>
      <c r="K3" s="142">
        <f t="shared" ref="K3:K66" si="0">SUM(H3,J3)</f>
        <v>2150000</v>
      </c>
      <c r="L3" s="198"/>
    </row>
    <row r="4" spans="1:12" ht="51" hidden="1" x14ac:dyDescent="0.35">
      <c r="A4" s="6">
        <v>23050104</v>
      </c>
      <c r="B4" s="435" t="s">
        <v>2893</v>
      </c>
      <c r="C4" s="6">
        <v>71070</v>
      </c>
      <c r="D4" s="110">
        <v>30000020108</v>
      </c>
      <c r="E4" s="8">
        <v>3101</v>
      </c>
      <c r="F4" s="6">
        <v>10721300</v>
      </c>
      <c r="G4" s="9" t="s">
        <v>1018</v>
      </c>
      <c r="H4" s="96"/>
      <c r="I4" s="258"/>
      <c r="J4" s="521"/>
      <c r="K4" s="521">
        <f t="shared" si="0"/>
        <v>0</v>
      </c>
      <c r="L4" s="199"/>
    </row>
    <row r="5" spans="1:12" ht="51" hidden="1" x14ac:dyDescent="0.35">
      <c r="A5" s="6">
        <v>23050101</v>
      </c>
      <c r="B5" s="435" t="s">
        <v>2893</v>
      </c>
      <c r="C5" s="6">
        <v>70140</v>
      </c>
      <c r="D5" s="110">
        <v>130000010105</v>
      </c>
      <c r="E5" s="8">
        <v>3101</v>
      </c>
      <c r="F5" s="6">
        <v>10721300</v>
      </c>
      <c r="G5" s="111" t="s">
        <v>538</v>
      </c>
      <c r="H5" s="596">
        <v>1000000</v>
      </c>
      <c r="I5" s="604"/>
      <c r="J5" s="11">
        <v>2500000</v>
      </c>
      <c r="K5" s="10">
        <f t="shared" si="0"/>
        <v>3500000</v>
      </c>
      <c r="L5" s="199"/>
    </row>
    <row r="6" spans="1:12" hidden="1" x14ac:dyDescent="0.35">
      <c r="A6" s="6">
        <v>23050101</v>
      </c>
      <c r="B6" s="435" t="s">
        <v>2893</v>
      </c>
      <c r="C6" s="6">
        <v>70140</v>
      </c>
      <c r="D6" s="110">
        <v>50000020102</v>
      </c>
      <c r="E6" s="8">
        <v>3101</v>
      </c>
      <c r="F6" s="6">
        <v>10721300</v>
      </c>
      <c r="G6" s="9" t="s">
        <v>539</v>
      </c>
      <c r="H6" s="10">
        <v>1720000</v>
      </c>
      <c r="I6" s="214"/>
      <c r="J6" s="11"/>
      <c r="K6" s="10">
        <f t="shared" si="0"/>
        <v>1720000</v>
      </c>
      <c r="L6" s="199"/>
    </row>
    <row r="7" spans="1:12" hidden="1" x14ac:dyDescent="0.35">
      <c r="A7" s="6">
        <v>23050101</v>
      </c>
      <c r="B7" s="435" t="s">
        <v>2893</v>
      </c>
      <c r="C7" s="6">
        <v>70140</v>
      </c>
      <c r="D7" s="110">
        <v>10000030106</v>
      </c>
      <c r="E7" s="8">
        <v>3101</v>
      </c>
      <c r="F7" s="6">
        <v>10721300</v>
      </c>
      <c r="G7" s="9" t="s">
        <v>540</v>
      </c>
      <c r="H7" s="11">
        <v>5000000</v>
      </c>
      <c r="I7" s="604"/>
      <c r="J7" s="11"/>
      <c r="K7" s="10">
        <f t="shared" si="0"/>
        <v>5000000</v>
      </c>
      <c r="L7" s="199"/>
    </row>
    <row r="8" spans="1:12" ht="51" hidden="1" x14ac:dyDescent="0.35">
      <c r="A8" s="6">
        <v>23050101</v>
      </c>
      <c r="B8" s="435" t="s">
        <v>2893</v>
      </c>
      <c r="C8" s="6">
        <v>70140</v>
      </c>
      <c r="D8" s="110">
        <v>10000030106</v>
      </c>
      <c r="E8" s="8">
        <v>3101</v>
      </c>
      <c r="F8" s="6">
        <v>10721300</v>
      </c>
      <c r="G8" s="9" t="s">
        <v>541</v>
      </c>
      <c r="H8" s="11">
        <v>5000000</v>
      </c>
      <c r="I8" s="604"/>
      <c r="J8" s="11"/>
      <c r="K8" s="10">
        <f t="shared" si="0"/>
        <v>5000000</v>
      </c>
      <c r="L8" s="199"/>
    </row>
    <row r="9" spans="1:12" ht="51" hidden="1" x14ac:dyDescent="0.35">
      <c r="A9" s="6">
        <v>23050101</v>
      </c>
      <c r="B9" s="435" t="s">
        <v>2893</v>
      </c>
      <c r="C9" s="6">
        <v>70970</v>
      </c>
      <c r="D9" s="110">
        <v>50000020102</v>
      </c>
      <c r="E9" s="8">
        <v>3101</v>
      </c>
      <c r="F9" s="6">
        <v>10731700</v>
      </c>
      <c r="G9" s="9" t="s">
        <v>566</v>
      </c>
      <c r="H9" s="64">
        <v>5378100</v>
      </c>
      <c r="I9" s="261"/>
      <c r="J9" s="64"/>
      <c r="K9" s="64">
        <f t="shared" si="0"/>
        <v>5378100</v>
      </c>
      <c r="L9" s="199"/>
    </row>
    <row r="10" spans="1:12" hidden="1" x14ac:dyDescent="0.35">
      <c r="A10" s="6">
        <v>23050101</v>
      </c>
      <c r="B10" s="435" t="s">
        <v>2893</v>
      </c>
      <c r="C10" s="6">
        <v>70131</v>
      </c>
      <c r="D10" s="7">
        <v>0</v>
      </c>
      <c r="E10" s="8">
        <v>2101</v>
      </c>
      <c r="F10" s="6">
        <v>10721300</v>
      </c>
      <c r="G10" s="9" t="s">
        <v>582</v>
      </c>
      <c r="H10" s="96">
        <v>800000</v>
      </c>
      <c r="I10" s="258"/>
      <c r="J10" s="521"/>
      <c r="K10" s="96">
        <f t="shared" si="0"/>
        <v>800000</v>
      </c>
      <c r="L10" s="200"/>
    </row>
    <row r="11" spans="1:12" hidden="1" x14ac:dyDescent="0.35">
      <c r="A11" s="6">
        <v>23050101</v>
      </c>
      <c r="B11" s="435" t="s">
        <v>2893</v>
      </c>
      <c r="C11" s="6">
        <v>70970</v>
      </c>
      <c r="D11" s="110" t="s">
        <v>609</v>
      </c>
      <c r="E11" s="8">
        <v>3101</v>
      </c>
      <c r="F11" s="6">
        <v>107213000</v>
      </c>
      <c r="G11" s="111" t="s">
        <v>279</v>
      </c>
      <c r="H11" s="96"/>
      <c r="I11" s="258"/>
      <c r="J11" s="96"/>
      <c r="K11" s="96">
        <f t="shared" si="0"/>
        <v>0</v>
      </c>
      <c r="L11" s="199"/>
    </row>
    <row r="12" spans="1:12" ht="51" x14ac:dyDescent="0.35">
      <c r="A12" s="168">
        <v>23050101</v>
      </c>
      <c r="B12" s="435" t="s">
        <v>2893</v>
      </c>
      <c r="C12" s="168">
        <v>70740</v>
      </c>
      <c r="D12" s="169">
        <v>40000030104</v>
      </c>
      <c r="E12" s="170">
        <v>3101</v>
      </c>
      <c r="F12" s="168">
        <v>10721300</v>
      </c>
      <c r="G12" s="171" t="s">
        <v>937</v>
      </c>
      <c r="H12" s="555">
        <v>10000000</v>
      </c>
      <c r="I12" s="603"/>
      <c r="J12" s="613"/>
      <c r="K12" s="555">
        <f t="shared" si="0"/>
        <v>10000000</v>
      </c>
      <c r="L12" s="204" t="s">
        <v>2555</v>
      </c>
    </row>
    <row r="13" spans="1:12" ht="51" x14ac:dyDescent="0.35">
      <c r="A13" s="168">
        <v>23050101</v>
      </c>
      <c r="B13" s="435" t="s">
        <v>2893</v>
      </c>
      <c r="C13" s="168">
        <v>70740</v>
      </c>
      <c r="D13" s="169">
        <v>40000030104</v>
      </c>
      <c r="E13" s="170">
        <v>3101</v>
      </c>
      <c r="F13" s="168">
        <v>10721300</v>
      </c>
      <c r="G13" s="171" t="s">
        <v>938</v>
      </c>
      <c r="H13" s="555">
        <v>5000000</v>
      </c>
      <c r="I13" s="603"/>
      <c r="J13" s="613"/>
      <c r="K13" s="555">
        <f t="shared" si="0"/>
        <v>5000000</v>
      </c>
      <c r="L13" s="204" t="s">
        <v>2555</v>
      </c>
    </row>
    <row r="14" spans="1:12" ht="51" x14ac:dyDescent="0.35">
      <c r="A14" s="168">
        <v>23050101</v>
      </c>
      <c r="B14" s="435" t="s">
        <v>2893</v>
      </c>
      <c r="C14" s="168">
        <v>70740</v>
      </c>
      <c r="D14" s="169">
        <v>40000030104</v>
      </c>
      <c r="E14" s="170">
        <v>3101</v>
      </c>
      <c r="F14" s="168">
        <v>10721300</v>
      </c>
      <c r="G14" s="171" t="s">
        <v>939</v>
      </c>
      <c r="H14" s="555">
        <v>10000000</v>
      </c>
      <c r="I14" s="603"/>
      <c r="J14" s="613"/>
      <c r="K14" s="555">
        <f t="shared" si="0"/>
        <v>10000000</v>
      </c>
      <c r="L14" s="204" t="s">
        <v>2555</v>
      </c>
    </row>
    <row r="15" spans="1:12" ht="51" x14ac:dyDescent="0.35">
      <c r="A15" s="168">
        <v>23050101</v>
      </c>
      <c r="B15" s="435" t="s">
        <v>2893</v>
      </c>
      <c r="C15" s="168">
        <v>70740</v>
      </c>
      <c r="D15" s="169">
        <v>40000010106</v>
      </c>
      <c r="E15" s="170">
        <v>3101</v>
      </c>
      <c r="F15" s="168">
        <v>10721300</v>
      </c>
      <c r="G15" s="171" t="s">
        <v>940</v>
      </c>
      <c r="H15" s="555">
        <v>20000000</v>
      </c>
      <c r="I15" s="603"/>
      <c r="J15" s="613"/>
      <c r="K15" s="555">
        <f t="shared" si="0"/>
        <v>20000000</v>
      </c>
      <c r="L15" s="204" t="s">
        <v>2555</v>
      </c>
    </row>
    <row r="16" spans="1:12" ht="51" x14ac:dyDescent="0.35">
      <c r="A16" s="168">
        <v>23050101</v>
      </c>
      <c r="B16" s="435" t="s">
        <v>2893</v>
      </c>
      <c r="C16" s="168">
        <v>70740</v>
      </c>
      <c r="D16" s="169">
        <v>40000030104</v>
      </c>
      <c r="E16" s="170">
        <v>3101</v>
      </c>
      <c r="F16" s="168">
        <v>10721300</v>
      </c>
      <c r="G16" s="171" t="s">
        <v>941</v>
      </c>
      <c r="H16" s="555">
        <v>3000000</v>
      </c>
      <c r="I16" s="603"/>
      <c r="J16" s="613"/>
      <c r="K16" s="555">
        <f t="shared" si="0"/>
        <v>3000000</v>
      </c>
      <c r="L16" s="204" t="s">
        <v>2555</v>
      </c>
    </row>
    <row r="17" spans="1:12" ht="127.5" x14ac:dyDescent="0.35">
      <c r="A17" s="168">
        <v>23050101</v>
      </c>
      <c r="B17" s="435" t="s">
        <v>2893</v>
      </c>
      <c r="C17" s="168">
        <v>70740</v>
      </c>
      <c r="D17" s="169">
        <v>40000030104</v>
      </c>
      <c r="E17" s="170">
        <v>3101</v>
      </c>
      <c r="F17" s="168">
        <v>10721300</v>
      </c>
      <c r="G17" s="171" t="s">
        <v>942</v>
      </c>
      <c r="H17" s="555">
        <v>15000000</v>
      </c>
      <c r="I17" s="603"/>
      <c r="J17" s="613"/>
      <c r="K17" s="555">
        <f t="shared" si="0"/>
        <v>15000000</v>
      </c>
      <c r="L17" s="204" t="s">
        <v>2555</v>
      </c>
    </row>
    <row r="18" spans="1:12" ht="51" x14ac:dyDescent="0.35">
      <c r="A18" s="168">
        <v>23050101</v>
      </c>
      <c r="B18" s="435" t="s">
        <v>2893</v>
      </c>
      <c r="C18" s="168">
        <v>70740</v>
      </c>
      <c r="D18" s="169">
        <v>40000030104</v>
      </c>
      <c r="E18" s="170">
        <v>3101</v>
      </c>
      <c r="F18" s="168">
        <v>10721300</v>
      </c>
      <c r="G18" s="171" t="s">
        <v>943</v>
      </c>
      <c r="H18" s="555">
        <v>50000000</v>
      </c>
      <c r="I18" s="603"/>
      <c r="J18" s="615">
        <v>-25000000</v>
      </c>
      <c r="K18" s="555">
        <f t="shared" si="0"/>
        <v>25000000</v>
      </c>
      <c r="L18" s="204" t="s">
        <v>2555</v>
      </c>
    </row>
    <row r="19" spans="1:12" ht="51" x14ac:dyDescent="0.35">
      <c r="A19" s="168">
        <v>23050101</v>
      </c>
      <c r="B19" s="435" t="s">
        <v>2893</v>
      </c>
      <c r="C19" s="168">
        <v>70740</v>
      </c>
      <c r="D19" s="169">
        <v>40000010106</v>
      </c>
      <c r="E19" s="170">
        <v>3101</v>
      </c>
      <c r="F19" s="168">
        <v>10721300</v>
      </c>
      <c r="G19" s="171" t="s">
        <v>944</v>
      </c>
      <c r="H19" s="555">
        <v>3000000</v>
      </c>
      <c r="I19" s="603"/>
      <c r="J19" s="613"/>
      <c r="K19" s="555">
        <f t="shared" si="0"/>
        <v>3000000</v>
      </c>
      <c r="L19" s="204" t="s">
        <v>2555</v>
      </c>
    </row>
    <row r="20" spans="1:12" ht="76.5" x14ac:dyDescent="0.35">
      <c r="A20" s="168">
        <v>23050101</v>
      </c>
      <c r="B20" s="435" t="s">
        <v>2893</v>
      </c>
      <c r="C20" s="168">
        <v>70740</v>
      </c>
      <c r="D20" s="169">
        <v>40000030104</v>
      </c>
      <c r="E20" s="170">
        <v>3101</v>
      </c>
      <c r="F20" s="168">
        <v>10721300</v>
      </c>
      <c r="G20" s="171" t="s">
        <v>945</v>
      </c>
      <c r="H20" s="555">
        <v>5000000</v>
      </c>
      <c r="I20" s="603"/>
      <c r="J20" s="613"/>
      <c r="K20" s="555">
        <f t="shared" si="0"/>
        <v>5000000</v>
      </c>
      <c r="L20" s="204" t="s">
        <v>2555</v>
      </c>
    </row>
    <row r="21" spans="1:12" ht="102" x14ac:dyDescent="0.35">
      <c r="A21" s="168">
        <v>23050101</v>
      </c>
      <c r="B21" s="435" t="s">
        <v>2893</v>
      </c>
      <c r="C21" s="168">
        <v>70740</v>
      </c>
      <c r="D21" s="169">
        <v>40000030104</v>
      </c>
      <c r="E21" s="170">
        <v>3101</v>
      </c>
      <c r="F21" s="168">
        <v>10721300</v>
      </c>
      <c r="G21" s="171" t="s">
        <v>946</v>
      </c>
      <c r="H21" s="555">
        <v>50000000</v>
      </c>
      <c r="I21" s="603"/>
      <c r="J21" s="615">
        <v>-25000000</v>
      </c>
      <c r="K21" s="555">
        <f t="shared" si="0"/>
        <v>25000000</v>
      </c>
      <c r="L21" s="204" t="s">
        <v>2555</v>
      </c>
    </row>
    <row r="22" spans="1:12" ht="102" x14ac:dyDescent="0.35">
      <c r="A22" s="168">
        <v>23050101</v>
      </c>
      <c r="B22" s="435" t="s">
        <v>2893</v>
      </c>
      <c r="C22" s="168">
        <v>70740</v>
      </c>
      <c r="D22" s="169">
        <v>40000030102</v>
      </c>
      <c r="E22" s="170">
        <v>3101</v>
      </c>
      <c r="F22" s="168">
        <v>10721300</v>
      </c>
      <c r="G22" s="171" t="s">
        <v>947</v>
      </c>
      <c r="H22" s="555">
        <v>30000000</v>
      </c>
      <c r="I22" s="603"/>
      <c r="J22" s="615"/>
      <c r="K22" s="555">
        <f t="shared" si="0"/>
        <v>30000000</v>
      </c>
      <c r="L22" s="204" t="s">
        <v>2555</v>
      </c>
    </row>
    <row r="23" spans="1:12" ht="51" hidden="1" x14ac:dyDescent="0.35">
      <c r="A23" s="6">
        <v>23040102</v>
      </c>
      <c r="B23" s="435" t="s">
        <v>2893</v>
      </c>
      <c r="C23" s="6">
        <v>70550</v>
      </c>
      <c r="D23" s="110">
        <v>90000010103</v>
      </c>
      <c r="E23" s="8">
        <v>3101</v>
      </c>
      <c r="F23" s="6">
        <v>10731700</v>
      </c>
      <c r="G23" s="9" t="s">
        <v>565</v>
      </c>
      <c r="H23" s="64">
        <v>24000000</v>
      </c>
      <c r="I23" s="261"/>
      <c r="J23" s="216">
        <v>-5000000</v>
      </c>
      <c r="K23" s="64">
        <f t="shared" si="0"/>
        <v>19000000</v>
      </c>
      <c r="L23" s="199"/>
    </row>
    <row r="24" spans="1:12" hidden="1" x14ac:dyDescent="0.35">
      <c r="A24" s="6">
        <v>23030124</v>
      </c>
      <c r="B24" s="435" t="s">
        <v>2893</v>
      </c>
      <c r="C24" s="6">
        <v>70411</v>
      </c>
      <c r="D24" s="110" t="s">
        <v>607</v>
      </c>
      <c r="E24" s="8">
        <v>3101</v>
      </c>
      <c r="F24" s="6">
        <v>107213000</v>
      </c>
      <c r="G24" s="111" t="s">
        <v>605</v>
      </c>
      <c r="H24" s="96"/>
      <c r="I24" s="258"/>
      <c r="J24" s="96"/>
      <c r="K24" s="96">
        <f t="shared" si="0"/>
        <v>0</v>
      </c>
      <c r="L24" s="199"/>
    </row>
    <row r="25" spans="1:12" ht="51" hidden="1" x14ac:dyDescent="0.35">
      <c r="A25" s="6">
        <v>23030121</v>
      </c>
      <c r="B25" s="435" t="s">
        <v>2893</v>
      </c>
      <c r="C25" s="6">
        <v>70941</v>
      </c>
      <c r="D25" s="110">
        <v>50000010105</v>
      </c>
      <c r="E25" s="8">
        <v>3101</v>
      </c>
      <c r="F25" s="6">
        <v>10721300</v>
      </c>
      <c r="G25" s="111" t="s">
        <v>2495</v>
      </c>
      <c r="H25" s="64">
        <v>6192000</v>
      </c>
      <c r="I25" s="261"/>
      <c r="J25" s="216"/>
      <c r="K25" s="64">
        <f t="shared" si="0"/>
        <v>6192000</v>
      </c>
      <c r="L25" s="199"/>
    </row>
    <row r="26" spans="1:12" ht="76.5" hidden="1" x14ac:dyDescent="0.35">
      <c r="A26" s="6">
        <v>23030121</v>
      </c>
      <c r="B26" s="435" t="s">
        <v>2893</v>
      </c>
      <c r="C26" s="6">
        <v>70443</v>
      </c>
      <c r="D26" s="110">
        <v>50000030105</v>
      </c>
      <c r="E26" s="8">
        <v>3101</v>
      </c>
      <c r="F26" s="6">
        <v>10731700</v>
      </c>
      <c r="G26" s="111" t="s">
        <v>575</v>
      </c>
      <c r="H26" s="64">
        <v>8202075</v>
      </c>
      <c r="I26" s="261"/>
      <c r="J26" s="64">
        <v>-3000000</v>
      </c>
      <c r="K26" s="64">
        <f t="shared" si="0"/>
        <v>5202075</v>
      </c>
      <c r="L26" s="199"/>
    </row>
    <row r="27" spans="1:12" ht="51" hidden="1" x14ac:dyDescent="0.35">
      <c r="A27" s="6">
        <v>23030121</v>
      </c>
      <c r="B27" s="435" t="s">
        <v>2893</v>
      </c>
      <c r="C27" s="6">
        <v>70131</v>
      </c>
      <c r="D27" s="110" t="s">
        <v>458</v>
      </c>
      <c r="E27" s="8">
        <v>3101</v>
      </c>
      <c r="F27" s="6">
        <v>10721300</v>
      </c>
      <c r="G27" s="9" t="s">
        <v>577</v>
      </c>
      <c r="H27" s="96"/>
      <c r="I27" s="258"/>
      <c r="J27" s="521"/>
      <c r="K27" s="96">
        <f t="shared" si="0"/>
        <v>0</v>
      </c>
      <c r="L27" s="199"/>
    </row>
    <row r="28" spans="1:12" ht="51" hidden="1" x14ac:dyDescent="0.35">
      <c r="A28" s="6">
        <v>23030121</v>
      </c>
      <c r="B28" s="435" t="s">
        <v>2893</v>
      </c>
      <c r="C28" s="6">
        <v>70610</v>
      </c>
      <c r="D28" s="110">
        <v>60000010103</v>
      </c>
      <c r="E28" s="8">
        <v>3101</v>
      </c>
      <c r="F28" s="6">
        <v>107213000</v>
      </c>
      <c r="G28" s="111" t="s">
        <v>601</v>
      </c>
      <c r="H28" s="96">
        <v>25834248.300000001</v>
      </c>
      <c r="I28" s="258"/>
      <c r="J28" s="96"/>
      <c r="K28" s="96">
        <f t="shared" si="0"/>
        <v>25834248.300000001</v>
      </c>
      <c r="L28" s="199"/>
    </row>
    <row r="29" spans="1:12" ht="76.5" x14ac:dyDescent="0.35">
      <c r="A29" s="168">
        <v>23030121</v>
      </c>
      <c r="B29" s="435" t="s">
        <v>2893</v>
      </c>
      <c r="C29" s="168">
        <v>70740</v>
      </c>
      <c r="D29" s="169">
        <v>50000010104</v>
      </c>
      <c r="E29" s="168">
        <v>13101</v>
      </c>
      <c r="F29" s="168">
        <v>10721300</v>
      </c>
      <c r="G29" s="179" t="s">
        <v>934</v>
      </c>
      <c r="H29" s="555">
        <v>25000000</v>
      </c>
      <c r="I29" s="603">
        <v>5500000</v>
      </c>
      <c r="J29" s="613">
        <v>-8865000</v>
      </c>
      <c r="K29" s="555">
        <f t="shared" si="0"/>
        <v>16135000</v>
      </c>
      <c r="L29" s="204" t="s">
        <v>2555</v>
      </c>
    </row>
    <row r="30" spans="1:12" ht="51" x14ac:dyDescent="0.35">
      <c r="A30" s="168">
        <v>23030121</v>
      </c>
      <c r="B30" s="435" t="s">
        <v>2893</v>
      </c>
      <c r="C30" s="168">
        <v>70443</v>
      </c>
      <c r="D30" s="169">
        <v>40000010106</v>
      </c>
      <c r="E30" s="170">
        <v>3101</v>
      </c>
      <c r="F30" s="168">
        <v>10721300</v>
      </c>
      <c r="G30" s="179" t="s">
        <v>936</v>
      </c>
      <c r="H30" s="555">
        <v>50000000</v>
      </c>
      <c r="I30" s="603"/>
      <c r="J30" s="615">
        <v>-25000000</v>
      </c>
      <c r="K30" s="555">
        <f t="shared" si="0"/>
        <v>25000000</v>
      </c>
      <c r="L30" s="204" t="s">
        <v>2555</v>
      </c>
    </row>
    <row r="31" spans="1:12" ht="51" hidden="1" x14ac:dyDescent="0.35">
      <c r="A31" s="6">
        <v>23030121</v>
      </c>
      <c r="B31" s="435" t="s">
        <v>2893</v>
      </c>
      <c r="C31" s="6">
        <v>70443</v>
      </c>
      <c r="D31" s="110">
        <v>60000010103</v>
      </c>
      <c r="E31" s="8">
        <v>3101</v>
      </c>
      <c r="F31" s="6">
        <v>10721300</v>
      </c>
      <c r="G31" s="111" t="s">
        <v>995</v>
      </c>
      <c r="H31" s="96">
        <v>4300000</v>
      </c>
      <c r="I31" s="258"/>
      <c r="J31" s="521">
        <v>-2000000</v>
      </c>
      <c r="K31" s="96">
        <f t="shared" si="0"/>
        <v>2300000</v>
      </c>
      <c r="L31" s="199"/>
    </row>
    <row r="32" spans="1:12" ht="51" hidden="1" x14ac:dyDescent="0.35">
      <c r="A32" s="6">
        <v>23030121</v>
      </c>
      <c r="B32" s="435" t="s">
        <v>2893</v>
      </c>
      <c r="C32" s="6">
        <v>70443</v>
      </c>
      <c r="D32" s="110">
        <v>60000010105</v>
      </c>
      <c r="E32" s="8">
        <v>3101</v>
      </c>
      <c r="F32" s="6">
        <v>10720500</v>
      </c>
      <c r="G32" s="111" t="s">
        <v>998</v>
      </c>
      <c r="H32" s="96">
        <v>6450000</v>
      </c>
      <c r="I32" s="258"/>
      <c r="J32" s="521">
        <v>-4000000</v>
      </c>
      <c r="K32" s="96">
        <f t="shared" si="0"/>
        <v>2450000</v>
      </c>
      <c r="L32" s="199"/>
    </row>
    <row r="33" spans="1:23" ht="51" hidden="1" x14ac:dyDescent="0.35">
      <c r="A33" s="6">
        <v>23030121</v>
      </c>
      <c r="B33" s="435" t="s">
        <v>2893</v>
      </c>
      <c r="C33" s="6">
        <v>70443</v>
      </c>
      <c r="D33" s="110">
        <v>70000010104</v>
      </c>
      <c r="E33" s="8">
        <v>3101</v>
      </c>
      <c r="F33" s="6">
        <v>10710900</v>
      </c>
      <c r="G33" s="111" t="s">
        <v>999</v>
      </c>
      <c r="H33" s="96">
        <v>3000000</v>
      </c>
      <c r="I33" s="258"/>
      <c r="J33" s="521"/>
      <c r="K33" s="96">
        <f t="shared" si="0"/>
        <v>3000000</v>
      </c>
      <c r="L33" s="199"/>
    </row>
    <row r="34" spans="1:23" ht="51" hidden="1" x14ac:dyDescent="0.35">
      <c r="A34" s="6">
        <v>23030121</v>
      </c>
      <c r="B34" s="435" t="s">
        <v>2893</v>
      </c>
      <c r="C34" s="6">
        <v>70443</v>
      </c>
      <c r="D34" s="110">
        <v>70000010104</v>
      </c>
      <c r="E34" s="8">
        <v>3101</v>
      </c>
      <c r="F34" s="6">
        <v>10720500</v>
      </c>
      <c r="G34" s="111" t="s">
        <v>1000</v>
      </c>
      <c r="H34" s="521">
        <v>3000000</v>
      </c>
      <c r="I34" s="602"/>
      <c r="J34" s="521"/>
      <c r="K34" s="96">
        <f t="shared" si="0"/>
        <v>3000000</v>
      </c>
      <c r="L34" s="199"/>
    </row>
    <row r="35" spans="1:23" ht="51" hidden="1" x14ac:dyDescent="0.35">
      <c r="A35" s="6">
        <v>23030121</v>
      </c>
      <c r="B35" s="435" t="s">
        <v>2893</v>
      </c>
      <c r="C35" s="6">
        <v>70443</v>
      </c>
      <c r="D35" s="110">
        <v>70000010104</v>
      </c>
      <c r="E35" s="8">
        <v>3101</v>
      </c>
      <c r="F35" s="6">
        <v>10711101</v>
      </c>
      <c r="G35" s="111" t="s">
        <v>1001</v>
      </c>
      <c r="H35" s="521">
        <v>3000000</v>
      </c>
      <c r="I35" s="602"/>
      <c r="J35" s="521">
        <v>-2000000</v>
      </c>
      <c r="K35" s="96">
        <f t="shared" si="0"/>
        <v>1000000</v>
      </c>
      <c r="L35" s="199"/>
    </row>
    <row r="36" spans="1:23" ht="51" hidden="1" x14ac:dyDescent="0.35">
      <c r="A36" s="6">
        <v>23030121</v>
      </c>
      <c r="B36" s="435" t="s">
        <v>2893</v>
      </c>
      <c r="C36" s="6">
        <v>70443</v>
      </c>
      <c r="D36" s="110">
        <v>70000010104</v>
      </c>
      <c r="E36" s="8">
        <v>3101</v>
      </c>
      <c r="F36" s="6">
        <v>10721300</v>
      </c>
      <c r="G36" s="111" t="s">
        <v>1002</v>
      </c>
      <c r="H36" s="521">
        <v>3000000</v>
      </c>
      <c r="I36" s="602"/>
      <c r="J36" s="521">
        <v>-2000000</v>
      </c>
      <c r="K36" s="96">
        <f t="shared" si="0"/>
        <v>1000000</v>
      </c>
      <c r="L36" s="199"/>
    </row>
    <row r="37" spans="1:23" ht="51" hidden="1" x14ac:dyDescent="0.35">
      <c r="A37" s="6">
        <v>23030121</v>
      </c>
      <c r="B37" s="435" t="s">
        <v>2893</v>
      </c>
      <c r="C37" s="6">
        <v>70443</v>
      </c>
      <c r="D37" s="110">
        <v>70000010104</v>
      </c>
      <c r="E37" s="8">
        <v>3101</v>
      </c>
      <c r="F37" s="6">
        <v>10731900</v>
      </c>
      <c r="G37" s="111" t="s">
        <v>1003</v>
      </c>
      <c r="H37" s="521">
        <v>3000000</v>
      </c>
      <c r="I37" s="602"/>
      <c r="J37" s="521">
        <v>-2000000</v>
      </c>
      <c r="K37" s="96">
        <f t="shared" si="0"/>
        <v>1000000</v>
      </c>
      <c r="L37" s="199"/>
    </row>
    <row r="38" spans="1:23" ht="51" hidden="1" x14ac:dyDescent="0.35">
      <c r="A38" s="6">
        <v>23030121</v>
      </c>
      <c r="B38" s="435" t="s">
        <v>2893</v>
      </c>
      <c r="C38" s="6">
        <v>70443</v>
      </c>
      <c r="D38" s="110">
        <v>70000010104</v>
      </c>
      <c r="E38" s="8">
        <v>3101</v>
      </c>
      <c r="F38" s="6">
        <v>10721300</v>
      </c>
      <c r="G38" s="112" t="s">
        <v>1004</v>
      </c>
      <c r="H38" s="113">
        <v>2709000</v>
      </c>
      <c r="I38" s="259"/>
      <c r="J38" s="612"/>
      <c r="K38" s="113">
        <f t="shared" si="0"/>
        <v>2709000</v>
      </c>
      <c r="L38" s="199"/>
    </row>
    <row r="39" spans="1:23" ht="51" hidden="1" x14ac:dyDescent="0.35">
      <c r="A39" s="23">
        <v>23030121</v>
      </c>
      <c r="B39" s="435" t="s">
        <v>2893</v>
      </c>
      <c r="C39" s="23">
        <v>70443</v>
      </c>
      <c r="D39" s="46">
        <v>70000010104</v>
      </c>
      <c r="E39" s="25">
        <v>3101</v>
      </c>
      <c r="F39" s="23">
        <v>10721300</v>
      </c>
      <c r="G39" s="47" t="s">
        <v>1005</v>
      </c>
      <c r="H39" s="101">
        <v>2875000</v>
      </c>
      <c r="I39" s="255"/>
      <c r="J39" s="106">
        <v>10000000</v>
      </c>
      <c r="K39" s="101">
        <f t="shared" si="0"/>
        <v>12875000</v>
      </c>
      <c r="L39" s="199"/>
    </row>
    <row r="40" spans="1:23" ht="51" hidden="1" x14ac:dyDescent="0.35">
      <c r="A40" s="23">
        <v>23030121</v>
      </c>
      <c r="B40" s="435" t="s">
        <v>2893</v>
      </c>
      <c r="C40" s="23">
        <v>70443</v>
      </c>
      <c r="D40" s="46">
        <v>30000020108</v>
      </c>
      <c r="E40" s="25">
        <v>3101</v>
      </c>
      <c r="F40" s="23">
        <v>10721300</v>
      </c>
      <c r="G40" s="47" t="s">
        <v>1006</v>
      </c>
      <c r="H40" s="106">
        <v>8000000</v>
      </c>
      <c r="I40" s="260"/>
      <c r="J40" s="106">
        <v>-4000000</v>
      </c>
      <c r="K40" s="101">
        <f t="shared" si="0"/>
        <v>4000000</v>
      </c>
      <c r="L40" s="199"/>
    </row>
    <row r="41" spans="1:23" ht="51" hidden="1" x14ac:dyDescent="0.35">
      <c r="A41" s="23">
        <v>23030121</v>
      </c>
      <c r="B41" s="435" t="s">
        <v>2893</v>
      </c>
      <c r="C41" s="23">
        <v>70443</v>
      </c>
      <c r="D41" s="46">
        <v>80000020103</v>
      </c>
      <c r="E41" s="25">
        <v>3101</v>
      </c>
      <c r="F41" s="23">
        <v>10721300</v>
      </c>
      <c r="G41" s="47" t="s">
        <v>1007</v>
      </c>
      <c r="H41" s="101">
        <v>4300000</v>
      </c>
      <c r="I41" s="255"/>
      <c r="J41" s="106">
        <v>-2000000</v>
      </c>
      <c r="K41" s="101">
        <f t="shared" si="0"/>
        <v>2300000</v>
      </c>
      <c r="L41" s="199"/>
    </row>
    <row r="42" spans="1:23" ht="51" hidden="1" x14ac:dyDescent="0.35">
      <c r="A42" s="23">
        <v>23030121</v>
      </c>
      <c r="B42" s="435" t="s">
        <v>2893</v>
      </c>
      <c r="C42" s="23">
        <v>70443</v>
      </c>
      <c r="D42" s="46">
        <v>60000010105</v>
      </c>
      <c r="E42" s="25">
        <v>3101</v>
      </c>
      <c r="F42" s="23">
        <v>10721300</v>
      </c>
      <c r="G42" s="47" t="s">
        <v>1008</v>
      </c>
      <c r="H42" s="101">
        <v>8600000</v>
      </c>
      <c r="I42" s="255"/>
      <c r="J42" s="106">
        <v>-4000000</v>
      </c>
      <c r="K42" s="101">
        <f t="shared" si="0"/>
        <v>4600000</v>
      </c>
      <c r="L42" s="199"/>
    </row>
    <row r="43" spans="1:23" ht="51" hidden="1" x14ac:dyDescent="0.35">
      <c r="A43" s="23">
        <v>23030121</v>
      </c>
      <c r="B43" s="435" t="s">
        <v>2893</v>
      </c>
      <c r="C43" s="23">
        <v>70443</v>
      </c>
      <c r="D43" s="46">
        <v>60000010105</v>
      </c>
      <c r="E43" s="25">
        <v>3101</v>
      </c>
      <c r="F43" s="23">
        <v>10721300</v>
      </c>
      <c r="G43" s="47" t="s">
        <v>1010</v>
      </c>
      <c r="H43" s="101">
        <v>25800</v>
      </c>
      <c r="I43" s="255"/>
      <c r="J43" s="106">
        <v>4500000</v>
      </c>
      <c r="K43" s="101">
        <f t="shared" si="0"/>
        <v>4525800</v>
      </c>
      <c r="L43" s="199"/>
    </row>
    <row r="44" spans="1:23" ht="51" hidden="1" x14ac:dyDescent="0.35">
      <c r="A44" s="23">
        <v>23030121</v>
      </c>
      <c r="B44" s="435" t="s">
        <v>2893</v>
      </c>
      <c r="C44" s="23">
        <v>70443</v>
      </c>
      <c r="D44" s="46">
        <v>80000020103</v>
      </c>
      <c r="E44" s="25">
        <v>3101</v>
      </c>
      <c r="F44" s="23">
        <v>10721300</v>
      </c>
      <c r="G44" s="47" t="s">
        <v>1011</v>
      </c>
      <c r="H44" s="101">
        <v>12900000</v>
      </c>
      <c r="I44" s="255"/>
      <c r="J44" s="106">
        <v>10000000</v>
      </c>
      <c r="K44" s="101">
        <f t="shared" si="0"/>
        <v>22900000</v>
      </c>
      <c r="L44" s="199"/>
    </row>
    <row r="45" spans="1:23" ht="51" hidden="1" x14ac:dyDescent="0.35">
      <c r="A45" s="23">
        <v>23030106</v>
      </c>
      <c r="B45" s="435" t="s">
        <v>2893</v>
      </c>
      <c r="C45" s="23">
        <v>70941</v>
      </c>
      <c r="D45" s="46">
        <v>50000010104</v>
      </c>
      <c r="E45" s="25">
        <v>3101</v>
      </c>
      <c r="F45" s="23">
        <v>10721300</v>
      </c>
      <c r="G45" s="47" t="s">
        <v>2493</v>
      </c>
      <c r="H45" s="27">
        <v>2408000</v>
      </c>
      <c r="I45" s="215"/>
      <c r="J45" s="41"/>
      <c r="K45" s="27">
        <f t="shared" si="0"/>
        <v>2408000</v>
      </c>
      <c r="L45" s="199"/>
    </row>
    <row r="46" spans="1:23" ht="76.5" hidden="1" x14ac:dyDescent="0.35">
      <c r="A46" s="23">
        <v>23030106</v>
      </c>
      <c r="B46" s="435" t="s">
        <v>2893</v>
      </c>
      <c r="C46" s="23">
        <v>70941</v>
      </c>
      <c r="D46" s="46">
        <v>50000010104</v>
      </c>
      <c r="E46" s="25">
        <v>3101</v>
      </c>
      <c r="F46" s="23">
        <v>10721300</v>
      </c>
      <c r="G46" s="47" t="s">
        <v>2494</v>
      </c>
      <c r="H46" s="27">
        <v>550400</v>
      </c>
      <c r="I46" s="215"/>
      <c r="J46" s="41"/>
      <c r="K46" s="27">
        <f t="shared" si="0"/>
        <v>550400</v>
      </c>
      <c r="L46" s="199"/>
    </row>
    <row r="47" spans="1:23" ht="51" x14ac:dyDescent="0.35">
      <c r="A47" s="54">
        <v>23030106</v>
      </c>
      <c r="B47" s="435" t="s">
        <v>2893</v>
      </c>
      <c r="C47" s="54">
        <v>70740</v>
      </c>
      <c r="D47" s="75">
        <v>50000010104</v>
      </c>
      <c r="E47" s="54">
        <v>13101</v>
      </c>
      <c r="F47" s="54">
        <v>10721300</v>
      </c>
      <c r="G47" s="86" t="s">
        <v>933</v>
      </c>
      <c r="H47" s="117">
        <v>9000000</v>
      </c>
      <c r="I47" s="263"/>
      <c r="J47" s="118"/>
      <c r="K47" s="117">
        <f t="shared" si="0"/>
        <v>9000000</v>
      </c>
      <c r="L47" s="204" t="s">
        <v>2555</v>
      </c>
    </row>
    <row r="48" spans="1:23" ht="51" hidden="1" x14ac:dyDescent="0.35">
      <c r="A48" s="275">
        <v>23030105</v>
      </c>
      <c r="B48" s="435" t="s">
        <v>2893</v>
      </c>
      <c r="C48" s="275">
        <v>70740</v>
      </c>
      <c r="D48" s="447">
        <v>40000010106</v>
      </c>
      <c r="E48" s="453">
        <v>3101</v>
      </c>
      <c r="F48" s="275">
        <v>10721300</v>
      </c>
      <c r="G48" s="462" t="s">
        <v>952</v>
      </c>
      <c r="H48" s="478"/>
      <c r="I48" s="500"/>
      <c r="J48" s="527">
        <v>50000000</v>
      </c>
      <c r="K48" s="478">
        <f t="shared" si="0"/>
        <v>50000000</v>
      </c>
      <c r="L48" s="212"/>
      <c r="M48" s="127"/>
      <c r="N48" s="127"/>
      <c r="O48" s="127"/>
      <c r="P48" s="127"/>
      <c r="Q48" s="127"/>
      <c r="R48" s="127"/>
      <c r="S48" s="127"/>
      <c r="T48" s="127"/>
      <c r="U48" s="127"/>
      <c r="V48" s="127"/>
      <c r="W48" s="127"/>
    </row>
    <row r="49" spans="1:23" ht="51" hidden="1" x14ac:dyDescent="0.35">
      <c r="A49" s="275">
        <v>23030105</v>
      </c>
      <c r="B49" s="435" t="s">
        <v>2893</v>
      </c>
      <c r="C49" s="275">
        <v>70740</v>
      </c>
      <c r="D49" s="447">
        <v>40000010106</v>
      </c>
      <c r="E49" s="453">
        <v>3101</v>
      </c>
      <c r="F49" s="275">
        <v>10721300</v>
      </c>
      <c r="G49" s="462" t="s">
        <v>953</v>
      </c>
      <c r="H49" s="478"/>
      <c r="I49" s="500"/>
      <c r="J49" s="527">
        <v>50000000</v>
      </c>
      <c r="K49" s="478">
        <f t="shared" si="0"/>
        <v>50000000</v>
      </c>
      <c r="L49" s="212"/>
      <c r="M49" s="127"/>
      <c r="N49" s="127"/>
      <c r="O49" s="127"/>
      <c r="P49" s="127"/>
      <c r="Q49" s="127"/>
      <c r="R49" s="127"/>
      <c r="S49" s="127"/>
      <c r="T49" s="127"/>
      <c r="U49" s="127"/>
      <c r="V49" s="127"/>
      <c r="W49" s="127"/>
    </row>
    <row r="50" spans="1:23" ht="51" hidden="1" x14ac:dyDescent="0.35">
      <c r="A50" s="275">
        <v>23030105</v>
      </c>
      <c r="B50" s="435" t="s">
        <v>2893</v>
      </c>
      <c r="C50" s="275">
        <v>70740</v>
      </c>
      <c r="D50" s="447">
        <v>40000010106</v>
      </c>
      <c r="E50" s="453">
        <v>3101</v>
      </c>
      <c r="F50" s="275">
        <v>10721300</v>
      </c>
      <c r="G50" s="462" t="s">
        <v>954</v>
      </c>
      <c r="H50" s="478"/>
      <c r="I50" s="500"/>
      <c r="J50" s="527">
        <v>50000000</v>
      </c>
      <c r="K50" s="478">
        <f t="shared" si="0"/>
        <v>50000000</v>
      </c>
      <c r="L50" s="212"/>
      <c r="M50" s="127"/>
      <c r="N50" s="127"/>
      <c r="O50" s="127"/>
      <c r="P50" s="127"/>
      <c r="Q50" s="127"/>
      <c r="R50" s="127"/>
      <c r="S50" s="127"/>
      <c r="T50" s="127"/>
      <c r="U50" s="127"/>
      <c r="V50" s="127"/>
      <c r="W50" s="127"/>
    </row>
    <row r="51" spans="1:23" ht="127.5" hidden="1" x14ac:dyDescent="0.35">
      <c r="A51" s="23">
        <v>23030105</v>
      </c>
      <c r="B51" s="435" t="s">
        <v>2893</v>
      </c>
      <c r="C51" s="23">
        <v>70740</v>
      </c>
      <c r="D51" s="46">
        <v>40000010101</v>
      </c>
      <c r="E51" s="25">
        <v>3101</v>
      </c>
      <c r="F51" s="23">
        <v>10711101</v>
      </c>
      <c r="G51" s="47" t="s">
        <v>917</v>
      </c>
      <c r="H51" s="101">
        <v>18636364</v>
      </c>
      <c r="I51" s="255"/>
      <c r="J51" s="106"/>
      <c r="K51" s="101">
        <f t="shared" si="0"/>
        <v>18636364</v>
      </c>
      <c r="L51" s="199"/>
    </row>
    <row r="52" spans="1:23" ht="102" hidden="1" x14ac:dyDescent="0.35">
      <c r="A52" s="23">
        <v>23030105</v>
      </c>
      <c r="B52" s="435" t="s">
        <v>2893</v>
      </c>
      <c r="C52" s="23">
        <v>70740</v>
      </c>
      <c r="D52" s="46">
        <v>40000010101</v>
      </c>
      <c r="E52" s="25">
        <v>3101</v>
      </c>
      <c r="F52" s="23">
        <v>10720702</v>
      </c>
      <c r="G52" s="47" t="s">
        <v>918</v>
      </c>
      <c r="H52" s="106">
        <v>18636364</v>
      </c>
      <c r="I52" s="260"/>
      <c r="J52" s="106"/>
      <c r="K52" s="101">
        <f t="shared" si="0"/>
        <v>18636364</v>
      </c>
      <c r="L52" s="199"/>
    </row>
    <row r="53" spans="1:23" ht="102" hidden="1" x14ac:dyDescent="0.35">
      <c r="A53" s="23">
        <v>23030105</v>
      </c>
      <c r="B53" s="435" t="s">
        <v>2893</v>
      </c>
      <c r="C53" s="23">
        <v>70740</v>
      </c>
      <c r="D53" s="46">
        <v>40000010101</v>
      </c>
      <c r="E53" s="25">
        <v>3101</v>
      </c>
      <c r="F53" s="23">
        <v>10720501</v>
      </c>
      <c r="G53" s="47" t="s">
        <v>919</v>
      </c>
      <c r="H53" s="106">
        <v>18636364</v>
      </c>
      <c r="I53" s="260"/>
      <c r="J53" s="106"/>
      <c r="K53" s="101">
        <f t="shared" si="0"/>
        <v>18636364</v>
      </c>
      <c r="L53" s="199"/>
    </row>
    <row r="54" spans="1:23" ht="102" hidden="1" x14ac:dyDescent="0.35">
      <c r="A54" s="23">
        <v>23030105</v>
      </c>
      <c r="B54" s="435" t="s">
        <v>2893</v>
      </c>
      <c r="C54" s="23">
        <v>70740</v>
      </c>
      <c r="D54" s="46">
        <v>40000010101</v>
      </c>
      <c r="E54" s="25">
        <v>3101</v>
      </c>
      <c r="F54" s="23">
        <v>10720602</v>
      </c>
      <c r="G54" s="47" t="s">
        <v>920</v>
      </c>
      <c r="H54" s="106">
        <v>18636364</v>
      </c>
      <c r="I54" s="260"/>
      <c r="J54" s="106"/>
      <c r="K54" s="101">
        <f t="shared" si="0"/>
        <v>18636364</v>
      </c>
      <c r="L54" s="199"/>
    </row>
    <row r="55" spans="1:23" ht="102" hidden="1" x14ac:dyDescent="0.35">
      <c r="A55" s="23">
        <v>23030105</v>
      </c>
      <c r="B55" s="435" t="s">
        <v>2893</v>
      </c>
      <c r="C55" s="23">
        <v>70740</v>
      </c>
      <c r="D55" s="46">
        <v>40000010101</v>
      </c>
      <c r="E55" s="25">
        <v>3101</v>
      </c>
      <c r="F55" s="23">
        <v>10710904</v>
      </c>
      <c r="G55" s="47" t="s">
        <v>921</v>
      </c>
      <c r="H55" s="106">
        <v>18636364</v>
      </c>
      <c r="I55" s="260"/>
      <c r="J55" s="106"/>
      <c r="K55" s="101">
        <f t="shared" si="0"/>
        <v>18636364</v>
      </c>
      <c r="L55" s="199"/>
    </row>
    <row r="56" spans="1:23" ht="102" hidden="1" x14ac:dyDescent="0.35">
      <c r="A56" s="23">
        <v>23030105</v>
      </c>
      <c r="B56" s="435" t="s">
        <v>2893</v>
      </c>
      <c r="C56" s="23">
        <v>70740</v>
      </c>
      <c r="D56" s="46">
        <v>40000010101</v>
      </c>
      <c r="E56" s="25">
        <v>3101</v>
      </c>
      <c r="F56" s="23">
        <v>10712311</v>
      </c>
      <c r="G56" s="47" t="s">
        <v>922</v>
      </c>
      <c r="H56" s="106">
        <v>18636364</v>
      </c>
      <c r="I56" s="260"/>
      <c r="J56" s="106"/>
      <c r="K56" s="101">
        <f t="shared" si="0"/>
        <v>18636364</v>
      </c>
      <c r="L56" s="199"/>
    </row>
    <row r="57" spans="1:23" ht="102" hidden="1" x14ac:dyDescent="0.35">
      <c r="A57" s="23">
        <v>23030105</v>
      </c>
      <c r="B57" s="435" t="s">
        <v>2893</v>
      </c>
      <c r="C57" s="23">
        <v>70740</v>
      </c>
      <c r="D57" s="46">
        <v>40000010101</v>
      </c>
      <c r="E57" s="25">
        <v>3101</v>
      </c>
      <c r="F57" s="23">
        <v>10720500</v>
      </c>
      <c r="G57" s="47" t="s">
        <v>923</v>
      </c>
      <c r="H57" s="106">
        <v>18636364</v>
      </c>
      <c r="I57" s="260"/>
      <c r="J57" s="106"/>
      <c r="K57" s="101">
        <f t="shared" si="0"/>
        <v>18636364</v>
      </c>
      <c r="L57" s="199"/>
    </row>
    <row r="58" spans="1:23" ht="127.5" hidden="1" x14ac:dyDescent="0.35">
      <c r="A58" s="23">
        <v>23030105</v>
      </c>
      <c r="B58" s="435" t="s">
        <v>2893</v>
      </c>
      <c r="C58" s="23">
        <v>70740</v>
      </c>
      <c r="D58" s="46">
        <v>40000010101</v>
      </c>
      <c r="E58" s="25">
        <v>3101</v>
      </c>
      <c r="F58" s="23">
        <v>10730104</v>
      </c>
      <c r="G58" s="47" t="s">
        <v>924</v>
      </c>
      <c r="H58" s="106">
        <v>18636364</v>
      </c>
      <c r="I58" s="260"/>
      <c r="J58" s="106"/>
      <c r="K58" s="101">
        <f t="shared" si="0"/>
        <v>18636364</v>
      </c>
      <c r="L58" s="199"/>
    </row>
    <row r="59" spans="1:23" ht="102" hidden="1" x14ac:dyDescent="0.35">
      <c r="A59" s="23">
        <v>23030105</v>
      </c>
      <c r="B59" s="435" t="s">
        <v>2893</v>
      </c>
      <c r="C59" s="23">
        <v>70740</v>
      </c>
      <c r="D59" s="46">
        <v>40000010101</v>
      </c>
      <c r="E59" s="25">
        <v>3101</v>
      </c>
      <c r="F59" s="23">
        <v>10731808</v>
      </c>
      <c r="G59" s="47" t="s">
        <v>925</v>
      </c>
      <c r="H59" s="106">
        <v>18636364</v>
      </c>
      <c r="I59" s="260"/>
      <c r="J59" s="106"/>
      <c r="K59" s="101">
        <f t="shared" si="0"/>
        <v>18636364</v>
      </c>
      <c r="L59" s="199"/>
    </row>
    <row r="60" spans="1:23" ht="102" hidden="1" x14ac:dyDescent="0.35">
      <c r="A60" s="23">
        <v>23030105</v>
      </c>
      <c r="B60" s="435" t="s">
        <v>2893</v>
      </c>
      <c r="C60" s="23">
        <v>70740</v>
      </c>
      <c r="D60" s="46">
        <v>40000010101</v>
      </c>
      <c r="E60" s="25">
        <v>3101</v>
      </c>
      <c r="F60" s="23">
        <v>10731607</v>
      </c>
      <c r="G60" s="47" t="s">
        <v>926</v>
      </c>
      <c r="H60" s="106">
        <v>18636364</v>
      </c>
      <c r="I60" s="260"/>
      <c r="J60" s="106"/>
      <c r="K60" s="101">
        <f t="shared" si="0"/>
        <v>18636364</v>
      </c>
      <c r="L60" s="199"/>
    </row>
    <row r="61" spans="1:23" ht="51" x14ac:dyDescent="0.35">
      <c r="A61" s="54">
        <v>23030105</v>
      </c>
      <c r="B61" s="435" t="s">
        <v>2893</v>
      </c>
      <c r="C61" s="54">
        <v>70740</v>
      </c>
      <c r="D61" s="75">
        <v>40000010101</v>
      </c>
      <c r="E61" s="56">
        <v>3101</v>
      </c>
      <c r="F61" s="54">
        <v>10731900</v>
      </c>
      <c r="G61" s="86" t="s">
        <v>927</v>
      </c>
      <c r="H61" s="117">
        <v>5500000</v>
      </c>
      <c r="I61" s="263"/>
      <c r="J61" s="118"/>
      <c r="K61" s="117">
        <f t="shared" si="0"/>
        <v>5500000</v>
      </c>
      <c r="L61" s="204" t="s">
        <v>2555</v>
      </c>
    </row>
    <row r="62" spans="1:23" ht="51" hidden="1" x14ac:dyDescent="0.35">
      <c r="A62" s="23">
        <v>23030105</v>
      </c>
      <c r="B62" s="435" t="s">
        <v>2893</v>
      </c>
      <c r="C62" s="23">
        <v>70740</v>
      </c>
      <c r="D62" s="46">
        <v>40000010101</v>
      </c>
      <c r="E62" s="25">
        <v>3101</v>
      </c>
      <c r="F62" s="23">
        <v>10731900</v>
      </c>
      <c r="G62" s="47" t="s">
        <v>928</v>
      </c>
      <c r="H62" s="106">
        <v>5500000</v>
      </c>
      <c r="I62" s="260"/>
      <c r="J62" s="106"/>
      <c r="K62" s="101">
        <f t="shared" si="0"/>
        <v>5500000</v>
      </c>
      <c r="L62" s="199"/>
    </row>
    <row r="63" spans="1:23" ht="51" x14ac:dyDescent="0.35">
      <c r="A63" s="54">
        <v>23030105</v>
      </c>
      <c r="B63" s="435" t="s">
        <v>2893</v>
      </c>
      <c r="C63" s="54">
        <v>70740</v>
      </c>
      <c r="D63" s="75">
        <v>40000010106</v>
      </c>
      <c r="E63" s="56">
        <v>3101</v>
      </c>
      <c r="F63" s="54">
        <v>10721300</v>
      </c>
      <c r="G63" s="86" t="s">
        <v>929</v>
      </c>
      <c r="H63" s="117">
        <v>20000000</v>
      </c>
      <c r="I63" s="263"/>
      <c r="J63" s="118"/>
      <c r="K63" s="117">
        <f t="shared" si="0"/>
        <v>20000000</v>
      </c>
      <c r="L63" s="204" t="s">
        <v>2555</v>
      </c>
    </row>
    <row r="64" spans="1:23" ht="76.5" x14ac:dyDescent="0.35">
      <c r="A64" s="54">
        <v>23030105</v>
      </c>
      <c r="B64" s="435" t="s">
        <v>2893</v>
      </c>
      <c r="C64" s="54">
        <v>70740</v>
      </c>
      <c r="D64" s="75">
        <v>40000010106</v>
      </c>
      <c r="E64" s="56">
        <v>3101</v>
      </c>
      <c r="F64" s="54">
        <v>10721300</v>
      </c>
      <c r="G64" s="86" t="s">
        <v>930</v>
      </c>
      <c r="H64" s="117">
        <v>126125580</v>
      </c>
      <c r="I64" s="263"/>
      <c r="J64" s="121">
        <v>-50000000</v>
      </c>
      <c r="K64" s="117">
        <f t="shared" si="0"/>
        <v>76125580</v>
      </c>
      <c r="L64" s="204" t="s">
        <v>2555</v>
      </c>
    </row>
    <row r="65" spans="1:12" ht="51" x14ac:dyDescent="0.35">
      <c r="A65" s="54">
        <v>23030105</v>
      </c>
      <c r="B65" s="435" t="s">
        <v>2893</v>
      </c>
      <c r="C65" s="54">
        <v>70740</v>
      </c>
      <c r="D65" s="75">
        <v>40000010101</v>
      </c>
      <c r="E65" s="56">
        <v>3101</v>
      </c>
      <c r="F65" s="54">
        <v>10721300</v>
      </c>
      <c r="G65" s="86" t="s">
        <v>932</v>
      </c>
      <c r="H65" s="117">
        <v>11000000</v>
      </c>
      <c r="I65" s="263">
        <v>3000000</v>
      </c>
      <c r="J65" s="118"/>
      <c r="K65" s="117">
        <f t="shared" si="0"/>
        <v>11000000</v>
      </c>
      <c r="L65" s="204" t="s">
        <v>2555</v>
      </c>
    </row>
    <row r="66" spans="1:12" hidden="1" x14ac:dyDescent="0.35">
      <c r="A66" s="23">
        <v>23030104</v>
      </c>
      <c r="B66" s="435" t="s">
        <v>2893</v>
      </c>
      <c r="C66" s="23">
        <v>70630</v>
      </c>
      <c r="D66" s="46" t="s">
        <v>608</v>
      </c>
      <c r="E66" s="25">
        <v>3101</v>
      </c>
      <c r="F66" s="23">
        <v>10721300</v>
      </c>
      <c r="G66" s="47" t="s">
        <v>603</v>
      </c>
      <c r="H66" s="101"/>
      <c r="I66" s="255"/>
      <c r="J66" s="101"/>
      <c r="K66" s="101">
        <f t="shared" si="0"/>
        <v>0</v>
      </c>
      <c r="L66" s="199"/>
    </row>
    <row r="67" spans="1:12" hidden="1" x14ac:dyDescent="0.35">
      <c r="A67" s="23">
        <v>23030103</v>
      </c>
      <c r="B67" s="435" t="s">
        <v>2893</v>
      </c>
      <c r="C67" s="23">
        <v>70610</v>
      </c>
      <c r="D67" s="46" t="s">
        <v>607</v>
      </c>
      <c r="E67" s="25">
        <v>3101</v>
      </c>
      <c r="F67" s="23">
        <v>10721300</v>
      </c>
      <c r="G67" s="47" t="s">
        <v>604</v>
      </c>
      <c r="H67" s="101"/>
      <c r="I67" s="255"/>
      <c r="J67" s="101"/>
      <c r="K67" s="101">
        <f t="shared" ref="K67:K130" si="1">SUM(H67,J67)</f>
        <v>0</v>
      </c>
      <c r="L67" s="199"/>
    </row>
    <row r="68" spans="1:12" hidden="1" x14ac:dyDescent="0.35">
      <c r="A68" s="23">
        <v>23030102</v>
      </c>
      <c r="B68" s="435" t="s">
        <v>2893</v>
      </c>
      <c r="C68" s="23">
        <v>70435</v>
      </c>
      <c r="D68" s="46" t="s">
        <v>606</v>
      </c>
      <c r="E68" s="25">
        <v>3101</v>
      </c>
      <c r="F68" s="23">
        <v>10721300</v>
      </c>
      <c r="G68" s="47" t="s">
        <v>602</v>
      </c>
      <c r="H68" s="101"/>
      <c r="I68" s="255"/>
      <c r="J68" s="101"/>
      <c r="K68" s="101">
        <f t="shared" si="1"/>
        <v>0</v>
      </c>
      <c r="L68" s="199"/>
    </row>
    <row r="69" spans="1:12" ht="51" hidden="1" x14ac:dyDescent="0.35">
      <c r="A69" s="23">
        <v>23030101</v>
      </c>
      <c r="B69" s="435" t="s">
        <v>2893</v>
      </c>
      <c r="C69" s="23">
        <v>70443</v>
      </c>
      <c r="D69" s="46">
        <v>50000010104</v>
      </c>
      <c r="E69" s="25">
        <v>3101</v>
      </c>
      <c r="F69" s="23">
        <v>10721300</v>
      </c>
      <c r="G69" s="47" t="s">
        <v>534</v>
      </c>
      <c r="H69" s="67">
        <v>17200000</v>
      </c>
      <c r="I69" s="224"/>
      <c r="J69" s="312">
        <v>-10000000</v>
      </c>
      <c r="K69" s="67">
        <f t="shared" si="1"/>
        <v>7200000</v>
      </c>
      <c r="L69" s="199"/>
    </row>
    <row r="70" spans="1:12" ht="51" hidden="1" x14ac:dyDescent="0.35">
      <c r="A70" s="23">
        <v>23030101</v>
      </c>
      <c r="B70" s="435" t="s">
        <v>2893</v>
      </c>
      <c r="C70" s="23">
        <v>70443</v>
      </c>
      <c r="D70" s="46">
        <v>50000010104</v>
      </c>
      <c r="E70" s="25">
        <v>3101</v>
      </c>
      <c r="F70" s="23">
        <v>10721300</v>
      </c>
      <c r="G70" s="47" t="s">
        <v>535</v>
      </c>
      <c r="H70" s="67">
        <v>50000000</v>
      </c>
      <c r="I70" s="224"/>
      <c r="J70" s="312">
        <v>-30000000</v>
      </c>
      <c r="K70" s="67">
        <f t="shared" si="1"/>
        <v>20000000</v>
      </c>
      <c r="L70" s="199"/>
    </row>
    <row r="71" spans="1:12" hidden="1" x14ac:dyDescent="0.35">
      <c r="A71" s="23">
        <v>23030101</v>
      </c>
      <c r="B71" s="435" t="s">
        <v>2893</v>
      </c>
      <c r="C71" s="23">
        <v>70443</v>
      </c>
      <c r="D71" s="46">
        <v>50000010104</v>
      </c>
      <c r="E71" s="25">
        <v>3101</v>
      </c>
      <c r="F71" s="23">
        <v>10721300</v>
      </c>
      <c r="G71" s="26" t="s">
        <v>536</v>
      </c>
      <c r="H71" s="67">
        <v>17200000</v>
      </c>
      <c r="I71" s="224"/>
      <c r="J71" s="68"/>
      <c r="K71" s="67">
        <f t="shared" si="1"/>
        <v>17200000</v>
      </c>
      <c r="L71" s="199"/>
    </row>
    <row r="72" spans="1:12" ht="51" hidden="1" x14ac:dyDescent="0.35">
      <c r="A72" s="23">
        <v>23030101</v>
      </c>
      <c r="B72" s="435" t="s">
        <v>2893</v>
      </c>
      <c r="C72" s="23">
        <v>70443</v>
      </c>
      <c r="D72" s="46">
        <v>50000010104</v>
      </c>
      <c r="E72" s="25">
        <v>3101</v>
      </c>
      <c r="F72" s="23">
        <v>10721300</v>
      </c>
      <c r="G72" s="47" t="s">
        <v>537</v>
      </c>
      <c r="H72" s="67">
        <v>50000000</v>
      </c>
      <c r="I72" s="224"/>
      <c r="J72" s="82">
        <v>-32500000</v>
      </c>
      <c r="K72" s="67">
        <f t="shared" si="1"/>
        <v>17500000</v>
      </c>
      <c r="L72" s="199"/>
    </row>
    <row r="73" spans="1:12" ht="51" hidden="1" x14ac:dyDescent="0.35">
      <c r="A73" s="23">
        <v>23030101</v>
      </c>
      <c r="B73" s="435" t="s">
        <v>2893</v>
      </c>
      <c r="C73" s="23">
        <v>70610</v>
      </c>
      <c r="D73" s="46">
        <v>60000010103</v>
      </c>
      <c r="E73" s="25">
        <v>3101</v>
      </c>
      <c r="F73" s="23">
        <v>107213000</v>
      </c>
      <c r="G73" s="47" t="s">
        <v>600</v>
      </c>
      <c r="H73" s="101">
        <v>21190050</v>
      </c>
      <c r="I73" s="255">
        <v>2209040</v>
      </c>
      <c r="J73" s="101"/>
      <c r="K73" s="101">
        <f t="shared" si="1"/>
        <v>21190050</v>
      </c>
      <c r="L73" s="200"/>
    </row>
    <row r="74" spans="1:12" ht="51" hidden="1" x14ac:dyDescent="0.35">
      <c r="A74" s="23">
        <v>23030101</v>
      </c>
      <c r="B74" s="435" t="s">
        <v>2893</v>
      </c>
      <c r="C74" s="23">
        <v>70443</v>
      </c>
      <c r="D74" s="46">
        <v>60000010103</v>
      </c>
      <c r="E74" s="25">
        <v>3101</v>
      </c>
      <c r="F74" s="23">
        <v>10721300</v>
      </c>
      <c r="G74" s="47" t="s">
        <v>1009</v>
      </c>
      <c r="H74" s="101">
        <v>23650000</v>
      </c>
      <c r="I74" s="255"/>
      <c r="J74" s="106">
        <v>8000000</v>
      </c>
      <c r="K74" s="101">
        <f t="shared" si="1"/>
        <v>31650000</v>
      </c>
      <c r="L74" s="199"/>
    </row>
    <row r="75" spans="1:12" ht="51" hidden="1" x14ac:dyDescent="0.35">
      <c r="A75" s="23">
        <v>23020127</v>
      </c>
      <c r="B75" s="435" t="s">
        <v>2893</v>
      </c>
      <c r="C75" s="23">
        <v>70460</v>
      </c>
      <c r="D75" s="46">
        <v>140000010104</v>
      </c>
      <c r="E75" s="25">
        <v>3101</v>
      </c>
      <c r="F75" s="23">
        <v>10721300</v>
      </c>
      <c r="G75" s="26" t="s">
        <v>624</v>
      </c>
      <c r="H75" s="101">
        <v>587370</v>
      </c>
      <c r="I75" s="255"/>
      <c r="J75" s="101"/>
      <c r="K75" s="101">
        <f t="shared" si="1"/>
        <v>587370</v>
      </c>
      <c r="L75" s="200"/>
    </row>
    <row r="76" spans="1:12" hidden="1" x14ac:dyDescent="0.35">
      <c r="A76" s="23">
        <v>23020127</v>
      </c>
      <c r="B76" s="435" t="s">
        <v>2893</v>
      </c>
      <c r="C76" s="23">
        <v>70460</v>
      </c>
      <c r="D76" s="46">
        <v>110000010102</v>
      </c>
      <c r="E76" s="25">
        <v>3101</v>
      </c>
      <c r="F76" s="23">
        <v>10721300</v>
      </c>
      <c r="G76" s="26" t="s">
        <v>625</v>
      </c>
      <c r="H76" s="101">
        <v>1000000</v>
      </c>
      <c r="I76" s="255"/>
      <c r="J76" s="102"/>
      <c r="K76" s="101">
        <f t="shared" si="1"/>
        <v>1000000</v>
      </c>
      <c r="L76" s="200"/>
    </row>
    <row r="77" spans="1:12" ht="76.5" hidden="1" x14ac:dyDescent="0.35">
      <c r="A77" s="23">
        <v>23020119</v>
      </c>
      <c r="B77" s="435" t="s">
        <v>2893</v>
      </c>
      <c r="C77" s="23">
        <v>70941</v>
      </c>
      <c r="D77" s="46">
        <v>80000020103</v>
      </c>
      <c r="E77" s="25">
        <v>3101</v>
      </c>
      <c r="F77" s="23">
        <v>10721300</v>
      </c>
      <c r="G77" s="48" t="s">
        <v>2492</v>
      </c>
      <c r="H77" s="29">
        <v>4128000</v>
      </c>
      <c r="I77" s="217"/>
      <c r="J77" s="40"/>
      <c r="K77" s="27">
        <f t="shared" si="1"/>
        <v>4128000</v>
      </c>
      <c r="L77" s="199"/>
    </row>
    <row r="78" spans="1:12" x14ac:dyDescent="0.35">
      <c r="A78" s="442">
        <v>23020119</v>
      </c>
      <c r="B78" s="435" t="s">
        <v>2893</v>
      </c>
      <c r="C78" s="442">
        <v>70840</v>
      </c>
      <c r="D78" s="449">
        <v>30000020106</v>
      </c>
      <c r="E78" s="455">
        <v>3101</v>
      </c>
      <c r="F78" s="442">
        <v>10721300</v>
      </c>
      <c r="G78" s="464" t="s">
        <v>970</v>
      </c>
      <c r="H78" s="480">
        <v>1590000</v>
      </c>
      <c r="I78" s="609"/>
      <c r="J78" s="524"/>
      <c r="K78" s="480">
        <f t="shared" si="1"/>
        <v>1590000</v>
      </c>
      <c r="L78" s="566" t="s">
        <v>2557</v>
      </c>
    </row>
    <row r="79" spans="1:12" ht="51" hidden="1" x14ac:dyDescent="0.35">
      <c r="A79" s="6">
        <v>23020118</v>
      </c>
      <c r="B79" s="435" t="s">
        <v>2893</v>
      </c>
      <c r="C79" s="6">
        <v>70941</v>
      </c>
      <c r="D79" s="110">
        <v>50000010104</v>
      </c>
      <c r="E79" s="8">
        <v>3101</v>
      </c>
      <c r="F79" s="6">
        <v>10721300</v>
      </c>
      <c r="G79" s="111" t="s">
        <v>2474</v>
      </c>
      <c r="H79" s="216">
        <v>250000000</v>
      </c>
      <c r="I79" s="492"/>
      <c r="J79" s="216">
        <v>100000000</v>
      </c>
      <c r="K79" s="64">
        <f t="shared" si="1"/>
        <v>350000000</v>
      </c>
      <c r="L79" s="431"/>
    </row>
    <row r="80" spans="1:12" ht="51" hidden="1" x14ac:dyDescent="0.35">
      <c r="A80" s="6">
        <v>23020118</v>
      </c>
      <c r="B80" s="435" t="s">
        <v>2893</v>
      </c>
      <c r="C80" s="6">
        <v>70443</v>
      </c>
      <c r="D80" s="110">
        <v>50000030105</v>
      </c>
      <c r="E80" s="8">
        <v>3101</v>
      </c>
      <c r="F80" s="6">
        <v>10731700</v>
      </c>
      <c r="G80" s="111" t="s">
        <v>572</v>
      </c>
      <c r="H80" s="64">
        <v>12000000</v>
      </c>
      <c r="I80" s="261"/>
      <c r="J80" s="216">
        <v>-4000000</v>
      </c>
      <c r="K80" s="64">
        <f t="shared" si="1"/>
        <v>8000000</v>
      </c>
      <c r="L80" s="431"/>
    </row>
    <row r="81" spans="1:12" ht="51" hidden="1" x14ac:dyDescent="0.35">
      <c r="A81" s="6">
        <v>23020118</v>
      </c>
      <c r="B81" s="435" t="s">
        <v>2893</v>
      </c>
      <c r="C81" s="6">
        <v>70443</v>
      </c>
      <c r="D81" s="110">
        <v>50000030105</v>
      </c>
      <c r="E81" s="8">
        <v>3101</v>
      </c>
      <c r="F81" s="6">
        <v>10731700</v>
      </c>
      <c r="G81" s="111" t="s">
        <v>573</v>
      </c>
      <c r="H81" s="64">
        <v>6000000</v>
      </c>
      <c r="I81" s="261"/>
      <c r="J81" s="216">
        <v>-193101.66666660001</v>
      </c>
      <c r="K81" s="64">
        <f t="shared" si="1"/>
        <v>5806898.3333334001</v>
      </c>
      <c r="L81" s="431"/>
    </row>
    <row r="82" spans="1:12" ht="51" hidden="1" x14ac:dyDescent="0.35">
      <c r="A82" s="6">
        <v>23020118</v>
      </c>
      <c r="B82" s="435" t="s">
        <v>2893</v>
      </c>
      <c r="C82" s="6">
        <v>70443</v>
      </c>
      <c r="D82" s="110">
        <v>50000030105</v>
      </c>
      <c r="E82" s="8">
        <v>3101</v>
      </c>
      <c r="F82" s="6">
        <v>10731700</v>
      </c>
      <c r="G82" s="111" t="s">
        <v>574</v>
      </c>
      <c r="H82" s="64">
        <v>2402400</v>
      </c>
      <c r="I82" s="261"/>
      <c r="J82" s="64"/>
      <c r="K82" s="64">
        <f t="shared" si="1"/>
        <v>2402400</v>
      </c>
      <c r="L82" s="431"/>
    </row>
    <row r="83" spans="1:12" ht="51" hidden="1" x14ac:dyDescent="0.35">
      <c r="A83" s="6">
        <v>23020116</v>
      </c>
      <c r="B83" s="435" t="s">
        <v>2893</v>
      </c>
      <c r="C83" s="6">
        <v>70540</v>
      </c>
      <c r="D83" s="110">
        <v>90000010103</v>
      </c>
      <c r="E83" s="8">
        <v>3101</v>
      </c>
      <c r="F83" s="6">
        <v>10721300</v>
      </c>
      <c r="G83" s="111" t="s">
        <v>623</v>
      </c>
      <c r="H83" s="96">
        <v>1500000</v>
      </c>
      <c r="I83" s="258">
        <v>244500</v>
      </c>
      <c r="J83" s="97">
        <v>51100</v>
      </c>
      <c r="K83" s="96">
        <f t="shared" si="1"/>
        <v>1551100</v>
      </c>
      <c r="L83" s="631"/>
    </row>
    <row r="84" spans="1:12" ht="76.5" x14ac:dyDescent="0.35">
      <c r="A84" s="168">
        <v>23020116</v>
      </c>
      <c r="B84" s="435" t="s">
        <v>2893</v>
      </c>
      <c r="C84" s="168">
        <v>70540</v>
      </c>
      <c r="D84" s="169">
        <v>90000010103</v>
      </c>
      <c r="E84" s="170">
        <v>3101</v>
      </c>
      <c r="F84" s="168">
        <v>10721300</v>
      </c>
      <c r="G84" s="179" t="s">
        <v>914</v>
      </c>
      <c r="H84" s="555">
        <v>10000000</v>
      </c>
      <c r="I84" s="603"/>
      <c r="J84" s="613"/>
      <c r="K84" s="555">
        <f t="shared" si="1"/>
        <v>10000000</v>
      </c>
      <c r="L84" s="569" t="s">
        <v>2555</v>
      </c>
    </row>
    <row r="85" spans="1:12" ht="51" hidden="1" x14ac:dyDescent="0.35">
      <c r="A85" s="6">
        <v>23020116</v>
      </c>
      <c r="B85" s="435" t="s">
        <v>2893</v>
      </c>
      <c r="C85" s="6">
        <v>70540</v>
      </c>
      <c r="D85" s="110">
        <v>90000010103</v>
      </c>
      <c r="E85" s="8">
        <v>3101</v>
      </c>
      <c r="F85" s="6">
        <v>10721300</v>
      </c>
      <c r="G85" s="111" t="s">
        <v>915</v>
      </c>
      <c r="H85" s="96"/>
      <c r="I85" s="258"/>
      <c r="J85" s="521"/>
      <c r="K85" s="521">
        <f t="shared" si="1"/>
        <v>0</v>
      </c>
      <c r="L85" s="199"/>
    </row>
    <row r="86" spans="1:12" x14ac:dyDescent="0.35">
      <c r="A86" s="168">
        <v>23020116</v>
      </c>
      <c r="B86" s="435" t="s">
        <v>2893</v>
      </c>
      <c r="C86" s="168">
        <v>70540</v>
      </c>
      <c r="D86" s="169">
        <v>90000010103</v>
      </c>
      <c r="E86" s="170">
        <v>3101</v>
      </c>
      <c r="F86" s="168">
        <v>10721300</v>
      </c>
      <c r="G86" s="171" t="s">
        <v>969</v>
      </c>
      <c r="H86" s="172">
        <v>5586200</v>
      </c>
      <c r="I86" s="247"/>
      <c r="J86" s="173"/>
      <c r="K86" s="172">
        <f t="shared" si="1"/>
        <v>5586200</v>
      </c>
      <c r="L86" s="569" t="s">
        <v>2557</v>
      </c>
    </row>
    <row r="87" spans="1:12" ht="51" hidden="1" x14ac:dyDescent="0.35">
      <c r="A87" s="6">
        <v>23020114</v>
      </c>
      <c r="B87" s="435" t="s">
        <v>2893</v>
      </c>
      <c r="C87" s="6">
        <v>70443</v>
      </c>
      <c r="D87" s="110">
        <v>50000030105</v>
      </c>
      <c r="E87" s="8">
        <v>3101</v>
      </c>
      <c r="F87" s="6">
        <v>10731700</v>
      </c>
      <c r="G87" s="9" t="s">
        <v>564</v>
      </c>
      <c r="H87" s="64">
        <v>12000000</v>
      </c>
      <c r="I87" s="261"/>
      <c r="J87" s="216">
        <v>-4000000</v>
      </c>
      <c r="K87" s="64">
        <f t="shared" si="1"/>
        <v>8000000</v>
      </c>
      <c r="L87" s="431"/>
    </row>
    <row r="88" spans="1:12" ht="51" hidden="1" x14ac:dyDescent="0.35">
      <c r="A88" s="6">
        <v>23020114</v>
      </c>
      <c r="B88" s="435" t="s">
        <v>2893</v>
      </c>
      <c r="C88" s="6">
        <v>70451</v>
      </c>
      <c r="D88" s="110">
        <v>150000010101</v>
      </c>
      <c r="E88" s="8">
        <v>3101</v>
      </c>
      <c r="F88" s="6">
        <v>10721300</v>
      </c>
      <c r="G88" s="9" t="s">
        <v>599</v>
      </c>
      <c r="H88" s="96">
        <v>14447983.199999999</v>
      </c>
      <c r="I88" s="258"/>
      <c r="J88" s="96"/>
      <c r="K88" s="96">
        <f t="shared" si="1"/>
        <v>14447983.199999999</v>
      </c>
      <c r="L88" s="631"/>
    </row>
    <row r="89" spans="1:12" ht="51" hidden="1" x14ac:dyDescent="0.35">
      <c r="A89" s="6">
        <v>23020107</v>
      </c>
      <c r="B89" s="435" t="s">
        <v>2893</v>
      </c>
      <c r="C89" s="6">
        <v>70941</v>
      </c>
      <c r="D89" s="110">
        <v>50000010105</v>
      </c>
      <c r="E89" s="8">
        <v>3101</v>
      </c>
      <c r="F89" s="6">
        <v>10721300</v>
      </c>
      <c r="G89" s="111" t="s">
        <v>2479</v>
      </c>
      <c r="H89" s="64">
        <v>12040000</v>
      </c>
      <c r="I89" s="261"/>
      <c r="J89" s="216">
        <v>20000000</v>
      </c>
      <c r="K89" s="64">
        <f t="shared" si="1"/>
        <v>32040000</v>
      </c>
      <c r="L89" s="431"/>
    </row>
    <row r="90" spans="1:12" ht="51" hidden="1" x14ac:dyDescent="0.35">
      <c r="A90" s="6">
        <v>23020107</v>
      </c>
      <c r="B90" s="435" t="s">
        <v>2893</v>
      </c>
      <c r="C90" s="6">
        <v>70941</v>
      </c>
      <c r="D90" s="110">
        <v>50000010104</v>
      </c>
      <c r="E90" s="8">
        <v>3101</v>
      </c>
      <c r="F90" s="6">
        <v>10721300</v>
      </c>
      <c r="G90" s="111" t="s">
        <v>2480</v>
      </c>
      <c r="H90" s="64">
        <v>412800</v>
      </c>
      <c r="I90" s="261"/>
      <c r="J90" s="216">
        <v>20000000</v>
      </c>
      <c r="K90" s="64">
        <f t="shared" si="1"/>
        <v>20412800</v>
      </c>
      <c r="L90" s="431"/>
    </row>
    <row r="91" spans="1:12" ht="51" hidden="1" x14ac:dyDescent="0.35">
      <c r="A91" s="6">
        <v>23020107</v>
      </c>
      <c r="B91" s="435" t="s">
        <v>2893</v>
      </c>
      <c r="C91" s="6">
        <v>70941</v>
      </c>
      <c r="D91" s="110">
        <v>50000010104</v>
      </c>
      <c r="E91" s="8">
        <v>3101</v>
      </c>
      <c r="F91" s="6">
        <v>10721300</v>
      </c>
      <c r="G91" s="111" t="s">
        <v>2481</v>
      </c>
      <c r="H91" s="64">
        <v>963200</v>
      </c>
      <c r="I91" s="261"/>
      <c r="J91" s="216">
        <v>20000000</v>
      </c>
      <c r="K91" s="64">
        <f t="shared" si="1"/>
        <v>20963200</v>
      </c>
      <c r="L91" s="431"/>
    </row>
    <row r="92" spans="1:12" ht="51" hidden="1" x14ac:dyDescent="0.35">
      <c r="A92" s="6">
        <v>23020107</v>
      </c>
      <c r="B92" s="435" t="s">
        <v>2893</v>
      </c>
      <c r="C92" s="6">
        <v>70941</v>
      </c>
      <c r="D92" s="110">
        <v>50000010104</v>
      </c>
      <c r="E92" s="8">
        <v>3101</v>
      </c>
      <c r="F92" s="6">
        <v>10721300</v>
      </c>
      <c r="G92" s="111" t="s">
        <v>2482</v>
      </c>
      <c r="H92" s="64">
        <v>172000</v>
      </c>
      <c r="I92" s="261"/>
      <c r="J92" s="216">
        <v>20000000</v>
      </c>
      <c r="K92" s="64">
        <f t="shared" si="1"/>
        <v>20172000</v>
      </c>
      <c r="L92" s="431"/>
    </row>
    <row r="93" spans="1:12" ht="51" hidden="1" x14ac:dyDescent="0.35">
      <c r="A93" s="6">
        <v>23020107</v>
      </c>
      <c r="B93" s="435" t="s">
        <v>2893</v>
      </c>
      <c r="C93" s="6">
        <v>70941</v>
      </c>
      <c r="D93" s="110">
        <v>50000010104</v>
      </c>
      <c r="E93" s="8">
        <v>3101</v>
      </c>
      <c r="F93" s="6">
        <v>10721300</v>
      </c>
      <c r="G93" s="111" t="s">
        <v>2483</v>
      </c>
      <c r="H93" s="64">
        <v>2752000</v>
      </c>
      <c r="I93" s="261"/>
      <c r="J93" s="216">
        <v>20000000</v>
      </c>
      <c r="K93" s="64">
        <f t="shared" si="1"/>
        <v>22752000</v>
      </c>
      <c r="L93" s="431"/>
    </row>
    <row r="94" spans="1:12" ht="51" hidden="1" x14ac:dyDescent="0.35">
      <c r="A94" s="6">
        <v>23020107</v>
      </c>
      <c r="B94" s="435" t="s">
        <v>2893</v>
      </c>
      <c r="C94" s="6">
        <v>70941</v>
      </c>
      <c r="D94" s="110">
        <v>50000010104</v>
      </c>
      <c r="E94" s="8">
        <v>3101</v>
      </c>
      <c r="F94" s="6">
        <v>10721300</v>
      </c>
      <c r="G94" s="111" t="s">
        <v>2484</v>
      </c>
      <c r="H94" s="64">
        <v>2752000</v>
      </c>
      <c r="I94" s="261"/>
      <c r="J94" s="216">
        <v>20000000</v>
      </c>
      <c r="K94" s="64">
        <f t="shared" si="1"/>
        <v>22752000</v>
      </c>
      <c r="L94" s="431"/>
    </row>
    <row r="95" spans="1:12" ht="51" hidden="1" x14ac:dyDescent="0.35">
      <c r="A95" s="6">
        <v>23020107</v>
      </c>
      <c r="B95" s="435" t="s">
        <v>2893</v>
      </c>
      <c r="C95" s="6">
        <v>70941</v>
      </c>
      <c r="D95" s="110">
        <v>50000010104</v>
      </c>
      <c r="E95" s="8">
        <v>3101</v>
      </c>
      <c r="F95" s="6">
        <v>10721300</v>
      </c>
      <c r="G95" s="111" t="s">
        <v>2485</v>
      </c>
      <c r="H95" s="64">
        <v>1720000</v>
      </c>
      <c r="I95" s="261"/>
      <c r="J95" s="216">
        <v>20000000</v>
      </c>
      <c r="K95" s="64">
        <f t="shared" si="1"/>
        <v>21720000</v>
      </c>
      <c r="L95" s="431"/>
    </row>
    <row r="96" spans="1:12" ht="76.5" hidden="1" x14ac:dyDescent="0.35">
      <c r="A96" s="6">
        <v>23020107</v>
      </c>
      <c r="B96" s="435" t="s">
        <v>2893</v>
      </c>
      <c r="C96" s="6">
        <v>70941</v>
      </c>
      <c r="D96" s="110">
        <v>50000010104</v>
      </c>
      <c r="E96" s="8">
        <v>3101</v>
      </c>
      <c r="F96" s="6">
        <v>10721300</v>
      </c>
      <c r="G96" s="111" t="s">
        <v>2486</v>
      </c>
      <c r="H96" s="64">
        <v>2752000</v>
      </c>
      <c r="I96" s="261"/>
      <c r="J96" s="216">
        <v>20000000</v>
      </c>
      <c r="K96" s="64">
        <f t="shared" si="1"/>
        <v>22752000</v>
      </c>
      <c r="L96" s="431"/>
    </row>
    <row r="97" spans="1:12" ht="51" hidden="1" x14ac:dyDescent="0.35">
      <c r="A97" s="6">
        <v>23020107</v>
      </c>
      <c r="B97" s="435" t="s">
        <v>2893</v>
      </c>
      <c r="C97" s="6">
        <v>70941</v>
      </c>
      <c r="D97" s="110">
        <v>50000010104</v>
      </c>
      <c r="E97" s="8">
        <v>3101</v>
      </c>
      <c r="F97" s="6">
        <v>10721300</v>
      </c>
      <c r="G97" s="111" t="s">
        <v>2488</v>
      </c>
      <c r="H97" s="64">
        <v>1720000</v>
      </c>
      <c r="I97" s="261"/>
      <c r="J97" s="216">
        <v>20000000</v>
      </c>
      <c r="K97" s="64">
        <f t="shared" si="1"/>
        <v>21720000</v>
      </c>
      <c r="L97" s="431"/>
    </row>
    <row r="98" spans="1:12" ht="51" hidden="1" x14ac:dyDescent="0.35">
      <c r="A98" s="6">
        <v>23020107</v>
      </c>
      <c r="B98" s="435" t="s">
        <v>2893</v>
      </c>
      <c r="C98" s="6">
        <v>70941</v>
      </c>
      <c r="D98" s="110">
        <v>50000010104</v>
      </c>
      <c r="E98" s="8">
        <v>3101</v>
      </c>
      <c r="F98" s="6">
        <v>10721300</v>
      </c>
      <c r="G98" s="111" t="s">
        <v>2489</v>
      </c>
      <c r="H98" s="64">
        <v>2064000</v>
      </c>
      <c r="I98" s="261"/>
      <c r="J98" s="216">
        <v>20000000</v>
      </c>
      <c r="K98" s="64">
        <f t="shared" si="1"/>
        <v>22064000</v>
      </c>
      <c r="L98" s="431"/>
    </row>
    <row r="99" spans="1:12" ht="51" hidden="1" x14ac:dyDescent="0.35">
      <c r="A99" s="6">
        <v>23020107</v>
      </c>
      <c r="B99" s="435" t="s">
        <v>2893</v>
      </c>
      <c r="C99" s="6">
        <v>70941</v>
      </c>
      <c r="D99" s="110">
        <v>50000010104</v>
      </c>
      <c r="E99" s="8">
        <v>3101</v>
      </c>
      <c r="F99" s="6">
        <v>10721300</v>
      </c>
      <c r="G99" s="111" t="s">
        <v>2490</v>
      </c>
      <c r="H99" s="64">
        <v>1720000</v>
      </c>
      <c r="I99" s="261"/>
      <c r="J99" s="216">
        <v>20000000</v>
      </c>
      <c r="K99" s="64">
        <f t="shared" si="1"/>
        <v>21720000</v>
      </c>
      <c r="L99" s="431"/>
    </row>
    <row r="100" spans="1:12" ht="51" hidden="1" x14ac:dyDescent="0.35">
      <c r="A100" s="6">
        <v>23020107</v>
      </c>
      <c r="B100" s="435" t="s">
        <v>2893</v>
      </c>
      <c r="C100" s="6">
        <v>70941</v>
      </c>
      <c r="D100" s="110">
        <v>50000010104</v>
      </c>
      <c r="E100" s="8">
        <v>3101</v>
      </c>
      <c r="F100" s="6">
        <v>10721300</v>
      </c>
      <c r="G100" s="111" t="s">
        <v>2491</v>
      </c>
      <c r="H100" s="64">
        <v>8600000</v>
      </c>
      <c r="I100" s="261"/>
      <c r="J100" s="216">
        <v>20000000</v>
      </c>
      <c r="K100" s="64">
        <f t="shared" si="1"/>
        <v>28600000</v>
      </c>
      <c r="L100" s="431"/>
    </row>
    <row r="101" spans="1:12" ht="51" x14ac:dyDescent="0.35">
      <c r="A101" s="168">
        <v>23020107</v>
      </c>
      <c r="B101" s="435" t="s">
        <v>2893</v>
      </c>
      <c r="C101" s="168">
        <v>70740</v>
      </c>
      <c r="D101" s="169">
        <v>50000010104</v>
      </c>
      <c r="E101" s="168">
        <v>13101</v>
      </c>
      <c r="F101" s="168">
        <v>10721300</v>
      </c>
      <c r="G101" s="179" t="s">
        <v>872</v>
      </c>
      <c r="H101" s="555">
        <v>23268076</v>
      </c>
      <c r="I101" s="603"/>
      <c r="J101" s="555"/>
      <c r="K101" s="555">
        <f t="shared" si="1"/>
        <v>23268076</v>
      </c>
      <c r="L101" s="569" t="s">
        <v>2555</v>
      </c>
    </row>
    <row r="102" spans="1:12" ht="76.5" x14ac:dyDescent="0.35">
      <c r="A102" s="168">
        <v>23020107</v>
      </c>
      <c r="B102" s="435" t="s">
        <v>2893</v>
      </c>
      <c r="C102" s="168">
        <v>70740</v>
      </c>
      <c r="D102" s="169">
        <v>50000010104</v>
      </c>
      <c r="E102" s="168">
        <v>13101</v>
      </c>
      <c r="F102" s="168">
        <v>10721300</v>
      </c>
      <c r="G102" s="179" t="s">
        <v>908</v>
      </c>
      <c r="H102" s="555">
        <v>30000000</v>
      </c>
      <c r="I102" s="603"/>
      <c r="J102" s="613">
        <v>-20000000</v>
      </c>
      <c r="K102" s="555">
        <f t="shared" si="1"/>
        <v>10000000</v>
      </c>
      <c r="L102" s="569" t="s">
        <v>2555</v>
      </c>
    </row>
    <row r="103" spans="1:12" ht="51" x14ac:dyDescent="0.35">
      <c r="A103" s="168">
        <v>23020107</v>
      </c>
      <c r="B103" s="435" t="s">
        <v>2893</v>
      </c>
      <c r="C103" s="168">
        <v>70740</v>
      </c>
      <c r="D103" s="169">
        <v>50000010104</v>
      </c>
      <c r="E103" s="168">
        <v>13101</v>
      </c>
      <c r="F103" s="168">
        <v>10721300</v>
      </c>
      <c r="G103" s="179" t="s">
        <v>910</v>
      </c>
      <c r="H103" s="555">
        <v>13500000</v>
      </c>
      <c r="I103" s="603"/>
      <c r="J103" s="613"/>
      <c r="K103" s="555">
        <f t="shared" si="1"/>
        <v>13500000</v>
      </c>
      <c r="L103" s="569" t="s">
        <v>2555</v>
      </c>
    </row>
    <row r="104" spans="1:12" ht="51" x14ac:dyDescent="0.35">
      <c r="A104" s="168">
        <v>23020107</v>
      </c>
      <c r="B104" s="435" t="s">
        <v>2893</v>
      </c>
      <c r="C104" s="168">
        <v>70740</v>
      </c>
      <c r="D104" s="169">
        <v>50000010104</v>
      </c>
      <c r="E104" s="168">
        <v>13101</v>
      </c>
      <c r="F104" s="168">
        <v>10721300</v>
      </c>
      <c r="G104" s="459" t="s">
        <v>911</v>
      </c>
      <c r="H104" s="490">
        <v>10000000</v>
      </c>
      <c r="I104" s="516"/>
      <c r="J104" s="617"/>
      <c r="K104" s="490">
        <f t="shared" si="1"/>
        <v>10000000</v>
      </c>
      <c r="L104" s="204" t="s">
        <v>2555</v>
      </c>
    </row>
    <row r="105" spans="1:12" ht="51" hidden="1" x14ac:dyDescent="0.35">
      <c r="A105" s="34">
        <v>23020106</v>
      </c>
      <c r="B105" s="435" t="s">
        <v>2893</v>
      </c>
      <c r="C105" s="34">
        <v>70941</v>
      </c>
      <c r="D105" s="49">
        <v>40000010101</v>
      </c>
      <c r="E105" s="36">
        <v>3101</v>
      </c>
      <c r="F105" s="34">
        <v>10721300</v>
      </c>
      <c r="G105" s="50" t="s">
        <v>2478</v>
      </c>
      <c r="H105" s="38">
        <v>275200</v>
      </c>
      <c r="I105" s="218"/>
      <c r="J105" s="44">
        <v>20000000</v>
      </c>
      <c r="K105" s="38">
        <f t="shared" si="1"/>
        <v>20275200</v>
      </c>
      <c r="L105" s="198"/>
    </row>
    <row r="106" spans="1:12" hidden="1" x14ac:dyDescent="0.35">
      <c r="A106" s="23">
        <v>23020106</v>
      </c>
      <c r="B106" s="435" t="s">
        <v>2893</v>
      </c>
      <c r="C106" s="23">
        <v>70740</v>
      </c>
      <c r="D106" s="46">
        <v>40000030102</v>
      </c>
      <c r="E106" s="25">
        <v>3101</v>
      </c>
      <c r="F106" s="23">
        <v>10721300</v>
      </c>
      <c r="G106" s="26" t="s">
        <v>418</v>
      </c>
      <c r="H106" s="101">
        <v>4500000</v>
      </c>
      <c r="I106" s="255">
        <v>7892000</v>
      </c>
      <c r="J106" s="102">
        <v>41422600</v>
      </c>
      <c r="K106" s="99">
        <f t="shared" si="1"/>
        <v>45922600</v>
      </c>
      <c r="L106" s="200"/>
    </row>
    <row r="107" spans="1:12" ht="127.5" x14ac:dyDescent="0.35">
      <c r="A107" s="54">
        <v>23020106</v>
      </c>
      <c r="B107" s="435" t="s">
        <v>2893</v>
      </c>
      <c r="C107" s="54">
        <v>70713</v>
      </c>
      <c r="D107" s="75">
        <v>40000010102</v>
      </c>
      <c r="E107" s="56">
        <v>3101</v>
      </c>
      <c r="F107" s="54">
        <v>10721300</v>
      </c>
      <c r="G107" s="86" t="s">
        <v>846</v>
      </c>
      <c r="H107" s="117">
        <v>204748320</v>
      </c>
      <c r="I107" s="263">
        <v>109339307</v>
      </c>
      <c r="J107" s="121"/>
      <c r="K107" s="130">
        <f t="shared" si="1"/>
        <v>204748320</v>
      </c>
      <c r="L107" s="204" t="s">
        <v>2555</v>
      </c>
    </row>
    <row r="108" spans="1:12" ht="102" x14ac:dyDescent="0.35">
      <c r="A108" s="54">
        <v>23020106</v>
      </c>
      <c r="B108" s="435" t="s">
        <v>2893</v>
      </c>
      <c r="C108" s="54">
        <v>70713</v>
      </c>
      <c r="D108" s="75">
        <v>40000010102</v>
      </c>
      <c r="E108" s="56">
        <v>3101</v>
      </c>
      <c r="F108" s="54">
        <v>10721300</v>
      </c>
      <c r="G108" s="86" t="s">
        <v>847</v>
      </c>
      <c r="H108" s="117">
        <v>8284500</v>
      </c>
      <c r="I108" s="263">
        <v>230494191</v>
      </c>
      <c r="J108" s="117">
        <v>400000000</v>
      </c>
      <c r="K108" s="130">
        <f t="shared" si="1"/>
        <v>408284500</v>
      </c>
      <c r="L108" s="204" t="s">
        <v>2555</v>
      </c>
    </row>
    <row r="109" spans="1:12" ht="51" x14ac:dyDescent="0.35">
      <c r="A109" s="54">
        <v>23020106</v>
      </c>
      <c r="B109" s="435" t="s">
        <v>2893</v>
      </c>
      <c r="C109" s="54">
        <v>70740</v>
      </c>
      <c r="D109" s="75">
        <v>40000010101</v>
      </c>
      <c r="E109" s="56">
        <v>3101</v>
      </c>
      <c r="F109" s="54">
        <v>10721300</v>
      </c>
      <c r="G109" s="86" t="s">
        <v>871</v>
      </c>
      <c r="H109" s="117">
        <v>35000000</v>
      </c>
      <c r="I109" s="263"/>
      <c r="J109" s="118"/>
      <c r="K109" s="130">
        <f t="shared" si="1"/>
        <v>35000000</v>
      </c>
      <c r="L109" s="204" t="s">
        <v>2555</v>
      </c>
    </row>
    <row r="110" spans="1:12" ht="51" x14ac:dyDescent="0.35">
      <c r="A110" s="54">
        <v>23020106</v>
      </c>
      <c r="B110" s="435" t="s">
        <v>2893</v>
      </c>
      <c r="C110" s="54">
        <v>70740</v>
      </c>
      <c r="D110" s="75">
        <v>40000010101</v>
      </c>
      <c r="E110" s="56">
        <v>3101</v>
      </c>
      <c r="F110" s="54">
        <v>10720700</v>
      </c>
      <c r="G110" s="86" t="s">
        <v>873</v>
      </c>
      <c r="H110" s="117">
        <v>7500000</v>
      </c>
      <c r="I110" s="263"/>
      <c r="J110" s="118"/>
      <c r="K110" s="130">
        <f t="shared" si="1"/>
        <v>7500000</v>
      </c>
      <c r="L110" s="204" t="s">
        <v>2555</v>
      </c>
    </row>
    <row r="111" spans="1:12" ht="51" x14ac:dyDescent="0.35">
      <c r="A111" s="54">
        <v>23020106</v>
      </c>
      <c r="B111" s="435" t="s">
        <v>2893</v>
      </c>
      <c r="C111" s="54">
        <v>70740</v>
      </c>
      <c r="D111" s="75">
        <v>40000010101</v>
      </c>
      <c r="E111" s="56">
        <v>3101</v>
      </c>
      <c r="F111" s="54">
        <v>10720503</v>
      </c>
      <c r="G111" s="86" t="s">
        <v>874</v>
      </c>
      <c r="H111" s="117">
        <v>50000000</v>
      </c>
      <c r="I111" s="263"/>
      <c r="J111" s="122"/>
      <c r="K111" s="130">
        <f t="shared" si="1"/>
        <v>50000000</v>
      </c>
      <c r="L111" s="204" t="s">
        <v>2555</v>
      </c>
    </row>
    <row r="112" spans="1:12" ht="51" x14ac:dyDescent="0.35">
      <c r="A112" s="54">
        <v>23020106</v>
      </c>
      <c r="B112" s="435" t="s">
        <v>2893</v>
      </c>
      <c r="C112" s="54">
        <v>70740</v>
      </c>
      <c r="D112" s="75">
        <v>40000010101</v>
      </c>
      <c r="E112" s="56">
        <v>3101</v>
      </c>
      <c r="F112" s="54">
        <v>10731908</v>
      </c>
      <c r="G112" s="86" t="s">
        <v>875</v>
      </c>
      <c r="H112" s="117">
        <v>50000000</v>
      </c>
      <c r="I112" s="263"/>
      <c r="J112" s="122"/>
      <c r="K112" s="130">
        <f t="shared" si="1"/>
        <v>50000000</v>
      </c>
      <c r="L112" s="204" t="s">
        <v>2555</v>
      </c>
    </row>
    <row r="113" spans="1:12" ht="51" x14ac:dyDescent="0.35">
      <c r="A113" s="54">
        <v>23020106</v>
      </c>
      <c r="B113" s="435" t="s">
        <v>2893</v>
      </c>
      <c r="C113" s="54">
        <v>70740</v>
      </c>
      <c r="D113" s="75">
        <v>40000010101</v>
      </c>
      <c r="E113" s="56">
        <v>3101</v>
      </c>
      <c r="F113" s="54">
        <v>10710904</v>
      </c>
      <c r="G113" s="86" t="s">
        <v>876</v>
      </c>
      <c r="H113" s="117">
        <v>50000000</v>
      </c>
      <c r="I113" s="263"/>
      <c r="J113" s="122"/>
      <c r="K113" s="130">
        <f t="shared" si="1"/>
        <v>50000000</v>
      </c>
      <c r="L113" s="204" t="s">
        <v>2555</v>
      </c>
    </row>
    <row r="114" spans="1:12" ht="51" x14ac:dyDescent="0.35">
      <c r="A114" s="54">
        <v>23020106</v>
      </c>
      <c r="B114" s="435" t="s">
        <v>2893</v>
      </c>
      <c r="C114" s="54">
        <v>70740</v>
      </c>
      <c r="D114" s="75">
        <v>40000010101</v>
      </c>
      <c r="E114" s="56">
        <v>3101</v>
      </c>
      <c r="F114" s="54">
        <v>10710904</v>
      </c>
      <c r="G114" s="86" t="s">
        <v>877</v>
      </c>
      <c r="H114" s="117">
        <v>5000000</v>
      </c>
      <c r="I114" s="263"/>
      <c r="J114" s="118"/>
      <c r="K114" s="130">
        <f t="shared" si="1"/>
        <v>5000000</v>
      </c>
      <c r="L114" s="204" t="s">
        <v>2555</v>
      </c>
    </row>
    <row r="115" spans="1:12" ht="51" x14ac:dyDescent="0.35">
      <c r="A115" s="54">
        <v>23020106</v>
      </c>
      <c r="B115" s="435" t="s">
        <v>2893</v>
      </c>
      <c r="C115" s="54">
        <v>70740</v>
      </c>
      <c r="D115" s="75">
        <v>40000010101</v>
      </c>
      <c r="E115" s="56">
        <v>3101</v>
      </c>
      <c r="F115" s="54">
        <v>10720602</v>
      </c>
      <c r="G115" s="86" t="s">
        <v>878</v>
      </c>
      <c r="H115" s="117">
        <v>30000000</v>
      </c>
      <c r="I115" s="263"/>
      <c r="J115" s="122"/>
      <c r="K115" s="130">
        <f t="shared" si="1"/>
        <v>30000000</v>
      </c>
      <c r="L115" s="204" t="s">
        <v>2555</v>
      </c>
    </row>
    <row r="116" spans="1:12" ht="51" x14ac:dyDescent="0.35">
      <c r="A116" s="54">
        <v>23020106</v>
      </c>
      <c r="B116" s="435" t="s">
        <v>2893</v>
      </c>
      <c r="C116" s="54">
        <v>70740</v>
      </c>
      <c r="D116" s="75">
        <v>40000020105</v>
      </c>
      <c r="E116" s="56">
        <v>3101</v>
      </c>
      <c r="F116" s="54">
        <v>10710904</v>
      </c>
      <c r="G116" s="86" t="s">
        <v>879</v>
      </c>
      <c r="H116" s="117">
        <v>1000000</v>
      </c>
      <c r="I116" s="263"/>
      <c r="J116" s="118"/>
      <c r="K116" s="130">
        <f t="shared" si="1"/>
        <v>1000000</v>
      </c>
      <c r="L116" s="204" t="s">
        <v>2555</v>
      </c>
    </row>
    <row r="117" spans="1:12" ht="51" x14ac:dyDescent="0.35">
      <c r="A117" s="54">
        <v>23020106</v>
      </c>
      <c r="B117" s="435" t="s">
        <v>2893</v>
      </c>
      <c r="C117" s="54">
        <v>70740</v>
      </c>
      <c r="D117" s="75">
        <v>40000010106</v>
      </c>
      <c r="E117" s="56">
        <v>3101</v>
      </c>
      <c r="F117" s="54">
        <v>10721300</v>
      </c>
      <c r="G117" s="86" t="s">
        <v>880</v>
      </c>
      <c r="H117" s="117">
        <v>5000000</v>
      </c>
      <c r="I117" s="263"/>
      <c r="J117" s="118"/>
      <c r="K117" s="130">
        <f t="shared" si="1"/>
        <v>5000000</v>
      </c>
      <c r="L117" s="204" t="s">
        <v>2555</v>
      </c>
    </row>
    <row r="118" spans="1:12" ht="51" x14ac:dyDescent="0.35">
      <c r="A118" s="54">
        <v>23020106</v>
      </c>
      <c r="B118" s="435" t="s">
        <v>2893</v>
      </c>
      <c r="C118" s="54">
        <v>70740</v>
      </c>
      <c r="D118" s="75">
        <v>40000010106</v>
      </c>
      <c r="E118" s="56">
        <v>3101</v>
      </c>
      <c r="F118" s="54">
        <v>10721300</v>
      </c>
      <c r="G118" s="86" t="s">
        <v>881</v>
      </c>
      <c r="H118" s="117">
        <v>50000000</v>
      </c>
      <c r="I118" s="263"/>
      <c r="J118" s="122">
        <v>-25000000</v>
      </c>
      <c r="K118" s="130">
        <f t="shared" si="1"/>
        <v>25000000</v>
      </c>
      <c r="L118" s="204" t="s">
        <v>2555</v>
      </c>
    </row>
    <row r="119" spans="1:12" ht="51" x14ac:dyDescent="0.35">
      <c r="A119" s="54">
        <v>23020106</v>
      </c>
      <c r="B119" s="435" t="s">
        <v>2893</v>
      </c>
      <c r="C119" s="54">
        <v>70740</v>
      </c>
      <c r="D119" s="75">
        <v>40000010106</v>
      </c>
      <c r="E119" s="56">
        <v>3101</v>
      </c>
      <c r="F119" s="54">
        <v>10731808</v>
      </c>
      <c r="G119" s="86" t="s">
        <v>882</v>
      </c>
      <c r="H119" s="117">
        <v>41000000</v>
      </c>
      <c r="I119" s="263"/>
      <c r="J119" s="122">
        <v>-20000000</v>
      </c>
      <c r="K119" s="130">
        <f t="shared" si="1"/>
        <v>21000000</v>
      </c>
      <c r="L119" s="204" t="s">
        <v>2555</v>
      </c>
    </row>
    <row r="120" spans="1:12" ht="51" x14ac:dyDescent="0.35">
      <c r="A120" s="54">
        <v>23020106</v>
      </c>
      <c r="B120" s="435" t="s">
        <v>2893</v>
      </c>
      <c r="C120" s="54">
        <v>70740</v>
      </c>
      <c r="D120" s="75">
        <v>40000010106</v>
      </c>
      <c r="E120" s="56">
        <v>3101</v>
      </c>
      <c r="F120" s="54">
        <v>10720602</v>
      </c>
      <c r="G120" s="86" t="s">
        <v>883</v>
      </c>
      <c r="H120" s="117">
        <v>2000000</v>
      </c>
      <c r="I120" s="263"/>
      <c r="J120" s="118"/>
      <c r="K120" s="130">
        <f t="shared" si="1"/>
        <v>2000000</v>
      </c>
      <c r="L120" s="204" t="s">
        <v>2555</v>
      </c>
    </row>
    <row r="121" spans="1:12" ht="51" x14ac:dyDescent="0.35">
      <c r="A121" s="54">
        <v>23020106</v>
      </c>
      <c r="B121" s="435" t="s">
        <v>2893</v>
      </c>
      <c r="C121" s="54">
        <v>70740</v>
      </c>
      <c r="D121" s="75">
        <v>40000010101</v>
      </c>
      <c r="E121" s="56">
        <v>3101</v>
      </c>
      <c r="F121" s="54">
        <v>10720801</v>
      </c>
      <c r="G121" s="86" t="s">
        <v>884</v>
      </c>
      <c r="H121" s="117">
        <v>35000000</v>
      </c>
      <c r="I121" s="263"/>
      <c r="J121" s="122">
        <v>-20000000</v>
      </c>
      <c r="K121" s="130">
        <f t="shared" si="1"/>
        <v>15000000</v>
      </c>
      <c r="L121" s="204" t="s">
        <v>2555</v>
      </c>
    </row>
    <row r="122" spans="1:12" ht="102" x14ac:dyDescent="0.35">
      <c r="A122" s="78">
        <v>23020106</v>
      </c>
      <c r="B122" s="435" t="s">
        <v>2893</v>
      </c>
      <c r="C122" s="78">
        <v>70740</v>
      </c>
      <c r="D122" s="79">
        <v>40000010101</v>
      </c>
      <c r="E122" s="80">
        <v>3101</v>
      </c>
      <c r="F122" s="78">
        <v>10720801</v>
      </c>
      <c r="G122" s="91" t="s">
        <v>885</v>
      </c>
      <c r="H122" s="130">
        <v>30000000</v>
      </c>
      <c r="I122" s="262"/>
      <c r="J122" s="616">
        <v>-20000000</v>
      </c>
      <c r="K122" s="130">
        <f t="shared" si="1"/>
        <v>10000000</v>
      </c>
      <c r="L122" s="210" t="s">
        <v>2555</v>
      </c>
    </row>
    <row r="123" spans="1:12" ht="102" hidden="1" x14ac:dyDescent="0.35">
      <c r="A123" s="23">
        <v>23020106</v>
      </c>
      <c r="B123" s="435" t="s">
        <v>2893</v>
      </c>
      <c r="C123" s="23">
        <v>70740</v>
      </c>
      <c r="D123" s="46">
        <v>40000010101</v>
      </c>
      <c r="E123" s="25">
        <v>3101</v>
      </c>
      <c r="F123" s="23">
        <v>10711101</v>
      </c>
      <c r="G123" s="47" t="s">
        <v>886</v>
      </c>
      <c r="H123" s="106">
        <v>30000000</v>
      </c>
      <c r="I123" s="260"/>
      <c r="J123" s="115">
        <v>-20000000</v>
      </c>
      <c r="K123" s="99">
        <f t="shared" si="1"/>
        <v>10000000</v>
      </c>
      <c r="L123" s="199"/>
    </row>
    <row r="124" spans="1:12" ht="102" hidden="1" x14ac:dyDescent="0.35">
      <c r="A124" s="23">
        <v>23020106</v>
      </c>
      <c r="B124" s="435" t="s">
        <v>2893</v>
      </c>
      <c r="C124" s="23">
        <v>70740</v>
      </c>
      <c r="D124" s="46">
        <v>40000010101</v>
      </c>
      <c r="E124" s="25">
        <v>3101</v>
      </c>
      <c r="F124" s="23">
        <v>10711201</v>
      </c>
      <c r="G124" s="47" t="s">
        <v>887</v>
      </c>
      <c r="H124" s="106">
        <v>30000000</v>
      </c>
      <c r="I124" s="260"/>
      <c r="J124" s="115">
        <v>-20000000</v>
      </c>
      <c r="K124" s="99">
        <f t="shared" si="1"/>
        <v>10000000</v>
      </c>
      <c r="L124" s="199"/>
    </row>
    <row r="125" spans="1:12" ht="102" hidden="1" x14ac:dyDescent="0.35">
      <c r="A125" s="23">
        <v>23020106</v>
      </c>
      <c r="B125" s="435" t="s">
        <v>2893</v>
      </c>
      <c r="C125" s="23">
        <v>70740</v>
      </c>
      <c r="D125" s="46">
        <v>40000010101</v>
      </c>
      <c r="E125" s="25">
        <v>3101</v>
      </c>
      <c r="F125" s="23">
        <v>10722009</v>
      </c>
      <c r="G125" s="47" t="s">
        <v>888</v>
      </c>
      <c r="H125" s="106">
        <v>30000000</v>
      </c>
      <c r="I125" s="260"/>
      <c r="J125" s="115">
        <v>-20000000</v>
      </c>
      <c r="K125" s="99">
        <f t="shared" si="1"/>
        <v>10000000</v>
      </c>
      <c r="L125" s="199"/>
    </row>
    <row r="126" spans="1:12" ht="102" hidden="1" x14ac:dyDescent="0.35">
      <c r="A126" s="23">
        <v>23020106</v>
      </c>
      <c r="B126" s="435" t="s">
        <v>2893</v>
      </c>
      <c r="C126" s="23">
        <v>70740</v>
      </c>
      <c r="D126" s="46">
        <v>40000010101</v>
      </c>
      <c r="E126" s="25">
        <v>3101</v>
      </c>
      <c r="F126" s="23">
        <v>10730203</v>
      </c>
      <c r="G126" s="47" t="s">
        <v>889</v>
      </c>
      <c r="H126" s="106">
        <v>30000000</v>
      </c>
      <c r="I126" s="260"/>
      <c r="J126" s="115">
        <v>-20000000</v>
      </c>
      <c r="K126" s="99">
        <f t="shared" si="1"/>
        <v>10000000</v>
      </c>
      <c r="L126" s="199"/>
    </row>
    <row r="127" spans="1:12" ht="102" hidden="1" x14ac:dyDescent="0.35">
      <c r="A127" s="23">
        <v>23020106</v>
      </c>
      <c r="B127" s="435" t="s">
        <v>2893</v>
      </c>
      <c r="C127" s="23">
        <v>70740</v>
      </c>
      <c r="D127" s="46">
        <v>40000010101</v>
      </c>
      <c r="E127" s="25">
        <v>3101</v>
      </c>
      <c r="F127" s="23">
        <v>10731510</v>
      </c>
      <c r="G127" s="47" t="s">
        <v>890</v>
      </c>
      <c r="H127" s="106">
        <v>30000000</v>
      </c>
      <c r="I127" s="260"/>
      <c r="J127" s="115">
        <v>-20000000</v>
      </c>
      <c r="K127" s="99">
        <f t="shared" si="1"/>
        <v>10000000</v>
      </c>
      <c r="L127" s="199"/>
    </row>
    <row r="128" spans="1:12" ht="102" hidden="1" x14ac:dyDescent="0.35">
      <c r="A128" s="23">
        <v>23020106</v>
      </c>
      <c r="B128" s="435" t="s">
        <v>2893</v>
      </c>
      <c r="C128" s="23">
        <v>70740</v>
      </c>
      <c r="D128" s="46">
        <v>40000010101</v>
      </c>
      <c r="E128" s="25">
        <v>3101</v>
      </c>
      <c r="F128" s="23">
        <v>10710904</v>
      </c>
      <c r="G128" s="47" t="s">
        <v>891</v>
      </c>
      <c r="H128" s="106">
        <v>30000000</v>
      </c>
      <c r="I128" s="260"/>
      <c r="J128" s="115">
        <v>-20000000</v>
      </c>
      <c r="K128" s="99">
        <f t="shared" si="1"/>
        <v>10000000</v>
      </c>
      <c r="L128" s="199"/>
    </row>
    <row r="129" spans="1:12" ht="102" hidden="1" x14ac:dyDescent="0.35">
      <c r="A129" s="23">
        <v>23020106</v>
      </c>
      <c r="B129" s="435" t="s">
        <v>2893</v>
      </c>
      <c r="C129" s="23">
        <v>70740</v>
      </c>
      <c r="D129" s="46">
        <v>40000010101</v>
      </c>
      <c r="E129" s="25">
        <v>3101</v>
      </c>
      <c r="F129" s="23">
        <v>10712103</v>
      </c>
      <c r="G129" s="47" t="s">
        <v>892</v>
      </c>
      <c r="H129" s="106">
        <v>30000000</v>
      </c>
      <c r="I129" s="260"/>
      <c r="J129" s="115">
        <v>-20000000</v>
      </c>
      <c r="K129" s="99">
        <f t="shared" si="1"/>
        <v>10000000</v>
      </c>
      <c r="L129" s="199"/>
    </row>
    <row r="130" spans="1:12" ht="102" hidden="1" x14ac:dyDescent="0.35">
      <c r="A130" s="23">
        <v>23020106</v>
      </c>
      <c r="B130" s="435" t="s">
        <v>2893</v>
      </c>
      <c r="C130" s="23">
        <v>70740</v>
      </c>
      <c r="D130" s="46">
        <v>40000010101</v>
      </c>
      <c r="E130" s="25">
        <v>3101</v>
      </c>
      <c r="F130" s="23">
        <v>10711001</v>
      </c>
      <c r="G130" s="47" t="s">
        <v>893</v>
      </c>
      <c r="H130" s="106">
        <v>30000000</v>
      </c>
      <c r="I130" s="260"/>
      <c r="J130" s="115">
        <v>-20000000</v>
      </c>
      <c r="K130" s="99">
        <f t="shared" si="1"/>
        <v>10000000</v>
      </c>
      <c r="L130" s="199"/>
    </row>
    <row r="131" spans="1:12" ht="102" hidden="1" x14ac:dyDescent="0.35">
      <c r="A131" s="23">
        <v>23020106</v>
      </c>
      <c r="B131" s="435" t="s">
        <v>2893</v>
      </c>
      <c r="C131" s="23">
        <v>70740</v>
      </c>
      <c r="D131" s="46">
        <v>40000010101</v>
      </c>
      <c r="E131" s="25">
        <v>3101</v>
      </c>
      <c r="F131" s="23">
        <v>10712203</v>
      </c>
      <c r="G131" s="47" t="s">
        <v>894</v>
      </c>
      <c r="H131" s="106">
        <v>30000000</v>
      </c>
      <c r="I131" s="260"/>
      <c r="J131" s="115">
        <v>-20000000</v>
      </c>
      <c r="K131" s="99">
        <f t="shared" ref="K131:K194" si="2">SUM(H131,J131)</f>
        <v>10000000</v>
      </c>
      <c r="L131" s="199"/>
    </row>
    <row r="132" spans="1:12" ht="102" hidden="1" x14ac:dyDescent="0.35">
      <c r="A132" s="23">
        <v>23020106</v>
      </c>
      <c r="B132" s="435" t="s">
        <v>2893</v>
      </c>
      <c r="C132" s="23">
        <v>70740</v>
      </c>
      <c r="D132" s="46">
        <v>40000010101</v>
      </c>
      <c r="E132" s="25">
        <v>3101</v>
      </c>
      <c r="F132" s="23">
        <v>10720408</v>
      </c>
      <c r="G132" s="47" t="s">
        <v>895</v>
      </c>
      <c r="H132" s="106">
        <v>30000000</v>
      </c>
      <c r="I132" s="260"/>
      <c r="J132" s="115">
        <v>-20000000</v>
      </c>
      <c r="K132" s="99">
        <f t="shared" si="2"/>
        <v>10000000</v>
      </c>
      <c r="L132" s="199"/>
    </row>
    <row r="133" spans="1:12" ht="102" hidden="1" x14ac:dyDescent="0.35">
      <c r="A133" s="23">
        <v>23020106</v>
      </c>
      <c r="B133" s="435" t="s">
        <v>2893</v>
      </c>
      <c r="C133" s="23">
        <v>70740</v>
      </c>
      <c r="D133" s="46">
        <v>40000010101</v>
      </c>
      <c r="E133" s="25">
        <v>3101</v>
      </c>
      <c r="F133" s="23">
        <v>10720702</v>
      </c>
      <c r="G133" s="47" t="s">
        <v>896</v>
      </c>
      <c r="H133" s="106">
        <v>30000000</v>
      </c>
      <c r="I133" s="260"/>
      <c r="J133" s="115">
        <v>-20000000</v>
      </c>
      <c r="K133" s="99">
        <f t="shared" si="2"/>
        <v>10000000</v>
      </c>
      <c r="L133" s="199"/>
    </row>
    <row r="134" spans="1:12" ht="102" hidden="1" x14ac:dyDescent="0.35">
      <c r="A134" s="23">
        <v>23020106</v>
      </c>
      <c r="B134" s="435" t="s">
        <v>2893</v>
      </c>
      <c r="C134" s="23">
        <v>70740</v>
      </c>
      <c r="D134" s="46">
        <v>40000010101</v>
      </c>
      <c r="E134" s="25">
        <v>3101</v>
      </c>
      <c r="F134" s="23">
        <v>10730104</v>
      </c>
      <c r="G134" s="47" t="s">
        <v>897</v>
      </c>
      <c r="H134" s="106">
        <v>30000000</v>
      </c>
      <c r="I134" s="260"/>
      <c r="J134" s="115">
        <v>-20000000</v>
      </c>
      <c r="K134" s="99">
        <f t="shared" si="2"/>
        <v>10000000</v>
      </c>
      <c r="L134" s="199"/>
    </row>
    <row r="135" spans="1:12" ht="102" hidden="1" x14ac:dyDescent="0.35">
      <c r="A135" s="23">
        <v>23020106</v>
      </c>
      <c r="B135" s="435" t="s">
        <v>2893</v>
      </c>
      <c r="C135" s="23">
        <v>70740</v>
      </c>
      <c r="D135" s="46">
        <v>40000010101</v>
      </c>
      <c r="E135" s="25">
        <v>3101</v>
      </c>
      <c r="F135" s="23">
        <v>10731406</v>
      </c>
      <c r="G135" s="47" t="s">
        <v>898</v>
      </c>
      <c r="H135" s="106">
        <v>30000000</v>
      </c>
      <c r="I135" s="260"/>
      <c r="J135" s="115">
        <v>-20000000</v>
      </c>
      <c r="K135" s="99">
        <f t="shared" si="2"/>
        <v>10000000</v>
      </c>
      <c r="L135" s="199"/>
    </row>
    <row r="136" spans="1:12" ht="102" hidden="1" x14ac:dyDescent="0.35">
      <c r="A136" s="23">
        <v>23020106</v>
      </c>
      <c r="B136" s="435" t="s">
        <v>2893</v>
      </c>
      <c r="C136" s="23">
        <v>70740</v>
      </c>
      <c r="D136" s="46">
        <v>40000010106</v>
      </c>
      <c r="E136" s="25">
        <v>3101</v>
      </c>
      <c r="F136" s="23">
        <v>10720500</v>
      </c>
      <c r="G136" s="47" t="s">
        <v>899</v>
      </c>
      <c r="H136" s="101">
        <v>50000000</v>
      </c>
      <c r="I136" s="255"/>
      <c r="J136" s="115">
        <v>-25000000</v>
      </c>
      <c r="K136" s="99">
        <f t="shared" si="2"/>
        <v>25000000</v>
      </c>
      <c r="L136" s="199"/>
    </row>
    <row r="137" spans="1:12" ht="102" hidden="1" x14ac:dyDescent="0.35">
      <c r="A137" s="23">
        <v>23020106</v>
      </c>
      <c r="B137" s="435" t="s">
        <v>2893</v>
      </c>
      <c r="C137" s="23">
        <v>70740</v>
      </c>
      <c r="D137" s="46">
        <v>40000010106</v>
      </c>
      <c r="E137" s="25">
        <v>3101</v>
      </c>
      <c r="F137" s="23">
        <v>10720501</v>
      </c>
      <c r="G137" s="47" t="s">
        <v>900</v>
      </c>
      <c r="H137" s="106">
        <v>50000000</v>
      </c>
      <c r="I137" s="260"/>
      <c r="J137" s="115">
        <v>-25000000</v>
      </c>
      <c r="K137" s="99">
        <f t="shared" si="2"/>
        <v>25000000</v>
      </c>
      <c r="L137" s="199"/>
    </row>
    <row r="138" spans="1:12" ht="102" hidden="1" x14ac:dyDescent="0.35">
      <c r="A138" s="23">
        <v>23020106</v>
      </c>
      <c r="B138" s="435" t="s">
        <v>2893</v>
      </c>
      <c r="C138" s="23">
        <v>70740</v>
      </c>
      <c r="D138" s="46">
        <v>40000010106</v>
      </c>
      <c r="E138" s="25">
        <v>3101</v>
      </c>
      <c r="F138" s="23">
        <v>10710904</v>
      </c>
      <c r="G138" s="47" t="s">
        <v>901</v>
      </c>
      <c r="H138" s="106">
        <v>50000000</v>
      </c>
      <c r="I138" s="260"/>
      <c r="J138" s="115">
        <v>-25000000</v>
      </c>
      <c r="K138" s="99">
        <f t="shared" si="2"/>
        <v>25000000</v>
      </c>
      <c r="L138" s="199"/>
    </row>
    <row r="139" spans="1:12" ht="51" x14ac:dyDescent="0.35">
      <c r="A139" s="54">
        <v>23020106</v>
      </c>
      <c r="B139" s="435" t="s">
        <v>2893</v>
      </c>
      <c r="C139" s="54">
        <v>70740</v>
      </c>
      <c r="D139" s="75">
        <v>40000010106</v>
      </c>
      <c r="E139" s="56">
        <v>3101</v>
      </c>
      <c r="F139" s="54">
        <v>10720600</v>
      </c>
      <c r="G139" s="86" t="s">
        <v>902</v>
      </c>
      <c r="H139" s="117">
        <v>5000000</v>
      </c>
      <c r="I139" s="263"/>
      <c r="J139" s="118"/>
      <c r="K139" s="130">
        <f t="shared" si="2"/>
        <v>5000000</v>
      </c>
      <c r="L139" s="204" t="s">
        <v>2555</v>
      </c>
    </row>
    <row r="140" spans="1:12" ht="102" x14ac:dyDescent="0.35">
      <c r="A140" s="54">
        <v>23020106</v>
      </c>
      <c r="B140" s="435" t="s">
        <v>2893</v>
      </c>
      <c r="C140" s="54">
        <v>70740</v>
      </c>
      <c r="D140" s="75">
        <v>40000010101</v>
      </c>
      <c r="E140" s="56">
        <v>3101</v>
      </c>
      <c r="F140" s="54">
        <v>10720500</v>
      </c>
      <c r="G140" s="86" t="s">
        <v>903</v>
      </c>
      <c r="H140" s="117">
        <v>50000000</v>
      </c>
      <c r="I140" s="263"/>
      <c r="J140" s="122">
        <v>-20000000</v>
      </c>
      <c r="K140" s="130">
        <f t="shared" si="2"/>
        <v>30000000</v>
      </c>
      <c r="L140" s="204" t="s">
        <v>2555</v>
      </c>
    </row>
    <row r="141" spans="1:12" ht="102" hidden="1" x14ac:dyDescent="0.35">
      <c r="A141" s="23">
        <v>23020106</v>
      </c>
      <c r="B141" s="435" t="s">
        <v>2893</v>
      </c>
      <c r="C141" s="23">
        <v>70740</v>
      </c>
      <c r="D141" s="46">
        <v>40000010101</v>
      </c>
      <c r="E141" s="25">
        <v>3101</v>
      </c>
      <c r="F141" s="23">
        <v>10720501</v>
      </c>
      <c r="G141" s="47" t="s">
        <v>904</v>
      </c>
      <c r="H141" s="106">
        <v>50000000</v>
      </c>
      <c r="I141" s="260"/>
      <c r="J141" s="115">
        <v>-25000000</v>
      </c>
      <c r="K141" s="99">
        <f t="shared" si="2"/>
        <v>25000000</v>
      </c>
      <c r="L141" s="199"/>
    </row>
    <row r="142" spans="1:12" ht="102" hidden="1" x14ac:dyDescent="0.35">
      <c r="A142" s="23">
        <v>23020106</v>
      </c>
      <c r="B142" s="435" t="s">
        <v>2893</v>
      </c>
      <c r="C142" s="23">
        <v>70740</v>
      </c>
      <c r="D142" s="46">
        <v>40000010101</v>
      </c>
      <c r="E142" s="25">
        <v>3101</v>
      </c>
      <c r="F142" s="23">
        <v>10710904</v>
      </c>
      <c r="G142" s="47" t="s">
        <v>905</v>
      </c>
      <c r="H142" s="106">
        <v>50000000</v>
      </c>
      <c r="I142" s="260"/>
      <c r="J142" s="115">
        <v>-25000000</v>
      </c>
      <c r="K142" s="99">
        <f t="shared" si="2"/>
        <v>25000000</v>
      </c>
      <c r="L142" s="199"/>
    </row>
    <row r="143" spans="1:12" ht="76.5" x14ac:dyDescent="0.35">
      <c r="A143" s="54">
        <v>23020106</v>
      </c>
      <c r="B143" s="435" t="s">
        <v>2893</v>
      </c>
      <c r="C143" s="54">
        <v>70740</v>
      </c>
      <c r="D143" s="75">
        <v>40000010106</v>
      </c>
      <c r="E143" s="56">
        <v>3101</v>
      </c>
      <c r="F143" s="54">
        <v>10721300</v>
      </c>
      <c r="G143" s="86" t="s">
        <v>906</v>
      </c>
      <c r="H143" s="117">
        <v>100000000</v>
      </c>
      <c r="I143" s="263">
        <v>109602875.56</v>
      </c>
      <c r="J143" s="122">
        <v>300000000</v>
      </c>
      <c r="K143" s="130">
        <f t="shared" si="2"/>
        <v>400000000</v>
      </c>
      <c r="L143" s="204" t="s">
        <v>2555</v>
      </c>
    </row>
    <row r="144" spans="1:12" ht="51" x14ac:dyDescent="0.35">
      <c r="A144" s="54">
        <v>23020106</v>
      </c>
      <c r="B144" s="435" t="s">
        <v>2893</v>
      </c>
      <c r="C144" s="54">
        <v>70740</v>
      </c>
      <c r="D144" s="75">
        <v>40000010106</v>
      </c>
      <c r="E144" s="56">
        <v>3101</v>
      </c>
      <c r="F144" s="54">
        <v>10720408</v>
      </c>
      <c r="G144" s="86" t="s">
        <v>907</v>
      </c>
      <c r="H144" s="117">
        <v>10000000</v>
      </c>
      <c r="I144" s="263"/>
      <c r="J144" s="118"/>
      <c r="K144" s="130">
        <f t="shared" si="2"/>
        <v>10000000</v>
      </c>
      <c r="L144" s="204" t="s">
        <v>2555</v>
      </c>
    </row>
    <row r="145" spans="1:12" ht="76.5" x14ac:dyDescent="0.35">
      <c r="A145" s="54">
        <v>23020106</v>
      </c>
      <c r="B145" s="435" t="s">
        <v>2893</v>
      </c>
      <c r="C145" s="54">
        <v>70740</v>
      </c>
      <c r="D145" s="75">
        <v>40000010102</v>
      </c>
      <c r="E145" s="56">
        <v>3101</v>
      </c>
      <c r="F145" s="54">
        <v>10721300</v>
      </c>
      <c r="G145" s="86" t="s">
        <v>912</v>
      </c>
      <c r="H145" s="117">
        <v>10000000</v>
      </c>
      <c r="I145" s="263"/>
      <c r="J145" s="118"/>
      <c r="K145" s="130">
        <f t="shared" si="2"/>
        <v>10000000</v>
      </c>
      <c r="L145" s="204" t="s">
        <v>2555</v>
      </c>
    </row>
    <row r="146" spans="1:12" ht="51" x14ac:dyDescent="0.35">
      <c r="A146" s="54">
        <v>23020106</v>
      </c>
      <c r="B146" s="435" t="s">
        <v>2893</v>
      </c>
      <c r="C146" s="54">
        <v>70740</v>
      </c>
      <c r="D146" s="75">
        <v>40000010106</v>
      </c>
      <c r="E146" s="56">
        <v>3101</v>
      </c>
      <c r="F146" s="54">
        <v>10721300</v>
      </c>
      <c r="G146" s="86" t="s">
        <v>913</v>
      </c>
      <c r="H146" s="117">
        <v>10000000</v>
      </c>
      <c r="I146" s="263"/>
      <c r="J146" s="118"/>
      <c r="K146" s="130">
        <f t="shared" si="2"/>
        <v>10000000</v>
      </c>
      <c r="L146" s="204" t="s">
        <v>2555</v>
      </c>
    </row>
    <row r="147" spans="1:12" ht="51" hidden="1" x14ac:dyDescent="0.35">
      <c r="A147" s="23">
        <v>23020106</v>
      </c>
      <c r="B147" s="435" t="s">
        <v>2893</v>
      </c>
      <c r="C147" s="23">
        <v>70740</v>
      </c>
      <c r="D147" s="46">
        <v>40000010106</v>
      </c>
      <c r="E147" s="25">
        <v>3101</v>
      </c>
      <c r="F147" s="23">
        <v>10721300</v>
      </c>
      <c r="G147" s="47" t="s">
        <v>931</v>
      </c>
      <c r="H147" s="101"/>
      <c r="I147" s="255"/>
      <c r="J147" s="106"/>
      <c r="K147" s="114">
        <f t="shared" si="2"/>
        <v>0</v>
      </c>
      <c r="L147" s="199"/>
    </row>
    <row r="148" spans="1:12" ht="51" x14ac:dyDescent="0.35">
      <c r="A148" s="54">
        <v>23020106</v>
      </c>
      <c r="B148" s="435" t="s">
        <v>2893</v>
      </c>
      <c r="C148" s="54">
        <v>70740</v>
      </c>
      <c r="D148" s="75">
        <v>40000010106</v>
      </c>
      <c r="E148" s="56">
        <v>3101</v>
      </c>
      <c r="F148" s="54">
        <v>10721300</v>
      </c>
      <c r="G148" s="86" t="s">
        <v>935</v>
      </c>
      <c r="H148" s="117">
        <v>50000000</v>
      </c>
      <c r="I148" s="263"/>
      <c r="J148" s="122">
        <v>-25000000</v>
      </c>
      <c r="K148" s="130">
        <f t="shared" si="2"/>
        <v>25000000</v>
      </c>
      <c r="L148" s="204" t="s">
        <v>2555</v>
      </c>
    </row>
    <row r="149" spans="1:12" ht="51" x14ac:dyDescent="0.35">
      <c r="A149" s="54">
        <v>23020106</v>
      </c>
      <c r="B149" s="435" t="s">
        <v>2893</v>
      </c>
      <c r="C149" s="54">
        <v>70443</v>
      </c>
      <c r="D149" s="75">
        <v>30000020106</v>
      </c>
      <c r="E149" s="56">
        <v>3101</v>
      </c>
      <c r="F149" s="54">
        <v>10721300</v>
      </c>
      <c r="G149" s="57" t="s">
        <v>948</v>
      </c>
      <c r="H149" s="117">
        <v>10000000</v>
      </c>
      <c r="I149" s="263"/>
      <c r="J149" s="118"/>
      <c r="K149" s="130">
        <f t="shared" si="2"/>
        <v>10000000</v>
      </c>
      <c r="L149" s="204" t="s">
        <v>2555</v>
      </c>
    </row>
    <row r="150" spans="1:12" hidden="1" x14ac:dyDescent="0.35">
      <c r="A150" s="23">
        <v>23020106</v>
      </c>
      <c r="B150" s="435" t="s">
        <v>2893</v>
      </c>
      <c r="C150" s="23">
        <v>70443</v>
      </c>
      <c r="D150" s="46">
        <v>30000020106</v>
      </c>
      <c r="E150" s="25">
        <v>3101</v>
      </c>
      <c r="F150" s="23">
        <v>10721300</v>
      </c>
      <c r="G150" s="26" t="s">
        <v>949</v>
      </c>
      <c r="H150" s="106">
        <v>10000000</v>
      </c>
      <c r="I150" s="260"/>
      <c r="J150" s="106"/>
      <c r="K150" s="99">
        <f t="shared" si="2"/>
        <v>10000000</v>
      </c>
      <c r="L150" s="199"/>
    </row>
    <row r="151" spans="1:12" x14ac:dyDescent="0.35">
      <c r="A151" s="54">
        <v>23020106</v>
      </c>
      <c r="B151" s="435" t="s">
        <v>2893</v>
      </c>
      <c r="C151" s="54">
        <v>70740</v>
      </c>
      <c r="D151" s="75">
        <v>40000030102</v>
      </c>
      <c r="E151" s="56">
        <v>3101</v>
      </c>
      <c r="F151" s="54">
        <v>10721300</v>
      </c>
      <c r="G151" s="57" t="s">
        <v>968</v>
      </c>
      <c r="H151" s="58">
        <v>508200</v>
      </c>
      <c r="I151" s="221"/>
      <c r="J151" s="58">
        <v>20190407</v>
      </c>
      <c r="K151" s="81">
        <f t="shared" si="2"/>
        <v>20698607</v>
      </c>
      <c r="L151" s="204" t="s">
        <v>2557</v>
      </c>
    </row>
    <row r="152" spans="1:12" ht="51" hidden="1" x14ac:dyDescent="0.35">
      <c r="A152" s="23">
        <v>23020105</v>
      </c>
      <c r="B152" s="435" t="s">
        <v>2893</v>
      </c>
      <c r="C152" s="23">
        <v>70630</v>
      </c>
      <c r="D152" s="46">
        <v>100000010104</v>
      </c>
      <c r="E152" s="25">
        <v>3101</v>
      </c>
      <c r="F152" s="23">
        <v>10721300</v>
      </c>
      <c r="G152" s="47" t="s">
        <v>598</v>
      </c>
      <c r="H152" s="101">
        <v>4000000</v>
      </c>
      <c r="I152" s="255"/>
      <c r="J152" s="106"/>
      <c r="K152" s="99">
        <f t="shared" si="2"/>
        <v>4000000</v>
      </c>
      <c r="L152" s="200"/>
    </row>
    <row r="153" spans="1:12" ht="51" hidden="1" x14ac:dyDescent="0.35">
      <c r="A153" s="23">
        <v>23020105</v>
      </c>
      <c r="B153" s="435" t="s">
        <v>2893</v>
      </c>
      <c r="C153" s="23">
        <v>70630</v>
      </c>
      <c r="D153" s="46">
        <v>100000010102</v>
      </c>
      <c r="E153" s="25">
        <v>3101</v>
      </c>
      <c r="F153" s="23">
        <v>10721300</v>
      </c>
      <c r="G153" s="47" t="s">
        <v>622</v>
      </c>
      <c r="H153" s="101">
        <v>2550975</v>
      </c>
      <c r="I153" s="255"/>
      <c r="J153" s="101"/>
      <c r="K153" s="99">
        <f t="shared" si="2"/>
        <v>2550975</v>
      </c>
      <c r="L153" s="200"/>
    </row>
    <row r="154" spans="1:12" ht="51" hidden="1" x14ac:dyDescent="0.35">
      <c r="A154" s="23">
        <v>23020105</v>
      </c>
      <c r="B154" s="435" t="s">
        <v>2893</v>
      </c>
      <c r="C154" s="23">
        <v>70630</v>
      </c>
      <c r="D154" s="46">
        <v>100000010102</v>
      </c>
      <c r="E154" s="25">
        <v>3101</v>
      </c>
      <c r="F154" s="23">
        <v>10730100</v>
      </c>
      <c r="G154" s="47" t="s">
        <v>626</v>
      </c>
      <c r="H154" s="27">
        <v>11520000</v>
      </c>
      <c r="I154" s="215"/>
      <c r="J154" s="41">
        <v>-5000000</v>
      </c>
      <c r="K154" s="38">
        <f t="shared" si="2"/>
        <v>6520000</v>
      </c>
      <c r="L154" s="199"/>
    </row>
    <row r="155" spans="1:12" ht="51" hidden="1" x14ac:dyDescent="0.35">
      <c r="A155" s="23">
        <v>23020105</v>
      </c>
      <c r="B155" s="435" t="s">
        <v>2893</v>
      </c>
      <c r="C155" s="23">
        <v>70630</v>
      </c>
      <c r="D155" s="46">
        <v>100000010102</v>
      </c>
      <c r="E155" s="25">
        <v>3101</v>
      </c>
      <c r="F155" s="23">
        <v>10730200</v>
      </c>
      <c r="G155" s="48" t="s">
        <v>627</v>
      </c>
      <c r="H155" s="29">
        <v>9600000</v>
      </c>
      <c r="I155" s="217"/>
      <c r="J155" s="40">
        <v>-5000000</v>
      </c>
      <c r="K155" s="38">
        <f t="shared" si="2"/>
        <v>4600000</v>
      </c>
      <c r="L155" s="199"/>
    </row>
    <row r="156" spans="1:12" ht="51" hidden="1" x14ac:dyDescent="0.35">
      <c r="A156" s="34">
        <v>23020105</v>
      </c>
      <c r="B156" s="435" t="s">
        <v>2893</v>
      </c>
      <c r="C156" s="34">
        <v>70630</v>
      </c>
      <c r="D156" s="49">
        <v>100000010102</v>
      </c>
      <c r="E156" s="36">
        <v>3101</v>
      </c>
      <c r="F156" s="34">
        <v>10730300</v>
      </c>
      <c r="G156" s="50" t="s">
        <v>628</v>
      </c>
      <c r="H156" s="38">
        <v>9600000</v>
      </c>
      <c r="I156" s="218"/>
      <c r="J156" s="44">
        <v>-5000000</v>
      </c>
      <c r="K156" s="38">
        <f t="shared" si="2"/>
        <v>4600000</v>
      </c>
      <c r="L156" s="198"/>
    </row>
    <row r="157" spans="1:12" ht="51" hidden="1" x14ac:dyDescent="0.35">
      <c r="A157" s="23">
        <v>23020105</v>
      </c>
      <c r="B157" s="435" t="s">
        <v>2893</v>
      </c>
      <c r="C157" s="23">
        <v>70630</v>
      </c>
      <c r="D157" s="46">
        <v>100000010102</v>
      </c>
      <c r="E157" s="25">
        <v>3101</v>
      </c>
      <c r="F157" s="23">
        <v>10720400</v>
      </c>
      <c r="G157" s="47" t="s">
        <v>629</v>
      </c>
      <c r="H157" s="27">
        <v>9600000</v>
      </c>
      <c r="I157" s="215"/>
      <c r="J157" s="41">
        <v>-5000000</v>
      </c>
      <c r="K157" s="27">
        <f t="shared" si="2"/>
        <v>4600000</v>
      </c>
      <c r="L157" s="199"/>
    </row>
    <row r="158" spans="1:12" ht="51" hidden="1" x14ac:dyDescent="0.35">
      <c r="A158" s="23">
        <v>23020105</v>
      </c>
      <c r="B158" s="435" t="s">
        <v>2893</v>
      </c>
      <c r="C158" s="23">
        <v>70630</v>
      </c>
      <c r="D158" s="46">
        <v>100000010102</v>
      </c>
      <c r="E158" s="25">
        <v>3101</v>
      </c>
      <c r="F158" s="23">
        <v>10720500</v>
      </c>
      <c r="G158" s="47" t="s">
        <v>630</v>
      </c>
      <c r="H158" s="27">
        <v>11520000</v>
      </c>
      <c r="I158" s="215"/>
      <c r="J158" s="41">
        <v>-5000000</v>
      </c>
      <c r="K158" s="27">
        <f t="shared" si="2"/>
        <v>6520000</v>
      </c>
      <c r="L158" s="199"/>
    </row>
    <row r="159" spans="1:12" ht="51" hidden="1" x14ac:dyDescent="0.35">
      <c r="A159" s="23">
        <v>23020105</v>
      </c>
      <c r="B159" s="435" t="s">
        <v>2893</v>
      </c>
      <c r="C159" s="23">
        <v>70630</v>
      </c>
      <c r="D159" s="46">
        <v>100000010102</v>
      </c>
      <c r="E159" s="25">
        <v>3101</v>
      </c>
      <c r="F159" s="23">
        <v>10720600</v>
      </c>
      <c r="G159" s="47" t="s">
        <v>631</v>
      </c>
      <c r="H159" s="27">
        <v>11520000</v>
      </c>
      <c r="I159" s="215"/>
      <c r="J159" s="41">
        <v>-5000000</v>
      </c>
      <c r="K159" s="27">
        <f t="shared" si="2"/>
        <v>6520000</v>
      </c>
      <c r="L159" s="199"/>
    </row>
    <row r="160" spans="1:12" ht="51" hidden="1" x14ac:dyDescent="0.35">
      <c r="A160" s="23">
        <v>23020105</v>
      </c>
      <c r="B160" s="435" t="s">
        <v>2893</v>
      </c>
      <c r="C160" s="23">
        <v>70630</v>
      </c>
      <c r="D160" s="46">
        <v>100000010102</v>
      </c>
      <c r="E160" s="25">
        <v>3101</v>
      </c>
      <c r="F160" s="23">
        <v>10720700</v>
      </c>
      <c r="G160" s="47" t="s">
        <v>632</v>
      </c>
      <c r="H160" s="27">
        <v>9600000</v>
      </c>
      <c r="I160" s="215"/>
      <c r="J160" s="41">
        <v>-5000000</v>
      </c>
      <c r="K160" s="27">
        <f t="shared" si="2"/>
        <v>4600000</v>
      </c>
      <c r="L160" s="199"/>
    </row>
    <row r="161" spans="1:12" ht="51" hidden="1" x14ac:dyDescent="0.35">
      <c r="A161" s="23">
        <v>23020105</v>
      </c>
      <c r="B161" s="435" t="s">
        <v>2893</v>
      </c>
      <c r="C161" s="23">
        <v>70630</v>
      </c>
      <c r="D161" s="46">
        <v>100000010102</v>
      </c>
      <c r="E161" s="25">
        <v>3101</v>
      </c>
      <c r="F161" s="23">
        <v>10720800</v>
      </c>
      <c r="G161" s="47" t="s">
        <v>633</v>
      </c>
      <c r="H161" s="27">
        <v>9600000</v>
      </c>
      <c r="I161" s="215"/>
      <c r="J161" s="41">
        <v>-5000000</v>
      </c>
      <c r="K161" s="27">
        <f t="shared" si="2"/>
        <v>4600000</v>
      </c>
      <c r="L161" s="199"/>
    </row>
    <row r="162" spans="1:12" ht="51" hidden="1" x14ac:dyDescent="0.35">
      <c r="A162" s="23">
        <v>23020105</v>
      </c>
      <c r="B162" s="435" t="s">
        <v>2893</v>
      </c>
      <c r="C162" s="23">
        <v>70630</v>
      </c>
      <c r="D162" s="46">
        <v>100000010102</v>
      </c>
      <c r="E162" s="25">
        <v>3101</v>
      </c>
      <c r="F162" s="23">
        <v>10710900</v>
      </c>
      <c r="G162" s="47" t="s">
        <v>634</v>
      </c>
      <c r="H162" s="27">
        <v>11520000</v>
      </c>
      <c r="I162" s="215"/>
      <c r="J162" s="41">
        <v>-5000000</v>
      </c>
      <c r="K162" s="27">
        <f t="shared" si="2"/>
        <v>6520000</v>
      </c>
      <c r="L162" s="199"/>
    </row>
    <row r="163" spans="1:12" ht="51" hidden="1" x14ac:dyDescent="0.35">
      <c r="A163" s="23">
        <v>23020105</v>
      </c>
      <c r="B163" s="435" t="s">
        <v>2893</v>
      </c>
      <c r="C163" s="23">
        <v>70630</v>
      </c>
      <c r="D163" s="46">
        <v>100000010102</v>
      </c>
      <c r="E163" s="25">
        <v>3101</v>
      </c>
      <c r="F163" s="23">
        <v>10711000</v>
      </c>
      <c r="G163" s="47" t="s">
        <v>635</v>
      </c>
      <c r="H163" s="27">
        <v>9600000</v>
      </c>
      <c r="I163" s="215"/>
      <c r="J163" s="41">
        <v>-5000000</v>
      </c>
      <c r="K163" s="27">
        <f t="shared" si="2"/>
        <v>4600000</v>
      </c>
      <c r="L163" s="199"/>
    </row>
    <row r="164" spans="1:12" ht="51" hidden="1" x14ac:dyDescent="0.35">
      <c r="A164" s="23">
        <v>23020105</v>
      </c>
      <c r="B164" s="435" t="s">
        <v>2893</v>
      </c>
      <c r="C164" s="23">
        <v>70630</v>
      </c>
      <c r="D164" s="46">
        <v>100000010102</v>
      </c>
      <c r="E164" s="25">
        <v>3101</v>
      </c>
      <c r="F164" s="23">
        <v>10711100</v>
      </c>
      <c r="G164" s="47" t="s">
        <v>636</v>
      </c>
      <c r="H164" s="27">
        <v>13440000</v>
      </c>
      <c r="I164" s="215"/>
      <c r="J164" s="41">
        <v>-5000000</v>
      </c>
      <c r="K164" s="27">
        <f t="shared" si="2"/>
        <v>8440000</v>
      </c>
      <c r="L164" s="199"/>
    </row>
    <row r="165" spans="1:12" ht="51" hidden="1" x14ac:dyDescent="0.35">
      <c r="A165" s="23">
        <v>23020105</v>
      </c>
      <c r="B165" s="435" t="s">
        <v>2893</v>
      </c>
      <c r="C165" s="23">
        <v>70630</v>
      </c>
      <c r="D165" s="46">
        <v>100000010102</v>
      </c>
      <c r="E165" s="25">
        <v>3101</v>
      </c>
      <c r="F165" s="23">
        <v>10711200</v>
      </c>
      <c r="G165" s="47" t="s">
        <v>637</v>
      </c>
      <c r="H165" s="27">
        <v>9600000</v>
      </c>
      <c r="I165" s="215"/>
      <c r="J165" s="41">
        <v>-5000000</v>
      </c>
      <c r="K165" s="27">
        <f t="shared" si="2"/>
        <v>4600000</v>
      </c>
      <c r="L165" s="199"/>
    </row>
    <row r="166" spans="1:12" ht="51" hidden="1" x14ac:dyDescent="0.35">
      <c r="A166" s="23">
        <v>23020105</v>
      </c>
      <c r="B166" s="435" t="s">
        <v>2893</v>
      </c>
      <c r="C166" s="23">
        <v>70630</v>
      </c>
      <c r="D166" s="46">
        <v>100000010102</v>
      </c>
      <c r="E166" s="25">
        <v>3101</v>
      </c>
      <c r="F166" s="23">
        <v>10721300</v>
      </c>
      <c r="G166" s="47" t="s">
        <v>638</v>
      </c>
      <c r="H166" s="27">
        <v>11520000</v>
      </c>
      <c r="I166" s="215"/>
      <c r="J166" s="41">
        <v>-5000000</v>
      </c>
      <c r="K166" s="27">
        <f t="shared" si="2"/>
        <v>6520000</v>
      </c>
      <c r="L166" s="199"/>
    </row>
    <row r="167" spans="1:12" ht="51" hidden="1" x14ac:dyDescent="0.35">
      <c r="A167" s="23">
        <v>23020105</v>
      </c>
      <c r="B167" s="435" t="s">
        <v>2893</v>
      </c>
      <c r="C167" s="23">
        <v>70630</v>
      </c>
      <c r="D167" s="46">
        <v>100000010102</v>
      </c>
      <c r="E167" s="25">
        <v>3101</v>
      </c>
      <c r="F167" s="23">
        <v>10731400</v>
      </c>
      <c r="G167" s="47" t="s">
        <v>639</v>
      </c>
      <c r="H167" s="27">
        <v>9600000</v>
      </c>
      <c r="I167" s="215"/>
      <c r="J167" s="41">
        <v>-5000000</v>
      </c>
      <c r="K167" s="27">
        <f t="shared" si="2"/>
        <v>4600000</v>
      </c>
      <c r="L167" s="199"/>
    </row>
    <row r="168" spans="1:12" ht="51" hidden="1" x14ac:dyDescent="0.35">
      <c r="A168" s="23">
        <v>23020105</v>
      </c>
      <c r="B168" s="435" t="s">
        <v>2893</v>
      </c>
      <c r="C168" s="23">
        <v>70630</v>
      </c>
      <c r="D168" s="46">
        <v>100000010102</v>
      </c>
      <c r="E168" s="25">
        <v>3101</v>
      </c>
      <c r="F168" s="23">
        <v>10731500</v>
      </c>
      <c r="G168" s="47" t="s">
        <v>640</v>
      </c>
      <c r="H168" s="27">
        <v>11520000</v>
      </c>
      <c r="I168" s="215"/>
      <c r="J168" s="41">
        <v>-5000000</v>
      </c>
      <c r="K168" s="27">
        <f t="shared" si="2"/>
        <v>6520000</v>
      </c>
      <c r="L168" s="199"/>
    </row>
    <row r="169" spans="1:12" ht="51" hidden="1" x14ac:dyDescent="0.35">
      <c r="A169" s="23">
        <v>23020105</v>
      </c>
      <c r="B169" s="435" t="s">
        <v>2893</v>
      </c>
      <c r="C169" s="23">
        <v>70630</v>
      </c>
      <c r="D169" s="46">
        <v>100000010102</v>
      </c>
      <c r="E169" s="25">
        <v>3101</v>
      </c>
      <c r="F169" s="23">
        <v>10731700</v>
      </c>
      <c r="G169" s="47" t="s">
        <v>641</v>
      </c>
      <c r="H169" s="27">
        <v>9600000</v>
      </c>
      <c r="I169" s="215"/>
      <c r="J169" s="41">
        <v>-5000000</v>
      </c>
      <c r="K169" s="27">
        <f t="shared" si="2"/>
        <v>4600000</v>
      </c>
      <c r="L169" s="199"/>
    </row>
    <row r="170" spans="1:12" ht="51" hidden="1" x14ac:dyDescent="0.35">
      <c r="A170" s="23">
        <v>23020105</v>
      </c>
      <c r="B170" s="435" t="s">
        <v>2893</v>
      </c>
      <c r="C170" s="23">
        <v>70630</v>
      </c>
      <c r="D170" s="46">
        <v>100000010102</v>
      </c>
      <c r="E170" s="25">
        <v>3101</v>
      </c>
      <c r="F170" s="23">
        <v>10731600</v>
      </c>
      <c r="G170" s="47" t="s">
        <v>642</v>
      </c>
      <c r="H170" s="27">
        <v>11520000</v>
      </c>
      <c r="I170" s="215"/>
      <c r="J170" s="41">
        <v>-5000000</v>
      </c>
      <c r="K170" s="27">
        <f t="shared" si="2"/>
        <v>6520000</v>
      </c>
      <c r="L170" s="199"/>
    </row>
    <row r="171" spans="1:12" ht="51" hidden="1" x14ac:dyDescent="0.35">
      <c r="A171" s="23">
        <v>23020105</v>
      </c>
      <c r="B171" s="435" t="s">
        <v>2893</v>
      </c>
      <c r="C171" s="23">
        <v>70630</v>
      </c>
      <c r="D171" s="46">
        <v>100000010102</v>
      </c>
      <c r="E171" s="25">
        <v>3101</v>
      </c>
      <c r="F171" s="23">
        <v>10731800</v>
      </c>
      <c r="G171" s="47" t="s">
        <v>643</v>
      </c>
      <c r="H171" s="27">
        <v>9600000</v>
      </c>
      <c r="I171" s="215"/>
      <c r="J171" s="41">
        <v>-5000000</v>
      </c>
      <c r="K171" s="27">
        <f t="shared" si="2"/>
        <v>4600000</v>
      </c>
      <c r="L171" s="199"/>
    </row>
    <row r="172" spans="1:12" ht="51" hidden="1" x14ac:dyDescent="0.35">
      <c r="A172" s="23">
        <v>23020105</v>
      </c>
      <c r="B172" s="435" t="s">
        <v>2893</v>
      </c>
      <c r="C172" s="23">
        <v>70630</v>
      </c>
      <c r="D172" s="46">
        <v>100000010102</v>
      </c>
      <c r="E172" s="25">
        <v>3101</v>
      </c>
      <c r="F172" s="23">
        <v>10731900</v>
      </c>
      <c r="G172" s="47" t="s">
        <v>644</v>
      </c>
      <c r="H172" s="27">
        <v>11520000</v>
      </c>
      <c r="I172" s="215"/>
      <c r="J172" s="41">
        <v>-5000000</v>
      </c>
      <c r="K172" s="27">
        <f t="shared" si="2"/>
        <v>6520000</v>
      </c>
      <c r="L172" s="199"/>
    </row>
    <row r="173" spans="1:12" ht="51" hidden="1" x14ac:dyDescent="0.35">
      <c r="A173" s="23">
        <v>23020105</v>
      </c>
      <c r="B173" s="435" t="s">
        <v>2893</v>
      </c>
      <c r="C173" s="23">
        <v>70630</v>
      </c>
      <c r="D173" s="46">
        <v>100000010102</v>
      </c>
      <c r="E173" s="25">
        <v>3101</v>
      </c>
      <c r="F173" s="23">
        <v>10722000</v>
      </c>
      <c r="G173" s="47" t="s">
        <v>645</v>
      </c>
      <c r="H173" s="27">
        <v>9600000</v>
      </c>
      <c r="I173" s="215"/>
      <c r="J173" s="41">
        <v>-5000000</v>
      </c>
      <c r="K173" s="27">
        <f t="shared" si="2"/>
        <v>4600000</v>
      </c>
      <c r="L173" s="199"/>
    </row>
    <row r="174" spans="1:12" ht="51" hidden="1" x14ac:dyDescent="0.35">
      <c r="A174" s="23">
        <v>23020105</v>
      </c>
      <c r="B174" s="435" t="s">
        <v>2893</v>
      </c>
      <c r="C174" s="23">
        <v>70630</v>
      </c>
      <c r="D174" s="46">
        <v>100000010102</v>
      </c>
      <c r="E174" s="25">
        <v>3101</v>
      </c>
      <c r="F174" s="23">
        <v>10712100</v>
      </c>
      <c r="G174" s="47" t="s">
        <v>646</v>
      </c>
      <c r="H174" s="27">
        <v>9600000</v>
      </c>
      <c r="I174" s="215"/>
      <c r="J174" s="41">
        <v>-5000000</v>
      </c>
      <c r="K174" s="27">
        <f t="shared" si="2"/>
        <v>4600000</v>
      </c>
      <c r="L174" s="199"/>
    </row>
    <row r="175" spans="1:12" ht="51" hidden="1" x14ac:dyDescent="0.35">
      <c r="A175" s="23">
        <v>23020105</v>
      </c>
      <c r="B175" s="435" t="s">
        <v>2893</v>
      </c>
      <c r="C175" s="23">
        <v>70630</v>
      </c>
      <c r="D175" s="46">
        <v>100000010102</v>
      </c>
      <c r="E175" s="25">
        <v>3101</v>
      </c>
      <c r="F175" s="23">
        <v>10712200</v>
      </c>
      <c r="G175" s="47" t="s">
        <v>647</v>
      </c>
      <c r="H175" s="27">
        <v>9600000</v>
      </c>
      <c r="I175" s="215"/>
      <c r="J175" s="41">
        <v>-5000000</v>
      </c>
      <c r="K175" s="27">
        <f t="shared" si="2"/>
        <v>4600000</v>
      </c>
      <c r="L175" s="199"/>
    </row>
    <row r="176" spans="1:12" ht="51" hidden="1" x14ac:dyDescent="0.35">
      <c r="A176" s="23">
        <v>23020105</v>
      </c>
      <c r="B176" s="435" t="s">
        <v>2893</v>
      </c>
      <c r="C176" s="23">
        <v>70630</v>
      </c>
      <c r="D176" s="46">
        <v>100000010102</v>
      </c>
      <c r="E176" s="25">
        <v>3101</v>
      </c>
      <c r="F176" s="23">
        <v>10712300</v>
      </c>
      <c r="G176" s="48" t="s">
        <v>648</v>
      </c>
      <c r="H176" s="29">
        <v>9600000</v>
      </c>
      <c r="I176" s="217"/>
      <c r="J176" s="40">
        <v>-5000000</v>
      </c>
      <c r="K176" s="29">
        <f t="shared" si="2"/>
        <v>4600000</v>
      </c>
      <c r="L176" s="199"/>
    </row>
    <row r="177" spans="1:12" ht="51" x14ac:dyDescent="0.35">
      <c r="A177" s="54">
        <v>23020105</v>
      </c>
      <c r="B177" s="435" t="s">
        <v>2893</v>
      </c>
      <c r="C177" s="54">
        <v>70630</v>
      </c>
      <c r="D177" s="75">
        <v>100000010104</v>
      </c>
      <c r="E177" s="56">
        <v>3101</v>
      </c>
      <c r="F177" s="54">
        <v>10721300</v>
      </c>
      <c r="G177" s="86" t="s">
        <v>867</v>
      </c>
      <c r="H177" s="117">
        <v>5000000</v>
      </c>
      <c r="I177" s="263"/>
      <c r="J177" s="118"/>
      <c r="K177" s="117">
        <f t="shared" si="2"/>
        <v>5000000</v>
      </c>
      <c r="L177" s="204" t="s">
        <v>2555</v>
      </c>
    </row>
    <row r="178" spans="1:12" ht="51" x14ac:dyDescent="0.35">
      <c r="A178" s="54">
        <v>23020105</v>
      </c>
      <c r="B178" s="435" t="s">
        <v>2893</v>
      </c>
      <c r="C178" s="54">
        <v>70630</v>
      </c>
      <c r="D178" s="75">
        <v>100000010104</v>
      </c>
      <c r="E178" s="56">
        <v>3101</v>
      </c>
      <c r="F178" s="54">
        <v>10721300</v>
      </c>
      <c r="G178" s="86" t="s">
        <v>868</v>
      </c>
      <c r="H178" s="117">
        <v>10000000</v>
      </c>
      <c r="I178" s="263"/>
      <c r="J178" s="118"/>
      <c r="K178" s="117">
        <f t="shared" si="2"/>
        <v>10000000</v>
      </c>
      <c r="L178" s="204" t="s">
        <v>2555</v>
      </c>
    </row>
    <row r="179" spans="1:12" ht="76.5" x14ac:dyDescent="0.35">
      <c r="A179" s="54">
        <v>23020105</v>
      </c>
      <c r="B179" s="435" t="s">
        <v>2893</v>
      </c>
      <c r="C179" s="54">
        <v>70630</v>
      </c>
      <c r="D179" s="75">
        <v>100000010102</v>
      </c>
      <c r="E179" s="56">
        <v>3101</v>
      </c>
      <c r="F179" s="54">
        <v>10721300</v>
      </c>
      <c r="G179" s="86" t="s">
        <v>869</v>
      </c>
      <c r="H179" s="117">
        <v>3000000</v>
      </c>
      <c r="I179" s="263"/>
      <c r="J179" s="118"/>
      <c r="K179" s="117">
        <f t="shared" si="2"/>
        <v>3000000</v>
      </c>
      <c r="L179" s="204" t="s">
        <v>2555</v>
      </c>
    </row>
    <row r="180" spans="1:12" ht="76.5" x14ac:dyDescent="0.35">
      <c r="A180" s="54">
        <v>23020105</v>
      </c>
      <c r="B180" s="435" t="s">
        <v>2893</v>
      </c>
      <c r="C180" s="54">
        <v>70630</v>
      </c>
      <c r="D180" s="75">
        <v>100000010102</v>
      </c>
      <c r="E180" s="56">
        <v>3101</v>
      </c>
      <c r="F180" s="54">
        <v>10721300</v>
      </c>
      <c r="G180" s="86" t="s">
        <v>870</v>
      </c>
      <c r="H180" s="117">
        <v>46625083</v>
      </c>
      <c r="I180" s="263"/>
      <c r="J180" s="122"/>
      <c r="K180" s="117">
        <f t="shared" si="2"/>
        <v>46625083</v>
      </c>
      <c r="L180" s="204" t="s">
        <v>2555</v>
      </c>
    </row>
    <row r="181" spans="1:12" x14ac:dyDescent="0.35">
      <c r="A181" s="54">
        <v>23020105</v>
      </c>
      <c r="B181" s="435" t="s">
        <v>2893</v>
      </c>
      <c r="C181" s="54">
        <v>70630</v>
      </c>
      <c r="D181" s="75">
        <v>100000010104</v>
      </c>
      <c r="E181" s="56">
        <v>3101</v>
      </c>
      <c r="F181" s="54">
        <v>10721300</v>
      </c>
      <c r="G181" s="57" t="s">
        <v>966</v>
      </c>
      <c r="H181" s="58">
        <v>5300000</v>
      </c>
      <c r="I181" s="221"/>
      <c r="J181" s="87"/>
      <c r="K181" s="58">
        <f t="shared" si="2"/>
        <v>5300000</v>
      </c>
      <c r="L181" s="204" t="s">
        <v>2557</v>
      </c>
    </row>
    <row r="182" spans="1:12" x14ac:dyDescent="0.35">
      <c r="A182" s="54">
        <v>23020105</v>
      </c>
      <c r="B182" s="435" t="s">
        <v>2893</v>
      </c>
      <c r="C182" s="54">
        <v>70630</v>
      </c>
      <c r="D182" s="75">
        <v>100000010102</v>
      </c>
      <c r="E182" s="56">
        <v>3101</v>
      </c>
      <c r="F182" s="54">
        <v>10721300</v>
      </c>
      <c r="G182" s="57" t="s">
        <v>967</v>
      </c>
      <c r="H182" s="58">
        <v>16165000</v>
      </c>
      <c r="I182" s="221"/>
      <c r="J182" s="87">
        <v>-9669400</v>
      </c>
      <c r="K182" s="58">
        <f t="shared" si="2"/>
        <v>6495600</v>
      </c>
      <c r="L182" s="204" t="s">
        <v>2557</v>
      </c>
    </row>
    <row r="183" spans="1:12" ht="51" x14ac:dyDescent="0.35">
      <c r="A183" s="54">
        <v>23020105</v>
      </c>
      <c r="B183" s="435" t="s">
        <v>2893</v>
      </c>
      <c r="C183" s="54">
        <v>70630</v>
      </c>
      <c r="D183" s="75">
        <v>100000010102</v>
      </c>
      <c r="E183" s="56">
        <v>3101</v>
      </c>
      <c r="F183" s="54">
        <v>10720500</v>
      </c>
      <c r="G183" s="57" t="s">
        <v>981</v>
      </c>
      <c r="H183" s="117">
        <v>2000000</v>
      </c>
      <c r="I183" s="263"/>
      <c r="J183" s="118"/>
      <c r="K183" s="117">
        <f t="shared" si="2"/>
        <v>2000000</v>
      </c>
      <c r="L183" s="204" t="s">
        <v>2559</v>
      </c>
    </row>
    <row r="184" spans="1:12" ht="51" x14ac:dyDescent="0.35">
      <c r="A184" s="54">
        <v>23020105</v>
      </c>
      <c r="B184" s="435" t="s">
        <v>2893</v>
      </c>
      <c r="C184" s="54">
        <v>70630</v>
      </c>
      <c r="D184" s="75">
        <v>100000010102</v>
      </c>
      <c r="E184" s="56">
        <v>3101</v>
      </c>
      <c r="F184" s="54">
        <v>10721300</v>
      </c>
      <c r="G184" s="57" t="s">
        <v>982</v>
      </c>
      <c r="H184" s="117">
        <v>2000000</v>
      </c>
      <c r="I184" s="263"/>
      <c r="J184" s="118"/>
      <c r="K184" s="117">
        <f t="shared" si="2"/>
        <v>2000000</v>
      </c>
      <c r="L184" s="204" t="s">
        <v>2559</v>
      </c>
    </row>
    <row r="185" spans="1:12" ht="51" hidden="1" x14ac:dyDescent="0.35">
      <c r="A185" s="23">
        <v>23020104</v>
      </c>
      <c r="B185" s="435" t="s">
        <v>2893</v>
      </c>
      <c r="C185" s="23">
        <v>70443</v>
      </c>
      <c r="D185" s="46">
        <v>50000030105</v>
      </c>
      <c r="E185" s="25">
        <v>3101</v>
      </c>
      <c r="F185" s="23">
        <v>10731700</v>
      </c>
      <c r="G185" s="26" t="s">
        <v>563</v>
      </c>
      <c r="H185" s="27">
        <v>20000000</v>
      </c>
      <c r="I185" s="215"/>
      <c r="J185" s="41">
        <v>-5000000</v>
      </c>
      <c r="K185" s="27">
        <f t="shared" si="2"/>
        <v>15000000</v>
      </c>
      <c r="L185" s="199"/>
    </row>
    <row r="186" spans="1:12" ht="51" hidden="1" x14ac:dyDescent="0.35">
      <c r="A186" s="23">
        <v>23020103</v>
      </c>
      <c r="B186" s="435" t="s">
        <v>2893</v>
      </c>
      <c r="C186" s="23">
        <v>70640</v>
      </c>
      <c r="D186" s="46">
        <v>140000010104</v>
      </c>
      <c r="E186" s="25">
        <v>3101</v>
      </c>
      <c r="F186" s="23">
        <v>10731700</v>
      </c>
      <c r="G186" s="47" t="s">
        <v>571</v>
      </c>
      <c r="H186" s="27">
        <v>2800000</v>
      </c>
      <c r="I186" s="215">
        <v>445500</v>
      </c>
      <c r="J186" s="41"/>
      <c r="K186" s="27">
        <f t="shared" si="2"/>
        <v>2800000</v>
      </c>
      <c r="L186" s="199"/>
    </row>
    <row r="187" spans="1:12" ht="51" hidden="1" x14ac:dyDescent="0.35">
      <c r="A187" s="23">
        <v>23020103</v>
      </c>
      <c r="B187" s="435" t="s">
        <v>2893</v>
      </c>
      <c r="C187" s="23">
        <v>70435</v>
      </c>
      <c r="D187" s="46">
        <v>140000010104</v>
      </c>
      <c r="E187" s="25">
        <v>3101</v>
      </c>
      <c r="F187" s="23">
        <v>10721300</v>
      </c>
      <c r="G187" s="47" t="s">
        <v>621</v>
      </c>
      <c r="H187" s="101">
        <v>1208970</v>
      </c>
      <c r="I187" s="255">
        <v>207500</v>
      </c>
      <c r="J187" s="101">
        <v>1257000</v>
      </c>
      <c r="K187" s="101">
        <f t="shared" si="2"/>
        <v>2465970</v>
      </c>
      <c r="L187" s="200"/>
    </row>
    <row r="188" spans="1:12" ht="51" hidden="1" x14ac:dyDescent="0.35">
      <c r="A188" s="23">
        <v>23020102</v>
      </c>
      <c r="B188" s="435" t="s">
        <v>2893</v>
      </c>
      <c r="C188" s="23">
        <v>70443</v>
      </c>
      <c r="D188" s="46">
        <v>50000010104</v>
      </c>
      <c r="E188" s="25">
        <v>3101</v>
      </c>
      <c r="F188" s="23">
        <v>10721300</v>
      </c>
      <c r="G188" s="47" t="s">
        <v>529</v>
      </c>
      <c r="H188" s="67">
        <v>50200000</v>
      </c>
      <c r="I188" s="224"/>
      <c r="J188" s="312">
        <v>-30000000</v>
      </c>
      <c r="K188" s="67">
        <f t="shared" si="2"/>
        <v>20200000</v>
      </c>
      <c r="L188" s="199"/>
    </row>
    <row r="189" spans="1:12" ht="51" hidden="1" x14ac:dyDescent="0.35">
      <c r="A189" s="23">
        <v>23020102</v>
      </c>
      <c r="B189" s="435" t="s">
        <v>2893</v>
      </c>
      <c r="C189" s="23">
        <v>70443</v>
      </c>
      <c r="D189" s="46">
        <v>50000010106</v>
      </c>
      <c r="E189" s="25">
        <v>3101</v>
      </c>
      <c r="F189" s="23">
        <v>10720500</v>
      </c>
      <c r="G189" s="47" t="s">
        <v>530</v>
      </c>
      <c r="H189" s="67">
        <v>6880000</v>
      </c>
      <c r="I189" s="224"/>
      <c r="J189" s="68"/>
      <c r="K189" s="67">
        <f t="shared" si="2"/>
        <v>6880000</v>
      </c>
      <c r="L189" s="199"/>
    </row>
    <row r="190" spans="1:12" ht="51" hidden="1" x14ac:dyDescent="0.35">
      <c r="A190" s="23">
        <v>23020102</v>
      </c>
      <c r="B190" s="435" t="s">
        <v>2893</v>
      </c>
      <c r="C190" s="23">
        <v>70443</v>
      </c>
      <c r="D190" s="46">
        <v>50000010106</v>
      </c>
      <c r="E190" s="25">
        <v>3101</v>
      </c>
      <c r="F190" s="23">
        <v>10712300</v>
      </c>
      <c r="G190" s="47" t="s">
        <v>531</v>
      </c>
      <c r="H190" s="67">
        <v>6880000</v>
      </c>
      <c r="I190" s="224"/>
      <c r="J190" s="68"/>
      <c r="K190" s="67">
        <f t="shared" si="2"/>
        <v>6880000</v>
      </c>
      <c r="L190" s="199"/>
    </row>
    <row r="191" spans="1:12" ht="76.5" hidden="1" x14ac:dyDescent="0.35">
      <c r="A191" s="23">
        <v>23020102</v>
      </c>
      <c r="B191" s="435" t="s">
        <v>2893</v>
      </c>
      <c r="C191" s="23">
        <v>70443</v>
      </c>
      <c r="D191" s="46">
        <v>50000010106</v>
      </c>
      <c r="E191" s="25">
        <v>3101</v>
      </c>
      <c r="F191" s="23">
        <v>10721300</v>
      </c>
      <c r="G191" s="47" t="s">
        <v>532</v>
      </c>
      <c r="H191" s="67">
        <v>51600000</v>
      </c>
      <c r="I191" s="224"/>
      <c r="J191" s="312">
        <v>-30000000</v>
      </c>
      <c r="K191" s="67">
        <f t="shared" si="2"/>
        <v>21600000</v>
      </c>
      <c r="L191" s="199"/>
    </row>
    <row r="192" spans="1:12" ht="51" hidden="1" x14ac:dyDescent="0.35">
      <c r="A192" s="23">
        <v>23020102</v>
      </c>
      <c r="B192" s="435" t="s">
        <v>2893</v>
      </c>
      <c r="C192" s="23">
        <v>70443</v>
      </c>
      <c r="D192" s="46">
        <v>50000010106</v>
      </c>
      <c r="E192" s="25">
        <v>3101</v>
      </c>
      <c r="F192" s="23">
        <v>10721300</v>
      </c>
      <c r="G192" s="47" t="s">
        <v>533</v>
      </c>
      <c r="H192" s="68">
        <v>5000000</v>
      </c>
      <c r="I192" s="226"/>
      <c r="J192" s="68"/>
      <c r="K192" s="67">
        <f t="shared" si="2"/>
        <v>5000000</v>
      </c>
      <c r="L192" s="199"/>
    </row>
    <row r="193" spans="1:12" ht="51" hidden="1" x14ac:dyDescent="0.35">
      <c r="A193" s="23">
        <v>23020102</v>
      </c>
      <c r="B193" s="435" t="s">
        <v>2893</v>
      </c>
      <c r="C193" s="23">
        <v>70942</v>
      </c>
      <c r="D193" s="46">
        <v>130000010106</v>
      </c>
      <c r="E193" s="25">
        <v>3101</v>
      </c>
      <c r="F193" s="23">
        <v>10721300</v>
      </c>
      <c r="G193" s="47" t="s">
        <v>620</v>
      </c>
      <c r="H193" s="101">
        <v>80748744.299999997</v>
      </c>
      <c r="I193" s="255">
        <v>25000000</v>
      </c>
      <c r="J193" s="313">
        <v>-60000000</v>
      </c>
      <c r="K193" s="101">
        <f t="shared" si="2"/>
        <v>20748744.299999997</v>
      </c>
      <c r="L193" s="200"/>
    </row>
    <row r="194" spans="1:12" ht="76.5" x14ac:dyDescent="0.35">
      <c r="A194" s="54">
        <v>23020102</v>
      </c>
      <c r="B194" s="435" t="s">
        <v>2893</v>
      </c>
      <c r="C194" s="54">
        <v>70740</v>
      </c>
      <c r="D194" s="75">
        <v>40000010106</v>
      </c>
      <c r="E194" s="56">
        <v>3101</v>
      </c>
      <c r="F194" s="54">
        <v>10721300</v>
      </c>
      <c r="G194" s="86" t="s">
        <v>853</v>
      </c>
      <c r="H194" s="117">
        <v>70000000</v>
      </c>
      <c r="I194" s="263"/>
      <c r="J194" s="122">
        <v>-50000000</v>
      </c>
      <c r="K194" s="117">
        <f t="shared" si="2"/>
        <v>20000000</v>
      </c>
      <c r="L194" s="204" t="s">
        <v>2555</v>
      </c>
    </row>
    <row r="195" spans="1:12" ht="51" x14ac:dyDescent="0.35">
      <c r="A195" s="54">
        <v>23020102</v>
      </c>
      <c r="B195" s="435" t="s">
        <v>2893</v>
      </c>
      <c r="C195" s="54">
        <v>70740</v>
      </c>
      <c r="D195" s="75">
        <v>40000010106</v>
      </c>
      <c r="E195" s="56">
        <v>3101</v>
      </c>
      <c r="F195" s="54">
        <v>10721300</v>
      </c>
      <c r="G195" s="86" t="s">
        <v>854</v>
      </c>
      <c r="H195" s="117">
        <v>100000000</v>
      </c>
      <c r="I195" s="263"/>
      <c r="J195" s="122">
        <v>-50000000</v>
      </c>
      <c r="K195" s="117">
        <f t="shared" ref="K195:K258" si="3">SUM(H195,J195)</f>
        <v>50000000</v>
      </c>
      <c r="L195" s="204" t="s">
        <v>2555</v>
      </c>
    </row>
    <row r="196" spans="1:12" ht="102" x14ac:dyDescent="0.35">
      <c r="A196" s="54">
        <v>23020102</v>
      </c>
      <c r="B196" s="435" t="s">
        <v>2893</v>
      </c>
      <c r="C196" s="54">
        <v>70740</v>
      </c>
      <c r="D196" s="75">
        <v>40000010106</v>
      </c>
      <c r="E196" s="56">
        <v>3101</v>
      </c>
      <c r="F196" s="54">
        <v>10730104</v>
      </c>
      <c r="G196" s="86" t="s">
        <v>855</v>
      </c>
      <c r="H196" s="117">
        <v>7727273</v>
      </c>
      <c r="I196" s="263"/>
      <c r="J196" s="118"/>
      <c r="K196" s="117">
        <f t="shared" si="3"/>
        <v>7727273</v>
      </c>
      <c r="L196" s="204" t="s">
        <v>2555</v>
      </c>
    </row>
    <row r="197" spans="1:12" ht="102" hidden="1" x14ac:dyDescent="0.35">
      <c r="A197" s="23">
        <v>23020102</v>
      </c>
      <c r="B197" s="435" t="s">
        <v>2893</v>
      </c>
      <c r="C197" s="23">
        <v>70740</v>
      </c>
      <c r="D197" s="46">
        <v>40000010106</v>
      </c>
      <c r="E197" s="25">
        <v>3101</v>
      </c>
      <c r="F197" s="23">
        <v>10720408</v>
      </c>
      <c r="G197" s="47" t="s">
        <v>856</v>
      </c>
      <c r="H197" s="106">
        <v>7727273</v>
      </c>
      <c r="I197" s="260"/>
      <c r="J197" s="106"/>
      <c r="K197" s="101">
        <f t="shared" si="3"/>
        <v>7727273</v>
      </c>
      <c r="L197" s="199"/>
    </row>
    <row r="198" spans="1:12" ht="102" hidden="1" x14ac:dyDescent="0.35">
      <c r="A198" s="23">
        <v>23020102</v>
      </c>
      <c r="B198" s="435" t="s">
        <v>2893</v>
      </c>
      <c r="C198" s="23">
        <v>70740</v>
      </c>
      <c r="D198" s="46">
        <v>40000010106</v>
      </c>
      <c r="E198" s="25">
        <v>3101</v>
      </c>
      <c r="F198" s="23">
        <v>10711201</v>
      </c>
      <c r="G198" s="47" t="s">
        <v>857</v>
      </c>
      <c r="H198" s="106">
        <v>7727273</v>
      </c>
      <c r="I198" s="260"/>
      <c r="J198" s="106"/>
      <c r="K198" s="101">
        <f t="shared" si="3"/>
        <v>7727273</v>
      </c>
      <c r="L198" s="199"/>
    </row>
    <row r="199" spans="1:12" ht="102" hidden="1" x14ac:dyDescent="0.35">
      <c r="A199" s="23">
        <v>23020102</v>
      </c>
      <c r="B199" s="435" t="s">
        <v>2893</v>
      </c>
      <c r="C199" s="23">
        <v>70740</v>
      </c>
      <c r="D199" s="46">
        <v>40000010106</v>
      </c>
      <c r="E199" s="25">
        <v>3101</v>
      </c>
      <c r="F199" s="23">
        <v>10720801</v>
      </c>
      <c r="G199" s="47" t="s">
        <v>858</v>
      </c>
      <c r="H199" s="106">
        <v>7727273</v>
      </c>
      <c r="I199" s="260"/>
      <c r="J199" s="106"/>
      <c r="K199" s="101">
        <f t="shared" si="3"/>
        <v>7727273</v>
      </c>
      <c r="L199" s="199"/>
    </row>
    <row r="200" spans="1:12" ht="102" hidden="1" x14ac:dyDescent="0.35">
      <c r="A200" s="23">
        <v>23020102</v>
      </c>
      <c r="B200" s="435" t="s">
        <v>2893</v>
      </c>
      <c r="C200" s="23">
        <v>70740</v>
      </c>
      <c r="D200" s="46">
        <v>40000010106</v>
      </c>
      <c r="E200" s="25">
        <v>3101</v>
      </c>
      <c r="F200" s="23">
        <v>10712203</v>
      </c>
      <c r="G200" s="47" t="s">
        <v>859</v>
      </c>
      <c r="H200" s="106">
        <v>7727273</v>
      </c>
      <c r="I200" s="260"/>
      <c r="J200" s="106"/>
      <c r="K200" s="101">
        <f t="shared" si="3"/>
        <v>7727273</v>
      </c>
      <c r="L200" s="199"/>
    </row>
    <row r="201" spans="1:12" ht="102" hidden="1" x14ac:dyDescent="0.35">
      <c r="A201" s="23">
        <v>23020102</v>
      </c>
      <c r="B201" s="435" t="s">
        <v>2893</v>
      </c>
      <c r="C201" s="23">
        <v>70740</v>
      </c>
      <c r="D201" s="46">
        <v>40000010106</v>
      </c>
      <c r="E201" s="25">
        <v>3101</v>
      </c>
      <c r="F201" s="23">
        <v>10731510</v>
      </c>
      <c r="G201" s="47" t="s">
        <v>860</v>
      </c>
      <c r="H201" s="106">
        <v>7727273</v>
      </c>
      <c r="I201" s="260"/>
      <c r="J201" s="106"/>
      <c r="K201" s="101">
        <f t="shared" si="3"/>
        <v>7727273</v>
      </c>
      <c r="L201" s="199"/>
    </row>
    <row r="202" spans="1:12" ht="102" hidden="1" x14ac:dyDescent="0.35">
      <c r="A202" s="23">
        <v>23020102</v>
      </c>
      <c r="B202" s="435" t="s">
        <v>2893</v>
      </c>
      <c r="C202" s="23">
        <v>70740</v>
      </c>
      <c r="D202" s="46">
        <v>40000010106</v>
      </c>
      <c r="E202" s="25">
        <v>3101</v>
      </c>
      <c r="F202" s="23">
        <v>10730203</v>
      </c>
      <c r="G202" s="47" t="s">
        <v>861</v>
      </c>
      <c r="H202" s="106">
        <v>7727273</v>
      </c>
      <c r="I202" s="260"/>
      <c r="J202" s="106"/>
      <c r="K202" s="101">
        <f t="shared" si="3"/>
        <v>7727273</v>
      </c>
      <c r="L202" s="199"/>
    </row>
    <row r="203" spans="1:12" ht="102" hidden="1" x14ac:dyDescent="0.35">
      <c r="A203" s="23">
        <v>23020102</v>
      </c>
      <c r="B203" s="435" t="s">
        <v>2893</v>
      </c>
      <c r="C203" s="23">
        <v>70740</v>
      </c>
      <c r="D203" s="46">
        <v>40000010106</v>
      </c>
      <c r="E203" s="25">
        <v>3101</v>
      </c>
      <c r="F203" s="23">
        <v>10722009</v>
      </c>
      <c r="G203" s="47" t="s">
        <v>862</v>
      </c>
      <c r="H203" s="106">
        <v>7727273</v>
      </c>
      <c r="I203" s="260"/>
      <c r="J203" s="106"/>
      <c r="K203" s="101">
        <f t="shared" si="3"/>
        <v>7727273</v>
      </c>
      <c r="L203" s="199"/>
    </row>
    <row r="204" spans="1:12" ht="102" hidden="1" x14ac:dyDescent="0.35">
      <c r="A204" s="23">
        <v>23020102</v>
      </c>
      <c r="B204" s="435" t="s">
        <v>2893</v>
      </c>
      <c r="C204" s="23">
        <v>70740</v>
      </c>
      <c r="D204" s="46">
        <v>40000010106</v>
      </c>
      <c r="E204" s="25">
        <v>3101</v>
      </c>
      <c r="F204" s="23">
        <v>10720702</v>
      </c>
      <c r="G204" s="47" t="s">
        <v>863</v>
      </c>
      <c r="H204" s="106">
        <v>7727273</v>
      </c>
      <c r="I204" s="260"/>
      <c r="J204" s="106"/>
      <c r="K204" s="101">
        <f t="shared" si="3"/>
        <v>7727273</v>
      </c>
      <c r="L204" s="199"/>
    </row>
    <row r="205" spans="1:12" ht="102" hidden="1" x14ac:dyDescent="0.35">
      <c r="A205" s="23">
        <v>23020102</v>
      </c>
      <c r="B205" s="435" t="s">
        <v>2893</v>
      </c>
      <c r="C205" s="23">
        <v>70740</v>
      </c>
      <c r="D205" s="46">
        <v>40000010106</v>
      </c>
      <c r="E205" s="25">
        <v>3101</v>
      </c>
      <c r="F205" s="23">
        <v>10711001</v>
      </c>
      <c r="G205" s="48" t="s">
        <v>864</v>
      </c>
      <c r="H205" s="104">
        <v>7727273</v>
      </c>
      <c r="I205" s="266"/>
      <c r="J205" s="104"/>
      <c r="K205" s="103">
        <f t="shared" si="3"/>
        <v>7727273</v>
      </c>
      <c r="L205" s="199"/>
    </row>
    <row r="206" spans="1:12" ht="102" hidden="1" x14ac:dyDescent="0.35">
      <c r="A206" s="34">
        <v>23020102</v>
      </c>
      <c r="B206" s="435" t="s">
        <v>2893</v>
      </c>
      <c r="C206" s="34">
        <v>70740</v>
      </c>
      <c r="D206" s="49">
        <v>40000010106</v>
      </c>
      <c r="E206" s="36">
        <v>3101</v>
      </c>
      <c r="F206" s="34">
        <v>10731406</v>
      </c>
      <c r="G206" s="50" t="s">
        <v>865</v>
      </c>
      <c r="H206" s="114">
        <v>7727273</v>
      </c>
      <c r="I206" s="264"/>
      <c r="J206" s="114"/>
      <c r="K206" s="99">
        <f t="shared" si="3"/>
        <v>7727273</v>
      </c>
      <c r="L206" s="198"/>
    </row>
    <row r="207" spans="1:12" ht="51" x14ac:dyDescent="0.35">
      <c r="A207" s="54">
        <v>23020102</v>
      </c>
      <c r="B207" s="435" t="s">
        <v>2893</v>
      </c>
      <c r="C207" s="54">
        <v>70443</v>
      </c>
      <c r="D207" s="75">
        <v>40000010106</v>
      </c>
      <c r="E207" s="56">
        <v>3101</v>
      </c>
      <c r="F207" s="54">
        <v>10721300</v>
      </c>
      <c r="G207" s="86" t="s">
        <v>866</v>
      </c>
      <c r="H207" s="117">
        <v>20000000</v>
      </c>
      <c r="I207" s="263"/>
      <c r="J207" s="118"/>
      <c r="K207" s="130">
        <f t="shared" si="3"/>
        <v>20000000</v>
      </c>
      <c r="L207" s="204" t="s">
        <v>2555</v>
      </c>
    </row>
    <row r="208" spans="1:12" ht="51" x14ac:dyDescent="0.35">
      <c r="A208" s="54">
        <v>23020102</v>
      </c>
      <c r="B208" s="435" t="s">
        <v>2893</v>
      </c>
      <c r="C208" s="54">
        <v>70740</v>
      </c>
      <c r="D208" s="75">
        <v>40000010106</v>
      </c>
      <c r="E208" s="56">
        <v>3101</v>
      </c>
      <c r="F208" s="54">
        <v>10721300</v>
      </c>
      <c r="G208" s="73" t="s">
        <v>909</v>
      </c>
      <c r="H208" s="126">
        <v>10000000</v>
      </c>
      <c r="I208" s="265"/>
      <c r="J208" s="128"/>
      <c r="K208" s="130">
        <f t="shared" si="3"/>
        <v>10000000</v>
      </c>
      <c r="L208" s="204" t="s">
        <v>2555</v>
      </c>
    </row>
    <row r="209" spans="1:12" ht="51" hidden="1" x14ac:dyDescent="0.35">
      <c r="A209" s="23">
        <v>23020101</v>
      </c>
      <c r="B209" s="435" t="s">
        <v>2893</v>
      </c>
      <c r="C209" s="23">
        <v>70443</v>
      </c>
      <c r="D209" s="46">
        <v>50000010104</v>
      </c>
      <c r="E209" s="25">
        <v>3101</v>
      </c>
      <c r="F209" s="23">
        <v>10720608</v>
      </c>
      <c r="G209" s="48" t="s">
        <v>519</v>
      </c>
      <c r="H209" s="71">
        <v>20925660</v>
      </c>
      <c r="I209" s="225"/>
      <c r="J209" s="621">
        <v>-10000000</v>
      </c>
      <c r="K209" s="70">
        <f t="shared" si="3"/>
        <v>10925660</v>
      </c>
      <c r="L209" s="199"/>
    </row>
    <row r="210" spans="1:12" ht="51" hidden="1" x14ac:dyDescent="0.35">
      <c r="A210" s="34">
        <v>23020101</v>
      </c>
      <c r="B210" s="435" t="s">
        <v>2893</v>
      </c>
      <c r="C210" s="34">
        <v>70443</v>
      </c>
      <c r="D210" s="49">
        <v>50000010104</v>
      </c>
      <c r="E210" s="36">
        <v>3101</v>
      </c>
      <c r="F210" s="34">
        <v>10720705</v>
      </c>
      <c r="G210" s="50" t="s">
        <v>520</v>
      </c>
      <c r="H210" s="70">
        <v>6880000</v>
      </c>
      <c r="I210" s="223"/>
      <c r="J210" s="529"/>
      <c r="K210" s="70">
        <f t="shared" si="3"/>
        <v>6880000</v>
      </c>
      <c r="L210" s="198"/>
    </row>
    <row r="211" spans="1:12" ht="76.5" hidden="1" x14ac:dyDescent="0.35">
      <c r="A211" s="23">
        <v>23020101</v>
      </c>
      <c r="B211" s="435" t="s">
        <v>2893</v>
      </c>
      <c r="C211" s="23">
        <v>70443</v>
      </c>
      <c r="D211" s="46">
        <v>50000010104</v>
      </c>
      <c r="E211" s="25">
        <v>3101</v>
      </c>
      <c r="F211" s="23">
        <v>10721300</v>
      </c>
      <c r="G211" s="47" t="s">
        <v>521</v>
      </c>
      <c r="H211" s="67">
        <v>17200000</v>
      </c>
      <c r="I211" s="224"/>
      <c r="J211" s="312">
        <v>-10000000</v>
      </c>
      <c r="K211" s="70">
        <f t="shared" si="3"/>
        <v>7200000</v>
      </c>
      <c r="L211" s="199"/>
    </row>
    <row r="212" spans="1:12" ht="76.5" hidden="1" x14ac:dyDescent="0.35">
      <c r="A212" s="23">
        <v>23020101</v>
      </c>
      <c r="B212" s="435" t="s">
        <v>2893</v>
      </c>
      <c r="C212" s="23">
        <v>70443</v>
      </c>
      <c r="D212" s="46">
        <v>50000010104</v>
      </c>
      <c r="E212" s="25">
        <v>3101</v>
      </c>
      <c r="F212" s="23">
        <v>10721300</v>
      </c>
      <c r="G212" s="47" t="s">
        <v>522</v>
      </c>
      <c r="H212" s="67">
        <v>41280000</v>
      </c>
      <c r="I212" s="224"/>
      <c r="J212" s="312">
        <v>-30000000</v>
      </c>
      <c r="K212" s="70">
        <f t="shared" si="3"/>
        <v>11280000</v>
      </c>
      <c r="L212" s="199"/>
    </row>
    <row r="213" spans="1:12" ht="51" hidden="1" x14ac:dyDescent="0.35">
      <c r="A213" s="23">
        <v>23020101</v>
      </c>
      <c r="B213" s="435" t="s">
        <v>2893</v>
      </c>
      <c r="C213" s="23">
        <v>70443</v>
      </c>
      <c r="D213" s="46">
        <v>50000010104</v>
      </c>
      <c r="E213" s="25">
        <v>3101</v>
      </c>
      <c r="F213" s="23">
        <v>10721300</v>
      </c>
      <c r="G213" s="47" t="s">
        <v>523</v>
      </c>
      <c r="H213" s="67">
        <v>17200000</v>
      </c>
      <c r="I213" s="224"/>
      <c r="J213" s="312">
        <v>-10000000</v>
      </c>
      <c r="K213" s="70">
        <f t="shared" si="3"/>
        <v>7200000</v>
      </c>
      <c r="L213" s="199"/>
    </row>
    <row r="214" spans="1:12" ht="76.5" hidden="1" x14ac:dyDescent="0.35">
      <c r="A214" s="23">
        <v>23020101</v>
      </c>
      <c r="B214" s="435" t="s">
        <v>2893</v>
      </c>
      <c r="C214" s="23">
        <v>70443</v>
      </c>
      <c r="D214" s="46">
        <v>50000010104</v>
      </c>
      <c r="E214" s="25">
        <v>3101</v>
      </c>
      <c r="F214" s="23">
        <v>10721300</v>
      </c>
      <c r="G214" s="47" t="s">
        <v>524</v>
      </c>
      <c r="H214" s="67">
        <v>3096000</v>
      </c>
      <c r="I214" s="224"/>
      <c r="J214" s="312"/>
      <c r="K214" s="70">
        <f t="shared" si="3"/>
        <v>3096000</v>
      </c>
      <c r="L214" s="199"/>
    </row>
    <row r="215" spans="1:12" ht="76.5" hidden="1" x14ac:dyDescent="0.35">
      <c r="A215" s="23">
        <v>23020101</v>
      </c>
      <c r="B215" s="435" t="s">
        <v>2893</v>
      </c>
      <c r="C215" s="23">
        <v>70443</v>
      </c>
      <c r="D215" s="46">
        <v>50000010104</v>
      </c>
      <c r="E215" s="25">
        <v>3101</v>
      </c>
      <c r="F215" s="23">
        <v>10721300</v>
      </c>
      <c r="G215" s="47" t="s">
        <v>525</v>
      </c>
      <c r="H215" s="67">
        <v>17200000</v>
      </c>
      <c r="I215" s="224"/>
      <c r="J215" s="312">
        <v>-10000000</v>
      </c>
      <c r="K215" s="70">
        <f t="shared" si="3"/>
        <v>7200000</v>
      </c>
      <c r="L215" s="199"/>
    </row>
    <row r="216" spans="1:12" ht="51" hidden="1" x14ac:dyDescent="0.35">
      <c r="A216" s="23">
        <v>23020101</v>
      </c>
      <c r="B216" s="435" t="s">
        <v>2893</v>
      </c>
      <c r="C216" s="23">
        <v>70443</v>
      </c>
      <c r="D216" s="46">
        <v>50000010104</v>
      </c>
      <c r="E216" s="25">
        <v>3101</v>
      </c>
      <c r="F216" s="23">
        <v>10721300</v>
      </c>
      <c r="G216" s="47" t="s">
        <v>526</v>
      </c>
      <c r="H216" s="67">
        <v>5160000</v>
      </c>
      <c r="I216" s="224"/>
      <c r="J216" s="68"/>
      <c r="K216" s="70">
        <f t="shared" si="3"/>
        <v>5160000</v>
      </c>
      <c r="L216" s="199"/>
    </row>
    <row r="217" spans="1:12" ht="51" hidden="1" x14ac:dyDescent="0.35">
      <c r="A217" s="23">
        <v>23020101</v>
      </c>
      <c r="B217" s="435" t="s">
        <v>2893</v>
      </c>
      <c r="C217" s="23">
        <v>70443</v>
      </c>
      <c r="D217" s="46">
        <v>50000010104</v>
      </c>
      <c r="E217" s="25">
        <v>3101</v>
      </c>
      <c r="F217" s="23">
        <v>10721300</v>
      </c>
      <c r="G217" s="47" t="s">
        <v>527</v>
      </c>
      <c r="H217" s="67">
        <v>6880000</v>
      </c>
      <c r="I217" s="224"/>
      <c r="J217" s="68"/>
      <c r="K217" s="70">
        <f t="shared" si="3"/>
        <v>6880000</v>
      </c>
      <c r="L217" s="199"/>
    </row>
    <row r="218" spans="1:12" ht="51" hidden="1" x14ac:dyDescent="0.35">
      <c r="A218" s="23">
        <v>23020101</v>
      </c>
      <c r="B218" s="435" t="s">
        <v>2893</v>
      </c>
      <c r="C218" s="23">
        <v>70443</v>
      </c>
      <c r="D218" s="46">
        <v>50000010104</v>
      </c>
      <c r="E218" s="25">
        <v>3101</v>
      </c>
      <c r="F218" s="23">
        <v>10721300</v>
      </c>
      <c r="G218" s="47" t="s">
        <v>528</v>
      </c>
      <c r="H218" s="67">
        <v>6880000</v>
      </c>
      <c r="I218" s="224"/>
      <c r="J218" s="68"/>
      <c r="K218" s="70">
        <f t="shared" si="3"/>
        <v>6880000</v>
      </c>
      <c r="L218" s="199"/>
    </row>
    <row r="219" spans="1:12" hidden="1" x14ac:dyDescent="0.35">
      <c r="A219" s="23">
        <v>23020101</v>
      </c>
      <c r="B219" s="435" t="s">
        <v>2893</v>
      </c>
      <c r="C219" s="23">
        <v>70941</v>
      </c>
      <c r="D219" s="46">
        <v>110000010102</v>
      </c>
      <c r="E219" s="25">
        <v>3101</v>
      </c>
      <c r="F219" s="23">
        <v>10721300</v>
      </c>
      <c r="G219" s="26" t="s">
        <v>2191</v>
      </c>
      <c r="H219" s="27">
        <v>3440</v>
      </c>
      <c r="I219" s="215"/>
      <c r="J219" s="41"/>
      <c r="K219" s="38">
        <f t="shared" si="3"/>
        <v>3440</v>
      </c>
      <c r="L219" s="199"/>
    </row>
    <row r="220" spans="1:12" ht="51" hidden="1" x14ac:dyDescent="0.35">
      <c r="A220" s="23">
        <v>23020101</v>
      </c>
      <c r="B220" s="435" t="s">
        <v>2893</v>
      </c>
      <c r="C220" s="23">
        <v>70941</v>
      </c>
      <c r="D220" s="46">
        <v>50000010104</v>
      </c>
      <c r="E220" s="25">
        <v>3101</v>
      </c>
      <c r="F220" s="23">
        <v>10721300</v>
      </c>
      <c r="G220" s="26" t="s">
        <v>2498</v>
      </c>
      <c r="H220" s="27">
        <v>5160000</v>
      </c>
      <c r="I220" s="215"/>
      <c r="J220" s="41">
        <v>20000000</v>
      </c>
      <c r="K220" s="38">
        <f t="shared" si="3"/>
        <v>25160000</v>
      </c>
      <c r="L220" s="199"/>
    </row>
    <row r="221" spans="1:12" ht="76.5" hidden="1" x14ac:dyDescent="0.35">
      <c r="A221" s="23">
        <v>23020101</v>
      </c>
      <c r="B221" s="435" t="s">
        <v>2893</v>
      </c>
      <c r="C221" s="23">
        <v>70941</v>
      </c>
      <c r="D221" s="46">
        <v>50000010104</v>
      </c>
      <c r="E221" s="25">
        <v>3101</v>
      </c>
      <c r="F221" s="23">
        <v>10721300</v>
      </c>
      <c r="G221" s="26" t="s">
        <v>2496</v>
      </c>
      <c r="H221" s="27">
        <v>3440000</v>
      </c>
      <c r="I221" s="215"/>
      <c r="J221" s="41">
        <v>20000000</v>
      </c>
      <c r="K221" s="38">
        <f t="shared" si="3"/>
        <v>23440000</v>
      </c>
      <c r="L221" s="199"/>
    </row>
    <row r="222" spans="1:12" ht="51" hidden="1" x14ac:dyDescent="0.35">
      <c r="A222" s="23">
        <v>23020101</v>
      </c>
      <c r="B222" s="435" t="s">
        <v>2893</v>
      </c>
      <c r="C222" s="23">
        <v>70941</v>
      </c>
      <c r="D222" s="46">
        <v>50000010104</v>
      </c>
      <c r="E222" s="25">
        <v>3101</v>
      </c>
      <c r="F222" s="23">
        <v>10721300</v>
      </c>
      <c r="G222" s="26" t="s">
        <v>2497</v>
      </c>
      <c r="H222" s="27">
        <v>1720000</v>
      </c>
      <c r="I222" s="215"/>
      <c r="J222" s="41">
        <v>10000000</v>
      </c>
      <c r="K222" s="38">
        <f t="shared" si="3"/>
        <v>11720000</v>
      </c>
      <c r="L222" s="199"/>
    </row>
    <row r="223" spans="1:12" ht="51" hidden="1" x14ac:dyDescent="0.35">
      <c r="A223" s="23">
        <v>23020101</v>
      </c>
      <c r="B223" s="435" t="s">
        <v>2893</v>
      </c>
      <c r="C223" s="23">
        <v>70941</v>
      </c>
      <c r="D223" s="46">
        <v>50000010104</v>
      </c>
      <c r="E223" s="25">
        <v>3101</v>
      </c>
      <c r="F223" s="23">
        <v>10721300</v>
      </c>
      <c r="G223" s="47" t="s">
        <v>2473</v>
      </c>
      <c r="H223" s="27">
        <v>1032000</v>
      </c>
      <c r="I223" s="215"/>
      <c r="J223" s="41">
        <v>20000000</v>
      </c>
      <c r="K223" s="38">
        <f t="shared" si="3"/>
        <v>21032000</v>
      </c>
      <c r="L223" s="199"/>
    </row>
    <row r="224" spans="1:12" ht="51" hidden="1" x14ac:dyDescent="0.35">
      <c r="A224" s="23">
        <v>23020101</v>
      </c>
      <c r="B224" s="435" t="s">
        <v>2893</v>
      </c>
      <c r="C224" s="23">
        <v>70941</v>
      </c>
      <c r="D224" s="46">
        <v>50000010104</v>
      </c>
      <c r="E224" s="25">
        <v>3101</v>
      </c>
      <c r="F224" s="23">
        <v>10721300</v>
      </c>
      <c r="G224" s="47" t="s">
        <v>2475</v>
      </c>
      <c r="H224" s="27">
        <v>688000</v>
      </c>
      <c r="I224" s="215"/>
      <c r="J224" s="41">
        <v>10000000</v>
      </c>
      <c r="K224" s="38">
        <f t="shared" si="3"/>
        <v>10688000</v>
      </c>
      <c r="L224" s="199"/>
    </row>
    <row r="225" spans="1:12" ht="51" hidden="1" x14ac:dyDescent="0.35">
      <c r="A225" s="23">
        <v>23020101</v>
      </c>
      <c r="B225" s="435" t="s">
        <v>2893</v>
      </c>
      <c r="C225" s="23">
        <v>70941</v>
      </c>
      <c r="D225" s="46">
        <v>50000010104</v>
      </c>
      <c r="E225" s="25">
        <v>3101</v>
      </c>
      <c r="F225" s="23">
        <v>10721300</v>
      </c>
      <c r="G225" s="47" t="s">
        <v>2476</v>
      </c>
      <c r="H225" s="27">
        <v>5160000</v>
      </c>
      <c r="I225" s="215"/>
      <c r="J225" s="41">
        <v>20000000</v>
      </c>
      <c r="K225" s="38">
        <f t="shared" si="3"/>
        <v>25160000</v>
      </c>
      <c r="L225" s="199"/>
    </row>
    <row r="226" spans="1:12" ht="51" hidden="1" x14ac:dyDescent="0.35">
      <c r="A226" s="23">
        <v>23020101</v>
      </c>
      <c r="B226" s="435" t="s">
        <v>2893</v>
      </c>
      <c r="C226" s="23">
        <v>70941</v>
      </c>
      <c r="D226" s="46">
        <v>30000020104</v>
      </c>
      <c r="E226" s="25">
        <v>3101</v>
      </c>
      <c r="F226" s="23">
        <v>10721300</v>
      </c>
      <c r="G226" s="47" t="s">
        <v>2477</v>
      </c>
      <c r="H226" s="27">
        <v>5160000</v>
      </c>
      <c r="I226" s="215"/>
      <c r="J226" s="41">
        <v>20000000</v>
      </c>
      <c r="K226" s="38">
        <f t="shared" si="3"/>
        <v>25160000</v>
      </c>
      <c r="L226" s="199"/>
    </row>
    <row r="227" spans="1:12" ht="51" hidden="1" x14ac:dyDescent="0.35">
      <c r="A227" s="23">
        <v>23020101</v>
      </c>
      <c r="B227" s="435" t="s">
        <v>2893</v>
      </c>
      <c r="C227" s="23">
        <v>70941</v>
      </c>
      <c r="D227" s="46">
        <v>50000010104</v>
      </c>
      <c r="E227" s="25">
        <v>3101</v>
      </c>
      <c r="F227" s="23">
        <v>10721300</v>
      </c>
      <c r="G227" s="47" t="s">
        <v>2487</v>
      </c>
      <c r="H227" s="27">
        <v>2752000</v>
      </c>
      <c r="I227" s="215"/>
      <c r="J227" s="41">
        <v>20000000</v>
      </c>
      <c r="K227" s="38">
        <f t="shared" si="3"/>
        <v>22752000</v>
      </c>
      <c r="L227" s="199"/>
    </row>
    <row r="228" spans="1:12" ht="51" hidden="1" x14ac:dyDescent="0.35">
      <c r="A228" s="23">
        <v>23020101</v>
      </c>
      <c r="B228" s="435" t="s">
        <v>2893</v>
      </c>
      <c r="C228" s="23">
        <v>70942</v>
      </c>
      <c r="D228" s="46">
        <v>130000010106</v>
      </c>
      <c r="E228" s="25">
        <v>3101</v>
      </c>
      <c r="F228" s="23">
        <v>10721300</v>
      </c>
      <c r="G228" s="47" t="s">
        <v>619</v>
      </c>
      <c r="H228" s="101">
        <v>8002610.7000000002</v>
      </c>
      <c r="I228" s="255">
        <v>1848000</v>
      </c>
      <c r="J228" s="101">
        <v>21649308.809999999</v>
      </c>
      <c r="K228" s="99">
        <f t="shared" si="3"/>
        <v>29651919.509999998</v>
      </c>
      <c r="L228" s="200"/>
    </row>
    <row r="229" spans="1:12" hidden="1" x14ac:dyDescent="0.35">
      <c r="A229" s="23">
        <v>23020101</v>
      </c>
      <c r="B229" s="435" t="s">
        <v>2893</v>
      </c>
      <c r="C229" s="23">
        <v>70133</v>
      </c>
      <c r="D229" s="46">
        <v>60000010103</v>
      </c>
      <c r="E229" s="25">
        <v>3101</v>
      </c>
      <c r="F229" s="23">
        <v>10721300</v>
      </c>
      <c r="G229" s="26" t="s">
        <v>299</v>
      </c>
      <c r="H229" s="27"/>
      <c r="I229" s="215"/>
      <c r="J229" s="27"/>
      <c r="K229" s="38">
        <f t="shared" si="3"/>
        <v>0</v>
      </c>
      <c r="L229" s="199"/>
    </row>
    <row r="230" spans="1:12" ht="51" x14ac:dyDescent="0.35">
      <c r="A230" s="54">
        <v>23020101</v>
      </c>
      <c r="B230" s="435" t="s">
        <v>2893</v>
      </c>
      <c r="C230" s="54">
        <v>70740</v>
      </c>
      <c r="D230" s="75">
        <v>40000010106</v>
      </c>
      <c r="E230" s="56">
        <v>3101</v>
      </c>
      <c r="F230" s="54">
        <v>10721300</v>
      </c>
      <c r="G230" s="86" t="s">
        <v>850</v>
      </c>
      <c r="H230" s="117">
        <v>20000000</v>
      </c>
      <c r="I230" s="263"/>
      <c r="J230" s="118"/>
      <c r="K230" s="130">
        <f t="shared" si="3"/>
        <v>20000000</v>
      </c>
      <c r="L230" s="204" t="s">
        <v>2555</v>
      </c>
    </row>
    <row r="231" spans="1:12" ht="51" x14ac:dyDescent="0.35">
      <c r="A231" s="54">
        <v>23020101</v>
      </c>
      <c r="B231" s="435" t="s">
        <v>2893</v>
      </c>
      <c r="C231" s="54">
        <v>70740</v>
      </c>
      <c r="D231" s="75">
        <v>40000010106</v>
      </c>
      <c r="E231" s="56">
        <v>3101</v>
      </c>
      <c r="F231" s="54">
        <v>10721300</v>
      </c>
      <c r="G231" s="86" t="s">
        <v>851</v>
      </c>
      <c r="H231" s="117">
        <v>70000000</v>
      </c>
      <c r="I231" s="263"/>
      <c r="J231" s="122">
        <v>-50000000</v>
      </c>
      <c r="K231" s="130">
        <f t="shared" si="3"/>
        <v>20000000</v>
      </c>
      <c r="L231" s="204" t="s">
        <v>2555</v>
      </c>
    </row>
    <row r="232" spans="1:12" ht="51" x14ac:dyDescent="0.35">
      <c r="A232" s="54">
        <v>23020101</v>
      </c>
      <c r="B232" s="435" t="s">
        <v>2893</v>
      </c>
      <c r="C232" s="54">
        <v>70740</v>
      </c>
      <c r="D232" s="75">
        <v>40000010106</v>
      </c>
      <c r="E232" s="56">
        <v>3101</v>
      </c>
      <c r="F232" s="54">
        <v>10721300</v>
      </c>
      <c r="G232" s="86" t="s">
        <v>852</v>
      </c>
      <c r="H232" s="117">
        <v>15000000</v>
      </c>
      <c r="I232" s="263"/>
      <c r="J232" s="118"/>
      <c r="K232" s="130">
        <f t="shared" si="3"/>
        <v>15000000</v>
      </c>
      <c r="L232" s="204" t="s">
        <v>2555</v>
      </c>
    </row>
    <row r="233" spans="1:12" ht="51" x14ac:dyDescent="0.35">
      <c r="A233" s="78">
        <v>23020101</v>
      </c>
      <c r="B233" s="435" t="s">
        <v>2893</v>
      </c>
      <c r="C233" s="78">
        <v>71080</v>
      </c>
      <c r="D233" s="79">
        <v>60000010103</v>
      </c>
      <c r="E233" s="80">
        <v>2101</v>
      </c>
      <c r="F233" s="78">
        <v>10721300</v>
      </c>
      <c r="G233" s="129" t="s">
        <v>963</v>
      </c>
      <c r="H233" s="81">
        <v>10000000</v>
      </c>
      <c r="I233" s="228"/>
      <c r="J233" s="133"/>
      <c r="K233" s="81">
        <f t="shared" si="3"/>
        <v>10000000</v>
      </c>
      <c r="L233" s="210" t="s">
        <v>2557</v>
      </c>
    </row>
    <row r="234" spans="1:12" ht="51" x14ac:dyDescent="0.35">
      <c r="A234" s="54">
        <v>23020101</v>
      </c>
      <c r="B234" s="435" t="s">
        <v>2893</v>
      </c>
      <c r="C234" s="54">
        <v>71080</v>
      </c>
      <c r="D234" s="75">
        <v>50000010104</v>
      </c>
      <c r="E234" s="56">
        <v>2101</v>
      </c>
      <c r="F234" s="54">
        <v>10721300</v>
      </c>
      <c r="G234" s="57" t="s">
        <v>964</v>
      </c>
      <c r="H234" s="58">
        <v>13250000</v>
      </c>
      <c r="I234" s="221"/>
      <c r="J234" s="87"/>
      <c r="K234" s="81">
        <f t="shared" si="3"/>
        <v>13250000</v>
      </c>
      <c r="L234" s="204" t="s">
        <v>2557</v>
      </c>
    </row>
    <row r="235" spans="1:12" x14ac:dyDescent="0.35">
      <c r="A235" s="54">
        <v>23020101</v>
      </c>
      <c r="B235" s="435" t="s">
        <v>2893</v>
      </c>
      <c r="C235" s="54">
        <v>71080</v>
      </c>
      <c r="D235" s="75">
        <v>60000010103</v>
      </c>
      <c r="E235" s="56">
        <v>2101</v>
      </c>
      <c r="F235" s="54">
        <v>10721300</v>
      </c>
      <c r="G235" s="57" t="s">
        <v>965</v>
      </c>
      <c r="H235" s="58">
        <v>13250000</v>
      </c>
      <c r="I235" s="221"/>
      <c r="J235" s="87"/>
      <c r="K235" s="81">
        <f t="shared" si="3"/>
        <v>13250000</v>
      </c>
      <c r="L235" s="204" t="s">
        <v>2557</v>
      </c>
    </row>
    <row r="236" spans="1:12" ht="51" hidden="1" x14ac:dyDescent="0.35">
      <c r="A236" s="23">
        <v>23020101</v>
      </c>
      <c r="B236" s="435" t="s">
        <v>2893</v>
      </c>
      <c r="C236" s="23">
        <v>70443</v>
      </c>
      <c r="D236" s="46">
        <v>40000010101</v>
      </c>
      <c r="E236" s="25">
        <v>3101</v>
      </c>
      <c r="F236" s="23">
        <v>10721300</v>
      </c>
      <c r="G236" s="47" t="s">
        <v>992</v>
      </c>
      <c r="H236" s="101">
        <v>4300000</v>
      </c>
      <c r="I236" s="255"/>
      <c r="J236" s="106">
        <v>-2000000</v>
      </c>
      <c r="K236" s="99">
        <f t="shared" si="3"/>
        <v>2300000</v>
      </c>
      <c r="L236" s="199"/>
    </row>
    <row r="237" spans="1:12" ht="51" hidden="1" x14ac:dyDescent="0.35">
      <c r="A237" s="23">
        <v>23020101</v>
      </c>
      <c r="B237" s="435" t="s">
        <v>2893</v>
      </c>
      <c r="C237" s="23">
        <v>70443</v>
      </c>
      <c r="D237" s="46">
        <v>70000010104</v>
      </c>
      <c r="E237" s="25">
        <v>3101</v>
      </c>
      <c r="F237" s="23">
        <v>10712300</v>
      </c>
      <c r="G237" s="47" t="s">
        <v>993</v>
      </c>
      <c r="H237" s="101">
        <v>4300000</v>
      </c>
      <c r="I237" s="255"/>
      <c r="J237" s="106">
        <v>-2000000</v>
      </c>
      <c r="K237" s="99">
        <f t="shared" si="3"/>
        <v>2300000</v>
      </c>
      <c r="L237" s="199"/>
    </row>
    <row r="238" spans="1:12" ht="51" hidden="1" x14ac:dyDescent="0.35">
      <c r="A238" s="23">
        <v>23020101</v>
      </c>
      <c r="B238" s="435" t="s">
        <v>2893</v>
      </c>
      <c r="C238" s="23">
        <v>70443</v>
      </c>
      <c r="D238" s="46">
        <v>70000010104</v>
      </c>
      <c r="E238" s="25">
        <v>3101</v>
      </c>
      <c r="F238" s="23">
        <v>10720702</v>
      </c>
      <c r="G238" s="47" t="s">
        <v>994</v>
      </c>
      <c r="H238" s="101">
        <v>4300000</v>
      </c>
      <c r="I238" s="255"/>
      <c r="J238" s="106">
        <v>-2000000</v>
      </c>
      <c r="K238" s="99">
        <f t="shared" si="3"/>
        <v>2300000</v>
      </c>
      <c r="L238" s="199"/>
    </row>
    <row r="239" spans="1:12" ht="51" hidden="1" x14ac:dyDescent="0.35">
      <c r="A239" s="34">
        <v>23020101</v>
      </c>
      <c r="B239" s="435" t="s">
        <v>2893</v>
      </c>
      <c r="C239" s="34">
        <v>70443</v>
      </c>
      <c r="D239" s="49">
        <v>30000020106</v>
      </c>
      <c r="E239" s="36">
        <v>3101</v>
      </c>
      <c r="F239" s="34">
        <v>10721300</v>
      </c>
      <c r="G239" s="50" t="s">
        <v>996</v>
      </c>
      <c r="H239" s="99">
        <v>4300000</v>
      </c>
      <c r="I239" s="254"/>
      <c r="J239" s="114">
        <v>-2000000</v>
      </c>
      <c r="K239" s="99">
        <f t="shared" si="3"/>
        <v>2300000</v>
      </c>
      <c r="L239" s="198"/>
    </row>
    <row r="240" spans="1:12" ht="51" hidden="1" x14ac:dyDescent="0.35">
      <c r="A240" s="23">
        <v>23020101</v>
      </c>
      <c r="B240" s="435" t="s">
        <v>2893</v>
      </c>
      <c r="C240" s="23">
        <v>70443</v>
      </c>
      <c r="D240" s="46">
        <v>80000020105</v>
      </c>
      <c r="E240" s="25">
        <v>3101</v>
      </c>
      <c r="F240" s="23">
        <v>10721300</v>
      </c>
      <c r="G240" s="47" t="s">
        <v>997</v>
      </c>
      <c r="H240" s="101">
        <v>4300000</v>
      </c>
      <c r="I240" s="255"/>
      <c r="J240" s="106">
        <v>-2000000</v>
      </c>
      <c r="K240" s="99">
        <f t="shared" si="3"/>
        <v>2300000</v>
      </c>
      <c r="L240" s="199"/>
    </row>
    <row r="241" spans="1:12" ht="51" x14ac:dyDescent="0.35">
      <c r="A241" s="54">
        <v>23020101</v>
      </c>
      <c r="B241" s="435" t="s">
        <v>2893</v>
      </c>
      <c r="C241" s="54">
        <v>70443</v>
      </c>
      <c r="D241" s="75">
        <v>70000010101</v>
      </c>
      <c r="E241" s="56">
        <v>3101</v>
      </c>
      <c r="F241" s="54">
        <v>10721300</v>
      </c>
      <c r="G241" s="86" t="s">
        <v>1012</v>
      </c>
      <c r="H241" s="117">
        <v>2037000</v>
      </c>
      <c r="I241" s="263"/>
      <c r="J241" s="117"/>
      <c r="K241" s="130">
        <f t="shared" si="3"/>
        <v>2037000</v>
      </c>
      <c r="L241" s="204" t="s">
        <v>2559</v>
      </c>
    </row>
    <row r="242" spans="1:12" ht="51" x14ac:dyDescent="0.35">
      <c r="A242" s="54">
        <v>23020101</v>
      </c>
      <c r="B242" s="435" t="s">
        <v>2893</v>
      </c>
      <c r="C242" s="54">
        <v>70443</v>
      </c>
      <c r="D242" s="75">
        <v>80000020102</v>
      </c>
      <c r="E242" s="56">
        <v>3101</v>
      </c>
      <c r="F242" s="54">
        <v>10721300</v>
      </c>
      <c r="G242" s="86" t="s">
        <v>1013</v>
      </c>
      <c r="H242" s="117">
        <v>1290000</v>
      </c>
      <c r="I242" s="263"/>
      <c r="J242" s="118"/>
      <c r="K242" s="130">
        <f t="shared" si="3"/>
        <v>1290000</v>
      </c>
      <c r="L242" s="204" t="s">
        <v>2559</v>
      </c>
    </row>
    <row r="243" spans="1:12" ht="51" x14ac:dyDescent="0.35">
      <c r="A243" s="54">
        <v>23020101</v>
      </c>
      <c r="B243" s="435" t="s">
        <v>2893</v>
      </c>
      <c r="C243" s="54">
        <v>70443</v>
      </c>
      <c r="D243" s="75">
        <v>80000020102</v>
      </c>
      <c r="E243" s="56">
        <v>3101</v>
      </c>
      <c r="F243" s="54">
        <v>10721300</v>
      </c>
      <c r="G243" s="86" t="s">
        <v>1014</v>
      </c>
      <c r="H243" s="117">
        <v>1290000</v>
      </c>
      <c r="I243" s="263"/>
      <c r="J243" s="118"/>
      <c r="K243" s="130">
        <f t="shared" si="3"/>
        <v>1290000</v>
      </c>
      <c r="L243" s="204" t="s">
        <v>2559</v>
      </c>
    </row>
    <row r="244" spans="1:12" ht="51" hidden="1" x14ac:dyDescent="0.35">
      <c r="A244" s="23">
        <v>23020101</v>
      </c>
      <c r="B244" s="435" t="s">
        <v>2893</v>
      </c>
      <c r="C244" s="23">
        <v>70443</v>
      </c>
      <c r="D244" s="46">
        <v>60000010105</v>
      </c>
      <c r="E244" s="25">
        <v>3101</v>
      </c>
      <c r="F244" s="23">
        <v>10721300</v>
      </c>
      <c r="G244" s="47" t="s">
        <v>1016</v>
      </c>
      <c r="H244" s="101">
        <v>2150000</v>
      </c>
      <c r="I244" s="255"/>
      <c r="J244" s="106"/>
      <c r="K244" s="99">
        <f t="shared" si="3"/>
        <v>2150000</v>
      </c>
      <c r="L244" s="199"/>
    </row>
    <row r="245" spans="1:12" ht="51" hidden="1" x14ac:dyDescent="0.35">
      <c r="A245" s="23">
        <v>23020101</v>
      </c>
      <c r="B245" s="435" t="s">
        <v>2893</v>
      </c>
      <c r="C245" s="23">
        <v>70443</v>
      </c>
      <c r="D245" s="46">
        <v>60000010105</v>
      </c>
      <c r="E245" s="25">
        <v>3101</v>
      </c>
      <c r="F245" s="23">
        <v>10721300</v>
      </c>
      <c r="G245" s="47" t="s">
        <v>1017</v>
      </c>
      <c r="H245" s="101">
        <v>1720000</v>
      </c>
      <c r="I245" s="255"/>
      <c r="J245" s="106"/>
      <c r="K245" s="99">
        <f t="shared" si="3"/>
        <v>1720000</v>
      </c>
      <c r="L245" s="199"/>
    </row>
    <row r="246" spans="1:12" ht="51" hidden="1" x14ac:dyDescent="0.35">
      <c r="A246" s="23">
        <v>23010132</v>
      </c>
      <c r="B246" s="435" t="s">
        <v>2893</v>
      </c>
      <c r="C246" s="23">
        <v>71090</v>
      </c>
      <c r="D246" s="46">
        <v>50000030105</v>
      </c>
      <c r="E246" s="25">
        <v>3101</v>
      </c>
      <c r="F246" s="23">
        <v>10731700</v>
      </c>
      <c r="G246" s="26" t="s">
        <v>562</v>
      </c>
      <c r="H246" s="27">
        <v>4000000</v>
      </c>
      <c r="I246" s="215"/>
      <c r="J246" s="27">
        <v>-2000000</v>
      </c>
      <c r="K246" s="38">
        <f t="shared" si="3"/>
        <v>2000000</v>
      </c>
      <c r="L246" s="199"/>
    </row>
    <row r="247" spans="1:12" ht="51" hidden="1" x14ac:dyDescent="0.35">
      <c r="A247" s="23">
        <v>23010131</v>
      </c>
      <c r="B247" s="435" t="s">
        <v>2893</v>
      </c>
      <c r="C247" s="23">
        <v>70460</v>
      </c>
      <c r="D247" s="46">
        <v>50000010106</v>
      </c>
      <c r="E247" s="25">
        <v>3101</v>
      </c>
      <c r="F247" s="23">
        <v>10721300</v>
      </c>
      <c r="G247" s="47" t="s">
        <v>515</v>
      </c>
      <c r="H247" s="67">
        <v>103200</v>
      </c>
      <c r="I247" s="224"/>
      <c r="J247" s="68"/>
      <c r="K247" s="70">
        <f t="shared" si="3"/>
        <v>103200</v>
      </c>
      <c r="L247" s="199"/>
    </row>
    <row r="248" spans="1:12" ht="76.5" hidden="1" x14ac:dyDescent="0.35">
      <c r="A248" s="23">
        <v>23010131</v>
      </c>
      <c r="B248" s="435" t="s">
        <v>2893</v>
      </c>
      <c r="C248" s="23">
        <v>70460</v>
      </c>
      <c r="D248" s="46">
        <v>50000010106</v>
      </c>
      <c r="E248" s="25">
        <v>3101</v>
      </c>
      <c r="F248" s="23">
        <v>10721300</v>
      </c>
      <c r="G248" s="47" t="s">
        <v>516</v>
      </c>
      <c r="H248" s="68">
        <v>3000000</v>
      </c>
      <c r="I248" s="226"/>
      <c r="J248" s="68"/>
      <c r="K248" s="70">
        <f t="shared" si="3"/>
        <v>3000000</v>
      </c>
      <c r="L248" s="199"/>
    </row>
    <row r="249" spans="1:12" ht="76.5" hidden="1" x14ac:dyDescent="0.35">
      <c r="A249" s="23">
        <v>23010130</v>
      </c>
      <c r="B249" s="435" t="s">
        <v>2893</v>
      </c>
      <c r="C249" s="23">
        <v>70810</v>
      </c>
      <c r="D249" s="46">
        <v>80000020103</v>
      </c>
      <c r="E249" s="25">
        <v>3101</v>
      </c>
      <c r="F249" s="23">
        <v>10731700</v>
      </c>
      <c r="G249" s="47" t="s">
        <v>570</v>
      </c>
      <c r="H249" s="41">
        <v>2500000</v>
      </c>
      <c r="I249" s="220"/>
      <c r="J249" s="41"/>
      <c r="K249" s="38">
        <f t="shared" si="3"/>
        <v>2500000</v>
      </c>
      <c r="L249" s="199"/>
    </row>
    <row r="250" spans="1:12" hidden="1" x14ac:dyDescent="0.35">
      <c r="A250" s="23">
        <v>23010129</v>
      </c>
      <c r="B250" s="435" t="s">
        <v>2893</v>
      </c>
      <c r="C250" s="23">
        <v>70941</v>
      </c>
      <c r="D250" s="46">
        <v>50000020102</v>
      </c>
      <c r="E250" s="25">
        <v>3101</v>
      </c>
      <c r="F250" s="23">
        <v>10721300</v>
      </c>
      <c r="G250" s="26" t="s">
        <v>2205</v>
      </c>
      <c r="H250" s="27">
        <v>275200</v>
      </c>
      <c r="I250" s="215"/>
      <c r="J250" s="41"/>
      <c r="K250" s="38">
        <f t="shared" si="3"/>
        <v>275200</v>
      </c>
      <c r="L250" s="199"/>
    </row>
    <row r="251" spans="1:12" ht="51" hidden="1" x14ac:dyDescent="0.35">
      <c r="A251" s="23">
        <v>23010129</v>
      </c>
      <c r="B251" s="435" t="s">
        <v>2893</v>
      </c>
      <c r="C251" s="23">
        <v>70941</v>
      </c>
      <c r="D251" s="46">
        <v>50000020102</v>
      </c>
      <c r="E251" s="25">
        <v>3101</v>
      </c>
      <c r="F251" s="23">
        <v>10721300</v>
      </c>
      <c r="G251" s="47" t="s">
        <v>2371</v>
      </c>
      <c r="H251" s="27">
        <v>447200</v>
      </c>
      <c r="I251" s="215"/>
      <c r="J251" s="41"/>
      <c r="K251" s="38">
        <f t="shared" si="3"/>
        <v>447200</v>
      </c>
      <c r="L251" s="199"/>
    </row>
    <row r="252" spans="1:12" ht="51" hidden="1" x14ac:dyDescent="0.35">
      <c r="A252" s="23">
        <v>23010129</v>
      </c>
      <c r="B252" s="435" t="s">
        <v>2893</v>
      </c>
      <c r="C252" s="23">
        <v>70941</v>
      </c>
      <c r="D252" s="46">
        <v>50000020102</v>
      </c>
      <c r="E252" s="25">
        <v>3101</v>
      </c>
      <c r="F252" s="23">
        <v>10721300</v>
      </c>
      <c r="G252" s="26" t="s">
        <v>2206</v>
      </c>
      <c r="H252" s="27">
        <v>17200</v>
      </c>
      <c r="I252" s="215"/>
      <c r="J252" s="41"/>
      <c r="K252" s="38">
        <f t="shared" si="3"/>
        <v>17200</v>
      </c>
      <c r="L252" s="199"/>
    </row>
    <row r="253" spans="1:12" ht="51" hidden="1" x14ac:dyDescent="0.35">
      <c r="A253" s="23">
        <v>23010129</v>
      </c>
      <c r="B253" s="435" t="s">
        <v>2893</v>
      </c>
      <c r="C253" s="23">
        <v>70941</v>
      </c>
      <c r="D253" s="46">
        <v>50000020102</v>
      </c>
      <c r="E253" s="25">
        <v>3101</v>
      </c>
      <c r="F253" s="23">
        <v>10721300</v>
      </c>
      <c r="G253" s="26" t="s">
        <v>2207</v>
      </c>
      <c r="H253" s="27">
        <v>2064000</v>
      </c>
      <c r="I253" s="215"/>
      <c r="J253" s="41"/>
      <c r="K253" s="38">
        <f t="shared" si="3"/>
        <v>2064000</v>
      </c>
      <c r="L253" s="199"/>
    </row>
    <row r="254" spans="1:12" ht="51" hidden="1" x14ac:dyDescent="0.35">
      <c r="A254" s="23">
        <v>23010129</v>
      </c>
      <c r="B254" s="435" t="s">
        <v>2893</v>
      </c>
      <c r="C254" s="23">
        <v>70941</v>
      </c>
      <c r="D254" s="46">
        <v>50000020102</v>
      </c>
      <c r="E254" s="25">
        <v>3101</v>
      </c>
      <c r="F254" s="23">
        <v>10721300</v>
      </c>
      <c r="G254" s="26" t="s">
        <v>2208</v>
      </c>
      <c r="H254" s="27">
        <v>17200</v>
      </c>
      <c r="I254" s="215"/>
      <c r="J254" s="41"/>
      <c r="K254" s="38">
        <f t="shared" si="3"/>
        <v>17200</v>
      </c>
      <c r="L254" s="199"/>
    </row>
    <row r="255" spans="1:12" ht="51" hidden="1" x14ac:dyDescent="0.35">
      <c r="A255" s="23">
        <v>23010129</v>
      </c>
      <c r="B255" s="435" t="s">
        <v>2893</v>
      </c>
      <c r="C255" s="23">
        <v>70941</v>
      </c>
      <c r="D255" s="46">
        <v>50000020102</v>
      </c>
      <c r="E255" s="25">
        <v>3101</v>
      </c>
      <c r="F255" s="23">
        <v>10721300</v>
      </c>
      <c r="G255" s="26" t="s">
        <v>2209</v>
      </c>
      <c r="H255" s="27">
        <v>18920</v>
      </c>
      <c r="I255" s="215"/>
      <c r="J255" s="41"/>
      <c r="K255" s="38">
        <f t="shared" si="3"/>
        <v>18920</v>
      </c>
      <c r="L255" s="199"/>
    </row>
    <row r="256" spans="1:12" ht="51" hidden="1" x14ac:dyDescent="0.35">
      <c r="A256" s="23">
        <v>23010129</v>
      </c>
      <c r="B256" s="435" t="s">
        <v>2893</v>
      </c>
      <c r="C256" s="23">
        <v>70941</v>
      </c>
      <c r="D256" s="46">
        <v>50000020102</v>
      </c>
      <c r="E256" s="25">
        <v>3101</v>
      </c>
      <c r="F256" s="23">
        <v>10721300</v>
      </c>
      <c r="G256" s="47" t="s">
        <v>2372</v>
      </c>
      <c r="H256" s="27">
        <v>17200</v>
      </c>
      <c r="I256" s="215"/>
      <c r="J256" s="41"/>
      <c r="K256" s="38">
        <f t="shared" si="3"/>
        <v>17200</v>
      </c>
      <c r="L256" s="199"/>
    </row>
    <row r="257" spans="1:12" ht="51" hidden="1" x14ac:dyDescent="0.35">
      <c r="A257" s="23">
        <v>23010129</v>
      </c>
      <c r="B257" s="435" t="s">
        <v>2893</v>
      </c>
      <c r="C257" s="23">
        <v>70941</v>
      </c>
      <c r="D257" s="46">
        <v>50000020102</v>
      </c>
      <c r="E257" s="25">
        <v>3101</v>
      </c>
      <c r="F257" s="23">
        <v>10721300</v>
      </c>
      <c r="G257" s="47" t="s">
        <v>2373</v>
      </c>
      <c r="H257" s="27">
        <v>18920</v>
      </c>
      <c r="I257" s="215"/>
      <c r="J257" s="41"/>
      <c r="K257" s="38">
        <f t="shared" si="3"/>
        <v>18920</v>
      </c>
      <c r="L257" s="199"/>
    </row>
    <row r="258" spans="1:12" ht="51" hidden="1" x14ac:dyDescent="0.35">
      <c r="A258" s="23">
        <v>23010129</v>
      </c>
      <c r="B258" s="435" t="s">
        <v>2893</v>
      </c>
      <c r="C258" s="23">
        <v>70941</v>
      </c>
      <c r="D258" s="46">
        <v>50000020102</v>
      </c>
      <c r="E258" s="25">
        <v>3101</v>
      </c>
      <c r="F258" s="23">
        <v>10721300</v>
      </c>
      <c r="G258" s="47" t="s">
        <v>2374</v>
      </c>
      <c r="H258" s="27">
        <v>17200</v>
      </c>
      <c r="I258" s="215"/>
      <c r="J258" s="41"/>
      <c r="K258" s="38">
        <f t="shared" si="3"/>
        <v>17200</v>
      </c>
      <c r="L258" s="199"/>
    </row>
    <row r="259" spans="1:12" ht="51" hidden="1" x14ac:dyDescent="0.35">
      <c r="A259" s="23">
        <v>23010129</v>
      </c>
      <c r="B259" s="435" t="s">
        <v>2893</v>
      </c>
      <c r="C259" s="23">
        <v>70941</v>
      </c>
      <c r="D259" s="46">
        <v>50000020102</v>
      </c>
      <c r="E259" s="25">
        <v>3101</v>
      </c>
      <c r="F259" s="23">
        <v>10721300</v>
      </c>
      <c r="G259" s="47" t="s">
        <v>2375</v>
      </c>
      <c r="H259" s="27">
        <v>17200</v>
      </c>
      <c r="I259" s="215"/>
      <c r="J259" s="41"/>
      <c r="K259" s="38">
        <f t="shared" ref="K259:K322" si="4">SUM(H259,J259)</f>
        <v>17200</v>
      </c>
      <c r="L259" s="199"/>
    </row>
    <row r="260" spans="1:12" ht="51" hidden="1" x14ac:dyDescent="0.35">
      <c r="A260" s="23">
        <v>23010129</v>
      </c>
      <c r="B260" s="435" t="s">
        <v>2893</v>
      </c>
      <c r="C260" s="23">
        <v>70941</v>
      </c>
      <c r="D260" s="46">
        <v>50000020102</v>
      </c>
      <c r="E260" s="25">
        <v>3101</v>
      </c>
      <c r="F260" s="23">
        <v>10721300</v>
      </c>
      <c r="G260" s="47" t="s">
        <v>2376</v>
      </c>
      <c r="H260" s="27">
        <v>18920</v>
      </c>
      <c r="I260" s="215"/>
      <c r="J260" s="41"/>
      <c r="K260" s="38">
        <f t="shared" si="4"/>
        <v>18920</v>
      </c>
      <c r="L260" s="199"/>
    </row>
    <row r="261" spans="1:12" ht="51" hidden="1" x14ac:dyDescent="0.35">
      <c r="A261" s="23">
        <v>23010129</v>
      </c>
      <c r="B261" s="435" t="s">
        <v>2893</v>
      </c>
      <c r="C261" s="23">
        <v>70941</v>
      </c>
      <c r="D261" s="46">
        <v>50000020102</v>
      </c>
      <c r="E261" s="25">
        <v>3101</v>
      </c>
      <c r="F261" s="23">
        <v>10721300</v>
      </c>
      <c r="G261" s="47" t="s">
        <v>2377</v>
      </c>
      <c r="H261" s="27">
        <v>18920</v>
      </c>
      <c r="I261" s="215"/>
      <c r="J261" s="41"/>
      <c r="K261" s="38">
        <f t="shared" si="4"/>
        <v>18920</v>
      </c>
      <c r="L261" s="199"/>
    </row>
    <row r="262" spans="1:12" ht="51" hidden="1" x14ac:dyDescent="0.35">
      <c r="A262" s="23">
        <v>23010129</v>
      </c>
      <c r="B262" s="435" t="s">
        <v>2893</v>
      </c>
      <c r="C262" s="23">
        <v>70941</v>
      </c>
      <c r="D262" s="46">
        <v>50000020102</v>
      </c>
      <c r="E262" s="25">
        <v>3101</v>
      </c>
      <c r="F262" s="23">
        <v>10721300</v>
      </c>
      <c r="G262" s="47" t="s">
        <v>2378</v>
      </c>
      <c r="H262" s="27">
        <v>16512</v>
      </c>
      <c r="I262" s="215"/>
      <c r="J262" s="41"/>
      <c r="K262" s="38">
        <f t="shared" si="4"/>
        <v>16512</v>
      </c>
      <c r="L262" s="199"/>
    </row>
    <row r="263" spans="1:12" ht="51" hidden="1" x14ac:dyDescent="0.35">
      <c r="A263" s="23">
        <v>23010129</v>
      </c>
      <c r="B263" s="435" t="s">
        <v>2893</v>
      </c>
      <c r="C263" s="23">
        <v>70941</v>
      </c>
      <c r="D263" s="46">
        <v>50000020102</v>
      </c>
      <c r="E263" s="25">
        <v>3101</v>
      </c>
      <c r="F263" s="23">
        <v>10721300</v>
      </c>
      <c r="G263" s="47" t="s">
        <v>2379</v>
      </c>
      <c r="H263" s="27">
        <v>23736</v>
      </c>
      <c r="I263" s="215"/>
      <c r="J263" s="41"/>
      <c r="K263" s="38">
        <f t="shared" si="4"/>
        <v>23736</v>
      </c>
      <c r="L263" s="199"/>
    </row>
    <row r="264" spans="1:12" ht="51" hidden="1" x14ac:dyDescent="0.35">
      <c r="A264" s="23">
        <v>23010129</v>
      </c>
      <c r="B264" s="435" t="s">
        <v>2893</v>
      </c>
      <c r="C264" s="23">
        <v>70941</v>
      </c>
      <c r="D264" s="46">
        <v>50000020102</v>
      </c>
      <c r="E264" s="25">
        <v>3101</v>
      </c>
      <c r="F264" s="23">
        <v>10721300</v>
      </c>
      <c r="G264" s="47" t="s">
        <v>2380</v>
      </c>
      <c r="H264" s="27">
        <v>23736</v>
      </c>
      <c r="I264" s="215"/>
      <c r="J264" s="41"/>
      <c r="K264" s="38">
        <f t="shared" si="4"/>
        <v>23736</v>
      </c>
      <c r="L264" s="199"/>
    </row>
    <row r="265" spans="1:12" ht="51" hidden="1" x14ac:dyDescent="0.35">
      <c r="A265" s="23">
        <v>23010129</v>
      </c>
      <c r="B265" s="435" t="s">
        <v>2893</v>
      </c>
      <c r="C265" s="23">
        <v>70941</v>
      </c>
      <c r="D265" s="46">
        <v>50000020102</v>
      </c>
      <c r="E265" s="25">
        <v>3101</v>
      </c>
      <c r="F265" s="23">
        <v>10721300</v>
      </c>
      <c r="G265" s="47" t="s">
        <v>2381</v>
      </c>
      <c r="H265" s="27">
        <v>23736</v>
      </c>
      <c r="I265" s="215"/>
      <c r="J265" s="41"/>
      <c r="K265" s="38">
        <f t="shared" si="4"/>
        <v>23736</v>
      </c>
      <c r="L265" s="199"/>
    </row>
    <row r="266" spans="1:12" ht="51" hidden="1" x14ac:dyDescent="0.35">
      <c r="A266" s="34">
        <v>23010129</v>
      </c>
      <c r="B266" s="435" t="s">
        <v>2893</v>
      </c>
      <c r="C266" s="34">
        <v>70941</v>
      </c>
      <c r="D266" s="49">
        <v>50000020102</v>
      </c>
      <c r="E266" s="36">
        <v>3101</v>
      </c>
      <c r="F266" s="34">
        <v>10721300</v>
      </c>
      <c r="G266" s="50" t="s">
        <v>2382</v>
      </c>
      <c r="H266" s="27">
        <v>20640</v>
      </c>
      <c r="I266" s="215"/>
      <c r="J266" s="41"/>
      <c r="K266" s="27">
        <f t="shared" si="4"/>
        <v>20640</v>
      </c>
      <c r="L266" s="199"/>
    </row>
    <row r="267" spans="1:12" ht="51" hidden="1" x14ac:dyDescent="0.35">
      <c r="A267" s="23">
        <v>23010129</v>
      </c>
      <c r="B267" s="435" t="s">
        <v>2893</v>
      </c>
      <c r="C267" s="23">
        <v>70941</v>
      </c>
      <c r="D267" s="46">
        <v>50000020102</v>
      </c>
      <c r="E267" s="25">
        <v>3101</v>
      </c>
      <c r="F267" s="23">
        <v>10721300</v>
      </c>
      <c r="G267" s="47" t="s">
        <v>2383</v>
      </c>
      <c r="H267" s="27">
        <v>20640</v>
      </c>
      <c r="I267" s="215"/>
      <c r="J267" s="41"/>
      <c r="K267" s="27">
        <f t="shared" si="4"/>
        <v>20640</v>
      </c>
      <c r="L267" s="199"/>
    </row>
    <row r="268" spans="1:12" ht="51" hidden="1" x14ac:dyDescent="0.35">
      <c r="A268" s="23">
        <v>23010129</v>
      </c>
      <c r="B268" s="435" t="s">
        <v>2893</v>
      </c>
      <c r="C268" s="23">
        <v>70941</v>
      </c>
      <c r="D268" s="46">
        <v>50000020102</v>
      </c>
      <c r="E268" s="25">
        <v>3101</v>
      </c>
      <c r="F268" s="23">
        <v>10721300</v>
      </c>
      <c r="G268" s="47" t="s">
        <v>2384</v>
      </c>
      <c r="H268" s="27">
        <v>20640</v>
      </c>
      <c r="I268" s="215"/>
      <c r="J268" s="41"/>
      <c r="K268" s="27">
        <f t="shared" si="4"/>
        <v>20640</v>
      </c>
      <c r="L268" s="199"/>
    </row>
    <row r="269" spans="1:12" ht="51" hidden="1" x14ac:dyDescent="0.35">
      <c r="A269" s="23">
        <v>23010129</v>
      </c>
      <c r="B269" s="435" t="s">
        <v>2893</v>
      </c>
      <c r="C269" s="23">
        <v>70941</v>
      </c>
      <c r="D269" s="46">
        <v>50000020102</v>
      </c>
      <c r="E269" s="25">
        <v>3101</v>
      </c>
      <c r="F269" s="23">
        <v>10721300</v>
      </c>
      <c r="G269" s="47" t="s">
        <v>2385</v>
      </c>
      <c r="H269" s="27">
        <v>77400</v>
      </c>
      <c r="I269" s="215"/>
      <c r="J269" s="41"/>
      <c r="K269" s="27">
        <f t="shared" si="4"/>
        <v>77400</v>
      </c>
      <c r="L269" s="199"/>
    </row>
    <row r="270" spans="1:12" ht="51" hidden="1" x14ac:dyDescent="0.35">
      <c r="A270" s="23">
        <v>23010129</v>
      </c>
      <c r="B270" s="435" t="s">
        <v>2893</v>
      </c>
      <c r="C270" s="23">
        <v>70941</v>
      </c>
      <c r="D270" s="46">
        <v>50000020102</v>
      </c>
      <c r="E270" s="25">
        <v>3101</v>
      </c>
      <c r="F270" s="23">
        <v>10721300</v>
      </c>
      <c r="G270" s="47" t="s">
        <v>2386</v>
      </c>
      <c r="H270" s="27">
        <v>108360</v>
      </c>
      <c r="I270" s="215"/>
      <c r="J270" s="41"/>
      <c r="K270" s="27">
        <f t="shared" si="4"/>
        <v>108360</v>
      </c>
      <c r="L270" s="199"/>
    </row>
    <row r="271" spans="1:12" hidden="1" x14ac:dyDescent="0.35">
      <c r="A271" s="23">
        <v>23010129</v>
      </c>
      <c r="B271" s="435" t="s">
        <v>2893</v>
      </c>
      <c r="C271" s="23">
        <v>70941</v>
      </c>
      <c r="D271" s="46">
        <v>50000020102</v>
      </c>
      <c r="E271" s="25">
        <v>3101</v>
      </c>
      <c r="F271" s="23">
        <v>10721300</v>
      </c>
      <c r="G271" s="26" t="s">
        <v>2210</v>
      </c>
      <c r="H271" s="27">
        <v>146200</v>
      </c>
      <c r="I271" s="215"/>
      <c r="J271" s="41"/>
      <c r="K271" s="27">
        <f t="shared" si="4"/>
        <v>146200</v>
      </c>
      <c r="L271" s="199"/>
    </row>
    <row r="272" spans="1:12" ht="51" hidden="1" x14ac:dyDescent="0.35">
      <c r="A272" s="23">
        <v>23010129</v>
      </c>
      <c r="B272" s="435" t="s">
        <v>2893</v>
      </c>
      <c r="C272" s="23">
        <v>70941</v>
      </c>
      <c r="D272" s="46">
        <v>50000020102</v>
      </c>
      <c r="E272" s="25">
        <v>3101</v>
      </c>
      <c r="F272" s="23">
        <v>10721300</v>
      </c>
      <c r="G272" s="47" t="s">
        <v>2387</v>
      </c>
      <c r="H272" s="27">
        <v>129000</v>
      </c>
      <c r="I272" s="215"/>
      <c r="J272" s="41"/>
      <c r="K272" s="27">
        <f t="shared" si="4"/>
        <v>129000</v>
      </c>
      <c r="L272" s="199"/>
    </row>
    <row r="273" spans="1:12" hidden="1" x14ac:dyDescent="0.35">
      <c r="A273" s="23">
        <v>23010129</v>
      </c>
      <c r="B273" s="435" t="s">
        <v>2893</v>
      </c>
      <c r="C273" s="23">
        <v>70941</v>
      </c>
      <c r="D273" s="46">
        <v>50000020102</v>
      </c>
      <c r="E273" s="25">
        <v>3101</v>
      </c>
      <c r="F273" s="23">
        <v>10721300</v>
      </c>
      <c r="G273" s="26" t="s">
        <v>2205</v>
      </c>
      <c r="H273" s="27">
        <v>275200</v>
      </c>
      <c r="I273" s="215"/>
      <c r="J273" s="41"/>
      <c r="K273" s="27">
        <f t="shared" si="4"/>
        <v>275200</v>
      </c>
      <c r="L273" s="199"/>
    </row>
    <row r="274" spans="1:12" ht="51" hidden="1" x14ac:dyDescent="0.35">
      <c r="A274" s="23">
        <v>23010129</v>
      </c>
      <c r="B274" s="435" t="s">
        <v>2893</v>
      </c>
      <c r="C274" s="23">
        <v>70941</v>
      </c>
      <c r="D274" s="46">
        <v>50000020102</v>
      </c>
      <c r="E274" s="25">
        <v>3101</v>
      </c>
      <c r="F274" s="23">
        <v>10721300</v>
      </c>
      <c r="G274" s="26" t="s">
        <v>2211</v>
      </c>
      <c r="H274" s="27">
        <v>447200</v>
      </c>
      <c r="I274" s="215"/>
      <c r="J274" s="41"/>
      <c r="K274" s="27">
        <f t="shared" si="4"/>
        <v>447200</v>
      </c>
      <c r="L274" s="199"/>
    </row>
    <row r="275" spans="1:12" ht="51" hidden="1" x14ac:dyDescent="0.35">
      <c r="A275" s="23">
        <v>23010129</v>
      </c>
      <c r="B275" s="435" t="s">
        <v>2893</v>
      </c>
      <c r="C275" s="23">
        <v>70941</v>
      </c>
      <c r="D275" s="46">
        <v>50000020102</v>
      </c>
      <c r="E275" s="25">
        <v>3101</v>
      </c>
      <c r="F275" s="23">
        <v>10721300</v>
      </c>
      <c r="G275" s="26" t="s">
        <v>2206</v>
      </c>
      <c r="H275" s="27">
        <v>17200</v>
      </c>
      <c r="I275" s="215"/>
      <c r="J275" s="41"/>
      <c r="K275" s="27">
        <f t="shared" si="4"/>
        <v>17200</v>
      </c>
      <c r="L275" s="199"/>
    </row>
    <row r="276" spans="1:12" ht="51" hidden="1" x14ac:dyDescent="0.35">
      <c r="A276" s="23">
        <v>23010129</v>
      </c>
      <c r="B276" s="435" t="s">
        <v>2893</v>
      </c>
      <c r="C276" s="23">
        <v>70941</v>
      </c>
      <c r="D276" s="46">
        <v>50000020102</v>
      </c>
      <c r="E276" s="25">
        <v>3101</v>
      </c>
      <c r="F276" s="23">
        <v>10721300</v>
      </c>
      <c r="G276" s="26" t="s">
        <v>2207</v>
      </c>
      <c r="H276" s="27">
        <v>2064000</v>
      </c>
      <c r="I276" s="215"/>
      <c r="J276" s="41"/>
      <c r="K276" s="27">
        <f t="shared" si="4"/>
        <v>2064000</v>
      </c>
      <c r="L276" s="199"/>
    </row>
    <row r="277" spans="1:12" ht="51" hidden="1" x14ac:dyDescent="0.35">
      <c r="A277" s="23">
        <v>23010129</v>
      </c>
      <c r="B277" s="435" t="s">
        <v>2893</v>
      </c>
      <c r="C277" s="23">
        <v>70941</v>
      </c>
      <c r="D277" s="46">
        <v>50000020102</v>
      </c>
      <c r="E277" s="25">
        <v>3101</v>
      </c>
      <c r="F277" s="23">
        <v>10721300</v>
      </c>
      <c r="G277" s="26" t="s">
        <v>2208</v>
      </c>
      <c r="H277" s="27">
        <v>17200</v>
      </c>
      <c r="I277" s="215"/>
      <c r="J277" s="41"/>
      <c r="K277" s="27">
        <f t="shared" si="4"/>
        <v>17200</v>
      </c>
      <c r="L277" s="199"/>
    </row>
    <row r="278" spans="1:12" ht="51" hidden="1" x14ac:dyDescent="0.35">
      <c r="A278" s="23">
        <v>23010129</v>
      </c>
      <c r="B278" s="435" t="s">
        <v>2893</v>
      </c>
      <c r="C278" s="23">
        <v>70941</v>
      </c>
      <c r="D278" s="46">
        <v>50000020102</v>
      </c>
      <c r="E278" s="25">
        <v>3101</v>
      </c>
      <c r="F278" s="23">
        <v>10721300</v>
      </c>
      <c r="G278" s="26" t="s">
        <v>2209</v>
      </c>
      <c r="H278" s="27">
        <v>18920</v>
      </c>
      <c r="I278" s="215"/>
      <c r="J278" s="41"/>
      <c r="K278" s="27">
        <f t="shared" si="4"/>
        <v>18920</v>
      </c>
      <c r="L278" s="199"/>
    </row>
    <row r="279" spans="1:12" ht="51" hidden="1" x14ac:dyDescent="0.35">
      <c r="A279" s="23">
        <v>23010129</v>
      </c>
      <c r="B279" s="435" t="s">
        <v>2893</v>
      </c>
      <c r="C279" s="23">
        <v>70941</v>
      </c>
      <c r="D279" s="46">
        <v>50000020102</v>
      </c>
      <c r="E279" s="25">
        <v>3101</v>
      </c>
      <c r="F279" s="23">
        <v>10721300</v>
      </c>
      <c r="G279" s="26" t="s">
        <v>2212</v>
      </c>
      <c r="H279" s="27">
        <v>18920</v>
      </c>
      <c r="I279" s="215"/>
      <c r="J279" s="41"/>
      <c r="K279" s="27">
        <f t="shared" si="4"/>
        <v>18920</v>
      </c>
      <c r="L279" s="199"/>
    </row>
    <row r="280" spans="1:12" ht="51" hidden="1" x14ac:dyDescent="0.35">
      <c r="A280" s="23">
        <v>23010129</v>
      </c>
      <c r="B280" s="435" t="s">
        <v>2893</v>
      </c>
      <c r="C280" s="23">
        <v>70941</v>
      </c>
      <c r="D280" s="46">
        <v>50000020102</v>
      </c>
      <c r="E280" s="25">
        <v>3101</v>
      </c>
      <c r="F280" s="23">
        <v>10721300</v>
      </c>
      <c r="G280" s="47" t="s">
        <v>2372</v>
      </c>
      <c r="H280" s="27">
        <v>17200</v>
      </c>
      <c r="I280" s="215"/>
      <c r="J280" s="41"/>
      <c r="K280" s="27">
        <f t="shared" si="4"/>
        <v>17200</v>
      </c>
      <c r="L280" s="199"/>
    </row>
    <row r="281" spans="1:12" ht="51" hidden="1" x14ac:dyDescent="0.35">
      <c r="A281" s="23">
        <v>23010129</v>
      </c>
      <c r="B281" s="435" t="s">
        <v>2893</v>
      </c>
      <c r="C281" s="23">
        <v>70941</v>
      </c>
      <c r="D281" s="46">
        <v>50000020102</v>
      </c>
      <c r="E281" s="25">
        <v>3101</v>
      </c>
      <c r="F281" s="23">
        <v>10721300</v>
      </c>
      <c r="G281" s="47" t="s">
        <v>2373</v>
      </c>
      <c r="H281" s="27">
        <v>18920</v>
      </c>
      <c r="I281" s="215"/>
      <c r="J281" s="41"/>
      <c r="K281" s="27">
        <f t="shared" si="4"/>
        <v>18920</v>
      </c>
      <c r="L281" s="199"/>
    </row>
    <row r="282" spans="1:12" ht="51" hidden="1" x14ac:dyDescent="0.35">
      <c r="A282" s="23">
        <v>23010129</v>
      </c>
      <c r="B282" s="435" t="s">
        <v>2893</v>
      </c>
      <c r="C282" s="23">
        <v>70941</v>
      </c>
      <c r="D282" s="46">
        <v>50000020102</v>
      </c>
      <c r="E282" s="25">
        <v>3101</v>
      </c>
      <c r="F282" s="23">
        <v>10721300</v>
      </c>
      <c r="G282" s="47" t="s">
        <v>2374</v>
      </c>
      <c r="H282" s="27">
        <v>17200</v>
      </c>
      <c r="I282" s="215"/>
      <c r="J282" s="41"/>
      <c r="K282" s="27">
        <f t="shared" si="4"/>
        <v>17200</v>
      </c>
      <c r="L282" s="199"/>
    </row>
    <row r="283" spans="1:12" ht="51" hidden="1" x14ac:dyDescent="0.35">
      <c r="A283" s="23">
        <v>23010129</v>
      </c>
      <c r="B283" s="435" t="s">
        <v>2893</v>
      </c>
      <c r="C283" s="23">
        <v>70941</v>
      </c>
      <c r="D283" s="46">
        <v>50000020102</v>
      </c>
      <c r="E283" s="25">
        <v>3101</v>
      </c>
      <c r="F283" s="23">
        <v>10721300</v>
      </c>
      <c r="G283" s="47" t="s">
        <v>2375</v>
      </c>
      <c r="H283" s="27">
        <v>17200</v>
      </c>
      <c r="I283" s="215"/>
      <c r="J283" s="41"/>
      <c r="K283" s="27">
        <f t="shared" si="4"/>
        <v>17200</v>
      </c>
      <c r="L283" s="199"/>
    </row>
    <row r="284" spans="1:12" ht="51" hidden="1" x14ac:dyDescent="0.35">
      <c r="A284" s="23">
        <v>23010129</v>
      </c>
      <c r="B284" s="435" t="s">
        <v>2893</v>
      </c>
      <c r="C284" s="23">
        <v>70941</v>
      </c>
      <c r="D284" s="46">
        <v>50000020102</v>
      </c>
      <c r="E284" s="25">
        <v>3101</v>
      </c>
      <c r="F284" s="23">
        <v>10721300</v>
      </c>
      <c r="G284" s="47" t="s">
        <v>2376</v>
      </c>
      <c r="H284" s="27">
        <v>18920</v>
      </c>
      <c r="I284" s="215"/>
      <c r="J284" s="41"/>
      <c r="K284" s="27">
        <f t="shared" si="4"/>
        <v>18920</v>
      </c>
      <c r="L284" s="199"/>
    </row>
    <row r="285" spans="1:12" ht="51" hidden="1" x14ac:dyDescent="0.35">
      <c r="A285" s="23">
        <v>23010129</v>
      </c>
      <c r="B285" s="435" t="s">
        <v>2893</v>
      </c>
      <c r="C285" s="23">
        <v>70941</v>
      </c>
      <c r="D285" s="46">
        <v>50000020102</v>
      </c>
      <c r="E285" s="25">
        <v>3101</v>
      </c>
      <c r="F285" s="23">
        <v>10721300</v>
      </c>
      <c r="G285" s="47" t="s">
        <v>2377</v>
      </c>
      <c r="H285" s="27">
        <v>18920</v>
      </c>
      <c r="I285" s="215"/>
      <c r="J285" s="41"/>
      <c r="K285" s="27">
        <f t="shared" si="4"/>
        <v>18920</v>
      </c>
      <c r="L285" s="199"/>
    </row>
    <row r="286" spans="1:12" ht="51" hidden="1" x14ac:dyDescent="0.35">
      <c r="A286" s="23">
        <v>23010129</v>
      </c>
      <c r="B286" s="435" t="s">
        <v>2893</v>
      </c>
      <c r="C286" s="23">
        <v>70941</v>
      </c>
      <c r="D286" s="46">
        <v>50000020102</v>
      </c>
      <c r="E286" s="25">
        <v>3101</v>
      </c>
      <c r="F286" s="23">
        <v>10721300</v>
      </c>
      <c r="G286" s="47" t="s">
        <v>2378</v>
      </c>
      <c r="H286" s="27">
        <v>16512</v>
      </c>
      <c r="I286" s="215"/>
      <c r="J286" s="41"/>
      <c r="K286" s="27">
        <f t="shared" si="4"/>
        <v>16512</v>
      </c>
      <c r="L286" s="199"/>
    </row>
    <row r="287" spans="1:12" ht="51" hidden="1" x14ac:dyDescent="0.35">
      <c r="A287" s="23">
        <v>23010129</v>
      </c>
      <c r="B287" s="435" t="s">
        <v>2893</v>
      </c>
      <c r="C287" s="23">
        <v>70941</v>
      </c>
      <c r="D287" s="46">
        <v>50000020102</v>
      </c>
      <c r="E287" s="25">
        <v>3101</v>
      </c>
      <c r="F287" s="23">
        <v>10721300</v>
      </c>
      <c r="G287" s="47" t="s">
        <v>2379</v>
      </c>
      <c r="H287" s="27">
        <v>23736</v>
      </c>
      <c r="I287" s="215"/>
      <c r="J287" s="41"/>
      <c r="K287" s="27">
        <f t="shared" si="4"/>
        <v>23736</v>
      </c>
      <c r="L287" s="199"/>
    </row>
    <row r="288" spans="1:12" ht="51" hidden="1" x14ac:dyDescent="0.35">
      <c r="A288" s="23">
        <v>23010129</v>
      </c>
      <c r="B288" s="435" t="s">
        <v>2893</v>
      </c>
      <c r="C288" s="23">
        <v>70941</v>
      </c>
      <c r="D288" s="46">
        <v>50000020102</v>
      </c>
      <c r="E288" s="25">
        <v>3101</v>
      </c>
      <c r="F288" s="23">
        <v>10721300</v>
      </c>
      <c r="G288" s="47" t="s">
        <v>2380</v>
      </c>
      <c r="H288" s="27">
        <v>23736</v>
      </c>
      <c r="I288" s="215"/>
      <c r="J288" s="41"/>
      <c r="K288" s="27">
        <f t="shared" si="4"/>
        <v>23736</v>
      </c>
      <c r="L288" s="199"/>
    </row>
    <row r="289" spans="1:12" ht="51" hidden="1" x14ac:dyDescent="0.35">
      <c r="A289" s="34">
        <v>23010129</v>
      </c>
      <c r="B289" s="435" t="s">
        <v>2893</v>
      </c>
      <c r="C289" s="34">
        <v>70941</v>
      </c>
      <c r="D289" s="49">
        <v>50000020102</v>
      </c>
      <c r="E289" s="36">
        <v>3101</v>
      </c>
      <c r="F289" s="34">
        <v>10721300</v>
      </c>
      <c r="G289" s="50" t="s">
        <v>2381</v>
      </c>
      <c r="H289" s="38">
        <v>23736</v>
      </c>
      <c r="I289" s="218"/>
      <c r="J289" s="44"/>
      <c r="K289" s="38">
        <f t="shared" si="4"/>
        <v>23736</v>
      </c>
      <c r="L289" s="198"/>
    </row>
    <row r="290" spans="1:12" ht="51" hidden="1" x14ac:dyDescent="0.35">
      <c r="A290" s="23">
        <v>23010129</v>
      </c>
      <c r="B290" s="435" t="s">
        <v>2893</v>
      </c>
      <c r="C290" s="23">
        <v>70941</v>
      </c>
      <c r="D290" s="46">
        <v>50000020102</v>
      </c>
      <c r="E290" s="25">
        <v>3101</v>
      </c>
      <c r="F290" s="23">
        <v>10721300</v>
      </c>
      <c r="G290" s="47" t="s">
        <v>2382</v>
      </c>
      <c r="H290" s="27">
        <v>20640</v>
      </c>
      <c r="I290" s="215"/>
      <c r="J290" s="41"/>
      <c r="K290" s="38">
        <f t="shared" si="4"/>
        <v>20640</v>
      </c>
      <c r="L290" s="199"/>
    </row>
    <row r="291" spans="1:12" ht="51" hidden="1" x14ac:dyDescent="0.35">
      <c r="A291" s="23">
        <v>23010129</v>
      </c>
      <c r="B291" s="435" t="s">
        <v>2893</v>
      </c>
      <c r="C291" s="23">
        <v>70941</v>
      </c>
      <c r="D291" s="46">
        <v>50000020102</v>
      </c>
      <c r="E291" s="25">
        <v>3101</v>
      </c>
      <c r="F291" s="23">
        <v>10721300</v>
      </c>
      <c r="G291" s="47" t="s">
        <v>2383</v>
      </c>
      <c r="H291" s="27">
        <v>20640</v>
      </c>
      <c r="I291" s="215"/>
      <c r="J291" s="41"/>
      <c r="K291" s="38">
        <f t="shared" si="4"/>
        <v>20640</v>
      </c>
      <c r="L291" s="199"/>
    </row>
    <row r="292" spans="1:12" ht="51" hidden="1" x14ac:dyDescent="0.35">
      <c r="A292" s="23">
        <v>23010129</v>
      </c>
      <c r="B292" s="435" t="s">
        <v>2893</v>
      </c>
      <c r="C292" s="23">
        <v>70941</v>
      </c>
      <c r="D292" s="46">
        <v>50000020102</v>
      </c>
      <c r="E292" s="25">
        <v>3101</v>
      </c>
      <c r="F292" s="23">
        <v>10721300</v>
      </c>
      <c r="G292" s="47" t="s">
        <v>2384</v>
      </c>
      <c r="H292" s="27">
        <v>20640</v>
      </c>
      <c r="I292" s="215"/>
      <c r="J292" s="41"/>
      <c r="K292" s="38">
        <f t="shared" si="4"/>
        <v>20640</v>
      </c>
      <c r="L292" s="199"/>
    </row>
    <row r="293" spans="1:12" ht="51" hidden="1" x14ac:dyDescent="0.35">
      <c r="A293" s="23">
        <v>23010129</v>
      </c>
      <c r="B293" s="435" t="s">
        <v>2893</v>
      </c>
      <c r="C293" s="23">
        <v>70941</v>
      </c>
      <c r="D293" s="46">
        <v>50000020102</v>
      </c>
      <c r="E293" s="25">
        <v>3101</v>
      </c>
      <c r="F293" s="23">
        <v>10721300</v>
      </c>
      <c r="G293" s="47" t="s">
        <v>2385</v>
      </c>
      <c r="H293" s="27">
        <v>77400</v>
      </c>
      <c r="I293" s="215"/>
      <c r="J293" s="41"/>
      <c r="K293" s="38">
        <f t="shared" si="4"/>
        <v>77400</v>
      </c>
      <c r="L293" s="199"/>
    </row>
    <row r="294" spans="1:12" ht="51" hidden="1" x14ac:dyDescent="0.35">
      <c r="A294" s="23">
        <v>23010129</v>
      </c>
      <c r="B294" s="435" t="s">
        <v>2893</v>
      </c>
      <c r="C294" s="23">
        <v>70941</v>
      </c>
      <c r="D294" s="46">
        <v>50000020102</v>
      </c>
      <c r="E294" s="25">
        <v>3101</v>
      </c>
      <c r="F294" s="23">
        <v>10721300</v>
      </c>
      <c r="G294" s="47" t="s">
        <v>2386</v>
      </c>
      <c r="H294" s="27">
        <v>108360</v>
      </c>
      <c r="I294" s="215"/>
      <c r="J294" s="41"/>
      <c r="K294" s="38">
        <f t="shared" si="4"/>
        <v>108360</v>
      </c>
      <c r="L294" s="199"/>
    </row>
    <row r="295" spans="1:12" hidden="1" x14ac:dyDescent="0.35">
      <c r="A295" s="23">
        <v>23010129</v>
      </c>
      <c r="B295" s="435" t="s">
        <v>2893</v>
      </c>
      <c r="C295" s="23">
        <v>70941</v>
      </c>
      <c r="D295" s="46">
        <v>50000020102</v>
      </c>
      <c r="E295" s="25">
        <v>3101</v>
      </c>
      <c r="F295" s="23">
        <v>10721300</v>
      </c>
      <c r="G295" s="26" t="s">
        <v>2210</v>
      </c>
      <c r="H295" s="27">
        <v>146200</v>
      </c>
      <c r="I295" s="215"/>
      <c r="J295" s="41"/>
      <c r="K295" s="38">
        <f t="shared" si="4"/>
        <v>146200</v>
      </c>
      <c r="L295" s="199"/>
    </row>
    <row r="296" spans="1:12" ht="51" hidden="1" x14ac:dyDescent="0.35">
      <c r="A296" s="23">
        <v>23010129</v>
      </c>
      <c r="B296" s="435" t="s">
        <v>2893</v>
      </c>
      <c r="C296" s="23">
        <v>70941</v>
      </c>
      <c r="D296" s="46">
        <v>50000020102</v>
      </c>
      <c r="E296" s="25">
        <v>3101</v>
      </c>
      <c r="F296" s="23">
        <v>10721300</v>
      </c>
      <c r="G296" s="47" t="s">
        <v>2387</v>
      </c>
      <c r="H296" s="27">
        <v>129000</v>
      </c>
      <c r="I296" s="215"/>
      <c r="J296" s="41"/>
      <c r="K296" s="38">
        <f t="shared" si="4"/>
        <v>129000</v>
      </c>
      <c r="L296" s="199"/>
    </row>
    <row r="297" spans="1:12" ht="51" hidden="1" x14ac:dyDescent="0.35">
      <c r="A297" s="23">
        <v>23010129</v>
      </c>
      <c r="B297" s="435" t="s">
        <v>2893</v>
      </c>
      <c r="C297" s="23">
        <v>70941</v>
      </c>
      <c r="D297" s="46">
        <v>50000020102</v>
      </c>
      <c r="E297" s="25">
        <v>3101</v>
      </c>
      <c r="F297" s="23">
        <v>10721300</v>
      </c>
      <c r="G297" s="47" t="s">
        <v>2388</v>
      </c>
      <c r="H297" s="27">
        <v>25800</v>
      </c>
      <c r="I297" s="215"/>
      <c r="J297" s="41"/>
      <c r="K297" s="38">
        <f t="shared" si="4"/>
        <v>25800</v>
      </c>
      <c r="L297" s="199"/>
    </row>
    <row r="298" spans="1:12" ht="51" hidden="1" x14ac:dyDescent="0.35">
      <c r="A298" s="23">
        <v>23010129</v>
      </c>
      <c r="B298" s="435" t="s">
        <v>2893</v>
      </c>
      <c r="C298" s="23">
        <v>70941</v>
      </c>
      <c r="D298" s="46">
        <v>50000020102</v>
      </c>
      <c r="E298" s="25">
        <v>3101</v>
      </c>
      <c r="F298" s="23">
        <v>10721300</v>
      </c>
      <c r="G298" s="47" t="s">
        <v>2389</v>
      </c>
      <c r="H298" s="27">
        <v>103200</v>
      </c>
      <c r="I298" s="215"/>
      <c r="J298" s="41"/>
      <c r="K298" s="38">
        <f t="shared" si="4"/>
        <v>103200</v>
      </c>
      <c r="L298" s="199"/>
    </row>
    <row r="299" spans="1:12" ht="51" hidden="1" x14ac:dyDescent="0.35">
      <c r="A299" s="23">
        <v>23010129</v>
      </c>
      <c r="B299" s="435" t="s">
        <v>2893</v>
      </c>
      <c r="C299" s="23">
        <v>70941</v>
      </c>
      <c r="D299" s="46">
        <v>50000020102</v>
      </c>
      <c r="E299" s="25">
        <v>3101</v>
      </c>
      <c r="F299" s="23">
        <v>10721300</v>
      </c>
      <c r="G299" s="26" t="s">
        <v>2213</v>
      </c>
      <c r="H299" s="27">
        <v>37840</v>
      </c>
      <c r="I299" s="215"/>
      <c r="J299" s="41"/>
      <c r="K299" s="38">
        <f t="shared" si="4"/>
        <v>37840</v>
      </c>
      <c r="L299" s="199"/>
    </row>
    <row r="300" spans="1:12" ht="51" hidden="1" x14ac:dyDescent="0.35">
      <c r="A300" s="23">
        <v>23010129</v>
      </c>
      <c r="B300" s="435" t="s">
        <v>2893</v>
      </c>
      <c r="C300" s="23">
        <v>70941</v>
      </c>
      <c r="D300" s="46">
        <v>50000020102</v>
      </c>
      <c r="E300" s="25">
        <v>3101</v>
      </c>
      <c r="F300" s="23">
        <v>10721300</v>
      </c>
      <c r="G300" s="26" t="s">
        <v>2214</v>
      </c>
      <c r="H300" s="27">
        <v>137600</v>
      </c>
      <c r="I300" s="215"/>
      <c r="J300" s="41"/>
      <c r="K300" s="38">
        <f t="shared" si="4"/>
        <v>137600</v>
      </c>
      <c r="L300" s="199"/>
    </row>
    <row r="301" spans="1:12" ht="51" hidden="1" x14ac:dyDescent="0.35">
      <c r="A301" s="23">
        <v>23010129</v>
      </c>
      <c r="B301" s="435" t="s">
        <v>2893</v>
      </c>
      <c r="C301" s="23">
        <v>70941</v>
      </c>
      <c r="D301" s="46">
        <v>50000020102</v>
      </c>
      <c r="E301" s="25">
        <v>3101</v>
      </c>
      <c r="F301" s="23">
        <v>10721300</v>
      </c>
      <c r="G301" s="28" t="s">
        <v>2215</v>
      </c>
      <c r="H301" s="29">
        <v>206400</v>
      </c>
      <c r="I301" s="217"/>
      <c r="J301" s="40"/>
      <c r="K301" s="38">
        <f t="shared" si="4"/>
        <v>206400</v>
      </c>
      <c r="L301" s="199"/>
    </row>
    <row r="302" spans="1:12" ht="51" hidden="1" x14ac:dyDescent="0.35">
      <c r="A302" s="34">
        <v>23010129</v>
      </c>
      <c r="B302" s="435" t="s">
        <v>2893</v>
      </c>
      <c r="C302" s="34">
        <v>70941</v>
      </c>
      <c r="D302" s="49">
        <v>50000020102</v>
      </c>
      <c r="E302" s="36">
        <v>3101</v>
      </c>
      <c r="F302" s="34">
        <v>10721300</v>
      </c>
      <c r="G302" s="37" t="s">
        <v>2216</v>
      </c>
      <c r="H302" s="38">
        <v>144480</v>
      </c>
      <c r="I302" s="218"/>
      <c r="J302" s="44"/>
      <c r="K302" s="38">
        <f t="shared" si="4"/>
        <v>144480</v>
      </c>
      <c r="L302" s="198"/>
    </row>
    <row r="303" spans="1:12" ht="51" hidden="1" x14ac:dyDescent="0.35">
      <c r="A303" s="23">
        <v>23010129</v>
      </c>
      <c r="B303" s="435" t="s">
        <v>2893</v>
      </c>
      <c r="C303" s="23">
        <v>70941</v>
      </c>
      <c r="D303" s="46">
        <v>50000020102</v>
      </c>
      <c r="E303" s="25">
        <v>3101</v>
      </c>
      <c r="F303" s="23">
        <v>10721300</v>
      </c>
      <c r="G303" s="26" t="s">
        <v>2217</v>
      </c>
      <c r="H303" s="27">
        <v>335400</v>
      </c>
      <c r="I303" s="215"/>
      <c r="J303" s="41"/>
      <c r="K303" s="27">
        <f t="shared" si="4"/>
        <v>335400</v>
      </c>
      <c r="L303" s="199"/>
    </row>
    <row r="304" spans="1:12" ht="51" hidden="1" x14ac:dyDescent="0.35">
      <c r="A304" s="23">
        <v>23010129</v>
      </c>
      <c r="B304" s="435" t="s">
        <v>2893</v>
      </c>
      <c r="C304" s="23">
        <v>70941</v>
      </c>
      <c r="D304" s="46">
        <v>50000020102</v>
      </c>
      <c r="E304" s="25">
        <v>3101</v>
      </c>
      <c r="F304" s="23">
        <v>10721300</v>
      </c>
      <c r="G304" s="26" t="s">
        <v>2218</v>
      </c>
      <c r="H304" s="27">
        <v>318200</v>
      </c>
      <c r="I304" s="215"/>
      <c r="J304" s="41"/>
      <c r="K304" s="27">
        <f t="shared" si="4"/>
        <v>318200</v>
      </c>
      <c r="L304" s="199"/>
    </row>
    <row r="305" spans="1:12" ht="51" hidden="1" x14ac:dyDescent="0.35">
      <c r="A305" s="23">
        <v>23010129</v>
      </c>
      <c r="B305" s="435" t="s">
        <v>2893</v>
      </c>
      <c r="C305" s="23">
        <v>70941</v>
      </c>
      <c r="D305" s="46">
        <v>50000020102</v>
      </c>
      <c r="E305" s="25">
        <v>3101</v>
      </c>
      <c r="F305" s="23">
        <v>10721300</v>
      </c>
      <c r="G305" s="26" t="s">
        <v>2219</v>
      </c>
      <c r="H305" s="27">
        <v>130720</v>
      </c>
      <c r="I305" s="215"/>
      <c r="J305" s="41"/>
      <c r="K305" s="27">
        <f t="shared" si="4"/>
        <v>130720</v>
      </c>
      <c r="L305" s="199"/>
    </row>
    <row r="306" spans="1:12" ht="51" hidden="1" x14ac:dyDescent="0.35">
      <c r="A306" s="23">
        <v>23010129</v>
      </c>
      <c r="B306" s="435" t="s">
        <v>2893</v>
      </c>
      <c r="C306" s="23">
        <v>70941</v>
      </c>
      <c r="D306" s="46">
        <v>50000020102</v>
      </c>
      <c r="E306" s="25">
        <v>3101</v>
      </c>
      <c r="F306" s="23">
        <v>10721300</v>
      </c>
      <c r="G306" s="26" t="s">
        <v>2220</v>
      </c>
      <c r="H306" s="27">
        <v>1548000</v>
      </c>
      <c r="I306" s="215"/>
      <c r="J306" s="41"/>
      <c r="K306" s="27">
        <f t="shared" si="4"/>
        <v>1548000</v>
      </c>
      <c r="L306" s="199"/>
    </row>
    <row r="307" spans="1:12" ht="51" hidden="1" x14ac:dyDescent="0.35">
      <c r="A307" s="23">
        <v>23010129</v>
      </c>
      <c r="B307" s="435" t="s">
        <v>2893</v>
      </c>
      <c r="C307" s="23">
        <v>70941</v>
      </c>
      <c r="D307" s="46">
        <v>50000020102</v>
      </c>
      <c r="E307" s="25">
        <v>3101</v>
      </c>
      <c r="F307" s="23">
        <v>10721300</v>
      </c>
      <c r="G307" s="26" t="s">
        <v>2221</v>
      </c>
      <c r="H307" s="27">
        <v>58480</v>
      </c>
      <c r="I307" s="215"/>
      <c r="J307" s="41"/>
      <c r="K307" s="27">
        <f t="shared" si="4"/>
        <v>58480</v>
      </c>
      <c r="L307" s="199"/>
    </row>
    <row r="308" spans="1:12" ht="51" hidden="1" x14ac:dyDescent="0.35">
      <c r="A308" s="23">
        <v>23010129</v>
      </c>
      <c r="B308" s="435" t="s">
        <v>2893</v>
      </c>
      <c r="C308" s="23">
        <v>70941</v>
      </c>
      <c r="D308" s="46">
        <v>50000020102</v>
      </c>
      <c r="E308" s="25">
        <v>3101</v>
      </c>
      <c r="F308" s="23">
        <v>10721300</v>
      </c>
      <c r="G308" s="26" t="s">
        <v>2222</v>
      </c>
      <c r="H308" s="27">
        <v>27520</v>
      </c>
      <c r="I308" s="215"/>
      <c r="J308" s="41"/>
      <c r="K308" s="27">
        <f t="shared" si="4"/>
        <v>27520</v>
      </c>
      <c r="L308" s="199"/>
    </row>
    <row r="309" spans="1:12" hidden="1" x14ac:dyDescent="0.35">
      <c r="A309" s="23">
        <v>23010129</v>
      </c>
      <c r="B309" s="435" t="s">
        <v>2893</v>
      </c>
      <c r="C309" s="23">
        <v>70941</v>
      </c>
      <c r="D309" s="46">
        <v>50000020102</v>
      </c>
      <c r="E309" s="25">
        <v>3101</v>
      </c>
      <c r="F309" s="23">
        <v>10721300</v>
      </c>
      <c r="G309" s="26" t="s">
        <v>2223</v>
      </c>
      <c r="H309" s="27">
        <v>48160</v>
      </c>
      <c r="I309" s="215"/>
      <c r="J309" s="41"/>
      <c r="K309" s="27">
        <f t="shared" si="4"/>
        <v>48160</v>
      </c>
      <c r="L309" s="199"/>
    </row>
    <row r="310" spans="1:12" ht="51" hidden="1" x14ac:dyDescent="0.35">
      <c r="A310" s="23">
        <v>23010129</v>
      </c>
      <c r="B310" s="435" t="s">
        <v>2893</v>
      </c>
      <c r="C310" s="23">
        <v>70941</v>
      </c>
      <c r="D310" s="46">
        <v>50000020102</v>
      </c>
      <c r="E310" s="25">
        <v>3101</v>
      </c>
      <c r="F310" s="23">
        <v>10721300</v>
      </c>
      <c r="G310" s="26" t="s">
        <v>2224</v>
      </c>
      <c r="H310" s="27">
        <v>77400</v>
      </c>
      <c r="I310" s="215"/>
      <c r="J310" s="41"/>
      <c r="K310" s="27">
        <f t="shared" si="4"/>
        <v>77400</v>
      </c>
      <c r="L310" s="199"/>
    </row>
    <row r="311" spans="1:12" ht="51" hidden="1" x14ac:dyDescent="0.35">
      <c r="A311" s="23">
        <v>23010129</v>
      </c>
      <c r="B311" s="435" t="s">
        <v>2893</v>
      </c>
      <c r="C311" s="23">
        <v>70941</v>
      </c>
      <c r="D311" s="46">
        <v>50000020102</v>
      </c>
      <c r="E311" s="25">
        <v>3101</v>
      </c>
      <c r="F311" s="23">
        <v>10721300</v>
      </c>
      <c r="G311" s="26" t="s">
        <v>2225</v>
      </c>
      <c r="H311" s="27">
        <v>17200</v>
      </c>
      <c r="I311" s="215"/>
      <c r="J311" s="41"/>
      <c r="K311" s="27">
        <f t="shared" si="4"/>
        <v>17200</v>
      </c>
      <c r="L311" s="199"/>
    </row>
    <row r="312" spans="1:12" ht="51" hidden="1" x14ac:dyDescent="0.35">
      <c r="A312" s="23">
        <v>23010129</v>
      </c>
      <c r="B312" s="435" t="s">
        <v>2893</v>
      </c>
      <c r="C312" s="23">
        <v>70941</v>
      </c>
      <c r="D312" s="46">
        <v>50000020102</v>
      </c>
      <c r="E312" s="25">
        <v>3101</v>
      </c>
      <c r="F312" s="23">
        <v>10721300</v>
      </c>
      <c r="G312" s="26" t="s">
        <v>2226</v>
      </c>
      <c r="H312" s="27">
        <v>25800</v>
      </c>
      <c r="I312" s="215"/>
      <c r="J312" s="41"/>
      <c r="K312" s="27">
        <f t="shared" si="4"/>
        <v>25800</v>
      </c>
      <c r="L312" s="199"/>
    </row>
    <row r="313" spans="1:12" ht="51" hidden="1" x14ac:dyDescent="0.35">
      <c r="A313" s="23">
        <v>23010129</v>
      </c>
      <c r="B313" s="435" t="s">
        <v>2893</v>
      </c>
      <c r="C313" s="23">
        <v>70941</v>
      </c>
      <c r="D313" s="46">
        <v>50000020102</v>
      </c>
      <c r="E313" s="25">
        <v>3101</v>
      </c>
      <c r="F313" s="23">
        <v>10721300</v>
      </c>
      <c r="G313" s="26" t="s">
        <v>2227</v>
      </c>
      <c r="H313" s="27">
        <v>13760</v>
      </c>
      <c r="I313" s="215"/>
      <c r="J313" s="41"/>
      <c r="K313" s="27">
        <f t="shared" si="4"/>
        <v>13760</v>
      </c>
      <c r="L313" s="199"/>
    </row>
    <row r="314" spans="1:12" ht="51" hidden="1" x14ac:dyDescent="0.35">
      <c r="A314" s="23">
        <v>23010129</v>
      </c>
      <c r="B314" s="435" t="s">
        <v>2893</v>
      </c>
      <c r="C314" s="23">
        <v>70941</v>
      </c>
      <c r="D314" s="46">
        <v>50000020102</v>
      </c>
      <c r="E314" s="25">
        <v>3101</v>
      </c>
      <c r="F314" s="23">
        <v>10721300</v>
      </c>
      <c r="G314" s="28" t="s">
        <v>2228</v>
      </c>
      <c r="H314" s="29">
        <v>48160</v>
      </c>
      <c r="I314" s="217"/>
      <c r="J314" s="40"/>
      <c r="K314" s="29">
        <f t="shared" si="4"/>
        <v>48160</v>
      </c>
      <c r="L314" s="199"/>
    </row>
    <row r="315" spans="1:12" ht="51" hidden="1" x14ac:dyDescent="0.35">
      <c r="A315" s="34">
        <v>23010129</v>
      </c>
      <c r="B315" s="435" t="s">
        <v>2893</v>
      </c>
      <c r="C315" s="34">
        <v>70941</v>
      </c>
      <c r="D315" s="49">
        <v>50000020102</v>
      </c>
      <c r="E315" s="36">
        <v>3101</v>
      </c>
      <c r="F315" s="34">
        <v>10721300</v>
      </c>
      <c r="G315" s="37" t="s">
        <v>2229</v>
      </c>
      <c r="H315" s="38">
        <v>206400</v>
      </c>
      <c r="I315" s="218"/>
      <c r="J315" s="44"/>
      <c r="K315" s="38">
        <f t="shared" si="4"/>
        <v>206400</v>
      </c>
      <c r="L315" s="198"/>
    </row>
    <row r="316" spans="1:12" hidden="1" x14ac:dyDescent="0.35">
      <c r="A316" s="23">
        <v>23010129</v>
      </c>
      <c r="B316" s="435" t="s">
        <v>2893</v>
      </c>
      <c r="C316" s="23">
        <v>70941</v>
      </c>
      <c r="D316" s="46">
        <v>50000020102</v>
      </c>
      <c r="E316" s="25">
        <v>3101</v>
      </c>
      <c r="F316" s="23">
        <v>10721300</v>
      </c>
      <c r="G316" s="26" t="s">
        <v>2230</v>
      </c>
      <c r="H316" s="27">
        <v>25800</v>
      </c>
      <c r="I316" s="215"/>
      <c r="J316" s="41"/>
      <c r="K316" s="38">
        <f t="shared" si="4"/>
        <v>25800</v>
      </c>
      <c r="L316" s="199"/>
    </row>
    <row r="317" spans="1:12" ht="51" hidden="1" x14ac:dyDescent="0.35">
      <c r="A317" s="23">
        <v>23010129</v>
      </c>
      <c r="B317" s="435" t="s">
        <v>2893</v>
      </c>
      <c r="C317" s="23">
        <v>70941</v>
      </c>
      <c r="D317" s="46">
        <v>50000020102</v>
      </c>
      <c r="E317" s="25">
        <v>3101</v>
      </c>
      <c r="F317" s="23">
        <v>10721300</v>
      </c>
      <c r="G317" s="26" t="s">
        <v>2231</v>
      </c>
      <c r="H317" s="27">
        <v>25800</v>
      </c>
      <c r="I317" s="215"/>
      <c r="J317" s="41"/>
      <c r="K317" s="38">
        <f t="shared" si="4"/>
        <v>25800</v>
      </c>
      <c r="L317" s="199"/>
    </row>
    <row r="318" spans="1:12" hidden="1" x14ac:dyDescent="0.35">
      <c r="A318" s="23">
        <v>23010129</v>
      </c>
      <c r="B318" s="435" t="s">
        <v>2893</v>
      </c>
      <c r="C318" s="23">
        <v>70941</v>
      </c>
      <c r="D318" s="46">
        <v>50000020102</v>
      </c>
      <c r="E318" s="25">
        <v>3101</v>
      </c>
      <c r="F318" s="23">
        <v>10721300</v>
      </c>
      <c r="G318" s="26" t="s">
        <v>2232</v>
      </c>
      <c r="H318" s="27">
        <v>61920</v>
      </c>
      <c r="I318" s="215"/>
      <c r="J318" s="41"/>
      <c r="K318" s="38">
        <f t="shared" si="4"/>
        <v>61920</v>
      </c>
      <c r="L318" s="199"/>
    </row>
    <row r="319" spans="1:12" ht="51" hidden="1" x14ac:dyDescent="0.35">
      <c r="A319" s="23">
        <v>23010129</v>
      </c>
      <c r="B319" s="435" t="s">
        <v>2893</v>
      </c>
      <c r="C319" s="23">
        <v>70941</v>
      </c>
      <c r="D319" s="46">
        <v>50000020102</v>
      </c>
      <c r="E319" s="25">
        <v>3101</v>
      </c>
      <c r="F319" s="23">
        <v>10721300</v>
      </c>
      <c r="G319" s="26" t="s">
        <v>2233</v>
      </c>
      <c r="H319" s="27">
        <v>25800</v>
      </c>
      <c r="I319" s="215"/>
      <c r="J319" s="41"/>
      <c r="K319" s="38">
        <f t="shared" si="4"/>
        <v>25800</v>
      </c>
      <c r="L319" s="199"/>
    </row>
    <row r="320" spans="1:12" ht="51" hidden="1" x14ac:dyDescent="0.35">
      <c r="A320" s="23">
        <v>23010129</v>
      </c>
      <c r="B320" s="435" t="s">
        <v>2893</v>
      </c>
      <c r="C320" s="23">
        <v>70941</v>
      </c>
      <c r="D320" s="46">
        <v>50000010105</v>
      </c>
      <c r="E320" s="25">
        <v>3101</v>
      </c>
      <c r="F320" s="23">
        <v>10721300</v>
      </c>
      <c r="G320" s="26" t="s">
        <v>2234</v>
      </c>
      <c r="H320" s="27">
        <v>30960</v>
      </c>
      <c r="I320" s="215"/>
      <c r="J320" s="41"/>
      <c r="K320" s="38">
        <f t="shared" si="4"/>
        <v>30960</v>
      </c>
      <c r="L320" s="199"/>
    </row>
    <row r="321" spans="1:12" ht="51" hidden="1" x14ac:dyDescent="0.35">
      <c r="A321" s="23">
        <v>23010129</v>
      </c>
      <c r="B321" s="435" t="s">
        <v>2893</v>
      </c>
      <c r="C321" s="23">
        <v>70941</v>
      </c>
      <c r="D321" s="46">
        <v>50000010105</v>
      </c>
      <c r="E321" s="25">
        <v>3101</v>
      </c>
      <c r="F321" s="23">
        <v>10721300</v>
      </c>
      <c r="G321" s="26" t="s">
        <v>2235</v>
      </c>
      <c r="H321" s="27">
        <v>68800</v>
      </c>
      <c r="I321" s="215"/>
      <c r="J321" s="41"/>
      <c r="K321" s="38">
        <f t="shared" si="4"/>
        <v>68800</v>
      </c>
      <c r="L321" s="199"/>
    </row>
    <row r="322" spans="1:12" hidden="1" x14ac:dyDescent="0.35">
      <c r="A322" s="23">
        <v>23010129</v>
      </c>
      <c r="B322" s="435" t="s">
        <v>2893</v>
      </c>
      <c r="C322" s="23">
        <v>70941</v>
      </c>
      <c r="D322" s="46">
        <v>50000010105</v>
      </c>
      <c r="E322" s="25">
        <v>3101</v>
      </c>
      <c r="F322" s="23">
        <v>10721300</v>
      </c>
      <c r="G322" s="26" t="s">
        <v>2236</v>
      </c>
      <c r="H322" s="27">
        <v>25800</v>
      </c>
      <c r="I322" s="215"/>
      <c r="J322" s="41"/>
      <c r="K322" s="38">
        <f t="shared" si="4"/>
        <v>25800</v>
      </c>
      <c r="L322" s="199"/>
    </row>
    <row r="323" spans="1:12" ht="51" hidden="1" x14ac:dyDescent="0.35">
      <c r="A323" s="23">
        <v>23010129</v>
      </c>
      <c r="B323" s="435" t="s">
        <v>2893</v>
      </c>
      <c r="C323" s="23">
        <v>70941</v>
      </c>
      <c r="D323" s="46">
        <v>50000010105</v>
      </c>
      <c r="E323" s="25">
        <v>3101</v>
      </c>
      <c r="F323" s="23">
        <v>10721300</v>
      </c>
      <c r="G323" s="26" t="s">
        <v>2237</v>
      </c>
      <c r="H323" s="27">
        <v>15480</v>
      </c>
      <c r="I323" s="215"/>
      <c r="J323" s="41"/>
      <c r="K323" s="38">
        <f t="shared" ref="K323:K386" si="5">SUM(H323,J323)</f>
        <v>15480</v>
      </c>
      <c r="L323" s="199"/>
    </row>
    <row r="324" spans="1:12" hidden="1" x14ac:dyDescent="0.35">
      <c r="A324" s="23">
        <v>23010129</v>
      </c>
      <c r="B324" s="435" t="s">
        <v>2893</v>
      </c>
      <c r="C324" s="23">
        <v>70941</v>
      </c>
      <c r="D324" s="46">
        <v>50000010105</v>
      </c>
      <c r="E324" s="25">
        <v>3101</v>
      </c>
      <c r="F324" s="23">
        <v>10721300</v>
      </c>
      <c r="G324" s="26" t="s">
        <v>2238</v>
      </c>
      <c r="H324" s="27">
        <v>8600</v>
      </c>
      <c r="I324" s="215"/>
      <c r="J324" s="41"/>
      <c r="K324" s="38">
        <f t="shared" si="5"/>
        <v>8600</v>
      </c>
      <c r="L324" s="199"/>
    </row>
    <row r="325" spans="1:12" ht="51" hidden="1" x14ac:dyDescent="0.35">
      <c r="A325" s="23">
        <v>23010129</v>
      </c>
      <c r="B325" s="435" t="s">
        <v>2893</v>
      </c>
      <c r="C325" s="23">
        <v>70941</v>
      </c>
      <c r="D325" s="46">
        <v>50000010105</v>
      </c>
      <c r="E325" s="25">
        <v>3101</v>
      </c>
      <c r="F325" s="23">
        <v>10721300</v>
      </c>
      <c r="G325" s="26" t="s">
        <v>2239</v>
      </c>
      <c r="H325" s="27">
        <v>20640</v>
      </c>
      <c r="I325" s="215"/>
      <c r="J325" s="41"/>
      <c r="K325" s="38">
        <f t="shared" si="5"/>
        <v>20640</v>
      </c>
      <c r="L325" s="199"/>
    </row>
    <row r="326" spans="1:12" ht="51" hidden="1" x14ac:dyDescent="0.35">
      <c r="A326" s="23">
        <v>23010129</v>
      </c>
      <c r="B326" s="435" t="s">
        <v>2893</v>
      </c>
      <c r="C326" s="23">
        <v>70941</v>
      </c>
      <c r="D326" s="46">
        <v>50000010105</v>
      </c>
      <c r="E326" s="25">
        <v>3101</v>
      </c>
      <c r="F326" s="23">
        <v>10721300</v>
      </c>
      <c r="G326" s="26" t="s">
        <v>2240</v>
      </c>
      <c r="H326" s="27">
        <v>25800</v>
      </c>
      <c r="I326" s="215"/>
      <c r="J326" s="41"/>
      <c r="K326" s="38">
        <f t="shared" si="5"/>
        <v>25800</v>
      </c>
      <c r="L326" s="199"/>
    </row>
    <row r="327" spans="1:12" ht="51" hidden="1" x14ac:dyDescent="0.35">
      <c r="A327" s="23">
        <v>23010129</v>
      </c>
      <c r="B327" s="435" t="s">
        <v>2893</v>
      </c>
      <c r="C327" s="23">
        <v>70941</v>
      </c>
      <c r="D327" s="46">
        <v>50000010105</v>
      </c>
      <c r="E327" s="25">
        <v>3101</v>
      </c>
      <c r="F327" s="23">
        <v>10721300</v>
      </c>
      <c r="G327" s="47" t="s">
        <v>2390</v>
      </c>
      <c r="H327" s="27">
        <v>16512</v>
      </c>
      <c r="I327" s="215"/>
      <c r="J327" s="41"/>
      <c r="K327" s="38">
        <f t="shared" si="5"/>
        <v>16512</v>
      </c>
      <c r="L327" s="199"/>
    </row>
    <row r="328" spans="1:12" ht="51" hidden="1" x14ac:dyDescent="0.35">
      <c r="A328" s="23">
        <v>23010129</v>
      </c>
      <c r="B328" s="435" t="s">
        <v>2893</v>
      </c>
      <c r="C328" s="23">
        <v>70941</v>
      </c>
      <c r="D328" s="46">
        <v>50000010105</v>
      </c>
      <c r="E328" s="25">
        <v>3101</v>
      </c>
      <c r="F328" s="23">
        <v>10721300</v>
      </c>
      <c r="G328" s="47" t="s">
        <v>2391</v>
      </c>
      <c r="H328" s="27">
        <v>50912</v>
      </c>
      <c r="I328" s="215"/>
      <c r="J328" s="41"/>
      <c r="K328" s="38">
        <f t="shared" si="5"/>
        <v>50912</v>
      </c>
      <c r="L328" s="199"/>
    </row>
    <row r="329" spans="1:12" ht="51" hidden="1" x14ac:dyDescent="0.35">
      <c r="A329" s="23">
        <v>23010129</v>
      </c>
      <c r="B329" s="435" t="s">
        <v>2893</v>
      </c>
      <c r="C329" s="23">
        <v>70941</v>
      </c>
      <c r="D329" s="46">
        <v>50000010105</v>
      </c>
      <c r="E329" s="25">
        <v>3101</v>
      </c>
      <c r="F329" s="23">
        <v>10721300</v>
      </c>
      <c r="G329" s="26" t="s">
        <v>2241</v>
      </c>
      <c r="H329" s="27">
        <v>6880</v>
      </c>
      <c r="I329" s="215"/>
      <c r="J329" s="41"/>
      <c r="K329" s="38">
        <f t="shared" si="5"/>
        <v>6880</v>
      </c>
      <c r="L329" s="199"/>
    </row>
    <row r="330" spans="1:12" ht="51" hidden="1" x14ac:dyDescent="0.35">
      <c r="A330" s="23">
        <v>23010129</v>
      </c>
      <c r="B330" s="435" t="s">
        <v>2893</v>
      </c>
      <c r="C330" s="23">
        <v>70941</v>
      </c>
      <c r="D330" s="46">
        <v>50000010105</v>
      </c>
      <c r="E330" s="25">
        <v>3101</v>
      </c>
      <c r="F330" s="23">
        <v>10721300</v>
      </c>
      <c r="G330" s="26" t="s">
        <v>2242</v>
      </c>
      <c r="H330" s="27">
        <v>67424</v>
      </c>
      <c r="I330" s="215"/>
      <c r="J330" s="41"/>
      <c r="K330" s="38">
        <f t="shared" si="5"/>
        <v>67424</v>
      </c>
      <c r="L330" s="199"/>
    </row>
    <row r="331" spans="1:12" ht="51" hidden="1" x14ac:dyDescent="0.35">
      <c r="A331" s="23">
        <v>23010129</v>
      </c>
      <c r="B331" s="435" t="s">
        <v>2893</v>
      </c>
      <c r="C331" s="23">
        <v>70941</v>
      </c>
      <c r="D331" s="46">
        <v>50000010105</v>
      </c>
      <c r="E331" s="25">
        <v>3101</v>
      </c>
      <c r="F331" s="23">
        <v>10721300</v>
      </c>
      <c r="G331" s="26" t="s">
        <v>2243</v>
      </c>
      <c r="H331" s="27">
        <v>41280</v>
      </c>
      <c r="I331" s="215"/>
      <c r="J331" s="41"/>
      <c r="K331" s="38">
        <f t="shared" si="5"/>
        <v>41280</v>
      </c>
      <c r="L331" s="199"/>
    </row>
    <row r="332" spans="1:12" ht="51" hidden="1" x14ac:dyDescent="0.35">
      <c r="A332" s="23">
        <v>23010129</v>
      </c>
      <c r="B332" s="435" t="s">
        <v>2893</v>
      </c>
      <c r="C332" s="23">
        <v>70941</v>
      </c>
      <c r="D332" s="46">
        <v>50000010105</v>
      </c>
      <c r="E332" s="25">
        <v>3101</v>
      </c>
      <c r="F332" s="23">
        <v>10721300</v>
      </c>
      <c r="G332" s="47" t="s">
        <v>2392</v>
      </c>
      <c r="H332" s="27">
        <v>15480</v>
      </c>
      <c r="I332" s="215"/>
      <c r="J332" s="41"/>
      <c r="K332" s="38">
        <f t="shared" si="5"/>
        <v>15480</v>
      </c>
      <c r="L332" s="199"/>
    </row>
    <row r="333" spans="1:12" ht="76.5" hidden="1" x14ac:dyDescent="0.35">
      <c r="A333" s="23">
        <v>23010129</v>
      </c>
      <c r="B333" s="435" t="s">
        <v>2893</v>
      </c>
      <c r="C333" s="23">
        <v>70941</v>
      </c>
      <c r="D333" s="46">
        <v>50000010105</v>
      </c>
      <c r="E333" s="25">
        <v>3101</v>
      </c>
      <c r="F333" s="23">
        <v>10721300</v>
      </c>
      <c r="G333" s="28" t="s">
        <v>2244</v>
      </c>
      <c r="H333" s="29">
        <v>39216</v>
      </c>
      <c r="I333" s="217"/>
      <c r="J333" s="40"/>
      <c r="K333" s="38">
        <f t="shared" si="5"/>
        <v>39216</v>
      </c>
      <c r="L333" s="199"/>
    </row>
    <row r="334" spans="1:12" ht="76.5" hidden="1" x14ac:dyDescent="0.35">
      <c r="A334" s="34">
        <v>23010129</v>
      </c>
      <c r="B334" s="435" t="s">
        <v>2893</v>
      </c>
      <c r="C334" s="34">
        <v>70941</v>
      </c>
      <c r="D334" s="49">
        <v>50000010105</v>
      </c>
      <c r="E334" s="36">
        <v>3101</v>
      </c>
      <c r="F334" s="34">
        <v>10721300</v>
      </c>
      <c r="G334" s="37" t="s">
        <v>2245</v>
      </c>
      <c r="H334" s="38">
        <v>9632</v>
      </c>
      <c r="I334" s="218"/>
      <c r="J334" s="44"/>
      <c r="K334" s="38">
        <f t="shared" si="5"/>
        <v>9632</v>
      </c>
      <c r="L334" s="198"/>
    </row>
    <row r="335" spans="1:12" ht="51" hidden="1" x14ac:dyDescent="0.35">
      <c r="A335" s="23">
        <v>23010129</v>
      </c>
      <c r="B335" s="435" t="s">
        <v>2893</v>
      </c>
      <c r="C335" s="23">
        <v>70941</v>
      </c>
      <c r="D335" s="46">
        <v>50000010105</v>
      </c>
      <c r="E335" s="25">
        <v>3101</v>
      </c>
      <c r="F335" s="23">
        <v>10721300</v>
      </c>
      <c r="G335" s="26" t="s">
        <v>2246</v>
      </c>
      <c r="H335" s="27">
        <v>2476.8000000000002</v>
      </c>
      <c r="I335" s="215"/>
      <c r="J335" s="41"/>
      <c r="K335" s="38">
        <f t="shared" si="5"/>
        <v>2476.8000000000002</v>
      </c>
      <c r="L335" s="199"/>
    </row>
    <row r="336" spans="1:12" ht="51" hidden="1" x14ac:dyDescent="0.35">
      <c r="A336" s="23">
        <v>23010129</v>
      </c>
      <c r="B336" s="435" t="s">
        <v>2893</v>
      </c>
      <c r="C336" s="23">
        <v>70941</v>
      </c>
      <c r="D336" s="46">
        <v>50000010105</v>
      </c>
      <c r="E336" s="25">
        <v>3101</v>
      </c>
      <c r="F336" s="23">
        <v>10721300</v>
      </c>
      <c r="G336" s="47" t="s">
        <v>2393</v>
      </c>
      <c r="H336" s="27">
        <v>137600</v>
      </c>
      <c r="I336" s="215"/>
      <c r="J336" s="41"/>
      <c r="K336" s="38">
        <f t="shared" si="5"/>
        <v>137600</v>
      </c>
      <c r="L336" s="199"/>
    </row>
    <row r="337" spans="1:12" hidden="1" x14ac:dyDescent="0.35">
      <c r="A337" s="23">
        <v>23010129</v>
      </c>
      <c r="B337" s="435" t="s">
        <v>2893</v>
      </c>
      <c r="C337" s="23">
        <v>70941</v>
      </c>
      <c r="D337" s="46">
        <v>50000010105</v>
      </c>
      <c r="E337" s="25">
        <v>3101</v>
      </c>
      <c r="F337" s="23">
        <v>10721300</v>
      </c>
      <c r="G337" s="26" t="s">
        <v>2210</v>
      </c>
      <c r="H337" s="27">
        <v>60200</v>
      </c>
      <c r="I337" s="215"/>
      <c r="J337" s="41"/>
      <c r="K337" s="38">
        <f t="shared" si="5"/>
        <v>60200</v>
      </c>
      <c r="L337" s="199"/>
    </row>
    <row r="338" spans="1:12" ht="51" hidden="1" x14ac:dyDescent="0.35">
      <c r="A338" s="23">
        <v>23010129</v>
      </c>
      <c r="B338" s="435" t="s">
        <v>2893</v>
      </c>
      <c r="C338" s="23">
        <v>70941</v>
      </c>
      <c r="D338" s="46">
        <v>50000010105</v>
      </c>
      <c r="E338" s="25">
        <v>3101</v>
      </c>
      <c r="F338" s="23">
        <v>10721300</v>
      </c>
      <c r="G338" s="47" t="s">
        <v>2394</v>
      </c>
      <c r="H338" s="27">
        <v>43000</v>
      </c>
      <c r="I338" s="215"/>
      <c r="J338" s="41"/>
      <c r="K338" s="38">
        <f t="shared" si="5"/>
        <v>43000</v>
      </c>
      <c r="L338" s="199"/>
    </row>
    <row r="339" spans="1:12" ht="51" hidden="1" x14ac:dyDescent="0.35">
      <c r="A339" s="23">
        <v>23010129</v>
      </c>
      <c r="B339" s="435" t="s">
        <v>2893</v>
      </c>
      <c r="C339" s="23">
        <v>70941</v>
      </c>
      <c r="D339" s="46">
        <v>50000010105</v>
      </c>
      <c r="E339" s="25">
        <v>3101</v>
      </c>
      <c r="F339" s="23">
        <v>10721300</v>
      </c>
      <c r="G339" s="47" t="s">
        <v>2395</v>
      </c>
      <c r="H339" s="27">
        <v>8944</v>
      </c>
      <c r="I339" s="215"/>
      <c r="J339" s="41"/>
      <c r="K339" s="38">
        <f t="shared" si="5"/>
        <v>8944</v>
      </c>
      <c r="L339" s="199"/>
    </row>
    <row r="340" spans="1:12" ht="51" hidden="1" x14ac:dyDescent="0.35">
      <c r="A340" s="23">
        <v>23010129</v>
      </c>
      <c r="B340" s="435" t="s">
        <v>2893</v>
      </c>
      <c r="C340" s="23">
        <v>70941</v>
      </c>
      <c r="D340" s="46">
        <v>50000010105</v>
      </c>
      <c r="E340" s="25">
        <v>3101</v>
      </c>
      <c r="F340" s="23">
        <v>10721300</v>
      </c>
      <c r="G340" s="47" t="s">
        <v>2396</v>
      </c>
      <c r="H340" s="27">
        <v>5160</v>
      </c>
      <c r="I340" s="215"/>
      <c r="J340" s="41"/>
      <c r="K340" s="38">
        <f t="shared" si="5"/>
        <v>5160</v>
      </c>
      <c r="L340" s="199"/>
    </row>
    <row r="341" spans="1:12" hidden="1" x14ac:dyDescent="0.35">
      <c r="A341" s="23">
        <v>23010129</v>
      </c>
      <c r="B341" s="435" t="s">
        <v>2893</v>
      </c>
      <c r="C341" s="23">
        <v>70941</v>
      </c>
      <c r="D341" s="46">
        <v>50000010105</v>
      </c>
      <c r="E341" s="25">
        <v>3101</v>
      </c>
      <c r="F341" s="23">
        <v>10721300</v>
      </c>
      <c r="G341" s="26" t="s">
        <v>2247</v>
      </c>
      <c r="H341" s="27">
        <v>86000</v>
      </c>
      <c r="I341" s="215"/>
      <c r="J341" s="41"/>
      <c r="K341" s="38">
        <f t="shared" si="5"/>
        <v>86000</v>
      </c>
      <c r="L341" s="199"/>
    </row>
    <row r="342" spans="1:12" ht="51" hidden="1" x14ac:dyDescent="0.35">
      <c r="A342" s="23">
        <v>23010129</v>
      </c>
      <c r="B342" s="435" t="s">
        <v>2893</v>
      </c>
      <c r="C342" s="23">
        <v>70941</v>
      </c>
      <c r="D342" s="46">
        <v>50000010105</v>
      </c>
      <c r="E342" s="25">
        <v>3101</v>
      </c>
      <c r="F342" s="23">
        <v>10721300</v>
      </c>
      <c r="G342" s="26" t="s">
        <v>2248</v>
      </c>
      <c r="H342" s="27">
        <v>27520</v>
      </c>
      <c r="I342" s="215"/>
      <c r="J342" s="41"/>
      <c r="K342" s="38">
        <f t="shared" si="5"/>
        <v>27520</v>
      </c>
      <c r="L342" s="199"/>
    </row>
    <row r="343" spans="1:12" ht="51" hidden="1" x14ac:dyDescent="0.35">
      <c r="A343" s="23">
        <v>23010129</v>
      </c>
      <c r="B343" s="435" t="s">
        <v>2893</v>
      </c>
      <c r="C343" s="23">
        <v>70941</v>
      </c>
      <c r="D343" s="46">
        <v>50000010105</v>
      </c>
      <c r="E343" s="25">
        <v>3101</v>
      </c>
      <c r="F343" s="23">
        <v>10721300</v>
      </c>
      <c r="G343" s="26" t="s">
        <v>2249</v>
      </c>
      <c r="H343" s="27">
        <v>361200</v>
      </c>
      <c r="I343" s="215"/>
      <c r="J343" s="41"/>
      <c r="K343" s="38">
        <f t="shared" si="5"/>
        <v>361200</v>
      </c>
      <c r="L343" s="199"/>
    </row>
    <row r="344" spans="1:12" ht="51" hidden="1" x14ac:dyDescent="0.35">
      <c r="A344" s="23">
        <v>23010129</v>
      </c>
      <c r="B344" s="435" t="s">
        <v>2893</v>
      </c>
      <c r="C344" s="23">
        <v>70941</v>
      </c>
      <c r="D344" s="46">
        <v>50000010105</v>
      </c>
      <c r="E344" s="25">
        <v>3101</v>
      </c>
      <c r="F344" s="23">
        <v>10721300</v>
      </c>
      <c r="G344" s="26" t="s">
        <v>2250</v>
      </c>
      <c r="H344" s="27">
        <v>17200</v>
      </c>
      <c r="I344" s="215"/>
      <c r="J344" s="41"/>
      <c r="K344" s="38">
        <f t="shared" si="5"/>
        <v>17200</v>
      </c>
      <c r="L344" s="199"/>
    </row>
    <row r="345" spans="1:12" ht="51" hidden="1" x14ac:dyDescent="0.35">
      <c r="A345" s="23">
        <v>23010129</v>
      </c>
      <c r="B345" s="435" t="s">
        <v>2893</v>
      </c>
      <c r="C345" s="23">
        <v>70941</v>
      </c>
      <c r="D345" s="46">
        <v>50000010105</v>
      </c>
      <c r="E345" s="25">
        <v>3101</v>
      </c>
      <c r="F345" s="23">
        <v>10721300</v>
      </c>
      <c r="G345" s="26" t="s">
        <v>2251</v>
      </c>
      <c r="H345" s="27">
        <v>15480</v>
      </c>
      <c r="I345" s="215"/>
      <c r="J345" s="41"/>
      <c r="K345" s="38">
        <f t="shared" si="5"/>
        <v>15480</v>
      </c>
      <c r="L345" s="199"/>
    </row>
    <row r="346" spans="1:12" ht="51" hidden="1" x14ac:dyDescent="0.35">
      <c r="A346" s="23">
        <v>23010129</v>
      </c>
      <c r="B346" s="435" t="s">
        <v>2893</v>
      </c>
      <c r="C346" s="23">
        <v>70941</v>
      </c>
      <c r="D346" s="46">
        <v>50000010105</v>
      </c>
      <c r="E346" s="25">
        <v>3101</v>
      </c>
      <c r="F346" s="23">
        <v>10721300</v>
      </c>
      <c r="G346" s="26" t="s">
        <v>2252</v>
      </c>
      <c r="H346" s="27">
        <v>361200</v>
      </c>
      <c r="I346" s="215"/>
      <c r="J346" s="41"/>
      <c r="K346" s="38">
        <f t="shared" si="5"/>
        <v>361200</v>
      </c>
      <c r="L346" s="199"/>
    </row>
    <row r="347" spans="1:12" ht="51" hidden="1" x14ac:dyDescent="0.35">
      <c r="A347" s="23">
        <v>23010129</v>
      </c>
      <c r="B347" s="435" t="s">
        <v>2893</v>
      </c>
      <c r="C347" s="23">
        <v>70941</v>
      </c>
      <c r="D347" s="46">
        <v>50000010105</v>
      </c>
      <c r="E347" s="25">
        <v>3101</v>
      </c>
      <c r="F347" s="23">
        <v>10721300</v>
      </c>
      <c r="G347" s="26" t="s">
        <v>2253</v>
      </c>
      <c r="H347" s="27">
        <v>8600</v>
      </c>
      <c r="I347" s="215"/>
      <c r="J347" s="41"/>
      <c r="K347" s="38">
        <f t="shared" si="5"/>
        <v>8600</v>
      </c>
      <c r="L347" s="199"/>
    </row>
    <row r="348" spans="1:12" ht="51" hidden="1" x14ac:dyDescent="0.35">
      <c r="A348" s="23">
        <v>23010129</v>
      </c>
      <c r="B348" s="435" t="s">
        <v>2893</v>
      </c>
      <c r="C348" s="23">
        <v>70941</v>
      </c>
      <c r="D348" s="46">
        <v>50000010105</v>
      </c>
      <c r="E348" s="25">
        <v>3101</v>
      </c>
      <c r="F348" s="23">
        <v>10721300</v>
      </c>
      <c r="G348" s="26" t="s">
        <v>2254</v>
      </c>
      <c r="H348" s="27">
        <v>125560</v>
      </c>
      <c r="I348" s="215"/>
      <c r="J348" s="41"/>
      <c r="K348" s="38">
        <f t="shared" si="5"/>
        <v>125560</v>
      </c>
      <c r="L348" s="199"/>
    </row>
    <row r="349" spans="1:12" ht="51" hidden="1" x14ac:dyDescent="0.35">
      <c r="A349" s="23">
        <v>23010129</v>
      </c>
      <c r="B349" s="435" t="s">
        <v>2893</v>
      </c>
      <c r="C349" s="23">
        <v>70941</v>
      </c>
      <c r="D349" s="46">
        <v>50000010105</v>
      </c>
      <c r="E349" s="25">
        <v>3101</v>
      </c>
      <c r="F349" s="23">
        <v>10721300</v>
      </c>
      <c r="G349" s="47" t="s">
        <v>2397</v>
      </c>
      <c r="H349" s="27">
        <v>34400</v>
      </c>
      <c r="I349" s="215"/>
      <c r="J349" s="41"/>
      <c r="K349" s="38">
        <f t="shared" si="5"/>
        <v>34400</v>
      </c>
      <c r="L349" s="199"/>
    </row>
    <row r="350" spans="1:12" ht="76.5" hidden="1" x14ac:dyDescent="0.35">
      <c r="A350" s="23">
        <v>23010129</v>
      </c>
      <c r="B350" s="435" t="s">
        <v>2893</v>
      </c>
      <c r="C350" s="23">
        <v>70941</v>
      </c>
      <c r="D350" s="46">
        <v>50000010105</v>
      </c>
      <c r="E350" s="25">
        <v>3101</v>
      </c>
      <c r="F350" s="23">
        <v>10721300</v>
      </c>
      <c r="G350" s="26" t="s">
        <v>2255</v>
      </c>
      <c r="H350" s="27">
        <v>61920</v>
      </c>
      <c r="I350" s="215"/>
      <c r="J350" s="41"/>
      <c r="K350" s="38">
        <f t="shared" si="5"/>
        <v>61920</v>
      </c>
      <c r="L350" s="199"/>
    </row>
    <row r="351" spans="1:12" ht="76.5" hidden="1" x14ac:dyDescent="0.35">
      <c r="A351" s="23">
        <v>23010129</v>
      </c>
      <c r="B351" s="435" t="s">
        <v>2893</v>
      </c>
      <c r="C351" s="23">
        <v>70941</v>
      </c>
      <c r="D351" s="46">
        <v>50000010105</v>
      </c>
      <c r="E351" s="25">
        <v>3101</v>
      </c>
      <c r="F351" s="23">
        <v>10721300</v>
      </c>
      <c r="G351" s="26" t="s">
        <v>2256</v>
      </c>
      <c r="H351" s="27">
        <v>58480</v>
      </c>
      <c r="I351" s="215"/>
      <c r="J351" s="41"/>
      <c r="K351" s="38">
        <f t="shared" si="5"/>
        <v>58480</v>
      </c>
      <c r="L351" s="199"/>
    </row>
    <row r="352" spans="1:12" ht="51" hidden="1" x14ac:dyDescent="0.35">
      <c r="A352" s="23">
        <v>23010129</v>
      </c>
      <c r="B352" s="435" t="s">
        <v>2893</v>
      </c>
      <c r="C352" s="23">
        <v>70941</v>
      </c>
      <c r="D352" s="46">
        <v>50000010105</v>
      </c>
      <c r="E352" s="25">
        <v>3101</v>
      </c>
      <c r="F352" s="23">
        <v>10721300</v>
      </c>
      <c r="G352" s="26" t="s">
        <v>2257</v>
      </c>
      <c r="H352" s="27">
        <v>17888</v>
      </c>
      <c r="I352" s="215"/>
      <c r="J352" s="41"/>
      <c r="K352" s="38">
        <f t="shared" si="5"/>
        <v>17888</v>
      </c>
      <c r="L352" s="199"/>
    </row>
    <row r="353" spans="1:12" ht="51" hidden="1" x14ac:dyDescent="0.35">
      <c r="A353" s="23">
        <v>23010129</v>
      </c>
      <c r="B353" s="435" t="s">
        <v>2893</v>
      </c>
      <c r="C353" s="23">
        <v>70941</v>
      </c>
      <c r="D353" s="46">
        <v>50000010105</v>
      </c>
      <c r="E353" s="25">
        <v>3101</v>
      </c>
      <c r="F353" s="23">
        <v>10721300</v>
      </c>
      <c r="G353" s="26" t="s">
        <v>2258</v>
      </c>
      <c r="H353" s="27">
        <v>24080</v>
      </c>
      <c r="I353" s="215"/>
      <c r="J353" s="41"/>
      <c r="K353" s="38">
        <f t="shared" si="5"/>
        <v>24080</v>
      </c>
      <c r="L353" s="199"/>
    </row>
    <row r="354" spans="1:12" ht="51" hidden="1" x14ac:dyDescent="0.35">
      <c r="A354" s="23">
        <v>23010129</v>
      </c>
      <c r="B354" s="435" t="s">
        <v>2893</v>
      </c>
      <c r="C354" s="23">
        <v>70941</v>
      </c>
      <c r="D354" s="46">
        <v>50000010105</v>
      </c>
      <c r="E354" s="25">
        <v>3101</v>
      </c>
      <c r="F354" s="23">
        <v>10721300</v>
      </c>
      <c r="G354" s="26" t="s">
        <v>2259</v>
      </c>
      <c r="H354" s="27">
        <v>5160</v>
      </c>
      <c r="I354" s="215"/>
      <c r="J354" s="41"/>
      <c r="K354" s="38">
        <f t="shared" si="5"/>
        <v>5160</v>
      </c>
      <c r="L354" s="199"/>
    </row>
    <row r="355" spans="1:12" ht="51" hidden="1" x14ac:dyDescent="0.35">
      <c r="A355" s="23">
        <v>23010129</v>
      </c>
      <c r="B355" s="435" t="s">
        <v>2893</v>
      </c>
      <c r="C355" s="23">
        <v>70941</v>
      </c>
      <c r="D355" s="46">
        <v>50000010105</v>
      </c>
      <c r="E355" s="25">
        <v>3101</v>
      </c>
      <c r="F355" s="23">
        <v>10721300</v>
      </c>
      <c r="G355" s="26" t="s">
        <v>2260</v>
      </c>
      <c r="H355" s="27">
        <v>13416</v>
      </c>
      <c r="I355" s="215"/>
      <c r="J355" s="41"/>
      <c r="K355" s="38">
        <f t="shared" si="5"/>
        <v>13416</v>
      </c>
      <c r="L355" s="199"/>
    </row>
    <row r="356" spans="1:12" ht="51" hidden="1" x14ac:dyDescent="0.35">
      <c r="A356" s="23">
        <v>23010129</v>
      </c>
      <c r="B356" s="435" t="s">
        <v>2893</v>
      </c>
      <c r="C356" s="23">
        <v>70941</v>
      </c>
      <c r="D356" s="46">
        <v>50000010105</v>
      </c>
      <c r="E356" s="25">
        <v>3101</v>
      </c>
      <c r="F356" s="23">
        <v>10721300</v>
      </c>
      <c r="G356" s="26" t="s">
        <v>2261</v>
      </c>
      <c r="H356" s="27">
        <v>6192</v>
      </c>
      <c r="I356" s="215"/>
      <c r="J356" s="41"/>
      <c r="K356" s="38">
        <f t="shared" si="5"/>
        <v>6192</v>
      </c>
      <c r="L356" s="199"/>
    </row>
    <row r="357" spans="1:12" ht="51" hidden="1" x14ac:dyDescent="0.35">
      <c r="A357" s="23">
        <v>23010129</v>
      </c>
      <c r="B357" s="435" t="s">
        <v>2893</v>
      </c>
      <c r="C357" s="23">
        <v>70941</v>
      </c>
      <c r="D357" s="46">
        <v>50000010105</v>
      </c>
      <c r="E357" s="25">
        <v>3101</v>
      </c>
      <c r="F357" s="23">
        <v>10721300</v>
      </c>
      <c r="G357" s="26" t="s">
        <v>2262</v>
      </c>
      <c r="H357" s="27">
        <v>10320</v>
      </c>
      <c r="I357" s="215"/>
      <c r="J357" s="41"/>
      <c r="K357" s="38">
        <f t="shared" si="5"/>
        <v>10320</v>
      </c>
      <c r="L357" s="199"/>
    </row>
    <row r="358" spans="1:12" ht="51" hidden="1" x14ac:dyDescent="0.35">
      <c r="A358" s="23">
        <v>23010129</v>
      </c>
      <c r="B358" s="435" t="s">
        <v>2893</v>
      </c>
      <c r="C358" s="23">
        <v>70941</v>
      </c>
      <c r="D358" s="46">
        <v>50000010105</v>
      </c>
      <c r="E358" s="25">
        <v>3101</v>
      </c>
      <c r="F358" s="23">
        <v>10721300</v>
      </c>
      <c r="G358" s="26" t="s">
        <v>2263</v>
      </c>
      <c r="H358" s="27">
        <v>32680</v>
      </c>
      <c r="I358" s="215"/>
      <c r="J358" s="41"/>
      <c r="K358" s="38">
        <f t="shared" si="5"/>
        <v>32680</v>
      </c>
      <c r="L358" s="199"/>
    </row>
    <row r="359" spans="1:12" ht="51" hidden="1" x14ac:dyDescent="0.35">
      <c r="A359" s="23">
        <v>23010129</v>
      </c>
      <c r="B359" s="435" t="s">
        <v>2893</v>
      </c>
      <c r="C359" s="23">
        <v>70941</v>
      </c>
      <c r="D359" s="46">
        <v>50000010105</v>
      </c>
      <c r="E359" s="25">
        <v>3101</v>
      </c>
      <c r="F359" s="23">
        <v>10721300</v>
      </c>
      <c r="G359" s="47" t="s">
        <v>2398</v>
      </c>
      <c r="H359" s="27">
        <v>2752</v>
      </c>
      <c r="I359" s="215"/>
      <c r="J359" s="41"/>
      <c r="K359" s="38">
        <f t="shared" si="5"/>
        <v>2752</v>
      </c>
      <c r="L359" s="199"/>
    </row>
    <row r="360" spans="1:12" ht="51" hidden="1" x14ac:dyDescent="0.35">
      <c r="A360" s="23">
        <v>23010129</v>
      </c>
      <c r="B360" s="435" t="s">
        <v>2893</v>
      </c>
      <c r="C360" s="23">
        <v>70941</v>
      </c>
      <c r="D360" s="46">
        <v>50000010105</v>
      </c>
      <c r="E360" s="25">
        <v>3101</v>
      </c>
      <c r="F360" s="23">
        <v>10721300</v>
      </c>
      <c r="G360" s="26" t="s">
        <v>2264</v>
      </c>
      <c r="H360" s="27">
        <v>5160</v>
      </c>
      <c r="I360" s="215"/>
      <c r="J360" s="41"/>
      <c r="K360" s="38">
        <f t="shared" si="5"/>
        <v>5160</v>
      </c>
      <c r="L360" s="199"/>
    </row>
    <row r="361" spans="1:12" ht="51" hidden="1" x14ac:dyDescent="0.35">
      <c r="A361" s="23">
        <v>23010129</v>
      </c>
      <c r="B361" s="435" t="s">
        <v>2893</v>
      </c>
      <c r="C361" s="23">
        <v>70941</v>
      </c>
      <c r="D361" s="46">
        <v>50000010105</v>
      </c>
      <c r="E361" s="25">
        <v>3101</v>
      </c>
      <c r="F361" s="23">
        <v>10721300</v>
      </c>
      <c r="G361" s="28" t="s">
        <v>2265</v>
      </c>
      <c r="H361" s="29">
        <v>25800</v>
      </c>
      <c r="I361" s="217"/>
      <c r="J361" s="40"/>
      <c r="K361" s="38">
        <f t="shared" si="5"/>
        <v>25800</v>
      </c>
      <c r="L361" s="199"/>
    </row>
    <row r="362" spans="1:12" ht="51" hidden="1" x14ac:dyDescent="0.35">
      <c r="A362" s="34">
        <v>23010129</v>
      </c>
      <c r="B362" s="435" t="s">
        <v>2893</v>
      </c>
      <c r="C362" s="34">
        <v>70941</v>
      </c>
      <c r="D362" s="49">
        <v>50000010105</v>
      </c>
      <c r="E362" s="36">
        <v>3101</v>
      </c>
      <c r="F362" s="34">
        <v>10721300</v>
      </c>
      <c r="G362" s="37" t="s">
        <v>2266</v>
      </c>
      <c r="H362" s="38">
        <v>29240</v>
      </c>
      <c r="I362" s="218"/>
      <c r="J362" s="44"/>
      <c r="K362" s="38">
        <f t="shared" si="5"/>
        <v>29240</v>
      </c>
      <c r="L362" s="198"/>
    </row>
    <row r="363" spans="1:12" ht="51" hidden="1" x14ac:dyDescent="0.35">
      <c r="A363" s="23">
        <v>23010129</v>
      </c>
      <c r="B363" s="435" t="s">
        <v>2893</v>
      </c>
      <c r="C363" s="23">
        <v>70941</v>
      </c>
      <c r="D363" s="46">
        <v>50000010105</v>
      </c>
      <c r="E363" s="25">
        <v>3101</v>
      </c>
      <c r="F363" s="23">
        <v>10721300</v>
      </c>
      <c r="G363" s="26" t="s">
        <v>2267</v>
      </c>
      <c r="H363" s="27">
        <v>60200</v>
      </c>
      <c r="I363" s="215"/>
      <c r="J363" s="41"/>
      <c r="K363" s="38">
        <f t="shared" si="5"/>
        <v>60200</v>
      </c>
      <c r="L363" s="199"/>
    </row>
    <row r="364" spans="1:12" ht="51" hidden="1" x14ac:dyDescent="0.35">
      <c r="A364" s="23">
        <v>23010129</v>
      </c>
      <c r="B364" s="435" t="s">
        <v>2893</v>
      </c>
      <c r="C364" s="23">
        <v>70941</v>
      </c>
      <c r="D364" s="46">
        <v>50000010105</v>
      </c>
      <c r="E364" s="25">
        <v>3101</v>
      </c>
      <c r="F364" s="23">
        <v>10721300</v>
      </c>
      <c r="G364" s="47" t="s">
        <v>2399</v>
      </c>
      <c r="H364" s="27">
        <v>13072</v>
      </c>
      <c r="I364" s="215"/>
      <c r="J364" s="41"/>
      <c r="K364" s="38">
        <f t="shared" si="5"/>
        <v>13072</v>
      </c>
      <c r="L364" s="199"/>
    </row>
    <row r="365" spans="1:12" ht="51" hidden="1" x14ac:dyDescent="0.35">
      <c r="A365" s="23">
        <v>23010129</v>
      </c>
      <c r="B365" s="435" t="s">
        <v>2893</v>
      </c>
      <c r="C365" s="23">
        <v>70941</v>
      </c>
      <c r="D365" s="46">
        <v>50000010105</v>
      </c>
      <c r="E365" s="25">
        <v>3101</v>
      </c>
      <c r="F365" s="23">
        <v>10721300</v>
      </c>
      <c r="G365" s="47" t="s">
        <v>2400</v>
      </c>
      <c r="H365" s="27">
        <v>17888</v>
      </c>
      <c r="I365" s="215"/>
      <c r="J365" s="41"/>
      <c r="K365" s="38">
        <f t="shared" si="5"/>
        <v>17888</v>
      </c>
      <c r="L365" s="199"/>
    </row>
    <row r="366" spans="1:12" ht="51" hidden="1" x14ac:dyDescent="0.35">
      <c r="A366" s="23">
        <v>23010129</v>
      </c>
      <c r="B366" s="435" t="s">
        <v>2893</v>
      </c>
      <c r="C366" s="23">
        <v>70941</v>
      </c>
      <c r="D366" s="46">
        <v>50000010105</v>
      </c>
      <c r="E366" s="25">
        <v>3101</v>
      </c>
      <c r="F366" s="23">
        <v>10721300</v>
      </c>
      <c r="G366" s="26" t="s">
        <v>2268</v>
      </c>
      <c r="H366" s="27">
        <v>72240</v>
      </c>
      <c r="I366" s="215"/>
      <c r="J366" s="41"/>
      <c r="K366" s="38">
        <f t="shared" si="5"/>
        <v>72240</v>
      </c>
      <c r="L366" s="199"/>
    </row>
    <row r="367" spans="1:12" ht="51" hidden="1" x14ac:dyDescent="0.35">
      <c r="A367" s="23">
        <v>23010129</v>
      </c>
      <c r="B367" s="435" t="s">
        <v>2893</v>
      </c>
      <c r="C367" s="23">
        <v>70941</v>
      </c>
      <c r="D367" s="46">
        <v>50000010105</v>
      </c>
      <c r="E367" s="25">
        <v>3101</v>
      </c>
      <c r="F367" s="23">
        <v>10721300</v>
      </c>
      <c r="G367" s="26" t="s">
        <v>2269</v>
      </c>
      <c r="H367" s="27">
        <v>15480</v>
      </c>
      <c r="I367" s="215"/>
      <c r="J367" s="41"/>
      <c r="K367" s="38">
        <f t="shared" si="5"/>
        <v>15480</v>
      </c>
      <c r="L367" s="199"/>
    </row>
    <row r="368" spans="1:12" ht="51" hidden="1" x14ac:dyDescent="0.35">
      <c r="A368" s="23">
        <v>23010129</v>
      </c>
      <c r="B368" s="435" t="s">
        <v>2893</v>
      </c>
      <c r="C368" s="23">
        <v>70941</v>
      </c>
      <c r="D368" s="46">
        <v>50000010105</v>
      </c>
      <c r="E368" s="25">
        <v>3101</v>
      </c>
      <c r="F368" s="23">
        <v>10721300</v>
      </c>
      <c r="G368" s="26" t="s">
        <v>2270</v>
      </c>
      <c r="H368" s="27">
        <v>232200</v>
      </c>
      <c r="I368" s="215"/>
      <c r="J368" s="41"/>
      <c r="K368" s="38">
        <f t="shared" si="5"/>
        <v>232200</v>
      </c>
      <c r="L368" s="199"/>
    </row>
    <row r="369" spans="1:12" ht="51" hidden="1" x14ac:dyDescent="0.35">
      <c r="A369" s="23">
        <v>23010129</v>
      </c>
      <c r="B369" s="435" t="s">
        <v>2893</v>
      </c>
      <c r="C369" s="23">
        <v>70941</v>
      </c>
      <c r="D369" s="46">
        <v>50000010105</v>
      </c>
      <c r="E369" s="25">
        <v>3101</v>
      </c>
      <c r="F369" s="23">
        <v>10721300</v>
      </c>
      <c r="G369" s="47" t="s">
        <v>2401</v>
      </c>
      <c r="H369" s="27">
        <v>134160</v>
      </c>
      <c r="I369" s="215"/>
      <c r="J369" s="41"/>
      <c r="K369" s="38">
        <f t="shared" si="5"/>
        <v>134160</v>
      </c>
      <c r="L369" s="199"/>
    </row>
    <row r="370" spans="1:12" ht="51" hidden="1" x14ac:dyDescent="0.35">
      <c r="A370" s="23">
        <v>23010129</v>
      </c>
      <c r="B370" s="435" t="s">
        <v>2893</v>
      </c>
      <c r="C370" s="23">
        <v>70941</v>
      </c>
      <c r="D370" s="46">
        <v>50000010105</v>
      </c>
      <c r="E370" s="25">
        <v>3101</v>
      </c>
      <c r="F370" s="23">
        <v>10721300</v>
      </c>
      <c r="G370" s="47" t="s">
        <v>2402</v>
      </c>
      <c r="H370" s="27">
        <v>139320</v>
      </c>
      <c r="I370" s="215"/>
      <c r="J370" s="41"/>
      <c r="K370" s="38">
        <f t="shared" si="5"/>
        <v>139320</v>
      </c>
      <c r="L370" s="199"/>
    </row>
    <row r="371" spans="1:12" ht="51" hidden="1" x14ac:dyDescent="0.35">
      <c r="A371" s="23">
        <v>23010129</v>
      </c>
      <c r="B371" s="435" t="s">
        <v>2893</v>
      </c>
      <c r="C371" s="23">
        <v>70941</v>
      </c>
      <c r="D371" s="46">
        <v>50000010105</v>
      </c>
      <c r="E371" s="25">
        <v>3101</v>
      </c>
      <c r="F371" s="23">
        <v>10721300</v>
      </c>
      <c r="G371" s="47" t="s">
        <v>2403</v>
      </c>
      <c r="H371" s="27">
        <v>185760</v>
      </c>
      <c r="I371" s="215"/>
      <c r="J371" s="41"/>
      <c r="K371" s="38">
        <f t="shared" si="5"/>
        <v>185760</v>
      </c>
      <c r="L371" s="199"/>
    </row>
    <row r="372" spans="1:12" ht="51" hidden="1" x14ac:dyDescent="0.35">
      <c r="A372" s="23">
        <v>23010129</v>
      </c>
      <c r="B372" s="435" t="s">
        <v>2893</v>
      </c>
      <c r="C372" s="23">
        <v>70941</v>
      </c>
      <c r="D372" s="46">
        <v>50000010105</v>
      </c>
      <c r="E372" s="25">
        <v>3101</v>
      </c>
      <c r="F372" s="23">
        <v>10721300</v>
      </c>
      <c r="G372" s="47" t="s">
        <v>2404</v>
      </c>
      <c r="H372" s="27">
        <v>278640</v>
      </c>
      <c r="I372" s="215"/>
      <c r="J372" s="41"/>
      <c r="K372" s="38">
        <f t="shared" si="5"/>
        <v>278640</v>
      </c>
      <c r="L372" s="199"/>
    </row>
    <row r="373" spans="1:12" ht="51" hidden="1" x14ac:dyDescent="0.35">
      <c r="A373" s="23">
        <v>23010129</v>
      </c>
      <c r="B373" s="435" t="s">
        <v>2893</v>
      </c>
      <c r="C373" s="23">
        <v>70941</v>
      </c>
      <c r="D373" s="46">
        <v>50000010105</v>
      </c>
      <c r="E373" s="25">
        <v>3101</v>
      </c>
      <c r="F373" s="23">
        <v>10721300</v>
      </c>
      <c r="G373" s="47" t="s">
        <v>2405</v>
      </c>
      <c r="H373" s="27">
        <v>120400</v>
      </c>
      <c r="I373" s="215"/>
      <c r="J373" s="41"/>
      <c r="K373" s="38">
        <f t="shared" si="5"/>
        <v>120400</v>
      </c>
      <c r="L373" s="199"/>
    </row>
    <row r="374" spans="1:12" ht="51" hidden="1" x14ac:dyDescent="0.35">
      <c r="A374" s="23">
        <v>23010129</v>
      </c>
      <c r="B374" s="435" t="s">
        <v>2893</v>
      </c>
      <c r="C374" s="23">
        <v>70941</v>
      </c>
      <c r="D374" s="46">
        <v>50000010105</v>
      </c>
      <c r="E374" s="25">
        <v>3101</v>
      </c>
      <c r="F374" s="23">
        <v>10721300</v>
      </c>
      <c r="G374" s="47" t="s">
        <v>2406</v>
      </c>
      <c r="H374" s="27">
        <v>154800</v>
      </c>
      <c r="I374" s="215"/>
      <c r="J374" s="41"/>
      <c r="K374" s="38">
        <f t="shared" si="5"/>
        <v>154800</v>
      </c>
      <c r="L374" s="199"/>
    </row>
    <row r="375" spans="1:12" ht="51" hidden="1" x14ac:dyDescent="0.35">
      <c r="A375" s="60">
        <v>23010129</v>
      </c>
      <c r="B375" s="435" t="s">
        <v>2893</v>
      </c>
      <c r="C375" s="60">
        <v>70941</v>
      </c>
      <c r="D375" s="109">
        <v>50000010105</v>
      </c>
      <c r="E375" s="62">
        <v>3101</v>
      </c>
      <c r="F375" s="60">
        <v>10721300</v>
      </c>
      <c r="G375" s="28" t="s">
        <v>2271</v>
      </c>
      <c r="H375" s="29">
        <v>86000</v>
      </c>
      <c r="I375" s="217"/>
      <c r="J375" s="40"/>
      <c r="K375" s="63">
        <f t="shared" si="5"/>
        <v>86000</v>
      </c>
      <c r="L375" s="205"/>
    </row>
    <row r="376" spans="1:12" ht="51" hidden="1" x14ac:dyDescent="0.35">
      <c r="A376" s="6">
        <v>23010129</v>
      </c>
      <c r="B376" s="435" t="s">
        <v>2893</v>
      </c>
      <c r="C376" s="6">
        <v>70941</v>
      </c>
      <c r="D376" s="110">
        <v>50000010105</v>
      </c>
      <c r="E376" s="8">
        <v>3101</v>
      </c>
      <c r="F376" s="6">
        <v>10721300</v>
      </c>
      <c r="G376" s="12" t="s">
        <v>2272</v>
      </c>
      <c r="H376" s="65">
        <v>137600</v>
      </c>
      <c r="I376" s="222"/>
      <c r="J376" s="66"/>
      <c r="K376" s="63">
        <f t="shared" si="5"/>
        <v>137600</v>
      </c>
      <c r="L376" s="199"/>
    </row>
    <row r="377" spans="1:12" ht="51" hidden="1" x14ac:dyDescent="0.35">
      <c r="A377" s="34">
        <v>23010129</v>
      </c>
      <c r="B377" s="435" t="s">
        <v>2893</v>
      </c>
      <c r="C377" s="34">
        <v>70941</v>
      </c>
      <c r="D377" s="49">
        <v>50000010105</v>
      </c>
      <c r="E377" s="36">
        <v>3101</v>
      </c>
      <c r="F377" s="34">
        <v>10721300</v>
      </c>
      <c r="G377" s="37" t="s">
        <v>2273</v>
      </c>
      <c r="H377" s="38">
        <v>137600</v>
      </c>
      <c r="I377" s="218"/>
      <c r="J377" s="44"/>
      <c r="K377" s="38">
        <f t="shared" si="5"/>
        <v>137600</v>
      </c>
      <c r="L377" s="198"/>
    </row>
    <row r="378" spans="1:12" ht="51" hidden="1" x14ac:dyDescent="0.35">
      <c r="A378" s="23">
        <v>23010129</v>
      </c>
      <c r="B378" s="435" t="s">
        <v>2893</v>
      </c>
      <c r="C378" s="23">
        <v>70941</v>
      </c>
      <c r="D378" s="46">
        <v>50000010105</v>
      </c>
      <c r="E378" s="25">
        <v>3101</v>
      </c>
      <c r="F378" s="23">
        <v>10721300</v>
      </c>
      <c r="G378" s="26" t="s">
        <v>2274</v>
      </c>
      <c r="H378" s="27">
        <v>137600</v>
      </c>
      <c r="I378" s="215"/>
      <c r="J378" s="41"/>
      <c r="K378" s="38">
        <f t="shared" si="5"/>
        <v>137600</v>
      </c>
      <c r="L378" s="199"/>
    </row>
    <row r="379" spans="1:12" ht="51" hidden="1" x14ac:dyDescent="0.35">
      <c r="A379" s="23">
        <v>23010129</v>
      </c>
      <c r="B379" s="435" t="s">
        <v>2893</v>
      </c>
      <c r="C379" s="23">
        <v>70941</v>
      </c>
      <c r="D379" s="46">
        <v>50000010105</v>
      </c>
      <c r="E379" s="25">
        <v>3101</v>
      </c>
      <c r="F379" s="23">
        <v>10721300</v>
      </c>
      <c r="G379" s="28" t="s">
        <v>2275</v>
      </c>
      <c r="H379" s="29">
        <v>30960</v>
      </c>
      <c r="I379" s="217"/>
      <c r="J379" s="40"/>
      <c r="K379" s="29">
        <f t="shared" si="5"/>
        <v>30960</v>
      </c>
      <c r="L379" s="199"/>
    </row>
    <row r="380" spans="1:12" ht="51" hidden="1" x14ac:dyDescent="0.35">
      <c r="A380" s="34">
        <v>23010129</v>
      </c>
      <c r="B380" s="435" t="s">
        <v>2893</v>
      </c>
      <c r="C380" s="34">
        <v>70941</v>
      </c>
      <c r="D380" s="49">
        <v>50000010105</v>
      </c>
      <c r="E380" s="36">
        <v>3101</v>
      </c>
      <c r="F380" s="34">
        <v>10721300</v>
      </c>
      <c r="G380" s="50" t="s">
        <v>2407</v>
      </c>
      <c r="H380" s="38">
        <v>202960</v>
      </c>
      <c r="I380" s="218"/>
      <c r="J380" s="44"/>
      <c r="K380" s="38">
        <f t="shared" si="5"/>
        <v>202960</v>
      </c>
      <c r="L380" s="198"/>
    </row>
    <row r="381" spans="1:12" ht="51" hidden="1" x14ac:dyDescent="0.35">
      <c r="A381" s="23">
        <v>23010129</v>
      </c>
      <c r="B381" s="435" t="s">
        <v>2893</v>
      </c>
      <c r="C381" s="23">
        <v>70941</v>
      </c>
      <c r="D381" s="46">
        <v>50000010105</v>
      </c>
      <c r="E381" s="25">
        <v>3101</v>
      </c>
      <c r="F381" s="23">
        <v>10721300</v>
      </c>
      <c r="G381" s="26" t="s">
        <v>2276</v>
      </c>
      <c r="H381" s="27">
        <v>68800</v>
      </c>
      <c r="I381" s="215"/>
      <c r="J381" s="41"/>
      <c r="K381" s="27">
        <f t="shared" si="5"/>
        <v>68800</v>
      </c>
      <c r="L381" s="199"/>
    </row>
    <row r="382" spans="1:12" ht="51" hidden="1" x14ac:dyDescent="0.35">
      <c r="A382" s="23">
        <v>23010129</v>
      </c>
      <c r="B382" s="435" t="s">
        <v>2893</v>
      </c>
      <c r="C382" s="23">
        <v>70941</v>
      </c>
      <c r="D382" s="46">
        <v>50000010105</v>
      </c>
      <c r="E382" s="25">
        <v>3101</v>
      </c>
      <c r="F382" s="23">
        <v>10721300</v>
      </c>
      <c r="G382" s="47" t="s">
        <v>2408</v>
      </c>
      <c r="H382" s="27">
        <v>103200</v>
      </c>
      <c r="I382" s="215"/>
      <c r="J382" s="41"/>
      <c r="K382" s="27">
        <f t="shared" si="5"/>
        <v>103200</v>
      </c>
      <c r="L382" s="199"/>
    </row>
    <row r="383" spans="1:12" ht="51" hidden="1" x14ac:dyDescent="0.35">
      <c r="A383" s="23">
        <v>23010129</v>
      </c>
      <c r="B383" s="435" t="s">
        <v>2893</v>
      </c>
      <c r="C383" s="23">
        <v>70941</v>
      </c>
      <c r="D383" s="46">
        <v>50000010105</v>
      </c>
      <c r="E383" s="25">
        <v>3101</v>
      </c>
      <c r="F383" s="23">
        <v>10721300</v>
      </c>
      <c r="G383" s="47" t="s">
        <v>2409</v>
      </c>
      <c r="H383" s="27">
        <v>20640</v>
      </c>
      <c r="I383" s="215"/>
      <c r="J383" s="41"/>
      <c r="K383" s="27">
        <f t="shared" si="5"/>
        <v>20640</v>
      </c>
      <c r="L383" s="199"/>
    </row>
    <row r="384" spans="1:12" ht="51" hidden="1" x14ac:dyDescent="0.35">
      <c r="A384" s="23">
        <v>23010129</v>
      </c>
      <c r="B384" s="435" t="s">
        <v>2893</v>
      </c>
      <c r="C384" s="23">
        <v>70941</v>
      </c>
      <c r="D384" s="46">
        <v>50000010105</v>
      </c>
      <c r="E384" s="25">
        <v>3101</v>
      </c>
      <c r="F384" s="23">
        <v>10721300</v>
      </c>
      <c r="G384" s="47" t="s">
        <v>2410</v>
      </c>
      <c r="H384" s="27">
        <v>41280</v>
      </c>
      <c r="I384" s="215"/>
      <c r="J384" s="41"/>
      <c r="K384" s="27">
        <f t="shared" si="5"/>
        <v>41280</v>
      </c>
      <c r="L384" s="199"/>
    </row>
    <row r="385" spans="1:12" ht="51" hidden="1" x14ac:dyDescent="0.35">
      <c r="A385" s="23">
        <v>23010129</v>
      </c>
      <c r="B385" s="435" t="s">
        <v>2893</v>
      </c>
      <c r="C385" s="23">
        <v>70941</v>
      </c>
      <c r="D385" s="46">
        <v>50000010105</v>
      </c>
      <c r="E385" s="25">
        <v>3101</v>
      </c>
      <c r="F385" s="23">
        <v>10721300</v>
      </c>
      <c r="G385" s="47" t="s">
        <v>2411</v>
      </c>
      <c r="H385" s="27">
        <v>41280</v>
      </c>
      <c r="I385" s="215"/>
      <c r="J385" s="41"/>
      <c r="K385" s="27">
        <f t="shared" si="5"/>
        <v>41280</v>
      </c>
      <c r="L385" s="199"/>
    </row>
    <row r="386" spans="1:12" ht="51" hidden="1" x14ac:dyDescent="0.35">
      <c r="A386" s="23">
        <v>23010129</v>
      </c>
      <c r="B386" s="435" t="s">
        <v>2893</v>
      </c>
      <c r="C386" s="23">
        <v>70941</v>
      </c>
      <c r="D386" s="46">
        <v>50000010105</v>
      </c>
      <c r="E386" s="25">
        <v>3101</v>
      </c>
      <c r="F386" s="23">
        <v>10721300</v>
      </c>
      <c r="G386" s="47" t="s">
        <v>2412</v>
      </c>
      <c r="H386" s="27">
        <v>41280</v>
      </c>
      <c r="I386" s="215"/>
      <c r="J386" s="41"/>
      <c r="K386" s="27">
        <f t="shared" si="5"/>
        <v>41280</v>
      </c>
      <c r="L386" s="199"/>
    </row>
    <row r="387" spans="1:12" ht="51" hidden="1" x14ac:dyDescent="0.35">
      <c r="A387" s="23">
        <v>23010129</v>
      </c>
      <c r="B387" s="435" t="s">
        <v>2893</v>
      </c>
      <c r="C387" s="23">
        <v>70941</v>
      </c>
      <c r="D387" s="46">
        <v>50000010105</v>
      </c>
      <c r="E387" s="25">
        <v>3101</v>
      </c>
      <c r="F387" s="23">
        <v>10721300</v>
      </c>
      <c r="G387" s="47" t="s">
        <v>2413</v>
      </c>
      <c r="H387" s="27">
        <v>86000</v>
      </c>
      <c r="I387" s="215"/>
      <c r="J387" s="41"/>
      <c r="K387" s="27">
        <f t="shared" ref="K387:K450" si="6">SUM(H387,J387)</f>
        <v>86000</v>
      </c>
      <c r="L387" s="199"/>
    </row>
    <row r="388" spans="1:12" ht="51" hidden="1" x14ac:dyDescent="0.35">
      <c r="A388" s="23">
        <v>23010129</v>
      </c>
      <c r="B388" s="435" t="s">
        <v>2893</v>
      </c>
      <c r="C388" s="23">
        <v>70941</v>
      </c>
      <c r="D388" s="46">
        <v>50000010105</v>
      </c>
      <c r="E388" s="25">
        <v>3101</v>
      </c>
      <c r="F388" s="23">
        <v>10721300</v>
      </c>
      <c r="G388" s="47" t="s">
        <v>2414</v>
      </c>
      <c r="H388" s="27">
        <v>103200</v>
      </c>
      <c r="I388" s="215"/>
      <c r="J388" s="41"/>
      <c r="K388" s="27">
        <f t="shared" si="6"/>
        <v>103200</v>
      </c>
      <c r="L388" s="199"/>
    </row>
    <row r="389" spans="1:12" ht="51" hidden="1" x14ac:dyDescent="0.35">
      <c r="A389" s="23">
        <v>23010129</v>
      </c>
      <c r="B389" s="435" t="s">
        <v>2893</v>
      </c>
      <c r="C389" s="23">
        <v>70941</v>
      </c>
      <c r="D389" s="46">
        <v>50000010105</v>
      </c>
      <c r="E389" s="25">
        <v>3101</v>
      </c>
      <c r="F389" s="23">
        <v>10721300</v>
      </c>
      <c r="G389" s="47" t="s">
        <v>2415</v>
      </c>
      <c r="H389" s="27">
        <v>68800</v>
      </c>
      <c r="I389" s="215"/>
      <c r="J389" s="41"/>
      <c r="K389" s="27">
        <f t="shared" si="6"/>
        <v>68800</v>
      </c>
      <c r="L389" s="199"/>
    </row>
    <row r="390" spans="1:12" ht="51" hidden="1" x14ac:dyDescent="0.35">
      <c r="A390" s="23">
        <v>23010129</v>
      </c>
      <c r="B390" s="435" t="s">
        <v>2893</v>
      </c>
      <c r="C390" s="23">
        <v>70941</v>
      </c>
      <c r="D390" s="46">
        <v>50000010105</v>
      </c>
      <c r="E390" s="25">
        <v>3101</v>
      </c>
      <c r="F390" s="23">
        <v>10721300</v>
      </c>
      <c r="G390" s="26" t="s">
        <v>2277</v>
      </c>
      <c r="H390" s="27">
        <v>860000</v>
      </c>
      <c r="I390" s="215"/>
      <c r="J390" s="41"/>
      <c r="K390" s="27">
        <f t="shared" si="6"/>
        <v>860000</v>
      </c>
      <c r="L390" s="199"/>
    </row>
    <row r="391" spans="1:12" ht="51" hidden="1" x14ac:dyDescent="0.35">
      <c r="A391" s="23">
        <v>23010129</v>
      </c>
      <c r="B391" s="435" t="s">
        <v>2893</v>
      </c>
      <c r="C391" s="23">
        <v>70941</v>
      </c>
      <c r="D391" s="46">
        <v>50000010105</v>
      </c>
      <c r="E391" s="25">
        <v>3101</v>
      </c>
      <c r="F391" s="23">
        <v>10721300</v>
      </c>
      <c r="G391" s="47" t="s">
        <v>2416</v>
      </c>
      <c r="H391" s="27">
        <v>20640</v>
      </c>
      <c r="I391" s="215"/>
      <c r="J391" s="41"/>
      <c r="K391" s="27">
        <f t="shared" si="6"/>
        <v>20640</v>
      </c>
      <c r="L391" s="199"/>
    </row>
    <row r="392" spans="1:12" ht="51" hidden="1" x14ac:dyDescent="0.35">
      <c r="A392" s="23">
        <v>23010129</v>
      </c>
      <c r="B392" s="435" t="s">
        <v>2893</v>
      </c>
      <c r="C392" s="23">
        <v>70941</v>
      </c>
      <c r="D392" s="46">
        <v>50000010105</v>
      </c>
      <c r="E392" s="25">
        <v>3101</v>
      </c>
      <c r="F392" s="23">
        <v>10721300</v>
      </c>
      <c r="G392" s="47" t="s">
        <v>2417</v>
      </c>
      <c r="H392" s="27">
        <v>232200</v>
      </c>
      <c r="I392" s="215"/>
      <c r="J392" s="41"/>
      <c r="K392" s="27">
        <f t="shared" si="6"/>
        <v>232200</v>
      </c>
      <c r="L392" s="199"/>
    </row>
    <row r="393" spans="1:12" ht="51" hidden="1" x14ac:dyDescent="0.35">
      <c r="A393" s="23">
        <v>23010129</v>
      </c>
      <c r="B393" s="435" t="s">
        <v>2893</v>
      </c>
      <c r="C393" s="23">
        <v>70941</v>
      </c>
      <c r="D393" s="46">
        <v>50000010105</v>
      </c>
      <c r="E393" s="25">
        <v>3101</v>
      </c>
      <c r="F393" s="23">
        <v>10721300</v>
      </c>
      <c r="G393" s="26" t="s">
        <v>2278</v>
      </c>
      <c r="H393" s="27">
        <v>172000</v>
      </c>
      <c r="I393" s="215"/>
      <c r="J393" s="41"/>
      <c r="K393" s="27">
        <f t="shared" si="6"/>
        <v>172000</v>
      </c>
      <c r="L393" s="199"/>
    </row>
    <row r="394" spans="1:12" ht="51" hidden="1" x14ac:dyDescent="0.35">
      <c r="A394" s="23">
        <v>23010129</v>
      </c>
      <c r="B394" s="435" t="s">
        <v>2893</v>
      </c>
      <c r="C394" s="23">
        <v>70941</v>
      </c>
      <c r="D394" s="46">
        <v>50000010105</v>
      </c>
      <c r="E394" s="25">
        <v>3101</v>
      </c>
      <c r="F394" s="23">
        <v>10721300</v>
      </c>
      <c r="G394" s="47" t="s">
        <v>2418</v>
      </c>
      <c r="H394" s="27">
        <v>96320</v>
      </c>
      <c r="I394" s="215"/>
      <c r="J394" s="41"/>
      <c r="K394" s="27">
        <f t="shared" si="6"/>
        <v>96320</v>
      </c>
      <c r="L394" s="199"/>
    </row>
    <row r="395" spans="1:12" ht="51" hidden="1" x14ac:dyDescent="0.35">
      <c r="A395" s="23">
        <v>23010129</v>
      </c>
      <c r="B395" s="435" t="s">
        <v>2893</v>
      </c>
      <c r="C395" s="23">
        <v>70941</v>
      </c>
      <c r="D395" s="46">
        <v>50000010105</v>
      </c>
      <c r="E395" s="25">
        <v>3101</v>
      </c>
      <c r="F395" s="23">
        <v>10721300</v>
      </c>
      <c r="G395" s="26" t="s">
        <v>2279</v>
      </c>
      <c r="H395" s="27">
        <v>22360</v>
      </c>
      <c r="I395" s="215"/>
      <c r="J395" s="41"/>
      <c r="K395" s="27">
        <f t="shared" si="6"/>
        <v>22360</v>
      </c>
      <c r="L395" s="199"/>
    </row>
    <row r="396" spans="1:12" ht="51" hidden="1" x14ac:dyDescent="0.35">
      <c r="A396" s="23">
        <v>23010129</v>
      </c>
      <c r="B396" s="435" t="s">
        <v>2893</v>
      </c>
      <c r="C396" s="23">
        <v>70941</v>
      </c>
      <c r="D396" s="46">
        <v>50000010105</v>
      </c>
      <c r="E396" s="25">
        <v>3101</v>
      </c>
      <c r="F396" s="23">
        <v>10721300</v>
      </c>
      <c r="G396" s="28" t="s">
        <v>2280</v>
      </c>
      <c r="H396" s="29">
        <v>4128</v>
      </c>
      <c r="I396" s="217"/>
      <c r="J396" s="40"/>
      <c r="K396" s="29">
        <f t="shared" si="6"/>
        <v>4128</v>
      </c>
      <c r="L396" s="199"/>
    </row>
    <row r="397" spans="1:12" ht="51" hidden="1" x14ac:dyDescent="0.35">
      <c r="A397" s="34">
        <v>23010129</v>
      </c>
      <c r="B397" s="435" t="s">
        <v>2893</v>
      </c>
      <c r="C397" s="34">
        <v>70941</v>
      </c>
      <c r="D397" s="49">
        <v>50000010105</v>
      </c>
      <c r="E397" s="36">
        <v>3101</v>
      </c>
      <c r="F397" s="34">
        <v>10721300</v>
      </c>
      <c r="G397" s="37" t="s">
        <v>2281</v>
      </c>
      <c r="H397" s="38">
        <v>5504</v>
      </c>
      <c r="I397" s="218"/>
      <c r="J397" s="44"/>
      <c r="K397" s="38">
        <f t="shared" si="6"/>
        <v>5504</v>
      </c>
      <c r="L397" s="198"/>
    </row>
    <row r="398" spans="1:12" ht="51" hidden="1" x14ac:dyDescent="0.35">
      <c r="A398" s="23">
        <v>23010129</v>
      </c>
      <c r="B398" s="435" t="s">
        <v>2893</v>
      </c>
      <c r="C398" s="23">
        <v>70941</v>
      </c>
      <c r="D398" s="46">
        <v>50000010105</v>
      </c>
      <c r="E398" s="25">
        <v>3101</v>
      </c>
      <c r="F398" s="23">
        <v>10721300</v>
      </c>
      <c r="G398" s="26" t="s">
        <v>2282</v>
      </c>
      <c r="H398" s="27">
        <v>5504</v>
      </c>
      <c r="I398" s="215"/>
      <c r="J398" s="41"/>
      <c r="K398" s="27">
        <f t="shared" si="6"/>
        <v>5504</v>
      </c>
      <c r="L398" s="199"/>
    </row>
    <row r="399" spans="1:12" ht="51" hidden="1" x14ac:dyDescent="0.35">
      <c r="A399" s="23">
        <v>23010129</v>
      </c>
      <c r="B399" s="435" t="s">
        <v>2893</v>
      </c>
      <c r="C399" s="23">
        <v>70941</v>
      </c>
      <c r="D399" s="46">
        <v>50000010105</v>
      </c>
      <c r="E399" s="25">
        <v>3101</v>
      </c>
      <c r="F399" s="23">
        <v>10721300</v>
      </c>
      <c r="G399" s="26" t="s">
        <v>2283</v>
      </c>
      <c r="H399" s="27">
        <v>15824</v>
      </c>
      <c r="I399" s="215"/>
      <c r="J399" s="41"/>
      <c r="K399" s="27">
        <f t="shared" si="6"/>
        <v>15824</v>
      </c>
      <c r="L399" s="199"/>
    </row>
    <row r="400" spans="1:12" ht="51" hidden="1" x14ac:dyDescent="0.35">
      <c r="A400" s="23">
        <v>23010129</v>
      </c>
      <c r="B400" s="435" t="s">
        <v>2893</v>
      </c>
      <c r="C400" s="23">
        <v>70941</v>
      </c>
      <c r="D400" s="46">
        <v>50000010105</v>
      </c>
      <c r="E400" s="25">
        <v>3101</v>
      </c>
      <c r="F400" s="23">
        <v>10721300</v>
      </c>
      <c r="G400" s="47" t="s">
        <v>2419</v>
      </c>
      <c r="H400" s="27">
        <v>17200</v>
      </c>
      <c r="I400" s="215"/>
      <c r="J400" s="41"/>
      <c r="K400" s="27">
        <f t="shared" si="6"/>
        <v>17200</v>
      </c>
      <c r="L400" s="199"/>
    </row>
    <row r="401" spans="1:12" ht="51" hidden="1" x14ac:dyDescent="0.35">
      <c r="A401" s="23">
        <v>23010129</v>
      </c>
      <c r="B401" s="435" t="s">
        <v>2893</v>
      </c>
      <c r="C401" s="23">
        <v>70941</v>
      </c>
      <c r="D401" s="46">
        <v>50000010105</v>
      </c>
      <c r="E401" s="25">
        <v>3101</v>
      </c>
      <c r="F401" s="23">
        <v>10721300</v>
      </c>
      <c r="G401" s="47" t="s">
        <v>2420</v>
      </c>
      <c r="H401" s="27">
        <v>481600</v>
      </c>
      <c r="I401" s="215"/>
      <c r="J401" s="41"/>
      <c r="K401" s="27">
        <f t="shared" si="6"/>
        <v>481600</v>
      </c>
      <c r="L401" s="199"/>
    </row>
    <row r="402" spans="1:12" ht="51" hidden="1" x14ac:dyDescent="0.35">
      <c r="A402" s="23">
        <v>23010129</v>
      </c>
      <c r="B402" s="435" t="s">
        <v>2893</v>
      </c>
      <c r="C402" s="23">
        <v>70941</v>
      </c>
      <c r="D402" s="46">
        <v>50000010105</v>
      </c>
      <c r="E402" s="25">
        <v>3101</v>
      </c>
      <c r="F402" s="23">
        <v>10721300</v>
      </c>
      <c r="G402" s="26" t="s">
        <v>2284</v>
      </c>
      <c r="H402" s="27">
        <v>30960</v>
      </c>
      <c r="I402" s="215"/>
      <c r="J402" s="41"/>
      <c r="K402" s="27">
        <f t="shared" si="6"/>
        <v>30960</v>
      </c>
      <c r="L402" s="199"/>
    </row>
    <row r="403" spans="1:12" hidden="1" x14ac:dyDescent="0.35">
      <c r="A403" s="23">
        <v>23010129</v>
      </c>
      <c r="B403" s="435" t="s">
        <v>2893</v>
      </c>
      <c r="C403" s="23">
        <v>70941</v>
      </c>
      <c r="D403" s="46">
        <v>50000010105</v>
      </c>
      <c r="E403" s="25">
        <v>3101</v>
      </c>
      <c r="F403" s="23">
        <v>10721300</v>
      </c>
      <c r="G403" s="26" t="s">
        <v>2285</v>
      </c>
      <c r="H403" s="27">
        <v>25800</v>
      </c>
      <c r="I403" s="215"/>
      <c r="J403" s="41"/>
      <c r="K403" s="27">
        <f t="shared" si="6"/>
        <v>25800</v>
      </c>
      <c r="L403" s="199"/>
    </row>
    <row r="404" spans="1:12" ht="51" hidden="1" x14ac:dyDescent="0.35">
      <c r="A404" s="23">
        <v>23010129</v>
      </c>
      <c r="B404" s="435" t="s">
        <v>2893</v>
      </c>
      <c r="C404" s="23">
        <v>70941</v>
      </c>
      <c r="D404" s="46">
        <v>50000010105</v>
      </c>
      <c r="E404" s="25">
        <v>3101</v>
      </c>
      <c r="F404" s="23">
        <v>10721300</v>
      </c>
      <c r="G404" s="47" t="s">
        <v>2421</v>
      </c>
      <c r="H404" s="27">
        <v>34400</v>
      </c>
      <c r="I404" s="215"/>
      <c r="J404" s="41"/>
      <c r="K404" s="27">
        <f t="shared" si="6"/>
        <v>34400</v>
      </c>
      <c r="L404" s="199"/>
    </row>
    <row r="405" spans="1:12" ht="51" hidden="1" x14ac:dyDescent="0.35">
      <c r="A405" s="23">
        <v>23010129</v>
      </c>
      <c r="B405" s="435" t="s">
        <v>2893</v>
      </c>
      <c r="C405" s="23">
        <v>70941</v>
      </c>
      <c r="D405" s="46">
        <v>50000010105</v>
      </c>
      <c r="E405" s="25">
        <v>3101</v>
      </c>
      <c r="F405" s="23">
        <v>10721300</v>
      </c>
      <c r="G405" s="47" t="s">
        <v>2422</v>
      </c>
      <c r="H405" s="27">
        <v>39560</v>
      </c>
      <c r="I405" s="215"/>
      <c r="J405" s="41"/>
      <c r="K405" s="27">
        <f t="shared" si="6"/>
        <v>39560</v>
      </c>
      <c r="L405" s="199"/>
    </row>
    <row r="406" spans="1:12" ht="51" hidden="1" x14ac:dyDescent="0.35">
      <c r="A406" s="23">
        <v>23010129</v>
      </c>
      <c r="B406" s="435" t="s">
        <v>2893</v>
      </c>
      <c r="C406" s="23">
        <v>70941</v>
      </c>
      <c r="D406" s="46">
        <v>50000010105</v>
      </c>
      <c r="E406" s="25">
        <v>3101</v>
      </c>
      <c r="F406" s="23">
        <v>10721300</v>
      </c>
      <c r="G406" s="47" t="s">
        <v>2423</v>
      </c>
      <c r="H406" s="27">
        <v>6880</v>
      </c>
      <c r="I406" s="215"/>
      <c r="J406" s="41"/>
      <c r="K406" s="27">
        <f t="shared" si="6"/>
        <v>6880</v>
      </c>
      <c r="L406" s="199"/>
    </row>
    <row r="407" spans="1:12" ht="51" hidden="1" x14ac:dyDescent="0.35">
      <c r="A407" s="23">
        <v>23010129</v>
      </c>
      <c r="B407" s="435" t="s">
        <v>2893</v>
      </c>
      <c r="C407" s="23">
        <v>70941</v>
      </c>
      <c r="D407" s="46">
        <v>50000010105</v>
      </c>
      <c r="E407" s="25">
        <v>3101</v>
      </c>
      <c r="F407" s="23">
        <v>10721300</v>
      </c>
      <c r="G407" s="26" t="s">
        <v>2286</v>
      </c>
      <c r="H407" s="27">
        <v>20640</v>
      </c>
      <c r="I407" s="215"/>
      <c r="J407" s="41"/>
      <c r="K407" s="27">
        <f t="shared" si="6"/>
        <v>20640</v>
      </c>
      <c r="L407" s="199"/>
    </row>
    <row r="408" spans="1:12" hidden="1" x14ac:dyDescent="0.35">
      <c r="A408" s="23">
        <v>23010129</v>
      </c>
      <c r="B408" s="435" t="s">
        <v>2893</v>
      </c>
      <c r="C408" s="23">
        <v>70941</v>
      </c>
      <c r="D408" s="46">
        <v>50000010105</v>
      </c>
      <c r="E408" s="25">
        <v>3101</v>
      </c>
      <c r="F408" s="23">
        <v>10721300</v>
      </c>
      <c r="G408" s="26" t="s">
        <v>2287</v>
      </c>
      <c r="H408" s="27">
        <v>8600</v>
      </c>
      <c r="I408" s="215"/>
      <c r="J408" s="41"/>
      <c r="K408" s="27">
        <f t="shared" si="6"/>
        <v>8600</v>
      </c>
      <c r="L408" s="199"/>
    </row>
    <row r="409" spans="1:12" ht="51" hidden="1" x14ac:dyDescent="0.35">
      <c r="A409" s="23">
        <v>23010129</v>
      </c>
      <c r="B409" s="435" t="s">
        <v>2893</v>
      </c>
      <c r="C409" s="23">
        <v>70941</v>
      </c>
      <c r="D409" s="46">
        <v>50000010105</v>
      </c>
      <c r="E409" s="25">
        <v>3101</v>
      </c>
      <c r="F409" s="23">
        <v>10721300</v>
      </c>
      <c r="G409" s="47" t="s">
        <v>2424</v>
      </c>
      <c r="H409" s="27">
        <v>12040</v>
      </c>
      <c r="I409" s="215"/>
      <c r="J409" s="41"/>
      <c r="K409" s="27">
        <f t="shared" si="6"/>
        <v>12040</v>
      </c>
      <c r="L409" s="199"/>
    </row>
    <row r="410" spans="1:12" hidden="1" x14ac:dyDescent="0.35">
      <c r="A410" s="23">
        <v>23010129</v>
      </c>
      <c r="B410" s="435" t="s">
        <v>2893</v>
      </c>
      <c r="C410" s="23">
        <v>70941</v>
      </c>
      <c r="D410" s="46">
        <v>50000010105</v>
      </c>
      <c r="E410" s="25">
        <v>3101</v>
      </c>
      <c r="F410" s="23">
        <v>10721300</v>
      </c>
      <c r="G410" s="28" t="s">
        <v>2288</v>
      </c>
      <c r="H410" s="29">
        <v>68800</v>
      </c>
      <c r="I410" s="217"/>
      <c r="J410" s="40"/>
      <c r="K410" s="29">
        <f t="shared" si="6"/>
        <v>68800</v>
      </c>
      <c r="L410" s="199"/>
    </row>
    <row r="411" spans="1:12" ht="51" hidden="1" x14ac:dyDescent="0.35">
      <c r="A411" s="34">
        <v>23010129</v>
      </c>
      <c r="B411" s="435" t="s">
        <v>2893</v>
      </c>
      <c r="C411" s="34">
        <v>70941</v>
      </c>
      <c r="D411" s="49">
        <v>50000010105</v>
      </c>
      <c r="E411" s="36">
        <v>3101</v>
      </c>
      <c r="F411" s="34">
        <v>10721300</v>
      </c>
      <c r="G411" s="37" t="s">
        <v>2289</v>
      </c>
      <c r="H411" s="38">
        <v>10320</v>
      </c>
      <c r="I411" s="218"/>
      <c r="J411" s="44"/>
      <c r="K411" s="38">
        <f t="shared" si="6"/>
        <v>10320</v>
      </c>
      <c r="L411" s="198"/>
    </row>
    <row r="412" spans="1:12" ht="51" hidden="1" x14ac:dyDescent="0.35">
      <c r="A412" s="23">
        <v>23010129</v>
      </c>
      <c r="B412" s="435" t="s">
        <v>2893</v>
      </c>
      <c r="C412" s="23">
        <v>70941</v>
      </c>
      <c r="D412" s="46">
        <v>50000010105</v>
      </c>
      <c r="E412" s="25">
        <v>3101</v>
      </c>
      <c r="F412" s="23">
        <v>10721300</v>
      </c>
      <c r="G412" s="47" t="s">
        <v>2425</v>
      </c>
      <c r="H412" s="27">
        <v>6880</v>
      </c>
      <c r="I412" s="215"/>
      <c r="J412" s="41"/>
      <c r="K412" s="38">
        <f t="shared" si="6"/>
        <v>6880</v>
      </c>
      <c r="L412" s="199"/>
    </row>
    <row r="413" spans="1:12" ht="51" hidden="1" x14ac:dyDescent="0.35">
      <c r="A413" s="23">
        <v>23010129</v>
      </c>
      <c r="B413" s="435" t="s">
        <v>2893</v>
      </c>
      <c r="C413" s="23">
        <v>70941</v>
      </c>
      <c r="D413" s="46">
        <v>50000010105</v>
      </c>
      <c r="E413" s="25">
        <v>3101</v>
      </c>
      <c r="F413" s="23">
        <v>10721300</v>
      </c>
      <c r="G413" s="26" t="s">
        <v>2290</v>
      </c>
      <c r="H413" s="27">
        <v>103200</v>
      </c>
      <c r="I413" s="215"/>
      <c r="J413" s="41"/>
      <c r="K413" s="38">
        <f t="shared" si="6"/>
        <v>103200</v>
      </c>
      <c r="L413" s="199"/>
    </row>
    <row r="414" spans="1:12" ht="51" hidden="1" x14ac:dyDescent="0.35">
      <c r="A414" s="23">
        <v>23010129</v>
      </c>
      <c r="B414" s="435" t="s">
        <v>2893</v>
      </c>
      <c r="C414" s="23">
        <v>70941</v>
      </c>
      <c r="D414" s="46">
        <v>50000010105</v>
      </c>
      <c r="E414" s="25">
        <v>3101</v>
      </c>
      <c r="F414" s="23">
        <v>10721300</v>
      </c>
      <c r="G414" s="26" t="s">
        <v>2291</v>
      </c>
      <c r="H414" s="27">
        <v>258000</v>
      </c>
      <c r="I414" s="215"/>
      <c r="J414" s="41"/>
      <c r="K414" s="38">
        <f t="shared" si="6"/>
        <v>258000</v>
      </c>
      <c r="L414" s="199"/>
    </row>
    <row r="415" spans="1:12" ht="51" hidden="1" x14ac:dyDescent="0.35">
      <c r="A415" s="23">
        <v>23010129</v>
      </c>
      <c r="B415" s="435" t="s">
        <v>2893</v>
      </c>
      <c r="C415" s="23">
        <v>70941</v>
      </c>
      <c r="D415" s="46">
        <v>50000010105</v>
      </c>
      <c r="E415" s="25">
        <v>3101</v>
      </c>
      <c r="F415" s="23">
        <v>10721300</v>
      </c>
      <c r="G415" s="26" t="s">
        <v>2292</v>
      </c>
      <c r="H415" s="27">
        <v>722400</v>
      </c>
      <c r="I415" s="215"/>
      <c r="J415" s="41"/>
      <c r="K415" s="38">
        <f t="shared" si="6"/>
        <v>722400</v>
      </c>
      <c r="L415" s="199"/>
    </row>
    <row r="416" spans="1:12" ht="51" hidden="1" x14ac:dyDescent="0.35">
      <c r="A416" s="23">
        <v>23010129</v>
      </c>
      <c r="B416" s="435" t="s">
        <v>2893</v>
      </c>
      <c r="C416" s="23">
        <v>70941</v>
      </c>
      <c r="D416" s="46">
        <v>50000010105</v>
      </c>
      <c r="E416" s="25">
        <v>3101</v>
      </c>
      <c r="F416" s="23">
        <v>10721300</v>
      </c>
      <c r="G416" s="47" t="s">
        <v>2426</v>
      </c>
      <c r="H416" s="27">
        <v>34400</v>
      </c>
      <c r="I416" s="215"/>
      <c r="J416" s="41"/>
      <c r="K416" s="38">
        <f t="shared" si="6"/>
        <v>34400</v>
      </c>
      <c r="L416" s="199"/>
    </row>
    <row r="417" spans="1:23" ht="51" hidden="1" x14ac:dyDescent="0.35">
      <c r="A417" s="23">
        <v>23010129</v>
      </c>
      <c r="B417" s="435" t="s">
        <v>2893</v>
      </c>
      <c r="C417" s="23">
        <v>70941</v>
      </c>
      <c r="D417" s="46">
        <v>50000010105</v>
      </c>
      <c r="E417" s="25">
        <v>3101</v>
      </c>
      <c r="F417" s="23">
        <v>10721300</v>
      </c>
      <c r="G417" s="26" t="s">
        <v>2293</v>
      </c>
      <c r="H417" s="27">
        <v>17200</v>
      </c>
      <c r="I417" s="215"/>
      <c r="J417" s="41"/>
      <c r="K417" s="38">
        <f t="shared" si="6"/>
        <v>17200</v>
      </c>
      <c r="L417" s="199"/>
    </row>
    <row r="418" spans="1:23" hidden="1" x14ac:dyDescent="0.35">
      <c r="A418" s="23">
        <v>23010129</v>
      </c>
      <c r="B418" s="435" t="s">
        <v>2893</v>
      </c>
      <c r="C418" s="23">
        <v>70941</v>
      </c>
      <c r="D418" s="46">
        <v>50000010105</v>
      </c>
      <c r="E418" s="25">
        <v>3101</v>
      </c>
      <c r="F418" s="23">
        <v>10721300</v>
      </c>
      <c r="G418" s="26" t="s">
        <v>2294</v>
      </c>
      <c r="H418" s="27">
        <v>292400</v>
      </c>
      <c r="I418" s="215"/>
      <c r="J418" s="41"/>
      <c r="K418" s="38">
        <f t="shared" si="6"/>
        <v>292400</v>
      </c>
      <c r="L418" s="199"/>
    </row>
    <row r="419" spans="1:23" ht="51" hidden="1" x14ac:dyDescent="0.35">
      <c r="A419" s="23">
        <v>23010129</v>
      </c>
      <c r="B419" s="435" t="s">
        <v>2893</v>
      </c>
      <c r="C419" s="23">
        <v>70941</v>
      </c>
      <c r="D419" s="46">
        <v>50000010105</v>
      </c>
      <c r="E419" s="25">
        <v>3101</v>
      </c>
      <c r="F419" s="23">
        <v>10721300</v>
      </c>
      <c r="G419" s="47" t="s">
        <v>2427</v>
      </c>
      <c r="H419" s="27">
        <v>68800</v>
      </c>
      <c r="I419" s="215"/>
      <c r="J419" s="41"/>
      <c r="K419" s="38">
        <f t="shared" si="6"/>
        <v>68800</v>
      </c>
      <c r="L419" s="199"/>
    </row>
    <row r="420" spans="1:23" s="151" customFormat="1" hidden="1" x14ac:dyDescent="0.35">
      <c r="A420" s="23">
        <v>23010129</v>
      </c>
      <c r="B420" s="435" t="s">
        <v>2893</v>
      </c>
      <c r="C420" s="23">
        <v>70941</v>
      </c>
      <c r="D420" s="46">
        <v>50000010105</v>
      </c>
      <c r="E420" s="25">
        <v>3101</v>
      </c>
      <c r="F420" s="23">
        <v>10721300</v>
      </c>
      <c r="G420" s="26" t="s">
        <v>2295</v>
      </c>
      <c r="H420" s="27">
        <v>119712</v>
      </c>
      <c r="I420" s="215"/>
      <c r="J420" s="41"/>
      <c r="K420" s="38">
        <f t="shared" si="6"/>
        <v>119712</v>
      </c>
      <c r="L420" s="199"/>
      <c r="M420" s="42"/>
      <c r="N420" s="42"/>
      <c r="O420" s="42"/>
      <c r="P420" s="42"/>
      <c r="Q420" s="42"/>
      <c r="R420" s="42"/>
      <c r="S420" s="42"/>
      <c r="T420" s="42"/>
      <c r="U420" s="42"/>
      <c r="V420" s="42"/>
      <c r="W420" s="42"/>
    </row>
    <row r="421" spans="1:23" hidden="1" x14ac:dyDescent="0.35">
      <c r="A421" s="23">
        <v>23010129</v>
      </c>
      <c r="B421" s="435" t="s">
        <v>2893</v>
      </c>
      <c r="C421" s="23">
        <v>70941</v>
      </c>
      <c r="D421" s="46">
        <v>50000010105</v>
      </c>
      <c r="E421" s="25">
        <v>3101</v>
      </c>
      <c r="F421" s="23">
        <v>10721300</v>
      </c>
      <c r="G421" s="26" t="s">
        <v>2296</v>
      </c>
      <c r="H421" s="27">
        <v>258000</v>
      </c>
      <c r="I421" s="215"/>
      <c r="J421" s="41"/>
      <c r="K421" s="38">
        <f t="shared" si="6"/>
        <v>258000</v>
      </c>
      <c r="L421" s="199"/>
    </row>
    <row r="422" spans="1:23" ht="51" hidden="1" x14ac:dyDescent="0.35">
      <c r="A422" s="23">
        <v>23010129</v>
      </c>
      <c r="B422" s="435" t="s">
        <v>2893</v>
      </c>
      <c r="C422" s="23">
        <v>70941</v>
      </c>
      <c r="D422" s="46">
        <v>50000010105</v>
      </c>
      <c r="E422" s="25">
        <v>3101</v>
      </c>
      <c r="F422" s="23">
        <v>10721300</v>
      </c>
      <c r="G422" s="47" t="s">
        <v>2428</v>
      </c>
      <c r="H422" s="27">
        <v>68800</v>
      </c>
      <c r="I422" s="215"/>
      <c r="J422" s="41"/>
      <c r="K422" s="38">
        <f t="shared" si="6"/>
        <v>68800</v>
      </c>
      <c r="L422" s="199"/>
    </row>
    <row r="423" spans="1:23" ht="51" hidden="1" x14ac:dyDescent="0.35">
      <c r="A423" s="23">
        <v>23010129</v>
      </c>
      <c r="B423" s="435" t="s">
        <v>2893</v>
      </c>
      <c r="C423" s="23">
        <v>70941</v>
      </c>
      <c r="D423" s="46">
        <v>50000010105</v>
      </c>
      <c r="E423" s="25">
        <v>3101</v>
      </c>
      <c r="F423" s="23">
        <v>10721300</v>
      </c>
      <c r="G423" s="47" t="s">
        <v>2429</v>
      </c>
      <c r="H423" s="27">
        <v>89440</v>
      </c>
      <c r="I423" s="215"/>
      <c r="J423" s="41"/>
      <c r="K423" s="38">
        <f t="shared" si="6"/>
        <v>89440</v>
      </c>
      <c r="L423" s="199"/>
    </row>
    <row r="424" spans="1:23" hidden="1" x14ac:dyDescent="0.35">
      <c r="A424" s="23">
        <v>23010129</v>
      </c>
      <c r="B424" s="435" t="s">
        <v>2893</v>
      </c>
      <c r="C424" s="23">
        <v>70941</v>
      </c>
      <c r="D424" s="46">
        <v>50000010105</v>
      </c>
      <c r="E424" s="25">
        <v>3101</v>
      </c>
      <c r="F424" s="23">
        <v>10721300</v>
      </c>
      <c r="G424" s="26" t="s">
        <v>2297</v>
      </c>
      <c r="H424" s="27">
        <v>928800</v>
      </c>
      <c r="I424" s="215"/>
      <c r="J424" s="41"/>
      <c r="K424" s="38">
        <f t="shared" si="6"/>
        <v>928800</v>
      </c>
      <c r="L424" s="199"/>
    </row>
    <row r="425" spans="1:23" hidden="1" x14ac:dyDescent="0.35">
      <c r="A425" s="34">
        <v>23010129</v>
      </c>
      <c r="B425" s="435" t="s">
        <v>2893</v>
      </c>
      <c r="C425" s="34">
        <v>70941</v>
      </c>
      <c r="D425" s="49">
        <v>50000010105</v>
      </c>
      <c r="E425" s="36">
        <v>3101</v>
      </c>
      <c r="F425" s="34">
        <v>10721300</v>
      </c>
      <c r="G425" s="37" t="s">
        <v>2298</v>
      </c>
      <c r="H425" s="38">
        <v>516000</v>
      </c>
      <c r="I425" s="218"/>
      <c r="J425" s="44"/>
      <c r="K425" s="38">
        <f t="shared" si="6"/>
        <v>516000</v>
      </c>
      <c r="L425" s="206"/>
    </row>
    <row r="426" spans="1:23" hidden="1" x14ac:dyDescent="0.35">
      <c r="A426" s="23">
        <v>23010129</v>
      </c>
      <c r="B426" s="435" t="s">
        <v>2893</v>
      </c>
      <c r="C426" s="23">
        <v>70941</v>
      </c>
      <c r="D426" s="46">
        <v>50000010105</v>
      </c>
      <c r="E426" s="25">
        <v>3101</v>
      </c>
      <c r="F426" s="23">
        <v>10721300</v>
      </c>
      <c r="G426" s="26" t="s">
        <v>2299</v>
      </c>
      <c r="H426" s="27">
        <v>20640</v>
      </c>
      <c r="I426" s="215"/>
      <c r="J426" s="41"/>
      <c r="K426" s="27">
        <f t="shared" si="6"/>
        <v>20640</v>
      </c>
      <c r="L426" s="207"/>
    </row>
    <row r="427" spans="1:23" hidden="1" x14ac:dyDescent="0.35">
      <c r="A427" s="23">
        <v>23010129</v>
      </c>
      <c r="B427" s="435" t="s">
        <v>2893</v>
      </c>
      <c r="C427" s="23">
        <v>70941</v>
      </c>
      <c r="D427" s="46">
        <v>50000010105</v>
      </c>
      <c r="E427" s="25">
        <v>3101</v>
      </c>
      <c r="F427" s="23">
        <v>10721300</v>
      </c>
      <c r="G427" s="26" t="s">
        <v>2300</v>
      </c>
      <c r="H427" s="27">
        <v>447200</v>
      </c>
      <c r="I427" s="215"/>
      <c r="J427" s="41"/>
      <c r="K427" s="27">
        <f t="shared" si="6"/>
        <v>447200</v>
      </c>
      <c r="L427" s="207"/>
    </row>
    <row r="428" spans="1:23" ht="51" hidden="1" x14ac:dyDescent="0.35">
      <c r="A428" s="23">
        <v>23010129</v>
      </c>
      <c r="B428" s="435" t="s">
        <v>2893</v>
      </c>
      <c r="C428" s="23">
        <v>70941</v>
      </c>
      <c r="D428" s="46">
        <v>50000010105</v>
      </c>
      <c r="E428" s="25">
        <v>3101</v>
      </c>
      <c r="F428" s="23">
        <v>10721300</v>
      </c>
      <c r="G428" s="26" t="s">
        <v>2301</v>
      </c>
      <c r="H428" s="27">
        <v>412800</v>
      </c>
      <c r="I428" s="215"/>
      <c r="J428" s="41"/>
      <c r="K428" s="27">
        <f t="shared" si="6"/>
        <v>412800</v>
      </c>
      <c r="L428" s="207"/>
    </row>
    <row r="429" spans="1:23" ht="51" hidden="1" x14ac:dyDescent="0.35">
      <c r="A429" s="23">
        <v>23010129</v>
      </c>
      <c r="B429" s="435" t="s">
        <v>2893</v>
      </c>
      <c r="C429" s="23">
        <v>70941</v>
      </c>
      <c r="D429" s="46">
        <v>50000010105</v>
      </c>
      <c r="E429" s="25">
        <v>3101</v>
      </c>
      <c r="F429" s="23">
        <v>10721300</v>
      </c>
      <c r="G429" s="26" t="s">
        <v>2302</v>
      </c>
      <c r="H429" s="27">
        <v>3921.6</v>
      </c>
      <c r="I429" s="215"/>
      <c r="J429" s="41"/>
      <c r="K429" s="27">
        <f t="shared" si="6"/>
        <v>3921.6</v>
      </c>
      <c r="L429" s="207"/>
    </row>
    <row r="430" spans="1:23" hidden="1" x14ac:dyDescent="0.35">
      <c r="A430" s="23">
        <v>23010129</v>
      </c>
      <c r="B430" s="435" t="s">
        <v>2893</v>
      </c>
      <c r="C430" s="23">
        <v>70941</v>
      </c>
      <c r="D430" s="46">
        <v>50000010105</v>
      </c>
      <c r="E430" s="25">
        <v>3101</v>
      </c>
      <c r="F430" s="23">
        <v>10721300</v>
      </c>
      <c r="G430" s="26" t="s">
        <v>2303</v>
      </c>
      <c r="H430" s="27">
        <v>6192</v>
      </c>
      <c r="I430" s="215"/>
      <c r="J430" s="41"/>
      <c r="K430" s="27">
        <f t="shared" si="6"/>
        <v>6192</v>
      </c>
      <c r="L430" s="207"/>
    </row>
    <row r="431" spans="1:23" hidden="1" x14ac:dyDescent="0.35">
      <c r="A431" s="23">
        <v>23010129</v>
      </c>
      <c r="B431" s="435" t="s">
        <v>2893</v>
      </c>
      <c r="C431" s="23">
        <v>70941</v>
      </c>
      <c r="D431" s="46">
        <v>50000010105</v>
      </c>
      <c r="E431" s="25">
        <v>3101</v>
      </c>
      <c r="F431" s="23">
        <v>10721300</v>
      </c>
      <c r="G431" s="26" t="s">
        <v>2304</v>
      </c>
      <c r="H431" s="27">
        <v>20640</v>
      </c>
      <c r="I431" s="215"/>
      <c r="J431" s="41"/>
      <c r="K431" s="27">
        <f t="shared" si="6"/>
        <v>20640</v>
      </c>
      <c r="L431" s="207"/>
    </row>
    <row r="432" spans="1:23" ht="51" hidden="1" x14ac:dyDescent="0.35">
      <c r="A432" s="23">
        <v>23010129</v>
      </c>
      <c r="B432" s="435" t="s">
        <v>2893</v>
      </c>
      <c r="C432" s="23">
        <v>70941</v>
      </c>
      <c r="D432" s="46">
        <v>50000010105</v>
      </c>
      <c r="E432" s="25">
        <v>3101</v>
      </c>
      <c r="F432" s="23">
        <v>10721300</v>
      </c>
      <c r="G432" s="47" t="s">
        <v>2430</v>
      </c>
      <c r="H432" s="27">
        <v>18920</v>
      </c>
      <c r="I432" s="215"/>
      <c r="J432" s="41"/>
      <c r="K432" s="27">
        <f t="shared" si="6"/>
        <v>18920</v>
      </c>
      <c r="L432" s="207"/>
    </row>
    <row r="433" spans="1:12" hidden="1" x14ac:dyDescent="0.35">
      <c r="A433" s="23">
        <v>23010129</v>
      </c>
      <c r="B433" s="435" t="s">
        <v>2893</v>
      </c>
      <c r="C433" s="23">
        <v>70941</v>
      </c>
      <c r="D433" s="46">
        <v>50000010105</v>
      </c>
      <c r="E433" s="25">
        <v>3101</v>
      </c>
      <c r="F433" s="23">
        <v>10721300</v>
      </c>
      <c r="G433" s="26" t="s">
        <v>2305</v>
      </c>
      <c r="H433" s="27">
        <v>2408</v>
      </c>
      <c r="I433" s="215"/>
      <c r="J433" s="41"/>
      <c r="K433" s="27">
        <f t="shared" si="6"/>
        <v>2408</v>
      </c>
      <c r="L433" s="207"/>
    </row>
    <row r="434" spans="1:12" ht="51" hidden="1" x14ac:dyDescent="0.35">
      <c r="A434" s="23">
        <v>23010129</v>
      </c>
      <c r="B434" s="435" t="s">
        <v>2893</v>
      </c>
      <c r="C434" s="23">
        <v>70941</v>
      </c>
      <c r="D434" s="46">
        <v>50000010105</v>
      </c>
      <c r="E434" s="25">
        <v>3101</v>
      </c>
      <c r="F434" s="23">
        <v>10721300</v>
      </c>
      <c r="G434" s="47" t="s">
        <v>2431</v>
      </c>
      <c r="H434" s="27">
        <v>70176</v>
      </c>
      <c r="I434" s="215"/>
      <c r="J434" s="41"/>
      <c r="K434" s="27">
        <f t="shared" si="6"/>
        <v>70176</v>
      </c>
      <c r="L434" s="207"/>
    </row>
    <row r="435" spans="1:12" ht="51" hidden="1" x14ac:dyDescent="0.35">
      <c r="A435" s="23">
        <v>23010129</v>
      </c>
      <c r="B435" s="435" t="s">
        <v>2893</v>
      </c>
      <c r="C435" s="23">
        <v>70941</v>
      </c>
      <c r="D435" s="46">
        <v>50000010105</v>
      </c>
      <c r="E435" s="25">
        <v>3101</v>
      </c>
      <c r="F435" s="23">
        <v>10721300</v>
      </c>
      <c r="G435" s="47" t="s">
        <v>2432</v>
      </c>
      <c r="H435" s="27">
        <v>92880</v>
      </c>
      <c r="I435" s="215"/>
      <c r="J435" s="41"/>
      <c r="K435" s="27">
        <f t="shared" si="6"/>
        <v>92880</v>
      </c>
      <c r="L435" s="207"/>
    </row>
    <row r="436" spans="1:12" hidden="1" x14ac:dyDescent="0.35">
      <c r="A436" s="23">
        <v>23010129</v>
      </c>
      <c r="B436" s="435" t="s">
        <v>2893</v>
      </c>
      <c r="C436" s="23">
        <v>70941</v>
      </c>
      <c r="D436" s="46">
        <v>50000010105</v>
      </c>
      <c r="E436" s="25">
        <v>3101</v>
      </c>
      <c r="F436" s="23">
        <v>10721300</v>
      </c>
      <c r="G436" s="26" t="s">
        <v>2306</v>
      </c>
      <c r="H436" s="27">
        <v>1376</v>
      </c>
      <c r="I436" s="215"/>
      <c r="J436" s="41"/>
      <c r="K436" s="27">
        <f t="shared" si="6"/>
        <v>1376</v>
      </c>
      <c r="L436" s="207"/>
    </row>
    <row r="437" spans="1:12" ht="51" hidden="1" x14ac:dyDescent="0.35">
      <c r="A437" s="23">
        <v>23010129</v>
      </c>
      <c r="B437" s="435" t="s">
        <v>2893</v>
      </c>
      <c r="C437" s="23">
        <v>70941</v>
      </c>
      <c r="D437" s="46">
        <v>50000010105</v>
      </c>
      <c r="E437" s="25">
        <v>3101</v>
      </c>
      <c r="F437" s="23">
        <v>10721300</v>
      </c>
      <c r="G437" s="47" t="s">
        <v>2433</v>
      </c>
      <c r="H437" s="27">
        <v>65360</v>
      </c>
      <c r="I437" s="215"/>
      <c r="J437" s="41"/>
      <c r="K437" s="27">
        <f t="shared" si="6"/>
        <v>65360</v>
      </c>
      <c r="L437" s="207"/>
    </row>
    <row r="438" spans="1:12" hidden="1" x14ac:dyDescent="0.35">
      <c r="A438" s="23">
        <v>23010129</v>
      </c>
      <c r="B438" s="435" t="s">
        <v>2893</v>
      </c>
      <c r="C438" s="23">
        <v>70941</v>
      </c>
      <c r="D438" s="46">
        <v>50000010105</v>
      </c>
      <c r="E438" s="25">
        <v>3101</v>
      </c>
      <c r="F438" s="23">
        <v>10721300</v>
      </c>
      <c r="G438" s="28" t="s">
        <v>2307</v>
      </c>
      <c r="H438" s="29">
        <v>5504</v>
      </c>
      <c r="I438" s="217"/>
      <c r="J438" s="40"/>
      <c r="K438" s="29">
        <f t="shared" si="6"/>
        <v>5504</v>
      </c>
      <c r="L438" s="207"/>
    </row>
    <row r="439" spans="1:12" ht="51" hidden="1" x14ac:dyDescent="0.35">
      <c r="A439" s="34">
        <v>23010129</v>
      </c>
      <c r="B439" s="435" t="s">
        <v>2893</v>
      </c>
      <c r="C439" s="34">
        <v>70941</v>
      </c>
      <c r="D439" s="49">
        <v>50000010105</v>
      </c>
      <c r="E439" s="36">
        <v>3101</v>
      </c>
      <c r="F439" s="34">
        <v>10721300</v>
      </c>
      <c r="G439" s="50" t="s">
        <v>2434</v>
      </c>
      <c r="H439" s="38">
        <v>3096</v>
      </c>
      <c r="I439" s="218"/>
      <c r="J439" s="44"/>
      <c r="K439" s="38">
        <f t="shared" si="6"/>
        <v>3096</v>
      </c>
      <c r="L439" s="198"/>
    </row>
    <row r="440" spans="1:12" ht="51" hidden="1" x14ac:dyDescent="0.35">
      <c r="A440" s="23">
        <v>23010129</v>
      </c>
      <c r="B440" s="435" t="s">
        <v>2893</v>
      </c>
      <c r="C440" s="23">
        <v>70941</v>
      </c>
      <c r="D440" s="46">
        <v>50000010105</v>
      </c>
      <c r="E440" s="25">
        <v>3101</v>
      </c>
      <c r="F440" s="23">
        <v>10721300</v>
      </c>
      <c r="G440" s="47" t="s">
        <v>2435</v>
      </c>
      <c r="H440" s="27">
        <v>6192</v>
      </c>
      <c r="I440" s="215"/>
      <c r="J440" s="41"/>
      <c r="K440" s="27">
        <f t="shared" si="6"/>
        <v>6192</v>
      </c>
      <c r="L440" s="199"/>
    </row>
    <row r="441" spans="1:12" ht="51" hidden="1" x14ac:dyDescent="0.35">
      <c r="A441" s="23">
        <v>23010129</v>
      </c>
      <c r="B441" s="435" t="s">
        <v>2893</v>
      </c>
      <c r="C441" s="23">
        <v>70941</v>
      </c>
      <c r="D441" s="46">
        <v>50000010105</v>
      </c>
      <c r="E441" s="25">
        <v>3101</v>
      </c>
      <c r="F441" s="23">
        <v>10721300</v>
      </c>
      <c r="G441" s="47" t="s">
        <v>2436</v>
      </c>
      <c r="H441" s="27">
        <v>3440</v>
      </c>
      <c r="I441" s="215"/>
      <c r="J441" s="41"/>
      <c r="K441" s="27">
        <f t="shared" si="6"/>
        <v>3440</v>
      </c>
      <c r="L441" s="199"/>
    </row>
    <row r="442" spans="1:12" ht="51" hidden="1" x14ac:dyDescent="0.35">
      <c r="A442" s="23">
        <v>23010129</v>
      </c>
      <c r="B442" s="435" t="s">
        <v>2893</v>
      </c>
      <c r="C442" s="23">
        <v>70941</v>
      </c>
      <c r="D442" s="46">
        <v>50000010105</v>
      </c>
      <c r="E442" s="25">
        <v>3101</v>
      </c>
      <c r="F442" s="23">
        <v>10721300</v>
      </c>
      <c r="G442" s="26" t="s">
        <v>2308</v>
      </c>
      <c r="H442" s="27">
        <v>4128</v>
      </c>
      <c r="I442" s="215"/>
      <c r="J442" s="41"/>
      <c r="K442" s="27">
        <f t="shared" si="6"/>
        <v>4128</v>
      </c>
      <c r="L442" s="199"/>
    </row>
    <row r="443" spans="1:12" ht="51" hidden="1" x14ac:dyDescent="0.35">
      <c r="A443" s="23">
        <v>23010129</v>
      </c>
      <c r="B443" s="435" t="s">
        <v>2893</v>
      </c>
      <c r="C443" s="23">
        <v>70941</v>
      </c>
      <c r="D443" s="46">
        <v>50000010105</v>
      </c>
      <c r="E443" s="25">
        <v>3101</v>
      </c>
      <c r="F443" s="23">
        <v>10721300</v>
      </c>
      <c r="G443" s="26" t="s">
        <v>2309</v>
      </c>
      <c r="H443" s="27">
        <v>5504</v>
      </c>
      <c r="I443" s="215"/>
      <c r="J443" s="41"/>
      <c r="K443" s="27">
        <f t="shared" si="6"/>
        <v>5504</v>
      </c>
      <c r="L443" s="199"/>
    </row>
    <row r="444" spans="1:12" ht="51" hidden="1" x14ac:dyDescent="0.35">
      <c r="A444" s="23">
        <v>23010129</v>
      </c>
      <c r="B444" s="435" t="s">
        <v>2893</v>
      </c>
      <c r="C444" s="23">
        <v>70941</v>
      </c>
      <c r="D444" s="46">
        <v>50000010105</v>
      </c>
      <c r="E444" s="25">
        <v>3101</v>
      </c>
      <c r="F444" s="23">
        <v>10721300</v>
      </c>
      <c r="G444" s="26" t="s">
        <v>2310</v>
      </c>
      <c r="H444" s="27">
        <v>4816</v>
      </c>
      <c r="I444" s="215"/>
      <c r="J444" s="41"/>
      <c r="K444" s="27">
        <f t="shared" si="6"/>
        <v>4816</v>
      </c>
      <c r="L444" s="199"/>
    </row>
    <row r="445" spans="1:12" ht="51" hidden="1" x14ac:dyDescent="0.35">
      <c r="A445" s="23">
        <v>23010129</v>
      </c>
      <c r="B445" s="435" t="s">
        <v>2893</v>
      </c>
      <c r="C445" s="23">
        <v>70941</v>
      </c>
      <c r="D445" s="46">
        <v>50000010105</v>
      </c>
      <c r="E445" s="25">
        <v>3101</v>
      </c>
      <c r="F445" s="23">
        <v>10721300</v>
      </c>
      <c r="G445" s="26" t="s">
        <v>2311</v>
      </c>
      <c r="H445" s="27">
        <v>10320</v>
      </c>
      <c r="I445" s="215"/>
      <c r="J445" s="41"/>
      <c r="K445" s="27">
        <f t="shared" si="6"/>
        <v>10320</v>
      </c>
      <c r="L445" s="199"/>
    </row>
    <row r="446" spans="1:12" ht="51" hidden="1" x14ac:dyDescent="0.35">
      <c r="A446" s="23">
        <v>23010129</v>
      </c>
      <c r="B446" s="435" t="s">
        <v>2893</v>
      </c>
      <c r="C446" s="23">
        <v>70941</v>
      </c>
      <c r="D446" s="46">
        <v>50000010105</v>
      </c>
      <c r="E446" s="25">
        <v>3101</v>
      </c>
      <c r="F446" s="23">
        <v>10721300</v>
      </c>
      <c r="G446" s="47" t="s">
        <v>2437</v>
      </c>
      <c r="H446" s="27">
        <v>12040</v>
      </c>
      <c r="I446" s="215"/>
      <c r="J446" s="41"/>
      <c r="K446" s="27">
        <f t="shared" si="6"/>
        <v>12040</v>
      </c>
      <c r="L446" s="199"/>
    </row>
    <row r="447" spans="1:12" ht="51" hidden="1" x14ac:dyDescent="0.35">
      <c r="A447" s="23">
        <v>23010129</v>
      </c>
      <c r="B447" s="435" t="s">
        <v>2893</v>
      </c>
      <c r="C447" s="23">
        <v>70941</v>
      </c>
      <c r="D447" s="46">
        <v>50000010105</v>
      </c>
      <c r="E447" s="25">
        <v>3101</v>
      </c>
      <c r="F447" s="23">
        <v>10721300</v>
      </c>
      <c r="G447" s="47" t="s">
        <v>2438</v>
      </c>
      <c r="H447" s="27">
        <v>8256</v>
      </c>
      <c r="I447" s="215"/>
      <c r="J447" s="41"/>
      <c r="K447" s="27">
        <f t="shared" si="6"/>
        <v>8256</v>
      </c>
      <c r="L447" s="199"/>
    </row>
    <row r="448" spans="1:12" ht="51" hidden="1" x14ac:dyDescent="0.35">
      <c r="A448" s="23">
        <v>23010129</v>
      </c>
      <c r="B448" s="435" t="s">
        <v>2893</v>
      </c>
      <c r="C448" s="23">
        <v>70941</v>
      </c>
      <c r="D448" s="46">
        <v>50000010105</v>
      </c>
      <c r="E448" s="25">
        <v>3101</v>
      </c>
      <c r="F448" s="23">
        <v>10721300</v>
      </c>
      <c r="G448" s="26" t="s">
        <v>2312</v>
      </c>
      <c r="H448" s="27">
        <v>12384</v>
      </c>
      <c r="I448" s="215"/>
      <c r="J448" s="41"/>
      <c r="K448" s="27">
        <f t="shared" si="6"/>
        <v>12384</v>
      </c>
      <c r="L448" s="199"/>
    </row>
    <row r="449" spans="1:12" ht="51" hidden="1" x14ac:dyDescent="0.35">
      <c r="A449" s="23">
        <v>23010129</v>
      </c>
      <c r="B449" s="435" t="s">
        <v>2893</v>
      </c>
      <c r="C449" s="23">
        <v>70941</v>
      </c>
      <c r="D449" s="46">
        <v>50000010105</v>
      </c>
      <c r="E449" s="25">
        <v>3101</v>
      </c>
      <c r="F449" s="23">
        <v>10721300</v>
      </c>
      <c r="G449" s="47" t="s">
        <v>2439</v>
      </c>
      <c r="H449" s="27">
        <v>17200</v>
      </c>
      <c r="I449" s="215"/>
      <c r="J449" s="41"/>
      <c r="K449" s="27">
        <f t="shared" si="6"/>
        <v>17200</v>
      </c>
      <c r="L449" s="199"/>
    </row>
    <row r="450" spans="1:12" ht="51" hidden="1" x14ac:dyDescent="0.35">
      <c r="A450" s="23">
        <v>23010129</v>
      </c>
      <c r="B450" s="435" t="s">
        <v>2893</v>
      </c>
      <c r="C450" s="23">
        <v>70941</v>
      </c>
      <c r="D450" s="46">
        <v>50000010105</v>
      </c>
      <c r="E450" s="25">
        <v>3101</v>
      </c>
      <c r="F450" s="23">
        <v>10721300</v>
      </c>
      <c r="G450" s="26" t="s">
        <v>2313</v>
      </c>
      <c r="H450" s="27">
        <v>17200</v>
      </c>
      <c r="I450" s="215"/>
      <c r="J450" s="41"/>
      <c r="K450" s="27">
        <f t="shared" si="6"/>
        <v>17200</v>
      </c>
      <c r="L450" s="199"/>
    </row>
    <row r="451" spans="1:12" ht="51" hidden="1" x14ac:dyDescent="0.35">
      <c r="A451" s="23">
        <v>23010129</v>
      </c>
      <c r="B451" s="435" t="s">
        <v>2893</v>
      </c>
      <c r="C451" s="23">
        <v>70941</v>
      </c>
      <c r="D451" s="46">
        <v>50000010105</v>
      </c>
      <c r="E451" s="25">
        <v>3101</v>
      </c>
      <c r="F451" s="23">
        <v>10721300</v>
      </c>
      <c r="G451" s="47" t="s">
        <v>2440</v>
      </c>
      <c r="H451" s="27">
        <v>688</v>
      </c>
      <c r="I451" s="215"/>
      <c r="J451" s="41"/>
      <c r="K451" s="27">
        <f t="shared" ref="K451:K514" si="7">SUM(H451,J451)</f>
        <v>688</v>
      </c>
      <c r="L451" s="199"/>
    </row>
    <row r="452" spans="1:12" ht="51" hidden="1" x14ac:dyDescent="0.35">
      <c r="A452" s="23">
        <v>23010129</v>
      </c>
      <c r="B452" s="435" t="s">
        <v>2893</v>
      </c>
      <c r="C452" s="23">
        <v>70941</v>
      </c>
      <c r="D452" s="46">
        <v>50000010105</v>
      </c>
      <c r="E452" s="25">
        <v>3101</v>
      </c>
      <c r="F452" s="23">
        <v>10721300</v>
      </c>
      <c r="G452" s="26" t="s">
        <v>2314</v>
      </c>
      <c r="H452" s="27">
        <v>20640</v>
      </c>
      <c r="I452" s="215"/>
      <c r="J452" s="41"/>
      <c r="K452" s="27">
        <f t="shared" si="7"/>
        <v>20640</v>
      </c>
      <c r="L452" s="199"/>
    </row>
    <row r="453" spans="1:12" ht="51" hidden="1" x14ac:dyDescent="0.35">
      <c r="A453" s="23">
        <v>23010129</v>
      </c>
      <c r="B453" s="435" t="s">
        <v>2893</v>
      </c>
      <c r="C453" s="23">
        <v>70941</v>
      </c>
      <c r="D453" s="46">
        <v>50000010105</v>
      </c>
      <c r="E453" s="25">
        <v>3101</v>
      </c>
      <c r="F453" s="23">
        <v>10721300</v>
      </c>
      <c r="G453" s="26" t="s">
        <v>2315</v>
      </c>
      <c r="H453" s="27">
        <v>5504</v>
      </c>
      <c r="I453" s="215"/>
      <c r="J453" s="41"/>
      <c r="K453" s="27">
        <f t="shared" si="7"/>
        <v>5504</v>
      </c>
      <c r="L453" s="199"/>
    </row>
    <row r="454" spans="1:12" ht="51" hidden="1" x14ac:dyDescent="0.35">
      <c r="A454" s="23">
        <v>23010129</v>
      </c>
      <c r="B454" s="435" t="s">
        <v>2893</v>
      </c>
      <c r="C454" s="23">
        <v>70941</v>
      </c>
      <c r="D454" s="46">
        <v>50000010105</v>
      </c>
      <c r="E454" s="25">
        <v>3101</v>
      </c>
      <c r="F454" s="23">
        <v>10721300</v>
      </c>
      <c r="G454" s="47" t="s">
        <v>2441</v>
      </c>
      <c r="H454" s="27">
        <v>8600</v>
      </c>
      <c r="I454" s="215"/>
      <c r="J454" s="41"/>
      <c r="K454" s="27">
        <f t="shared" si="7"/>
        <v>8600</v>
      </c>
      <c r="L454" s="199"/>
    </row>
    <row r="455" spans="1:12" ht="51" hidden="1" x14ac:dyDescent="0.35">
      <c r="A455" s="23">
        <v>23010129</v>
      </c>
      <c r="B455" s="435" t="s">
        <v>2893</v>
      </c>
      <c r="C455" s="23">
        <v>70941</v>
      </c>
      <c r="D455" s="46">
        <v>50000010105</v>
      </c>
      <c r="E455" s="25">
        <v>3101</v>
      </c>
      <c r="F455" s="23">
        <v>10721300</v>
      </c>
      <c r="G455" s="26" t="s">
        <v>2317</v>
      </c>
      <c r="H455" s="27">
        <v>6880</v>
      </c>
      <c r="I455" s="215"/>
      <c r="J455" s="41"/>
      <c r="K455" s="27">
        <f t="shared" si="7"/>
        <v>6880</v>
      </c>
      <c r="L455" s="199"/>
    </row>
    <row r="456" spans="1:12" ht="51" hidden="1" x14ac:dyDescent="0.35">
      <c r="A456" s="23">
        <v>23010129</v>
      </c>
      <c r="B456" s="435" t="s">
        <v>2893</v>
      </c>
      <c r="C456" s="23">
        <v>70941</v>
      </c>
      <c r="D456" s="46">
        <v>50000010105</v>
      </c>
      <c r="E456" s="25">
        <v>3101</v>
      </c>
      <c r="F456" s="23">
        <v>10721300</v>
      </c>
      <c r="G456" s="47" t="s">
        <v>2442</v>
      </c>
      <c r="H456" s="27">
        <v>10320</v>
      </c>
      <c r="I456" s="215"/>
      <c r="J456" s="41"/>
      <c r="K456" s="27">
        <f t="shared" si="7"/>
        <v>10320</v>
      </c>
      <c r="L456" s="199"/>
    </row>
    <row r="457" spans="1:12" hidden="1" x14ac:dyDescent="0.35">
      <c r="A457" s="23">
        <v>23010129</v>
      </c>
      <c r="B457" s="435" t="s">
        <v>2893</v>
      </c>
      <c r="C457" s="23">
        <v>70941</v>
      </c>
      <c r="D457" s="46">
        <v>50000010105</v>
      </c>
      <c r="E457" s="25">
        <v>3101</v>
      </c>
      <c r="F457" s="23">
        <v>10721300</v>
      </c>
      <c r="G457" s="26" t="s">
        <v>2318</v>
      </c>
      <c r="H457" s="27">
        <v>6192</v>
      </c>
      <c r="I457" s="215"/>
      <c r="J457" s="41"/>
      <c r="K457" s="27">
        <f t="shared" si="7"/>
        <v>6192</v>
      </c>
      <c r="L457" s="199"/>
    </row>
    <row r="458" spans="1:12" ht="51" hidden="1" x14ac:dyDescent="0.35">
      <c r="A458" s="23">
        <v>23010129</v>
      </c>
      <c r="B458" s="435" t="s">
        <v>2893</v>
      </c>
      <c r="C458" s="23">
        <v>70941</v>
      </c>
      <c r="D458" s="46">
        <v>50000010105</v>
      </c>
      <c r="E458" s="25">
        <v>3101</v>
      </c>
      <c r="F458" s="23">
        <v>10721300</v>
      </c>
      <c r="G458" s="26" t="s">
        <v>2319</v>
      </c>
      <c r="H458" s="27">
        <v>8600</v>
      </c>
      <c r="I458" s="215"/>
      <c r="J458" s="41"/>
      <c r="K458" s="27">
        <f t="shared" si="7"/>
        <v>8600</v>
      </c>
      <c r="L458" s="199"/>
    </row>
    <row r="459" spans="1:12" ht="51" hidden="1" x14ac:dyDescent="0.35">
      <c r="A459" s="23">
        <v>23010129</v>
      </c>
      <c r="B459" s="435" t="s">
        <v>2893</v>
      </c>
      <c r="C459" s="23">
        <v>70941</v>
      </c>
      <c r="D459" s="46">
        <v>50000010105</v>
      </c>
      <c r="E459" s="25">
        <v>3101</v>
      </c>
      <c r="F459" s="23">
        <v>10721300</v>
      </c>
      <c r="G459" s="47" t="s">
        <v>2443</v>
      </c>
      <c r="H459" s="27">
        <v>15480</v>
      </c>
      <c r="I459" s="215"/>
      <c r="J459" s="41"/>
      <c r="K459" s="27">
        <f t="shared" si="7"/>
        <v>15480</v>
      </c>
      <c r="L459" s="199"/>
    </row>
    <row r="460" spans="1:12" ht="51" hidden="1" x14ac:dyDescent="0.35">
      <c r="A460" s="23">
        <v>23010129</v>
      </c>
      <c r="B460" s="435" t="s">
        <v>2893</v>
      </c>
      <c r="C460" s="23">
        <v>70941</v>
      </c>
      <c r="D460" s="46">
        <v>50000010105</v>
      </c>
      <c r="E460" s="25">
        <v>3101</v>
      </c>
      <c r="F460" s="23">
        <v>10721300</v>
      </c>
      <c r="G460" s="47" t="s">
        <v>2444</v>
      </c>
      <c r="H460" s="27">
        <v>41280</v>
      </c>
      <c r="I460" s="215"/>
      <c r="J460" s="41"/>
      <c r="K460" s="27">
        <f t="shared" si="7"/>
        <v>41280</v>
      </c>
      <c r="L460" s="199"/>
    </row>
    <row r="461" spans="1:12" ht="51" hidden="1" x14ac:dyDescent="0.35">
      <c r="A461" s="23">
        <v>23010129</v>
      </c>
      <c r="B461" s="435" t="s">
        <v>2893</v>
      </c>
      <c r="C461" s="23">
        <v>70941</v>
      </c>
      <c r="D461" s="46">
        <v>50000010105</v>
      </c>
      <c r="E461" s="25">
        <v>3101</v>
      </c>
      <c r="F461" s="23">
        <v>10721300</v>
      </c>
      <c r="G461" s="47" t="s">
        <v>2445</v>
      </c>
      <c r="H461" s="27">
        <v>30960</v>
      </c>
      <c r="I461" s="215"/>
      <c r="J461" s="41"/>
      <c r="K461" s="27">
        <f t="shared" si="7"/>
        <v>30960</v>
      </c>
      <c r="L461" s="199"/>
    </row>
    <row r="462" spans="1:12" ht="51" hidden="1" x14ac:dyDescent="0.35">
      <c r="A462" s="23">
        <v>23010129</v>
      </c>
      <c r="B462" s="435" t="s">
        <v>2893</v>
      </c>
      <c r="C462" s="23">
        <v>70941</v>
      </c>
      <c r="D462" s="46">
        <v>50000010105</v>
      </c>
      <c r="E462" s="25">
        <v>3101</v>
      </c>
      <c r="F462" s="23">
        <v>10721300</v>
      </c>
      <c r="G462" s="47" t="s">
        <v>2446</v>
      </c>
      <c r="H462" s="27">
        <v>13760</v>
      </c>
      <c r="I462" s="215"/>
      <c r="J462" s="41"/>
      <c r="K462" s="27">
        <f t="shared" si="7"/>
        <v>13760</v>
      </c>
      <c r="L462" s="199"/>
    </row>
    <row r="463" spans="1:12" ht="51" hidden="1" x14ac:dyDescent="0.35">
      <c r="A463" s="23">
        <v>23010129</v>
      </c>
      <c r="B463" s="435" t="s">
        <v>2893</v>
      </c>
      <c r="C463" s="23">
        <v>70941</v>
      </c>
      <c r="D463" s="46">
        <v>50000010105</v>
      </c>
      <c r="E463" s="25">
        <v>3101</v>
      </c>
      <c r="F463" s="23">
        <v>10721300</v>
      </c>
      <c r="G463" s="26" t="s">
        <v>2320</v>
      </c>
      <c r="H463" s="27">
        <v>8600</v>
      </c>
      <c r="I463" s="215"/>
      <c r="J463" s="41"/>
      <c r="K463" s="27">
        <f t="shared" si="7"/>
        <v>8600</v>
      </c>
      <c r="L463" s="199"/>
    </row>
    <row r="464" spans="1:12" ht="51" hidden="1" x14ac:dyDescent="0.35">
      <c r="A464" s="23">
        <v>23010129</v>
      </c>
      <c r="B464" s="435" t="s">
        <v>2893</v>
      </c>
      <c r="C464" s="23">
        <v>70941</v>
      </c>
      <c r="D464" s="46">
        <v>50000010105</v>
      </c>
      <c r="E464" s="25">
        <v>3101</v>
      </c>
      <c r="F464" s="23">
        <v>10721300</v>
      </c>
      <c r="G464" s="47" t="s">
        <v>2447</v>
      </c>
      <c r="H464" s="27">
        <v>27520</v>
      </c>
      <c r="I464" s="215"/>
      <c r="J464" s="41"/>
      <c r="K464" s="27">
        <f t="shared" si="7"/>
        <v>27520</v>
      </c>
      <c r="L464" s="199"/>
    </row>
    <row r="465" spans="1:12" ht="51" hidden="1" x14ac:dyDescent="0.35">
      <c r="A465" s="23">
        <v>23010129</v>
      </c>
      <c r="B465" s="435" t="s">
        <v>2893</v>
      </c>
      <c r="C465" s="23">
        <v>70941</v>
      </c>
      <c r="D465" s="46">
        <v>50000010105</v>
      </c>
      <c r="E465" s="25">
        <v>3101</v>
      </c>
      <c r="F465" s="23">
        <v>10721300</v>
      </c>
      <c r="G465" s="26" t="s">
        <v>2321</v>
      </c>
      <c r="H465" s="27">
        <v>43000</v>
      </c>
      <c r="I465" s="215"/>
      <c r="J465" s="41"/>
      <c r="K465" s="27">
        <f t="shared" si="7"/>
        <v>43000</v>
      </c>
      <c r="L465" s="199"/>
    </row>
    <row r="466" spans="1:12" ht="51" hidden="1" x14ac:dyDescent="0.35">
      <c r="A466" s="23">
        <v>23010129</v>
      </c>
      <c r="B466" s="435" t="s">
        <v>2893</v>
      </c>
      <c r="C466" s="23">
        <v>70941</v>
      </c>
      <c r="D466" s="46">
        <v>50000010105</v>
      </c>
      <c r="E466" s="25">
        <v>3101</v>
      </c>
      <c r="F466" s="23">
        <v>10721300</v>
      </c>
      <c r="G466" s="28" t="s">
        <v>2322</v>
      </c>
      <c r="H466" s="29">
        <v>17200</v>
      </c>
      <c r="I466" s="217"/>
      <c r="J466" s="40"/>
      <c r="K466" s="29">
        <f t="shared" si="7"/>
        <v>17200</v>
      </c>
      <c r="L466" s="199"/>
    </row>
    <row r="467" spans="1:12" ht="51" hidden="1" x14ac:dyDescent="0.35">
      <c r="A467" s="34">
        <v>23010129</v>
      </c>
      <c r="B467" s="435" t="s">
        <v>2893</v>
      </c>
      <c r="C467" s="34">
        <v>70941</v>
      </c>
      <c r="D467" s="49">
        <v>50000010105</v>
      </c>
      <c r="E467" s="36">
        <v>3101</v>
      </c>
      <c r="F467" s="34">
        <v>10721300</v>
      </c>
      <c r="G467" s="50" t="s">
        <v>2448</v>
      </c>
      <c r="H467" s="38">
        <v>37840</v>
      </c>
      <c r="I467" s="218"/>
      <c r="J467" s="44"/>
      <c r="K467" s="38">
        <f t="shared" si="7"/>
        <v>37840</v>
      </c>
      <c r="L467" s="198"/>
    </row>
    <row r="468" spans="1:12" ht="51" hidden="1" x14ac:dyDescent="0.35">
      <c r="A468" s="23">
        <v>23010129</v>
      </c>
      <c r="B468" s="435" t="s">
        <v>2893</v>
      </c>
      <c r="C468" s="23">
        <v>70941</v>
      </c>
      <c r="D468" s="46">
        <v>50000010105</v>
      </c>
      <c r="E468" s="25">
        <v>3101</v>
      </c>
      <c r="F468" s="23">
        <v>10721300</v>
      </c>
      <c r="G468" s="47" t="s">
        <v>2449</v>
      </c>
      <c r="H468" s="27">
        <v>464400</v>
      </c>
      <c r="I468" s="215"/>
      <c r="J468" s="41"/>
      <c r="K468" s="27">
        <f t="shared" si="7"/>
        <v>464400</v>
      </c>
      <c r="L468" s="199"/>
    </row>
    <row r="469" spans="1:12" ht="51" hidden="1" x14ac:dyDescent="0.35">
      <c r="A469" s="23">
        <v>23010129</v>
      </c>
      <c r="B469" s="435" t="s">
        <v>2893</v>
      </c>
      <c r="C469" s="23">
        <v>70941</v>
      </c>
      <c r="D469" s="46">
        <v>50000010105</v>
      </c>
      <c r="E469" s="25">
        <v>3101</v>
      </c>
      <c r="F469" s="23">
        <v>10721300</v>
      </c>
      <c r="G469" s="26" t="s">
        <v>2323</v>
      </c>
      <c r="H469" s="27">
        <v>474720</v>
      </c>
      <c r="I469" s="215"/>
      <c r="J469" s="41"/>
      <c r="K469" s="27">
        <f t="shared" si="7"/>
        <v>474720</v>
      </c>
      <c r="L469" s="199"/>
    </row>
    <row r="470" spans="1:12" ht="51" hidden="1" x14ac:dyDescent="0.35">
      <c r="A470" s="23">
        <v>23010129</v>
      </c>
      <c r="B470" s="435" t="s">
        <v>2893</v>
      </c>
      <c r="C470" s="23">
        <v>70941</v>
      </c>
      <c r="D470" s="46">
        <v>50000010105</v>
      </c>
      <c r="E470" s="25">
        <v>3101</v>
      </c>
      <c r="F470" s="23">
        <v>10721300</v>
      </c>
      <c r="G470" s="26" t="s">
        <v>2324</v>
      </c>
      <c r="H470" s="27">
        <v>744760</v>
      </c>
      <c r="I470" s="215"/>
      <c r="J470" s="41"/>
      <c r="K470" s="27">
        <f t="shared" si="7"/>
        <v>744760</v>
      </c>
      <c r="L470" s="199"/>
    </row>
    <row r="471" spans="1:12" ht="51" hidden="1" x14ac:dyDescent="0.35">
      <c r="A471" s="23">
        <v>23010129</v>
      </c>
      <c r="B471" s="435" t="s">
        <v>2893</v>
      </c>
      <c r="C471" s="23">
        <v>70941</v>
      </c>
      <c r="D471" s="46">
        <v>50000010105</v>
      </c>
      <c r="E471" s="25">
        <v>3101</v>
      </c>
      <c r="F471" s="23">
        <v>10721300</v>
      </c>
      <c r="G471" s="26" t="s">
        <v>2325</v>
      </c>
      <c r="H471" s="27">
        <v>808400</v>
      </c>
      <c r="I471" s="215"/>
      <c r="J471" s="41"/>
      <c r="K471" s="27">
        <f t="shared" si="7"/>
        <v>808400</v>
      </c>
      <c r="L471" s="199"/>
    </row>
    <row r="472" spans="1:12" ht="51" hidden="1" x14ac:dyDescent="0.35">
      <c r="A472" s="23">
        <v>23010129</v>
      </c>
      <c r="B472" s="435" t="s">
        <v>2893</v>
      </c>
      <c r="C472" s="23">
        <v>70941</v>
      </c>
      <c r="D472" s="46">
        <v>50000010105</v>
      </c>
      <c r="E472" s="25">
        <v>3101</v>
      </c>
      <c r="F472" s="23">
        <v>10721300</v>
      </c>
      <c r="G472" s="47" t="s">
        <v>2450</v>
      </c>
      <c r="H472" s="27">
        <v>41280</v>
      </c>
      <c r="I472" s="215"/>
      <c r="J472" s="41"/>
      <c r="K472" s="27">
        <f t="shared" si="7"/>
        <v>41280</v>
      </c>
      <c r="L472" s="199"/>
    </row>
    <row r="473" spans="1:12" ht="51" hidden="1" x14ac:dyDescent="0.35">
      <c r="A473" s="23">
        <v>23010129</v>
      </c>
      <c r="B473" s="435" t="s">
        <v>2893</v>
      </c>
      <c r="C473" s="23">
        <v>70941</v>
      </c>
      <c r="D473" s="46">
        <v>50000010105</v>
      </c>
      <c r="E473" s="25">
        <v>3101</v>
      </c>
      <c r="F473" s="23">
        <v>10721300</v>
      </c>
      <c r="G473" s="26" t="s">
        <v>2326</v>
      </c>
      <c r="H473" s="27">
        <v>430000</v>
      </c>
      <c r="I473" s="215"/>
      <c r="J473" s="41"/>
      <c r="K473" s="27">
        <f t="shared" si="7"/>
        <v>430000</v>
      </c>
      <c r="L473" s="199"/>
    </row>
    <row r="474" spans="1:12" ht="51" hidden="1" x14ac:dyDescent="0.35">
      <c r="A474" s="23">
        <v>23010129</v>
      </c>
      <c r="B474" s="435" t="s">
        <v>2893</v>
      </c>
      <c r="C474" s="23">
        <v>70941</v>
      </c>
      <c r="D474" s="46">
        <v>50000010105</v>
      </c>
      <c r="E474" s="25">
        <v>3101</v>
      </c>
      <c r="F474" s="23">
        <v>10721300</v>
      </c>
      <c r="G474" s="26" t="s">
        <v>2327</v>
      </c>
      <c r="H474" s="27">
        <v>4128</v>
      </c>
      <c r="I474" s="215"/>
      <c r="J474" s="41"/>
      <c r="K474" s="27">
        <f t="shared" si="7"/>
        <v>4128</v>
      </c>
      <c r="L474" s="199"/>
    </row>
    <row r="475" spans="1:12" ht="51" hidden="1" x14ac:dyDescent="0.35">
      <c r="A475" s="23">
        <v>23010129</v>
      </c>
      <c r="B475" s="435" t="s">
        <v>2893</v>
      </c>
      <c r="C475" s="23">
        <v>70941</v>
      </c>
      <c r="D475" s="46">
        <v>50000010105</v>
      </c>
      <c r="E475" s="25">
        <v>3101</v>
      </c>
      <c r="F475" s="23">
        <v>10721300</v>
      </c>
      <c r="G475" s="26" t="s">
        <v>2328</v>
      </c>
      <c r="H475" s="27">
        <v>258000</v>
      </c>
      <c r="I475" s="215"/>
      <c r="J475" s="41"/>
      <c r="K475" s="27">
        <f t="shared" si="7"/>
        <v>258000</v>
      </c>
      <c r="L475" s="199"/>
    </row>
    <row r="476" spans="1:12" ht="51" hidden="1" x14ac:dyDescent="0.35">
      <c r="A476" s="23">
        <v>23010129</v>
      </c>
      <c r="B476" s="435" t="s">
        <v>2893</v>
      </c>
      <c r="C476" s="23">
        <v>70941</v>
      </c>
      <c r="D476" s="46">
        <v>50000010105</v>
      </c>
      <c r="E476" s="25">
        <v>3101</v>
      </c>
      <c r="F476" s="23">
        <v>10721300</v>
      </c>
      <c r="G476" s="47" t="s">
        <v>2451</v>
      </c>
      <c r="H476" s="27">
        <v>120400</v>
      </c>
      <c r="I476" s="215"/>
      <c r="J476" s="41"/>
      <c r="K476" s="27">
        <f t="shared" si="7"/>
        <v>120400</v>
      </c>
      <c r="L476" s="199"/>
    </row>
    <row r="477" spans="1:12" ht="51" hidden="1" x14ac:dyDescent="0.35">
      <c r="A477" s="23">
        <v>23010129</v>
      </c>
      <c r="B477" s="435" t="s">
        <v>2893</v>
      </c>
      <c r="C477" s="23">
        <v>70941</v>
      </c>
      <c r="D477" s="46">
        <v>50000010105</v>
      </c>
      <c r="E477" s="25">
        <v>3101</v>
      </c>
      <c r="F477" s="23">
        <v>10721300</v>
      </c>
      <c r="G477" s="47" t="s">
        <v>2452</v>
      </c>
      <c r="H477" s="27">
        <v>154800</v>
      </c>
      <c r="I477" s="215"/>
      <c r="J477" s="41"/>
      <c r="K477" s="27">
        <f t="shared" si="7"/>
        <v>154800</v>
      </c>
      <c r="L477" s="199"/>
    </row>
    <row r="478" spans="1:12" ht="51" hidden="1" x14ac:dyDescent="0.35">
      <c r="A478" s="23">
        <v>23010129</v>
      </c>
      <c r="B478" s="435" t="s">
        <v>2893</v>
      </c>
      <c r="C478" s="23">
        <v>70941</v>
      </c>
      <c r="D478" s="46">
        <v>50000010105</v>
      </c>
      <c r="E478" s="25">
        <v>3101</v>
      </c>
      <c r="F478" s="23">
        <v>10721300</v>
      </c>
      <c r="G478" s="26" t="s">
        <v>2329</v>
      </c>
      <c r="H478" s="27">
        <v>147920</v>
      </c>
      <c r="I478" s="215"/>
      <c r="J478" s="41"/>
      <c r="K478" s="27">
        <f t="shared" si="7"/>
        <v>147920</v>
      </c>
      <c r="L478" s="199"/>
    </row>
    <row r="479" spans="1:12" ht="51" hidden="1" x14ac:dyDescent="0.35">
      <c r="A479" s="23">
        <v>23010129</v>
      </c>
      <c r="B479" s="435" t="s">
        <v>2893</v>
      </c>
      <c r="C479" s="23">
        <v>70941</v>
      </c>
      <c r="D479" s="46">
        <v>50000010105</v>
      </c>
      <c r="E479" s="25">
        <v>3101</v>
      </c>
      <c r="F479" s="23">
        <v>10721300</v>
      </c>
      <c r="G479" s="26" t="s">
        <v>2330</v>
      </c>
      <c r="H479" s="27">
        <v>161680</v>
      </c>
      <c r="I479" s="215"/>
      <c r="J479" s="41"/>
      <c r="K479" s="27">
        <f t="shared" si="7"/>
        <v>161680</v>
      </c>
      <c r="L479" s="199"/>
    </row>
    <row r="480" spans="1:12" ht="51" hidden="1" x14ac:dyDescent="0.35">
      <c r="A480" s="23">
        <v>23010129</v>
      </c>
      <c r="B480" s="435" t="s">
        <v>2893</v>
      </c>
      <c r="C480" s="23">
        <v>70941</v>
      </c>
      <c r="D480" s="46">
        <v>50000010105</v>
      </c>
      <c r="E480" s="25">
        <v>3101</v>
      </c>
      <c r="F480" s="23">
        <v>10721300</v>
      </c>
      <c r="G480" s="26" t="s">
        <v>2331</v>
      </c>
      <c r="H480" s="27">
        <v>412800</v>
      </c>
      <c r="I480" s="215"/>
      <c r="J480" s="41"/>
      <c r="K480" s="27">
        <f t="shared" si="7"/>
        <v>412800</v>
      </c>
      <c r="L480" s="199"/>
    </row>
    <row r="481" spans="1:12" ht="51" hidden="1" x14ac:dyDescent="0.35">
      <c r="A481" s="23">
        <v>23010129</v>
      </c>
      <c r="B481" s="435" t="s">
        <v>2893</v>
      </c>
      <c r="C481" s="23">
        <v>70941</v>
      </c>
      <c r="D481" s="46">
        <v>50000010105</v>
      </c>
      <c r="E481" s="25">
        <v>3101</v>
      </c>
      <c r="F481" s="23">
        <v>10721300</v>
      </c>
      <c r="G481" s="26" t="s">
        <v>2332</v>
      </c>
      <c r="H481" s="27">
        <v>407640</v>
      </c>
      <c r="I481" s="215"/>
      <c r="J481" s="41"/>
      <c r="K481" s="27">
        <f t="shared" si="7"/>
        <v>407640</v>
      </c>
      <c r="L481" s="199"/>
    </row>
    <row r="482" spans="1:12" ht="51" hidden="1" x14ac:dyDescent="0.35">
      <c r="A482" s="23">
        <v>23010129</v>
      </c>
      <c r="B482" s="435" t="s">
        <v>2893</v>
      </c>
      <c r="C482" s="23">
        <v>70941</v>
      </c>
      <c r="D482" s="46">
        <v>50000010105</v>
      </c>
      <c r="E482" s="25">
        <v>3101</v>
      </c>
      <c r="F482" s="23">
        <v>10721300</v>
      </c>
      <c r="G482" s="26" t="s">
        <v>2333</v>
      </c>
      <c r="H482" s="27">
        <v>258000</v>
      </c>
      <c r="I482" s="215"/>
      <c r="J482" s="41"/>
      <c r="K482" s="27">
        <f t="shared" si="7"/>
        <v>258000</v>
      </c>
      <c r="L482" s="199"/>
    </row>
    <row r="483" spans="1:12" ht="51" hidden="1" x14ac:dyDescent="0.35">
      <c r="A483" s="23">
        <v>23010129</v>
      </c>
      <c r="B483" s="435" t="s">
        <v>2893</v>
      </c>
      <c r="C483" s="23">
        <v>70941</v>
      </c>
      <c r="D483" s="46">
        <v>50000010105</v>
      </c>
      <c r="E483" s="25">
        <v>3101</v>
      </c>
      <c r="F483" s="23">
        <v>10721300</v>
      </c>
      <c r="G483" s="26" t="s">
        <v>2334</v>
      </c>
      <c r="H483" s="27">
        <v>263160</v>
      </c>
      <c r="I483" s="215"/>
      <c r="J483" s="41"/>
      <c r="K483" s="27">
        <f t="shared" si="7"/>
        <v>263160</v>
      </c>
      <c r="L483" s="199"/>
    </row>
    <row r="484" spans="1:12" ht="51" hidden="1" x14ac:dyDescent="0.35">
      <c r="A484" s="23">
        <v>23010129</v>
      </c>
      <c r="B484" s="435" t="s">
        <v>2893</v>
      </c>
      <c r="C484" s="23">
        <v>70941</v>
      </c>
      <c r="D484" s="46">
        <v>50000010105</v>
      </c>
      <c r="E484" s="25">
        <v>3101</v>
      </c>
      <c r="F484" s="23">
        <v>10721300</v>
      </c>
      <c r="G484" s="26" t="s">
        <v>2335</v>
      </c>
      <c r="H484" s="27">
        <v>132440</v>
      </c>
      <c r="I484" s="215"/>
      <c r="J484" s="41"/>
      <c r="K484" s="27">
        <f t="shared" si="7"/>
        <v>132440</v>
      </c>
      <c r="L484" s="199"/>
    </row>
    <row r="485" spans="1:12" ht="51" hidden="1" x14ac:dyDescent="0.35">
      <c r="A485" s="23">
        <v>23010129</v>
      </c>
      <c r="B485" s="435" t="s">
        <v>2893</v>
      </c>
      <c r="C485" s="23">
        <v>70941</v>
      </c>
      <c r="D485" s="46">
        <v>50000010105</v>
      </c>
      <c r="E485" s="25">
        <v>3101</v>
      </c>
      <c r="F485" s="23">
        <v>10721300</v>
      </c>
      <c r="G485" s="47" t="s">
        <v>2453</v>
      </c>
      <c r="H485" s="27">
        <v>144480</v>
      </c>
      <c r="I485" s="215"/>
      <c r="J485" s="41"/>
      <c r="K485" s="27">
        <f t="shared" si="7"/>
        <v>144480</v>
      </c>
      <c r="L485" s="199"/>
    </row>
    <row r="486" spans="1:12" ht="51" hidden="1" x14ac:dyDescent="0.35">
      <c r="A486" s="23">
        <v>23010129</v>
      </c>
      <c r="B486" s="435" t="s">
        <v>2893</v>
      </c>
      <c r="C486" s="23">
        <v>70941</v>
      </c>
      <c r="D486" s="46">
        <v>50000010105</v>
      </c>
      <c r="E486" s="25">
        <v>3101</v>
      </c>
      <c r="F486" s="23">
        <v>10721300</v>
      </c>
      <c r="G486" s="26" t="s">
        <v>2336</v>
      </c>
      <c r="H486" s="27">
        <v>120400</v>
      </c>
      <c r="I486" s="215"/>
      <c r="J486" s="41"/>
      <c r="K486" s="27">
        <f t="shared" si="7"/>
        <v>120400</v>
      </c>
      <c r="L486" s="199"/>
    </row>
    <row r="487" spans="1:12" ht="51" hidden="1" x14ac:dyDescent="0.35">
      <c r="A487" s="23">
        <v>23010129</v>
      </c>
      <c r="B487" s="435" t="s">
        <v>2893</v>
      </c>
      <c r="C487" s="23">
        <v>70941</v>
      </c>
      <c r="D487" s="46">
        <v>50000010105</v>
      </c>
      <c r="E487" s="25">
        <v>3101</v>
      </c>
      <c r="F487" s="23">
        <v>10721300</v>
      </c>
      <c r="G487" s="47" t="s">
        <v>2454</v>
      </c>
      <c r="H487" s="27">
        <v>85312</v>
      </c>
      <c r="I487" s="215"/>
      <c r="J487" s="41"/>
      <c r="K487" s="27">
        <f t="shared" si="7"/>
        <v>85312</v>
      </c>
      <c r="L487" s="199"/>
    </row>
    <row r="488" spans="1:12" ht="51" hidden="1" x14ac:dyDescent="0.35">
      <c r="A488" s="23">
        <v>23010129</v>
      </c>
      <c r="B488" s="435" t="s">
        <v>2893</v>
      </c>
      <c r="C488" s="23">
        <v>70941</v>
      </c>
      <c r="D488" s="46">
        <v>50000010105</v>
      </c>
      <c r="E488" s="25">
        <v>3101</v>
      </c>
      <c r="F488" s="23">
        <v>10721300</v>
      </c>
      <c r="G488" s="47" t="s">
        <v>2455</v>
      </c>
      <c r="H488" s="27">
        <v>170796</v>
      </c>
      <c r="I488" s="215"/>
      <c r="J488" s="41"/>
      <c r="K488" s="27">
        <f t="shared" si="7"/>
        <v>170796</v>
      </c>
      <c r="L488" s="199"/>
    </row>
    <row r="489" spans="1:12" ht="51" hidden="1" x14ac:dyDescent="0.35">
      <c r="A489" s="23">
        <v>23010129</v>
      </c>
      <c r="B489" s="435" t="s">
        <v>2893</v>
      </c>
      <c r="C489" s="23">
        <v>70941</v>
      </c>
      <c r="D489" s="46">
        <v>50000010105</v>
      </c>
      <c r="E489" s="25">
        <v>3101</v>
      </c>
      <c r="F489" s="23">
        <v>10721300</v>
      </c>
      <c r="G489" s="28" t="s">
        <v>2337</v>
      </c>
      <c r="H489" s="29">
        <v>567600</v>
      </c>
      <c r="I489" s="217"/>
      <c r="J489" s="40"/>
      <c r="K489" s="29">
        <f t="shared" si="7"/>
        <v>567600</v>
      </c>
      <c r="L489" s="199"/>
    </row>
    <row r="490" spans="1:12" ht="51" hidden="1" x14ac:dyDescent="0.35">
      <c r="A490" s="23">
        <v>23010129</v>
      </c>
      <c r="B490" s="435" t="s">
        <v>2893</v>
      </c>
      <c r="C490" s="23">
        <v>70941</v>
      </c>
      <c r="D490" s="46">
        <v>50000010105</v>
      </c>
      <c r="E490" s="25">
        <v>3101</v>
      </c>
      <c r="F490" s="23">
        <v>10721300</v>
      </c>
      <c r="G490" s="47" t="s">
        <v>2456</v>
      </c>
      <c r="H490" s="27">
        <v>172000</v>
      </c>
      <c r="I490" s="215"/>
      <c r="J490" s="41"/>
      <c r="K490" s="27">
        <f t="shared" si="7"/>
        <v>172000</v>
      </c>
      <c r="L490" s="199"/>
    </row>
    <row r="491" spans="1:12" ht="51" hidden="1" x14ac:dyDescent="0.35">
      <c r="A491" s="23">
        <v>23010129</v>
      </c>
      <c r="B491" s="435" t="s">
        <v>2893</v>
      </c>
      <c r="C491" s="23">
        <v>70941</v>
      </c>
      <c r="D491" s="46">
        <v>50000010105</v>
      </c>
      <c r="E491" s="25">
        <v>3101</v>
      </c>
      <c r="F491" s="23">
        <v>10721300</v>
      </c>
      <c r="G491" s="47" t="s">
        <v>2457</v>
      </c>
      <c r="H491" s="27">
        <v>344000</v>
      </c>
      <c r="I491" s="215"/>
      <c r="J491" s="41"/>
      <c r="K491" s="27">
        <f t="shared" si="7"/>
        <v>344000</v>
      </c>
      <c r="L491" s="199"/>
    </row>
    <row r="492" spans="1:12" ht="51" hidden="1" x14ac:dyDescent="0.35">
      <c r="A492" s="23">
        <v>23010129</v>
      </c>
      <c r="B492" s="435" t="s">
        <v>2893</v>
      </c>
      <c r="C492" s="23">
        <v>70941</v>
      </c>
      <c r="D492" s="46">
        <v>50000010105</v>
      </c>
      <c r="E492" s="25">
        <v>3101</v>
      </c>
      <c r="F492" s="23">
        <v>10721300</v>
      </c>
      <c r="G492" s="47" t="s">
        <v>2458</v>
      </c>
      <c r="H492" s="27">
        <v>223600</v>
      </c>
      <c r="I492" s="215"/>
      <c r="J492" s="41"/>
      <c r="K492" s="27">
        <f t="shared" si="7"/>
        <v>223600</v>
      </c>
      <c r="L492" s="199"/>
    </row>
    <row r="493" spans="1:12" ht="51" hidden="1" x14ac:dyDescent="0.35">
      <c r="A493" s="23">
        <v>23010129</v>
      </c>
      <c r="B493" s="435" t="s">
        <v>2893</v>
      </c>
      <c r="C493" s="23">
        <v>70941</v>
      </c>
      <c r="D493" s="46">
        <v>50000010105</v>
      </c>
      <c r="E493" s="25">
        <v>3101</v>
      </c>
      <c r="F493" s="23">
        <v>10721300</v>
      </c>
      <c r="G493" s="47" t="s">
        <v>2459</v>
      </c>
      <c r="H493" s="27">
        <v>223600</v>
      </c>
      <c r="I493" s="215"/>
      <c r="J493" s="41"/>
      <c r="K493" s="27">
        <f t="shared" si="7"/>
        <v>223600</v>
      </c>
      <c r="L493" s="199"/>
    </row>
    <row r="494" spans="1:12" ht="51" hidden="1" x14ac:dyDescent="0.35">
      <c r="A494" s="23">
        <v>23010129</v>
      </c>
      <c r="B494" s="435" t="s">
        <v>2893</v>
      </c>
      <c r="C494" s="23">
        <v>70941</v>
      </c>
      <c r="D494" s="46">
        <v>50000010105</v>
      </c>
      <c r="E494" s="25">
        <v>3101</v>
      </c>
      <c r="F494" s="23">
        <v>10721300</v>
      </c>
      <c r="G494" s="26" t="s">
        <v>2338</v>
      </c>
      <c r="H494" s="27">
        <v>1424160</v>
      </c>
      <c r="I494" s="215"/>
      <c r="J494" s="41"/>
      <c r="K494" s="27">
        <f t="shared" si="7"/>
        <v>1424160</v>
      </c>
      <c r="L494" s="199"/>
    </row>
    <row r="495" spans="1:12" ht="51" hidden="1" x14ac:dyDescent="0.35">
      <c r="A495" s="23">
        <v>23010129</v>
      </c>
      <c r="B495" s="435" t="s">
        <v>2893</v>
      </c>
      <c r="C495" s="23">
        <v>70941</v>
      </c>
      <c r="D495" s="46">
        <v>50000010105</v>
      </c>
      <c r="E495" s="25">
        <v>3101</v>
      </c>
      <c r="F495" s="23">
        <v>10721300</v>
      </c>
      <c r="G495" s="26" t="s">
        <v>2339</v>
      </c>
      <c r="H495" s="27">
        <v>1307200</v>
      </c>
      <c r="I495" s="215"/>
      <c r="J495" s="41"/>
      <c r="K495" s="27">
        <f t="shared" si="7"/>
        <v>1307200</v>
      </c>
      <c r="L495" s="199"/>
    </row>
    <row r="496" spans="1:12" ht="51" hidden="1" x14ac:dyDescent="0.35">
      <c r="A496" s="23">
        <v>23010129</v>
      </c>
      <c r="B496" s="435" t="s">
        <v>2893</v>
      </c>
      <c r="C496" s="23">
        <v>70941</v>
      </c>
      <c r="D496" s="46">
        <v>50000010105</v>
      </c>
      <c r="E496" s="25">
        <v>3101</v>
      </c>
      <c r="F496" s="23">
        <v>10721300</v>
      </c>
      <c r="G496" s="47" t="s">
        <v>2460</v>
      </c>
      <c r="H496" s="27">
        <v>421400</v>
      </c>
      <c r="I496" s="215"/>
      <c r="J496" s="41"/>
      <c r="K496" s="27">
        <f t="shared" si="7"/>
        <v>421400</v>
      </c>
      <c r="L496" s="199"/>
    </row>
    <row r="497" spans="1:12" ht="51" hidden="1" x14ac:dyDescent="0.35">
      <c r="A497" s="23">
        <v>23010129</v>
      </c>
      <c r="B497" s="435" t="s">
        <v>2893</v>
      </c>
      <c r="C497" s="23">
        <v>70941</v>
      </c>
      <c r="D497" s="46">
        <v>50000010105</v>
      </c>
      <c r="E497" s="25">
        <v>3101</v>
      </c>
      <c r="F497" s="23">
        <v>10721300</v>
      </c>
      <c r="G497" s="26" t="s">
        <v>2340</v>
      </c>
      <c r="H497" s="27">
        <v>31992</v>
      </c>
      <c r="I497" s="215"/>
      <c r="J497" s="41"/>
      <c r="K497" s="27">
        <f t="shared" si="7"/>
        <v>31992</v>
      </c>
      <c r="L497" s="199"/>
    </row>
    <row r="498" spans="1:12" ht="51" hidden="1" x14ac:dyDescent="0.35">
      <c r="A498" s="23">
        <v>23010129</v>
      </c>
      <c r="B498" s="435" t="s">
        <v>2893</v>
      </c>
      <c r="C498" s="23">
        <v>70941</v>
      </c>
      <c r="D498" s="46">
        <v>50000010105</v>
      </c>
      <c r="E498" s="25">
        <v>3101</v>
      </c>
      <c r="F498" s="23">
        <v>10721300</v>
      </c>
      <c r="G498" s="47" t="s">
        <v>2461</v>
      </c>
      <c r="H498" s="27">
        <v>166840</v>
      </c>
      <c r="I498" s="215"/>
      <c r="J498" s="41"/>
      <c r="K498" s="27">
        <f t="shared" si="7"/>
        <v>166840</v>
      </c>
      <c r="L498" s="199"/>
    </row>
    <row r="499" spans="1:12" ht="51" hidden="1" x14ac:dyDescent="0.35">
      <c r="A499" s="23">
        <v>23010129</v>
      </c>
      <c r="B499" s="435" t="s">
        <v>2893</v>
      </c>
      <c r="C499" s="23">
        <v>70941</v>
      </c>
      <c r="D499" s="46">
        <v>50000010105</v>
      </c>
      <c r="E499" s="25">
        <v>3101</v>
      </c>
      <c r="F499" s="23">
        <v>10721300</v>
      </c>
      <c r="G499" s="26" t="s">
        <v>2341</v>
      </c>
      <c r="H499" s="27">
        <v>288960</v>
      </c>
      <c r="I499" s="215"/>
      <c r="J499" s="41"/>
      <c r="K499" s="27">
        <f t="shared" si="7"/>
        <v>288960</v>
      </c>
      <c r="L499" s="199"/>
    </row>
    <row r="500" spans="1:12" ht="51" hidden="1" x14ac:dyDescent="0.35">
      <c r="A500" s="23">
        <v>23010129</v>
      </c>
      <c r="B500" s="435" t="s">
        <v>2893</v>
      </c>
      <c r="C500" s="23">
        <v>70941</v>
      </c>
      <c r="D500" s="46">
        <v>50000010105</v>
      </c>
      <c r="E500" s="25">
        <v>3101</v>
      </c>
      <c r="F500" s="23">
        <v>10721300</v>
      </c>
      <c r="G500" s="26" t="s">
        <v>2342</v>
      </c>
      <c r="H500" s="27">
        <v>36120</v>
      </c>
      <c r="I500" s="215"/>
      <c r="J500" s="41"/>
      <c r="K500" s="27">
        <f t="shared" si="7"/>
        <v>36120</v>
      </c>
      <c r="L500" s="199"/>
    </row>
    <row r="501" spans="1:12" ht="51" hidden="1" x14ac:dyDescent="0.35">
      <c r="A501" s="23">
        <v>23010129</v>
      </c>
      <c r="B501" s="435" t="s">
        <v>2893</v>
      </c>
      <c r="C501" s="23">
        <v>70941</v>
      </c>
      <c r="D501" s="46">
        <v>50000010105</v>
      </c>
      <c r="E501" s="25">
        <v>3101</v>
      </c>
      <c r="F501" s="23">
        <v>10721300</v>
      </c>
      <c r="G501" s="47" t="s">
        <v>2462</v>
      </c>
      <c r="H501" s="27">
        <v>309600</v>
      </c>
      <c r="I501" s="215"/>
      <c r="J501" s="41"/>
      <c r="K501" s="27">
        <f t="shared" si="7"/>
        <v>309600</v>
      </c>
      <c r="L501" s="199"/>
    </row>
    <row r="502" spans="1:12" ht="51" hidden="1" x14ac:dyDescent="0.35">
      <c r="A502" s="23">
        <v>23010129</v>
      </c>
      <c r="B502" s="435" t="s">
        <v>2893</v>
      </c>
      <c r="C502" s="23">
        <v>70941</v>
      </c>
      <c r="D502" s="46">
        <v>50000010105</v>
      </c>
      <c r="E502" s="25">
        <v>3101</v>
      </c>
      <c r="F502" s="23">
        <v>10721300</v>
      </c>
      <c r="G502" s="47" t="s">
        <v>2463</v>
      </c>
      <c r="H502" s="27">
        <v>151360</v>
      </c>
      <c r="I502" s="215"/>
      <c r="J502" s="41"/>
      <c r="K502" s="27">
        <f t="shared" si="7"/>
        <v>151360</v>
      </c>
      <c r="L502" s="199"/>
    </row>
    <row r="503" spans="1:12" ht="51" hidden="1" x14ac:dyDescent="0.35">
      <c r="A503" s="23">
        <v>23010129</v>
      </c>
      <c r="B503" s="435" t="s">
        <v>2893</v>
      </c>
      <c r="C503" s="23">
        <v>70941</v>
      </c>
      <c r="D503" s="46">
        <v>50000010105</v>
      </c>
      <c r="E503" s="25">
        <v>3101</v>
      </c>
      <c r="F503" s="23">
        <v>10721300</v>
      </c>
      <c r="G503" s="47" t="s">
        <v>2464</v>
      </c>
      <c r="H503" s="27">
        <v>946</v>
      </c>
      <c r="I503" s="215"/>
      <c r="J503" s="41"/>
      <c r="K503" s="27">
        <f t="shared" si="7"/>
        <v>946</v>
      </c>
      <c r="L503" s="199"/>
    </row>
    <row r="504" spans="1:12" ht="51" hidden="1" x14ac:dyDescent="0.35">
      <c r="A504" s="23">
        <v>23010129</v>
      </c>
      <c r="B504" s="435" t="s">
        <v>2893</v>
      </c>
      <c r="C504" s="23">
        <v>70941</v>
      </c>
      <c r="D504" s="46">
        <v>50000010105</v>
      </c>
      <c r="E504" s="25">
        <v>3101</v>
      </c>
      <c r="F504" s="23">
        <v>10721300</v>
      </c>
      <c r="G504" s="47" t="s">
        <v>2465</v>
      </c>
      <c r="H504" s="27">
        <v>27520</v>
      </c>
      <c r="I504" s="215"/>
      <c r="J504" s="41"/>
      <c r="K504" s="27">
        <f t="shared" si="7"/>
        <v>27520</v>
      </c>
      <c r="L504" s="199"/>
    </row>
    <row r="505" spans="1:12" ht="51" hidden="1" x14ac:dyDescent="0.35">
      <c r="A505" s="23">
        <v>23010129</v>
      </c>
      <c r="B505" s="435" t="s">
        <v>2893</v>
      </c>
      <c r="C505" s="23">
        <v>70941</v>
      </c>
      <c r="D505" s="46">
        <v>50000010105</v>
      </c>
      <c r="E505" s="25">
        <v>3101</v>
      </c>
      <c r="F505" s="23">
        <v>10721300</v>
      </c>
      <c r="G505" s="26" t="s">
        <v>2343</v>
      </c>
      <c r="H505" s="27">
        <v>123840</v>
      </c>
      <c r="I505" s="215"/>
      <c r="J505" s="41"/>
      <c r="K505" s="27">
        <f t="shared" si="7"/>
        <v>123840</v>
      </c>
      <c r="L505" s="199"/>
    </row>
    <row r="506" spans="1:12" ht="51" hidden="1" x14ac:dyDescent="0.35">
      <c r="A506" s="23">
        <v>23010129</v>
      </c>
      <c r="B506" s="435" t="s">
        <v>2893</v>
      </c>
      <c r="C506" s="23">
        <v>70941</v>
      </c>
      <c r="D506" s="46">
        <v>50000010105</v>
      </c>
      <c r="E506" s="25">
        <v>3101</v>
      </c>
      <c r="F506" s="23">
        <v>10721300</v>
      </c>
      <c r="G506" s="26" t="s">
        <v>2344</v>
      </c>
      <c r="H506" s="27">
        <v>1290</v>
      </c>
      <c r="I506" s="215"/>
      <c r="J506" s="41"/>
      <c r="K506" s="27">
        <f t="shared" si="7"/>
        <v>1290</v>
      </c>
      <c r="L506" s="199"/>
    </row>
    <row r="507" spans="1:12" ht="51" hidden="1" x14ac:dyDescent="0.35">
      <c r="A507" s="23">
        <v>23010129</v>
      </c>
      <c r="B507" s="435" t="s">
        <v>2893</v>
      </c>
      <c r="C507" s="23">
        <v>70941</v>
      </c>
      <c r="D507" s="46">
        <v>50000010105</v>
      </c>
      <c r="E507" s="25">
        <v>3101</v>
      </c>
      <c r="F507" s="23">
        <v>10721300</v>
      </c>
      <c r="G507" s="47" t="s">
        <v>2466</v>
      </c>
      <c r="H507" s="27">
        <v>51600</v>
      </c>
      <c r="I507" s="215"/>
      <c r="J507" s="41"/>
      <c r="K507" s="27">
        <f t="shared" si="7"/>
        <v>51600</v>
      </c>
      <c r="L507" s="199"/>
    </row>
    <row r="508" spans="1:12" ht="51" hidden="1" x14ac:dyDescent="0.35">
      <c r="A508" s="23">
        <v>23010129</v>
      </c>
      <c r="B508" s="435" t="s">
        <v>2893</v>
      </c>
      <c r="C508" s="23">
        <v>70941</v>
      </c>
      <c r="D508" s="46">
        <v>50000010105</v>
      </c>
      <c r="E508" s="25">
        <v>3101</v>
      </c>
      <c r="F508" s="23">
        <v>10721300</v>
      </c>
      <c r="G508" s="47" t="s">
        <v>2467</v>
      </c>
      <c r="H508" s="27">
        <v>20640</v>
      </c>
      <c r="I508" s="215"/>
      <c r="J508" s="41"/>
      <c r="K508" s="27">
        <f t="shared" si="7"/>
        <v>20640</v>
      </c>
      <c r="L508" s="199"/>
    </row>
    <row r="509" spans="1:12" ht="51" hidden="1" x14ac:dyDescent="0.35">
      <c r="A509" s="23">
        <v>23010129</v>
      </c>
      <c r="B509" s="435" t="s">
        <v>2893</v>
      </c>
      <c r="C509" s="23">
        <v>70941</v>
      </c>
      <c r="D509" s="46">
        <v>50000010105</v>
      </c>
      <c r="E509" s="25">
        <v>3101</v>
      </c>
      <c r="F509" s="23">
        <v>10721300</v>
      </c>
      <c r="G509" s="26" t="s">
        <v>2345</v>
      </c>
      <c r="H509" s="27">
        <v>258000</v>
      </c>
      <c r="I509" s="215"/>
      <c r="J509" s="41"/>
      <c r="K509" s="27">
        <f t="shared" si="7"/>
        <v>258000</v>
      </c>
      <c r="L509" s="199"/>
    </row>
    <row r="510" spans="1:12" ht="51" hidden="1" x14ac:dyDescent="0.35">
      <c r="A510" s="23">
        <v>23010129</v>
      </c>
      <c r="B510" s="435" t="s">
        <v>2893</v>
      </c>
      <c r="C510" s="23">
        <v>70941</v>
      </c>
      <c r="D510" s="46">
        <v>50000010105</v>
      </c>
      <c r="E510" s="25">
        <v>3101</v>
      </c>
      <c r="F510" s="23">
        <v>10721300</v>
      </c>
      <c r="G510" s="47" t="s">
        <v>2468</v>
      </c>
      <c r="H510" s="27">
        <v>344000</v>
      </c>
      <c r="I510" s="215"/>
      <c r="J510" s="41"/>
      <c r="K510" s="27">
        <f t="shared" si="7"/>
        <v>344000</v>
      </c>
      <c r="L510" s="199"/>
    </row>
    <row r="511" spans="1:12" ht="51" hidden="1" x14ac:dyDescent="0.35">
      <c r="A511" s="23">
        <v>23010129</v>
      </c>
      <c r="B511" s="435" t="s">
        <v>2893</v>
      </c>
      <c r="C511" s="23">
        <v>70941</v>
      </c>
      <c r="D511" s="46">
        <v>50000010105</v>
      </c>
      <c r="E511" s="25">
        <v>3101</v>
      </c>
      <c r="F511" s="23">
        <v>10721300</v>
      </c>
      <c r="G511" s="26" t="s">
        <v>2346</v>
      </c>
      <c r="H511" s="27">
        <v>292400</v>
      </c>
      <c r="I511" s="215"/>
      <c r="J511" s="41"/>
      <c r="K511" s="27">
        <f t="shared" si="7"/>
        <v>292400</v>
      </c>
      <c r="L511" s="199"/>
    </row>
    <row r="512" spans="1:12" ht="51" hidden="1" x14ac:dyDescent="0.35">
      <c r="A512" s="34">
        <v>23010129</v>
      </c>
      <c r="B512" s="435" t="s">
        <v>2893</v>
      </c>
      <c r="C512" s="34">
        <v>70941</v>
      </c>
      <c r="D512" s="49">
        <v>50000010105</v>
      </c>
      <c r="E512" s="36">
        <v>3101</v>
      </c>
      <c r="F512" s="34">
        <v>10721300</v>
      </c>
      <c r="G512" s="37" t="s">
        <v>2347</v>
      </c>
      <c r="H512" s="38">
        <v>688000</v>
      </c>
      <c r="I512" s="218"/>
      <c r="J512" s="44"/>
      <c r="K512" s="38">
        <f t="shared" si="7"/>
        <v>688000</v>
      </c>
      <c r="L512" s="198"/>
    </row>
    <row r="513" spans="1:12" ht="51" hidden="1" x14ac:dyDescent="0.35">
      <c r="A513" s="23">
        <v>23010129</v>
      </c>
      <c r="B513" s="435" t="s">
        <v>2893</v>
      </c>
      <c r="C513" s="23">
        <v>70941</v>
      </c>
      <c r="D513" s="46">
        <v>50000010105</v>
      </c>
      <c r="E513" s="25">
        <v>3101</v>
      </c>
      <c r="F513" s="23">
        <v>10721300</v>
      </c>
      <c r="G513" s="26" t="s">
        <v>2348</v>
      </c>
      <c r="H513" s="27">
        <v>2752000</v>
      </c>
      <c r="I513" s="215"/>
      <c r="J513" s="41"/>
      <c r="K513" s="38">
        <f t="shared" si="7"/>
        <v>2752000</v>
      </c>
      <c r="L513" s="199"/>
    </row>
    <row r="514" spans="1:12" ht="51" hidden="1" x14ac:dyDescent="0.35">
      <c r="A514" s="23">
        <v>23010129</v>
      </c>
      <c r="B514" s="435" t="s">
        <v>2893</v>
      </c>
      <c r="C514" s="23">
        <v>70941</v>
      </c>
      <c r="D514" s="46">
        <v>50000010105</v>
      </c>
      <c r="E514" s="25">
        <v>3101</v>
      </c>
      <c r="F514" s="23">
        <v>10721300</v>
      </c>
      <c r="G514" s="26" t="s">
        <v>2349</v>
      </c>
      <c r="H514" s="27">
        <v>3440</v>
      </c>
      <c r="I514" s="215"/>
      <c r="J514" s="41"/>
      <c r="K514" s="38">
        <f t="shared" si="7"/>
        <v>3440</v>
      </c>
      <c r="L514" s="199"/>
    </row>
    <row r="515" spans="1:12" ht="51" hidden="1" x14ac:dyDescent="0.35">
      <c r="A515" s="23">
        <v>23010129</v>
      </c>
      <c r="B515" s="435" t="s">
        <v>2893</v>
      </c>
      <c r="C515" s="23">
        <v>70941</v>
      </c>
      <c r="D515" s="46">
        <v>50000010105</v>
      </c>
      <c r="E515" s="25">
        <v>3101</v>
      </c>
      <c r="F515" s="23">
        <v>10721300</v>
      </c>
      <c r="G515" s="26" t="s">
        <v>2350</v>
      </c>
      <c r="H515" s="27">
        <v>792576</v>
      </c>
      <c r="I515" s="215"/>
      <c r="J515" s="41"/>
      <c r="K515" s="38">
        <f t="shared" ref="K515:K578" si="8">SUM(H515,J515)</f>
        <v>792576</v>
      </c>
      <c r="L515" s="199"/>
    </row>
    <row r="516" spans="1:12" ht="51" hidden="1" x14ac:dyDescent="0.35">
      <c r="A516" s="23">
        <v>23010129</v>
      </c>
      <c r="B516" s="435" t="s">
        <v>2893</v>
      </c>
      <c r="C516" s="23">
        <v>70941</v>
      </c>
      <c r="D516" s="46">
        <v>50000010105</v>
      </c>
      <c r="E516" s="25">
        <v>3101</v>
      </c>
      <c r="F516" s="23">
        <v>10721300</v>
      </c>
      <c r="G516" s="47" t="s">
        <v>2469</v>
      </c>
      <c r="H516" s="27">
        <v>792576</v>
      </c>
      <c r="I516" s="215"/>
      <c r="J516" s="41"/>
      <c r="K516" s="38">
        <f t="shared" si="8"/>
        <v>792576</v>
      </c>
      <c r="L516" s="199"/>
    </row>
    <row r="517" spans="1:12" ht="51" hidden="1" x14ac:dyDescent="0.35">
      <c r="A517" s="23">
        <v>23010129</v>
      </c>
      <c r="B517" s="435" t="s">
        <v>2893</v>
      </c>
      <c r="C517" s="23">
        <v>70941</v>
      </c>
      <c r="D517" s="46">
        <v>50000010105</v>
      </c>
      <c r="E517" s="25">
        <v>3101</v>
      </c>
      <c r="F517" s="23">
        <v>10721300</v>
      </c>
      <c r="G517" s="47" t="s">
        <v>2470</v>
      </c>
      <c r="H517" s="27">
        <v>1585152</v>
      </c>
      <c r="I517" s="215"/>
      <c r="J517" s="41"/>
      <c r="K517" s="38">
        <f t="shared" si="8"/>
        <v>1585152</v>
      </c>
      <c r="L517" s="199"/>
    </row>
    <row r="518" spans="1:12" ht="51" hidden="1" x14ac:dyDescent="0.35">
      <c r="A518" s="23">
        <v>23010129</v>
      </c>
      <c r="B518" s="435" t="s">
        <v>2893</v>
      </c>
      <c r="C518" s="23">
        <v>70941</v>
      </c>
      <c r="D518" s="46">
        <v>50000010105</v>
      </c>
      <c r="E518" s="25">
        <v>3101</v>
      </c>
      <c r="F518" s="23">
        <v>10721300</v>
      </c>
      <c r="G518" s="47" t="s">
        <v>2471</v>
      </c>
      <c r="H518" s="27">
        <v>792576</v>
      </c>
      <c r="I518" s="215"/>
      <c r="J518" s="41"/>
      <c r="K518" s="38">
        <f t="shared" si="8"/>
        <v>792576</v>
      </c>
      <c r="L518" s="199"/>
    </row>
    <row r="519" spans="1:12" ht="51" hidden="1" x14ac:dyDescent="0.35">
      <c r="A519" s="23">
        <v>23010129</v>
      </c>
      <c r="B519" s="435" t="s">
        <v>2893</v>
      </c>
      <c r="C519" s="23">
        <v>70941</v>
      </c>
      <c r="D519" s="46">
        <v>50000010105</v>
      </c>
      <c r="E519" s="25">
        <v>3101</v>
      </c>
      <c r="F519" s="23">
        <v>10721300</v>
      </c>
      <c r="G519" s="26" t="s">
        <v>2351</v>
      </c>
      <c r="H519" s="27">
        <v>792576</v>
      </c>
      <c r="I519" s="215"/>
      <c r="J519" s="41"/>
      <c r="K519" s="38">
        <f t="shared" si="8"/>
        <v>792576</v>
      </c>
      <c r="L519" s="199"/>
    </row>
    <row r="520" spans="1:12" ht="51" hidden="1" x14ac:dyDescent="0.35">
      <c r="A520" s="23">
        <v>23010129</v>
      </c>
      <c r="B520" s="435" t="s">
        <v>2893</v>
      </c>
      <c r="C520" s="23">
        <v>70941</v>
      </c>
      <c r="D520" s="46">
        <v>50000010105</v>
      </c>
      <c r="E520" s="25">
        <v>3101</v>
      </c>
      <c r="F520" s="23">
        <v>10721300</v>
      </c>
      <c r="G520" s="47" t="s">
        <v>2472</v>
      </c>
      <c r="H520" s="27">
        <v>792576</v>
      </c>
      <c r="I520" s="215"/>
      <c r="J520" s="41"/>
      <c r="K520" s="38">
        <f t="shared" si="8"/>
        <v>792576</v>
      </c>
      <c r="L520" s="199"/>
    </row>
    <row r="521" spans="1:12" ht="51" hidden="1" x14ac:dyDescent="0.35">
      <c r="A521" s="23">
        <v>23010129</v>
      </c>
      <c r="B521" s="435" t="s">
        <v>2893</v>
      </c>
      <c r="C521" s="23">
        <v>70941</v>
      </c>
      <c r="D521" s="46">
        <v>50000010105</v>
      </c>
      <c r="E521" s="25">
        <v>3101</v>
      </c>
      <c r="F521" s="23">
        <v>10721300</v>
      </c>
      <c r="G521" s="26" t="s">
        <v>2352</v>
      </c>
      <c r="H521" s="27">
        <v>17200</v>
      </c>
      <c r="I521" s="215"/>
      <c r="J521" s="41"/>
      <c r="K521" s="38">
        <f t="shared" si="8"/>
        <v>17200</v>
      </c>
      <c r="L521" s="199"/>
    </row>
    <row r="522" spans="1:12" ht="51" hidden="1" x14ac:dyDescent="0.35">
      <c r="A522" s="23">
        <v>23010129</v>
      </c>
      <c r="B522" s="435" t="s">
        <v>2893</v>
      </c>
      <c r="C522" s="23">
        <v>70941</v>
      </c>
      <c r="D522" s="46">
        <v>50000010105</v>
      </c>
      <c r="E522" s="25">
        <v>3101</v>
      </c>
      <c r="F522" s="23">
        <v>10721300</v>
      </c>
      <c r="G522" s="26" t="s">
        <v>2353</v>
      </c>
      <c r="H522" s="27">
        <v>5160</v>
      </c>
      <c r="I522" s="215"/>
      <c r="J522" s="41"/>
      <c r="K522" s="38">
        <f t="shared" si="8"/>
        <v>5160</v>
      </c>
      <c r="L522" s="199"/>
    </row>
    <row r="523" spans="1:12" ht="51" hidden="1" x14ac:dyDescent="0.35">
      <c r="A523" s="23">
        <v>23010129</v>
      </c>
      <c r="B523" s="435" t="s">
        <v>2893</v>
      </c>
      <c r="C523" s="23">
        <v>70941</v>
      </c>
      <c r="D523" s="46">
        <v>50000010105</v>
      </c>
      <c r="E523" s="25">
        <v>3101</v>
      </c>
      <c r="F523" s="23">
        <v>10721300</v>
      </c>
      <c r="G523" s="26" t="s">
        <v>2354</v>
      </c>
      <c r="H523" s="27">
        <v>68800</v>
      </c>
      <c r="I523" s="215"/>
      <c r="J523" s="41"/>
      <c r="K523" s="38">
        <f t="shared" si="8"/>
        <v>68800</v>
      </c>
      <c r="L523" s="199"/>
    </row>
    <row r="524" spans="1:12" ht="51" hidden="1" x14ac:dyDescent="0.35">
      <c r="A524" s="23">
        <v>23010129</v>
      </c>
      <c r="B524" s="435" t="s">
        <v>2893</v>
      </c>
      <c r="C524" s="23">
        <v>70960</v>
      </c>
      <c r="D524" s="46">
        <v>50000030105</v>
      </c>
      <c r="E524" s="25">
        <v>3101</v>
      </c>
      <c r="F524" s="23">
        <v>10731700</v>
      </c>
      <c r="G524" s="26" t="s">
        <v>561</v>
      </c>
      <c r="H524" s="27">
        <v>5600000</v>
      </c>
      <c r="I524" s="215"/>
      <c r="J524" s="27"/>
      <c r="K524" s="38">
        <f t="shared" si="8"/>
        <v>5600000</v>
      </c>
      <c r="L524" s="199"/>
    </row>
    <row r="525" spans="1:12" ht="51" hidden="1" x14ac:dyDescent="0.35">
      <c r="A525" s="23">
        <v>23010129</v>
      </c>
      <c r="B525" s="435" t="s">
        <v>2893</v>
      </c>
      <c r="C525" s="23">
        <v>70443</v>
      </c>
      <c r="D525" s="46">
        <v>110000010104</v>
      </c>
      <c r="E525" s="25">
        <v>3101</v>
      </c>
      <c r="F525" s="23">
        <v>10731700</v>
      </c>
      <c r="G525" s="47" t="s">
        <v>569</v>
      </c>
      <c r="H525" s="27">
        <v>4000000</v>
      </c>
      <c r="I525" s="215"/>
      <c r="J525" s="41">
        <v>-2000000</v>
      </c>
      <c r="K525" s="38">
        <f t="shared" si="8"/>
        <v>2000000</v>
      </c>
      <c r="L525" s="199"/>
    </row>
    <row r="526" spans="1:12" ht="51" hidden="1" x14ac:dyDescent="0.35">
      <c r="A526" s="23">
        <v>23010129</v>
      </c>
      <c r="B526" s="435" t="s">
        <v>2893</v>
      </c>
      <c r="C526" s="23">
        <v>70510</v>
      </c>
      <c r="D526" s="46">
        <v>90000010102</v>
      </c>
      <c r="E526" s="25">
        <v>3101</v>
      </c>
      <c r="F526" s="23">
        <v>10721300</v>
      </c>
      <c r="G526" s="47" t="s">
        <v>596</v>
      </c>
      <c r="H526" s="101">
        <v>2500000</v>
      </c>
      <c r="I526" s="255"/>
      <c r="J526" s="106"/>
      <c r="K526" s="99">
        <f t="shared" si="8"/>
        <v>2500000</v>
      </c>
      <c r="L526" s="200"/>
    </row>
    <row r="527" spans="1:12" ht="51" hidden="1" x14ac:dyDescent="0.35">
      <c r="A527" s="23">
        <v>23010129</v>
      </c>
      <c r="B527" s="435" t="s">
        <v>2893</v>
      </c>
      <c r="C527" s="23">
        <v>70460</v>
      </c>
      <c r="D527" s="46">
        <v>110000010102</v>
      </c>
      <c r="E527" s="25">
        <v>3101</v>
      </c>
      <c r="F527" s="23">
        <v>10721300</v>
      </c>
      <c r="G527" s="26" t="s">
        <v>597</v>
      </c>
      <c r="H527" s="101">
        <v>4000000</v>
      </c>
      <c r="I527" s="255"/>
      <c r="J527" s="106"/>
      <c r="K527" s="99">
        <f t="shared" si="8"/>
        <v>4000000</v>
      </c>
      <c r="L527" s="200"/>
    </row>
    <row r="528" spans="1:12" ht="51" x14ac:dyDescent="0.35">
      <c r="A528" s="54">
        <v>23010129</v>
      </c>
      <c r="B528" s="435" t="s">
        <v>2893</v>
      </c>
      <c r="C528" s="54">
        <v>70443</v>
      </c>
      <c r="D528" s="75">
        <v>30000020106</v>
      </c>
      <c r="E528" s="56">
        <v>3101</v>
      </c>
      <c r="F528" s="54">
        <v>10721300</v>
      </c>
      <c r="G528" s="57" t="s">
        <v>848</v>
      </c>
      <c r="H528" s="117">
        <v>100000000</v>
      </c>
      <c r="I528" s="263"/>
      <c r="J528" s="122">
        <v>-50000000</v>
      </c>
      <c r="K528" s="130">
        <f t="shared" si="8"/>
        <v>50000000</v>
      </c>
      <c r="L528" s="204" t="s">
        <v>2555</v>
      </c>
    </row>
    <row r="529" spans="1:12" ht="76.5" x14ac:dyDescent="0.35">
      <c r="A529" s="54">
        <v>23010129</v>
      </c>
      <c r="B529" s="435" t="s">
        <v>2893</v>
      </c>
      <c r="C529" s="54">
        <v>70510</v>
      </c>
      <c r="D529" s="75">
        <v>90000010102</v>
      </c>
      <c r="E529" s="56">
        <v>3101</v>
      </c>
      <c r="F529" s="54">
        <v>10721300</v>
      </c>
      <c r="G529" s="86" t="s">
        <v>849</v>
      </c>
      <c r="H529" s="117">
        <v>10000000</v>
      </c>
      <c r="I529" s="263"/>
      <c r="J529" s="118"/>
      <c r="K529" s="130">
        <f t="shared" si="8"/>
        <v>10000000</v>
      </c>
      <c r="L529" s="204" t="s">
        <v>2555</v>
      </c>
    </row>
    <row r="530" spans="1:12" ht="76.5" hidden="1" x14ac:dyDescent="0.35">
      <c r="A530" s="23">
        <v>23010129</v>
      </c>
      <c r="B530" s="435" t="s">
        <v>2893</v>
      </c>
      <c r="C530" s="23">
        <v>70740</v>
      </c>
      <c r="D530" s="46">
        <v>30000020106</v>
      </c>
      <c r="E530" s="23">
        <v>13101</v>
      </c>
      <c r="F530" s="23">
        <v>10721300</v>
      </c>
      <c r="G530" s="47" t="s">
        <v>916</v>
      </c>
      <c r="H530" s="101"/>
      <c r="I530" s="255"/>
      <c r="J530" s="106"/>
      <c r="K530" s="114">
        <f t="shared" si="8"/>
        <v>0</v>
      </c>
      <c r="L530" s="199"/>
    </row>
    <row r="531" spans="1:12" hidden="1" x14ac:dyDescent="0.35">
      <c r="A531" s="23">
        <v>23010128</v>
      </c>
      <c r="B531" s="435" t="s">
        <v>2893</v>
      </c>
      <c r="C531" s="23">
        <v>70942</v>
      </c>
      <c r="D531" s="46">
        <v>30000020106</v>
      </c>
      <c r="E531" s="25">
        <v>3101</v>
      </c>
      <c r="F531" s="23">
        <v>10721300</v>
      </c>
      <c r="G531" s="26" t="s">
        <v>618</v>
      </c>
      <c r="H531" s="101">
        <v>1500000</v>
      </c>
      <c r="I531" s="255"/>
      <c r="J531" s="106"/>
      <c r="K531" s="99">
        <f t="shared" si="8"/>
        <v>1500000</v>
      </c>
      <c r="L531" s="200"/>
    </row>
    <row r="532" spans="1:12" ht="51" hidden="1" x14ac:dyDescent="0.35">
      <c r="A532" s="23">
        <v>23010126</v>
      </c>
      <c r="B532" s="435" t="s">
        <v>2893</v>
      </c>
      <c r="C532" s="23">
        <v>70810</v>
      </c>
      <c r="D532" s="46">
        <v>80000020105</v>
      </c>
      <c r="E532" s="25">
        <v>3101</v>
      </c>
      <c r="F532" s="23">
        <v>10731700</v>
      </c>
      <c r="G532" s="26" t="s">
        <v>560</v>
      </c>
      <c r="H532" s="41">
        <v>1500000</v>
      </c>
      <c r="I532" s="220"/>
      <c r="J532" s="41"/>
      <c r="K532" s="38">
        <f t="shared" si="8"/>
        <v>1500000</v>
      </c>
      <c r="L532" s="199"/>
    </row>
    <row r="533" spans="1:12" hidden="1" x14ac:dyDescent="0.35">
      <c r="A533" s="23">
        <v>23010125</v>
      </c>
      <c r="B533" s="435" t="s">
        <v>2893</v>
      </c>
      <c r="C533" s="23">
        <v>70970</v>
      </c>
      <c r="D533" s="46">
        <v>50000020105</v>
      </c>
      <c r="E533" s="25">
        <v>3101</v>
      </c>
      <c r="F533" s="23">
        <v>10731700</v>
      </c>
      <c r="G533" s="26" t="s">
        <v>420</v>
      </c>
      <c r="H533" s="41">
        <v>2500000</v>
      </c>
      <c r="I533" s="220"/>
      <c r="J533" s="41"/>
      <c r="K533" s="38">
        <f t="shared" si="8"/>
        <v>2500000</v>
      </c>
      <c r="L533" s="199"/>
    </row>
    <row r="534" spans="1:12" hidden="1" x14ac:dyDescent="0.35">
      <c r="A534" s="23">
        <v>23010125</v>
      </c>
      <c r="B534" s="435" t="s">
        <v>2893</v>
      </c>
      <c r="C534" s="23">
        <v>70941</v>
      </c>
      <c r="D534" s="46" t="s">
        <v>607</v>
      </c>
      <c r="E534" s="25">
        <v>3101</v>
      </c>
      <c r="F534" s="23">
        <v>10721300</v>
      </c>
      <c r="G534" s="26" t="s">
        <v>420</v>
      </c>
      <c r="H534" s="101"/>
      <c r="I534" s="255"/>
      <c r="J534" s="108"/>
      <c r="K534" s="99">
        <f t="shared" si="8"/>
        <v>0</v>
      </c>
      <c r="L534" s="200"/>
    </row>
    <row r="535" spans="1:12" ht="76.5" hidden="1" x14ac:dyDescent="0.35">
      <c r="A535" s="23">
        <v>23010124</v>
      </c>
      <c r="B535" s="435" t="s">
        <v>2893</v>
      </c>
      <c r="C535" s="23">
        <v>70970</v>
      </c>
      <c r="D535" s="46">
        <v>130000010105</v>
      </c>
      <c r="E535" s="25">
        <v>3101</v>
      </c>
      <c r="F535" s="23">
        <v>10721300</v>
      </c>
      <c r="G535" s="47" t="s">
        <v>513</v>
      </c>
      <c r="H535" s="67">
        <v>17200000</v>
      </c>
      <c r="I535" s="224"/>
      <c r="J535" s="312">
        <v>-10000000</v>
      </c>
      <c r="K535" s="70">
        <f t="shared" si="8"/>
        <v>7200000</v>
      </c>
      <c r="L535" s="199"/>
    </row>
    <row r="536" spans="1:12" ht="76.5" hidden="1" x14ac:dyDescent="0.35">
      <c r="A536" s="23">
        <v>23010124</v>
      </c>
      <c r="B536" s="435" t="s">
        <v>2893</v>
      </c>
      <c r="C536" s="23">
        <v>70970</v>
      </c>
      <c r="D536" s="46">
        <v>50000010106</v>
      </c>
      <c r="E536" s="25">
        <v>3101</v>
      </c>
      <c r="F536" s="23">
        <v>10721300</v>
      </c>
      <c r="G536" s="47" t="s">
        <v>514</v>
      </c>
      <c r="H536" s="67">
        <v>17200000</v>
      </c>
      <c r="I536" s="224"/>
      <c r="J536" s="312">
        <v>-10000000</v>
      </c>
      <c r="K536" s="70">
        <f t="shared" si="8"/>
        <v>7200000</v>
      </c>
      <c r="L536" s="199"/>
    </row>
    <row r="537" spans="1:12" ht="51" hidden="1" x14ac:dyDescent="0.35">
      <c r="A537" s="23">
        <v>23010124</v>
      </c>
      <c r="B537" s="435" t="s">
        <v>2893</v>
      </c>
      <c r="C537" s="23">
        <v>70941</v>
      </c>
      <c r="D537" s="46">
        <v>50000020102</v>
      </c>
      <c r="E537" s="25">
        <v>3101</v>
      </c>
      <c r="F537" s="23">
        <v>10731700</v>
      </c>
      <c r="G537" s="47" t="s">
        <v>568</v>
      </c>
      <c r="H537" s="41">
        <v>5000000</v>
      </c>
      <c r="I537" s="220"/>
      <c r="J537" s="41">
        <v>-2000000</v>
      </c>
      <c r="K537" s="38">
        <f t="shared" si="8"/>
        <v>3000000</v>
      </c>
      <c r="L537" s="199"/>
    </row>
    <row r="538" spans="1:12" ht="76.5" hidden="1" x14ac:dyDescent="0.35">
      <c r="A538" s="34">
        <v>23010122</v>
      </c>
      <c r="B538" s="435" t="s">
        <v>2893</v>
      </c>
      <c r="C538" s="34">
        <v>70460</v>
      </c>
      <c r="D538" s="49" t="s">
        <v>547</v>
      </c>
      <c r="E538" s="36">
        <v>3101</v>
      </c>
      <c r="F538" s="34">
        <v>10721300</v>
      </c>
      <c r="G538" s="50" t="s">
        <v>546</v>
      </c>
      <c r="H538" s="94"/>
      <c r="I538" s="511"/>
      <c r="J538" s="94">
        <v>30000000</v>
      </c>
      <c r="K538" s="70">
        <f t="shared" si="8"/>
        <v>30000000</v>
      </c>
      <c r="L538" s="634"/>
    </row>
    <row r="539" spans="1:12" hidden="1" x14ac:dyDescent="0.35">
      <c r="A539" s="23">
        <v>23010122</v>
      </c>
      <c r="B539" s="435" t="s">
        <v>2893</v>
      </c>
      <c r="C539" s="23">
        <v>70721</v>
      </c>
      <c r="D539" s="46">
        <v>40000010102</v>
      </c>
      <c r="E539" s="25">
        <v>3101</v>
      </c>
      <c r="F539" s="23">
        <v>10721300</v>
      </c>
      <c r="G539" s="26" t="s">
        <v>595</v>
      </c>
      <c r="H539" s="101">
        <v>5351837.4000000004</v>
      </c>
      <c r="I539" s="255">
        <v>682500</v>
      </c>
      <c r="J539" s="108">
        <v>-1351837</v>
      </c>
      <c r="K539" s="101">
        <f t="shared" si="8"/>
        <v>4000000.4000000004</v>
      </c>
      <c r="L539" s="200"/>
    </row>
    <row r="540" spans="1:12" ht="102" x14ac:dyDescent="0.35">
      <c r="A540" s="54">
        <v>23010122</v>
      </c>
      <c r="B540" s="435" t="s">
        <v>2893</v>
      </c>
      <c r="C540" s="54">
        <v>70713</v>
      </c>
      <c r="D540" s="75">
        <v>40000010102</v>
      </c>
      <c r="E540" s="56">
        <v>9121</v>
      </c>
      <c r="F540" s="54">
        <v>10721300</v>
      </c>
      <c r="G540" s="86" t="s">
        <v>786</v>
      </c>
      <c r="H540" s="117">
        <v>22916667</v>
      </c>
      <c r="I540" s="263"/>
      <c r="J540" s="118"/>
      <c r="K540" s="117">
        <f t="shared" si="8"/>
        <v>22916667</v>
      </c>
      <c r="L540" s="204" t="s">
        <v>2555</v>
      </c>
    </row>
    <row r="541" spans="1:12" ht="102" hidden="1" x14ac:dyDescent="0.35">
      <c r="A541" s="23">
        <v>23010122</v>
      </c>
      <c r="B541" s="435" t="s">
        <v>2893</v>
      </c>
      <c r="C541" s="23">
        <v>70713</v>
      </c>
      <c r="D541" s="46">
        <v>40000010102</v>
      </c>
      <c r="E541" s="25">
        <v>9121</v>
      </c>
      <c r="F541" s="23">
        <v>10710904</v>
      </c>
      <c r="G541" s="47" t="s">
        <v>787</v>
      </c>
      <c r="H541" s="106">
        <v>22916667</v>
      </c>
      <c r="I541" s="260"/>
      <c r="J541" s="106"/>
      <c r="K541" s="101">
        <f t="shared" si="8"/>
        <v>22916667</v>
      </c>
      <c r="L541" s="199"/>
    </row>
    <row r="542" spans="1:12" ht="102" hidden="1" x14ac:dyDescent="0.35">
      <c r="A542" s="23">
        <v>23010122</v>
      </c>
      <c r="B542" s="435" t="s">
        <v>2893</v>
      </c>
      <c r="C542" s="23">
        <v>70713</v>
      </c>
      <c r="D542" s="46">
        <v>40000010102</v>
      </c>
      <c r="E542" s="25">
        <v>9121</v>
      </c>
      <c r="F542" s="23">
        <v>10711011</v>
      </c>
      <c r="G542" s="47" t="s">
        <v>788</v>
      </c>
      <c r="H542" s="106">
        <v>22916667</v>
      </c>
      <c r="I542" s="260"/>
      <c r="J542" s="106"/>
      <c r="K542" s="101">
        <f t="shared" si="8"/>
        <v>22916667</v>
      </c>
      <c r="L542" s="199"/>
    </row>
    <row r="543" spans="1:12" ht="102" hidden="1" x14ac:dyDescent="0.35">
      <c r="A543" s="23">
        <v>23010122</v>
      </c>
      <c r="B543" s="435" t="s">
        <v>2893</v>
      </c>
      <c r="C543" s="23">
        <v>70713</v>
      </c>
      <c r="D543" s="46">
        <v>40000010102</v>
      </c>
      <c r="E543" s="25">
        <v>9121</v>
      </c>
      <c r="F543" s="23">
        <v>10711101</v>
      </c>
      <c r="G543" s="47" t="s">
        <v>789</v>
      </c>
      <c r="H543" s="106">
        <v>22916667</v>
      </c>
      <c r="I543" s="260"/>
      <c r="J543" s="106"/>
      <c r="K543" s="101">
        <f t="shared" si="8"/>
        <v>22916667</v>
      </c>
      <c r="L543" s="199"/>
    </row>
    <row r="544" spans="1:12" ht="102" hidden="1" x14ac:dyDescent="0.35">
      <c r="A544" s="23">
        <v>23010122</v>
      </c>
      <c r="B544" s="435" t="s">
        <v>2893</v>
      </c>
      <c r="C544" s="23">
        <v>70713</v>
      </c>
      <c r="D544" s="46">
        <v>40000010102</v>
      </c>
      <c r="E544" s="25">
        <v>9121</v>
      </c>
      <c r="F544" s="23">
        <v>10711201</v>
      </c>
      <c r="G544" s="47" t="s">
        <v>790</v>
      </c>
      <c r="H544" s="106">
        <v>22916667</v>
      </c>
      <c r="I544" s="260"/>
      <c r="J544" s="106"/>
      <c r="K544" s="101">
        <f t="shared" si="8"/>
        <v>22916667</v>
      </c>
      <c r="L544" s="199"/>
    </row>
    <row r="545" spans="1:12" ht="102" hidden="1" x14ac:dyDescent="0.35">
      <c r="A545" s="23">
        <v>23010122</v>
      </c>
      <c r="B545" s="435" t="s">
        <v>2893</v>
      </c>
      <c r="C545" s="23">
        <v>70713</v>
      </c>
      <c r="D545" s="46">
        <v>40000010102</v>
      </c>
      <c r="E545" s="25">
        <v>9121</v>
      </c>
      <c r="F545" s="23">
        <v>10712109</v>
      </c>
      <c r="G545" s="47" t="s">
        <v>791</v>
      </c>
      <c r="H545" s="106">
        <v>22916667</v>
      </c>
      <c r="I545" s="260"/>
      <c r="J545" s="106"/>
      <c r="K545" s="101">
        <f t="shared" si="8"/>
        <v>22916667</v>
      </c>
      <c r="L545" s="199"/>
    </row>
    <row r="546" spans="1:12" ht="102" hidden="1" x14ac:dyDescent="0.35">
      <c r="A546" s="23">
        <v>23010122</v>
      </c>
      <c r="B546" s="435" t="s">
        <v>2893</v>
      </c>
      <c r="C546" s="23">
        <v>70713</v>
      </c>
      <c r="D546" s="46">
        <v>40000010102</v>
      </c>
      <c r="E546" s="25">
        <v>9121</v>
      </c>
      <c r="F546" s="23">
        <v>10712203</v>
      </c>
      <c r="G546" s="48" t="s">
        <v>792</v>
      </c>
      <c r="H546" s="104">
        <v>22916667</v>
      </c>
      <c r="I546" s="266"/>
      <c r="J546" s="104"/>
      <c r="K546" s="103">
        <f t="shared" si="8"/>
        <v>22916667</v>
      </c>
      <c r="L546" s="199"/>
    </row>
    <row r="547" spans="1:12" ht="102" hidden="1" x14ac:dyDescent="0.35">
      <c r="A547" s="34">
        <v>23010122</v>
      </c>
      <c r="B547" s="435" t="s">
        <v>2893</v>
      </c>
      <c r="C547" s="34">
        <v>70713</v>
      </c>
      <c r="D547" s="49">
        <v>40000010102</v>
      </c>
      <c r="E547" s="36">
        <v>9121</v>
      </c>
      <c r="F547" s="34">
        <v>10712311</v>
      </c>
      <c r="G547" s="50" t="s">
        <v>793</v>
      </c>
      <c r="H547" s="114">
        <v>22916667</v>
      </c>
      <c r="I547" s="264"/>
      <c r="J547" s="114"/>
      <c r="K547" s="99">
        <f t="shared" si="8"/>
        <v>22916667</v>
      </c>
      <c r="L547" s="198"/>
    </row>
    <row r="548" spans="1:12" ht="102" hidden="1" x14ac:dyDescent="0.35">
      <c r="A548" s="23">
        <v>23010122</v>
      </c>
      <c r="B548" s="435" t="s">
        <v>2893</v>
      </c>
      <c r="C548" s="23">
        <v>70713</v>
      </c>
      <c r="D548" s="46">
        <v>40000010102</v>
      </c>
      <c r="E548" s="25">
        <v>9121</v>
      </c>
      <c r="F548" s="23">
        <v>10720411</v>
      </c>
      <c r="G548" s="47" t="s">
        <v>794</v>
      </c>
      <c r="H548" s="106">
        <v>22916667</v>
      </c>
      <c r="I548" s="260"/>
      <c r="J548" s="106"/>
      <c r="K548" s="99">
        <f t="shared" si="8"/>
        <v>22916667</v>
      </c>
      <c r="L548" s="199"/>
    </row>
    <row r="549" spans="1:12" ht="102" hidden="1" x14ac:dyDescent="0.35">
      <c r="A549" s="23">
        <v>23010122</v>
      </c>
      <c r="B549" s="435" t="s">
        <v>2893</v>
      </c>
      <c r="C549" s="23">
        <v>70713</v>
      </c>
      <c r="D549" s="46">
        <v>40000010102</v>
      </c>
      <c r="E549" s="25">
        <v>9121</v>
      </c>
      <c r="F549" s="23">
        <v>10720501</v>
      </c>
      <c r="G549" s="47" t="s">
        <v>795</v>
      </c>
      <c r="H549" s="106">
        <v>22916667</v>
      </c>
      <c r="I549" s="260"/>
      <c r="J549" s="106"/>
      <c r="K549" s="99">
        <f t="shared" si="8"/>
        <v>22916667</v>
      </c>
      <c r="L549" s="199"/>
    </row>
    <row r="550" spans="1:12" ht="102" hidden="1" x14ac:dyDescent="0.35">
      <c r="A550" s="23">
        <v>23010122</v>
      </c>
      <c r="B550" s="435" t="s">
        <v>2893</v>
      </c>
      <c r="C550" s="23">
        <v>70721</v>
      </c>
      <c r="D550" s="46">
        <v>40000010102</v>
      </c>
      <c r="E550" s="25">
        <v>9121</v>
      </c>
      <c r="F550" s="23">
        <v>10720601</v>
      </c>
      <c r="G550" s="47" t="s">
        <v>796</v>
      </c>
      <c r="H550" s="106">
        <v>22916667</v>
      </c>
      <c r="I550" s="260"/>
      <c r="J550" s="106"/>
      <c r="K550" s="99">
        <f t="shared" si="8"/>
        <v>22916667</v>
      </c>
      <c r="L550" s="199"/>
    </row>
    <row r="551" spans="1:12" ht="102" hidden="1" x14ac:dyDescent="0.35">
      <c r="A551" s="23">
        <v>23010122</v>
      </c>
      <c r="B551" s="435" t="s">
        <v>2893</v>
      </c>
      <c r="C551" s="23">
        <v>70713</v>
      </c>
      <c r="D551" s="46">
        <v>40000010102</v>
      </c>
      <c r="E551" s="25">
        <v>9121</v>
      </c>
      <c r="F551" s="23">
        <v>10720702</v>
      </c>
      <c r="G551" s="47" t="s">
        <v>797</v>
      </c>
      <c r="H551" s="106">
        <v>22916667</v>
      </c>
      <c r="I551" s="260"/>
      <c r="J551" s="106"/>
      <c r="K551" s="99">
        <f t="shared" si="8"/>
        <v>22916667</v>
      </c>
      <c r="L551" s="199"/>
    </row>
    <row r="552" spans="1:12" ht="102" hidden="1" x14ac:dyDescent="0.35">
      <c r="A552" s="23">
        <v>23010122</v>
      </c>
      <c r="B552" s="435" t="s">
        <v>2893</v>
      </c>
      <c r="C552" s="23">
        <v>70713</v>
      </c>
      <c r="D552" s="46">
        <v>40000010102</v>
      </c>
      <c r="E552" s="25">
        <v>9121</v>
      </c>
      <c r="F552" s="23">
        <v>10720801</v>
      </c>
      <c r="G552" s="47" t="s">
        <v>798</v>
      </c>
      <c r="H552" s="106">
        <v>22916667</v>
      </c>
      <c r="I552" s="260"/>
      <c r="J552" s="106"/>
      <c r="K552" s="99">
        <f t="shared" si="8"/>
        <v>22916667</v>
      </c>
      <c r="L552" s="199"/>
    </row>
    <row r="553" spans="1:12" ht="102" hidden="1" x14ac:dyDescent="0.35">
      <c r="A553" s="23">
        <v>23010122</v>
      </c>
      <c r="B553" s="435" t="s">
        <v>2893</v>
      </c>
      <c r="C553" s="23">
        <v>70713</v>
      </c>
      <c r="D553" s="46">
        <v>40000010102</v>
      </c>
      <c r="E553" s="25">
        <v>9121</v>
      </c>
      <c r="F553" s="23">
        <v>10721309</v>
      </c>
      <c r="G553" s="47" t="s">
        <v>799</v>
      </c>
      <c r="H553" s="106">
        <v>22916667</v>
      </c>
      <c r="I553" s="260"/>
      <c r="J553" s="106"/>
      <c r="K553" s="99">
        <f t="shared" si="8"/>
        <v>22916667</v>
      </c>
      <c r="L553" s="199"/>
    </row>
    <row r="554" spans="1:12" ht="102" hidden="1" x14ac:dyDescent="0.35">
      <c r="A554" s="23">
        <v>23010122</v>
      </c>
      <c r="B554" s="435" t="s">
        <v>2893</v>
      </c>
      <c r="C554" s="23">
        <v>70713</v>
      </c>
      <c r="D554" s="46">
        <v>40000010102</v>
      </c>
      <c r="E554" s="25">
        <v>9121</v>
      </c>
      <c r="F554" s="23">
        <v>10722009</v>
      </c>
      <c r="G554" s="47" t="s">
        <v>800</v>
      </c>
      <c r="H554" s="106">
        <v>22916667</v>
      </c>
      <c r="I554" s="260"/>
      <c r="J554" s="106"/>
      <c r="K554" s="99">
        <f t="shared" si="8"/>
        <v>22916667</v>
      </c>
      <c r="L554" s="199"/>
    </row>
    <row r="555" spans="1:12" ht="102" hidden="1" x14ac:dyDescent="0.35">
      <c r="A555" s="23">
        <v>23010122</v>
      </c>
      <c r="B555" s="435" t="s">
        <v>2893</v>
      </c>
      <c r="C555" s="23">
        <v>70713</v>
      </c>
      <c r="D555" s="46">
        <v>40000010102</v>
      </c>
      <c r="E555" s="25">
        <v>9121</v>
      </c>
      <c r="F555" s="23">
        <v>10730104</v>
      </c>
      <c r="G555" s="47" t="s">
        <v>801</v>
      </c>
      <c r="H555" s="106">
        <v>22916667</v>
      </c>
      <c r="I555" s="260"/>
      <c r="J555" s="106"/>
      <c r="K555" s="99">
        <f t="shared" si="8"/>
        <v>22916667</v>
      </c>
      <c r="L555" s="199"/>
    </row>
    <row r="556" spans="1:12" ht="102" hidden="1" x14ac:dyDescent="0.35">
      <c r="A556" s="23">
        <v>23010122</v>
      </c>
      <c r="B556" s="435" t="s">
        <v>2893</v>
      </c>
      <c r="C556" s="23">
        <v>70713</v>
      </c>
      <c r="D556" s="46">
        <v>40000010102</v>
      </c>
      <c r="E556" s="25">
        <v>9121</v>
      </c>
      <c r="F556" s="23">
        <v>10730203</v>
      </c>
      <c r="G556" s="47" t="s">
        <v>802</v>
      </c>
      <c r="H556" s="106">
        <v>22916667</v>
      </c>
      <c r="I556" s="260"/>
      <c r="J556" s="106"/>
      <c r="K556" s="99">
        <f t="shared" si="8"/>
        <v>22916667</v>
      </c>
      <c r="L556" s="199"/>
    </row>
    <row r="557" spans="1:12" ht="102" hidden="1" x14ac:dyDescent="0.35">
      <c r="A557" s="23">
        <v>23010122</v>
      </c>
      <c r="B557" s="435" t="s">
        <v>2893</v>
      </c>
      <c r="C557" s="23">
        <v>70713</v>
      </c>
      <c r="D557" s="46">
        <v>40000010102</v>
      </c>
      <c r="E557" s="25">
        <v>9121</v>
      </c>
      <c r="F557" s="23">
        <v>10730311</v>
      </c>
      <c r="G557" s="47" t="s">
        <v>803</v>
      </c>
      <c r="H557" s="106">
        <v>22916667</v>
      </c>
      <c r="I557" s="260"/>
      <c r="J557" s="106"/>
      <c r="K557" s="99">
        <f t="shared" si="8"/>
        <v>22916667</v>
      </c>
      <c r="L557" s="199"/>
    </row>
    <row r="558" spans="1:12" ht="102" hidden="1" x14ac:dyDescent="0.35">
      <c r="A558" s="23">
        <v>23010122</v>
      </c>
      <c r="B558" s="435" t="s">
        <v>2893</v>
      </c>
      <c r="C558" s="23">
        <v>70713</v>
      </c>
      <c r="D558" s="46">
        <v>40000010102</v>
      </c>
      <c r="E558" s="25">
        <v>9121</v>
      </c>
      <c r="F558" s="23">
        <v>10731408</v>
      </c>
      <c r="G558" s="47" t="s">
        <v>804</v>
      </c>
      <c r="H558" s="106">
        <v>22916667</v>
      </c>
      <c r="I558" s="260"/>
      <c r="J558" s="106"/>
      <c r="K558" s="99">
        <f t="shared" si="8"/>
        <v>22916667</v>
      </c>
      <c r="L558" s="199"/>
    </row>
    <row r="559" spans="1:12" ht="102" hidden="1" x14ac:dyDescent="0.35">
      <c r="A559" s="23">
        <v>23010122</v>
      </c>
      <c r="B559" s="435" t="s">
        <v>2893</v>
      </c>
      <c r="C559" s="23">
        <v>70713</v>
      </c>
      <c r="D559" s="46">
        <v>40000010102</v>
      </c>
      <c r="E559" s="25">
        <v>9121</v>
      </c>
      <c r="F559" s="23">
        <v>10731511</v>
      </c>
      <c r="G559" s="47" t="s">
        <v>805</v>
      </c>
      <c r="H559" s="106">
        <v>22916667</v>
      </c>
      <c r="I559" s="260"/>
      <c r="J559" s="106"/>
      <c r="K559" s="99">
        <f t="shared" si="8"/>
        <v>22916667</v>
      </c>
      <c r="L559" s="199"/>
    </row>
    <row r="560" spans="1:12" ht="102" hidden="1" x14ac:dyDescent="0.35">
      <c r="A560" s="23">
        <v>23010122</v>
      </c>
      <c r="B560" s="435" t="s">
        <v>2893</v>
      </c>
      <c r="C560" s="23">
        <v>70713</v>
      </c>
      <c r="D560" s="46">
        <v>40000010102</v>
      </c>
      <c r="E560" s="25">
        <v>9121</v>
      </c>
      <c r="F560" s="23">
        <v>10731607</v>
      </c>
      <c r="G560" s="47" t="s">
        <v>806</v>
      </c>
      <c r="H560" s="106">
        <v>22916667</v>
      </c>
      <c r="I560" s="260"/>
      <c r="J560" s="106"/>
      <c r="K560" s="99">
        <f t="shared" si="8"/>
        <v>22916667</v>
      </c>
      <c r="L560" s="199"/>
    </row>
    <row r="561" spans="1:12" ht="102" hidden="1" x14ac:dyDescent="0.35">
      <c r="A561" s="23">
        <v>23010122</v>
      </c>
      <c r="B561" s="435" t="s">
        <v>2893</v>
      </c>
      <c r="C561" s="23">
        <v>70713</v>
      </c>
      <c r="D561" s="46">
        <v>40000010102</v>
      </c>
      <c r="E561" s="25">
        <v>9121</v>
      </c>
      <c r="F561" s="23">
        <v>10731710</v>
      </c>
      <c r="G561" s="47" t="s">
        <v>807</v>
      </c>
      <c r="H561" s="106">
        <v>22916667</v>
      </c>
      <c r="I561" s="260"/>
      <c r="J561" s="106"/>
      <c r="K561" s="99">
        <f t="shared" si="8"/>
        <v>22916667</v>
      </c>
      <c r="L561" s="199"/>
    </row>
    <row r="562" spans="1:12" ht="102" hidden="1" x14ac:dyDescent="0.35">
      <c r="A562" s="23">
        <v>23010122</v>
      </c>
      <c r="B562" s="435" t="s">
        <v>2893</v>
      </c>
      <c r="C562" s="23">
        <v>70713</v>
      </c>
      <c r="D562" s="46">
        <v>40000010102</v>
      </c>
      <c r="E562" s="25">
        <v>9121</v>
      </c>
      <c r="F562" s="23">
        <v>10731808</v>
      </c>
      <c r="G562" s="47" t="s">
        <v>808</v>
      </c>
      <c r="H562" s="106">
        <v>22916667</v>
      </c>
      <c r="I562" s="260"/>
      <c r="J562" s="106"/>
      <c r="K562" s="99">
        <f t="shared" si="8"/>
        <v>22916667</v>
      </c>
      <c r="L562" s="199"/>
    </row>
    <row r="563" spans="1:12" ht="102" hidden="1" x14ac:dyDescent="0.35">
      <c r="A563" s="23">
        <v>23010122</v>
      </c>
      <c r="B563" s="435" t="s">
        <v>2893</v>
      </c>
      <c r="C563" s="23">
        <v>70713</v>
      </c>
      <c r="D563" s="46">
        <v>40000010102</v>
      </c>
      <c r="E563" s="25">
        <v>9121</v>
      </c>
      <c r="F563" s="23">
        <v>10731908</v>
      </c>
      <c r="G563" s="47" t="s">
        <v>809</v>
      </c>
      <c r="H563" s="106">
        <v>22916667</v>
      </c>
      <c r="I563" s="260"/>
      <c r="J563" s="106"/>
      <c r="K563" s="99">
        <f t="shared" si="8"/>
        <v>22916667</v>
      </c>
      <c r="L563" s="199"/>
    </row>
    <row r="564" spans="1:12" ht="76.5" x14ac:dyDescent="0.35">
      <c r="A564" s="54">
        <v>23010122</v>
      </c>
      <c r="B564" s="435" t="s">
        <v>2893</v>
      </c>
      <c r="C564" s="54">
        <v>70713</v>
      </c>
      <c r="D564" s="75">
        <v>40000010102</v>
      </c>
      <c r="E564" s="56">
        <v>3101</v>
      </c>
      <c r="F564" s="54">
        <v>10720500</v>
      </c>
      <c r="G564" s="86" t="s">
        <v>810</v>
      </c>
      <c r="H564" s="117">
        <v>10000000</v>
      </c>
      <c r="I564" s="263"/>
      <c r="J564" s="118"/>
      <c r="K564" s="130">
        <f t="shared" si="8"/>
        <v>10000000</v>
      </c>
      <c r="L564" s="204" t="s">
        <v>2555</v>
      </c>
    </row>
    <row r="565" spans="1:12" ht="51" hidden="1" x14ac:dyDescent="0.35">
      <c r="A565" s="23">
        <v>23010122</v>
      </c>
      <c r="B565" s="435" t="s">
        <v>2893</v>
      </c>
      <c r="C565" s="23">
        <v>70713</v>
      </c>
      <c r="D565" s="46">
        <v>40000010102</v>
      </c>
      <c r="E565" s="25">
        <v>3101</v>
      </c>
      <c r="F565" s="23">
        <v>10720501</v>
      </c>
      <c r="G565" s="47" t="s">
        <v>811</v>
      </c>
      <c r="H565" s="106">
        <v>10000000</v>
      </c>
      <c r="I565" s="260"/>
      <c r="J565" s="106"/>
      <c r="K565" s="99">
        <f t="shared" si="8"/>
        <v>10000000</v>
      </c>
      <c r="L565" s="199"/>
    </row>
    <row r="566" spans="1:12" ht="51" hidden="1" x14ac:dyDescent="0.35">
      <c r="A566" s="23">
        <v>23010122</v>
      </c>
      <c r="B566" s="435" t="s">
        <v>2893</v>
      </c>
      <c r="C566" s="23">
        <v>70713</v>
      </c>
      <c r="D566" s="46">
        <v>40000010102</v>
      </c>
      <c r="E566" s="25">
        <v>3101</v>
      </c>
      <c r="F566" s="23">
        <v>10710904</v>
      </c>
      <c r="G566" s="47" t="s">
        <v>812</v>
      </c>
      <c r="H566" s="106">
        <v>10000000</v>
      </c>
      <c r="I566" s="260"/>
      <c r="J566" s="106"/>
      <c r="K566" s="99">
        <f t="shared" si="8"/>
        <v>10000000</v>
      </c>
      <c r="L566" s="199"/>
    </row>
    <row r="567" spans="1:12" ht="76.5" x14ac:dyDescent="0.35">
      <c r="A567" s="54">
        <v>23010122</v>
      </c>
      <c r="B567" s="435" t="s">
        <v>2893</v>
      </c>
      <c r="C567" s="54">
        <v>70713</v>
      </c>
      <c r="D567" s="75">
        <v>40000010102</v>
      </c>
      <c r="E567" s="56">
        <v>3101</v>
      </c>
      <c r="F567" s="54">
        <v>10721300</v>
      </c>
      <c r="G567" s="86" t="s">
        <v>813</v>
      </c>
      <c r="H567" s="117">
        <v>30000000</v>
      </c>
      <c r="I567" s="263"/>
      <c r="J567" s="118"/>
      <c r="K567" s="130">
        <f t="shared" si="8"/>
        <v>30000000</v>
      </c>
      <c r="L567" s="204" t="s">
        <v>2555</v>
      </c>
    </row>
    <row r="568" spans="1:12" ht="102" x14ac:dyDescent="0.35">
      <c r="A568" s="54">
        <v>23010122</v>
      </c>
      <c r="B568" s="435" t="s">
        <v>2893</v>
      </c>
      <c r="C568" s="54">
        <v>70713</v>
      </c>
      <c r="D568" s="75">
        <v>40000010102</v>
      </c>
      <c r="E568" s="54">
        <v>13101</v>
      </c>
      <c r="F568" s="54">
        <v>10721300</v>
      </c>
      <c r="G568" s="86" t="s">
        <v>814</v>
      </c>
      <c r="H568" s="117">
        <v>35000000</v>
      </c>
      <c r="I568" s="263"/>
      <c r="J568" s="118"/>
      <c r="K568" s="130">
        <f t="shared" si="8"/>
        <v>35000000</v>
      </c>
      <c r="L568" s="204" t="s">
        <v>2555</v>
      </c>
    </row>
    <row r="569" spans="1:12" ht="102" x14ac:dyDescent="0.35">
      <c r="A569" s="54">
        <v>23010122</v>
      </c>
      <c r="B569" s="435" t="s">
        <v>2893</v>
      </c>
      <c r="C569" s="54">
        <v>70713</v>
      </c>
      <c r="D569" s="75">
        <v>40000010102</v>
      </c>
      <c r="E569" s="56">
        <v>3101</v>
      </c>
      <c r="F569" s="54">
        <v>10720501</v>
      </c>
      <c r="G569" s="86" t="s">
        <v>815</v>
      </c>
      <c r="H569" s="117">
        <v>3333333</v>
      </c>
      <c r="I569" s="263"/>
      <c r="J569" s="118"/>
      <c r="K569" s="130">
        <f t="shared" si="8"/>
        <v>3333333</v>
      </c>
      <c r="L569" s="204" t="s">
        <v>2555</v>
      </c>
    </row>
    <row r="570" spans="1:12" ht="102" hidden="1" x14ac:dyDescent="0.35">
      <c r="A570" s="23">
        <v>23010122</v>
      </c>
      <c r="B570" s="435" t="s">
        <v>2893</v>
      </c>
      <c r="C570" s="23">
        <v>70713</v>
      </c>
      <c r="D570" s="46">
        <v>40000010102</v>
      </c>
      <c r="E570" s="25">
        <v>3101</v>
      </c>
      <c r="F570" s="23">
        <v>10710904</v>
      </c>
      <c r="G570" s="47" t="s">
        <v>816</v>
      </c>
      <c r="H570" s="106">
        <v>3333333</v>
      </c>
      <c r="I570" s="260"/>
      <c r="J570" s="106"/>
      <c r="K570" s="99">
        <f t="shared" si="8"/>
        <v>3333333</v>
      </c>
      <c r="L570" s="199"/>
    </row>
    <row r="571" spans="1:12" ht="102" hidden="1" x14ac:dyDescent="0.35">
      <c r="A571" s="23">
        <v>23010122</v>
      </c>
      <c r="B571" s="435" t="s">
        <v>2893</v>
      </c>
      <c r="C571" s="23">
        <v>70713</v>
      </c>
      <c r="D571" s="46">
        <v>40000010102</v>
      </c>
      <c r="E571" s="25">
        <v>3101</v>
      </c>
      <c r="F571" s="23">
        <v>10711101</v>
      </c>
      <c r="G571" s="47" t="s">
        <v>817</v>
      </c>
      <c r="H571" s="106">
        <v>3333333</v>
      </c>
      <c r="I571" s="260"/>
      <c r="J571" s="106"/>
      <c r="K571" s="99">
        <f t="shared" si="8"/>
        <v>3333333</v>
      </c>
      <c r="L571" s="199"/>
    </row>
    <row r="572" spans="1:12" ht="102" hidden="1" x14ac:dyDescent="0.35">
      <c r="A572" s="23">
        <v>23010122</v>
      </c>
      <c r="B572" s="435" t="s">
        <v>2893</v>
      </c>
      <c r="C572" s="23">
        <v>70713</v>
      </c>
      <c r="D572" s="46">
        <v>40000010102</v>
      </c>
      <c r="E572" s="25">
        <v>3101</v>
      </c>
      <c r="F572" s="23">
        <v>10720702</v>
      </c>
      <c r="G572" s="47" t="s">
        <v>818</v>
      </c>
      <c r="H572" s="106">
        <v>3333333</v>
      </c>
      <c r="I572" s="260"/>
      <c r="J572" s="106"/>
      <c r="K572" s="99">
        <f t="shared" si="8"/>
        <v>3333333</v>
      </c>
      <c r="L572" s="199"/>
    </row>
    <row r="573" spans="1:12" ht="102" hidden="1" x14ac:dyDescent="0.35">
      <c r="A573" s="23">
        <v>23010122</v>
      </c>
      <c r="B573" s="435" t="s">
        <v>2893</v>
      </c>
      <c r="C573" s="23">
        <v>70713</v>
      </c>
      <c r="D573" s="46">
        <v>40000010102</v>
      </c>
      <c r="E573" s="25">
        <v>3101</v>
      </c>
      <c r="F573" s="23">
        <v>10731607</v>
      </c>
      <c r="G573" s="47" t="s">
        <v>819</v>
      </c>
      <c r="H573" s="106">
        <v>3333333</v>
      </c>
      <c r="I573" s="260"/>
      <c r="J573" s="106"/>
      <c r="K573" s="99">
        <f t="shared" si="8"/>
        <v>3333333</v>
      </c>
      <c r="L573" s="199"/>
    </row>
    <row r="574" spans="1:12" ht="102" hidden="1" x14ac:dyDescent="0.35">
      <c r="A574" s="23">
        <v>23010122</v>
      </c>
      <c r="B574" s="435" t="s">
        <v>2893</v>
      </c>
      <c r="C574" s="23">
        <v>70713</v>
      </c>
      <c r="D574" s="46">
        <v>40000010102</v>
      </c>
      <c r="E574" s="25">
        <v>3101</v>
      </c>
      <c r="F574" s="23">
        <v>10731908</v>
      </c>
      <c r="G574" s="47" t="s">
        <v>820</v>
      </c>
      <c r="H574" s="106">
        <v>3333333</v>
      </c>
      <c r="I574" s="260"/>
      <c r="J574" s="106"/>
      <c r="K574" s="99">
        <f t="shared" si="8"/>
        <v>3333333</v>
      </c>
      <c r="L574" s="199"/>
    </row>
    <row r="575" spans="1:12" ht="76.5" x14ac:dyDescent="0.35">
      <c r="A575" s="54">
        <v>23010122</v>
      </c>
      <c r="B575" s="435" t="s">
        <v>2893</v>
      </c>
      <c r="C575" s="54">
        <v>70713</v>
      </c>
      <c r="D575" s="75">
        <v>40000010102</v>
      </c>
      <c r="E575" s="56">
        <v>3101</v>
      </c>
      <c r="F575" s="54">
        <v>10710904</v>
      </c>
      <c r="G575" s="86" t="s">
        <v>821</v>
      </c>
      <c r="H575" s="117">
        <v>434783</v>
      </c>
      <c r="I575" s="263"/>
      <c r="J575" s="118"/>
      <c r="K575" s="130">
        <f t="shared" si="8"/>
        <v>434783</v>
      </c>
      <c r="L575" s="204" t="s">
        <v>2555</v>
      </c>
    </row>
    <row r="576" spans="1:12" ht="76.5" hidden="1" x14ac:dyDescent="0.35">
      <c r="A576" s="23">
        <v>23010122</v>
      </c>
      <c r="B576" s="435" t="s">
        <v>2893</v>
      </c>
      <c r="C576" s="23">
        <v>70713</v>
      </c>
      <c r="D576" s="46">
        <v>40000010102</v>
      </c>
      <c r="E576" s="25">
        <v>3101</v>
      </c>
      <c r="F576" s="23">
        <v>10711011</v>
      </c>
      <c r="G576" s="26" t="s">
        <v>822</v>
      </c>
      <c r="H576" s="106">
        <v>434783</v>
      </c>
      <c r="I576" s="260"/>
      <c r="J576" s="106"/>
      <c r="K576" s="99">
        <f t="shared" si="8"/>
        <v>434783</v>
      </c>
      <c r="L576" s="199"/>
    </row>
    <row r="577" spans="1:12" ht="76.5" hidden="1" x14ac:dyDescent="0.35">
      <c r="A577" s="23">
        <v>23010122</v>
      </c>
      <c r="B577" s="435" t="s">
        <v>2893</v>
      </c>
      <c r="C577" s="23">
        <v>70713</v>
      </c>
      <c r="D577" s="46">
        <v>40000010102</v>
      </c>
      <c r="E577" s="25">
        <v>3101</v>
      </c>
      <c r="F577" s="23">
        <v>10711101</v>
      </c>
      <c r="G577" s="26" t="s">
        <v>823</v>
      </c>
      <c r="H577" s="106">
        <v>434783</v>
      </c>
      <c r="I577" s="260"/>
      <c r="J577" s="106"/>
      <c r="K577" s="99">
        <f t="shared" si="8"/>
        <v>434783</v>
      </c>
      <c r="L577" s="199"/>
    </row>
    <row r="578" spans="1:12" ht="76.5" hidden="1" x14ac:dyDescent="0.35">
      <c r="A578" s="23">
        <v>23010122</v>
      </c>
      <c r="B578" s="435" t="s">
        <v>2893</v>
      </c>
      <c r="C578" s="23">
        <v>70713</v>
      </c>
      <c r="D578" s="46">
        <v>40000010102</v>
      </c>
      <c r="E578" s="25">
        <v>3101</v>
      </c>
      <c r="F578" s="23">
        <v>10711201</v>
      </c>
      <c r="G578" s="26" t="s">
        <v>824</v>
      </c>
      <c r="H578" s="106">
        <v>434783</v>
      </c>
      <c r="I578" s="260"/>
      <c r="J578" s="106"/>
      <c r="K578" s="99">
        <f t="shared" si="8"/>
        <v>434783</v>
      </c>
      <c r="L578" s="199"/>
    </row>
    <row r="579" spans="1:12" ht="76.5" hidden="1" x14ac:dyDescent="0.35">
      <c r="A579" s="34">
        <v>23010122</v>
      </c>
      <c r="B579" s="435" t="s">
        <v>2893</v>
      </c>
      <c r="C579" s="34">
        <v>70713</v>
      </c>
      <c r="D579" s="49">
        <v>40000010102</v>
      </c>
      <c r="E579" s="36">
        <v>3101</v>
      </c>
      <c r="F579" s="34">
        <v>10712109</v>
      </c>
      <c r="G579" s="50" t="s">
        <v>825</v>
      </c>
      <c r="H579" s="114">
        <v>434783</v>
      </c>
      <c r="I579" s="264"/>
      <c r="J579" s="114"/>
      <c r="K579" s="99">
        <f t="shared" ref="K579:K642" si="9">SUM(H579,J579)</f>
        <v>434783</v>
      </c>
      <c r="L579" s="198"/>
    </row>
    <row r="580" spans="1:12" ht="76.5" hidden="1" x14ac:dyDescent="0.35">
      <c r="A580" s="23">
        <v>23010122</v>
      </c>
      <c r="B580" s="435" t="s">
        <v>2893</v>
      </c>
      <c r="C580" s="23">
        <v>70713</v>
      </c>
      <c r="D580" s="46">
        <v>40000010102</v>
      </c>
      <c r="E580" s="25">
        <v>3101</v>
      </c>
      <c r="F580" s="23">
        <v>10712203</v>
      </c>
      <c r="G580" s="26" t="s">
        <v>826</v>
      </c>
      <c r="H580" s="106">
        <v>434783</v>
      </c>
      <c r="I580" s="260"/>
      <c r="J580" s="106"/>
      <c r="K580" s="99">
        <f t="shared" si="9"/>
        <v>434783</v>
      </c>
      <c r="L580" s="199"/>
    </row>
    <row r="581" spans="1:12" ht="76.5" hidden="1" x14ac:dyDescent="0.35">
      <c r="A581" s="23">
        <v>23010122</v>
      </c>
      <c r="B581" s="435" t="s">
        <v>2893</v>
      </c>
      <c r="C581" s="23">
        <v>70713</v>
      </c>
      <c r="D581" s="46">
        <v>40000010102</v>
      </c>
      <c r="E581" s="25">
        <v>3101</v>
      </c>
      <c r="F581" s="23">
        <v>10712311</v>
      </c>
      <c r="G581" s="26" t="s">
        <v>827</v>
      </c>
      <c r="H581" s="106">
        <v>434783</v>
      </c>
      <c r="I581" s="260"/>
      <c r="J581" s="106"/>
      <c r="K581" s="99">
        <f t="shared" si="9"/>
        <v>434783</v>
      </c>
      <c r="L581" s="199"/>
    </row>
    <row r="582" spans="1:12" ht="76.5" hidden="1" x14ac:dyDescent="0.35">
      <c r="A582" s="23">
        <v>23010122</v>
      </c>
      <c r="B582" s="435" t="s">
        <v>2893</v>
      </c>
      <c r="C582" s="23">
        <v>70713</v>
      </c>
      <c r="D582" s="46">
        <v>40000010102</v>
      </c>
      <c r="E582" s="25">
        <v>3101</v>
      </c>
      <c r="F582" s="23">
        <v>10720411</v>
      </c>
      <c r="G582" s="26" t="s">
        <v>828</v>
      </c>
      <c r="H582" s="106">
        <v>434783</v>
      </c>
      <c r="I582" s="260"/>
      <c r="J582" s="106"/>
      <c r="K582" s="99">
        <f t="shared" si="9"/>
        <v>434783</v>
      </c>
      <c r="L582" s="199"/>
    </row>
    <row r="583" spans="1:12" ht="76.5" hidden="1" x14ac:dyDescent="0.35">
      <c r="A583" s="23">
        <v>23010122</v>
      </c>
      <c r="B583" s="435" t="s">
        <v>2893</v>
      </c>
      <c r="C583" s="23">
        <v>70713</v>
      </c>
      <c r="D583" s="46">
        <v>40000010102</v>
      </c>
      <c r="E583" s="25">
        <v>3101</v>
      </c>
      <c r="F583" s="23">
        <v>10720501</v>
      </c>
      <c r="G583" s="26" t="s">
        <v>829</v>
      </c>
      <c r="H583" s="106">
        <v>434783</v>
      </c>
      <c r="I583" s="260"/>
      <c r="J583" s="106"/>
      <c r="K583" s="99">
        <f t="shared" si="9"/>
        <v>434783</v>
      </c>
      <c r="L583" s="199"/>
    </row>
    <row r="584" spans="1:12" ht="76.5" hidden="1" x14ac:dyDescent="0.35">
      <c r="A584" s="23">
        <v>23010122</v>
      </c>
      <c r="B584" s="435" t="s">
        <v>2893</v>
      </c>
      <c r="C584" s="23">
        <v>70713</v>
      </c>
      <c r="D584" s="46">
        <v>40000010102</v>
      </c>
      <c r="E584" s="25">
        <v>3101</v>
      </c>
      <c r="F584" s="23">
        <v>10720601</v>
      </c>
      <c r="G584" s="26" t="s">
        <v>830</v>
      </c>
      <c r="H584" s="106">
        <v>434783</v>
      </c>
      <c r="I584" s="260"/>
      <c r="J584" s="106"/>
      <c r="K584" s="99">
        <f t="shared" si="9"/>
        <v>434783</v>
      </c>
      <c r="L584" s="199"/>
    </row>
    <row r="585" spans="1:12" ht="76.5" hidden="1" x14ac:dyDescent="0.35">
      <c r="A585" s="23">
        <v>23010122</v>
      </c>
      <c r="B585" s="435" t="s">
        <v>2893</v>
      </c>
      <c r="C585" s="23">
        <v>70713</v>
      </c>
      <c r="D585" s="46">
        <v>40000010102</v>
      </c>
      <c r="E585" s="25">
        <v>3101</v>
      </c>
      <c r="F585" s="23">
        <v>10720702</v>
      </c>
      <c r="G585" s="26" t="s">
        <v>831</v>
      </c>
      <c r="H585" s="106">
        <v>434783</v>
      </c>
      <c r="I585" s="260"/>
      <c r="J585" s="106"/>
      <c r="K585" s="99">
        <f t="shared" si="9"/>
        <v>434783</v>
      </c>
      <c r="L585" s="199"/>
    </row>
    <row r="586" spans="1:12" ht="76.5" hidden="1" x14ac:dyDescent="0.35">
      <c r="A586" s="23">
        <v>23010122</v>
      </c>
      <c r="B586" s="435" t="s">
        <v>2893</v>
      </c>
      <c r="C586" s="23">
        <v>70713</v>
      </c>
      <c r="D586" s="46">
        <v>40000010102</v>
      </c>
      <c r="E586" s="25">
        <v>3101</v>
      </c>
      <c r="F586" s="23">
        <v>10720801</v>
      </c>
      <c r="G586" s="26" t="s">
        <v>832</v>
      </c>
      <c r="H586" s="106">
        <v>434783</v>
      </c>
      <c r="I586" s="260"/>
      <c r="J586" s="106"/>
      <c r="K586" s="99">
        <f t="shared" si="9"/>
        <v>434783</v>
      </c>
      <c r="L586" s="199"/>
    </row>
    <row r="587" spans="1:12" ht="76.5" hidden="1" x14ac:dyDescent="0.35">
      <c r="A587" s="23">
        <v>23010122</v>
      </c>
      <c r="B587" s="435" t="s">
        <v>2893</v>
      </c>
      <c r="C587" s="23">
        <v>70713</v>
      </c>
      <c r="D587" s="46">
        <v>40000010102</v>
      </c>
      <c r="E587" s="25">
        <v>3101</v>
      </c>
      <c r="F587" s="23">
        <v>10721309</v>
      </c>
      <c r="G587" s="47" t="s">
        <v>833</v>
      </c>
      <c r="H587" s="106">
        <v>434783</v>
      </c>
      <c r="I587" s="260"/>
      <c r="J587" s="106"/>
      <c r="K587" s="99">
        <f t="shared" si="9"/>
        <v>434783</v>
      </c>
      <c r="L587" s="199"/>
    </row>
    <row r="588" spans="1:12" ht="76.5" hidden="1" x14ac:dyDescent="0.35">
      <c r="A588" s="23">
        <v>23010122</v>
      </c>
      <c r="B588" s="435" t="s">
        <v>2893</v>
      </c>
      <c r="C588" s="23">
        <v>70713</v>
      </c>
      <c r="D588" s="46">
        <v>40000010102</v>
      </c>
      <c r="E588" s="25">
        <v>3101</v>
      </c>
      <c r="F588" s="23">
        <v>10722009</v>
      </c>
      <c r="G588" s="47" t="s">
        <v>834</v>
      </c>
      <c r="H588" s="106">
        <v>434783</v>
      </c>
      <c r="I588" s="260"/>
      <c r="J588" s="106"/>
      <c r="K588" s="99">
        <f t="shared" si="9"/>
        <v>434783</v>
      </c>
      <c r="L588" s="199"/>
    </row>
    <row r="589" spans="1:12" ht="76.5" hidden="1" x14ac:dyDescent="0.35">
      <c r="A589" s="23">
        <v>23010122</v>
      </c>
      <c r="B589" s="435" t="s">
        <v>2893</v>
      </c>
      <c r="C589" s="23">
        <v>70713</v>
      </c>
      <c r="D589" s="46">
        <v>40000010102</v>
      </c>
      <c r="E589" s="25">
        <v>3101</v>
      </c>
      <c r="F589" s="23">
        <v>10730104</v>
      </c>
      <c r="G589" s="26" t="s">
        <v>835</v>
      </c>
      <c r="H589" s="106">
        <v>434783</v>
      </c>
      <c r="I589" s="260"/>
      <c r="J589" s="106"/>
      <c r="K589" s="99">
        <f t="shared" si="9"/>
        <v>434783</v>
      </c>
      <c r="L589" s="199"/>
    </row>
    <row r="590" spans="1:12" ht="76.5" hidden="1" x14ac:dyDescent="0.35">
      <c r="A590" s="23">
        <v>23010122</v>
      </c>
      <c r="B590" s="435" t="s">
        <v>2893</v>
      </c>
      <c r="C590" s="23">
        <v>70713</v>
      </c>
      <c r="D590" s="46">
        <v>40000010102</v>
      </c>
      <c r="E590" s="25">
        <v>3101</v>
      </c>
      <c r="F590" s="23">
        <v>10730203</v>
      </c>
      <c r="G590" s="26" t="s">
        <v>836</v>
      </c>
      <c r="H590" s="106">
        <v>434783</v>
      </c>
      <c r="I590" s="260"/>
      <c r="J590" s="106"/>
      <c r="K590" s="99">
        <f t="shared" si="9"/>
        <v>434783</v>
      </c>
      <c r="L590" s="199"/>
    </row>
    <row r="591" spans="1:12" ht="76.5" hidden="1" x14ac:dyDescent="0.35">
      <c r="A591" s="23">
        <v>23010122</v>
      </c>
      <c r="B591" s="435" t="s">
        <v>2893</v>
      </c>
      <c r="C591" s="23">
        <v>70713</v>
      </c>
      <c r="D591" s="46">
        <v>40000010102</v>
      </c>
      <c r="E591" s="25">
        <v>3101</v>
      </c>
      <c r="F591" s="23">
        <v>10730311</v>
      </c>
      <c r="G591" s="26" t="s">
        <v>837</v>
      </c>
      <c r="H591" s="106">
        <v>434783</v>
      </c>
      <c r="I591" s="260"/>
      <c r="J591" s="106"/>
      <c r="K591" s="99">
        <f t="shared" si="9"/>
        <v>434783</v>
      </c>
      <c r="L591" s="199"/>
    </row>
    <row r="592" spans="1:12" ht="76.5" hidden="1" x14ac:dyDescent="0.35">
      <c r="A592" s="23">
        <v>23010122</v>
      </c>
      <c r="B592" s="435" t="s">
        <v>2893</v>
      </c>
      <c r="C592" s="23">
        <v>70713</v>
      </c>
      <c r="D592" s="46">
        <v>40000010102</v>
      </c>
      <c r="E592" s="25">
        <v>3101</v>
      </c>
      <c r="F592" s="23">
        <v>10731408</v>
      </c>
      <c r="G592" s="47" t="s">
        <v>838</v>
      </c>
      <c r="H592" s="106">
        <v>434783</v>
      </c>
      <c r="I592" s="260"/>
      <c r="J592" s="106"/>
      <c r="K592" s="99">
        <f t="shared" si="9"/>
        <v>434783</v>
      </c>
      <c r="L592" s="199"/>
    </row>
    <row r="593" spans="1:12" ht="76.5" hidden="1" x14ac:dyDescent="0.35">
      <c r="A593" s="23">
        <v>23010122</v>
      </c>
      <c r="B593" s="435" t="s">
        <v>2893</v>
      </c>
      <c r="C593" s="23">
        <v>70713</v>
      </c>
      <c r="D593" s="46">
        <v>40000010102</v>
      </c>
      <c r="E593" s="25">
        <v>3101</v>
      </c>
      <c r="F593" s="23">
        <v>10731511</v>
      </c>
      <c r="G593" s="26" t="s">
        <v>839</v>
      </c>
      <c r="H593" s="106">
        <v>434783</v>
      </c>
      <c r="I593" s="260"/>
      <c r="J593" s="106"/>
      <c r="K593" s="99">
        <f t="shared" si="9"/>
        <v>434783</v>
      </c>
      <c r="L593" s="199"/>
    </row>
    <row r="594" spans="1:12" ht="76.5" hidden="1" x14ac:dyDescent="0.35">
      <c r="A594" s="23">
        <v>23010122</v>
      </c>
      <c r="B594" s="435" t="s">
        <v>2893</v>
      </c>
      <c r="C594" s="23">
        <v>70713</v>
      </c>
      <c r="D594" s="46">
        <v>40000010102</v>
      </c>
      <c r="E594" s="25">
        <v>3101</v>
      </c>
      <c r="F594" s="23">
        <v>10731607</v>
      </c>
      <c r="G594" s="28" t="s">
        <v>840</v>
      </c>
      <c r="H594" s="104">
        <v>434783</v>
      </c>
      <c r="I594" s="266"/>
      <c r="J594" s="104"/>
      <c r="K594" s="626">
        <f t="shared" si="9"/>
        <v>434783</v>
      </c>
      <c r="L594" s="199"/>
    </row>
    <row r="595" spans="1:12" ht="76.5" hidden="1" x14ac:dyDescent="0.35">
      <c r="A595" s="34">
        <v>23010122</v>
      </c>
      <c r="B595" s="435" t="s">
        <v>2893</v>
      </c>
      <c r="C595" s="34">
        <v>70713</v>
      </c>
      <c r="D595" s="49">
        <v>40000010102</v>
      </c>
      <c r="E595" s="36">
        <v>3101</v>
      </c>
      <c r="F595" s="34">
        <v>10731710</v>
      </c>
      <c r="G595" s="37" t="s">
        <v>841</v>
      </c>
      <c r="H595" s="114">
        <v>434783</v>
      </c>
      <c r="I595" s="264"/>
      <c r="J595" s="114"/>
      <c r="K595" s="99">
        <f t="shared" si="9"/>
        <v>434783</v>
      </c>
      <c r="L595" s="198"/>
    </row>
    <row r="596" spans="1:12" ht="76.5" hidden="1" x14ac:dyDescent="0.35">
      <c r="A596" s="23">
        <v>23010122</v>
      </c>
      <c r="B596" s="435" t="s">
        <v>2893</v>
      </c>
      <c r="C596" s="23">
        <v>70713</v>
      </c>
      <c r="D596" s="46">
        <v>40000010102</v>
      </c>
      <c r="E596" s="25">
        <v>3101</v>
      </c>
      <c r="F596" s="23">
        <v>10731808</v>
      </c>
      <c r="G596" s="26" t="s">
        <v>842</v>
      </c>
      <c r="H596" s="106">
        <v>434783</v>
      </c>
      <c r="I596" s="260"/>
      <c r="J596" s="106"/>
      <c r="K596" s="101">
        <f t="shared" si="9"/>
        <v>434783</v>
      </c>
      <c r="L596" s="199"/>
    </row>
    <row r="597" spans="1:12" ht="76.5" hidden="1" x14ac:dyDescent="0.35">
      <c r="A597" s="23">
        <v>23010122</v>
      </c>
      <c r="B597" s="435" t="s">
        <v>2893</v>
      </c>
      <c r="C597" s="23">
        <v>70713</v>
      </c>
      <c r="D597" s="46">
        <v>40000010102</v>
      </c>
      <c r="E597" s="25">
        <v>3101</v>
      </c>
      <c r="F597" s="23">
        <v>10731908</v>
      </c>
      <c r="G597" s="26" t="s">
        <v>843</v>
      </c>
      <c r="H597" s="106">
        <v>434783</v>
      </c>
      <c r="I597" s="260"/>
      <c r="J597" s="106"/>
      <c r="K597" s="101">
        <f t="shared" si="9"/>
        <v>434783</v>
      </c>
      <c r="L597" s="199"/>
    </row>
    <row r="598" spans="1:12" ht="76.5" x14ac:dyDescent="0.35">
      <c r="A598" s="54">
        <v>23010122</v>
      </c>
      <c r="B598" s="435" t="s">
        <v>2893</v>
      </c>
      <c r="C598" s="54">
        <v>70713</v>
      </c>
      <c r="D598" s="75">
        <v>40000010102</v>
      </c>
      <c r="E598" s="56">
        <v>3101</v>
      </c>
      <c r="F598" s="54">
        <v>10721300</v>
      </c>
      <c r="G598" s="86" t="s">
        <v>844</v>
      </c>
      <c r="H598" s="117">
        <v>15000000</v>
      </c>
      <c r="I598" s="263"/>
      <c r="J598" s="118"/>
      <c r="K598" s="117">
        <f t="shared" si="9"/>
        <v>15000000</v>
      </c>
      <c r="L598" s="204" t="s">
        <v>2555</v>
      </c>
    </row>
    <row r="599" spans="1:12" ht="51" x14ac:dyDescent="0.35">
      <c r="A599" s="54">
        <v>23010122</v>
      </c>
      <c r="B599" s="435" t="s">
        <v>2893</v>
      </c>
      <c r="C599" s="54">
        <v>70713</v>
      </c>
      <c r="D599" s="75">
        <v>40000010102</v>
      </c>
      <c r="E599" s="56">
        <v>3101</v>
      </c>
      <c r="F599" s="54">
        <v>10721300</v>
      </c>
      <c r="G599" s="86" t="s">
        <v>845</v>
      </c>
      <c r="H599" s="117">
        <v>5000000</v>
      </c>
      <c r="I599" s="263"/>
      <c r="J599" s="118"/>
      <c r="K599" s="117">
        <f t="shared" si="9"/>
        <v>5000000</v>
      </c>
      <c r="L599" s="204" t="s">
        <v>2555</v>
      </c>
    </row>
    <row r="600" spans="1:12" ht="51" hidden="1" x14ac:dyDescent="0.35">
      <c r="A600" s="275">
        <v>23010122</v>
      </c>
      <c r="B600" s="435" t="s">
        <v>2893</v>
      </c>
      <c r="C600" s="275">
        <v>70713</v>
      </c>
      <c r="D600" s="447" t="s">
        <v>544</v>
      </c>
      <c r="E600" s="453" t="s">
        <v>545</v>
      </c>
      <c r="F600" s="275">
        <v>10721300</v>
      </c>
      <c r="G600" s="462" t="s">
        <v>950</v>
      </c>
      <c r="H600" s="478"/>
      <c r="I600" s="500"/>
      <c r="J600" s="520">
        <v>10000000</v>
      </c>
      <c r="K600" s="478">
        <f t="shared" si="9"/>
        <v>10000000</v>
      </c>
      <c r="L600" s="212"/>
    </row>
    <row r="601" spans="1:12" ht="76.5" hidden="1" x14ac:dyDescent="0.35">
      <c r="A601" s="275">
        <v>23010122</v>
      </c>
      <c r="B601" s="435" t="s">
        <v>2893</v>
      </c>
      <c r="C601" s="275">
        <v>70713</v>
      </c>
      <c r="D601" s="447" t="s">
        <v>544</v>
      </c>
      <c r="E601" s="453" t="s">
        <v>545</v>
      </c>
      <c r="F601" s="275">
        <v>10721300</v>
      </c>
      <c r="G601" s="462" t="s">
        <v>951</v>
      </c>
      <c r="H601" s="478"/>
      <c r="I601" s="500"/>
      <c r="J601" s="520">
        <v>30000000</v>
      </c>
      <c r="K601" s="478">
        <f t="shared" si="9"/>
        <v>30000000</v>
      </c>
      <c r="L601" s="212"/>
    </row>
    <row r="602" spans="1:12" hidden="1" x14ac:dyDescent="0.35">
      <c r="A602" s="23">
        <v>23010122</v>
      </c>
      <c r="B602" s="435" t="s">
        <v>2893</v>
      </c>
      <c r="C602" s="23">
        <v>70740</v>
      </c>
      <c r="D602" s="46" t="s">
        <v>544</v>
      </c>
      <c r="E602" s="25">
        <v>3101</v>
      </c>
      <c r="F602" s="23">
        <v>10721300</v>
      </c>
      <c r="G602" s="26" t="s">
        <v>418</v>
      </c>
      <c r="H602" s="27"/>
      <c r="I602" s="215">
        <v>4804000</v>
      </c>
      <c r="J602" s="41">
        <v>9099800</v>
      </c>
      <c r="K602" s="41">
        <f t="shared" si="9"/>
        <v>9099800</v>
      </c>
      <c r="L602" s="199"/>
    </row>
    <row r="603" spans="1:12" ht="51" hidden="1" x14ac:dyDescent="0.35">
      <c r="A603" s="23">
        <v>23010119</v>
      </c>
      <c r="B603" s="435" t="s">
        <v>2893</v>
      </c>
      <c r="C603" s="23">
        <v>70435</v>
      </c>
      <c r="D603" s="46">
        <v>140000010104</v>
      </c>
      <c r="E603" s="25">
        <v>3101</v>
      </c>
      <c r="F603" s="23">
        <v>10731700</v>
      </c>
      <c r="G603" s="47" t="s">
        <v>567</v>
      </c>
      <c r="H603" s="27">
        <v>4400000</v>
      </c>
      <c r="I603" s="215"/>
      <c r="J603" s="41"/>
      <c r="K603" s="27">
        <f t="shared" si="9"/>
        <v>4400000</v>
      </c>
      <c r="L603" s="199"/>
    </row>
    <row r="604" spans="1:12" ht="51" hidden="1" x14ac:dyDescent="0.35">
      <c r="A604" s="23">
        <v>23010119</v>
      </c>
      <c r="B604" s="435" t="s">
        <v>2893</v>
      </c>
      <c r="C604" s="23">
        <v>70435</v>
      </c>
      <c r="D604" s="46">
        <v>30000020105</v>
      </c>
      <c r="E604" s="25">
        <v>3101</v>
      </c>
      <c r="F604" s="23">
        <v>10721300</v>
      </c>
      <c r="G604" s="47" t="s">
        <v>594</v>
      </c>
      <c r="H604" s="101">
        <v>9376420.1999999993</v>
      </c>
      <c r="I604" s="255">
        <v>4904700</v>
      </c>
      <c r="J604" s="108">
        <v>-4376420</v>
      </c>
      <c r="K604" s="101">
        <f t="shared" si="9"/>
        <v>5000000.1999999993</v>
      </c>
      <c r="L604" s="200"/>
    </row>
    <row r="605" spans="1:12" hidden="1" x14ac:dyDescent="0.35">
      <c r="A605" s="23">
        <v>23010119</v>
      </c>
      <c r="B605" s="435" t="s">
        <v>2893</v>
      </c>
      <c r="C605" s="23">
        <v>70435</v>
      </c>
      <c r="D605" s="46">
        <v>30000020105</v>
      </c>
      <c r="E605" s="25">
        <v>3101</v>
      </c>
      <c r="F605" s="23">
        <v>10721300</v>
      </c>
      <c r="G605" s="26" t="s">
        <v>617</v>
      </c>
      <c r="H605" s="101">
        <v>1500000</v>
      </c>
      <c r="I605" s="255"/>
      <c r="J605" s="106"/>
      <c r="K605" s="101">
        <f t="shared" si="9"/>
        <v>1500000</v>
      </c>
      <c r="L605" s="200"/>
    </row>
    <row r="606" spans="1:12" ht="51" x14ac:dyDescent="0.35">
      <c r="A606" s="54">
        <v>23010119</v>
      </c>
      <c r="B606" s="435" t="s">
        <v>2893</v>
      </c>
      <c r="C606" s="54">
        <v>70435</v>
      </c>
      <c r="D606" s="75">
        <v>140000010101</v>
      </c>
      <c r="E606" s="56">
        <v>3101</v>
      </c>
      <c r="F606" s="54">
        <v>10720501</v>
      </c>
      <c r="G606" s="86" t="s">
        <v>779</v>
      </c>
      <c r="H606" s="117">
        <v>12500000</v>
      </c>
      <c r="I606" s="263"/>
      <c r="J606" s="118"/>
      <c r="K606" s="117">
        <f t="shared" si="9"/>
        <v>12500000</v>
      </c>
      <c r="L606" s="204" t="s">
        <v>2555</v>
      </c>
    </row>
    <row r="607" spans="1:12" ht="51" hidden="1" x14ac:dyDescent="0.35">
      <c r="A607" s="23">
        <v>23010119</v>
      </c>
      <c r="B607" s="435" t="s">
        <v>2893</v>
      </c>
      <c r="C607" s="23">
        <v>70435</v>
      </c>
      <c r="D607" s="46">
        <v>140000010101</v>
      </c>
      <c r="E607" s="25">
        <v>3102</v>
      </c>
      <c r="F607" s="23">
        <v>10731908</v>
      </c>
      <c r="G607" s="47" t="s">
        <v>780</v>
      </c>
      <c r="H607" s="106">
        <v>12500000</v>
      </c>
      <c r="I607" s="260"/>
      <c r="J607" s="106"/>
      <c r="K607" s="101">
        <f t="shared" si="9"/>
        <v>12500000</v>
      </c>
      <c r="L607" s="199"/>
    </row>
    <row r="608" spans="1:12" hidden="1" x14ac:dyDescent="0.35">
      <c r="A608" s="23">
        <v>23010119</v>
      </c>
      <c r="B608" s="435" t="s">
        <v>2893</v>
      </c>
      <c r="C608" s="23">
        <v>70435</v>
      </c>
      <c r="D608" s="46">
        <v>140000010101</v>
      </c>
      <c r="E608" s="25">
        <v>3103</v>
      </c>
      <c r="F608" s="23">
        <v>10710904</v>
      </c>
      <c r="G608" s="120" t="s">
        <v>781</v>
      </c>
      <c r="H608" s="106">
        <v>12500000</v>
      </c>
      <c r="I608" s="260"/>
      <c r="J608" s="106"/>
      <c r="K608" s="101">
        <f t="shared" si="9"/>
        <v>12500000</v>
      </c>
      <c r="L608" s="199"/>
    </row>
    <row r="609" spans="1:12" ht="51" hidden="1" x14ac:dyDescent="0.35">
      <c r="A609" s="23">
        <v>23010119</v>
      </c>
      <c r="B609" s="435" t="s">
        <v>2893</v>
      </c>
      <c r="C609" s="23">
        <v>70435</v>
      </c>
      <c r="D609" s="46">
        <v>140000010101</v>
      </c>
      <c r="E609" s="25">
        <v>3104</v>
      </c>
      <c r="F609" s="23">
        <v>10721300</v>
      </c>
      <c r="G609" s="26" t="s">
        <v>782</v>
      </c>
      <c r="H609" s="106">
        <v>12500000</v>
      </c>
      <c r="I609" s="260"/>
      <c r="J609" s="106"/>
      <c r="K609" s="101">
        <f t="shared" si="9"/>
        <v>12500000</v>
      </c>
      <c r="L609" s="199"/>
    </row>
    <row r="610" spans="1:12" ht="76.5" x14ac:dyDescent="0.35">
      <c r="A610" s="54">
        <v>23010119</v>
      </c>
      <c r="B610" s="435" t="s">
        <v>2893</v>
      </c>
      <c r="C610" s="54">
        <v>70435</v>
      </c>
      <c r="D610" s="75">
        <v>140000010101</v>
      </c>
      <c r="E610" s="56">
        <v>3101</v>
      </c>
      <c r="F610" s="54">
        <v>10721300</v>
      </c>
      <c r="G610" s="57" t="s">
        <v>783</v>
      </c>
      <c r="H610" s="117">
        <v>2000000</v>
      </c>
      <c r="I610" s="263"/>
      <c r="J610" s="118"/>
      <c r="K610" s="117">
        <f t="shared" si="9"/>
        <v>2000000</v>
      </c>
      <c r="L610" s="204" t="s">
        <v>2555</v>
      </c>
    </row>
    <row r="611" spans="1:12" ht="51" x14ac:dyDescent="0.35">
      <c r="A611" s="54">
        <v>23010119</v>
      </c>
      <c r="B611" s="435" t="s">
        <v>2893</v>
      </c>
      <c r="C611" s="54">
        <v>70435</v>
      </c>
      <c r="D611" s="75">
        <v>140000010101</v>
      </c>
      <c r="E611" s="56">
        <v>3101</v>
      </c>
      <c r="F611" s="54">
        <v>10721300</v>
      </c>
      <c r="G611" s="86" t="s">
        <v>784</v>
      </c>
      <c r="H611" s="117">
        <v>20000000</v>
      </c>
      <c r="I611" s="263"/>
      <c r="J611" s="118"/>
      <c r="K611" s="117">
        <f t="shared" si="9"/>
        <v>20000000</v>
      </c>
      <c r="L611" s="204" t="s">
        <v>2555</v>
      </c>
    </row>
    <row r="612" spans="1:12" ht="76.5" x14ac:dyDescent="0.35">
      <c r="A612" s="54">
        <v>23010119</v>
      </c>
      <c r="B612" s="435" t="s">
        <v>2893</v>
      </c>
      <c r="C612" s="54">
        <v>70435</v>
      </c>
      <c r="D612" s="75">
        <v>140000010101</v>
      </c>
      <c r="E612" s="56">
        <v>3101</v>
      </c>
      <c r="F612" s="54">
        <v>10721300</v>
      </c>
      <c r="G612" s="86" t="s">
        <v>785</v>
      </c>
      <c r="H612" s="117">
        <v>30000000</v>
      </c>
      <c r="I612" s="263"/>
      <c r="J612" s="118"/>
      <c r="K612" s="117">
        <f t="shared" si="9"/>
        <v>30000000</v>
      </c>
      <c r="L612" s="204" t="s">
        <v>2555</v>
      </c>
    </row>
    <row r="613" spans="1:12" x14ac:dyDescent="0.35">
      <c r="A613" s="54">
        <v>23010119</v>
      </c>
      <c r="B613" s="435" t="s">
        <v>2893</v>
      </c>
      <c r="C613" s="54">
        <v>70435</v>
      </c>
      <c r="D613" s="75">
        <v>30000020105</v>
      </c>
      <c r="E613" s="56">
        <v>3101</v>
      </c>
      <c r="F613" s="54">
        <v>10721300</v>
      </c>
      <c r="G613" s="57" t="s">
        <v>617</v>
      </c>
      <c r="H613" s="58">
        <v>198450</v>
      </c>
      <c r="I613" s="221"/>
      <c r="J613" s="58"/>
      <c r="K613" s="58">
        <f t="shared" si="9"/>
        <v>198450</v>
      </c>
      <c r="L613" s="204" t="s">
        <v>2557</v>
      </c>
    </row>
    <row r="614" spans="1:12" ht="51" hidden="1" x14ac:dyDescent="0.35">
      <c r="A614" s="23">
        <v>23010118</v>
      </c>
      <c r="B614" s="435" t="s">
        <v>2893</v>
      </c>
      <c r="C614" s="23">
        <v>70460</v>
      </c>
      <c r="D614" s="46">
        <v>110000010102</v>
      </c>
      <c r="E614" s="25">
        <v>3101</v>
      </c>
      <c r="F614" s="23">
        <v>10721300</v>
      </c>
      <c r="G614" s="26" t="s">
        <v>510</v>
      </c>
      <c r="H614" s="67">
        <v>24080</v>
      </c>
      <c r="I614" s="224"/>
      <c r="J614" s="68"/>
      <c r="K614" s="67">
        <f t="shared" si="9"/>
        <v>24080</v>
      </c>
      <c r="L614" s="199"/>
    </row>
    <row r="615" spans="1:12" hidden="1" x14ac:dyDescent="0.35">
      <c r="A615" s="23">
        <v>23010118</v>
      </c>
      <c r="B615" s="435" t="s">
        <v>2893</v>
      </c>
      <c r="C615" s="23">
        <v>70460</v>
      </c>
      <c r="D615" s="46">
        <v>110000010102</v>
      </c>
      <c r="E615" s="25">
        <v>3101</v>
      </c>
      <c r="F615" s="23">
        <v>10721300</v>
      </c>
      <c r="G615" s="26" t="s">
        <v>616</v>
      </c>
      <c r="H615" s="101">
        <v>300000</v>
      </c>
      <c r="I615" s="255"/>
      <c r="J615" s="106"/>
      <c r="K615" s="101">
        <f t="shared" si="9"/>
        <v>300000</v>
      </c>
      <c r="L615" s="200"/>
    </row>
    <row r="616" spans="1:12" x14ac:dyDescent="0.35">
      <c r="A616" s="54">
        <v>23010118</v>
      </c>
      <c r="B616" s="435" t="s">
        <v>2893</v>
      </c>
      <c r="C616" s="54">
        <v>70460</v>
      </c>
      <c r="D616" s="75">
        <v>110000010102</v>
      </c>
      <c r="E616" s="56">
        <v>3101</v>
      </c>
      <c r="F616" s="54">
        <v>10721300</v>
      </c>
      <c r="G616" s="57" t="s">
        <v>276</v>
      </c>
      <c r="H616" s="117">
        <v>100000</v>
      </c>
      <c r="I616" s="263"/>
      <c r="J616" s="118"/>
      <c r="K616" s="117">
        <f t="shared" si="9"/>
        <v>100000</v>
      </c>
      <c r="L616" s="204" t="s">
        <v>2555</v>
      </c>
    </row>
    <row r="617" spans="1:12" x14ac:dyDescent="0.35">
      <c r="A617" s="54">
        <v>23010118</v>
      </c>
      <c r="B617" s="435" t="s">
        <v>2893</v>
      </c>
      <c r="C617" s="54">
        <v>70460</v>
      </c>
      <c r="D617" s="75">
        <v>110000010102</v>
      </c>
      <c r="E617" s="56">
        <v>3101</v>
      </c>
      <c r="F617" s="54">
        <v>10721300</v>
      </c>
      <c r="G617" s="57" t="s">
        <v>616</v>
      </c>
      <c r="H617" s="58">
        <v>73500</v>
      </c>
      <c r="I617" s="221"/>
      <c r="J617" s="58">
        <v>500000</v>
      </c>
      <c r="K617" s="58">
        <f t="shared" si="9"/>
        <v>573500</v>
      </c>
      <c r="L617" s="204" t="s">
        <v>2557</v>
      </c>
    </row>
    <row r="618" spans="1:12" ht="51" hidden="1" x14ac:dyDescent="0.35">
      <c r="A618" s="34">
        <v>23010117</v>
      </c>
      <c r="B618" s="435" t="s">
        <v>2893</v>
      </c>
      <c r="C618" s="34">
        <v>70460</v>
      </c>
      <c r="D618" s="49">
        <v>110000010102</v>
      </c>
      <c r="E618" s="36">
        <v>3101</v>
      </c>
      <c r="F618" s="34">
        <v>10721300</v>
      </c>
      <c r="G618" s="37" t="s">
        <v>511</v>
      </c>
      <c r="H618" s="70">
        <v>24080</v>
      </c>
      <c r="I618" s="223"/>
      <c r="J618" s="94"/>
      <c r="K618" s="70">
        <f t="shared" si="9"/>
        <v>24080</v>
      </c>
      <c r="L618" s="206"/>
    </row>
    <row r="619" spans="1:12" ht="51" hidden="1" x14ac:dyDescent="0.35">
      <c r="A619" s="23">
        <v>23010117</v>
      </c>
      <c r="B619" s="435" t="s">
        <v>2893</v>
      </c>
      <c r="C619" s="23">
        <v>70460</v>
      </c>
      <c r="D619" s="46">
        <v>110000010102</v>
      </c>
      <c r="E619" s="25">
        <v>3101</v>
      </c>
      <c r="F619" s="23">
        <v>10721300</v>
      </c>
      <c r="G619" s="26" t="s">
        <v>512</v>
      </c>
      <c r="H619" s="67">
        <v>24080</v>
      </c>
      <c r="I619" s="224"/>
      <c r="J619" s="68"/>
      <c r="K619" s="67">
        <f t="shared" si="9"/>
        <v>24080</v>
      </c>
      <c r="L619" s="206"/>
    </row>
    <row r="620" spans="1:12" ht="51" hidden="1" x14ac:dyDescent="0.35">
      <c r="A620" s="23">
        <v>23010115</v>
      </c>
      <c r="B620" s="435" t="s">
        <v>2893</v>
      </c>
      <c r="C620" s="23">
        <v>70460</v>
      </c>
      <c r="D620" s="46">
        <v>110000010102</v>
      </c>
      <c r="E620" s="25">
        <v>3101</v>
      </c>
      <c r="F620" s="23">
        <v>10721300</v>
      </c>
      <c r="G620" s="47" t="s">
        <v>509</v>
      </c>
      <c r="H620" s="67">
        <v>1032000</v>
      </c>
      <c r="I620" s="224"/>
      <c r="J620" s="68"/>
      <c r="K620" s="67">
        <f t="shared" si="9"/>
        <v>1032000</v>
      </c>
      <c r="L620" s="206"/>
    </row>
    <row r="621" spans="1:12" hidden="1" x14ac:dyDescent="0.35">
      <c r="A621" s="23">
        <v>23010115</v>
      </c>
      <c r="B621" s="435" t="s">
        <v>2893</v>
      </c>
      <c r="C621" s="23">
        <v>70460</v>
      </c>
      <c r="D621" s="46">
        <v>110000010102</v>
      </c>
      <c r="E621" s="25">
        <v>3101</v>
      </c>
      <c r="F621" s="23">
        <v>10721300</v>
      </c>
      <c r="G621" s="26" t="s">
        <v>275</v>
      </c>
      <c r="H621" s="101">
        <v>240000</v>
      </c>
      <c r="I621" s="255"/>
      <c r="J621" s="102" t="s">
        <v>20</v>
      </c>
      <c r="K621" s="101">
        <f t="shared" si="9"/>
        <v>240000</v>
      </c>
      <c r="L621" s="206"/>
    </row>
    <row r="622" spans="1:12" hidden="1" x14ac:dyDescent="0.35">
      <c r="A622" s="23">
        <v>23010115</v>
      </c>
      <c r="B622" s="435" t="s">
        <v>2893</v>
      </c>
      <c r="C622" s="23">
        <v>70133</v>
      </c>
      <c r="D622" s="46">
        <v>110000010102</v>
      </c>
      <c r="E622" s="25">
        <v>3101</v>
      </c>
      <c r="F622" s="23">
        <v>10721300</v>
      </c>
      <c r="G622" s="26" t="s">
        <v>593</v>
      </c>
      <c r="H622" s="101">
        <v>3124380</v>
      </c>
      <c r="I622" s="255">
        <v>1159000</v>
      </c>
      <c r="J622" s="108">
        <v>-1124380</v>
      </c>
      <c r="K622" s="101">
        <f t="shared" si="9"/>
        <v>2000000</v>
      </c>
      <c r="L622" s="433"/>
    </row>
    <row r="623" spans="1:12" hidden="1" x14ac:dyDescent="0.35">
      <c r="A623" s="23">
        <v>23010115</v>
      </c>
      <c r="B623" s="435" t="s">
        <v>2893</v>
      </c>
      <c r="C623" s="23">
        <v>70460</v>
      </c>
      <c r="D623" s="46">
        <v>110000010102</v>
      </c>
      <c r="E623" s="25">
        <v>3101</v>
      </c>
      <c r="F623" s="23">
        <v>10721300</v>
      </c>
      <c r="G623" s="26" t="s">
        <v>615</v>
      </c>
      <c r="H623" s="101">
        <v>493500</v>
      </c>
      <c r="I623" s="255"/>
      <c r="J623" s="101"/>
      <c r="K623" s="101">
        <f t="shared" si="9"/>
        <v>493500</v>
      </c>
      <c r="L623" s="433"/>
    </row>
    <row r="624" spans="1:12" x14ac:dyDescent="0.35">
      <c r="A624" s="54">
        <v>23010115</v>
      </c>
      <c r="B624" s="435" t="s">
        <v>2893</v>
      </c>
      <c r="C624" s="54">
        <v>70460</v>
      </c>
      <c r="D624" s="75">
        <v>110000010102</v>
      </c>
      <c r="E624" s="56">
        <v>3101</v>
      </c>
      <c r="F624" s="54">
        <v>10721300</v>
      </c>
      <c r="G624" s="57" t="s">
        <v>275</v>
      </c>
      <c r="H624" s="117">
        <v>350000</v>
      </c>
      <c r="I624" s="263"/>
      <c r="J624" s="118"/>
      <c r="K624" s="117">
        <f t="shared" si="9"/>
        <v>350000</v>
      </c>
      <c r="L624" s="399" t="s">
        <v>2555</v>
      </c>
    </row>
    <row r="625" spans="1:12" x14ac:dyDescent="0.35">
      <c r="A625" s="54">
        <v>23010115</v>
      </c>
      <c r="B625" s="435" t="s">
        <v>2893</v>
      </c>
      <c r="C625" s="54">
        <v>70460</v>
      </c>
      <c r="D625" s="75">
        <v>110000010102</v>
      </c>
      <c r="E625" s="56">
        <v>3101</v>
      </c>
      <c r="F625" s="54">
        <v>10721300</v>
      </c>
      <c r="G625" s="57" t="s">
        <v>615</v>
      </c>
      <c r="H625" s="58">
        <v>453600</v>
      </c>
      <c r="I625" s="221"/>
      <c r="J625" s="58">
        <v>1000000</v>
      </c>
      <c r="K625" s="58">
        <f t="shared" si="9"/>
        <v>1453600</v>
      </c>
      <c r="L625" s="399" t="s">
        <v>2557</v>
      </c>
    </row>
    <row r="626" spans="1:12" ht="51" hidden="1" x14ac:dyDescent="0.35">
      <c r="A626" s="23">
        <v>23010114</v>
      </c>
      <c r="B626" s="435" t="s">
        <v>2893</v>
      </c>
      <c r="C626" s="23">
        <v>70460</v>
      </c>
      <c r="D626" s="46">
        <v>110000010102</v>
      </c>
      <c r="E626" s="25">
        <v>3101</v>
      </c>
      <c r="F626" s="23">
        <v>10721300</v>
      </c>
      <c r="G626" s="26" t="s">
        <v>508</v>
      </c>
      <c r="H626" s="67">
        <v>309600</v>
      </c>
      <c r="I626" s="224"/>
      <c r="J626" s="68"/>
      <c r="K626" s="67">
        <f t="shared" si="9"/>
        <v>309600</v>
      </c>
      <c r="L626" s="206"/>
    </row>
    <row r="627" spans="1:12" hidden="1" x14ac:dyDescent="0.35">
      <c r="A627" s="23">
        <v>23010114</v>
      </c>
      <c r="B627" s="435" t="s">
        <v>2893</v>
      </c>
      <c r="C627" s="23">
        <v>70460</v>
      </c>
      <c r="D627" s="46">
        <v>110000010102</v>
      </c>
      <c r="E627" s="25">
        <v>3101</v>
      </c>
      <c r="F627" s="23">
        <v>10721300</v>
      </c>
      <c r="G627" s="26" t="s">
        <v>274</v>
      </c>
      <c r="H627" s="101">
        <v>580000</v>
      </c>
      <c r="I627" s="255">
        <v>500000</v>
      </c>
      <c r="J627" s="102" t="s">
        <v>20</v>
      </c>
      <c r="K627" s="101">
        <f t="shared" si="9"/>
        <v>580000</v>
      </c>
      <c r="L627" s="206"/>
    </row>
    <row r="628" spans="1:12" hidden="1" x14ac:dyDescent="0.35">
      <c r="A628" s="23">
        <v>23010114</v>
      </c>
      <c r="B628" s="435" t="s">
        <v>2893</v>
      </c>
      <c r="C628" s="23">
        <v>70133</v>
      </c>
      <c r="D628" s="46">
        <v>110000010102</v>
      </c>
      <c r="E628" s="25">
        <v>3101</v>
      </c>
      <c r="F628" s="23">
        <v>10721300</v>
      </c>
      <c r="G628" s="26" t="s">
        <v>592</v>
      </c>
      <c r="H628" s="101">
        <v>2794680</v>
      </c>
      <c r="I628" s="255">
        <v>662650</v>
      </c>
      <c r="J628" s="108">
        <v>-1294680</v>
      </c>
      <c r="K628" s="101">
        <f t="shared" si="9"/>
        <v>1500000</v>
      </c>
      <c r="L628" s="433"/>
    </row>
    <row r="629" spans="1:12" hidden="1" x14ac:dyDescent="0.35">
      <c r="A629" s="23">
        <v>23010114</v>
      </c>
      <c r="B629" s="435" t="s">
        <v>2893</v>
      </c>
      <c r="C629" s="23">
        <v>70460</v>
      </c>
      <c r="D629" s="46">
        <v>110000010102</v>
      </c>
      <c r="E629" s="25">
        <v>3101</v>
      </c>
      <c r="F629" s="23">
        <v>10721300</v>
      </c>
      <c r="G629" s="26" t="s">
        <v>614</v>
      </c>
      <c r="H629" s="101">
        <v>554400</v>
      </c>
      <c r="I629" s="255"/>
      <c r="J629" s="101"/>
      <c r="K629" s="101">
        <f t="shared" si="9"/>
        <v>554400</v>
      </c>
      <c r="L629" s="433"/>
    </row>
    <row r="630" spans="1:12" x14ac:dyDescent="0.35">
      <c r="A630" s="54">
        <v>23010114</v>
      </c>
      <c r="B630" s="435" t="s">
        <v>2893</v>
      </c>
      <c r="C630" s="54">
        <v>70460</v>
      </c>
      <c r="D630" s="75">
        <v>110000010102</v>
      </c>
      <c r="E630" s="56">
        <v>3101</v>
      </c>
      <c r="F630" s="54">
        <v>10721300</v>
      </c>
      <c r="G630" s="57" t="s">
        <v>274</v>
      </c>
      <c r="H630" s="117">
        <v>200000</v>
      </c>
      <c r="I630" s="263"/>
      <c r="J630" s="118"/>
      <c r="K630" s="117">
        <f t="shared" si="9"/>
        <v>200000</v>
      </c>
      <c r="L630" s="399" t="s">
        <v>2555</v>
      </c>
    </row>
    <row r="631" spans="1:12" x14ac:dyDescent="0.35">
      <c r="A631" s="54">
        <v>23010114</v>
      </c>
      <c r="B631" s="435" t="s">
        <v>2893</v>
      </c>
      <c r="C631" s="54">
        <v>70460</v>
      </c>
      <c r="D631" s="75">
        <v>110000010102</v>
      </c>
      <c r="E631" s="56">
        <v>3101</v>
      </c>
      <c r="F631" s="54">
        <v>10721300</v>
      </c>
      <c r="G631" s="57" t="s">
        <v>614</v>
      </c>
      <c r="H631" s="58">
        <v>31500</v>
      </c>
      <c r="I631" s="221"/>
      <c r="J631" s="58">
        <v>500000</v>
      </c>
      <c r="K631" s="58">
        <f t="shared" si="9"/>
        <v>531500</v>
      </c>
      <c r="L631" s="399" t="s">
        <v>2557</v>
      </c>
    </row>
    <row r="632" spans="1:12" hidden="1" x14ac:dyDescent="0.35">
      <c r="A632" s="23">
        <v>23010114</v>
      </c>
      <c r="B632" s="435" t="s">
        <v>2893</v>
      </c>
      <c r="C632" s="23">
        <v>70460</v>
      </c>
      <c r="D632" s="46">
        <v>130000010106</v>
      </c>
      <c r="E632" s="25">
        <v>3101</v>
      </c>
      <c r="F632" s="23">
        <v>10721300</v>
      </c>
      <c r="G632" s="26" t="s">
        <v>983</v>
      </c>
      <c r="H632" s="101">
        <v>550000</v>
      </c>
      <c r="I632" s="255"/>
      <c r="J632" s="106"/>
      <c r="K632" s="101">
        <f t="shared" si="9"/>
        <v>550000</v>
      </c>
      <c r="L632" s="206"/>
    </row>
    <row r="633" spans="1:12" ht="76.5" x14ac:dyDescent="0.35">
      <c r="A633" s="54">
        <v>23010113</v>
      </c>
      <c r="B633" s="435" t="s">
        <v>2893</v>
      </c>
      <c r="C633" s="54">
        <v>70460</v>
      </c>
      <c r="D633" s="75">
        <v>120000010102</v>
      </c>
      <c r="E633" s="56">
        <v>3101</v>
      </c>
      <c r="F633" s="54">
        <v>10721300</v>
      </c>
      <c r="G633" s="86" t="s">
        <v>507</v>
      </c>
      <c r="H633" s="89">
        <v>100000000</v>
      </c>
      <c r="I633" s="347"/>
      <c r="J633" s="340">
        <v>-50000000</v>
      </c>
      <c r="K633" s="547">
        <f t="shared" si="9"/>
        <v>50000000</v>
      </c>
      <c r="L633" s="399" t="s">
        <v>2554</v>
      </c>
    </row>
    <row r="634" spans="1:12" hidden="1" x14ac:dyDescent="0.35">
      <c r="A634" s="23">
        <v>23010113</v>
      </c>
      <c r="B634" s="435" t="s">
        <v>2893</v>
      </c>
      <c r="C634" s="23">
        <v>70460</v>
      </c>
      <c r="D634" s="46">
        <v>110000010102</v>
      </c>
      <c r="E634" s="25">
        <v>3101</v>
      </c>
      <c r="F634" s="23">
        <v>10721300</v>
      </c>
      <c r="G634" s="26" t="s">
        <v>2167</v>
      </c>
      <c r="H634" s="27">
        <v>2064</v>
      </c>
      <c r="I634" s="215"/>
      <c r="J634" s="41"/>
      <c r="K634" s="27">
        <f t="shared" si="9"/>
        <v>2064</v>
      </c>
      <c r="L634" s="206"/>
    </row>
    <row r="635" spans="1:12" hidden="1" x14ac:dyDescent="0.35">
      <c r="A635" s="23">
        <v>23010113</v>
      </c>
      <c r="B635" s="435" t="s">
        <v>2893</v>
      </c>
      <c r="C635" s="23">
        <v>70460</v>
      </c>
      <c r="D635" s="46">
        <v>110000010102</v>
      </c>
      <c r="E635" s="25">
        <v>3101</v>
      </c>
      <c r="F635" s="23">
        <v>10721300</v>
      </c>
      <c r="G635" s="26" t="s">
        <v>2168</v>
      </c>
      <c r="H635" s="27">
        <v>2064</v>
      </c>
      <c r="I635" s="215"/>
      <c r="J635" s="41"/>
      <c r="K635" s="27">
        <f t="shared" si="9"/>
        <v>2064</v>
      </c>
      <c r="L635" s="206"/>
    </row>
    <row r="636" spans="1:12" hidden="1" x14ac:dyDescent="0.35">
      <c r="A636" s="23">
        <v>23010113</v>
      </c>
      <c r="B636" s="435" t="s">
        <v>2893</v>
      </c>
      <c r="C636" s="23">
        <v>70460</v>
      </c>
      <c r="D636" s="46">
        <v>110000010102</v>
      </c>
      <c r="E636" s="25">
        <v>3101</v>
      </c>
      <c r="F636" s="23">
        <v>10721300</v>
      </c>
      <c r="G636" s="26" t="s">
        <v>2169</v>
      </c>
      <c r="H636" s="27">
        <v>2064</v>
      </c>
      <c r="I636" s="215"/>
      <c r="J636" s="41"/>
      <c r="K636" s="27">
        <f t="shared" si="9"/>
        <v>2064</v>
      </c>
      <c r="L636" s="206"/>
    </row>
    <row r="637" spans="1:12" hidden="1" x14ac:dyDescent="0.35">
      <c r="A637" s="23">
        <v>23010113</v>
      </c>
      <c r="B637" s="435" t="s">
        <v>2893</v>
      </c>
      <c r="C637" s="23">
        <v>70460</v>
      </c>
      <c r="D637" s="46">
        <v>110000010102</v>
      </c>
      <c r="E637" s="25">
        <v>3101</v>
      </c>
      <c r="F637" s="23">
        <v>10721300</v>
      </c>
      <c r="G637" s="26" t="s">
        <v>2170</v>
      </c>
      <c r="H637" s="27">
        <v>2064</v>
      </c>
      <c r="I637" s="215"/>
      <c r="J637" s="41"/>
      <c r="K637" s="27">
        <f t="shared" si="9"/>
        <v>2064</v>
      </c>
      <c r="L637" s="206"/>
    </row>
    <row r="638" spans="1:12" hidden="1" x14ac:dyDescent="0.35">
      <c r="A638" s="23">
        <v>23010113</v>
      </c>
      <c r="B638" s="435" t="s">
        <v>2893</v>
      </c>
      <c r="C638" s="23">
        <v>70460</v>
      </c>
      <c r="D638" s="46">
        <v>110000010102</v>
      </c>
      <c r="E638" s="25">
        <v>3101</v>
      </c>
      <c r="F638" s="23">
        <v>10721300</v>
      </c>
      <c r="G638" s="26" t="s">
        <v>2171</v>
      </c>
      <c r="H638" s="27">
        <v>2064</v>
      </c>
      <c r="I638" s="215"/>
      <c r="J638" s="41"/>
      <c r="K638" s="27">
        <f t="shared" si="9"/>
        <v>2064</v>
      </c>
      <c r="L638" s="206"/>
    </row>
    <row r="639" spans="1:12" hidden="1" x14ac:dyDescent="0.35">
      <c r="A639" s="23">
        <v>23010113</v>
      </c>
      <c r="B639" s="435" t="s">
        <v>2893</v>
      </c>
      <c r="C639" s="23">
        <v>70460</v>
      </c>
      <c r="D639" s="46">
        <v>110000010102</v>
      </c>
      <c r="E639" s="25">
        <v>3101</v>
      </c>
      <c r="F639" s="23">
        <v>10721300</v>
      </c>
      <c r="G639" s="26" t="s">
        <v>2172</v>
      </c>
      <c r="H639" s="27">
        <v>2064</v>
      </c>
      <c r="I639" s="215"/>
      <c r="J639" s="41"/>
      <c r="K639" s="27">
        <f t="shared" si="9"/>
        <v>2064</v>
      </c>
      <c r="L639" s="206"/>
    </row>
    <row r="640" spans="1:12" hidden="1" x14ac:dyDescent="0.35">
      <c r="A640" s="23">
        <v>23010113</v>
      </c>
      <c r="B640" s="435" t="s">
        <v>2893</v>
      </c>
      <c r="C640" s="23">
        <v>70460</v>
      </c>
      <c r="D640" s="46">
        <v>110000010102</v>
      </c>
      <c r="E640" s="25">
        <v>3101</v>
      </c>
      <c r="F640" s="23">
        <v>10721300</v>
      </c>
      <c r="G640" s="26" t="s">
        <v>2173</v>
      </c>
      <c r="H640" s="27">
        <v>2064</v>
      </c>
      <c r="I640" s="215"/>
      <c r="J640" s="41"/>
      <c r="K640" s="27">
        <f t="shared" si="9"/>
        <v>2064</v>
      </c>
      <c r="L640" s="206"/>
    </row>
    <row r="641" spans="1:12" hidden="1" x14ac:dyDescent="0.35">
      <c r="A641" s="23">
        <v>23010113</v>
      </c>
      <c r="B641" s="435" t="s">
        <v>2893</v>
      </c>
      <c r="C641" s="23">
        <v>70460</v>
      </c>
      <c r="D641" s="46">
        <v>110000010102</v>
      </c>
      <c r="E641" s="25">
        <v>3101</v>
      </c>
      <c r="F641" s="23">
        <v>10721300</v>
      </c>
      <c r="G641" s="26" t="s">
        <v>2174</v>
      </c>
      <c r="H641" s="27">
        <v>67080</v>
      </c>
      <c r="I641" s="215"/>
      <c r="J641" s="41"/>
      <c r="K641" s="27">
        <f t="shared" si="9"/>
        <v>67080</v>
      </c>
      <c r="L641" s="206"/>
    </row>
    <row r="642" spans="1:12" hidden="1" x14ac:dyDescent="0.35">
      <c r="A642" s="23">
        <v>23010113</v>
      </c>
      <c r="B642" s="435" t="s">
        <v>2893</v>
      </c>
      <c r="C642" s="23">
        <v>70460</v>
      </c>
      <c r="D642" s="46">
        <v>110000010102</v>
      </c>
      <c r="E642" s="25">
        <v>3101</v>
      </c>
      <c r="F642" s="23">
        <v>10721300</v>
      </c>
      <c r="G642" s="26" t="s">
        <v>2175</v>
      </c>
      <c r="H642" s="27">
        <v>12040</v>
      </c>
      <c r="I642" s="215"/>
      <c r="J642" s="41"/>
      <c r="K642" s="27">
        <f t="shared" si="9"/>
        <v>12040</v>
      </c>
      <c r="L642" s="206"/>
    </row>
    <row r="643" spans="1:12" hidden="1" x14ac:dyDescent="0.35">
      <c r="A643" s="23">
        <v>23010113</v>
      </c>
      <c r="B643" s="435" t="s">
        <v>2893</v>
      </c>
      <c r="C643" s="23">
        <v>70460</v>
      </c>
      <c r="D643" s="46">
        <v>110000010102</v>
      </c>
      <c r="E643" s="25">
        <v>3101</v>
      </c>
      <c r="F643" s="23">
        <v>10721300</v>
      </c>
      <c r="G643" s="26" t="s">
        <v>2176</v>
      </c>
      <c r="H643" s="27">
        <v>9632</v>
      </c>
      <c r="I643" s="215"/>
      <c r="J643" s="41"/>
      <c r="K643" s="27">
        <f t="shared" ref="K643:K706" si="10">SUM(H643,J643)</f>
        <v>9632</v>
      </c>
      <c r="L643" s="206"/>
    </row>
    <row r="644" spans="1:12" hidden="1" x14ac:dyDescent="0.35">
      <c r="A644" s="23">
        <v>23010113</v>
      </c>
      <c r="B644" s="435" t="s">
        <v>2893</v>
      </c>
      <c r="C644" s="23">
        <v>70460</v>
      </c>
      <c r="D644" s="46">
        <v>110000010102</v>
      </c>
      <c r="E644" s="25">
        <v>3101</v>
      </c>
      <c r="F644" s="23">
        <v>10721300</v>
      </c>
      <c r="G644" s="26" t="s">
        <v>2177</v>
      </c>
      <c r="H644" s="27">
        <v>1204</v>
      </c>
      <c r="I644" s="215"/>
      <c r="J644" s="41"/>
      <c r="K644" s="27">
        <f t="shared" si="10"/>
        <v>1204</v>
      </c>
      <c r="L644" s="206"/>
    </row>
    <row r="645" spans="1:12" hidden="1" x14ac:dyDescent="0.35">
      <c r="A645" s="23">
        <v>23010113</v>
      </c>
      <c r="B645" s="435" t="s">
        <v>2893</v>
      </c>
      <c r="C645" s="23">
        <v>70460</v>
      </c>
      <c r="D645" s="46">
        <v>110000010102</v>
      </c>
      <c r="E645" s="25">
        <v>3101</v>
      </c>
      <c r="F645" s="23">
        <v>10721300</v>
      </c>
      <c r="G645" s="26" t="s">
        <v>2178</v>
      </c>
      <c r="H645" s="27">
        <v>1376000</v>
      </c>
      <c r="I645" s="215"/>
      <c r="J645" s="41"/>
      <c r="K645" s="27">
        <f t="shared" si="10"/>
        <v>1376000</v>
      </c>
      <c r="L645" s="206"/>
    </row>
    <row r="646" spans="1:12" hidden="1" x14ac:dyDescent="0.35">
      <c r="A646" s="23">
        <v>23010113</v>
      </c>
      <c r="B646" s="435" t="s">
        <v>2893</v>
      </c>
      <c r="C646" s="23">
        <v>70460</v>
      </c>
      <c r="D646" s="46">
        <v>110000010102</v>
      </c>
      <c r="E646" s="25">
        <v>3101</v>
      </c>
      <c r="F646" s="23">
        <v>10721300</v>
      </c>
      <c r="G646" s="26" t="s">
        <v>2179</v>
      </c>
      <c r="H646" s="27">
        <v>860000</v>
      </c>
      <c r="I646" s="215"/>
      <c r="J646" s="41"/>
      <c r="K646" s="27">
        <f t="shared" si="10"/>
        <v>860000</v>
      </c>
      <c r="L646" s="206"/>
    </row>
    <row r="647" spans="1:12" hidden="1" x14ac:dyDescent="0.35">
      <c r="A647" s="23">
        <v>23010113</v>
      </c>
      <c r="B647" s="435" t="s">
        <v>2893</v>
      </c>
      <c r="C647" s="23">
        <v>70460</v>
      </c>
      <c r="D647" s="46">
        <v>110000010102</v>
      </c>
      <c r="E647" s="25">
        <v>3101</v>
      </c>
      <c r="F647" s="23">
        <v>10721300</v>
      </c>
      <c r="G647" s="26" t="s">
        <v>2180</v>
      </c>
      <c r="H647" s="27">
        <v>344000</v>
      </c>
      <c r="I647" s="215"/>
      <c r="J647" s="41"/>
      <c r="K647" s="27">
        <f t="shared" si="10"/>
        <v>344000</v>
      </c>
      <c r="L647" s="206"/>
    </row>
    <row r="648" spans="1:12" hidden="1" x14ac:dyDescent="0.35">
      <c r="A648" s="23">
        <v>23010113</v>
      </c>
      <c r="B648" s="435" t="s">
        <v>2893</v>
      </c>
      <c r="C648" s="23">
        <v>70460</v>
      </c>
      <c r="D648" s="46">
        <v>110000010102</v>
      </c>
      <c r="E648" s="25">
        <v>3101</v>
      </c>
      <c r="F648" s="23">
        <v>10721300</v>
      </c>
      <c r="G648" s="26" t="s">
        <v>2181</v>
      </c>
      <c r="H648" s="27">
        <v>154800</v>
      </c>
      <c r="I648" s="215"/>
      <c r="J648" s="41"/>
      <c r="K648" s="27">
        <f t="shared" si="10"/>
        <v>154800</v>
      </c>
      <c r="L648" s="206"/>
    </row>
    <row r="649" spans="1:12" hidden="1" x14ac:dyDescent="0.35">
      <c r="A649" s="23">
        <v>23010113</v>
      </c>
      <c r="B649" s="435" t="s">
        <v>2893</v>
      </c>
      <c r="C649" s="23">
        <v>70460</v>
      </c>
      <c r="D649" s="46">
        <v>110000010102</v>
      </c>
      <c r="E649" s="25">
        <v>3101</v>
      </c>
      <c r="F649" s="23">
        <v>10721300</v>
      </c>
      <c r="G649" s="26" t="s">
        <v>2182</v>
      </c>
      <c r="H649" s="27">
        <v>82560</v>
      </c>
      <c r="I649" s="215"/>
      <c r="J649" s="41"/>
      <c r="K649" s="27">
        <f t="shared" si="10"/>
        <v>82560</v>
      </c>
      <c r="L649" s="206"/>
    </row>
    <row r="650" spans="1:12" hidden="1" x14ac:dyDescent="0.35">
      <c r="A650" s="23">
        <v>23010113</v>
      </c>
      <c r="B650" s="435" t="s">
        <v>2893</v>
      </c>
      <c r="C650" s="23">
        <v>70460</v>
      </c>
      <c r="D650" s="46">
        <v>110000010102</v>
      </c>
      <c r="E650" s="25">
        <v>3101</v>
      </c>
      <c r="F650" s="23">
        <v>10721300</v>
      </c>
      <c r="G650" s="26" t="s">
        <v>2183</v>
      </c>
      <c r="H650" s="27">
        <v>55040</v>
      </c>
      <c r="I650" s="215"/>
      <c r="J650" s="41"/>
      <c r="K650" s="27">
        <f t="shared" si="10"/>
        <v>55040</v>
      </c>
      <c r="L650" s="206"/>
    </row>
    <row r="651" spans="1:12" ht="51" hidden="1" x14ac:dyDescent="0.35">
      <c r="A651" s="23">
        <v>23010113</v>
      </c>
      <c r="B651" s="435" t="s">
        <v>2893</v>
      </c>
      <c r="C651" s="23">
        <v>70460</v>
      </c>
      <c r="D651" s="46">
        <v>110000010102</v>
      </c>
      <c r="E651" s="25">
        <v>3101</v>
      </c>
      <c r="F651" s="23">
        <v>10721300</v>
      </c>
      <c r="G651" s="26" t="s">
        <v>2184</v>
      </c>
      <c r="H651" s="27">
        <v>1720000</v>
      </c>
      <c r="I651" s="215"/>
      <c r="J651" s="41"/>
      <c r="K651" s="27">
        <f t="shared" si="10"/>
        <v>1720000</v>
      </c>
      <c r="L651" s="206"/>
    </row>
    <row r="652" spans="1:12" ht="51" hidden="1" x14ac:dyDescent="0.35">
      <c r="A652" s="23">
        <v>23010113</v>
      </c>
      <c r="B652" s="435" t="s">
        <v>2893</v>
      </c>
      <c r="C652" s="23">
        <v>70460</v>
      </c>
      <c r="D652" s="46">
        <v>110000010102</v>
      </c>
      <c r="E652" s="25">
        <v>3101</v>
      </c>
      <c r="F652" s="23">
        <v>10721300</v>
      </c>
      <c r="G652" s="26" t="s">
        <v>2185</v>
      </c>
      <c r="H652" s="27">
        <v>172000</v>
      </c>
      <c r="I652" s="215"/>
      <c r="J652" s="41"/>
      <c r="K652" s="27">
        <f t="shared" si="10"/>
        <v>172000</v>
      </c>
      <c r="L652" s="206"/>
    </row>
    <row r="653" spans="1:12" hidden="1" x14ac:dyDescent="0.35">
      <c r="A653" s="23">
        <v>23010113</v>
      </c>
      <c r="B653" s="435" t="s">
        <v>2893</v>
      </c>
      <c r="C653" s="23">
        <v>70460</v>
      </c>
      <c r="D653" s="46">
        <v>110000010102</v>
      </c>
      <c r="E653" s="25">
        <v>3101</v>
      </c>
      <c r="F653" s="23">
        <v>10721300</v>
      </c>
      <c r="G653" s="26" t="s">
        <v>2186</v>
      </c>
      <c r="H653" s="27">
        <v>8600</v>
      </c>
      <c r="I653" s="215"/>
      <c r="J653" s="41"/>
      <c r="K653" s="27">
        <f t="shared" si="10"/>
        <v>8600</v>
      </c>
      <c r="L653" s="206"/>
    </row>
    <row r="654" spans="1:12" hidden="1" x14ac:dyDescent="0.35">
      <c r="A654" s="23">
        <v>23010113</v>
      </c>
      <c r="B654" s="435" t="s">
        <v>2893</v>
      </c>
      <c r="C654" s="23">
        <v>70460</v>
      </c>
      <c r="D654" s="46">
        <v>110000010102</v>
      </c>
      <c r="E654" s="25">
        <v>3101</v>
      </c>
      <c r="F654" s="23">
        <v>10721300</v>
      </c>
      <c r="G654" s="26" t="s">
        <v>2187</v>
      </c>
      <c r="H654" s="27">
        <v>68800</v>
      </c>
      <c r="I654" s="215"/>
      <c r="J654" s="41"/>
      <c r="K654" s="27">
        <f t="shared" si="10"/>
        <v>68800</v>
      </c>
      <c r="L654" s="206"/>
    </row>
    <row r="655" spans="1:12" ht="51" hidden="1" x14ac:dyDescent="0.35">
      <c r="A655" s="34">
        <v>23010113</v>
      </c>
      <c r="B655" s="435" t="s">
        <v>2893</v>
      </c>
      <c r="C655" s="34">
        <v>70460</v>
      </c>
      <c r="D655" s="49">
        <v>110000010102</v>
      </c>
      <c r="E655" s="36">
        <v>3101</v>
      </c>
      <c r="F655" s="34">
        <v>10721300</v>
      </c>
      <c r="G655" s="37" t="s">
        <v>2188</v>
      </c>
      <c r="H655" s="38">
        <v>34400</v>
      </c>
      <c r="I655" s="218"/>
      <c r="J655" s="44"/>
      <c r="K655" s="38">
        <f t="shared" si="10"/>
        <v>34400</v>
      </c>
      <c r="L655" s="206"/>
    </row>
    <row r="656" spans="1:12" hidden="1" x14ac:dyDescent="0.35">
      <c r="A656" s="23">
        <v>23010113</v>
      </c>
      <c r="B656" s="435" t="s">
        <v>2893</v>
      </c>
      <c r="C656" s="23">
        <v>70460</v>
      </c>
      <c r="D656" s="46">
        <v>110000010102</v>
      </c>
      <c r="E656" s="25">
        <v>3101</v>
      </c>
      <c r="F656" s="23">
        <v>10721300</v>
      </c>
      <c r="G656" s="26" t="s">
        <v>2189</v>
      </c>
      <c r="H656" s="27">
        <v>3440</v>
      </c>
      <c r="I656" s="215"/>
      <c r="J656" s="41"/>
      <c r="K656" s="27">
        <f t="shared" si="10"/>
        <v>3440</v>
      </c>
      <c r="L656" s="206"/>
    </row>
    <row r="657" spans="1:12" hidden="1" x14ac:dyDescent="0.35">
      <c r="A657" s="23">
        <v>23010113</v>
      </c>
      <c r="B657" s="435" t="s">
        <v>2893</v>
      </c>
      <c r="C657" s="23">
        <v>70460</v>
      </c>
      <c r="D657" s="46">
        <v>110000010102</v>
      </c>
      <c r="E657" s="25">
        <v>3101</v>
      </c>
      <c r="F657" s="23">
        <v>10721300</v>
      </c>
      <c r="G657" s="26" t="s">
        <v>2190</v>
      </c>
      <c r="H657" s="27">
        <v>8600</v>
      </c>
      <c r="I657" s="215"/>
      <c r="J657" s="41"/>
      <c r="K657" s="27">
        <f t="shared" si="10"/>
        <v>8600</v>
      </c>
      <c r="L657" s="206"/>
    </row>
    <row r="658" spans="1:12" hidden="1" x14ac:dyDescent="0.35">
      <c r="A658" s="23">
        <v>23010113</v>
      </c>
      <c r="B658" s="435" t="s">
        <v>2893</v>
      </c>
      <c r="C658" s="23">
        <v>70460</v>
      </c>
      <c r="D658" s="46">
        <v>110000010102</v>
      </c>
      <c r="E658" s="25">
        <v>3101</v>
      </c>
      <c r="F658" s="23">
        <v>10721300</v>
      </c>
      <c r="G658" s="26" t="s">
        <v>2192</v>
      </c>
      <c r="H658" s="27">
        <v>17200</v>
      </c>
      <c r="I658" s="215"/>
      <c r="J658" s="41"/>
      <c r="K658" s="27">
        <f t="shared" si="10"/>
        <v>17200</v>
      </c>
      <c r="L658" s="206"/>
    </row>
    <row r="659" spans="1:12" hidden="1" x14ac:dyDescent="0.35">
      <c r="A659" s="23">
        <v>23010113</v>
      </c>
      <c r="B659" s="435" t="s">
        <v>2893</v>
      </c>
      <c r="C659" s="23">
        <v>70460</v>
      </c>
      <c r="D659" s="46">
        <v>110000010102</v>
      </c>
      <c r="E659" s="25">
        <v>3101</v>
      </c>
      <c r="F659" s="23">
        <v>10721300</v>
      </c>
      <c r="G659" s="26" t="s">
        <v>2193</v>
      </c>
      <c r="H659" s="27">
        <v>27520</v>
      </c>
      <c r="I659" s="215"/>
      <c r="J659" s="41"/>
      <c r="K659" s="27">
        <f t="shared" si="10"/>
        <v>27520</v>
      </c>
      <c r="L659" s="206"/>
    </row>
    <row r="660" spans="1:12" hidden="1" x14ac:dyDescent="0.35">
      <c r="A660" s="23">
        <v>23010113</v>
      </c>
      <c r="B660" s="435" t="s">
        <v>2893</v>
      </c>
      <c r="C660" s="23">
        <v>70460</v>
      </c>
      <c r="D660" s="46">
        <v>110000010102</v>
      </c>
      <c r="E660" s="25">
        <v>3101</v>
      </c>
      <c r="F660" s="23">
        <v>10721300</v>
      </c>
      <c r="G660" s="26" t="s">
        <v>2194</v>
      </c>
      <c r="H660" s="27">
        <v>175440</v>
      </c>
      <c r="I660" s="215"/>
      <c r="J660" s="41"/>
      <c r="K660" s="27">
        <f t="shared" si="10"/>
        <v>175440</v>
      </c>
      <c r="L660" s="206"/>
    </row>
    <row r="661" spans="1:12" hidden="1" x14ac:dyDescent="0.35">
      <c r="A661" s="23">
        <v>23010113</v>
      </c>
      <c r="B661" s="435" t="s">
        <v>2893</v>
      </c>
      <c r="C661" s="23">
        <v>70460</v>
      </c>
      <c r="D661" s="46">
        <v>110000010102</v>
      </c>
      <c r="E661" s="25">
        <v>3101</v>
      </c>
      <c r="F661" s="23">
        <v>10721300</v>
      </c>
      <c r="G661" s="26" t="s">
        <v>2195</v>
      </c>
      <c r="H661" s="27">
        <v>86000</v>
      </c>
      <c r="I661" s="215"/>
      <c r="J661" s="41"/>
      <c r="K661" s="27">
        <f t="shared" si="10"/>
        <v>86000</v>
      </c>
      <c r="L661" s="206"/>
    </row>
    <row r="662" spans="1:12" hidden="1" x14ac:dyDescent="0.35">
      <c r="A662" s="23">
        <v>23010113</v>
      </c>
      <c r="B662" s="435" t="s">
        <v>2893</v>
      </c>
      <c r="C662" s="23">
        <v>70460</v>
      </c>
      <c r="D662" s="46">
        <v>110000010102</v>
      </c>
      <c r="E662" s="25">
        <v>3101</v>
      </c>
      <c r="F662" s="23">
        <v>10721300</v>
      </c>
      <c r="G662" s="26" t="s">
        <v>2196</v>
      </c>
      <c r="H662" s="27">
        <v>860000</v>
      </c>
      <c r="I662" s="215"/>
      <c r="J662" s="41"/>
      <c r="K662" s="27">
        <f t="shared" si="10"/>
        <v>860000</v>
      </c>
      <c r="L662" s="206"/>
    </row>
    <row r="663" spans="1:12" hidden="1" x14ac:dyDescent="0.35">
      <c r="A663" s="23">
        <v>23010113</v>
      </c>
      <c r="B663" s="435" t="s">
        <v>2893</v>
      </c>
      <c r="C663" s="23">
        <v>70460</v>
      </c>
      <c r="D663" s="46">
        <v>110000010102</v>
      </c>
      <c r="E663" s="25">
        <v>3101</v>
      </c>
      <c r="F663" s="23">
        <v>10721300</v>
      </c>
      <c r="G663" s="26" t="s">
        <v>2197</v>
      </c>
      <c r="H663" s="27">
        <v>3440</v>
      </c>
      <c r="I663" s="215"/>
      <c r="J663" s="41"/>
      <c r="K663" s="27">
        <f t="shared" si="10"/>
        <v>3440</v>
      </c>
      <c r="L663" s="206"/>
    </row>
    <row r="664" spans="1:12" ht="51" hidden="1" x14ac:dyDescent="0.35">
      <c r="A664" s="23">
        <v>23010113</v>
      </c>
      <c r="B664" s="435" t="s">
        <v>2893</v>
      </c>
      <c r="C664" s="23">
        <v>70460</v>
      </c>
      <c r="D664" s="46">
        <v>110000010102</v>
      </c>
      <c r="E664" s="25">
        <v>3101</v>
      </c>
      <c r="F664" s="23">
        <v>10721300</v>
      </c>
      <c r="G664" s="28" t="s">
        <v>2198</v>
      </c>
      <c r="H664" s="29">
        <v>166840</v>
      </c>
      <c r="I664" s="217"/>
      <c r="J664" s="40"/>
      <c r="K664" s="29">
        <f t="shared" si="10"/>
        <v>166840</v>
      </c>
      <c r="L664" s="206"/>
    </row>
    <row r="665" spans="1:12" hidden="1" x14ac:dyDescent="0.35">
      <c r="A665" s="34">
        <v>23010113</v>
      </c>
      <c r="B665" s="437" t="s">
        <v>2893</v>
      </c>
      <c r="C665" s="34">
        <v>70460</v>
      </c>
      <c r="D665" s="49">
        <v>110000010102</v>
      </c>
      <c r="E665" s="36">
        <v>3101</v>
      </c>
      <c r="F665" s="34">
        <v>10721300</v>
      </c>
      <c r="G665" s="37" t="s">
        <v>2199</v>
      </c>
      <c r="H665" s="38">
        <v>20640</v>
      </c>
      <c r="I665" s="218"/>
      <c r="J665" s="44"/>
      <c r="K665" s="38">
        <f t="shared" si="10"/>
        <v>20640</v>
      </c>
      <c r="L665" s="198"/>
    </row>
    <row r="666" spans="1:12" hidden="1" x14ac:dyDescent="0.35">
      <c r="A666" s="23">
        <v>23010113</v>
      </c>
      <c r="B666" s="436" t="s">
        <v>2893</v>
      </c>
      <c r="C666" s="23">
        <v>70460</v>
      </c>
      <c r="D666" s="46">
        <v>110000010102</v>
      </c>
      <c r="E666" s="25">
        <v>3101</v>
      </c>
      <c r="F666" s="23">
        <v>10721300</v>
      </c>
      <c r="G666" s="26" t="s">
        <v>2200</v>
      </c>
      <c r="H666" s="27">
        <v>13760</v>
      </c>
      <c r="I666" s="215"/>
      <c r="J666" s="41"/>
      <c r="K666" s="27">
        <f t="shared" si="10"/>
        <v>13760</v>
      </c>
      <c r="L666" s="199"/>
    </row>
    <row r="667" spans="1:12" hidden="1" x14ac:dyDescent="0.35">
      <c r="A667" s="23">
        <v>23010113</v>
      </c>
      <c r="B667" s="436" t="s">
        <v>2893</v>
      </c>
      <c r="C667" s="23">
        <v>70460</v>
      </c>
      <c r="D667" s="46">
        <v>110000010102</v>
      </c>
      <c r="E667" s="25">
        <v>3101</v>
      </c>
      <c r="F667" s="23">
        <v>10721300</v>
      </c>
      <c r="G667" s="26" t="s">
        <v>2201</v>
      </c>
      <c r="H667" s="27">
        <v>27520</v>
      </c>
      <c r="I667" s="215"/>
      <c r="J667" s="41"/>
      <c r="K667" s="27">
        <f t="shared" si="10"/>
        <v>27520</v>
      </c>
      <c r="L667" s="199"/>
    </row>
    <row r="668" spans="1:12" hidden="1" x14ac:dyDescent="0.35">
      <c r="A668" s="23">
        <v>23010113</v>
      </c>
      <c r="B668" s="436" t="s">
        <v>2893</v>
      </c>
      <c r="C668" s="23">
        <v>70460</v>
      </c>
      <c r="D668" s="46">
        <v>110000010102</v>
      </c>
      <c r="E668" s="25">
        <v>3101</v>
      </c>
      <c r="F668" s="23">
        <v>10721300</v>
      </c>
      <c r="G668" s="26" t="s">
        <v>2202</v>
      </c>
      <c r="H668" s="27">
        <v>15480</v>
      </c>
      <c r="I668" s="215"/>
      <c r="J668" s="41"/>
      <c r="K668" s="27">
        <f t="shared" si="10"/>
        <v>15480</v>
      </c>
      <c r="L668" s="199"/>
    </row>
    <row r="669" spans="1:12" hidden="1" x14ac:dyDescent="0.35">
      <c r="A669" s="23">
        <v>23010113</v>
      </c>
      <c r="B669" s="436" t="s">
        <v>2893</v>
      </c>
      <c r="C669" s="23">
        <v>70460</v>
      </c>
      <c r="D669" s="46">
        <v>110000010102</v>
      </c>
      <c r="E669" s="25">
        <v>3101</v>
      </c>
      <c r="F669" s="23">
        <v>10721300</v>
      </c>
      <c r="G669" s="26" t="s">
        <v>2203</v>
      </c>
      <c r="H669" s="27">
        <v>172000</v>
      </c>
      <c r="I669" s="215"/>
      <c r="J669" s="41"/>
      <c r="K669" s="27">
        <f t="shared" si="10"/>
        <v>172000</v>
      </c>
      <c r="L669" s="199"/>
    </row>
    <row r="670" spans="1:12" hidden="1" x14ac:dyDescent="0.35">
      <c r="A670" s="23">
        <v>23010113</v>
      </c>
      <c r="B670" s="436" t="s">
        <v>2893</v>
      </c>
      <c r="C670" s="23">
        <v>70133</v>
      </c>
      <c r="D670" s="46">
        <v>110000010102</v>
      </c>
      <c r="E670" s="25">
        <v>3101</v>
      </c>
      <c r="F670" s="23">
        <v>10721300</v>
      </c>
      <c r="G670" s="26" t="s">
        <v>2204</v>
      </c>
      <c r="H670" s="27">
        <v>154800</v>
      </c>
      <c r="I670" s="215"/>
      <c r="J670" s="41"/>
      <c r="K670" s="27">
        <f t="shared" si="10"/>
        <v>154800</v>
      </c>
      <c r="L670" s="199"/>
    </row>
    <row r="671" spans="1:12" hidden="1" x14ac:dyDescent="0.35">
      <c r="A671" s="23">
        <v>23010113</v>
      </c>
      <c r="B671" s="436" t="s">
        <v>2893</v>
      </c>
      <c r="C671" s="23">
        <v>70460</v>
      </c>
      <c r="D671" s="46">
        <v>110000010102</v>
      </c>
      <c r="E671" s="25">
        <v>3101</v>
      </c>
      <c r="F671" s="23">
        <v>10731700</v>
      </c>
      <c r="G671" s="26" t="s">
        <v>273</v>
      </c>
      <c r="H671" s="27">
        <v>12000000</v>
      </c>
      <c r="I671" s="215"/>
      <c r="J671" s="41">
        <v>-5000000</v>
      </c>
      <c r="K671" s="27">
        <f t="shared" si="10"/>
        <v>7000000</v>
      </c>
      <c r="L671" s="199"/>
    </row>
    <row r="672" spans="1:12" hidden="1" x14ac:dyDescent="0.35">
      <c r="A672" s="23">
        <v>23010113</v>
      </c>
      <c r="B672" s="436" t="s">
        <v>2893</v>
      </c>
      <c r="C672" s="23">
        <v>70460</v>
      </c>
      <c r="D672" s="46">
        <v>110000010102</v>
      </c>
      <c r="E672" s="25">
        <v>3101</v>
      </c>
      <c r="F672" s="23">
        <v>10721300</v>
      </c>
      <c r="G672" s="26" t="s">
        <v>273</v>
      </c>
      <c r="H672" s="101">
        <v>800000</v>
      </c>
      <c r="I672" s="255">
        <v>500000</v>
      </c>
      <c r="J672" s="102" t="s">
        <v>20</v>
      </c>
      <c r="K672" s="101">
        <f t="shared" si="10"/>
        <v>800000</v>
      </c>
      <c r="L672" s="199"/>
    </row>
    <row r="673" spans="1:12" hidden="1" x14ac:dyDescent="0.35">
      <c r="A673" s="23">
        <v>23010113</v>
      </c>
      <c r="B673" s="436" t="s">
        <v>2893</v>
      </c>
      <c r="C673" s="23">
        <v>70133</v>
      </c>
      <c r="D673" s="46">
        <v>110000010102</v>
      </c>
      <c r="E673" s="25">
        <v>3101</v>
      </c>
      <c r="F673" s="23">
        <v>10721300</v>
      </c>
      <c r="G673" s="26" t="s">
        <v>591</v>
      </c>
      <c r="H673" s="101">
        <v>1533000</v>
      </c>
      <c r="I673" s="255">
        <v>240000</v>
      </c>
      <c r="J673" s="101">
        <v>467000</v>
      </c>
      <c r="K673" s="101">
        <f t="shared" si="10"/>
        <v>2000000</v>
      </c>
      <c r="L673" s="200"/>
    </row>
    <row r="674" spans="1:12" hidden="1" x14ac:dyDescent="0.35">
      <c r="A674" s="23">
        <v>23010113</v>
      </c>
      <c r="B674" s="436" t="s">
        <v>2893</v>
      </c>
      <c r="C674" s="23">
        <v>70460</v>
      </c>
      <c r="D674" s="46">
        <v>110000010102</v>
      </c>
      <c r="E674" s="25">
        <v>3101</v>
      </c>
      <c r="F674" s="23">
        <v>10721300</v>
      </c>
      <c r="G674" s="26" t="s">
        <v>613</v>
      </c>
      <c r="H674" s="101">
        <v>4284000</v>
      </c>
      <c r="I674" s="255">
        <v>3825000</v>
      </c>
      <c r="J674" s="101"/>
      <c r="K674" s="101">
        <f t="shared" si="10"/>
        <v>4284000</v>
      </c>
      <c r="L674" s="200"/>
    </row>
    <row r="675" spans="1:12" hidden="1" x14ac:dyDescent="0.35">
      <c r="A675" s="23">
        <v>23010113</v>
      </c>
      <c r="B675" s="436" t="s">
        <v>2893</v>
      </c>
      <c r="C675" s="23">
        <v>70460</v>
      </c>
      <c r="D675" s="46">
        <v>110000010102</v>
      </c>
      <c r="E675" s="25">
        <v>3101</v>
      </c>
      <c r="F675" s="23">
        <v>10721300</v>
      </c>
      <c r="G675" s="26" t="s">
        <v>649</v>
      </c>
      <c r="H675" s="27">
        <v>67200000</v>
      </c>
      <c r="I675" s="215"/>
      <c r="J675" s="41">
        <v>-50000000</v>
      </c>
      <c r="K675" s="27">
        <f t="shared" si="10"/>
        <v>17200000</v>
      </c>
      <c r="L675" s="199"/>
    </row>
    <row r="676" spans="1:12" hidden="1" x14ac:dyDescent="0.35">
      <c r="A676" s="23">
        <v>23010113</v>
      </c>
      <c r="B676" s="436" t="s">
        <v>2893</v>
      </c>
      <c r="C676" s="23">
        <v>70460</v>
      </c>
      <c r="D676" s="46">
        <v>110000010102</v>
      </c>
      <c r="E676" s="25">
        <v>3101</v>
      </c>
      <c r="F676" s="23">
        <v>10720500</v>
      </c>
      <c r="G676" s="26" t="s">
        <v>650</v>
      </c>
      <c r="H676" s="27">
        <v>3200000</v>
      </c>
      <c r="I676" s="215"/>
      <c r="J676" s="41"/>
      <c r="K676" s="27">
        <f t="shared" si="10"/>
        <v>3200000</v>
      </c>
      <c r="L676" s="199"/>
    </row>
    <row r="677" spans="1:12" hidden="1" x14ac:dyDescent="0.35">
      <c r="A677" s="23">
        <v>23010113</v>
      </c>
      <c r="B677" s="436" t="s">
        <v>2893</v>
      </c>
      <c r="C677" s="23">
        <v>70460</v>
      </c>
      <c r="D677" s="46">
        <v>110000010102</v>
      </c>
      <c r="E677" s="25">
        <v>3101</v>
      </c>
      <c r="F677" s="23">
        <v>10710900</v>
      </c>
      <c r="G677" s="26" t="s">
        <v>651</v>
      </c>
      <c r="H677" s="27">
        <v>3200000</v>
      </c>
      <c r="I677" s="215"/>
      <c r="J677" s="41"/>
      <c r="K677" s="27">
        <f t="shared" si="10"/>
        <v>3200000</v>
      </c>
      <c r="L677" s="199"/>
    </row>
    <row r="678" spans="1:12" hidden="1" x14ac:dyDescent="0.35">
      <c r="A678" s="23">
        <v>23010113</v>
      </c>
      <c r="B678" s="436" t="s">
        <v>2893</v>
      </c>
      <c r="C678" s="23">
        <v>70460</v>
      </c>
      <c r="D678" s="46">
        <v>110000010102</v>
      </c>
      <c r="E678" s="25">
        <v>3101</v>
      </c>
      <c r="F678" s="23">
        <v>10721300</v>
      </c>
      <c r="G678" s="26" t="s">
        <v>652</v>
      </c>
      <c r="H678" s="27">
        <v>3200000</v>
      </c>
      <c r="I678" s="215"/>
      <c r="J678" s="41"/>
      <c r="K678" s="27">
        <f t="shared" si="10"/>
        <v>3200000</v>
      </c>
      <c r="L678" s="199"/>
    </row>
    <row r="679" spans="1:12" hidden="1" x14ac:dyDescent="0.35">
      <c r="A679" s="23">
        <v>23010113</v>
      </c>
      <c r="B679" s="436" t="s">
        <v>2893</v>
      </c>
      <c r="C679" s="23">
        <v>70460</v>
      </c>
      <c r="D679" s="46">
        <v>110000010102</v>
      </c>
      <c r="E679" s="25">
        <v>3101</v>
      </c>
      <c r="F679" s="23">
        <v>10731800</v>
      </c>
      <c r="G679" s="26" t="s">
        <v>653</v>
      </c>
      <c r="H679" s="27">
        <v>3200000</v>
      </c>
      <c r="I679" s="215"/>
      <c r="J679" s="41"/>
      <c r="K679" s="27">
        <f t="shared" si="10"/>
        <v>3200000</v>
      </c>
      <c r="L679" s="199"/>
    </row>
    <row r="680" spans="1:12" hidden="1" x14ac:dyDescent="0.35">
      <c r="A680" s="23">
        <v>23010113</v>
      </c>
      <c r="B680" s="436" t="s">
        <v>2893</v>
      </c>
      <c r="C680" s="23">
        <v>70460</v>
      </c>
      <c r="D680" s="46">
        <v>110000010102</v>
      </c>
      <c r="E680" s="25">
        <v>3101</v>
      </c>
      <c r="F680" s="23">
        <v>10731900</v>
      </c>
      <c r="G680" s="26" t="s">
        <v>654</v>
      </c>
      <c r="H680" s="27">
        <v>3200000</v>
      </c>
      <c r="I680" s="215"/>
      <c r="J680" s="41"/>
      <c r="K680" s="27">
        <f t="shared" si="10"/>
        <v>3200000</v>
      </c>
      <c r="L680" s="199"/>
    </row>
    <row r="681" spans="1:12" hidden="1" x14ac:dyDescent="0.35">
      <c r="A681" s="23">
        <v>23010113</v>
      </c>
      <c r="B681" s="436" t="s">
        <v>2893</v>
      </c>
      <c r="C681" s="23">
        <v>70460</v>
      </c>
      <c r="D681" s="46">
        <v>110000010102</v>
      </c>
      <c r="E681" s="25">
        <v>3101</v>
      </c>
      <c r="F681" s="23">
        <v>10712300</v>
      </c>
      <c r="G681" s="26" t="s">
        <v>655</v>
      </c>
      <c r="H681" s="27">
        <v>3200000</v>
      </c>
      <c r="I681" s="215"/>
      <c r="J681" s="41"/>
      <c r="K681" s="27">
        <f t="shared" si="10"/>
        <v>3200000</v>
      </c>
      <c r="L681" s="199"/>
    </row>
    <row r="682" spans="1:12" hidden="1" x14ac:dyDescent="0.35">
      <c r="A682" s="23">
        <v>23010113</v>
      </c>
      <c r="B682" s="436" t="s">
        <v>2893</v>
      </c>
      <c r="C682" s="23">
        <v>70460</v>
      </c>
      <c r="D682" s="46">
        <v>110000010102</v>
      </c>
      <c r="E682" s="25">
        <v>3101</v>
      </c>
      <c r="F682" s="23">
        <v>10730100</v>
      </c>
      <c r="G682" s="26" t="s">
        <v>656</v>
      </c>
      <c r="H682" s="27">
        <v>3200000</v>
      </c>
      <c r="I682" s="215"/>
      <c r="J682" s="41"/>
      <c r="K682" s="27">
        <f t="shared" si="10"/>
        <v>3200000</v>
      </c>
      <c r="L682" s="199"/>
    </row>
    <row r="683" spans="1:12" hidden="1" x14ac:dyDescent="0.35">
      <c r="A683" s="23">
        <v>23010113</v>
      </c>
      <c r="B683" s="436" t="s">
        <v>2893</v>
      </c>
      <c r="C683" s="23">
        <v>70460</v>
      </c>
      <c r="D683" s="46">
        <v>110000010102</v>
      </c>
      <c r="E683" s="25">
        <v>3101</v>
      </c>
      <c r="F683" s="23">
        <v>10730200</v>
      </c>
      <c r="G683" s="26" t="s">
        <v>657</v>
      </c>
      <c r="H683" s="27">
        <v>3200000</v>
      </c>
      <c r="I683" s="215"/>
      <c r="J683" s="41"/>
      <c r="K683" s="27">
        <f t="shared" si="10"/>
        <v>3200000</v>
      </c>
      <c r="L683" s="199"/>
    </row>
    <row r="684" spans="1:12" hidden="1" x14ac:dyDescent="0.35">
      <c r="A684" s="23">
        <v>23010113</v>
      </c>
      <c r="B684" s="436" t="s">
        <v>2893</v>
      </c>
      <c r="C684" s="23">
        <v>70460</v>
      </c>
      <c r="D684" s="46">
        <v>110000010102</v>
      </c>
      <c r="E684" s="25">
        <v>3101</v>
      </c>
      <c r="F684" s="23">
        <v>10730300</v>
      </c>
      <c r="G684" s="26" t="s">
        <v>658</v>
      </c>
      <c r="H684" s="27">
        <v>3200000</v>
      </c>
      <c r="I684" s="215"/>
      <c r="J684" s="41"/>
      <c r="K684" s="27">
        <f t="shared" si="10"/>
        <v>3200000</v>
      </c>
      <c r="L684" s="199"/>
    </row>
    <row r="685" spans="1:12" hidden="1" x14ac:dyDescent="0.35">
      <c r="A685" s="23">
        <v>23010113</v>
      </c>
      <c r="B685" s="436" t="s">
        <v>2893</v>
      </c>
      <c r="C685" s="23">
        <v>70460</v>
      </c>
      <c r="D685" s="46">
        <v>110000010102</v>
      </c>
      <c r="E685" s="25">
        <v>3101</v>
      </c>
      <c r="F685" s="23">
        <v>10720400</v>
      </c>
      <c r="G685" s="26" t="s">
        <v>659</v>
      </c>
      <c r="H685" s="27">
        <v>3200000</v>
      </c>
      <c r="I685" s="215"/>
      <c r="J685" s="41"/>
      <c r="K685" s="27">
        <f t="shared" si="10"/>
        <v>3200000</v>
      </c>
      <c r="L685" s="199"/>
    </row>
    <row r="686" spans="1:12" hidden="1" x14ac:dyDescent="0.35">
      <c r="A686" s="23">
        <v>23010113</v>
      </c>
      <c r="B686" s="436" t="s">
        <v>2893</v>
      </c>
      <c r="C686" s="23">
        <v>70460</v>
      </c>
      <c r="D686" s="46">
        <v>110000010102</v>
      </c>
      <c r="E686" s="25">
        <v>3101</v>
      </c>
      <c r="F686" s="23">
        <v>10720500</v>
      </c>
      <c r="G686" s="26" t="s">
        <v>660</v>
      </c>
      <c r="H686" s="27">
        <v>3200000</v>
      </c>
      <c r="I686" s="215"/>
      <c r="J686" s="41"/>
      <c r="K686" s="27">
        <f t="shared" si="10"/>
        <v>3200000</v>
      </c>
      <c r="L686" s="199"/>
    </row>
    <row r="687" spans="1:12" hidden="1" x14ac:dyDescent="0.35">
      <c r="A687" s="23">
        <v>23010113</v>
      </c>
      <c r="B687" s="436" t="s">
        <v>2893</v>
      </c>
      <c r="C687" s="23">
        <v>70460</v>
      </c>
      <c r="D687" s="46">
        <v>110000010102</v>
      </c>
      <c r="E687" s="25">
        <v>3101</v>
      </c>
      <c r="F687" s="23">
        <v>10720600</v>
      </c>
      <c r="G687" s="26" t="s">
        <v>661</v>
      </c>
      <c r="H687" s="27">
        <v>3200000</v>
      </c>
      <c r="I687" s="215"/>
      <c r="J687" s="41"/>
      <c r="K687" s="27">
        <f t="shared" si="10"/>
        <v>3200000</v>
      </c>
      <c r="L687" s="199"/>
    </row>
    <row r="688" spans="1:12" hidden="1" x14ac:dyDescent="0.35">
      <c r="A688" s="23">
        <v>23010113</v>
      </c>
      <c r="B688" s="436" t="s">
        <v>2893</v>
      </c>
      <c r="C688" s="23">
        <v>70460</v>
      </c>
      <c r="D688" s="46">
        <v>110000010102</v>
      </c>
      <c r="E688" s="25">
        <v>3101</v>
      </c>
      <c r="F688" s="23">
        <v>10720700</v>
      </c>
      <c r="G688" s="26" t="s">
        <v>662</v>
      </c>
      <c r="H688" s="27">
        <v>3200000</v>
      </c>
      <c r="I688" s="215"/>
      <c r="J688" s="41"/>
      <c r="K688" s="27">
        <f t="shared" si="10"/>
        <v>3200000</v>
      </c>
      <c r="L688" s="199"/>
    </row>
    <row r="689" spans="1:12" hidden="1" x14ac:dyDescent="0.35">
      <c r="A689" s="23">
        <v>23010113</v>
      </c>
      <c r="B689" s="436" t="s">
        <v>2893</v>
      </c>
      <c r="C689" s="23">
        <v>70460</v>
      </c>
      <c r="D689" s="46">
        <v>110000010102</v>
      </c>
      <c r="E689" s="25">
        <v>3101</v>
      </c>
      <c r="F689" s="23">
        <v>10720800</v>
      </c>
      <c r="G689" s="26" t="s">
        <v>663</v>
      </c>
      <c r="H689" s="27">
        <v>3200000</v>
      </c>
      <c r="I689" s="215"/>
      <c r="J689" s="41"/>
      <c r="K689" s="27">
        <f t="shared" si="10"/>
        <v>3200000</v>
      </c>
      <c r="L689" s="199"/>
    </row>
    <row r="690" spans="1:12" hidden="1" x14ac:dyDescent="0.35">
      <c r="A690" s="23">
        <v>23010113</v>
      </c>
      <c r="B690" s="436" t="s">
        <v>2893</v>
      </c>
      <c r="C690" s="23">
        <v>70460</v>
      </c>
      <c r="D690" s="46">
        <v>110000010102</v>
      </c>
      <c r="E690" s="25">
        <v>3101</v>
      </c>
      <c r="F690" s="23">
        <v>10710900</v>
      </c>
      <c r="G690" s="26" t="s">
        <v>664</v>
      </c>
      <c r="H690" s="27">
        <v>3200000</v>
      </c>
      <c r="I690" s="215"/>
      <c r="J690" s="41"/>
      <c r="K690" s="27">
        <f t="shared" si="10"/>
        <v>3200000</v>
      </c>
      <c r="L690" s="199"/>
    </row>
    <row r="691" spans="1:12" hidden="1" x14ac:dyDescent="0.35">
      <c r="A691" s="23">
        <v>23010113</v>
      </c>
      <c r="B691" s="436" t="s">
        <v>2893</v>
      </c>
      <c r="C691" s="23">
        <v>70460</v>
      </c>
      <c r="D691" s="46">
        <v>110000010102</v>
      </c>
      <c r="E691" s="25">
        <v>3101</v>
      </c>
      <c r="F691" s="23">
        <v>10711000</v>
      </c>
      <c r="G691" s="26" t="s">
        <v>665</v>
      </c>
      <c r="H691" s="27">
        <v>3200000</v>
      </c>
      <c r="I691" s="215"/>
      <c r="J691" s="41"/>
      <c r="K691" s="27">
        <f t="shared" si="10"/>
        <v>3200000</v>
      </c>
      <c r="L691" s="199"/>
    </row>
    <row r="692" spans="1:12" hidden="1" x14ac:dyDescent="0.35">
      <c r="A692" s="23">
        <v>23010113</v>
      </c>
      <c r="B692" s="436" t="s">
        <v>2893</v>
      </c>
      <c r="C692" s="23">
        <v>70460</v>
      </c>
      <c r="D692" s="46">
        <v>110000010102</v>
      </c>
      <c r="E692" s="25">
        <v>3101</v>
      </c>
      <c r="F692" s="23">
        <v>10711100</v>
      </c>
      <c r="G692" s="26" t="s">
        <v>666</v>
      </c>
      <c r="H692" s="27">
        <v>3200000</v>
      </c>
      <c r="I692" s="215"/>
      <c r="J692" s="41"/>
      <c r="K692" s="27">
        <f t="shared" si="10"/>
        <v>3200000</v>
      </c>
      <c r="L692" s="199"/>
    </row>
    <row r="693" spans="1:12" hidden="1" x14ac:dyDescent="0.35">
      <c r="A693" s="23">
        <v>23010113</v>
      </c>
      <c r="B693" s="436" t="s">
        <v>2893</v>
      </c>
      <c r="C693" s="23">
        <v>70460</v>
      </c>
      <c r="D693" s="46">
        <v>110000010102</v>
      </c>
      <c r="E693" s="25">
        <v>3101</v>
      </c>
      <c r="F693" s="23">
        <v>10711200</v>
      </c>
      <c r="G693" s="26" t="s">
        <v>667</v>
      </c>
      <c r="H693" s="27">
        <v>3200000</v>
      </c>
      <c r="I693" s="215"/>
      <c r="J693" s="41"/>
      <c r="K693" s="27">
        <f t="shared" si="10"/>
        <v>3200000</v>
      </c>
      <c r="L693" s="199"/>
    </row>
    <row r="694" spans="1:12" hidden="1" x14ac:dyDescent="0.35">
      <c r="A694" s="23">
        <v>23010113</v>
      </c>
      <c r="B694" s="436" t="s">
        <v>2893</v>
      </c>
      <c r="C694" s="23">
        <v>70460</v>
      </c>
      <c r="D694" s="46">
        <v>110000010102</v>
      </c>
      <c r="E694" s="25">
        <v>3101</v>
      </c>
      <c r="F694" s="23">
        <v>10721300</v>
      </c>
      <c r="G694" s="26" t="s">
        <v>668</v>
      </c>
      <c r="H694" s="27">
        <v>3200000</v>
      </c>
      <c r="I694" s="215"/>
      <c r="J694" s="41"/>
      <c r="K694" s="27">
        <f t="shared" si="10"/>
        <v>3200000</v>
      </c>
      <c r="L694" s="199"/>
    </row>
    <row r="695" spans="1:12" hidden="1" x14ac:dyDescent="0.35">
      <c r="A695" s="23">
        <v>23010113</v>
      </c>
      <c r="B695" s="436" t="s">
        <v>2893</v>
      </c>
      <c r="C695" s="23">
        <v>70460</v>
      </c>
      <c r="D695" s="46">
        <v>110000010102</v>
      </c>
      <c r="E695" s="25">
        <v>3101</v>
      </c>
      <c r="F695" s="23">
        <v>10731400</v>
      </c>
      <c r="G695" s="26" t="s">
        <v>669</v>
      </c>
      <c r="H695" s="27">
        <v>3200000</v>
      </c>
      <c r="I695" s="215"/>
      <c r="J695" s="41"/>
      <c r="K695" s="27">
        <f t="shared" si="10"/>
        <v>3200000</v>
      </c>
      <c r="L695" s="199"/>
    </row>
    <row r="696" spans="1:12" hidden="1" x14ac:dyDescent="0.35">
      <c r="A696" s="23">
        <v>23010113</v>
      </c>
      <c r="B696" s="436" t="s">
        <v>2893</v>
      </c>
      <c r="C696" s="23">
        <v>70460</v>
      </c>
      <c r="D696" s="46">
        <v>110000010102</v>
      </c>
      <c r="E696" s="25">
        <v>3101</v>
      </c>
      <c r="F696" s="23">
        <v>10731500</v>
      </c>
      <c r="G696" s="26" t="s">
        <v>670</v>
      </c>
      <c r="H696" s="27">
        <v>3200000</v>
      </c>
      <c r="I696" s="215"/>
      <c r="J696" s="41"/>
      <c r="K696" s="27">
        <f t="shared" si="10"/>
        <v>3200000</v>
      </c>
      <c r="L696" s="199"/>
    </row>
    <row r="697" spans="1:12" hidden="1" x14ac:dyDescent="0.35">
      <c r="A697" s="23">
        <v>23010113</v>
      </c>
      <c r="B697" s="436" t="s">
        <v>2893</v>
      </c>
      <c r="C697" s="23">
        <v>70460</v>
      </c>
      <c r="D697" s="46">
        <v>110000010102</v>
      </c>
      <c r="E697" s="25">
        <v>3101</v>
      </c>
      <c r="F697" s="23">
        <v>10731700</v>
      </c>
      <c r="G697" s="26" t="s">
        <v>671</v>
      </c>
      <c r="H697" s="27">
        <v>3200000</v>
      </c>
      <c r="I697" s="215"/>
      <c r="J697" s="41"/>
      <c r="K697" s="27">
        <f t="shared" si="10"/>
        <v>3200000</v>
      </c>
      <c r="L697" s="199"/>
    </row>
    <row r="698" spans="1:12" hidden="1" x14ac:dyDescent="0.35">
      <c r="A698" s="23">
        <v>23010113</v>
      </c>
      <c r="B698" s="436" t="s">
        <v>2893</v>
      </c>
      <c r="C698" s="23">
        <v>70460</v>
      </c>
      <c r="D698" s="46">
        <v>110000010102</v>
      </c>
      <c r="E698" s="25">
        <v>3101</v>
      </c>
      <c r="F698" s="23">
        <v>10731600</v>
      </c>
      <c r="G698" s="26" t="s">
        <v>672</v>
      </c>
      <c r="H698" s="27">
        <v>3200000</v>
      </c>
      <c r="I698" s="215"/>
      <c r="J698" s="41"/>
      <c r="K698" s="27">
        <f t="shared" si="10"/>
        <v>3200000</v>
      </c>
      <c r="L698" s="199"/>
    </row>
    <row r="699" spans="1:12" hidden="1" x14ac:dyDescent="0.35">
      <c r="A699" s="23">
        <v>23010113</v>
      </c>
      <c r="B699" s="436" t="s">
        <v>2893</v>
      </c>
      <c r="C699" s="23">
        <v>70460</v>
      </c>
      <c r="D699" s="46">
        <v>110000010102</v>
      </c>
      <c r="E699" s="25">
        <v>3101</v>
      </c>
      <c r="F699" s="23">
        <v>10731800</v>
      </c>
      <c r="G699" s="26" t="s">
        <v>673</v>
      </c>
      <c r="H699" s="27">
        <v>3200000</v>
      </c>
      <c r="I699" s="215"/>
      <c r="J699" s="41"/>
      <c r="K699" s="27">
        <f t="shared" si="10"/>
        <v>3200000</v>
      </c>
      <c r="L699" s="199"/>
    </row>
    <row r="700" spans="1:12" hidden="1" x14ac:dyDescent="0.35">
      <c r="A700" s="23">
        <v>23010113</v>
      </c>
      <c r="B700" s="436" t="s">
        <v>2893</v>
      </c>
      <c r="C700" s="23">
        <v>70460</v>
      </c>
      <c r="D700" s="46">
        <v>110000010102</v>
      </c>
      <c r="E700" s="25">
        <v>3101</v>
      </c>
      <c r="F700" s="23">
        <v>10731900</v>
      </c>
      <c r="G700" s="26" t="s">
        <v>674</v>
      </c>
      <c r="H700" s="27">
        <v>3200000</v>
      </c>
      <c r="I700" s="215"/>
      <c r="J700" s="41"/>
      <c r="K700" s="27">
        <f t="shared" si="10"/>
        <v>3200000</v>
      </c>
      <c r="L700" s="199"/>
    </row>
    <row r="701" spans="1:12" hidden="1" x14ac:dyDescent="0.35">
      <c r="A701" s="23">
        <v>23010113</v>
      </c>
      <c r="B701" s="436" t="s">
        <v>2893</v>
      </c>
      <c r="C701" s="23">
        <v>70460</v>
      </c>
      <c r="D701" s="46">
        <v>110000010102</v>
      </c>
      <c r="E701" s="25">
        <v>3101</v>
      </c>
      <c r="F701" s="23">
        <v>10722000</v>
      </c>
      <c r="G701" s="26" t="s">
        <v>675</v>
      </c>
      <c r="H701" s="27">
        <v>3200000</v>
      </c>
      <c r="I701" s="215"/>
      <c r="J701" s="41"/>
      <c r="K701" s="27">
        <f t="shared" si="10"/>
        <v>3200000</v>
      </c>
      <c r="L701" s="199"/>
    </row>
    <row r="702" spans="1:12" hidden="1" x14ac:dyDescent="0.35">
      <c r="A702" s="23">
        <v>23010113</v>
      </c>
      <c r="B702" s="436" t="s">
        <v>2893</v>
      </c>
      <c r="C702" s="23">
        <v>70460</v>
      </c>
      <c r="D702" s="46">
        <v>110000010102</v>
      </c>
      <c r="E702" s="25">
        <v>3101</v>
      </c>
      <c r="F702" s="23">
        <v>10712100</v>
      </c>
      <c r="G702" s="26" t="s">
        <v>676</v>
      </c>
      <c r="H702" s="27">
        <v>3200000</v>
      </c>
      <c r="I702" s="215"/>
      <c r="J702" s="41"/>
      <c r="K702" s="27">
        <f t="shared" si="10"/>
        <v>3200000</v>
      </c>
      <c r="L702" s="199"/>
    </row>
    <row r="703" spans="1:12" hidden="1" x14ac:dyDescent="0.35">
      <c r="A703" s="23">
        <v>23010113</v>
      </c>
      <c r="B703" s="436" t="s">
        <v>2893</v>
      </c>
      <c r="C703" s="23">
        <v>70460</v>
      </c>
      <c r="D703" s="46">
        <v>110000010102</v>
      </c>
      <c r="E703" s="25">
        <v>3101</v>
      </c>
      <c r="F703" s="23">
        <v>10712200</v>
      </c>
      <c r="G703" s="26" t="s">
        <v>677</v>
      </c>
      <c r="H703" s="27">
        <v>3200000</v>
      </c>
      <c r="I703" s="215"/>
      <c r="J703" s="41"/>
      <c r="K703" s="27">
        <f t="shared" si="10"/>
        <v>3200000</v>
      </c>
      <c r="L703" s="199"/>
    </row>
    <row r="704" spans="1:12" hidden="1" x14ac:dyDescent="0.35">
      <c r="A704" s="23">
        <v>23010113</v>
      </c>
      <c r="B704" s="436" t="s">
        <v>2893</v>
      </c>
      <c r="C704" s="23">
        <v>70460</v>
      </c>
      <c r="D704" s="46">
        <v>110000010102</v>
      </c>
      <c r="E704" s="25">
        <v>3101</v>
      </c>
      <c r="F704" s="23">
        <v>10712300</v>
      </c>
      <c r="G704" s="26" t="s">
        <v>678</v>
      </c>
      <c r="H704" s="27">
        <v>3200000</v>
      </c>
      <c r="I704" s="215"/>
      <c r="J704" s="41"/>
      <c r="K704" s="27">
        <f t="shared" si="10"/>
        <v>3200000</v>
      </c>
      <c r="L704" s="199"/>
    </row>
    <row r="705" spans="1:12" ht="51" hidden="1" x14ac:dyDescent="0.35">
      <c r="A705" s="23">
        <v>23010113</v>
      </c>
      <c r="B705" s="436" t="s">
        <v>2893</v>
      </c>
      <c r="C705" s="23">
        <v>70133</v>
      </c>
      <c r="D705" s="46">
        <v>130000010106</v>
      </c>
      <c r="E705" s="25">
        <v>3101</v>
      </c>
      <c r="F705" s="23">
        <v>10720500</v>
      </c>
      <c r="G705" s="26" t="s">
        <v>735</v>
      </c>
      <c r="H705" s="27">
        <v>1248000</v>
      </c>
      <c r="I705" s="215"/>
      <c r="J705" s="41"/>
      <c r="K705" s="27">
        <f t="shared" si="10"/>
        <v>1248000</v>
      </c>
      <c r="L705" s="199"/>
    </row>
    <row r="706" spans="1:12" x14ac:dyDescent="0.35">
      <c r="A706" s="54">
        <v>23010113</v>
      </c>
      <c r="B706" s="436" t="s">
        <v>2893</v>
      </c>
      <c r="C706" s="54">
        <v>70460</v>
      </c>
      <c r="D706" s="75">
        <v>110000010102</v>
      </c>
      <c r="E706" s="56">
        <v>3101</v>
      </c>
      <c r="F706" s="54">
        <v>10721300</v>
      </c>
      <c r="G706" s="57" t="s">
        <v>778</v>
      </c>
      <c r="H706" s="117">
        <v>1400000</v>
      </c>
      <c r="I706" s="263"/>
      <c r="J706" s="118"/>
      <c r="K706" s="117">
        <f t="shared" si="10"/>
        <v>1400000</v>
      </c>
      <c r="L706" s="204" t="s">
        <v>2555</v>
      </c>
    </row>
    <row r="707" spans="1:12" x14ac:dyDescent="0.35">
      <c r="A707" s="54">
        <v>23010113</v>
      </c>
      <c r="B707" s="436" t="s">
        <v>2893</v>
      </c>
      <c r="C707" s="54">
        <v>71080</v>
      </c>
      <c r="D707" s="75">
        <v>110000010102</v>
      </c>
      <c r="E707" s="56">
        <v>3101</v>
      </c>
      <c r="F707" s="54">
        <v>10721300</v>
      </c>
      <c r="G707" s="57" t="s">
        <v>613</v>
      </c>
      <c r="H707" s="58">
        <v>336000</v>
      </c>
      <c r="I707" s="221">
        <v>325000</v>
      </c>
      <c r="J707" s="58">
        <v>2000000</v>
      </c>
      <c r="K707" s="58">
        <f t="shared" ref="K707:K770" si="11">SUM(H707,J707)</f>
        <v>2336000</v>
      </c>
      <c r="L707" s="204" t="s">
        <v>2557</v>
      </c>
    </row>
    <row r="708" spans="1:12" ht="51" hidden="1" x14ac:dyDescent="0.35">
      <c r="A708" s="23">
        <v>23010112</v>
      </c>
      <c r="B708" s="436" t="s">
        <v>2893</v>
      </c>
      <c r="C708" s="23">
        <v>70133</v>
      </c>
      <c r="D708" s="46">
        <v>30000020106</v>
      </c>
      <c r="E708" s="25">
        <v>3101</v>
      </c>
      <c r="F708" s="23">
        <v>10721300</v>
      </c>
      <c r="G708" s="47" t="s">
        <v>491</v>
      </c>
      <c r="H708" s="67">
        <v>77400</v>
      </c>
      <c r="I708" s="224"/>
      <c r="J708" s="68"/>
      <c r="K708" s="67">
        <f t="shared" si="11"/>
        <v>77400</v>
      </c>
      <c r="L708" s="199"/>
    </row>
    <row r="709" spans="1:12" ht="51" hidden="1" x14ac:dyDescent="0.35">
      <c r="A709" s="23">
        <v>23010112</v>
      </c>
      <c r="B709" s="436" t="s">
        <v>2893</v>
      </c>
      <c r="C709" s="23">
        <v>70133</v>
      </c>
      <c r="D709" s="46">
        <v>30000020106</v>
      </c>
      <c r="E709" s="25">
        <v>3101</v>
      </c>
      <c r="F709" s="23">
        <v>10720608</v>
      </c>
      <c r="G709" s="47" t="s">
        <v>492</v>
      </c>
      <c r="H709" s="67">
        <v>688000</v>
      </c>
      <c r="I709" s="224"/>
      <c r="J709" s="68"/>
      <c r="K709" s="67">
        <f t="shared" si="11"/>
        <v>688000</v>
      </c>
      <c r="L709" s="199"/>
    </row>
    <row r="710" spans="1:12" ht="76.5" hidden="1" x14ac:dyDescent="0.35">
      <c r="A710" s="23">
        <v>23010112</v>
      </c>
      <c r="B710" s="436" t="s">
        <v>2893</v>
      </c>
      <c r="C710" s="23">
        <v>70133</v>
      </c>
      <c r="D710" s="46">
        <v>30000020106</v>
      </c>
      <c r="E710" s="25">
        <v>3101</v>
      </c>
      <c r="F710" s="23">
        <v>10721300</v>
      </c>
      <c r="G710" s="47" t="s">
        <v>493</v>
      </c>
      <c r="H710" s="67">
        <v>602000</v>
      </c>
      <c r="I710" s="224"/>
      <c r="J710" s="68"/>
      <c r="K710" s="67">
        <f t="shared" si="11"/>
        <v>602000</v>
      </c>
      <c r="L710" s="199"/>
    </row>
    <row r="711" spans="1:12" ht="51" hidden="1" x14ac:dyDescent="0.35">
      <c r="A711" s="23">
        <v>23010112</v>
      </c>
      <c r="B711" s="436" t="s">
        <v>2893</v>
      </c>
      <c r="C711" s="23">
        <v>70133</v>
      </c>
      <c r="D711" s="46">
        <v>30000020106</v>
      </c>
      <c r="E711" s="25">
        <v>3101</v>
      </c>
      <c r="F711" s="23">
        <v>10720400</v>
      </c>
      <c r="G711" s="47" t="s">
        <v>494</v>
      </c>
      <c r="H711" s="67">
        <v>86000</v>
      </c>
      <c r="I711" s="224"/>
      <c r="J711" s="68"/>
      <c r="K711" s="67">
        <f t="shared" si="11"/>
        <v>86000</v>
      </c>
      <c r="L711" s="199"/>
    </row>
    <row r="712" spans="1:12" ht="51" hidden="1" x14ac:dyDescent="0.35">
      <c r="A712" s="23">
        <v>23010112</v>
      </c>
      <c r="B712" s="436" t="s">
        <v>2893</v>
      </c>
      <c r="C712" s="23">
        <v>70133</v>
      </c>
      <c r="D712" s="46">
        <v>30000020106</v>
      </c>
      <c r="E712" s="25">
        <v>3101</v>
      </c>
      <c r="F712" s="23">
        <v>10721300</v>
      </c>
      <c r="G712" s="48" t="s">
        <v>495</v>
      </c>
      <c r="H712" s="71">
        <v>172000</v>
      </c>
      <c r="I712" s="225"/>
      <c r="J712" s="90"/>
      <c r="K712" s="71">
        <f t="shared" si="11"/>
        <v>172000</v>
      </c>
      <c r="L712" s="199"/>
    </row>
    <row r="713" spans="1:12" ht="51" hidden="1" x14ac:dyDescent="0.35">
      <c r="A713" s="34">
        <v>23010112</v>
      </c>
      <c r="B713" s="436" t="s">
        <v>2893</v>
      </c>
      <c r="C713" s="34">
        <v>70133</v>
      </c>
      <c r="D713" s="49">
        <v>30000020106</v>
      </c>
      <c r="E713" s="36">
        <v>3101</v>
      </c>
      <c r="F713" s="34">
        <v>10721300</v>
      </c>
      <c r="G713" s="50" t="s">
        <v>496</v>
      </c>
      <c r="H713" s="70">
        <v>129000</v>
      </c>
      <c r="I713" s="223"/>
      <c r="J713" s="94"/>
      <c r="K713" s="70">
        <f t="shared" si="11"/>
        <v>129000</v>
      </c>
      <c r="L713" s="198"/>
    </row>
    <row r="714" spans="1:12" ht="51" hidden="1" x14ac:dyDescent="0.35">
      <c r="A714" s="23">
        <v>23010112</v>
      </c>
      <c r="B714" s="436" t="s">
        <v>2893</v>
      </c>
      <c r="C714" s="23">
        <v>70133</v>
      </c>
      <c r="D714" s="46">
        <v>30000020106</v>
      </c>
      <c r="E714" s="25">
        <v>3101</v>
      </c>
      <c r="F714" s="23">
        <v>10721300</v>
      </c>
      <c r="G714" s="47" t="s">
        <v>497</v>
      </c>
      <c r="H714" s="67">
        <v>963200</v>
      </c>
      <c r="I714" s="224"/>
      <c r="J714" s="68"/>
      <c r="K714" s="67">
        <f t="shared" si="11"/>
        <v>963200</v>
      </c>
      <c r="L714" s="199"/>
    </row>
    <row r="715" spans="1:12" ht="51" hidden="1" x14ac:dyDescent="0.35">
      <c r="A715" s="23">
        <v>23010112</v>
      </c>
      <c r="B715" s="436" t="s">
        <v>2893</v>
      </c>
      <c r="C715" s="23">
        <v>70133</v>
      </c>
      <c r="D715" s="46">
        <v>30000020106</v>
      </c>
      <c r="E715" s="25">
        <v>3101</v>
      </c>
      <c r="F715" s="23">
        <v>10721300</v>
      </c>
      <c r="G715" s="47" t="s">
        <v>498</v>
      </c>
      <c r="H715" s="67">
        <v>137600</v>
      </c>
      <c r="I715" s="224"/>
      <c r="J715" s="68"/>
      <c r="K715" s="67">
        <f t="shared" si="11"/>
        <v>137600</v>
      </c>
      <c r="L715" s="199"/>
    </row>
    <row r="716" spans="1:12" ht="51" hidden="1" x14ac:dyDescent="0.35">
      <c r="A716" s="23">
        <v>23010112</v>
      </c>
      <c r="B716" s="436" t="s">
        <v>2893</v>
      </c>
      <c r="C716" s="23">
        <v>70133</v>
      </c>
      <c r="D716" s="46">
        <v>30000020106</v>
      </c>
      <c r="E716" s="25">
        <v>3101</v>
      </c>
      <c r="F716" s="23">
        <v>10721300</v>
      </c>
      <c r="G716" s="47" t="s">
        <v>499</v>
      </c>
      <c r="H716" s="67">
        <v>688000</v>
      </c>
      <c r="I716" s="224"/>
      <c r="J716" s="68"/>
      <c r="K716" s="67">
        <f t="shared" si="11"/>
        <v>688000</v>
      </c>
      <c r="L716" s="199"/>
    </row>
    <row r="717" spans="1:12" ht="51" hidden="1" x14ac:dyDescent="0.35">
      <c r="A717" s="23">
        <v>23010112</v>
      </c>
      <c r="B717" s="436" t="s">
        <v>2893</v>
      </c>
      <c r="C717" s="23">
        <v>70133</v>
      </c>
      <c r="D717" s="46">
        <v>30000020106</v>
      </c>
      <c r="E717" s="25">
        <v>3101</v>
      </c>
      <c r="F717" s="23">
        <v>10721300</v>
      </c>
      <c r="G717" s="47" t="s">
        <v>500</v>
      </c>
      <c r="H717" s="67">
        <v>2580000</v>
      </c>
      <c r="I717" s="224"/>
      <c r="J717" s="68"/>
      <c r="K717" s="67">
        <f t="shared" si="11"/>
        <v>2580000</v>
      </c>
      <c r="L717" s="199"/>
    </row>
    <row r="718" spans="1:12" ht="51" hidden="1" x14ac:dyDescent="0.35">
      <c r="A718" s="23">
        <v>23010112</v>
      </c>
      <c r="B718" s="436" t="s">
        <v>2893</v>
      </c>
      <c r="C718" s="23">
        <v>70133</v>
      </c>
      <c r="D718" s="46">
        <v>30000020106</v>
      </c>
      <c r="E718" s="25">
        <v>3101</v>
      </c>
      <c r="F718" s="23">
        <v>10721300</v>
      </c>
      <c r="G718" s="47" t="s">
        <v>501</v>
      </c>
      <c r="H718" s="67">
        <v>123840</v>
      </c>
      <c r="I718" s="224"/>
      <c r="J718" s="68"/>
      <c r="K718" s="67">
        <f t="shared" si="11"/>
        <v>123840</v>
      </c>
      <c r="L718" s="199"/>
    </row>
    <row r="719" spans="1:12" ht="51" hidden="1" x14ac:dyDescent="0.35">
      <c r="A719" s="23">
        <v>23010112</v>
      </c>
      <c r="B719" s="436" t="s">
        <v>2893</v>
      </c>
      <c r="C719" s="23">
        <v>70133</v>
      </c>
      <c r="D719" s="46">
        <v>30000020106</v>
      </c>
      <c r="E719" s="25">
        <v>3101</v>
      </c>
      <c r="F719" s="23">
        <v>10720400</v>
      </c>
      <c r="G719" s="47" t="s">
        <v>502</v>
      </c>
      <c r="H719" s="67">
        <v>430000</v>
      </c>
      <c r="I719" s="224"/>
      <c r="J719" s="68"/>
      <c r="K719" s="67">
        <f t="shared" si="11"/>
        <v>430000</v>
      </c>
      <c r="L719" s="199"/>
    </row>
    <row r="720" spans="1:12" ht="51" hidden="1" x14ac:dyDescent="0.35">
      <c r="A720" s="23">
        <v>23010112</v>
      </c>
      <c r="B720" s="436" t="s">
        <v>2893</v>
      </c>
      <c r="C720" s="23">
        <v>70133</v>
      </c>
      <c r="D720" s="46">
        <v>30000020106</v>
      </c>
      <c r="E720" s="25">
        <v>3101</v>
      </c>
      <c r="F720" s="23">
        <v>10721300</v>
      </c>
      <c r="G720" s="47" t="s">
        <v>503</v>
      </c>
      <c r="H720" s="67">
        <v>103200</v>
      </c>
      <c r="I720" s="224"/>
      <c r="J720" s="68"/>
      <c r="K720" s="67">
        <f t="shared" si="11"/>
        <v>103200</v>
      </c>
      <c r="L720" s="199"/>
    </row>
    <row r="721" spans="1:12" ht="51" hidden="1" x14ac:dyDescent="0.35">
      <c r="A721" s="23">
        <v>23010112</v>
      </c>
      <c r="B721" s="436" t="s">
        <v>2893</v>
      </c>
      <c r="C721" s="23">
        <v>70133</v>
      </c>
      <c r="D721" s="46">
        <v>30000020106</v>
      </c>
      <c r="E721" s="25">
        <v>3101</v>
      </c>
      <c r="F721" s="23">
        <v>10721300</v>
      </c>
      <c r="G721" s="47" t="s">
        <v>504</v>
      </c>
      <c r="H721" s="67">
        <v>172000</v>
      </c>
      <c r="I721" s="224"/>
      <c r="J721" s="68"/>
      <c r="K721" s="67">
        <f t="shared" si="11"/>
        <v>172000</v>
      </c>
      <c r="L721" s="199"/>
    </row>
    <row r="722" spans="1:12" ht="51" hidden="1" x14ac:dyDescent="0.35">
      <c r="A722" s="23">
        <v>23010112</v>
      </c>
      <c r="B722" s="436" t="s">
        <v>2893</v>
      </c>
      <c r="C722" s="23">
        <v>70133</v>
      </c>
      <c r="D722" s="46">
        <v>30000020106</v>
      </c>
      <c r="E722" s="25">
        <v>3101</v>
      </c>
      <c r="F722" s="23">
        <v>10720500</v>
      </c>
      <c r="G722" s="47" t="s">
        <v>505</v>
      </c>
      <c r="H722" s="67">
        <v>860000</v>
      </c>
      <c r="I722" s="224"/>
      <c r="J722" s="68"/>
      <c r="K722" s="67">
        <f t="shared" si="11"/>
        <v>860000</v>
      </c>
      <c r="L722" s="199"/>
    </row>
    <row r="723" spans="1:12" ht="51" hidden="1" x14ac:dyDescent="0.35">
      <c r="A723" s="23">
        <v>23010112</v>
      </c>
      <c r="B723" s="436" t="s">
        <v>2893</v>
      </c>
      <c r="C723" s="23">
        <v>70133</v>
      </c>
      <c r="D723" s="46">
        <v>30000020106</v>
      </c>
      <c r="E723" s="25">
        <v>3101</v>
      </c>
      <c r="F723" s="23">
        <v>10712300</v>
      </c>
      <c r="G723" s="47" t="s">
        <v>506</v>
      </c>
      <c r="H723" s="67">
        <v>860000</v>
      </c>
      <c r="I723" s="224"/>
      <c r="J723" s="68"/>
      <c r="K723" s="67">
        <f t="shared" si="11"/>
        <v>860000</v>
      </c>
      <c r="L723" s="199"/>
    </row>
    <row r="724" spans="1:12" ht="51" hidden="1" x14ac:dyDescent="0.35">
      <c r="A724" s="23">
        <v>23010112</v>
      </c>
      <c r="B724" s="436" t="s">
        <v>2893</v>
      </c>
      <c r="C724" s="23">
        <v>70133</v>
      </c>
      <c r="D724" s="46">
        <v>50000010106</v>
      </c>
      <c r="E724" s="25">
        <v>3101</v>
      </c>
      <c r="F724" s="23">
        <v>10721300</v>
      </c>
      <c r="G724" s="47" t="s">
        <v>2355</v>
      </c>
      <c r="H724" s="27">
        <v>68800</v>
      </c>
      <c r="I724" s="215"/>
      <c r="J724" s="41"/>
      <c r="K724" s="27">
        <f t="shared" si="11"/>
        <v>68800</v>
      </c>
      <c r="L724" s="199"/>
    </row>
    <row r="725" spans="1:12" ht="51" hidden="1" x14ac:dyDescent="0.35">
      <c r="A725" s="23">
        <v>23010112</v>
      </c>
      <c r="B725" s="436" t="s">
        <v>2893</v>
      </c>
      <c r="C725" s="23">
        <v>70133</v>
      </c>
      <c r="D725" s="46">
        <v>50000010106</v>
      </c>
      <c r="E725" s="25">
        <v>3101</v>
      </c>
      <c r="F725" s="23">
        <v>10721300</v>
      </c>
      <c r="G725" s="47" t="s">
        <v>2356</v>
      </c>
      <c r="H725" s="27">
        <v>10320</v>
      </c>
      <c r="I725" s="215"/>
      <c r="J725" s="41"/>
      <c r="K725" s="27">
        <f t="shared" si="11"/>
        <v>10320</v>
      </c>
      <c r="L725" s="199"/>
    </row>
    <row r="726" spans="1:12" ht="51" hidden="1" x14ac:dyDescent="0.35">
      <c r="A726" s="23">
        <v>23010112</v>
      </c>
      <c r="B726" s="436" t="s">
        <v>2893</v>
      </c>
      <c r="C726" s="23">
        <v>70133</v>
      </c>
      <c r="D726" s="46">
        <v>50000010106</v>
      </c>
      <c r="E726" s="25">
        <v>3101</v>
      </c>
      <c r="F726" s="23">
        <v>10721300</v>
      </c>
      <c r="G726" s="47" t="s">
        <v>2357</v>
      </c>
      <c r="H726" s="27">
        <v>860000</v>
      </c>
      <c r="I726" s="215"/>
      <c r="J726" s="41"/>
      <c r="K726" s="27">
        <f t="shared" si="11"/>
        <v>860000</v>
      </c>
      <c r="L726" s="199"/>
    </row>
    <row r="727" spans="1:12" ht="51" hidden="1" x14ac:dyDescent="0.35">
      <c r="A727" s="23">
        <v>23010112</v>
      </c>
      <c r="B727" s="436" t="s">
        <v>2893</v>
      </c>
      <c r="C727" s="23">
        <v>70941</v>
      </c>
      <c r="D727" s="46">
        <v>50000010106</v>
      </c>
      <c r="E727" s="25">
        <v>3101</v>
      </c>
      <c r="F727" s="23">
        <v>10721300</v>
      </c>
      <c r="G727" s="47" t="s">
        <v>2358</v>
      </c>
      <c r="H727" s="27">
        <v>10320</v>
      </c>
      <c r="I727" s="215"/>
      <c r="J727" s="41"/>
      <c r="K727" s="27">
        <f t="shared" si="11"/>
        <v>10320</v>
      </c>
      <c r="L727" s="199"/>
    </row>
    <row r="728" spans="1:12" ht="51" hidden="1" x14ac:dyDescent="0.35">
      <c r="A728" s="23">
        <v>23010112</v>
      </c>
      <c r="B728" s="436" t="s">
        <v>2893</v>
      </c>
      <c r="C728" s="23">
        <v>70133</v>
      </c>
      <c r="D728" s="46">
        <v>30000020106</v>
      </c>
      <c r="E728" s="25">
        <v>3101</v>
      </c>
      <c r="F728" s="23">
        <v>10721300</v>
      </c>
      <c r="G728" s="47" t="s">
        <v>2359</v>
      </c>
      <c r="H728" s="27">
        <v>860000</v>
      </c>
      <c r="I728" s="215"/>
      <c r="J728" s="41"/>
      <c r="K728" s="27">
        <f t="shared" si="11"/>
        <v>860000</v>
      </c>
      <c r="L728" s="199"/>
    </row>
    <row r="729" spans="1:12" ht="51" hidden="1" x14ac:dyDescent="0.35">
      <c r="A729" s="23">
        <v>23010112</v>
      </c>
      <c r="B729" s="436" t="s">
        <v>2893</v>
      </c>
      <c r="C729" s="23">
        <v>70133</v>
      </c>
      <c r="D729" s="46">
        <v>30000020106</v>
      </c>
      <c r="E729" s="25">
        <v>3101</v>
      </c>
      <c r="F729" s="23">
        <v>10721300</v>
      </c>
      <c r="G729" s="47" t="s">
        <v>2360</v>
      </c>
      <c r="H729" s="27">
        <v>20640</v>
      </c>
      <c r="I729" s="215"/>
      <c r="J729" s="41"/>
      <c r="K729" s="27">
        <f t="shared" si="11"/>
        <v>20640</v>
      </c>
      <c r="L729" s="199"/>
    </row>
    <row r="730" spans="1:12" ht="51" hidden="1" x14ac:dyDescent="0.35">
      <c r="A730" s="23">
        <v>23010112</v>
      </c>
      <c r="B730" s="436" t="s">
        <v>2893</v>
      </c>
      <c r="C730" s="23">
        <v>70133</v>
      </c>
      <c r="D730" s="46">
        <v>30000020106</v>
      </c>
      <c r="E730" s="25">
        <v>3101</v>
      </c>
      <c r="F730" s="23">
        <v>10721300</v>
      </c>
      <c r="G730" s="47" t="s">
        <v>2361</v>
      </c>
      <c r="H730" s="27">
        <v>13760</v>
      </c>
      <c r="I730" s="215"/>
      <c r="J730" s="41"/>
      <c r="K730" s="27">
        <f t="shared" si="11"/>
        <v>13760</v>
      </c>
      <c r="L730" s="199"/>
    </row>
    <row r="731" spans="1:12" ht="51" hidden="1" x14ac:dyDescent="0.35">
      <c r="A731" s="23">
        <v>23010112</v>
      </c>
      <c r="B731" s="436" t="s">
        <v>2893</v>
      </c>
      <c r="C731" s="23">
        <v>70133</v>
      </c>
      <c r="D731" s="46">
        <v>30000020106</v>
      </c>
      <c r="E731" s="25">
        <v>3101</v>
      </c>
      <c r="F731" s="23">
        <v>10721300</v>
      </c>
      <c r="G731" s="47" t="s">
        <v>2362</v>
      </c>
      <c r="H731" s="27">
        <v>13760</v>
      </c>
      <c r="I731" s="215"/>
      <c r="J731" s="41"/>
      <c r="K731" s="27">
        <f t="shared" si="11"/>
        <v>13760</v>
      </c>
      <c r="L731" s="199"/>
    </row>
    <row r="732" spans="1:12" ht="51" hidden="1" x14ac:dyDescent="0.35">
      <c r="A732" s="23">
        <v>23010112</v>
      </c>
      <c r="B732" s="436" t="s">
        <v>2893</v>
      </c>
      <c r="C732" s="23">
        <v>70133</v>
      </c>
      <c r="D732" s="46">
        <v>30000020106</v>
      </c>
      <c r="E732" s="25">
        <v>3101</v>
      </c>
      <c r="F732" s="23">
        <v>10721300</v>
      </c>
      <c r="G732" s="47" t="s">
        <v>2363</v>
      </c>
      <c r="H732" s="27">
        <v>82560</v>
      </c>
      <c r="I732" s="215"/>
      <c r="J732" s="41"/>
      <c r="K732" s="27">
        <f t="shared" si="11"/>
        <v>82560</v>
      </c>
      <c r="L732" s="199"/>
    </row>
    <row r="733" spans="1:12" ht="51" hidden="1" x14ac:dyDescent="0.35">
      <c r="A733" s="34">
        <v>23010112</v>
      </c>
      <c r="B733" s="436" t="s">
        <v>2893</v>
      </c>
      <c r="C733" s="34">
        <v>70133</v>
      </c>
      <c r="D733" s="49">
        <v>30000020106</v>
      </c>
      <c r="E733" s="36">
        <v>3101</v>
      </c>
      <c r="F733" s="34">
        <v>10721300</v>
      </c>
      <c r="G733" s="50" t="s">
        <v>2364</v>
      </c>
      <c r="H733" s="38">
        <v>8600</v>
      </c>
      <c r="I733" s="218"/>
      <c r="J733" s="44"/>
      <c r="K733" s="38">
        <f t="shared" si="11"/>
        <v>8600</v>
      </c>
      <c r="L733" s="198"/>
    </row>
    <row r="734" spans="1:12" ht="51" hidden="1" x14ac:dyDescent="0.35">
      <c r="A734" s="23">
        <v>23010112</v>
      </c>
      <c r="B734" s="436" t="s">
        <v>2893</v>
      </c>
      <c r="C734" s="23">
        <v>70133</v>
      </c>
      <c r="D734" s="46">
        <v>30000020106</v>
      </c>
      <c r="E734" s="25">
        <v>3101</v>
      </c>
      <c r="F734" s="23">
        <v>10721300</v>
      </c>
      <c r="G734" s="47" t="s">
        <v>2365</v>
      </c>
      <c r="H734" s="27">
        <v>8256</v>
      </c>
      <c r="I734" s="215"/>
      <c r="J734" s="41"/>
      <c r="K734" s="27">
        <f t="shared" si="11"/>
        <v>8256</v>
      </c>
      <c r="L734" s="199"/>
    </row>
    <row r="735" spans="1:12" ht="51" hidden="1" x14ac:dyDescent="0.35">
      <c r="A735" s="23">
        <v>23010112</v>
      </c>
      <c r="B735" s="436" t="s">
        <v>2893</v>
      </c>
      <c r="C735" s="23">
        <v>70133</v>
      </c>
      <c r="D735" s="46">
        <v>30000020106</v>
      </c>
      <c r="E735" s="25">
        <v>3101</v>
      </c>
      <c r="F735" s="23">
        <v>10721300</v>
      </c>
      <c r="G735" s="47" t="s">
        <v>2366</v>
      </c>
      <c r="H735" s="27">
        <v>51600</v>
      </c>
      <c r="I735" s="215"/>
      <c r="J735" s="41"/>
      <c r="K735" s="27">
        <f t="shared" si="11"/>
        <v>51600</v>
      </c>
      <c r="L735" s="199"/>
    </row>
    <row r="736" spans="1:12" ht="51" hidden="1" x14ac:dyDescent="0.35">
      <c r="A736" s="23">
        <v>23010112</v>
      </c>
      <c r="B736" s="436" t="s">
        <v>2893</v>
      </c>
      <c r="C736" s="23">
        <v>70133</v>
      </c>
      <c r="D736" s="46">
        <v>30000020106</v>
      </c>
      <c r="E736" s="25">
        <v>3101</v>
      </c>
      <c r="F736" s="23">
        <v>10721300</v>
      </c>
      <c r="G736" s="47" t="s">
        <v>2367</v>
      </c>
      <c r="H736" s="27">
        <v>10320</v>
      </c>
      <c r="I736" s="215"/>
      <c r="J736" s="41"/>
      <c r="K736" s="27">
        <f t="shared" si="11"/>
        <v>10320</v>
      </c>
      <c r="L736" s="199"/>
    </row>
    <row r="737" spans="1:12" ht="51" hidden="1" x14ac:dyDescent="0.35">
      <c r="A737" s="23">
        <v>23010112</v>
      </c>
      <c r="B737" s="436" t="s">
        <v>2893</v>
      </c>
      <c r="C737" s="23">
        <v>70133</v>
      </c>
      <c r="D737" s="46">
        <v>30000020106</v>
      </c>
      <c r="E737" s="25">
        <v>3101</v>
      </c>
      <c r="F737" s="23">
        <v>10721300</v>
      </c>
      <c r="G737" s="47" t="s">
        <v>2368</v>
      </c>
      <c r="H737" s="27">
        <v>5160</v>
      </c>
      <c r="I737" s="215"/>
      <c r="J737" s="41"/>
      <c r="K737" s="27">
        <f t="shared" si="11"/>
        <v>5160</v>
      </c>
      <c r="L737" s="199"/>
    </row>
    <row r="738" spans="1:12" ht="51" hidden="1" x14ac:dyDescent="0.35">
      <c r="A738" s="23">
        <v>23010112</v>
      </c>
      <c r="B738" s="436" t="s">
        <v>2893</v>
      </c>
      <c r="C738" s="23">
        <v>70133</v>
      </c>
      <c r="D738" s="46">
        <v>30000020106</v>
      </c>
      <c r="E738" s="25">
        <v>3101</v>
      </c>
      <c r="F738" s="23">
        <v>10721300</v>
      </c>
      <c r="G738" s="47" t="s">
        <v>2369</v>
      </c>
      <c r="H738" s="27">
        <v>46784</v>
      </c>
      <c r="I738" s="215"/>
      <c r="J738" s="41"/>
      <c r="K738" s="27">
        <f t="shared" si="11"/>
        <v>46784</v>
      </c>
      <c r="L738" s="199"/>
    </row>
    <row r="739" spans="1:12" ht="51" hidden="1" x14ac:dyDescent="0.35">
      <c r="A739" s="23">
        <v>23010112</v>
      </c>
      <c r="B739" s="436" t="s">
        <v>2893</v>
      </c>
      <c r="C739" s="23">
        <v>70133</v>
      </c>
      <c r="D739" s="46">
        <v>30000020106</v>
      </c>
      <c r="E739" s="25">
        <v>3101</v>
      </c>
      <c r="F739" s="23">
        <v>10721300</v>
      </c>
      <c r="G739" s="47" t="s">
        <v>2370</v>
      </c>
      <c r="H739" s="27">
        <v>68800</v>
      </c>
      <c r="I739" s="215"/>
      <c r="J739" s="41"/>
      <c r="K739" s="27">
        <f t="shared" si="11"/>
        <v>68800</v>
      </c>
      <c r="L739" s="199"/>
    </row>
    <row r="740" spans="1:12" ht="51" hidden="1" x14ac:dyDescent="0.35">
      <c r="A740" s="23">
        <v>23010112</v>
      </c>
      <c r="B740" s="436" t="s">
        <v>2893</v>
      </c>
      <c r="C740" s="23">
        <v>70941</v>
      </c>
      <c r="D740" s="46">
        <v>50000010105</v>
      </c>
      <c r="E740" s="25">
        <v>3101</v>
      </c>
      <c r="F740" s="23">
        <v>10721300</v>
      </c>
      <c r="G740" s="26" t="s">
        <v>2316</v>
      </c>
      <c r="H740" s="27">
        <v>17200</v>
      </c>
      <c r="I740" s="215"/>
      <c r="J740" s="41"/>
      <c r="K740" s="27">
        <f t="shared" si="11"/>
        <v>17200</v>
      </c>
      <c r="L740" s="199"/>
    </row>
    <row r="741" spans="1:12" hidden="1" x14ac:dyDescent="0.35">
      <c r="A741" s="23">
        <v>23010112</v>
      </c>
      <c r="B741" s="436" t="s">
        <v>2893</v>
      </c>
      <c r="C741" s="23">
        <v>70131</v>
      </c>
      <c r="D741" s="46">
        <v>130000010106</v>
      </c>
      <c r="E741" s="25">
        <v>3101</v>
      </c>
      <c r="F741" s="23">
        <v>10731700</v>
      </c>
      <c r="G741" s="26" t="s">
        <v>558</v>
      </c>
      <c r="H741" s="41">
        <v>3000000</v>
      </c>
      <c r="I741" s="220"/>
      <c r="J741" s="41"/>
      <c r="K741" s="27">
        <f t="shared" si="11"/>
        <v>3000000</v>
      </c>
      <c r="L741" s="199"/>
    </row>
    <row r="742" spans="1:12" hidden="1" x14ac:dyDescent="0.35">
      <c r="A742" s="23">
        <v>23010112</v>
      </c>
      <c r="B742" s="436" t="s">
        <v>2893</v>
      </c>
      <c r="C742" s="23">
        <v>70131</v>
      </c>
      <c r="D742" s="46">
        <v>130000010106</v>
      </c>
      <c r="E742" s="25">
        <v>3101</v>
      </c>
      <c r="F742" s="23">
        <v>10731700</v>
      </c>
      <c r="G742" s="26" t="s">
        <v>559</v>
      </c>
      <c r="H742" s="41">
        <v>4500000</v>
      </c>
      <c r="I742" s="220"/>
      <c r="J742" s="41"/>
      <c r="K742" s="27">
        <f t="shared" si="11"/>
        <v>4500000</v>
      </c>
      <c r="L742" s="199"/>
    </row>
    <row r="743" spans="1:12" ht="51" hidden="1" x14ac:dyDescent="0.35">
      <c r="A743" s="23">
        <v>23010112</v>
      </c>
      <c r="B743" s="436" t="s">
        <v>2893</v>
      </c>
      <c r="C743" s="23">
        <v>70133</v>
      </c>
      <c r="D743" s="46">
        <v>130000010106</v>
      </c>
      <c r="E743" s="25">
        <v>3101</v>
      </c>
      <c r="F743" s="23">
        <v>10721300</v>
      </c>
      <c r="G743" s="47" t="s">
        <v>576</v>
      </c>
      <c r="H743" s="101">
        <v>10000000</v>
      </c>
      <c r="I743" s="255">
        <v>1000000</v>
      </c>
      <c r="J743" s="102" t="s">
        <v>20</v>
      </c>
      <c r="K743" s="101">
        <f t="shared" si="11"/>
        <v>10000000</v>
      </c>
      <c r="L743" s="199"/>
    </row>
    <row r="744" spans="1:12" ht="51" hidden="1" x14ac:dyDescent="0.35">
      <c r="A744" s="23">
        <v>23010112</v>
      </c>
      <c r="B744" s="436" t="s">
        <v>2893</v>
      </c>
      <c r="C744" s="23">
        <v>70133</v>
      </c>
      <c r="D744" s="46">
        <v>130000010106</v>
      </c>
      <c r="E744" s="25">
        <v>3101</v>
      </c>
      <c r="F744" s="23">
        <v>10721300</v>
      </c>
      <c r="G744" s="47" t="s">
        <v>583</v>
      </c>
      <c r="H744" s="101">
        <v>2299920</v>
      </c>
      <c r="I744" s="255">
        <v>25990608</v>
      </c>
      <c r="J744" s="101">
        <v>700080</v>
      </c>
      <c r="K744" s="101">
        <f t="shared" si="11"/>
        <v>3000000</v>
      </c>
      <c r="L744" s="200"/>
    </row>
    <row r="745" spans="1:12" ht="51" hidden="1" x14ac:dyDescent="0.35">
      <c r="A745" s="23">
        <v>23010112</v>
      </c>
      <c r="B745" s="436" t="s">
        <v>2893</v>
      </c>
      <c r="C745" s="23">
        <v>70133</v>
      </c>
      <c r="D745" s="46">
        <v>130000010106</v>
      </c>
      <c r="E745" s="25">
        <v>3101</v>
      </c>
      <c r="F745" s="23">
        <v>10721300</v>
      </c>
      <c r="G745" s="47" t="s">
        <v>584</v>
      </c>
      <c r="H745" s="101">
        <v>11572050</v>
      </c>
      <c r="I745" s="255">
        <v>1399900</v>
      </c>
      <c r="J745" s="108">
        <v>-8572050</v>
      </c>
      <c r="K745" s="101">
        <f t="shared" si="11"/>
        <v>3000000</v>
      </c>
      <c r="L745" s="200"/>
    </row>
    <row r="746" spans="1:12" ht="51" hidden="1" x14ac:dyDescent="0.35">
      <c r="A746" s="23">
        <v>23010112</v>
      </c>
      <c r="B746" s="436" t="s">
        <v>2893</v>
      </c>
      <c r="C746" s="23">
        <v>70133</v>
      </c>
      <c r="D746" s="46">
        <v>130000010106</v>
      </c>
      <c r="E746" s="25">
        <v>3101</v>
      </c>
      <c r="F746" s="23">
        <v>10721300</v>
      </c>
      <c r="G746" s="47" t="s">
        <v>585</v>
      </c>
      <c r="H746" s="101">
        <v>851130</v>
      </c>
      <c r="I746" s="255"/>
      <c r="J746" s="101">
        <v>1648870</v>
      </c>
      <c r="K746" s="101">
        <f t="shared" si="11"/>
        <v>2500000</v>
      </c>
      <c r="L746" s="200"/>
    </row>
    <row r="747" spans="1:12" ht="51" hidden="1" x14ac:dyDescent="0.35">
      <c r="A747" s="23">
        <v>23010112</v>
      </c>
      <c r="B747" s="436" t="s">
        <v>2893</v>
      </c>
      <c r="C747" s="23">
        <v>70133</v>
      </c>
      <c r="D747" s="46">
        <v>130000010106</v>
      </c>
      <c r="E747" s="25">
        <v>3101</v>
      </c>
      <c r="F747" s="23">
        <v>10721300</v>
      </c>
      <c r="G747" s="47" t="s">
        <v>586</v>
      </c>
      <c r="H747" s="101">
        <v>498960</v>
      </c>
      <c r="I747" s="255">
        <v>150000</v>
      </c>
      <c r="J747" s="101">
        <v>1040</v>
      </c>
      <c r="K747" s="101">
        <f t="shared" si="11"/>
        <v>500000</v>
      </c>
      <c r="L747" s="200"/>
    </row>
    <row r="748" spans="1:12" ht="51" hidden="1" x14ac:dyDescent="0.35">
      <c r="A748" s="23">
        <v>23010112</v>
      </c>
      <c r="B748" s="436" t="s">
        <v>2893</v>
      </c>
      <c r="C748" s="23">
        <v>70133</v>
      </c>
      <c r="D748" s="46">
        <v>130000010106</v>
      </c>
      <c r="E748" s="25">
        <v>3101</v>
      </c>
      <c r="F748" s="23">
        <v>10721300</v>
      </c>
      <c r="G748" s="47" t="s">
        <v>587</v>
      </c>
      <c r="H748" s="101">
        <v>1020600</v>
      </c>
      <c r="I748" s="255">
        <v>892000</v>
      </c>
      <c r="J748" s="101">
        <v>3979400</v>
      </c>
      <c r="K748" s="101">
        <f t="shared" si="11"/>
        <v>5000000</v>
      </c>
      <c r="L748" s="200"/>
    </row>
    <row r="749" spans="1:12" ht="51" hidden="1" x14ac:dyDescent="0.35">
      <c r="A749" s="34">
        <v>23010112</v>
      </c>
      <c r="B749" s="436" t="s">
        <v>2893</v>
      </c>
      <c r="C749" s="34">
        <v>70133</v>
      </c>
      <c r="D749" s="49">
        <v>130000010106</v>
      </c>
      <c r="E749" s="36">
        <v>3101</v>
      </c>
      <c r="F749" s="34">
        <v>10721300</v>
      </c>
      <c r="G749" s="50" t="s">
        <v>588</v>
      </c>
      <c r="H749" s="99">
        <v>491400</v>
      </c>
      <c r="I749" s="254"/>
      <c r="J749" s="99">
        <v>7508600</v>
      </c>
      <c r="K749" s="99">
        <f t="shared" si="11"/>
        <v>8000000</v>
      </c>
      <c r="L749" s="209"/>
    </row>
    <row r="750" spans="1:12" ht="51" hidden="1" x14ac:dyDescent="0.35">
      <c r="A750" s="23">
        <v>23010112</v>
      </c>
      <c r="B750" s="436" t="s">
        <v>2893</v>
      </c>
      <c r="C750" s="23">
        <v>70133</v>
      </c>
      <c r="D750" s="46">
        <v>130000010106</v>
      </c>
      <c r="E750" s="25">
        <v>3101</v>
      </c>
      <c r="F750" s="23">
        <v>10721300</v>
      </c>
      <c r="G750" s="47" t="s">
        <v>589</v>
      </c>
      <c r="H750" s="101">
        <v>315000</v>
      </c>
      <c r="I750" s="255"/>
      <c r="J750" s="101">
        <v>2414377</v>
      </c>
      <c r="K750" s="99">
        <f t="shared" si="11"/>
        <v>2729377</v>
      </c>
      <c r="L750" s="200"/>
    </row>
    <row r="751" spans="1:12" ht="51" hidden="1" x14ac:dyDescent="0.35">
      <c r="A751" s="23">
        <v>23010112</v>
      </c>
      <c r="B751" s="436" t="s">
        <v>2893</v>
      </c>
      <c r="C751" s="23">
        <v>70133</v>
      </c>
      <c r="D751" s="46">
        <v>130000010106</v>
      </c>
      <c r="E751" s="25">
        <v>3101</v>
      </c>
      <c r="F751" s="23">
        <v>10721300</v>
      </c>
      <c r="G751" s="47" t="s">
        <v>590</v>
      </c>
      <c r="H751" s="101">
        <v>800000</v>
      </c>
      <c r="I751" s="255">
        <v>1547700</v>
      </c>
      <c r="J751" s="106"/>
      <c r="K751" s="99">
        <f t="shared" si="11"/>
        <v>800000</v>
      </c>
      <c r="L751" s="200"/>
    </row>
    <row r="752" spans="1:12" hidden="1" x14ac:dyDescent="0.35">
      <c r="A752" s="23">
        <v>23010112</v>
      </c>
      <c r="B752" s="436" t="s">
        <v>2893</v>
      </c>
      <c r="C752" s="23">
        <v>70131</v>
      </c>
      <c r="D752" s="46">
        <v>130000010106</v>
      </c>
      <c r="E752" s="25">
        <v>3101</v>
      </c>
      <c r="F752" s="23">
        <v>10721300</v>
      </c>
      <c r="G752" s="26" t="s">
        <v>272</v>
      </c>
      <c r="H752" s="106">
        <v>3137400</v>
      </c>
      <c r="I752" s="260">
        <v>3409000</v>
      </c>
      <c r="J752" s="101">
        <v>47081600</v>
      </c>
      <c r="K752" s="99">
        <f t="shared" si="11"/>
        <v>50219000</v>
      </c>
      <c r="L752" s="200"/>
    </row>
    <row r="753" spans="1:12" ht="51" hidden="1" x14ac:dyDescent="0.35">
      <c r="A753" s="23">
        <v>23010112</v>
      </c>
      <c r="B753" s="436" t="s">
        <v>2893</v>
      </c>
      <c r="C753" s="23">
        <v>70133</v>
      </c>
      <c r="D753" s="46">
        <v>130000010106</v>
      </c>
      <c r="E753" s="25">
        <v>3101</v>
      </c>
      <c r="F753" s="23">
        <v>10721300</v>
      </c>
      <c r="G753" s="26" t="s">
        <v>679</v>
      </c>
      <c r="H753" s="27">
        <v>4096000</v>
      </c>
      <c r="I753" s="215"/>
      <c r="J753" s="41"/>
      <c r="K753" s="38">
        <f t="shared" si="11"/>
        <v>4096000</v>
      </c>
      <c r="L753" s="199"/>
    </row>
    <row r="754" spans="1:12" ht="51" hidden="1" x14ac:dyDescent="0.35">
      <c r="A754" s="23">
        <v>23010112</v>
      </c>
      <c r="B754" s="436" t="s">
        <v>2893</v>
      </c>
      <c r="C754" s="23">
        <v>70133</v>
      </c>
      <c r="D754" s="46">
        <v>130000010106</v>
      </c>
      <c r="E754" s="25">
        <v>3101</v>
      </c>
      <c r="F754" s="23">
        <v>10720500</v>
      </c>
      <c r="G754" s="26" t="s">
        <v>680</v>
      </c>
      <c r="H754" s="27">
        <v>1024000</v>
      </c>
      <c r="I754" s="215"/>
      <c r="J754" s="41"/>
      <c r="K754" s="38">
        <f t="shared" si="11"/>
        <v>1024000</v>
      </c>
      <c r="L754" s="199"/>
    </row>
    <row r="755" spans="1:12" ht="51" hidden="1" x14ac:dyDescent="0.35">
      <c r="A755" s="23">
        <v>23010112</v>
      </c>
      <c r="B755" s="436" t="s">
        <v>2893</v>
      </c>
      <c r="C755" s="23">
        <v>70133</v>
      </c>
      <c r="D755" s="46">
        <v>130000010106</v>
      </c>
      <c r="E755" s="25">
        <v>3101</v>
      </c>
      <c r="F755" s="23">
        <v>10710900</v>
      </c>
      <c r="G755" s="26" t="s">
        <v>681</v>
      </c>
      <c r="H755" s="27">
        <v>1024000</v>
      </c>
      <c r="I755" s="215"/>
      <c r="J755" s="41"/>
      <c r="K755" s="38">
        <f t="shared" si="11"/>
        <v>1024000</v>
      </c>
      <c r="L755" s="199"/>
    </row>
    <row r="756" spans="1:12" ht="51" hidden="1" x14ac:dyDescent="0.35">
      <c r="A756" s="23">
        <v>23010112</v>
      </c>
      <c r="B756" s="436" t="s">
        <v>2893</v>
      </c>
      <c r="C756" s="23">
        <v>70133</v>
      </c>
      <c r="D756" s="46">
        <v>130000010106</v>
      </c>
      <c r="E756" s="25">
        <v>3101</v>
      </c>
      <c r="F756" s="23">
        <v>10721300</v>
      </c>
      <c r="G756" s="26" t="s">
        <v>682</v>
      </c>
      <c r="H756" s="27">
        <v>1024000</v>
      </c>
      <c r="I756" s="215"/>
      <c r="J756" s="41"/>
      <c r="K756" s="38">
        <f t="shared" si="11"/>
        <v>1024000</v>
      </c>
      <c r="L756" s="199"/>
    </row>
    <row r="757" spans="1:12" ht="51" hidden="1" x14ac:dyDescent="0.35">
      <c r="A757" s="23">
        <v>23010112</v>
      </c>
      <c r="B757" s="436" t="s">
        <v>2893</v>
      </c>
      <c r="C757" s="23">
        <v>70133</v>
      </c>
      <c r="D757" s="46">
        <v>130000010106</v>
      </c>
      <c r="E757" s="25">
        <v>3101</v>
      </c>
      <c r="F757" s="23">
        <v>10731800</v>
      </c>
      <c r="G757" s="28" t="s">
        <v>683</v>
      </c>
      <c r="H757" s="29">
        <v>1024000</v>
      </c>
      <c r="I757" s="217"/>
      <c r="J757" s="40"/>
      <c r="K757" s="38">
        <f t="shared" si="11"/>
        <v>1024000</v>
      </c>
      <c r="L757" s="199"/>
    </row>
    <row r="758" spans="1:12" ht="51" hidden="1" x14ac:dyDescent="0.35">
      <c r="A758" s="34">
        <v>23010112</v>
      </c>
      <c r="B758" s="436" t="s">
        <v>2893</v>
      </c>
      <c r="C758" s="34">
        <v>70133</v>
      </c>
      <c r="D758" s="49">
        <v>130000010106</v>
      </c>
      <c r="E758" s="36">
        <v>3101</v>
      </c>
      <c r="F758" s="34">
        <v>10731900</v>
      </c>
      <c r="G758" s="37" t="s">
        <v>684</v>
      </c>
      <c r="H758" s="38">
        <v>1024000</v>
      </c>
      <c r="I758" s="218"/>
      <c r="J758" s="44"/>
      <c r="K758" s="38">
        <f t="shared" si="11"/>
        <v>1024000</v>
      </c>
      <c r="L758" s="198"/>
    </row>
    <row r="759" spans="1:12" ht="51" hidden="1" x14ac:dyDescent="0.35">
      <c r="A759" s="23">
        <v>23010112</v>
      </c>
      <c r="B759" s="436" t="s">
        <v>2893</v>
      </c>
      <c r="C759" s="23">
        <v>70133</v>
      </c>
      <c r="D759" s="46">
        <v>130000010106</v>
      </c>
      <c r="E759" s="25">
        <v>3101</v>
      </c>
      <c r="F759" s="23">
        <v>10712300</v>
      </c>
      <c r="G759" s="26" t="s">
        <v>685</v>
      </c>
      <c r="H759" s="27">
        <v>512000</v>
      </c>
      <c r="I759" s="215"/>
      <c r="J759" s="41"/>
      <c r="K759" s="27">
        <f t="shared" si="11"/>
        <v>512000</v>
      </c>
      <c r="L759" s="199"/>
    </row>
    <row r="760" spans="1:12" ht="51" hidden="1" x14ac:dyDescent="0.35">
      <c r="A760" s="23">
        <v>23010112</v>
      </c>
      <c r="B760" s="436" t="s">
        <v>2893</v>
      </c>
      <c r="C760" s="23">
        <v>70133</v>
      </c>
      <c r="D760" s="46">
        <v>130000010106</v>
      </c>
      <c r="E760" s="25">
        <v>3101</v>
      </c>
      <c r="F760" s="23">
        <v>10730100</v>
      </c>
      <c r="G760" s="26" t="s">
        <v>686</v>
      </c>
      <c r="H760" s="27">
        <v>2560000</v>
      </c>
      <c r="I760" s="215"/>
      <c r="J760" s="41"/>
      <c r="K760" s="27">
        <f t="shared" si="11"/>
        <v>2560000</v>
      </c>
      <c r="L760" s="199"/>
    </row>
    <row r="761" spans="1:12" ht="51" hidden="1" x14ac:dyDescent="0.35">
      <c r="A761" s="23">
        <v>23010112</v>
      </c>
      <c r="B761" s="436" t="s">
        <v>2893</v>
      </c>
      <c r="C761" s="23">
        <v>70133</v>
      </c>
      <c r="D761" s="46">
        <v>130000010106</v>
      </c>
      <c r="E761" s="25">
        <v>3101</v>
      </c>
      <c r="F761" s="23">
        <v>10730200</v>
      </c>
      <c r="G761" s="26" t="s">
        <v>687</v>
      </c>
      <c r="H761" s="27">
        <v>2560000</v>
      </c>
      <c r="I761" s="215"/>
      <c r="J761" s="41"/>
      <c r="K761" s="27">
        <f t="shared" si="11"/>
        <v>2560000</v>
      </c>
      <c r="L761" s="199"/>
    </row>
    <row r="762" spans="1:12" ht="51" hidden="1" x14ac:dyDescent="0.35">
      <c r="A762" s="23">
        <v>23010112</v>
      </c>
      <c r="B762" s="436" t="s">
        <v>2893</v>
      </c>
      <c r="C762" s="23">
        <v>70133</v>
      </c>
      <c r="D762" s="46">
        <v>130000010106</v>
      </c>
      <c r="E762" s="25">
        <v>3101</v>
      </c>
      <c r="F762" s="23">
        <v>10730300</v>
      </c>
      <c r="G762" s="26" t="s">
        <v>688</v>
      </c>
      <c r="H762" s="27">
        <v>2560000</v>
      </c>
      <c r="I762" s="215"/>
      <c r="J762" s="41"/>
      <c r="K762" s="27">
        <f t="shared" si="11"/>
        <v>2560000</v>
      </c>
      <c r="L762" s="199"/>
    </row>
    <row r="763" spans="1:12" ht="51" hidden="1" x14ac:dyDescent="0.35">
      <c r="A763" s="23">
        <v>23010112</v>
      </c>
      <c r="B763" s="436" t="s">
        <v>2893</v>
      </c>
      <c r="C763" s="23">
        <v>70133</v>
      </c>
      <c r="D763" s="46">
        <v>130000010106</v>
      </c>
      <c r="E763" s="25">
        <v>3101</v>
      </c>
      <c r="F763" s="23">
        <v>10720400</v>
      </c>
      <c r="G763" s="26" t="s">
        <v>689</v>
      </c>
      <c r="H763" s="27">
        <v>2560000</v>
      </c>
      <c r="I763" s="215"/>
      <c r="J763" s="41"/>
      <c r="K763" s="27">
        <f t="shared" si="11"/>
        <v>2560000</v>
      </c>
      <c r="L763" s="199"/>
    </row>
    <row r="764" spans="1:12" ht="51" hidden="1" x14ac:dyDescent="0.35">
      <c r="A764" s="23">
        <v>23010112</v>
      </c>
      <c r="B764" s="436" t="s">
        <v>2893</v>
      </c>
      <c r="C764" s="23">
        <v>70133</v>
      </c>
      <c r="D764" s="46">
        <v>130000010106</v>
      </c>
      <c r="E764" s="25">
        <v>3101</v>
      </c>
      <c r="F764" s="23">
        <v>10720500</v>
      </c>
      <c r="G764" s="26" t="s">
        <v>690</v>
      </c>
      <c r="H764" s="27">
        <v>2560000</v>
      </c>
      <c r="I764" s="215"/>
      <c r="J764" s="41"/>
      <c r="K764" s="27">
        <f t="shared" si="11"/>
        <v>2560000</v>
      </c>
      <c r="L764" s="199"/>
    </row>
    <row r="765" spans="1:12" ht="51" hidden="1" x14ac:dyDescent="0.35">
      <c r="A765" s="23">
        <v>23010112</v>
      </c>
      <c r="B765" s="436" t="s">
        <v>2893</v>
      </c>
      <c r="C765" s="23">
        <v>70133</v>
      </c>
      <c r="D765" s="46">
        <v>130000010106</v>
      </c>
      <c r="E765" s="25">
        <v>3101</v>
      </c>
      <c r="F765" s="23">
        <v>10720600</v>
      </c>
      <c r="G765" s="26" t="s">
        <v>691</v>
      </c>
      <c r="H765" s="27">
        <v>2560000</v>
      </c>
      <c r="I765" s="215"/>
      <c r="J765" s="41"/>
      <c r="K765" s="27">
        <f t="shared" si="11"/>
        <v>2560000</v>
      </c>
      <c r="L765" s="199"/>
    </row>
    <row r="766" spans="1:12" ht="51" hidden="1" x14ac:dyDescent="0.35">
      <c r="A766" s="23">
        <v>23010112</v>
      </c>
      <c r="B766" s="436" t="s">
        <v>2893</v>
      </c>
      <c r="C766" s="23">
        <v>70133</v>
      </c>
      <c r="D766" s="46">
        <v>130000010106</v>
      </c>
      <c r="E766" s="25">
        <v>3101</v>
      </c>
      <c r="F766" s="23">
        <v>10720700</v>
      </c>
      <c r="G766" s="26" t="s">
        <v>692</v>
      </c>
      <c r="H766" s="27">
        <v>2560000</v>
      </c>
      <c r="I766" s="215"/>
      <c r="J766" s="41"/>
      <c r="K766" s="27">
        <f t="shared" si="11"/>
        <v>2560000</v>
      </c>
      <c r="L766" s="199"/>
    </row>
    <row r="767" spans="1:12" ht="51" hidden="1" x14ac:dyDescent="0.35">
      <c r="A767" s="23">
        <v>23010112</v>
      </c>
      <c r="B767" s="436" t="s">
        <v>2893</v>
      </c>
      <c r="C767" s="23">
        <v>70133</v>
      </c>
      <c r="D767" s="46">
        <v>130000010106</v>
      </c>
      <c r="E767" s="25">
        <v>3101</v>
      </c>
      <c r="F767" s="23">
        <v>10720800</v>
      </c>
      <c r="G767" s="26" t="s">
        <v>693</v>
      </c>
      <c r="H767" s="27">
        <v>2560000</v>
      </c>
      <c r="I767" s="215"/>
      <c r="J767" s="41"/>
      <c r="K767" s="27">
        <f t="shared" si="11"/>
        <v>2560000</v>
      </c>
      <c r="L767" s="199"/>
    </row>
    <row r="768" spans="1:12" ht="51" hidden="1" x14ac:dyDescent="0.35">
      <c r="A768" s="23">
        <v>23010112</v>
      </c>
      <c r="B768" s="436" t="s">
        <v>2893</v>
      </c>
      <c r="C768" s="23">
        <v>70133</v>
      </c>
      <c r="D768" s="46">
        <v>130000010106</v>
      </c>
      <c r="E768" s="25">
        <v>3101</v>
      </c>
      <c r="F768" s="23">
        <v>10710900</v>
      </c>
      <c r="G768" s="26" t="s">
        <v>694</v>
      </c>
      <c r="H768" s="27">
        <v>2560000</v>
      </c>
      <c r="I768" s="215"/>
      <c r="J768" s="41"/>
      <c r="K768" s="27">
        <f t="shared" si="11"/>
        <v>2560000</v>
      </c>
      <c r="L768" s="199"/>
    </row>
    <row r="769" spans="1:12" ht="51" hidden="1" x14ac:dyDescent="0.35">
      <c r="A769" s="23">
        <v>23010112</v>
      </c>
      <c r="B769" s="436" t="s">
        <v>2893</v>
      </c>
      <c r="C769" s="23">
        <v>70133</v>
      </c>
      <c r="D769" s="46">
        <v>130000010106</v>
      </c>
      <c r="E769" s="25">
        <v>3101</v>
      </c>
      <c r="F769" s="23">
        <v>10711000</v>
      </c>
      <c r="G769" s="26" t="s">
        <v>695</v>
      </c>
      <c r="H769" s="27">
        <v>2560000</v>
      </c>
      <c r="I769" s="215"/>
      <c r="J769" s="41"/>
      <c r="K769" s="27">
        <f t="shared" si="11"/>
        <v>2560000</v>
      </c>
      <c r="L769" s="199"/>
    </row>
    <row r="770" spans="1:12" ht="51" hidden="1" x14ac:dyDescent="0.35">
      <c r="A770" s="23">
        <v>23010112</v>
      </c>
      <c r="B770" s="436" t="s">
        <v>2893</v>
      </c>
      <c r="C770" s="23">
        <v>70133</v>
      </c>
      <c r="D770" s="46">
        <v>130000010106</v>
      </c>
      <c r="E770" s="25">
        <v>3101</v>
      </c>
      <c r="F770" s="23">
        <v>10711100</v>
      </c>
      <c r="G770" s="26" t="s">
        <v>696</v>
      </c>
      <c r="H770" s="27">
        <v>2560000</v>
      </c>
      <c r="I770" s="215"/>
      <c r="J770" s="41"/>
      <c r="K770" s="27">
        <f t="shared" si="11"/>
        <v>2560000</v>
      </c>
      <c r="L770" s="199"/>
    </row>
    <row r="771" spans="1:12" ht="51" hidden="1" x14ac:dyDescent="0.35">
      <c r="A771" s="23">
        <v>23010112</v>
      </c>
      <c r="B771" s="436" t="s">
        <v>2893</v>
      </c>
      <c r="C771" s="23">
        <v>70133</v>
      </c>
      <c r="D771" s="46">
        <v>130000010106</v>
      </c>
      <c r="E771" s="25">
        <v>3101</v>
      </c>
      <c r="F771" s="23">
        <v>10711200</v>
      </c>
      <c r="G771" s="26" t="s">
        <v>697</v>
      </c>
      <c r="H771" s="27">
        <v>2560000</v>
      </c>
      <c r="I771" s="215"/>
      <c r="J771" s="41"/>
      <c r="K771" s="27">
        <f t="shared" ref="K771:K834" si="12">SUM(H771,J771)</f>
        <v>2560000</v>
      </c>
      <c r="L771" s="199"/>
    </row>
    <row r="772" spans="1:12" ht="51" hidden="1" x14ac:dyDescent="0.35">
      <c r="A772" s="23">
        <v>23010112</v>
      </c>
      <c r="B772" s="436" t="s">
        <v>2893</v>
      </c>
      <c r="C772" s="23">
        <v>70133</v>
      </c>
      <c r="D772" s="46">
        <v>130000010106</v>
      </c>
      <c r="E772" s="25">
        <v>3101</v>
      </c>
      <c r="F772" s="23">
        <v>10721300</v>
      </c>
      <c r="G772" s="26" t="s">
        <v>698</v>
      </c>
      <c r="H772" s="27">
        <v>2560000</v>
      </c>
      <c r="I772" s="215"/>
      <c r="J772" s="41"/>
      <c r="K772" s="27">
        <f t="shared" si="12"/>
        <v>2560000</v>
      </c>
      <c r="L772" s="199"/>
    </row>
    <row r="773" spans="1:12" ht="51" hidden="1" x14ac:dyDescent="0.35">
      <c r="A773" s="23">
        <v>23010112</v>
      </c>
      <c r="B773" s="436" t="s">
        <v>2893</v>
      </c>
      <c r="C773" s="23">
        <v>70133</v>
      </c>
      <c r="D773" s="46">
        <v>130000010106</v>
      </c>
      <c r="E773" s="25">
        <v>3101</v>
      </c>
      <c r="F773" s="23">
        <v>10731400</v>
      </c>
      <c r="G773" s="26" t="s">
        <v>699</v>
      </c>
      <c r="H773" s="27">
        <v>2560000</v>
      </c>
      <c r="I773" s="215"/>
      <c r="J773" s="41"/>
      <c r="K773" s="27">
        <f t="shared" si="12"/>
        <v>2560000</v>
      </c>
      <c r="L773" s="199"/>
    </row>
    <row r="774" spans="1:12" ht="51" hidden="1" x14ac:dyDescent="0.35">
      <c r="A774" s="23">
        <v>23010112</v>
      </c>
      <c r="B774" s="436" t="s">
        <v>2893</v>
      </c>
      <c r="C774" s="23">
        <v>70133</v>
      </c>
      <c r="D774" s="46">
        <v>130000010106</v>
      </c>
      <c r="E774" s="25">
        <v>3101</v>
      </c>
      <c r="F774" s="23">
        <v>10731500</v>
      </c>
      <c r="G774" s="26" t="s">
        <v>700</v>
      </c>
      <c r="H774" s="27">
        <v>2560000</v>
      </c>
      <c r="I774" s="215"/>
      <c r="J774" s="41"/>
      <c r="K774" s="27">
        <f t="shared" si="12"/>
        <v>2560000</v>
      </c>
      <c r="L774" s="199"/>
    </row>
    <row r="775" spans="1:12" ht="51" hidden="1" x14ac:dyDescent="0.35">
      <c r="A775" s="23">
        <v>23010112</v>
      </c>
      <c r="B775" s="436" t="s">
        <v>2893</v>
      </c>
      <c r="C775" s="23">
        <v>70133</v>
      </c>
      <c r="D775" s="46">
        <v>130000010106</v>
      </c>
      <c r="E775" s="25">
        <v>3101</v>
      </c>
      <c r="F775" s="23">
        <v>10731700</v>
      </c>
      <c r="G775" s="26" t="s">
        <v>701</v>
      </c>
      <c r="H775" s="27">
        <v>2560000</v>
      </c>
      <c r="I775" s="215"/>
      <c r="J775" s="41"/>
      <c r="K775" s="27">
        <f t="shared" si="12"/>
        <v>2560000</v>
      </c>
      <c r="L775" s="199"/>
    </row>
    <row r="776" spans="1:12" ht="51" hidden="1" x14ac:dyDescent="0.35">
      <c r="A776" s="23">
        <v>23010112</v>
      </c>
      <c r="B776" s="436" t="s">
        <v>2893</v>
      </c>
      <c r="C776" s="23">
        <v>70133</v>
      </c>
      <c r="D776" s="46">
        <v>130000010106</v>
      </c>
      <c r="E776" s="25">
        <v>3101</v>
      </c>
      <c r="F776" s="23">
        <v>10731600</v>
      </c>
      <c r="G776" s="26" t="s">
        <v>702</v>
      </c>
      <c r="H776" s="27">
        <v>2560000</v>
      </c>
      <c r="I776" s="215"/>
      <c r="J776" s="41"/>
      <c r="K776" s="27">
        <f t="shared" si="12"/>
        <v>2560000</v>
      </c>
      <c r="L776" s="199"/>
    </row>
    <row r="777" spans="1:12" ht="51" hidden="1" x14ac:dyDescent="0.35">
      <c r="A777" s="23">
        <v>23010112</v>
      </c>
      <c r="B777" s="436" t="s">
        <v>2893</v>
      </c>
      <c r="C777" s="23">
        <v>70133</v>
      </c>
      <c r="D777" s="46">
        <v>130000010106</v>
      </c>
      <c r="E777" s="25">
        <v>3101</v>
      </c>
      <c r="F777" s="23">
        <v>10731800</v>
      </c>
      <c r="G777" s="26" t="s">
        <v>703</v>
      </c>
      <c r="H777" s="27">
        <v>2560000</v>
      </c>
      <c r="I777" s="215"/>
      <c r="J777" s="41"/>
      <c r="K777" s="27">
        <f t="shared" si="12"/>
        <v>2560000</v>
      </c>
      <c r="L777" s="199"/>
    </row>
    <row r="778" spans="1:12" ht="51" hidden="1" x14ac:dyDescent="0.35">
      <c r="A778" s="23">
        <v>23010112</v>
      </c>
      <c r="B778" s="436" t="s">
        <v>2893</v>
      </c>
      <c r="C778" s="23">
        <v>70133</v>
      </c>
      <c r="D778" s="46">
        <v>130000010106</v>
      </c>
      <c r="E778" s="25">
        <v>3101</v>
      </c>
      <c r="F778" s="23">
        <v>10731900</v>
      </c>
      <c r="G778" s="26" t="s">
        <v>704</v>
      </c>
      <c r="H778" s="27">
        <v>2560000</v>
      </c>
      <c r="I778" s="215"/>
      <c r="J778" s="41"/>
      <c r="K778" s="27">
        <f t="shared" si="12"/>
        <v>2560000</v>
      </c>
      <c r="L778" s="199"/>
    </row>
    <row r="779" spans="1:12" ht="51" hidden="1" x14ac:dyDescent="0.35">
      <c r="A779" s="23">
        <v>23010112</v>
      </c>
      <c r="B779" s="436" t="s">
        <v>2893</v>
      </c>
      <c r="C779" s="23">
        <v>70133</v>
      </c>
      <c r="D779" s="46">
        <v>130000010106</v>
      </c>
      <c r="E779" s="25">
        <v>3101</v>
      </c>
      <c r="F779" s="23">
        <v>10722000</v>
      </c>
      <c r="G779" s="26" t="s">
        <v>705</v>
      </c>
      <c r="H779" s="27">
        <v>2560000</v>
      </c>
      <c r="I779" s="215"/>
      <c r="J779" s="41"/>
      <c r="K779" s="27">
        <f t="shared" si="12"/>
        <v>2560000</v>
      </c>
      <c r="L779" s="199"/>
    </row>
    <row r="780" spans="1:12" ht="51" hidden="1" x14ac:dyDescent="0.35">
      <c r="A780" s="23">
        <v>23010112</v>
      </c>
      <c r="B780" s="436" t="s">
        <v>2893</v>
      </c>
      <c r="C780" s="23">
        <v>70133</v>
      </c>
      <c r="D780" s="46">
        <v>130000010106</v>
      </c>
      <c r="E780" s="25">
        <v>3101</v>
      </c>
      <c r="F780" s="23">
        <v>10712100</v>
      </c>
      <c r="G780" s="26" t="s">
        <v>706</v>
      </c>
      <c r="H780" s="27">
        <v>2560000</v>
      </c>
      <c r="I780" s="215"/>
      <c r="J780" s="41"/>
      <c r="K780" s="27">
        <f t="shared" si="12"/>
        <v>2560000</v>
      </c>
      <c r="L780" s="199"/>
    </row>
    <row r="781" spans="1:12" ht="51" hidden="1" x14ac:dyDescent="0.35">
      <c r="A781" s="23">
        <v>23010112</v>
      </c>
      <c r="B781" s="436" t="s">
        <v>2893</v>
      </c>
      <c r="C781" s="23">
        <v>70133</v>
      </c>
      <c r="D781" s="46">
        <v>130000010106</v>
      </c>
      <c r="E781" s="25">
        <v>3101</v>
      </c>
      <c r="F781" s="23">
        <v>10712200</v>
      </c>
      <c r="G781" s="26" t="s">
        <v>707</v>
      </c>
      <c r="H781" s="27">
        <v>2560000</v>
      </c>
      <c r="I781" s="215"/>
      <c r="J781" s="41"/>
      <c r="K781" s="27">
        <f t="shared" si="12"/>
        <v>2560000</v>
      </c>
      <c r="L781" s="199"/>
    </row>
    <row r="782" spans="1:12" ht="51" hidden="1" x14ac:dyDescent="0.35">
      <c r="A782" s="23">
        <v>23010112</v>
      </c>
      <c r="B782" s="436" t="s">
        <v>2893</v>
      </c>
      <c r="C782" s="23">
        <v>70133</v>
      </c>
      <c r="D782" s="46">
        <v>130000010106</v>
      </c>
      <c r="E782" s="25">
        <v>3101</v>
      </c>
      <c r="F782" s="23">
        <v>10712300</v>
      </c>
      <c r="G782" s="26" t="s">
        <v>708</v>
      </c>
      <c r="H782" s="27">
        <v>2560000</v>
      </c>
      <c r="I782" s="215"/>
      <c r="J782" s="41"/>
      <c r="K782" s="27">
        <f t="shared" si="12"/>
        <v>2560000</v>
      </c>
      <c r="L782" s="199"/>
    </row>
    <row r="783" spans="1:12" ht="51" hidden="1" x14ac:dyDescent="0.35">
      <c r="A783" s="23">
        <v>23010112</v>
      </c>
      <c r="B783" s="436" t="s">
        <v>2893</v>
      </c>
      <c r="C783" s="23">
        <v>70133</v>
      </c>
      <c r="D783" s="46">
        <v>130000010106</v>
      </c>
      <c r="E783" s="25">
        <v>3101</v>
      </c>
      <c r="F783" s="23">
        <v>10731900</v>
      </c>
      <c r="G783" s="26" t="s">
        <v>709</v>
      </c>
      <c r="H783" s="27"/>
      <c r="I783" s="215"/>
      <c r="J783" s="41">
        <v>500000000</v>
      </c>
      <c r="K783" s="27">
        <f t="shared" si="12"/>
        <v>500000000</v>
      </c>
      <c r="L783" s="199"/>
    </row>
    <row r="784" spans="1:12" ht="51" hidden="1" x14ac:dyDescent="0.35">
      <c r="A784" s="23">
        <v>23010112</v>
      </c>
      <c r="B784" s="436" t="s">
        <v>2893</v>
      </c>
      <c r="C784" s="23">
        <v>70133</v>
      </c>
      <c r="D784" s="46">
        <v>130000010106</v>
      </c>
      <c r="E784" s="25">
        <v>3101</v>
      </c>
      <c r="F784" s="23">
        <v>10712300</v>
      </c>
      <c r="G784" s="26" t="s">
        <v>710</v>
      </c>
      <c r="H784" s="27">
        <v>512000</v>
      </c>
      <c r="I784" s="215"/>
      <c r="J784" s="41"/>
      <c r="K784" s="27">
        <f t="shared" si="12"/>
        <v>512000</v>
      </c>
      <c r="L784" s="199"/>
    </row>
    <row r="785" spans="1:12" ht="51" hidden="1" x14ac:dyDescent="0.35">
      <c r="A785" s="23">
        <v>23010112</v>
      </c>
      <c r="B785" s="436" t="s">
        <v>2893</v>
      </c>
      <c r="C785" s="23">
        <v>70133</v>
      </c>
      <c r="D785" s="46">
        <v>130000010106</v>
      </c>
      <c r="E785" s="25">
        <v>3101</v>
      </c>
      <c r="F785" s="23">
        <v>10730100</v>
      </c>
      <c r="G785" s="26" t="s">
        <v>711</v>
      </c>
      <c r="H785" s="27">
        <v>2560000</v>
      </c>
      <c r="I785" s="215"/>
      <c r="J785" s="41"/>
      <c r="K785" s="27">
        <f t="shared" si="12"/>
        <v>2560000</v>
      </c>
      <c r="L785" s="199"/>
    </row>
    <row r="786" spans="1:12" ht="51" hidden="1" x14ac:dyDescent="0.35">
      <c r="A786" s="23">
        <v>23010112</v>
      </c>
      <c r="B786" s="436" t="s">
        <v>2893</v>
      </c>
      <c r="C786" s="23">
        <v>70133</v>
      </c>
      <c r="D786" s="46">
        <v>130000010106</v>
      </c>
      <c r="E786" s="25">
        <v>3101</v>
      </c>
      <c r="F786" s="23">
        <v>10730200</v>
      </c>
      <c r="G786" s="26" t="s">
        <v>712</v>
      </c>
      <c r="H786" s="27">
        <v>2560000</v>
      </c>
      <c r="I786" s="215"/>
      <c r="J786" s="41"/>
      <c r="K786" s="27">
        <f t="shared" si="12"/>
        <v>2560000</v>
      </c>
      <c r="L786" s="199"/>
    </row>
    <row r="787" spans="1:12" ht="51" hidden="1" x14ac:dyDescent="0.35">
      <c r="A787" s="23">
        <v>23010112</v>
      </c>
      <c r="B787" s="436" t="s">
        <v>2893</v>
      </c>
      <c r="C787" s="23">
        <v>70133</v>
      </c>
      <c r="D787" s="46">
        <v>130000010106</v>
      </c>
      <c r="E787" s="25">
        <v>3101</v>
      </c>
      <c r="F787" s="23">
        <v>10730300</v>
      </c>
      <c r="G787" s="26" t="s">
        <v>713</v>
      </c>
      <c r="H787" s="27">
        <v>2560000</v>
      </c>
      <c r="I787" s="215"/>
      <c r="J787" s="41"/>
      <c r="K787" s="27">
        <f t="shared" si="12"/>
        <v>2560000</v>
      </c>
      <c r="L787" s="199"/>
    </row>
    <row r="788" spans="1:12" ht="51" hidden="1" x14ac:dyDescent="0.35">
      <c r="A788" s="34">
        <v>23010112</v>
      </c>
      <c r="B788" s="436" t="s">
        <v>2893</v>
      </c>
      <c r="C788" s="34">
        <v>70133</v>
      </c>
      <c r="D788" s="49">
        <v>130000010106</v>
      </c>
      <c r="E788" s="36">
        <v>3101</v>
      </c>
      <c r="F788" s="34">
        <v>10720400</v>
      </c>
      <c r="G788" s="37" t="s">
        <v>714</v>
      </c>
      <c r="H788" s="38">
        <v>2560000</v>
      </c>
      <c r="I788" s="218"/>
      <c r="J788" s="44"/>
      <c r="K788" s="38">
        <f t="shared" si="12"/>
        <v>2560000</v>
      </c>
      <c r="L788" s="198"/>
    </row>
    <row r="789" spans="1:12" ht="51" hidden="1" x14ac:dyDescent="0.35">
      <c r="A789" s="23">
        <v>23010112</v>
      </c>
      <c r="B789" s="436" t="s">
        <v>2893</v>
      </c>
      <c r="C789" s="23">
        <v>70133</v>
      </c>
      <c r="D789" s="46">
        <v>130000010106</v>
      </c>
      <c r="E789" s="25">
        <v>3101</v>
      </c>
      <c r="F789" s="23">
        <v>10720500</v>
      </c>
      <c r="G789" s="26" t="s">
        <v>715</v>
      </c>
      <c r="H789" s="27">
        <v>2560000</v>
      </c>
      <c r="I789" s="215"/>
      <c r="J789" s="41"/>
      <c r="K789" s="27">
        <f t="shared" si="12"/>
        <v>2560000</v>
      </c>
      <c r="L789" s="199"/>
    </row>
    <row r="790" spans="1:12" ht="51" hidden="1" x14ac:dyDescent="0.35">
      <c r="A790" s="23">
        <v>23010112</v>
      </c>
      <c r="B790" s="436" t="s">
        <v>2893</v>
      </c>
      <c r="C790" s="23">
        <v>70133</v>
      </c>
      <c r="D790" s="46">
        <v>130000010106</v>
      </c>
      <c r="E790" s="25">
        <v>3101</v>
      </c>
      <c r="F790" s="23">
        <v>10720600</v>
      </c>
      <c r="G790" s="26" t="s">
        <v>716</v>
      </c>
      <c r="H790" s="27">
        <v>2560000</v>
      </c>
      <c r="I790" s="215"/>
      <c r="J790" s="41"/>
      <c r="K790" s="27">
        <f t="shared" si="12"/>
        <v>2560000</v>
      </c>
      <c r="L790" s="199"/>
    </row>
    <row r="791" spans="1:12" ht="51" hidden="1" x14ac:dyDescent="0.35">
      <c r="A791" s="23">
        <v>23010112</v>
      </c>
      <c r="B791" s="436" t="s">
        <v>2893</v>
      </c>
      <c r="C791" s="23">
        <v>70133</v>
      </c>
      <c r="D791" s="46">
        <v>130000010106</v>
      </c>
      <c r="E791" s="25">
        <v>3101</v>
      </c>
      <c r="F791" s="23">
        <v>10720700</v>
      </c>
      <c r="G791" s="26" t="s">
        <v>717</v>
      </c>
      <c r="H791" s="27">
        <v>2560000</v>
      </c>
      <c r="I791" s="215"/>
      <c r="J791" s="41"/>
      <c r="K791" s="27">
        <f t="shared" si="12"/>
        <v>2560000</v>
      </c>
      <c r="L791" s="199"/>
    </row>
    <row r="792" spans="1:12" ht="51" hidden="1" x14ac:dyDescent="0.35">
      <c r="A792" s="23">
        <v>23010112</v>
      </c>
      <c r="B792" s="436" t="s">
        <v>2893</v>
      </c>
      <c r="C792" s="23">
        <v>70133</v>
      </c>
      <c r="D792" s="46">
        <v>130000010106</v>
      </c>
      <c r="E792" s="25">
        <v>3101</v>
      </c>
      <c r="F792" s="23">
        <v>10720800</v>
      </c>
      <c r="G792" s="26" t="s">
        <v>718</v>
      </c>
      <c r="H792" s="27">
        <v>2560000</v>
      </c>
      <c r="I792" s="215"/>
      <c r="J792" s="41"/>
      <c r="K792" s="27">
        <f t="shared" si="12"/>
        <v>2560000</v>
      </c>
      <c r="L792" s="199"/>
    </row>
    <row r="793" spans="1:12" ht="51" hidden="1" x14ac:dyDescent="0.35">
      <c r="A793" s="23">
        <v>23010112</v>
      </c>
      <c r="B793" s="436" t="s">
        <v>2893</v>
      </c>
      <c r="C793" s="23">
        <v>70133</v>
      </c>
      <c r="D793" s="46">
        <v>130000010106</v>
      </c>
      <c r="E793" s="25">
        <v>3101</v>
      </c>
      <c r="F793" s="23">
        <v>10710900</v>
      </c>
      <c r="G793" s="26" t="s">
        <v>719</v>
      </c>
      <c r="H793" s="27">
        <v>2560000</v>
      </c>
      <c r="I793" s="215"/>
      <c r="J793" s="41"/>
      <c r="K793" s="27">
        <f t="shared" si="12"/>
        <v>2560000</v>
      </c>
      <c r="L793" s="199"/>
    </row>
    <row r="794" spans="1:12" ht="51" hidden="1" x14ac:dyDescent="0.35">
      <c r="A794" s="23">
        <v>23010112</v>
      </c>
      <c r="B794" s="436" t="s">
        <v>2893</v>
      </c>
      <c r="C794" s="23">
        <v>70133</v>
      </c>
      <c r="D794" s="46">
        <v>130000010106</v>
      </c>
      <c r="E794" s="25">
        <v>3101</v>
      </c>
      <c r="F794" s="23">
        <v>10711000</v>
      </c>
      <c r="G794" s="26" t="s">
        <v>720</v>
      </c>
      <c r="H794" s="27">
        <v>2560000</v>
      </c>
      <c r="I794" s="215"/>
      <c r="J794" s="41"/>
      <c r="K794" s="27">
        <f t="shared" si="12"/>
        <v>2560000</v>
      </c>
      <c r="L794" s="199"/>
    </row>
    <row r="795" spans="1:12" ht="51" hidden="1" x14ac:dyDescent="0.35">
      <c r="A795" s="23">
        <v>23010112</v>
      </c>
      <c r="B795" s="436" t="s">
        <v>2893</v>
      </c>
      <c r="C795" s="23">
        <v>70133</v>
      </c>
      <c r="D795" s="46">
        <v>130000010106</v>
      </c>
      <c r="E795" s="25">
        <v>3101</v>
      </c>
      <c r="F795" s="23">
        <v>10711100</v>
      </c>
      <c r="G795" s="26" t="s">
        <v>721</v>
      </c>
      <c r="H795" s="27">
        <v>2560000</v>
      </c>
      <c r="I795" s="215"/>
      <c r="J795" s="41"/>
      <c r="K795" s="27">
        <f t="shared" si="12"/>
        <v>2560000</v>
      </c>
      <c r="L795" s="199"/>
    </row>
    <row r="796" spans="1:12" ht="51" hidden="1" x14ac:dyDescent="0.35">
      <c r="A796" s="23">
        <v>23010112</v>
      </c>
      <c r="B796" s="436" t="s">
        <v>2893</v>
      </c>
      <c r="C796" s="23">
        <v>70133</v>
      </c>
      <c r="D796" s="46">
        <v>130000010106</v>
      </c>
      <c r="E796" s="25">
        <v>3101</v>
      </c>
      <c r="F796" s="23">
        <v>10711200</v>
      </c>
      <c r="G796" s="26" t="s">
        <v>722</v>
      </c>
      <c r="H796" s="27">
        <v>2560000</v>
      </c>
      <c r="I796" s="215"/>
      <c r="J796" s="41"/>
      <c r="K796" s="27">
        <f t="shared" si="12"/>
        <v>2560000</v>
      </c>
      <c r="L796" s="199"/>
    </row>
    <row r="797" spans="1:12" ht="51" hidden="1" x14ac:dyDescent="0.35">
      <c r="A797" s="23">
        <v>23010112</v>
      </c>
      <c r="B797" s="436" t="s">
        <v>2893</v>
      </c>
      <c r="C797" s="23">
        <v>70133</v>
      </c>
      <c r="D797" s="46">
        <v>130000010106</v>
      </c>
      <c r="E797" s="25">
        <v>3101</v>
      </c>
      <c r="F797" s="23">
        <v>10721300</v>
      </c>
      <c r="G797" s="26" t="s">
        <v>723</v>
      </c>
      <c r="H797" s="27">
        <v>2560000</v>
      </c>
      <c r="I797" s="215"/>
      <c r="J797" s="41"/>
      <c r="K797" s="27">
        <f t="shared" si="12"/>
        <v>2560000</v>
      </c>
      <c r="L797" s="199"/>
    </row>
    <row r="798" spans="1:12" ht="51" hidden="1" x14ac:dyDescent="0.35">
      <c r="A798" s="23">
        <v>23010112</v>
      </c>
      <c r="B798" s="436" t="s">
        <v>2893</v>
      </c>
      <c r="C798" s="23">
        <v>70133</v>
      </c>
      <c r="D798" s="46">
        <v>130000010106</v>
      </c>
      <c r="E798" s="25">
        <v>3101</v>
      </c>
      <c r="F798" s="23">
        <v>10731400</v>
      </c>
      <c r="G798" s="26" t="s">
        <v>724</v>
      </c>
      <c r="H798" s="27">
        <v>2560000</v>
      </c>
      <c r="I798" s="215"/>
      <c r="J798" s="41"/>
      <c r="K798" s="27">
        <f t="shared" si="12"/>
        <v>2560000</v>
      </c>
      <c r="L798" s="199"/>
    </row>
    <row r="799" spans="1:12" ht="51" hidden="1" x14ac:dyDescent="0.35">
      <c r="A799" s="23">
        <v>23010112</v>
      </c>
      <c r="B799" s="436" t="s">
        <v>2893</v>
      </c>
      <c r="C799" s="23">
        <v>70133</v>
      </c>
      <c r="D799" s="46">
        <v>130000010106</v>
      </c>
      <c r="E799" s="25">
        <v>3101</v>
      </c>
      <c r="F799" s="23">
        <v>10731500</v>
      </c>
      <c r="G799" s="26" t="s">
        <v>725</v>
      </c>
      <c r="H799" s="27">
        <v>2560000</v>
      </c>
      <c r="I799" s="215"/>
      <c r="J799" s="41"/>
      <c r="K799" s="27">
        <f t="shared" si="12"/>
        <v>2560000</v>
      </c>
      <c r="L799" s="199"/>
    </row>
    <row r="800" spans="1:12" ht="51" hidden="1" x14ac:dyDescent="0.35">
      <c r="A800" s="23">
        <v>23010112</v>
      </c>
      <c r="B800" s="436" t="s">
        <v>2893</v>
      </c>
      <c r="C800" s="23">
        <v>70133</v>
      </c>
      <c r="D800" s="46">
        <v>130000010106</v>
      </c>
      <c r="E800" s="25">
        <v>3101</v>
      </c>
      <c r="F800" s="23">
        <v>10731700</v>
      </c>
      <c r="G800" s="26" t="s">
        <v>726</v>
      </c>
      <c r="H800" s="27">
        <v>2560000</v>
      </c>
      <c r="I800" s="215"/>
      <c r="J800" s="41"/>
      <c r="K800" s="27">
        <f t="shared" si="12"/>
        <v>2560000</v>
      </c>
      <c r="L800" s="199"/>
    </row>
    <row r="801" spans="1:12" ht="51" hidden="1" x14ac:dyDescent="0.35">
      <c r="A801" s="23">
        <v>23010112</v>
      </c>
      <c r="B801" s="436" t="s">
        <v>2893</v>
      </c>
      <c r="C801" s="23">
        <v>70133</v>
      </c>
      <c r="D801" s="46">
        <v>130000010106</v>
      </c>
      <c r="E801" s="25">
        <v>3101</v>
      </c>
      <c r="F801" s="23">
        <v>10731600</v>
      </c>
      <c r="G801" s="26" t="s">
        <v>727</v>
      </c>
      <c r="H801" s="27">
        <v>2560000</v>
      </c>
      <c r="I801" s="215"/>
      <c r="J801" s="41"/>
      <c r="K801" s="27">
        <f t="shared" si="12"/>
        <v>2560000</v>
      </c>
      <c r="L801" s="199"/>
    </row>
    <row r="802" spans="1:12" ht="51" hidden="1" x14ac:dyDescent="0.35">
      <c r="A802" s="23">
        <v>23010112</v>
      </c>
      <c r="B802" s="436" t="s">
        <v>2893</v>
      </c>
      <c r="C802" s="23">
        <v>70133</v>
      </c>
      <c r="D802" s="46">
        <v>130000010106</v>
      </c>
      <c r="E802" s="25">
        <v>3101</v>
      </c>
      <c r="F802" s="23">
        <v>10731800</v>
      </c>
      <c r="G802" s="28" t="s">
        <v>728</v>
      </c>
      <c r="H802" s="29">
        <v>2560000</v>
      </c>
      <c r="I802" s="217"/>
      <c r="J802" s="40"/>
      <c r="K802" s="29">
        <f t="shared" si="12"/>
        <v>2560000</v>
      </c>
      <c r="L802" s="199"/>
    </row>
    <row r="803" spans="1:12" ht="51" hidden="1" x14ac:dyDescent="0.35">
      <c r="A803" s="34">
        <v>23010112</v>
      </c>
      <c r="B803" s="436" t="s">
        <v>2893</v>
      </c>
      <c r="C803" s="34">
        <v>70133</v>
      </c>
      <c r="D803" s="49">
        <v>130000010106</v>
      </c>
      <c r="E803" s="36">
        <v>3101</v>
      </c>
      <c r="F803" s="34">
        <v>10731900</v>
      </c>
      <c r="G803" s="37" t="s">
        <v>729</v>
      </c>
      <c r="H803" s="38">
        <v>2560000</v>
      </c>
      <c r="I803" s="218"/>
      <c r="J803" s="44"/>
      <c r="K803" s="38">
        <f t="shared" si="12"/>
        <v>2560000</v>
      </c>
      <c r="L803" s="198"/>
    </row>
    <row r="804" spans="1:12" ht="51" hidden="1" x14ac:dyDescent="0.35">
      <c r="A804" s="23">
        <v>23010112</v>
      </c>
      <c r="B804" s="436" t="s">
        <v>2893</v>
      </c>
      <c r="C804" s="23">
        <v>70133</v>
      </c>
      <c r="D804" s="46">
        <v>130000010106</v>
      </c>
      <c r="E804" s="25">
        <v>3101</v>
      </c>
      <c r="F804" s="23">
        <v>10722000</v>
      </c>
      <c r="G804" s="26" t="s">
        <v>730</v>
      </c>
      <c r="H804" s="27">
        <v>2560000</v>
      </c>
      <c r="I804" s="215"/>
      <c r="J804" s="41"/>
      <c r="K804" s="27">
        <f t="shared" si="12"/>
        <v>2560000</v>
      </c>
      <c r="L804" s="199"/>
    </row>
    <row r="805" spans="1:12" ht="51" hidden="1" x14ac:dyDescent="0.35">
      <c r="A805" s="23">
        <v>23010112</v>
      </c>
      <c r="B805" s="436" t="s">
        <v>2893</v>
      </c>
      <c r="C805" s="23">
        <v>70133</v>
      </c>
      <c r="D805" s="46">
        <v>130000010106</v>
      </c>
      <c r="E805" s="25">
        <v>3101</v>
      </c>
      <c r="F805" s="23">
        <v>10712100</v>
      </c>
      <c r="G805" s="26" t="s">
        <v>731</v>
      </c>
      <c r="H805" s="27">
        <v>2560000</v>
      </c>
      <c r="I805" s="215"/>
      <c r="J805" s="41"/>
      <c r="K805" s="27">
        <f t="shared" si="12"/>
        <v>2560000</v>
      </c>
      <c r="L805" s="199"/>
    </row>
    <row r="806" spans="1:12" ht="51" hidden="1" x14ac:dyDescent="0.35">
      <c r="A806" s="23">
        <v>23010112</v>
      </c>
      <c r="B806" s="436" t="s">
        <v>2893</v>
      </c>
      <c r="C806" s="23">
        <v>70133</v>
      </c>
      <c r="D806" s="46">
        <v>130000010106</v>
      </c>
      <c r="E806" s="25">
        <v>3101</v>
      </c>
      <c r="F806" s="23">
        <v>10712200</v>
      </c>
      <c r="G806" s="26" t="s">
        <v>732</v>
      </c>
      <c r="H806" s="27">
        <v>2560000</v>
      </c>
      <c r="I806" s="215"/>
      <c r="J806" s="41"/>
      <c r="K806" s="27">
        <f t="shared" si="12"/>
        <v>2560000</v>
      </c>
      <c r="L806" s="199"/>
    </row>
    <row r="807" spans="1:12" ht="51" hidden="1" x14ac:dyDescent="0.35">
      <c r="A807" s="23">
        <v>23010112</v>
      </c>
      <c r="B807" s="436" t="s">
        <v>2893</v>
      </c>
      <c r="C807" s="23">
        <v>70133</v>
      </c>
      <c r="D807" s="46">
        <v>130000010106</v>
      </c>
      <c r="E807" s="25">
        <v>3101</v>
      </c>
      <c r="F807" s="23">
        <v>10712300</v>
      </c>
      <c r="G807" s="26" t="s">
        <v>733</v>
      </c>
      <c r="H807" s="27">
        <v>2560000</v>
      </c>
      <c r="I807" s="215"/>
      <c r="J807" s="41"/>
      <c r="K807" s="27">
        <f t="shared" si="12"/>
        <v>2560000</v>
      </c>
      <c r="L807" s="199"/>
    </row>
    <row r="808" spans="1:12" ht="51" hidden="1" x14ac:dyDescent="0.35">
      <c r="A808" s="23">
        <v>23010112</v>
      </c>
      <c r="B808" s="436" t="s">
        <v>2893</v>
      </c>
      <c r="C808" s="23">
        <v>70133</v>
      </c>
      <c r="D808" s="46">
        <v>130000010106</v>
      </c>
      <c r="E808" s="25">
        <v>3101</v>
      </c>
      <c r="F808" s="23">
        <v>10721300</v>
      </c>
      <c r="G808" s="26" t="s">
        <v>734</v>
      </c>
      <c r="H808" s="27">
        <v>3712000</v>
      </c>
      <c r="I808" s="215"/>
      <c r="J808" s="41"/>
      <c r="K808" s="27">
        <f t="shared" si="12"/>
        <v>3712000</v>
      </c>
      <c r="L808" s="199"/>
    </row>
    <row r="809" spans="1:12" ht="51" hidden="1" x14ac:dyDescent="0.35">
      <c r="A809" s="23">
        <v>23010112</v>
      </c>
      <c r="B809" s="436" t="s">
        <v>2893</v>
      </c>
      <c r="C809" s="23">
        <v>70133</v>
      </c>
      <c r="D809" s="46">
        <v>130000010106</v>
      </c>
      <c r="E809" s="25">
        <v>3101</v>
      </c>
      <c r="F809" s="23">
        <v>10720500</v>
      </c>
      <c r="G809" s="26" t="s">
        <v>735</v>
      </c>
      <c r="H809" s="27">
        <v>1248000</v>
      </c>
      <c r="I809" s="215"/>
      <c r="J809" s="41"/>
      <c r="K809" s="27">
        <f t="shared" si="12"/>
        <v>1248000</v>
      </c>
      <c r="L809" s="199"/>
    </row>
    <row r="810" spans="1:12" ht="51" hidden="1" x14ac:dyDescent="0.35">
      <c r="A810" s="23">
        <v>23010112</v>
      </c>
      <c r="B810" s="436" t="s">
        <v>2893</v>
      </c>
      <c r="C810" s="23">
        <v>70133</v>
      </c>
      <c r="D810" s="46">
        <v>130000010106</v>
      </c>
      <c r="E810" s="25">
        <v>3101</v>
      </c>
      <c r="F810" s="23">
        <v>10721300</v>
      </c>
      <c r="G810" s="26" t="s">
        <v>736</v>
      </c>
      <c r="H810" s="27">
        <v>1248000</v>
      </c>
      <c r="I810" s="215"/>
      <c r="J810" s="41"/>
      <c r="K810" s="27">
        <f t="shared" si="12"/>
        <v>1248000</v>
      </c>
      <c r="L810" s="199"/>
    </row>
    <row r="811" spans="1:12" ht="51" hidden="1" x14ac:dyDescent="0.35">
      <c r="A811" s="23">
        <v>23010112</v>
      </c>
      <c r="B811" s="436" t="s">
        <v>2893</v>
      </c>
      <c r="C811" s="23">
        <v>70133</v>
      </c>
      <c r="D811" s="46">
        <v>130000010106</v>
      </c>
      <c r="E811" s="25">
        <v>3101</v>
      </c>
      <c r="F811" s="23">
        <v>10731800</v>
      </c>
      <c r="G811" s="26" t="s">
        <v>737</v>
      </c>
      <c r="H811" s="27">
        <v>1248000</v>
      </c>
      <c r="I811" s="215"/>
      <c r="J811" s="41"/>
      <c r="K811" s="27">
        <f t="shared" si="12"/>
        <v>1248000</v>
      </c>
      <c r="L811" s="199"/>
    </row>
    <row r="812" spans="1:12" ht="51" hidden="1" x14ac:dyDescent="0.35">
      <c r="A812" s="23">
        <v>23010112</v>
      </c>
      <c r="B812" s="436" t="s">
        <v>2893</v>
      </c>
      <c r="C812" s="23">
        <v>70133</v>
      </c>
      <c r="D812" s="46">
        <v>130000010106</v>
      </c>
      <c r="E812" s="25">
        <v>3101</v>
      </c>
      <c r="F812" s="23">
        <v>10731900</v>
      </c>
      <c r="G812" s="26" t="s">
        <v>738</v>
      </c>
      <c r="H812" s="27">
        <v>1248000</v>
      </c>
      <c r="I812" s="215"/>
      <c r="J812" s="41"/>
      <c r="K812" s="27">
        <f t="shared" si="12"/>
        <v>1248000</v>
      </c>
      <c r="L812" s="199"/>
    </row>
    <row r="813" spans="1:12" ht="51" hidden="1" x14ac:dyDescent="0.35">
      <c r="A813" s="23">
        <v>23010112</v>
      </c>
      <c r="B813" s="436" t="s">
        <v>2893</v>
      </c>
      <c r="C813" s="23">
        <v>70133</v>
      </c>
      <c r="D813" s="46">
        <v>130000010106</v>
      </c>
      <c r="E813" s="25">
        <v>3101</v>
      </c>
      <c r="F813" s="23">
        <v>10712300</v>
      </c>
      <c r="G813" s="26" t="s">
        <v>739</v>
      </c>
      <c r="H813" s="27">
        <v>1248000</v>
      </c>
      <c r="I813" s="215"/>
      <c r="J813" s="41"/>
      <c r="K813" s="27">
        <f t="shared" si="12"/>
        <v>1248000</v>
      </c>
      <c r="L813" s="199"/>
    </row>
    <row r="814" spans="1:12" ht="51" hidden="1" x14ac:dyDescent="0.35">
      <c r="A814" s="23">
        <v>23010112</v>
      </c>
      <c r="B814" s="436" t="s">
        <v>2893</v>
      </c>
      <c r="C814" s="23">
        <v>70133</v>
      </c>
      <c r="D814" s="46">
        <v>130000010106</v>
      </c>
      <c r="E814" s="25">
        <v>3101</v>
      </c>
      <c r="F814" s="23">
        <v>10721300</v>
      </c>
      <c r="G814" s="26" t="s">
        <v>740</v>
      </c>
      <c r="H814" s="27">
        <v>800000</v>
      </c>
      <c r="I814" s="215"/>
      <c r="J814" s="41"/>
      <c r="K814" s="27">
        <f t="shared" si="12"/>
        <v>800000</v>
      </c>
      <c r="L814" s="199"/>
    </row>
    <row r="815" spans="1:12" ht="51" hidden="1" x14ac:dyDescent="0.35">
      <c r="A815" s="23">
        <v>23010112</v>
      </c>
      <c r="B815" s="436" t="s">
        <v>2893</v>
      </c>
      <c r="C815" s="23">
        <v>70133</v>
      </c>
      <c r="D815" s="46">
        <v>130000010106</v>
      </c>
      <c r="E815" s="25">
        <v>3101</v>
      </c>
      <c r="F815" s="23">
        <v>10721300</v>
      </c>
      <c r="G815" s="26" t="s">
        <v>741</v>
      </c>
      <c r="H815" s="27">
        <v>8000000</v>
      </c>
      <c r="I815" s="215"/>
      <c r="J815" s="41"/>
      <c r="K815" s="27">
        <f t="shared" si="12"/>
        <v>8000000</v>
      </c>
      <c r="L815" s="199"/>
    </row>
    <row r="816" spans="1:12" hidden="1" x14ac:dyDescent="0.35">
      <c r="A816" s="23">
        <v>23010112</v>
      </c>
      <c r="B816" s="436" t="s">
        <v>2893</v>
      </c>
      <c r="C816" s="23">
        <v>70133</v>
      </c>
      <c r="D816" s="46">
        <v>130000010106</v>
      </c>
      <c r="E816" s="25">
        <v>3101</v>
      </c>
      <c r="F816" s="23">
        <v>10721300</v>
      </c>
      <c r="G816" s="26" t="s">
        <v>742</v>
      </c>
      <c r="H816" s="27">
        <v>976000</v>
      </c>
      <c r="I816" s="215"/>
      <c r="J816" s="41"/>
      <c r="K816" s="27">
        <f t="shared" si="12"/>
        <v>976000</v>
      </c>
      <c r="L816" s="199"/>
    </row>
    <row r="817" spans="1:12" ht="51" hidden="1" x14ac:dyDescent="0.35">
      <c r="A817" s="23">
        <v>23010112</v>
      </c>
      <c r="B817" s="436" t="s">
        <v>2893</v>
      </c>
      <c r="C817" s="23">
        <v>70133</v>
      </c>
      <c r="D817" s="46">
        <v>130000010106</v>
      </c>
      <c r="E817" s="25">
        <v>3101</v>
      </c>
      <c r="F817" s="23">
        <v>10720500</v>
      </c>
      <c r="G817" s="26" t="s">
        <v>743</v>
      </c>
      <c r="H817" s="27">
        <v>104000</v>
      </c>
      <c r="I817" s="215"/>
      <c r="J817" s="41"/>
      <c r="K817" s="27">
        <f t="shared" si="12"/>
        <v>104000</v>
      </c>
      <c r="L817" s="199"/>
    </row>
    <row r="818" spans="1:12" ht="51" hidden="1" x14ac:dyDescent="0.35">
      <c r="A818" s="23">
        <v>23010112</v>
      </c>
      <c r="B818" s="436" t="s">
        <v>2893</v>
      </c>
      <c r="C818" s="23">
        <v>70133</v>
      </c>
      <c r="D818" s="46">
        <v>130000010106</v>
      </c>
      <c r="E818" s="25">
        <v>3101</v>
      </c>
      <c r="F818" s="23">
        <v>10710900</v>
      </c>
      <c r="G818" s="26" t="s">
        <v>744</v>
      </c>
      <c r="H818" s="27">
        <v>104000</v>
      </c>
      <c r="I818" s="215"/>
      <c r="J818" s="41"/>
      <c r="K818" s="27">
        <f t="shared" si="12"/>
        <v>104000</v>
      </c>
      <c r="L818" s="199"/>
    </row>
    <row r="819" spans="1:12" ht="51" hidden="1" x14ac:dyDescent="0.35">
      <c r="A819" s="23">
        <v>23010112</v>
      </c>
      <c r="B819" s="436" t="s">
        <v>2893</v>
      </c>
      <c r="C819" s="23">
        <v>70133</v>
      </c>
      <c r="D819" s="46">
        <v>130000010106</v>
      </c>
      <c r="E819" s="25">
        <v>3101</v>
      </c>
      <c r="F819" s="23">
        <v>10721300</v>
      </c>
      <c r="G819" s="26" t="s">
        <v>745</v>
      </c>
      <c r="H819" s="27">
        <v>104000</v>
      </c>
      <c r="I819" s="215"/>
      <c r="J819" s="41"/>
      <c r="K819" s="27">
        <f t="shared" si="12"/>
        <v>104000</v>
      </c>
      <c r="L819" s="199"/>
    </row>
    <row r="820" spans="1:12" ht="51" hidden="1" x14ac:dyDescent="0.35">
      <c r="A820" s="34">
        <v>23010112</v>
      </c>
      <c r="B820" s="436" t="s">
        <v>2893</v>
      </c>
      <c r="C820" s="34">
        <v>70133</v>
      </c>
      <c r="D820" s="49">
        <v>130000010106</v>
      </c>
      <c r="E820" s="36">
        <v>3101</v>
      </c>
      <c r="F820" s="34">
        <v>10731800</v>
      </c>
      <c r="G820" s="37" t="s">
        <v>746</v>
      </c>
      <c r="H820" s="38">
        <v>104000</v>
      </c>
      <c r="I820" s="218"/>
      <c r="J820" s="44"/>
      <c r="K820" s="38">
        <f t="shared" si="12"/>
        <v>104000</v>
      </c>
      <c r="L820" s="198"/>
    </row>
    <row r="821" spans="1:12" ht="51" hidden="1" x14ac:dyDescent="0.35">
      <c r="A821" s="23">
        <v>23010112</v>
      </c>
      <c r="B821" s="436" t="s">
        <v>2893</v>
      </c>
      <c r="C821" s="23">
        <v>70133</v>
      </c>
      <c r="D821" s="46">
        <v>130000010106</v>
      </c>
      <c r="E821" s="25">
        <v>3101</v>
      </c>
      <c r="F821" s="23">
        <v>10731900</v>
      </c>
      <c r="G821" s="26" t="s">
        <v>747</v>
      </c>
      <c r="H821" s="27">
        <v>104000</v>
      </c>
      <c r="I821" s="215"/>
      <c r="J821" s="41"/>
      <c r="K821" s="27">
        <f t="shared" si="12"/>
        <v>104000</v>
      </c>
      <c r="L821" s="199"/>
    </row>
    <row r="822" spans="1:12" ht="51" hidden="1" x14ac:dyDescent="0.35">
      <c r="A822" s="23">
        <v>23010112</v>
      </c>
      <c r="B822" s="436" t="s">
        <v>2893</v>
      </c>
      <c r="C822" s="23">
        <v>70133</v>
      </c>
      <c r="D822" s="46">
        <v>130000010106</v>
      </c>
      <c r="E822" s="25">
        <v>3101</v>
      </c>
      <c r="F822" s="23">
        <v>10712300</v>
      </c>
      <c r="G822" s="26" t="s">
        <v>748</v>
      </c>
      <c r="H822" s="27">
        <v>104000</v>
      </c>
      <c r="I822" s="215"/>
      <c r="J822" s="41"/>
      <c r="K822" s="27">
        <f t="shared" si="12"/>
        <v>104000</v>
      </c>
      <c r="L822" s="199"/>
    </row>
    <row r="823" spans="1:12" ht="51" hidden="1" x14ac:dyDescent="0.35">
      <c r="A823" s="23">
        <v>23010112</v>
      </c>
      <c r="B823" s="436" t="s">
        <v>2893</v>
      </c>
      <c r="C823" s="23">
        <v>70133</v>
      </c>
      <c r="D823" s="46">
        <v>130000010106</v>
      </c>
      <c r="E823" s="25">
        <v>3101</v>
      </c>
      <c r="F823" s="23">
        <v>10720500</v>
      </c>
      <c r="G823" s="26" t="s">
        <v>749</v>
      </c>
      <c r="H823" s="27">
        <v>240000</v>
      </c>
      <c r="I823" s="215"/>
      <c r="J823" s="41"/>
      <c r="K823" s="27">
        <f t="shared" si="12"/>
        <v>240000</v>
      </c>
      <c r="L823" s="199"/>
    </row>
    <row r="824" spans="1:12" ht="51" hidden="1" x14ac:dyDescent="0.35">
      <c r="A824" s="23">
        <v>23010112</v>
      </c>
      <c r="B824" s="436" t="s">
        <v>2893</v>
      </c>
      <c r="C824" s="23">
        <v>70133</v>
      </c>
      <c r="D824" s="46">
        <v>130000010106</v>
      </c>
      <c r="E824" s="25">
        <v>3101</v>
      </c>
      <c r="F824" s="23">
        <v>10731600</v>
      </c>
      <c r="G824" s="26" t="s">
        <v>750</v>
      </c>
      <c r="H824" s="27">
        <v>240000</v>
      </c>
      <c r="I824" s="215"/>
      <c r="J824" s="41"/>
      <c r="K824" s="27">
        <f t="shared" si="12"/>
        <v>240000</v>
      </c>
      <c r="L824" s="199"/>
    </row>
    <row r="825" spans="1:12" ht="51" hidden="1" x14ac:dyDescent="0.35">
      <c r="A825" s="23">
        <v>23010112</v>
      </c>
      <c r="B825" s="436" t="s">
        <v>2893</v>
      </c>
      <c r="C825" s="23">
        <v>70133</v>
      </c>
      <c r="D825" s="46">
        <v>130000010106</v>
      </c>
      <c r="E825" s="25">
        <v>3101</v>
      </c>
      <c r="F825" s="23">
        <v>10731900</v>
      </c>
      <c r="G825" s="26" t="s">
        <v>751</v>
      </c>
      <c r="H825" s="27">
        <v>240000</v>
      </c>
      <c r="I825" s="215"/>
      <c r="J825" s="41"/>
      <c r="K825" s="27">
        <f t="shared" si="12"/>
        <v>240000</v>
      </c>
      <c r="L825" s="199"/>
    </row>
    <row r="826" spans="1:12" ht="51" hidden="1" x14ac:dyDescent="0.35">
      <c r="A826" s="23">
        <v>23010112</v>
      </c>
      <c r="B826" s="436" t="s">
        <v>2893</v>
      </c>
      <c r="C826" s="23">
        <v>70133</v>
      </c>
      <c r="D826" s="46">
        <v>130000010106</v>
      </c>
      <c r="E826" s="25">
        <v>3101</v>
      </c>
      <c r="F826" s="23">
        <v>10720400</v>
      </c>
      <c r="G826" s="26" t="s">
        <v>752</v>
      </c>
      <c r="H826" s="27">
        <v>200000</v>
      </c>
      <c r="I826" s="215"/>
      <c r="J826" s="41"/>
      <c r="K826" s="27">
        <f t="shared" si="12"/>
        <v>200000</v>
      </c>
      <c r="L826" s="199"/>
    </row>
    <row r="827" spans="1:12" ht="51" hidden="1" x14ac:dyDescent="0.35">
      <c r="A827" s="23">
        <v>23010112</v>
      </c>
      <c r="B827" s="436" t="s">
        <v>2893</v>
      </c>
      <c r="C827" s="23">
        <v>70133</v>
      </c>
      <c r="D827" s="46">
        <v>130000010106</v>
      </c>
      <c r="E827" s="25">
        <v>3101</v>
      </c>
      <c r="F827" s="23">
        <v>10722000</v>
      </c>
      <c r="G827" s="26" t="s">
        <v>753</v>
      </c>
      <c r="H827" s="27">
        <v>200000</v>
      </c>
      <c r="I827" s="215"/>
      <c r="J827" s="41"/>
      <c r="K827" s="27">
        <f t="shared" si="12"/>
        <v>200000</v>
      </c>
      <c r="L827" s="199"/>
    </row>
    <row r="828" spans="1:12" ht="51" hidden="1" x14ac:dyDescent="0.35">
      <c r="A828" s="23">
        <v>23010112</v>
      </c>
      <c r="B828" s="436" t="s">
        <v>2893</v>
      </c>
      <c r="C828" s="23">
        <v>70133</v>
      </c>
      <c r="D828" s="46">
        <v>130000010106</v>
      </c>
      <c r="E828" s="25">
        <v>3101</v>
      </c>
      <c r="F828" s="23">
        <v>10710900</v>
      </c>
      <c r="G828" s="26" t="s">
        <v>754</v>
      </c>
      <c r="H828" s="27">
        <v>240000</v>
      </c>
      <c r="I828" s="215"/>
      <c r="J828" s="41"/>
      <c r="K828" s="27">
        <f t="shared" si="12"/>
        <v>240000</v>
      </c>
      <c r="L828" s="199"/>
    </row>
    <row r="829" spans="1:12" ht="51" hidden="1" x14ac:dyDescent="0.35">
      <c r="A829" s="23">
        <v>23010112</v>
      </c>
      <c r="B829" s="436" t="s">
        <v>2893</v>
      </c>
      <c r="C829" s="23">
        <v>70133</v>
      </c>
      <c r="D829" s="46">
        <v>130000010106</v>
      </c>
      <c r="E829" s="25">
        <v>3101</v>
      </c>
      <c r="F829" s="23">
        <v>10712300</v>
      </c>
      <c r="G829" s="26" t="s">
        <v>755</v>
      </c>
      <c r="H829" s="27">
        <v>240000</v>
      </c>
      <c r="I829" s="215"/>
      <c r="J829" s="41"/>
      <c r="K829" s="27">
        <f t="shared" si="12"/>
        <v>240000</v>
      </c>
      <c r="L829" s="199"/>
    </row>
    <row r="830" spans="1:12" ht="51" hidden="1" x14ac:dyDescent="0.35">
      <c r="A830" s="23">
        <v>23010112</v>
      </c>
      <c r="B830" s="436" t="s">
        <v>2893</v>
      </c>
      <c r="C830" s="23">
        <v>70133</v>
      </c>
      <c r="D830" s="46">
        <v>130000010106</v>
      </c>
      <c r="E830" s="25">
        <v>3101</v>
      </c>
      <c r="F830" s="23">
        <v>10721300</v>
      </c>
      <c r="G830" s="26" t="s">
        <v>756</v>
      </c>
      <c r="H830" s="27">
        <v>1600000</v>
      </c>
      <c r="I830" s="215"/>
      <c r="J830" s="41"/>
      <c r="K830" s="27">
        <f t="shared" si="12"/>
        <v>1600000</v>
      </c>
      <c r="L830" s="199"/>
    </row>
    <row r="831" spans="1:12" ht="76.5" x14ac:dyDescent="0.35">
      <c r="A831" s="54">
        <v>23010112</v>
      </c>
      <c r="B831" s="436" t="s">
        <v>2893</v>
      </c>
      <c r="C831" s="54">
        <v>70133</v>
      </c>
      <c r="D831" s="75">
        <v>30000020106</v>
      </c>
      <c r="E831" s="56">
        <v>3101</v>
      </c>
      <c r="F831" s="54">
        <v>10720800</v>
      </c>
      <c r="G831" s="86" t="s">
        <v>772</v>
      </c>
      <c r="H831" s="117">
        <v>30000000</v>
      </c>
      <c r="I831" s="263"/>
      <c r="J831" s="118"/>
      <c r="K831" s="117">
        <f t="shared" si="12"/>
        <v>30000000</v>
      </c>
      <c r="L831" s="204" t="s">
        <v>2555</v>
      </c>
    </row>
    <row r="832" spans="1:12" ht="51" hidden="1" x14ac:dyDescent="0.35">
      <c r="A832" s="23">
        <v>23010112</v>
      </c>
      <c r="B832" s="436" t="s">
        <v>2893</v>
      </c>
      <c r="C832" s="23">
        <v>70133</v>
      </c>
      <c r="D832" s="46">
        <v>30000020106</v>
      </c>
      <c r="E832" s="25">
        <v>3101</v>
      </c>
      <c r="F832" s="23">
        <v>10721300</v>
      </c>
      <c r="G832" s="47" t="s">
        <v>773</v>
      </c>
      <c r="H832" s="101"/>
      <c r="I832" s="255"/>
      <c r="J832" s="106"/>
      <c r="K832" s="106">
        <f t="shared" si="12"/>
        <v>0</v>
      </c>
      <c r="L832" s="199"/>
    </row>
    <row r="833" spans="1:12" ht="76.5" x14ac:dyDescent="0.35">
      <c r="A833" s="54">
        <v>23010112</v>
      </c>
      <c r="B833" s="436" t="s">
        <v>2893</v>
      </c>
      <c r="C833" s="54">
        <v>70740</v>
      </c>
      <c r="D833" s="75">
        <v>130000010105</v>
      </c>
      <c r="E833" s="56">
        <v>3101</v>
      </c>
      <c r="F833" s="54">
        <v>10720800</v>
      </c>
      <c r="G833" s="86" t="s">
        <v>774</v>
      </c>
      <c r="H833" s="117">
        <v>10000000</v>
      </c>
      <c r="I833" s="263"/>
      <c r="J833" s="119"/>
      <c r="K833" s="117">
        <f t="shared" si="12"/>
        <v>10000000</v>
      </c>
      <c r="L833" s="204" t="s">
        <v>2555</v>
      </c>
    </row>
    <row r="834" spans="1:12" ht="76.5" hidden="1" x14ac:dyDescent="0.35">
      <c r="A834" s="23">
        <v>23010112</v>
      </c>
      <c r="B834" s="436" t="s">
        <v>2893</v>
      </c>
      <c r="C834" s="23">
        <v>70740</v>
      </c>
      <c r="D834" s="46">
        <v>130000010105</v>
      </c>
      <c r="E834" s="25">
        <v>3101</v>
      </c>
      <c r="F834" s="23">
        <v>10720501</v>
      </c>
      <c r="G834" s="47" t="s">
        <v>775</v>
      </c>
      <c r="H834" s="106">
        <v>50000000</v>
      </c>
      <c r="I834" s="260"/>
      <c r="J834" s="106"/>
      <c r="K834" s="101">
        <f t="shared" si="12"/>
        <v>50000000</v>
      </c>
      <c r="L834" s="199"/>
    </row>
    <row r="835" spans="1:12" ht="51" hidden="1" x14ac:dyDescent="0.35">
      <c r="A835" s="23">
        <v>23010112</v>
      </c>
      <c r="B835" s="436" t="s">
        <v>2893</v>
      </c>
      <c r="C835" s="23">
        <v>70740</v>
      </c>
      <c r="D835" s="46">
        <v>130000010105</v>
      </c>
      <c r="E835" s="25">
        <v>3101</v>
      </c>
      <c r="F835" s="23">
        <v>10731908</v>
      </c>
      <c r="G835" s="47" t="s">
        <v>776</v>
      </c>
      <c r="H835" s="106">
        <v>33333333</v>
      </c>
      <c r="I835" s="260"/>
      <c r="J835" s="106"/>
      <c r="K835" s="101">
        <f t="shared" ref="K835:K861" si="13">SUM(H835,J835)</f>
        <v>33333333</v>
      </c>
      <c r="L835" s="199"/>
    </row>
    <row r="836" spans="1:12" ht="51" hidden="1" x14ac:dyDescent="0.35">
      <c r="A836" s="23">
        <v>23010112</v>
      </c>
      <c r="B836" s="436" t="s">
        <v>2893</v>
      </c>
      <c r="C836" s="23">
        <v>70740</v>
      </c>
      <c r="D836" s="46">
        <v>130000010105</v>
      </c>
      <c r="E836" s="25">
        <v>3101</v>
      </c>
      <c r="F836" s="23">
        <v>10710904</v>
      </c>
      <c r="G836" s="47" t="s">
        <v>777</v>
      </c>
      <c r="H836" s="106">
        <v>33333333</v>
      </c>
      <c r="I836" s="260"/>
      <c r="J836" s="106"/>
      <c r="K836" s="101">
        <f t="shared" si="13"/>
        <v>33333333</v>
      </c>
      <c r="L836" s="199"/>
    </row>
    <row r="837" spans="1:12" hidden="1" x14ac:dyDescent="0.35">
      <c r="A837" s="34">
        <v>23010112</v>
      </c>
      <c r="B837" s="436" t="s">
        <v>2893</v>
      </c>
      <c r="C837" s="34">
        <v>70133</v>
      </c>
      <c r="D837" s="49">
        <v>30000020106</v>
      </c>
      <c r="E837" s="36">
        <v>3101</v>
      </c>
      <c r="F837" s="34">
        <v>10721300</v>
      </c>
      <c r="G837" s="37" t="s">
        <v>272</v>
      </c>
      <c r="H837" s="44">
        <v>322350</v>
      </c>
      <c r="I837" s="219">
        <v>315000</v>
      </c>
      <c r="J837" s="38">
        <v>4000000</v>
      </c>
      <c r="K837" s="38">
        <f t="shared" si="13"/>
        <v>4322350</v>
      </c>
      <c r="L837" s="198"/>
    </row>
    <row r="838" spans="1:12" ht="51" hidden="1" x14ac:dyDescent="0.35">
      <c r="A838" s="23">
        <v>23010112</v>
      </c>
      <c r="B838" s="436" t="s">
        <v>2893</v>
      </c>
      <c r="C838" s="23">
        <v>70133</v>
      </c>
      <c r="D838" s="46">
        <v>130000010106</v>
      </c>
      <c r="E838" s="25">
        <v>3101</v>
      </c>
      <c r="F838" s="23">
        <v>10721300</v>
      </c>
      <c r="G838" s="47" t="s">
        <v>984</v>
      </c>
      <c r="H838" s="101">
        <v>250000</v>
      </c>
      <c r="I838" s="255"/>
      <c r="J838" s="106"/>
      <c r="K838" s="101">
        <f t="shared" si="13"/>
        <v>250000</v>
      </c>
      <c r="L838" s="199"/>
    </row>
    <row r="839" spans="1:12" ht="51" hidden="1" x14ac:dyDescent="0.35">
      <c r="A839" s="23">
        <v>23010112</v>
      </c>
      <c r="B839" s="436" t="s">
        <v>2893</v>
      </c>
      <c r="C839" s="23">
        <v>70133</v>
      </c>
      <c r="D839" s="46">
        <v>130000010106</v>
      </c>
      <c r="E839" s="25">
        <v>3101</v>
      </c>
      <c r="F839" s="23">
        <v>10721300</v>
      </c>
      <c r="G839" s="47" t="s">
        <v>985</v>
      </c>
      <c r="H839" s="101">
        <v>2000000</v>
      </c>
      <c r="I839" s="255"/>
      <c r="J839" s="106"/>
      <c r="K839" s="101">
        <f t="shared" si="13"/>
        <v>2000000</v>
      </c>
      <c r="L839" s="199"/>
    </row>
    <row r="840" spans="1:12" ht="51" hidden="1" x14ac:dyDescent="0.35">
      <c r="A840" s="23">
        <v>23010112</v>
      </c>
      <c r="B840" s="436" t="s">
        <v>2893</v>
      </c>
      <c r="C840" s="23">
        <v>70133</v>
      </c>
      <c r="D840" s="46">
        <v>130000010106</v>
      </c>
      <c r="E840" s="25">
        <v>3101</v>
      </c>
      <c r="F840" s="23">
        <v>10721300</v>
      </c>
      <c r="G840" s="47" t="s">
        <v>986</v>
      </c>
      <c r="H840" s="101">
        <v>900000</v>
      </c>
      <c r="I840" s="255"/>
      <c r="J840" s="106"/>
      <c r="K840" s="101">
        <f t="shared" si="13"/>
        <v>900000</v>
      </c>
      <c r="L840" s="199"/>
    </row>
    <row r="841" spans="1:12" ht="51" hidden="1" x14ac:dyDescent="0.35">
      <c r="A841" s="23">
        <v>23010112</v>
      </c>
      <c r="B841" s="436" t="s">
        <v>2893</v>
      </c>
      <c r="C841" s="23">
        <v>70133</v>
      </c>
      <c r="D841" s="46">
        <v>130000010106</v>
      </c>
      <c r="E841" s="25">
        <v>3101</v>
      </c>
      <c r="F841" s="23">
        <v>10721300</v>
      </c>
      <c r="G841" s="47" t="s">
        <v>987</v>
      </c>
      <c r="H841" s="101">
        <v>250000</v>
      </c>
      <c r="I841" s="255"/>
      <c r="J841" s="106"/>
      <c r="K841" s="101">
        <f t="shared" si="13"/>
        <v>250000</v>
      </c>
      <c r="L841" s="199"/>
    </row>
    <row r="842" spans="1:12" ht="51" hidden="1" x14ac:dyDescent="0.35">
      <c r="A842" s="23">
        <v>23010112</v>
      </c>
      <c r="B842" s="436" t="s">
        <v>2893</v>
      </c>
      <c r="C842" s="23">
        <v>70133</v>
      </c>
      <c r="D842" s="46">
        <v>130000010106</v>
      </c>
      <c r="E842" s="25">
        <v>3101</v>
      </c>
      <c r="F842" s="23">
        <v>10721300</v>
      </c>
      <c r="G842" s="47" t="s">
        <v>985</v>
      </c>
      <c r="H842" s="101">
        <v>5000000</v>
      </c>
      <c r="I842" s="255"/>
      <c r="J842" s="106">
        <v>-500000</v>
      </c>
      <c r="K842" s="101">
        <f t="shared" si="13"/>
        <v>4500000</v>
      </c>
      <c r="L842" s="199"/>
    </row>
    <row r="843" spans="1:12" ht="51" hidden="1" x14ac:dyDescent="0.35">
      <c r="A843" s="23">
        <v>23010112</v>
      </c>
      <c r="B843" s="436" t="s">
        <v>2893</v>
      </c>
      <c r="C843" s="23">
        <v>70133</v>
      </c>
      <c r="D843" s="46">
        <v>130000010106</v>
      </c>
      <c r="E843" s="25">
        <v>3101</v>
      </c>
      <c r="F843" s="23">
        <v>10721300</v>
      </c>
      <c r="G843" s="47" t="s">
        <v>988</v>
      </c>
      <c r="H843" s="101">
        <v>94500</v>
      </c>
      <c r="I843" s="255"/>
      <c r="J843" s="101"/>
      <c r="K843" s="101">
        <f t="shared" si="13"/>
        <v>94500</v>
      </c>
      <c r="L843" s="199"/>
    </row>
    <row r="844" spans="1:12" ht="51" hidden="1" x14ac:dyDescent="0.35">
      <c r="A844" s="23">
        <v>23010112</v>
      </c>
      <c r="B844" s="436" t="s">
        <v>2893</v>
      </c>
      <c r="C844" s="23">
        <v>70133</v>
      </c>
      <c r="D844" s="46">
        <v>130000010106</v>
      </c>
      <c r="E844" s="25">
        <v>3101</v>
      </c>
      <c r="F844" s="23">
        <v>10721300</v>
      </c>
      <c r="G844" s="47" t="s">
        <v>989</v>
      </c>
      <c r="H844" s="101">
        <v>900000</v>
      </c>
      <c r="I844" s="255"/>
      <c r="J844" s="106"/>
      <c r="K844" s="101">
        <f t="shared" si="13"/>
        <v>900000</v>
      </c>
      <c r="L844" s="199"/>
    </row>
    <row r="845" spans="1:12" ht="51" hidden="1" x14ac:dyDescent="0.35">
      <c r="A845" s="23">
        <v>23010112</v>
      </c>
      <c r="B845" s="436" t="s">
        <v>2893</v>
      </c>
      <c r="C845" s="23">
        <v>70133</v>
      </c>
      <c r="D845" s="46">
        <v>130000010106</v>
      </c>
      <c r="E845" s="25">
        <v>3101</v>
      </c>
      <c r="F845" s="23">
        <v>10721300</v>
      </c>
      <c r="G845" s="47" t="s">
        <v>990</v>
      </c>
      <c r="H845" s="101">
        <v>900000</v>
      </c>
      <c r="I845" s="255"/>
      <c r="J845" s="106"/>
      <c r="K845" s="101">
        <f t="shared" si="13"/>
        <v>900000</v>
      </c>
      <c r="L845" s="199"/>
    </row>
    <row r="846" spans="1:12" ht="51" hidden="1" x14ac:dyDescent="0.35">
      <c r="A846" s="34">
        <v>23010112</v>
      </c>
      <c r="B846" s="436" t="s">
        <v>2893</v>
      </c>
      <c r="C846" s="34">
        <v>70133</v>
      </c>
      <c r="D846" s="49">
        <v>130000010106</v>
      </c>
      <c r="E846" s="36">
        <v>3101</v>
      </c>
      <c r="F846" s="34">
        <v>10721300</v>
      </c>
      <c r="G846" s="50" t="s">
        <v>991</v>
      </c>
      <c r="H846" s="99">
        <v>900000</v>
      </c>
      <c r="I846" s="254"/>
      <c r="J846" s="114"/>
      <c r="K846" s="99">
        <f t="shared" si="13"/>
        <v>900000</v>
      </c>
      <c r="L846" s="198"/>
    </row>
    <row r="847" spans="1:12" ht="51" hidden="1" x14ac:dyDescent="0.35">
      <c r="A847" s="23">
        <v>23010105</v>
      </c>
      <c r="B847" s="436" t="s">
        <v>2893</v>
      </c>
      <c r="C847" s="23">
        <v>70960</v>
      </c>
      <c r="D847" s="46">
        <v>150000010104</v>
      </c>
      <c r="E847" s="25">
        <v>3101</v>
      </c>
      <c r="F847" s="23">
        <v>10731700</v>
      </c>
      <c r="G847" s="26" t="s">
        <v>557</v>
      </c>
      <c r="H847" s="27">
        <v>19200000</v>
      </c>
      <c r="I847" s="215"/>
      <c r="J847" s="41">
        <v>-9200000</v>
      </c>
      <c r="K847" s="27">
        <f t="shared" si="13"/>
        <v>10000000</v>
      </c>
      <c r="L847" s="199"/>
    </row>
    <row r="848" spans="1:12" hidden="1" x14ac:dyDescent="0.35">
      <c r="A848" s="23">
        <v>23010105</v>
      </c>
      <c r="B848" s="436" t="s">
        <v>2893</v>
      </c>
      <c r="C848" s="23">
        <v>70960</v>
      </c>
      <c r="D848" s="46">
        <v>150000010104</v>
      </c>
      <c r="E848" s="25">
        <v>3101</v>
      </c>
      <c r="F848" s="23">
        <v>10721300</v>
      </c>
      <c r="G848" s="26" t="s">
        <v>444</v>
      </c>
      <c r="H848" s="101">
        <v>40000000</v>
      </c>
      <c r="I848" s="255"/>
      <c r="J848" s="106"/>
      <c r="K848" s="101">
        <f t="shared" si="13"/>
        <v>40000000</v>
      </c>
      <c r="L848" s="200"/>
    </row>
    <row r="849" spans="1:12" hidden="1" x14ac:dyDescent="0.35">
      <c r="A849" s="23">
        <v>23010105</v>
      </c>
      <c r="B849" s="436" t="s">
        <v>2893</v>
      </c>
      <c r="C849" s="23">
        <v>70451</v>
      </c>
      <c r="D849" s="46">
        <v>150000010104</v>
      </c>
      <c r="E849" s="25">
        <v>3101</v>
      </c>
      <c r="F849" s="23">
        <v>10721300</v>
      </c>
      <c r="G849" s="26" t="s">
        <v>612</v>
      </c>
      <c r="H849" s="101">
        <v>75000000</v>
      </c>
      <c r="I849" s="255">
        <v>14685819</v>
      </c>
      <c r="J849" s="102">
        <v>-51461608.810000002</v>
      </c>
      <c r="K849" s="101">
        <f t="shared" si="13"/>
        <v>23538391.189999998</v>
      </c>
      <c r="L849" s="200"/>
    </row>
    <row r="850" spans="1:12" ht="76.5" x14ac:dyDescent="0.35">
      <c r="A850" s="54">
        <v>23010105</v>
      </c>
      <c r="B850" s="436" t="s">
        <v>2893</v>
      </c>
      <c r="C850" s="54">
        <v>70451</v>
      </c>
      <c r="D850" s="75">
        <v>150000010104</v>
      </c>
      <c r="E850" s="56">
        <v>3101</v>
      </c>
      <c r="F850" s="54">
        <v>10721300</v>
      </c>
      <c r="G850" s="86" t="s">
        <v>764</v>
      </c>
      <c r="H850" s="117">
        <v>50000000</v>
      </c>
      <c r="I850" s="263"/>
      <c r="J850" s="118"/>
      <c r="K850" s="117">
        <f t="shared" si="13"/>
        <v>50000000</v>
      </c>
      <c r="L850" s="204" t="s">
        <v>2555</v>
      </c>
    </row>
    <row r="851" spans="1:12" ht="51" hidden="1" x14ac:dyDescent="0.35">
      <c r="A851" s="23">
        <v>23010105</v>
      </c>
      <c r="B851" s="436" t="s">
        <v>2893</v>
      </c>
      <c r="C851" s="23">
        <v>70451</v>
      </c>
      <c r="D851" s="46">
        <v>150000010104</v>
      </c>
      <c r="E851" s="25">
        <v>3101</v>
      </c>
      <c r="F851" s="23">
        <v>10720501</v>
      </c>
      <c r="G851" s="26" t="s">
        <v>765</v>
      </c>
      <c r="H851" s="106">
        <v>33333333</v>
      </c>
      <c r="I851" s="260"/>
      <c r="J851" s="106"/>
      <c r="K851" s="101">
        <f t="shared" si="13"/>
        <v>33333333</v>
      </c>
      <c r="L851" s="199"/>
    </row>
    <row r="852" spans="1:12" ht="51" hidden="1" x14ac:dyDescent="0.35">
      <c r="A852" s="23">
        <v>23010105</v>
      </c>
      <c r="B852" s="436" t="s">
        <v>2893</v>
      </c>
      <c r="C852" s="23">
        <v>70451</v>
      </c>
      <c r="D852" s="46">
        <v>150000010104</v>
      </c>
      <c r="E852" s="25">
        <v>3101</v>
      </c>
      <c r="F852" s="23">
        <v>10731908</v>
      </c>
      <c r="G852" s="26" t="s">
        <v>766</v>
      </c>
      <c r="H852" s="106">
        <v>33333333</v>
      </c>
      <c r="I852" s="260"/>
      <c r="J852" s="106"/>
      <c r="K852" s="101">
        <f t="shared" si="13"/>
        <v>33333333</v>
      </c>
      <c r="L852" s="199"/>
    </row>
    <row r="853" spans="1:12" ht="51" hidden="1" x14ac:dyDescent="0.35">
      <c r="A853" s="23">
        <v>23010105</v>
      </c>
      <c r="B853" s="436" t="s">
        <v>2893</v>
      </c>
      <c r="C853" s="23">
        <v>70451</v>
      </c>
      <c r="D853" s="46">
        <v>150000010104</v>
      </c>
      <c r="E853" s="25">
        <v>3101</v>
      </c>
      <c r="F853" s="23">
        <v>10710904</v>
      </c>
      <c r="G853" s="26" t="s">
        <v>767</v>
      </c>
      <c r="H853" s="106">
        <v>33333333</v>
      </c>
      <c r="I853" s="260"/>
      <c r="J853" s="106"/>
      <c r="K853" s="101">
        <f t="shared" si="13"/>
        <v>33333333</v>
      </c>
      <c r="L853" s="199"/>
    </row>
    <row r="854" spans="1:12" ht="51" hidden="1" x14ac:dyDescent="0.35">
      <c r="A854" s="23">
        <v>23010105</v>
      </c>
      <c r="B854" s="436" t="s">
        <v>2893</v>
      </c>
      <c r="C854" s="23">
        <v>70451</v>
      </c>
      <c r="D854" s="46">
        <v>150000010104</v>
      </c>
      <c r="E854" s="25">
        <v>3101</v>
      </c>
      <c r="F854" s="23">
        <v>10710904</v>
      </c>
      <c r="G854" s="28" t="s">
        <v>768</v>
      </c>
      <c r="H854" s="104">
        <v>100000000</v>
      </c>
      <c r="I854" s="266"/>
      <c r="J854" s="623">
        <v>-50000000</v>
      </c>
      <c r="K854" s="103">
        <f t="shared" si="13"/>
        <v>50000000</v>
      </c>
      <c r="L854" s="199"/>
    </row>
    <row r="855" spans="1:12" ht="76.5" hidden="1" x14ac:dyDescent="0.35">
      <c r="A855" s="34">
        <v>23010105</v>
      </c>
      <c r="B855" s="436" t="s">
        <v>2893</v>
      </c>
      <c r="C855" s="34">
        <v>70451</v>
      </c>
      <c r="D855" s="49">
        <v>150000010104</v>
      </c>
      <c r="E855" s="36">
        <v>3101</v>
      </c>
      <c r="F855" s="34">
        <v>10710904</v>
      </c>
      <c r="G855" s="50" t="s">
        <v>769</v>
      </c>
      <c r="H855" s="114">
        <v>100000000</v>
      </c>
      <c r="I855" s="264"/>
      <c r="J855" s="618">
        <v>-50000000</v>
      </c>
      <c r="K855" s="99">
        <f t="shared" si="13"/>
        <v>50000000</v>
      </c>
      <c r="L855" s="198"/>
    </row>
    <row r="856" spans="1:12" hidden="1" x14ac:dyDescent="0.35">
      <c r="A856" s="23">
        <v>23010105</v>
      </c>
      <c r="B856" s="436" t="s">
        <v>2893</v>
      </c>
      <c r="C856" s="23">
        <v>70451</v>
      </c>
      <c r="D856" s="46">
        <v>150000010104</v>
      </c>
      <c r="E856" s="25">
        <v>3101</v>
      </c>
      <c r="F856" s="23">
        <v>10710904</v>
      </c>
      <c r="G856" s="26" t="s">
        <v>770</v>
      </c>
      <c r="H856" s="106">
        <v>50000000</v>
      </c>
      <c r="I856" s="260"/>
      <c r="J856" s="106"/>
      <c r="K856" s="99">
        <f t="shared" si="13"/>
        <v>50000000</v>
      </c>
      <c r="L856" s="199"/>
    </row>
    <row r="857" spans="1:12" ht="51" hidden="1" x14ac:dyDescent="0.35">
      <c r="A857" s="23">
        <v>23010105</v>
      </c>
      <c r="B857" s="436" t="s">
        <v>2893</v>
      </c>
      <c r="C857" s="23">
        <v>70451</v>
      </c>
      <c r="D857" s="46">
        <v>150000010104</v>
      </c>
      <c r="E857" s="25">
        <v>3101</v>
      </c>
      <c r="F857" s="23">
        <v>10710904</v>
      </c>
      <c r="G857" s="26" t="s">
        <v>771</v>
      </c>
      <c r="H857" s="106">
        <v>100000000</v>
      </c>
      <c r="I857" s="260"/>
      <c r="J857" s="311">
        <v>-50000000</v>
      </c>
      <c r="K857" s="99">
        <f t="shared" si="13"/>
        <v>50000000</v>
      </c>
      <c r="L857" s="199"/>
    </row>
    <row r="858" spans="1:12" x14ac:dyDescent="0.35">
      <c r="A858" s="54">
        <v>23010105</v>
      </c>
      <c r="B858" s="436" t="s">
        <v>2893</v>
      </c>
      <c r="C858" s="54">
        <v>70451</v>
      </c>
      <c r="D858" s="75">
        <v>150000010104</v>
      </c>
      <c r="E858" s="56">
        <v>3101</v>
      </c>
      <c r="F858" s="54">
        <v>10721300</v>
      </c>
      <c r="G858" s="57" t="s">
        <v>958</v>
      </c>
      <c r="H858" s="58">
        <v>100000000</v>
      </c>
      <c r="I858" s="221"/>
      <c r="J858" s="87"/>
      <c r="K858" s="81">
        <f t="shared" si="13"/>
        <v>100000000</v>
      </c>
      <c r="L858" s="204" t="s">
        <v>2557</v>
      </c>
    </row>
    <row r="859" spans="1:12" ht="51" hidden="1" x14ac:dyDescent="0.35">
      <c r="A859" s="23">
        <v>23010101</v>
      </c>
      <c r="B859" s="436" t="s">
        <v>2893</v>
      </c>
      <c r="C859" s="23">
        <v>70443</v>
      </c>
      <c r="D859" s="46">
        <v>110000010102</v>
      </c>
      <c r="E859" s="25">
        <v>3101</v>
      </c>
      <c r="F859" s="23">
        <v>10721300</v>
      </c>
      <c r="G859" s="26" t="s">
        <v>490</v>
      </c>
      <c r="H859" s="67">
        <v>1548000</v>
      </c>
      <c r="I859" s="224"/>
      <c r="J859" s="68"/>
      <c r="K859" s="70">
        <f t="shared" si="13"/>
        <v>1548000</v>
      </c>
      <c r="L859" s="199"/>
    </row>
    <row r="860" spans="1:12" ht="51" hidden="1" x14ac:dyDescent="0.35">
      <c r="A860" s="23">
        <v>23010101</v>
      </c>
      <c r="B860" s="436" t="s">
        <v>2893</v>
      </c>
      <c r="C860" s="23">
        <v>70443</v>
      </c>
      <c r="D860" s="46">
        <v>60000010103</v>
      </c>
      <c r="E860" s="25">
        <v>3101</v>
      </c>
      <c r="F860" s="23">
        <v>10721300</v>
      </c>
      <c r="G860" s="47" t="s">
        <v>517</v>
      </c>
      <c r="H860" s="67">
        <v>15480000</v>
      </c>
      <c r="I860" s="224"/>
      <c r="J860" s="68"/>
      <c r="K860" s="70">
        <f t="shared" si="13"/>
        <v>15480000</v>
      </c>
      <c r="L860" s="199"/>
    </row>
    <row r="861" spans="1:12" ht="76.5" hidden="1" x14ac:dyDescent="0.35">
      <c r="A861" s="23">
        <v>23010101</v>
      </c>
      <c r="B861" s="436" t="s">
        <v>2893</v>
      </c>
      <c r="C861" s="23">
        <v>70443</v>
      </c>
      <c r="D861" s="46">
        <v>50000010104</v>
      </c>
      <c r="E861" s="25">
        <v>3101</v>
      </c>
      <c r="F861" s="23">
        <v>10721300</v>
      </c>
      <c r="G861" s="47" t="s">
        <v>518</v>
      </c>
      <c r="H861" s="67">
        <v>50000000</v>
      </c>
      <c r="I861" s="224"/>
      <c r="J861" s="312">
        <v>-20000000</v>
      </c>
      <c r="K861" s="70">
        <f t="shared" si="13"/>
        <v>30000000</v>
      </c>
      <c r="L861" s="199"/>
    </row>
    <row r="862" spans="1:12" hidden="1" x14ac:dyDescent="0.35">
      <c r="A862" s="23">
        <v>23050126</v>
      </c>
      <c r="B862" s="436" t="s">
        <v>2892</v>
      </c>
      <c r="C862" s="23">
        <v>70330</v>
      </c>
      <c r="D862" s="46">
        <v>150000010104</v>
      </c>
      <c r="E862" s="25">
        <v>3101</v>
      </c>
      <c r="F862" s="23">
        <v>10721300</v>
      </c>
      <c r="G862" s="26" t="s">
        <v>2658</v>
      </c>
      <c r="H862" s="27"/>
      <c r="I862" s="215"/>
      <c r="J862" s="41"/>
      <c r="K862" s="38">
        <f>H862+J862</f>
        <v>0</v>
      </c>
      <c r="L862" s="199"/>
    </row>
    <row r="863" spans="1:12" hidden="1" x14ac:dyDescent="0.35">
      <c r="A863" s="23">
        <v>23050101</v>
      </c>
      <c r="B863" s="436" t="s">
        <v>2892</v>
      </c>
      <c r="C863" s="23">
        <v>70140</v>
      </c>
      <c r="D863" s="46">
        <v>130000010105</v>
      </c>
      <c r="E863" s="25">
        <v>3101</v>
      </c>
      <c r="F863" s="23">
        <v>10721300</v>
      </c>
      <c r="G863" s="26" t="s">
        <v>440</v>
      </c>
      <c r="H863" s="27">
        <v>1000000</v>
      </c>
      <c r="I863" s="215"/>
      <c r="J863" s="41"/>
      <c r="K863" s="38">
        <f t="shared" ref="K863:K871" si="14">SUM(H863,J863)</f>
        <v>1000000</v>
      </c>
      <c r="L863" s="199"/>
    </row>
    <row r="864" spans="1:12" hidden="1" x14ac:dyDescent="0.35">
      <c r="A864" s="23">
        <v>23050101</v>
      </c>
      <c r="B864" s="436" t="s">
        <v>2892</v>
      </c>
      <c r="C864" s="23">
        <v>70133</v>
      </c>
      <c r="D864" s="46">
        <v>130000010105</v>
      </c>
      <c r="E864" s="25">
        <v>3101</v>
      </c>
      <c r="F864" s="23">
        <v>10721306</v>
      </c>
      <c r="G864" s="26" t="s">
        <v>454</v>
      </c>
      <c r="H864" s="27">
        <v>1640007</v>
      </c>
      <c r="I864" s="215"/>
      <c r="J864" s="41"/>
      <c r="K864" s="544">
        <f t="shared" si="14"/>
        <v>1640007</v>
      </c>
      <c r="L864" s="199"/>
    </row>
    <row r="865" spans="1:12" hidden="1" x14ac:dyDescent="0.35">
      <c r="A865" s="23">
        <v>23030121</v>
      </c>
      <c r="B865" s="436" t="s">
        <v>2892</v>
      </c>
      <c r="C865" s="23">
        <v>70133</v>
      </c>
      <c r="D865" s="46" t="s">
        <v>461</v>
      </c>
      <c r="E865" s="25">
        <v>3101</v>
      </c>
      <c r="F865" s="23">
        <v>10721306</v>
      </c>
      <c r="G865" s="26" t="s">
        <v>280</v>
      </c>
      <c r="H865" s="27"/>
      <c r="I865" s="215"/>
      <c r="J865" s="41">
        <v>1900000</v>
      </c>
      <c r="K865" s="544">
        <f t="shared" si="14"/>
        <v>1900000</v>
      </c>
      <c r="L865" s="199"/>
    </row>
    <row r="866" spans="1:12" hidden="1" x14ac:dyDescent="0.35">
      <c r="A866" s="23">
        <v>23030101</v>
      </c>
      <c r="B866" s="436" t="s">
        <v>2892</v>
      </c>
      <c r="C866" s="23">
        <v>70443</v>
      </c>
      <c r="D866" s="46">
        <v>130000010106</v>
      </c>
      <c r="E866" s="25">
        <v>3101</v>
      </c>
      <c r="F866" s="72"/>
      <c r="G866" s="26" t="s">
        <v>436</v>
      </c>
      <c r="H866" s="41">
        <v>20000000</v>
      </c>
      <c r="I866" s="220"/>
      <c r="J866" s="41">
        <v>30000000</v>
      </c>
      <c r="K866" s="38">
        <f t="shared" si="14"/>
        <v>50000000</v>
      </c>
      <c r="L866" s="199"/>
    </row>
    <row r="867" spans="1:12" hidden="1" x14ac:dyDescent="0.35">
      <c r="A867" s="23">
        <v>23030101</v>
      </c>
      <c r="B867" s="436" t="s">
        <v>2892</v>
      </c>
      <c r="C867" s="23">
        <v>70443</v>
      </c>
      <c r="D867" s="46">
        <v>130000010106</v>
      </c>
      <c r="E867" s="25">
        <v>3101</v>
      </c>
      <c r="F867" s="23">
        <v>10731500</v>
      </c>
      <c r="G867" s="26" t="s">
        <v>437</v>
      </c>
      <c r="H867" s="41">
        <v>10000000</v>
      </c>
      <c r="I867" s="220"/>
      <c r="J867" s="41"/>
      <c r="K867" s="38">
        <f t="shared" si="14"/>
        <v>10000000</v>
      </c>
      <c r="L867" s="199"/>
    </row>
    <row r="868" spans="1:12" hidden="1" x14ac:dyDescent="0.35">
      <c r="A868" s="23">
        <v>23030101</v>
      </c>
      <c r="B868" s="436" t="s">
        <v>2892</v>
      </c>
      <c r="C868" s="23">
        <v>70443</v>
      </c>
      <c r="D868" s="46">
        <v>130000010106</v>
      </c>
      <c r="E868" s="25">
        <v>3101</v>
      </c>
      <c r="F868" s="23">
        <v>10710900</v>
      </c>
      <c r="G868" s="26" t="s">
        <v>438</v>
      </c>
      <c r="H868" s="41">
        <v>10000000</v>
      </c>
      <c r="I868" s="220"/>
      <c r="J868" s="41"/>
      <c r="K868" s="38">
        <f t="shared" si="14"/>
        <v>10000000</v>
      </c>
      <c r="L868" s="199"/>
    </row>
    <row r="869" spans="1:12" hidden="1" x14ac:dyDescent="0.35">
      <c r="A869" s="23">
        <v>23030101</v>
      </c>
      <c r="B869" s="436" t="s">
        <v>2892</v>
      </c>
      <c r="C869" s="23">
        <v>70443</v>
      </c>
      <c r="D869" s="46">
        <v>130000010106</v>
      </c>
      <c r="E869" s="25">
        <v>3101</v>
      </c>
      <c r="F869" s="72"/>
      <c r="G869" s="26" t="s">
        <v>439</v>
      </c>
      <c r="H869" s="41">
        <v>15000000</v>
      </c>
      <c r="I869" s="220"/>
      <c r="J869" s="41">
        <v>-10000000</v>
      </c>
      <c r="K869" s="38">
        <f t="shared" si="14"/>
        <v>5000000</v>
      </c>
      <c r="L869" s="199"/>
    </row>
    <row r="870" spans="1:12" ht="51" hidden="1" x14ac:dyDescent="0.35">
      <c r="A870" s="23">
        <v>23030101</v>
      </c>
      <c r="B870" s="436" t="s">
        <v>2892</v>
      </c>
      <c r="C870" s="23">
        <v>70443</v>
      </c>
      <c r="D870" s="46">
        <v>130000010106</v>
      </c>
      <c r="E870" s="25">
        <v>3101</v>
      </c>
      <c r="F870" s="23">
        <v>10731600</v>
      </c>
      <c r="G870" s="47" t="s">
        <v>443</v>
      </c>
      <c r="H870" s="41">
        <v>15000000</v>
      </c>
      <c r="I870" s="220"/>
      <c r="J870" s="41">
        <v>-10000000</v>
      </c>
      <c r="K870" s="38">
        <f t="shared" si="14"/>
        <v>5000000</v>
      </c>
      <c r="L870" s="199"/>
    </row>
    <row r="871" spans="1:12" hidden="1" x14ac:dyDescent="0.35">
      <c r="A871" s="23">
        <v>23020119</v>
      </c>
      <c r="B871" s="436" t="s">
        <v>2892</v>
      </c>
      <c r="C871" s="23">
        <v>70443</v>
      </c>
      <c r="D871" s="46">
        <v>130000010106</v>
      </c>
      <c r="E871" s="25">
        <v>3101</v>
      </c>
      <c r="F871" s="23">
        <v>10721300</v>
      </c>
      <c r="G871" s="26" t="s">
        <v>435</v>
      </c>
      <c r="H871" s="41">
        <v>5000000</v>
      </c>
      <c r="I871" s="220"/>
      <c r="J871" s="41"/>
      <c r="K871" s="38">
        <f t="shared" si="14"/>
        <v>5000000</v>
      </c>
      <c r="L871" s="199"/>
    </row>
    <row r="872" spans="1:12" ht="51" hidden="1" x14ac:dyDescent="0.35">
      <c r="A872" s="23">
        <v>23020118</v>
      </c>
      <c r="B872" s="436" t="s">
        <v>2892</v>
      </c>
      <c r="C872" s="23">
        <v>70443</v>
      </c>
      <c r="D872" s="46">
        <v>130000010106</v>
      </c>
      <c r="E872" s="25">
        <v>3101</v>
      </c>
      <c r="F872" s="23">
        <v>10710900</v>
      </c>
      <c r="G872" s="47" t="s">
        <v>2657</v>
      </c>
      <c r="H872" s="27">
        <v>9000000</v>
      </c>
      <c r="I872" s="215"/>
      <c r="J872" s="41">
        <v>-5000000</v>
      </c>
      <c r="K872" s="38">
        <f>H872+J872</f>
        <v>4000000</v>
      </c>
      <c r="L872" s="199"/>
    </row>
    <row r="873" spans="1:12" hidden="1" x14ac:dyDescent="0.35">
      <c r="A873" s="23">
        <v>23020118</v>
      </c>
      <c r="B873" s="436" t="s">
        <v>2892</v>
      </c>
      <c r="C873" s="23">
        <v>70443</v>
      </c>
      <c r="D873" s="46">
        <v>130000010106</v>
      </c>
      <c r="E873" s="25">
        <v>3101</v>
      </c>
      <c r="F873" s="23">
        <v>10721300</v>
      </c>
      <c r="G873" s="26" t="s">
        <v>434</v>
      </c>
      <c r="H873" s="41">
        <v>800000</v>
      </c>
      <c r="I873" s="220"/>
      <c r="J873" s="41"/>
      <c r="K873" s="38">
        <f>SUM(H873,J873)</f>
        <v>800000</v>
      </c>
      <c r="L873" s="199"/>
    </row>
    <row r="874" spans="1:12" hidden="1" x14ac:dyDescent="0.35">
      <c r="A874" s="23">
        <v>23020116</v>
      </c>
      <c r="B874" s="436" t="s">
        <v>2892</v>
      </c>
      <c r="C874" s="23">
        <v>70520</v>
      </c>
      <c r="D874" s="46">
        <v>90000010103</v>
      </c>
      <c r="E874" s="25">
        <v>3101</v>
      </c>
      <c r="F874" s="23">
        <v>10721300</v>
      </c>
      <c r="G874" s="26" t="s">
        <v>433</v>
      </c>
      <c r="H874" s="27">
        <v>500000</v>
      </c>
      <c r="I874" s="215"/>
      <c r="J874" s="41"/>
      <c r="K874" s="38">
        <f>SUM(H874,J874)</f>
        <v>500000</v>
      </c>
      <c r="L874" s="199"/>
    </row>
    <row r="875" spans="1:12" ht="51" hidden="1" x14ac:dyDescent="0.35">
      <c r="A875" s="23">
        <v>23020105</v>
      </c>
      <c r="B875" s="436" t="s">
        <v>2892</v>
      </c>
      <c r="C875" s="23">
        <v>70630</v>
      </c>
      <c r="D875" s="46">
        <v>100000010102</v>
      </c>
      <c r="E875" s="25">
        <v>3101</v>
      </c>
      <c r="F875" s="23">
        <v>10721300</v>
      </c>
      <c r="G875" s="26" t="s">
        <v>432</v>
      </c>
      <c r="H875" s="27">
        <v>1600000</v>
      </c>
      <c r="I875" s="215"/>
      <c r="J875" s="41"/>
      <c r="K875" s="38">
        <f>SUM(H875,J875)</f>
        <v>1600000</v>
      </c>
      <c r="L875" s="199"/>
    </row>
    <row r="876" spans="1:12" ht="51" hidden="1" x14ac:dyDescent="0.35">
      <c r="A876" s="23">
        <v>23020105</v>
      </c>
      <c r="B876" s="436" t="s">
        <v>2892</v>
      </c>
      <c r="C876" s="23">
        <v>70133</v>
      </c>
      <c r="D876" s="46">
        <v>100000010102</v>
      </c>
      <c r="E876" s="25">
        <v>3101</v>
      </c>
      <c r="F876" s="23">
        <v>10721306</v>
      </c>
      <c r="G876" s="26" t="s">
        <v>453</v>
      </c>
      <c r="H876" s="27">
        <v>2240009</v>
      </c>
      <c r="I876" s="215"/>
      <c r="J876" s="41">
        <v>2240009</v>
      </c>
      <c r="K876" s="544">
        <f>SUM(H876,J876)</f>
        <v>4480018</v>
      </c>
      <c r="L876" s="199"/>
    </row>
    <row r="877" spans="1:12" ht="51" hidden="1" x14ac:dyDescent="0.35">
      <c r="A877" s="23">
        <v>23020104</v>
      </c>
      <c r="B877" s="436" t="s">
        <v>2892</v>
      </c>
      <c r="C877" s="23">
        <v>70443</v>
      </c>
      <c r="D877" s="46">
        <v>130000010106</v>
      </c>
      <c r="E877" s="25">
        <v>3101</v>
      </c>
      <c r="F877" s="23">
        <v>10710900</v>
      </c>
      <c r="G877" s="47" t="s">
        <v>2656</v>
      </c>
      <c r="H877" s="27">
        <v>70000000</v>
      </c>
      <c r="I877" s="215"/>
      <c r="J877" s="41">
        <v>-60000000</v>
      </c>
      <c r="K877" s="38">
        <f>H877+J877</f>
        <v>10000000</v>
      </c>
      <c r="L877" s="199"/>
    </row>
    <row r="878" spans="1:12" ht="51" hidden="1" x14ac:dyDescent="0.35">
      <c r="A878" s="23">
        <v>23020103</v>
      </c>
      <c r="B878" s="436" t="s">
        <v>2892</v>
      </c>
      <c r="C878" s="23">
        <v>70443</v>
      </c>
      <c r="D878" s="46">
        <v>130000010106</v>
      </c>
      <c r="E878" s="25">
        <v>3101</v>
      </c>
      <c r="F878" s="23">
        <v>10710900</v>
      </c>
      <c r="G878" s="47" t="s">
        <v>2655</v>
      </c>
      <c r="H878" s="27">
        <v>10000000</v>
      </c>
      <c r="I878" s="215"/>
      <c r="J878" s="41">
        <v>-5000000</v>
      </c>
      <c r="K878" s="38">
        <f>H878+J878</f>
        <v>5000000</v>
      </c>
      <c r="L878" s="199"/>
    </row>
    <row r="879" spans="1:12" ht="51" hidden="1" x14ac:dyDescent="0.35">
      <c r="A879" s="23">
        <v>23020103</v>
      </c>
      <c r="B879" s="436" t="s">
        <v>2892</v>
      </c>
      <c r="C879" s="23">
        <v>70435</v>
      </c>
      <c r="D879" s="46">
        <v>140000010104</v>
      </c>
      <c r="E879" s="25">
        <v>3101</v>
      </c>
      <c r="F879" s="23">
        <v>10721300</v>
      </c>
      <c r="G879" s="26" t="s">
        <v>431</v>
      </c>
      <c r="H879" s="27">
        <v>1600000</v>
      </c>
      <c r="I879" s="215"/>
      <c r="J879" s="41"/>
      <c r="K879" s="38">
        <f>SUM(H879,J879)</f>
        <v>1600000</v>
      </c>
      <c r="L879" s="199"/>
    </row>
    <row r="880" spans="1:12" ht="51" hidden="1" x14ac:dyDescent="0.35">
      <c r="A880" s="23">
        <v>23020102</v>
      </c>
      <c r="B880" s="436" t="s">
        <v>2892</v>
      </c>
      <c r="C880" s="23">
        <v>70133</v>
      </c>
      <c r="D880" s="46">
        <v>130000010106</v>
      </c>
      <c r="E880" s="25">
        <v>3101</v>
      </c>
      <c r="F880" s="23">
        <v>10721306</v>
      </c>
      <c r="G880" s="26" t="s">
        <v>452</v>
      </c>
      <c r="H880" s="27">
        <v>40000160</v>
      </c>
      <c r="I880" s="215"/>
      <c r="J880" s="41">
        <v>40000160</v>
      </c>
      <c r="K880" s="544">
        <f>SUM(H880,J880)</f>
        <v>80000320</v>
      </c>
      <c r="L880" s="199"/>
    </row>
    <row r="881" spans="1:12" ht="51" hidden="1" x14ac:dyDescent="0.35">
      <c r="A881" s="34">
        <v>23020101</v>
      </c>
      <c r="B881" s="436" t="s">
        <v>2892</v>
      </c>
      <c r="C881" s="34">
        <v>70443</v>
      </c>
      <c r="D881" s="49">
        <v>130000010106</v>
      </c>
      <c r="E881" s="36">
        <v>3101</v>
      </c>
      <c r="F881" s="34">
        <v>10710900</v>
      </c>
      <c r="G881" s="50" t="s">
        <v>2653</v>
      </c>
      <c r="H881" s="38">
        <v>34600000</v>
      </c>
      <c r="I881" s="218"/>
      <c r="J881" s="44">
        <v>-25000000</v>
      </c>
      <c r="K881" s="38">
        <f>H881+J881</f>
        <v>9600000</v>
      </c>
      <c r="L881" s="198"/>
    </row>
    <row r="882" spans="1:12" ht="51" hidden="1" x14ac:dyDescent="0.35">
      <c r="A882" s="23">
        <v>23020101</v>
      </c>
      <c r="B882" s="436" t="s">
        <v>2892</v>
      </c>
      <c r="C882" s="23">
        <v>70111</v>
      </c>
      <c r="D882" s="46">
        <v>130000010106</v>
      </c>
      <c r="E882" s="25">
        <v>3101</v>
      </c>
      <c r="F882" s="23">
        <v>10710900</v>
      </c>
      <c r="G882" s="47" t="s">
        <v>2654</v>
      </c>
      <c r="H882" s="27">
        <v>10000000</v>
      </c>
      <c r="I882" s="215"/>
      <c r="J882" s="41">
        <v>-5000000</v>
      </c>
      <c r="K882" s="38">
        <f>H882+J882</f>
        <v>5000000</v>
      </c>
      <c r="L882" s="199"/>
    </row>
    <row r="883" spans="1:12" ht="51" hidden="1" x14ac:dyDescent="0.35">
      <c r="A883" s="23">
        <v>23020101</v>
      </c>
      <c r="B883" s="436" t="s">
        <v>2892</v>
      </c>
      <c r="C883" s="23">
        <v>70330</v>
      </c>
      <c r="D883" s="46">
        <v>60000010105</v>
      </c>
      <c r="E883" s="25">
        <v>3101</v>
      </c>
      <c r="F883" s="23">
        <v>10721300</v>
      </c>
      <c r="G883" s="47" t="s">
        <v>442</v>
      </c>
      <c r="H883" s="27">
        <v>75000000</v>
      </c>
      <c r="I883" s="215"/>
      <c r="J883" s="41">
        <v>-50000000</v>
      </c>
      <c r="K883" s="38">
        <f t="shared" ref="K883:K907" si="15">SUM(H883,J883)</f>
        <v>25000000</v>
      </c>
      <c r="L883" s="199"/>
    </row>
    <row r="884" spans="1:12" hidden="1" x14ac:dyDescent="0.35">
      <c r="A884" s="23">
        <v>23020101</v>
      </c>
      <c r="B884" s="436" t="s">
        <v>2892</v>
      </c>
      <c r="C884" s="23">
        <v>70443</v>
      </c>
      <c r="D884" s="46">
        <v>130000010106</v>
      </c>
      <c r="E884" s="25">
        <v>3101</v>
      </c>
      <c r="F884" s="23">
        <v>10711100</v>
      </c>
      <c r="G884" s="26" t="s">
        <v>424</v>
      </c>
      <c r="H884" s="41">
        <v>10000000</v>
      </c>
      <c r="I884" s="220"/>
      <c r="J884" s="41"/>
      <c r="K884" s="38">
        <f t="shared" si="15"/>
        <v>10000000</v>
      </c>
      <c r="L884" s="199"/>
    </row>
    <row r="885" spans="1:12" hidden="1" x14ac:dyDescent="0.35">
      <c r="A885" s="23">
        <v>23020101</v>
      </c>
      <c r="B885" s="436" t="s">
        <v>2892</v>
      </c>
      <c r="C885" s="23">
        <v>70443</v>
      </c>
      <c r="D885" s="46">
        <v>130000010106</v>
      </c>
      <c r="E885" s="25">
        <v>3101</v>
      </c>
      <c r="F885" s="23">
        <v>10711000</v>
      </c>
      <c r="G885" s="26" t="s">
        <v>425</v>
      </c>
      <c r="H885" s="41">
        <v>10000000</v>
      </c>
      <c r="I885" s="220"/>
      <c r="J885" s="41"/>
      <c r="K885" s="38">
        <f t="shared" si="15"/>
        <v>10000000</v>
      </c>
      <c r="L885" s="199"/>
    </row>
    <row r="886" spans="1:12" hidden="1" x14ac:dyDescent="0.35">
      <c r="A886" s="23">
        <v>23020101</v>
      </c>
      <c r="B886" s="436" t="s">
        <v>2892</v>
      </c>
      <c r="C886" s="23">
        <v>70443</v>
      </c>
      <c r="D886" s="46">
        <v>130000010106</v>
      </c>
      <c r="E886" s="25">
        <v>3101</v>
      </c>
      <c r="F886" s="23">
        <v>10720600</v>
      </c>
      <c r="G886" s="26" t="s">
        <v>426</v>
      </c>
      <c r="H886" s="41">
        <v>25000000</v>
      </c>
      <c r="I886" s="220"/>
      <c r="J886" s="41">
        <v>-10000000</v>
      </c>
      <c r="K886" s="38">
        <f t="shared" si="15"/>
        <v>15000000</v>
      </c>
      <c r="L886" s="199"/>
    </row>
    <row r="887" spans="1:12" hidden="1" x14ac:dyDescent="0.35">
      <c r="A887" s="23">
        <v>23020101</v>
      </c>
      <c r="B887" s="436" t="s">
        <v>2892</v>
      </c>
      <c r="C887" s="23">
        <v>70443</v>
      </c>
      <c r="D887" s="46">
        <v>130000010106</v>
      </c>
      <c r="E887" s="25">
        <v>3101</v>
      </c>
      <c r="F887" s="23">
        <v>10720600</v>
      </c>
      <c r="G887" s="26" t="s">
        <v>427</v>
      </c>
      <c r="H887" s="41">
        <v>25000000</v>
      </c>
      <c r="I887" s="220"/>
      <c r="J887" s="41">
        <v>-10000000</v>
      </c>
      <c r="K887" s="38">
        <f t="shared" si="15"/>
        <v>15000000</v>
      </c>
      <c r="L887" s="199"/>
    </row>
    <row r="888" spans="1:12" hidden="1" x14ac:dyDescent="0.35">
      <c r="A888" s="23">
        <v>23020101</v>
      </c>
      <c r="B888" s="436" t="s">
        <v>2892</v>
      </c>
      <c r="C888" s="23">
        <v>70443</v>
      </c>
      <c r="D888" s="46">
        <v>130000010106</v>
      </c>
      <c r="E888" s="25">
        <v>3101</v>
      </c>
      <c r="F888" s="23">
        <v>10720700</v>
      </c>
      <c r="G888" s="26" t="s">
        <v>428</v>
      </c>
      <c r="H888" s="41">
        <v>40000000</v>
      </c>
      <c r="I888" s="220"/>
      <c r="J888" s="41">
        <v>150000000</v>
      </c>
      <c r="K888" s="38">
        <f t="shared" si="15"/>
        <v>190000000</v>
      </c>
      <c r="L888" s="199"/>
    </row>
    <row r="889" spans="1:12" hidden="1" x14ac:dyDescent="0.35">
      <c r="A889" s="23">
        <v>23020101</v>
      </c>
      <c r="B889" s="436" t="s">
        <v>2892</v>
      </c>
      <c r="C889" s="23">
        <v>70443</v>
      </c>
      <c r="D889" s="46">
        <v>130000010106</v>
      </c>
      <c r="E889" s="25">
        <v>3101</v>
      </c>
      <c r="F889" s="23">
        <v>10730104</v>
      </c>
      <c r="G889" s="26" t="s">
        <v>429</v>
      </c>
      <c r="H889" s="41">
        <v>20000000</v>
      </c>
      <c r="I889" s="220"/>
      <c r="J889" s="41">
        <v>-10000000</v>
      </c>
      <c r="K889" s="38">
        <f t="shared" si="15"/>
        <v>10000000</v>
      </c>
      <c r="L889" s="199"/>
    </row>
    <row r="890" spans="1:12" hidden="1" x14ac:dyDescent="0.35">
      <c r="A890" s="6">
        <v>23020101</v>
      </c>
      <c r="B890" s="436" t="s">
        <v>2892</v>
      </c>
      <c r="C890" s="6">
        <v>70443</v>
      </c>
      <c r="D890" s="110">
        <v>130000010106</v>
      </c>
      <c r="E890" s="8">
        <v>3101</v>
      </c>
      <c r="F890" s="6">
        <v>10731500</v>
      </c>
      <c r="G890" s="12" t="s">
        <v>430</v>
      </c>
      <c r="H890" s="474">
        <v>20000000</v>
      </c>
      <c r="I890" s="494"/>
      <c r="J890" s="474">
        <v>-10000000</v>
      </c>
      <c r="K890" s="65">
        <f t="shared" si="15"/>
        <v>10000000</v>
      </c>
      <c r="L890" s="199"/>
    </row>
    <row r="891" spans="1:12" ht="76.5" hidden="1" x14ac:dyDescent="0.35">
      <c r="A891" s="23">
        <v>23020101</v>
      </c>
      <c r="B891" s="436" t="s">
        <v>2892</v>
      </c>
      <c r="C891" s="23">
        <v>70133</v>
      </c>
      <c r="D891" s="46">
        <v>60000010103</v>
      </c>
      <c r="E891" s="25">
        <v>3101</v>
      </c>
      <c r="F891" s="23">
        <v>10721306</v>
      </c>
      <c r="G891" s="26" t="s">
        <v>451</v>
      </c>
      <c r="H891" s="27">
        <v>40000160</v>
      </c>
      <c r="I891" s="215"/>
      <c r="J891" s="41">
        <v>40000160</v>
      </c>
      <c r="K891" s="554">
        <f t="shared" si="15"/>
        <v>80000320</v>
      </c>
      <c r="L891" s="570"/>
    </row>
    <row r="892" spans="1:12" hidden="1" x14ac:dyDescent="0.35">
      <c r="A892" s="23">
        <v>23010130</v>
      </c>
      <c r="B892" s="436" t="s">
        <v>2892</v>
      </c>
      <c r="C892" s="23">
        <v>70133</v>
      </c>
      <c r="D892" s="46">
        <v>130000010106</v>
      </c>
      <c r="E892" s="25">
        <v>3101</v>
      </c>
      <c r="F892" s="23">
        <v>10721300</v>
      </c>
      <c r="G892" s="28" t="s">
        <v>423</v>
      </c>
      <c r="H892" s="40">
        <v>750000</v>
      </c>
      <c r="I892" s="243"/>
      <c r="J892" s="40"/>
      <c r="K892" s="38">
        <f t="shared" si="15"/>
        <v>750000</v>
      </c>
      <c r="L892" s="199"/>
    </row>
    <row r="893" spans="1:12" hidden="1" x14ac:dyDescent="0.35">
      <c r="A893" s="17">
        <v>23010128</v>
      </c>
      <c r="B893" s="436" t="s">
        <v>2892</v>
      </c>
      <c r="C893" s="17">
        <v>70330</v>
      </c>
      <c r="D893" s="450">
        <v>60000010105</v>
      </c>
      <c r="E893" s="18">
        <v>3101</v>
      </c>
      <c r="F893" s="17">
        <v>10721300</v>
      </c>
      <c r="G893" s="19" t="s">
        <v>422</v>
      </c>
      <c r="H893" s="272">
        <v>600000</v>
      </c>
      <c r="I893" s="423"/>
      <c r="J893" s="486"/>
      <c r="K893" s="272">
        <f t="shared" si="15"/>
        <v>600000</v>
      </c>
      <c r="L893" s="198"/>
    </row>
    <row r="894" spans="1:12" ht="51" hidden="1" x14ac:dyDescent="0.35">
      <c r="A894" s="6">
        <v>23010128</v>
      </c>
      <c r="B894" s="436" t="s">
        <v>2892</v>
      </c>
      <c r="C894" s="6">
        <v>70133</v>
      </c>
      <c r="D894" s="110">
        <v>110000010104</v>
      </c>
      <c r="E894" s="8">
        <v>3101</v>
      </c>
      <c r="F894" s="6">
        <v>10721306</v>
      </c>
      <c r="G894" s="9" t="s">
        <v>450</v>
      </c>
      <c r="H894" s="64">
        <v>1440006</v>
      </c>
      <c r="I894" s="261"/>
      <c r="J894" s="216">
        <v>1440006</v>
      </c>
      <c r="K894" s="554">
        <f t="shared" si="15"/>
        <v>2880012</v>
      </c>
      <c r="L894" s="199"/>
    </row>
    <row r="895" spans="1:12" hidden="1" x14ac:dyDescent="0.35">
      <c r="A895" s="6">
        <v>23010126</v>
      </c>
      <c r="B895" s="436" t="s">
        <v>2892</v>
      </c>
      <c r="C895" s="6">
        <v>70133</v>
      </c>
      <c r="D895" s="110">
        <v>130000010106</v>
      </c>
      <c r="E895" s="8">
        <v>3101</v>
      </c>
      <c r="F895" s="6">
        <v>10721300</v>
      </c>
      <c r="G895" s="9" t="s">
        <v>421</v>
      </c>
      <c r="H895" s="216">
        <v>750000</v>
      </c>
      <c r="I895" s="492"/>
      <c r="J895" s="216"/>
      <c r="K895" s="64">
        <f t="shared" si="15"/>
        <v>750000</v>
      </c>
      <c r="L895" s="199"/>
    </row>
    <row r="896" spans="1:12" hidden="1" x14ac:dyDescent="0.35">
      <c r="A896" s="6">
        <v>23010125</v>
      </c>
      <c r="B896" s="436" t="s">
        <v>2892</v>
      </c>
      <c r="C896" s="6">
        <v>70133</v>
      </c>
      <c r="D896" s="110">
        <v>130000010106</v>
      </c>
      <c r="E896" s="8">
        <v>3101</v>
      </c>
      <c r="F896" s="6">
        <v>10721300</v>
      </c>
      <c r="G896" s="9" t="s">
        <v>420</v>
      </c>
      <c r="H896" s="216">
        <v>1500000</v>
      </c>
      <c r="I896" s="492"/>
      <c r="J896" s="216"/>
      <c r="K896" s="64">
        <f t="shared" si="15"/>
        <v>1500000</v>
      </c>
      <c r="L896" s="199"/>
    </row>
    <row r="897" spans="1:12" hidden="1" x14ac:dyDescent="0.35">
      <c r="A897" s="6">
        <v>23010123</v>
      </c>
      <c r="B897" s="436" t="s">
        <v>2892</v>
      </c>
      <c r="C897" s="6">
        <v>70133</v>
      </c>
      <c r="D897" s="110">
        <v>130000010106</v>
      </c>
      <c r="E897" s="8">
        <v>3101</v>
      </c>
      <c r="F897" s="6">
        <v>10721300</v>
      </c>
      <c r="G897" s="9" t="s">
        <v>419</v>
      </c>
      <c r="H897" s="216">
        <v>1000000</v>
      </c>
      <c r="I897" s="492"/>
      <c r="J897" s="216"/>
      <c r="K897" s="64">
        <f t="shared" si="15"/>
        <v>1000000</v>
      </c>
      <c r="L897" s="199"/>
    </row>
    <row r="898" spans="1:12" hidden="1" x14ac:dyDescent="0.35">
      <c r="A898" s="6">
        <v>23010122</v>
      </c>
      <c r="B898" s="436" t="s">
        <v>2892</v>
      </c>
      <c r="C898" s="6">
        <v>70133</v>
      </c>
      <c r="D898" s="110">
        <v>130000010106</v>
      </c>
      <c r="E898" s="8">
        <v>3101</v>
      </c>
      <c r="F898" s="6">
        <v>10721300</v>
      </c>
      <c r="G898" s="9" t="s">
        <v>418</v>
      </c>
      <c r="H898" s="216">
        <v>750000</v>
      </c>
      <c r="I898" s="492"/>
      <c r="J898" s="216"/>
      <c r="K898" s="64">
        <f t="shared" si="15"/>
        <v>750000</v>
      </c>
      <c r="L898" s="199"/>
    </row>
    <row r="899" spans="1:12" hidden="1" x14ac:dyDescent="0.35">
      <c r="A899" s="6">
        <v>23010120</v>
      </c>
      <c r="B899" s="436" t="s">
        <v>2892</v>
      </c>
      <c r="C899" s="6">
        <v>70133</v>
      </c>
      <c r="D899" s="110">
        <v>130000010106</v>
      </c>
      <c r="E899" s="8">
        <v>3101</v>
      </c>
      <c r="F899" s="6">
        <v>10721300</v>
      </c>
      <c r="G899" s="9" t="s">
        <v>417</v>
      </c>
      <c r="H899" s="216">
        <v>250000</v>
      </c>
      <c r="I899" s="492"/>
      <c r="J899" s="216"/>
      <c r="K899" s="64">
        <f t="shared" si="15"/>
        <v>250000</v>
      </c>
      <c r="L899" s="199"/>
    </row>
    <row r="900" spans="1:12" hidden="1" x14ac:dyDescent="0.35">
      <c r="A900" s="6">
        <v>23010119</v>
      </c>
      <c r="B900" s="436" t="s">
        <v>2892</v>
      </c>
      <c r="C900" s="6">
        <v>70435</v>
      </c>
      <c r="D900" s="110">
        <v>30000020105</v>
      </c>
      <c r="E900" s="8">
        <v>3101</v>
      </c>
      <c r="F900" s="6">
        <v>10721300</v>
      </c>
      <c r="G900" s="9" t="s">
        <v>416</v>
      </c>
      <c r="H900" s="64">
        <v>4000000</v>
      </c>
      <c r="I900" s="261"/>
      <c r="J900" s="216"/>
      <c r="K900" s="64">
        <f t="shared" si="15"/>
        <v>4000000</v>
      </c>
      <c r="L900" s="199"/>
    </row>
    <row r="901" spans="1:12" ht="51" hidden="1" x14ac:dyDescent="0.35">
      <c r="A901" s="6">
        <v>23010119</v>
      </c>
      <c r="B901" s="436" t="s">
        <v>2892</v>
      </c>
      <c r="C901" s="6">
        <v>70133</v>
      </c>
      <c r="D901" s="110">
        <v>30000020105</v>
      </c>
      <c r="E901" s="8">
        <v>3101</v>
      </c>
      <c r="F901" s="6">
        <v>10721306</v>
      </c>
      <c r="G901" s="111" t="s">
        <v>456</v>
      </c>
      <c r="H901" s="64">
        <v>11846051.699999999</v>
      </c>
      <c r="I901" s="261"/>
      <c r="J901" s="64">
        <v>15999592</v>
      </c>
      <c r="K901" s="554">
        <f t="shared" si="15"/>
        <v>27845643.699999999</v>
      </c>
      <c r="L901" s="199"/>
    </row>
    <row r="902" spans="1:12" hidden="1" x14ac:dyDescent="0.35">
      <c r="A902" s="6">
        <v>23010118</v>
      </c>
      <c r="B902" s="436" t="s">
        <v>2892</v>
      </c>
      <c r="C902" s="6">
        <v>70460</v>
      </c>
      <c r="D902" s="110">
        <v>110000010102</v>
      </c>
      <c r="E902" s="8">
        <v>3101</v>
      </c>
      <c r="F902" s="6">
        <v>10721300</v>
      </c>
      <c r="G902" s="9" t="s">
        <v>276</v>
      </c>
      <c r="H902" s="64">
        <v>195000</v>
      </c>
      <c r="I902" s="261"/>
      <c r="J902" s="216"/>
      <c r="K902" s="64">
        <f t="shared" si="15"/>
        <v>195000</v>
      </c>
      <c r="L902" s="199"/>
    </row>
    <row r="903" spans="1:12" hidden="1" x14ac:dyDescent="0.35">
      <c r="A903" s="6">
        <v>23010118</v>
      </c>
      <c r="B903" s="436" t="s">
        <v>2892</v>
      </c>
      <c r="C903" s="6">
        <v>70460</v>
      </c>
      <c r="D903" s="110">
        <v>110000010102</v>
      </c>
      <c r="E903" s="8">
        <v>3101</v>
      </c>
      <c r="F903" s="6">
        <v>10721300</v>
      </c>
      <c r="G903" s="9" t="s">
        <v>415</v>
      </c>
      <c r="H903" s="64">
        <v>75000</v>
      </c>
      <c r="I903" s="261"/>
      <c r="J903" s="216"/>
      <c r="K903" s="64">
        <f t="shared" si="15"/>
        <v>75000</v>
      </c>
      <c r="L903" s="199"/>
    </row>
    <row r="904" spans="1:12" hidden="1" x14ac:dyDescent="0.35">
      <c r="A904" s="6">
        <v>23010118</v>
      </c>
      <c r="B904" s="436" t="s">
        <v>2892</v>
      </c>
      <c r="C904" s="6">
        <v>70133</v>
      </c>
      <c r="D904" s="110">
        <v>110000010102</v>
      </c>
      <c r="E904" s="8">
        <v>3101</v>
      </c>
      <c r="F904" s="6">
        <v>10721306</v>
      </c>
      <c r="G904" s="9" t="s">
        <v>449</v>
      </c>
      <c r="H904" s="64">
        <v>160001</v>
      </c>
      <c r="I904" s="261"/>
      <c r="J904" s="216">
        <v>160001</v>
      </c>
      <c r="K904" s="554">
        <f t="shared" si="15"/>
        <v>320002</v>
      </c>
      <c r="L904" s="199"/>
    </row>
    <row r="905" spans="1:12" ht="51" hidden="1" x14ac:dyDescent="0.35">
      <c r="A905" s="6">
        <v>23010117</v>
      </c>
      <c r="B905" s="436" t="s">
        <v>2892</v>
      </c>
      <c r="C905" s="6">
        <v>70133</v>
      </c>
      <c r="D905" s="110">
        <v>90000010102</v>
      </c>
      <c r="E905" s="8">
        <v>3101</v>
      </c>
      <c r="F905" s="6">
        <v>10721306</v>
      </c>
      <c r="G905" s="9" t="s">
        <v>448</v>
      </c>
      <c r="H905" s="64">
        <v>400001</v>
      </c>
      <c r="I905" s="261"/>
      <c r="J905" s="216">
        <v>400001</v>
      </c>
      <c r="K905" s="554">
        <f t="shared" si="15"/>
        <v>800002</v>
      </c>
      <c r="L905" s="199"/>
    </row>
    <row r="906" spans="1:12" hidden="1" x14ac:dyDescent="0.35">
      <c r="A906" s="6">
        <v>23010115</v>
      </c>
      <c r="B906" s="436" t="s">
        <v>2892</v>
      </c>
      <c r="C906" s="6">
        <v>70460</v>
      </c>
      <c r="D906" s="110">
        <v>110000010102</v>
      </c>
      <c r="E906" s="8">
        <v>3101</v>
      </c>
      <c r="F906" s="6">
        <v>10721300</v>
      </c>
      <c r="G906" s="9" t="s">
        <v>414</v>
      </c>
      <c r="H906" s="64">
        <v>750000</v>
      </c>
      <c r="I906" s="261"/>
      <c r="J906" s="216"/>
      <c r="K906" s="64">
        <f t="shared" si="15"/>
        <v>750000</v>
      </c>
      <c r="L906" s="199"/>
    </row>
    <row r="907" spans="1:12" ht="51" hidden="1" x14ac:dyDescent="0.35">
      <c r="A907" s="6">
        <v>23010115</v>
      </c>
      <c r="B907" s="436" t="s">
        <v>2892</v>
      </c>
      <c r="C907" s="6">
        <v>70133</v>
      </c>
      <c r="D907" s="110">
        <v>110000010102</v>
      </c>
      <c r="E907" s="8">
        <v>3101</v>
      </c>
      <c r="F907" s="6">
        <v>10721306</v>
      </c>
      <c r="G907" s="9" t="s">
        <v>447</v>
      </c>
      <c r="H907" s="64">
        <v>1088004</v>
      </c>
      <c r="I907" s="261"/>
      <c r="J907" s="216">
        <v>1088004</v>
      </c>
      <c r="K907" s="554">
        <f t="shared" si="15"/>
        <v>2176008</v>
      </c>
      <c r="L907" s="199"/>
    </row>
    <row r="908" spans="1:12" hidden="1" x14ac:dyDescent="0.35">
      <c r="A908" s="6">
        <v>23010114</v>
      </c>
      <c r="B908" s="436" t="s">
        <v>2892</v>
      </c>
      <c r="C908" s="6">
        <v>70460</v>
      </c>
      <c r="D908" s="110">
        <v>110000010104</v>
      </c>
      <c r="E908" s="8">
        <v>3101</v>
      </c>
      <c r="F908" s="6">
        <v>10710900</v>
      </c>
      <c r="G908" s="9" t="s">
        <v>274</v>
      </c>
      <c r="H908" s="64">
        <v>3000000</v>
      </c>
      <c r="I908" s="261"/>
      <c r="J908" s="594"/>
      <c r="K908" s="64">
        <f>H908+J908</f>
        <v>3000000</v>
      </c>
      <c r="L908" s="199"/>
    </row>
    <row r="909" spans="1:12" hidden="1" x14ac:dyDescent="0.35">
      <c r="A909" s="6">
        <v>23010114</v>
      </c>
      <c r="B909" s="436" t="s">
        <v>2892</v>
      </c>
      <c r="C909" s="6">
        <v>70460</v>
      </c>
      <c r="D909" s="110">
        <v>110000010102</v>
      </c>
      <c r="E909" s="8">
        <v>3101</v>
      </c>
      <c r="F909" s="6">
        <v>10721300</v>
      </c>
      <c r="G909" s="9" t="s">
        <v>413</v>
      </c>
      <c r="H909" s="64">
        <v>250000</v>
      </c>
      <c r="I909" s="261"/>
      <c r="J909" s="216"/>
      <c r="K909" s="64">
        <f>SUM(H909,J909)</f>
        <v>250000</v>
      </c>
      <c r="L909" s="199"/>
    </row>
    <row r="910" spans="1:12" hidden="1" x14ac:dyDescent="0.35">
      <c r="A910" s="6">
        <v>23010114</v>
      </c>
      <c r="B910" s="436" t="s">
        <v>2892</v>
      </c>
      <c r="C910" s="6">
        <v>70133</v>
      </c>
      <c r="D910" s="110">
        <v>110000010102</v>
      </c>
      <c r="E910" s="8">
        <v>3101</v>
      </c>
      <c r="F910" s="6">
        <v>10721306</v>
      </c>
      <c r="G910" s="9" t="s">
        <v>446</v>
      </c>
      <c r="H910" s="64">
        <v>512002</v>
      </c>
      <c r="I910" s="261"/>
      <c r="J910" s="216">
        <v>512002</v>
      </c>
      <c r="K910" s="554">
        <f>SUM(H910,J910)</f>
        <v>1024004</v>
      </c>
      <c r="L910" s="199"/>
    </row>
    <row r="911" spans="1:12" hidden="1" x14ac:dyDescent="0.35">
      <c r="A911" s="6">
        <v>23010113</v>
      </c>
      <c r="B911" s="436" t="s">
        <v>2892</v>
      </c>
      <c r="C911" s="6">
        <v>70460</v>
      </c>
      <c r="D911" s="110">
        <v>110000010104</v>
      </c>
      <c r="E911" s="8">
        <v>3101</v>
      </c>
      <c r="F911" s="6">
        <v>10710900</v>
      </c>
      <c r="G911" s="9" t="s">
        <v>273</v>
      </c>
      <c r="H911" s="64">
        <v>6245400</v>
      </c>
      <c r="I911" s="261"/>
      <c r="J911" s="64"/>
      <c r="K911" s="64">
        <f>H911+J911</f>
        <v>6245400</v>
      </c>
      <c r="L911" s="199"/>
    </row>
    <row r="912" spans="1:12" hidden="1" x14ac:dyDescent="0.35">
      <c r="A912" s="6">
        <v>23010113</v>
      </c>
      <c r="B912" s="436" t="s">
        <v>2892</v>
      </c>
      <c r="C912" s="6">
        <v>70460</v>
      </c>
      <c r="D912" s="110">
        <v>110000010102</v>
      </c>
      <c r="E912" s="8">
        <v>3101</v>
      </c>
      <c r="F912" s="6">
        <v>10721300</v>
      </c>
      <c r="G912" s="9" t="s">
        <v>273</v>
      </c>
      <c r="H912" s="64">
        <v>1000000</v>
      </c>
      <c r="I912" s="261"/>
      <c r="J912" s="216"/>
      <c r="K912" s="64">
        <f t="shared" ref="K912:K975" si="16">SUM(H912,J912)</f>
        <v>1000000</v>
      </c>
      <c r="L912" s="199"/>
    </row>
    <row r="913" spans="1:23" hidden="1" x14ac:dyDescent="0.35">
      <c r="A913" s="6">
        <v>23010113</v>
      </c>
      <c r="B913" s="436" t="s">
        <v>2892</v>
      </c>
      <c r="C913" s="6">
        <v>70133</v>
      </c>
      <c r="D913" s="110">
        <v>110000010102</v>
      </c>
      <c r="E913" s="8">
        <v>3101</v>
      </c>
      <c r="F913" s="6">
        <v>10721306</v>
      </c>
      <c r="G913" s="9" t="s">
        <v>445</v>
      </c>
      <c r="H913" s="64">
        <v>2000008</v>
      </c>
      <c r="I913" s="261"/>
      <c r="J913" s="216">
        <v>2000008</v>
      </c>
      <c r="K913" s="554">
        <f t="shared" si="16"/>
        <v>4000016</v>
      </c>
      <c r="L913" s="199"/>
    </row>
    <row r="914" spans="1:23" hidden="1" x14ac:dyDescent="0.35">
      <c r="A914" s="6">
        <v>23010112</v>
      </c>
      <c r="B914" s="436" t="s">
        <v>2892</v>
      </c>
      <c r="C914" s="6">
        <v>70133</v>
      </c>
      <c r="D914" s="110">
        <v>130000010106</v>
      </c>
      <c r="E914" s="8">
        <v>3101</v>
      </c>
      <c r="F914" s="6">
        <v>10721300</v>
      </c>
      <c r="G914" s="9" t="s">
        <v>272</v>
      </c>
      <c r="H914" s="216">
        <v>8000000</v>
      </c>
      <c r="I914" s="492"/>
      <c r="J914" s="216"/>
      <c r="K914" s="64">
        <f t="shared" si="16"/>
        <v>8000000</v>
      </c>
      <c r="L914" s="199"/>
    </row>
    <row r="915" spans="1:23" ht="76.5" hidden="1" x14ac:dyDescent="0.35">
      <c r="A915" s="6">
        <v>23010112</v>
      </c>
      <c r="B915" s="436" t="s">
        <v>2892</v>
      </c>
      <c r="C915" s="6">
        <v>70133</v>
      </c>
      <c r="D915" s="110">
        <v>130000010106</v>
      </c>
      <c r="E915" s="8">
        <v>3101</v>
      </c>
      <c r="F915" s="6">
        <v>10721306</v>
      </c>
      <c r="G915" s="111" t="s">
        <v>455</v>
      </c>
      <c r="H915" s="64">
        <v>12400050</v>
      </c>
      <c r="I915" s="261"/>
      <c r="J915" s="216">
        <v>12400050</v>
      </c>
      <c r="K915" s="554">
        <f t="shared" si="16"/>
        <v>24800100</v>
      </c>
      <c r="L915" s="199"/>
    </row>
    <row r="916" spans="1:23" hidden="1" x14ac:dyDescent="0.35">
      <c r="A916" s="581">
        <v>23010108</v>
      </c>
      <c r="B916" s="436" t="s">
        <v>2892</v>
      </c>
      <c r="C916" s="584">
        <v>70160</v>
      </c>
      <c r="D916" s="584" t="s">
        <v>458</v>
      </c>
      <c r="E916" s="8">
        <v>3101</v>
      </c>
      <c r="F916" s="584">
        <v>10721306</v>
      </c>
      <c r="G916" s="111" t="s">
        <v>460</v>
      </c>
      <c r="H916" s="581"/>
      <c r="I916" s="605"/>
      <c r="J916" s="216">
        <v>30000000</v>
      </c>
      <c r="K916" s="554">
        <f t="shared" si="16"/>
        <v>30000000</v>
      </c>
      <c r="L916" s="199"/>
    </row>
    <row r="917" spans="1:23" hidden="1" x14ac:dyDescent="0.35">
      <c r="A917" s="6">
        <v>23010105</v>
      </c>
      <c r="B917" s="436" t="s">
        <v>2892</v>
      </c>
      <c r="C917" s="6">
        <v>70133</v>
      </c>
      <c r="D917" s="110">
        <v>150000010104</v>
      </c>
      <c r="E917" s="8">
        <v>3101</v>
      </c>
      <c r="F917" s="6">
        <v>10721300</v>
      </c>
      <c r="G917" s="9" t="s">
        <v>444</v>
      </c>
      <c r="H917" s="594"/>
      <c r="I917" s="492"/>
      <c r="J917" s="216">
        <v>440000000</v>
      </c>
      <c r="K917" s="64">
        <f t="shared" si="16"/>
        <v>440000000</v>
      </c>
      <c r="L917" s="199"/>
    </row>
    <row r="918" spans="1:23" ht="51" hidden="1" x14ac:dyDescent="0.35">
      <c r="A918" s="581">
        <v>23010105</v>
      </c>
      <c r="B918" s="436" t="s">
        <v>2892</v>
      </c>
      <c r="C918" s="584">
        <v>70160</v>
      </c>
      <c r="D918" s="584" t="s">
        <v>458</v>
      </c>
      <c r="E918" s="8">
        <v>3101</v>
      </c>
      <c r="F918" s="584">
        <v>10721306</v>
      </c>
      <c r="G918" s="111" t="s">
        <v>459</v>
      </c>
      <c r="H918" s="581"/>
      <c r="I918" s="605"/>
      <c r="J918" s="216"/>
      <c r="K918" s="554">
        <f t="shared" si="16"/>
        <v>0</v>
      </c>
      <c r="L918" s="199"/>
    </row>
    <row r="919" spans="1:23" hidden="1" x14ac:dyDescent="0.35">
      <c r="A919" s="6">
        <v>23010104</v>
      </c>
      <c r="B919" s="436" t="s">
        <v>2892</v>
      </c>
      <c r="C919" s="6">
        <v>70133</v>
      </c>
      <c r="D919" s="110">
        <v>150000010104</v>
      </c>
      <c r="E919" s="8">
        <v>3101</v>
      </c>
      <c r="F919" s="6">
        <v>10721300</v>
      </c>
      <c r="G919" s="9" t="s">
        <v>271</v>
      </c>
      <c r="H919" s="594">
        <v>500000</v>
      </c>
      <c r="I919" s="492"/>
      <c r="J919" s="216"/>
      <c r="K919" s="64">
        <f t="shared" si="16"/>
        <v>500000</v>
      </c>
      <c r="L919" s="199"/>
    </row>
    <row r="920" spans="1:23" ht="76.5" x14ac:dyDescent="0.35">
      <c r="A920" s="231">
        <v>23050126</v>
      </c>
      <c r="B920" s="436" t="s">
        <v>2891</v>
      </c>
      <c r="C920" s="231">
        <v>70620</v>
      </c>
      <c r="D920" s="231" t="s">
        <v>2630</v>
      </c>
      <c r="E920" s="231" t="s">
        <v>545</v>
      </c>
      <c r="F920" s="231">
        <v>10721300</v>
      </c>
      <c r="G920" s="236" t="s">
        <v>1985</v>
      </c>
      <c r="H920" s="237">
        <v>936000</v>
      </c>
      <c r="I920" s="238"/>
      <c r="J920" s="237"/>
      <c r="K920" s="235">
        <f t="shared" si="16"/>
        <v>936000</v>
      </c>
      <c r="L920" s="397" t="s">
        <v>2101</v>
      </c>
    </row>
    <row r="921" spans="1:23" ht="51" x14ac:dyDescent="0.35">
      <c r="A921" s="231">
        <v>23050126</v>
      </c>
      <c r="B921" s="436" t="s">
        <v>2891</v>
      </c>
      <c r="C921" s="231">
        <v>70620</v>
      </c>
      <c r="D921" s="231" t="s">
        <v>2631</v>
      </c>
      <c r="E921" s="231" t="s">
        <v>545</v>
      </c>
      <c r="F921" s="231">
        <v>10721300</v>
      </c>
      <c r="G921" s="236" t="s">
        <v>2632</v>
      </c>
      <c r="H921" s="237">
        <v>2500000</v>
      </c>
      <c r="I921" s="238"/>
      <c r="J921" s="237"/>
      <c r="K921" s="235">
        <f t="shared" si="16"/>
        <v>2500000</v>
      </c>
      <c r="L921" s="397" t="s">
        <v>2101</v>
      </c>
    </row>
    <row r="922" spans="1:23" ht="51" x14ac:dyDescent="0.35">
      <c r="A922" s="168">
        <v>23050126</v>
      </c>
      <c r="B922" s="436" t="s">
        <v>2891</v>
      </c>
      <c r="C922" s="168">
        <v>70620</v>
      </c>
      <c r="D922" s="169">
        <v>80000020102</v>
      </c>
      <c r="E922" s="170">
        <v>3101</v>
      </c>
      <c r="F922" s="168">
        <v>10721300</v>
      </c>
      <c r="G922" s="171" t="s">
        <v>1984</v>
      </c>
      <c r="H922" s="172">
        <v>2500000</v>
      </c>
      <c r="I922" s="247"/>
      <c r="J922" s="173"/>
      <c r="K922" s="172">
        <f t="shared" si="16"/>
        <v>2500000</v>
      </c>
      <c r="L922" s="204" t="s">
        <v>2889</v>
      </c>
    </row>
    <row r="923" spans="1:23" ht="76.5" x14ac:dyDescent="0.35">
      <c r="A923" s="168">
        <v>23050126</v>
      </c>
      <c r="B923" s="436" t="s">
        <v>2891</v>
      </c>
      <c r="C923" s="168">
        <v>70620</v>
      </c>
      <c r="D923" s="169">
        <v>20000010101</v>
      </c>
      <c r="E923" s="170">
        <v>3101</v>
      </c>
      <c r="F923" s="168">
        <v>10721300</v>
      </c>
      <c r="G923" s="171" t="s">
        <v>1985</v>
      </c>
      <c r="H923" s="172">
        <v>936000</v>
      </c>
      <c r="I923" s="247"/>
      <c r="J923" s="173"/>
      <c r="K923" s="172">
        <f t="shared" si="16"/>
        <v>936000</v>
      </c>
      <c r="L923" s="204" t="s">
        <v>2889</v>
      </c>
    </row>
    <row r="924" spans="1:23" ht="102" x14ac:dyDescent="0.35">
      <c r="A924" s="168">
        <v>23050126</v>
      </c>
      <c r="B924" s="436" t="s">
        <v>2891</v>
      </c>
      <c r="C924" s="168">
        <v>70620</v>
      </c>
      <c r="D924" s="169">
        <v>20000010101</v>
      </c>
      <c r="E924" s="170">
        <v>3101</v>
      </c>
      <c r="F924" s="168">
        <v>10721300</v>
      </c>
      <c r="G924" s="171" t="s">
        <v>1986</v>
      </c>
      <c r="H924" s="172">
        <v>975000</v>
      </c>
      <c r="I924" s="247"/>
      <c r="J924" s="173"/>
      <c r="K924" s="172">
        <f t="shared" si="16"/>
        <v>975000</v>
      </c>
      <c r="L924" s="204" t="s">
        <v>2889</v>
      </c>
      <c r="M924" s="127"/>
      <c r="N924" s="127"/>
      <c r="O924" s="127"/>
      <c r="P924" s="127"/>
      <c r="Q924" s="127"/>
      <c r="R924" s="127"/>
      <c r="S924" s="127"/>
      <c r="T924" s="127"/>
      <c r="U924" s="127"/>
      <c r="V924" s="127"/>
      <c r="W924" s="127"/>
    </row>
    <row r="925" spans="1:23" ht="76.5" x14ac:dyDescent="0.35">
      <c r="A925" s="168">
        <v>23050126</v>
      </c>
      <c r="B925" s="436" t="s">
        <v>2891</v>
      </c>
      <c r="C925" s="168">
        <v>70620</v>
      </c>
      <c r="D925" s="169">
        <v>20000010101</v>
      </c>
      <c r="E925" s="170">
        <v>3101</v>
      </c>
      <c r="F925" s="168">
        <v>10721300</v>
      </c>
      <c r="G925" s="171" t="s">
        <v>1987</v>
      </c>
      <c r="H925" s="172">
        <v>750000</v>
      </c>
      <c r="I925" s="247"/>
      <c r="J925" s="173"/>
      <c r="K925" s="172">
        <f t="shared" si="16"/>
        <v>750000</v>
      </c>
      <c r="L925" s="204" t="s">
        <v>2889</v>
      </c>
      <c r="M925" s="127"/>
      <c r="N925" s="127"/>
      <c r="O925" s="127"/>
      <c r="P925" s="127"/>
      <c r="Q925" s="127"/>
      <c r="R925" s="127"/>
      <c r="S925" s="127"/>
      <c r="T925" s="127"/>
      <c r="U925" s="127"/>
      <c r="V925" s="127"/>
      <c r="W925" s="127"/>
    </row>
    <row r="926" spans="1:23" x14ac:dyDescent="0.35">
      <c r="A926" s="168">
        <v>23050104</v>
      </c>
      <c r="B926" s="436" t="s">
        <v>2891</v>
      </c>
      <c r="C926" s="168">
        <v>70630</v>
      </c>
      <c r="D926" s="169">
        <v>10000030106</v>
      </c>
      <c r="E926" s="170">
        <v>3101</v>
      </c>
      <c r="F926" s="168">
        <v>10721300</v>
      </c>
      <c r="G926" s="171" t="s">
        <v>262</v>
      </c>
      <c r="H926" s="172">
        <v>3990000</v>
      </c>
      <c r="I926" s="247"/>
      <c r="J926" s="172"/>
      <c r="K926" s="172">
        <f t="shared" si="16"/>
        <v>3990000</v>
      </c>
      <c r="L926" s="204" t="s">
        <v>2551</v>
      </c>
    </row>
    <row r="927" spans="1:23" hidden="1" x14ac:dyDescent="0.35">
      <c r="A927" s="6">
        <v>23050103</v>
      </c>
      <c r="B927" s="436" t="s">
        <v>2891</v>
      </c>
      <c r="C927" s="6">
        <v>70133</v>
      </c>
      <c r="D927" s="110">
        <v>20000020104</v>
      </c>
      <c r="E927" s="8">
        <v>3101</v>
      </c>
      <c r="F927" s="6">
        <v>10721300</v>
      </c>
      <c r="G927" s="9" t="s">
        <v>2661</v>
      </c>
      <c r="H927" s="216">
        <v>5000000</v>
      </c>
      <c r="I927" s="216"/>
      <c r="J927" s="64"/>
      <c r="K927" s="64">
        <f t="shared" si="16"/>
        <v>5000000</v>
      </c>
      <c r="L927" s="199"/>
    </row>
    <row r="928" spans="1:23" ht="51" hidden="1" x14ac:dyDescent="0.35">
      <c r="A928" s="6">
        <v>23050103</v>
      </c>
      <c r="B928" s="436" t="s">
        <v>2891</v>
      </c>
      <c r="C928" s="6">
        <v>70474</v>
      </c>
      <c r="D928" s="110">
        <v>40000031104</v>
      </c>
      <c r="E928" s="8">
        <v>3101</v>
      </c>
      <c r="F928" s="6">
        <v>10721300</v>
      </c>
      <c r="G928" s="9" t="s">
        <v>2789</v>
      </c>
      <c r="H928" s="216">
        <v>1500000</v>
      </c>
      <c r="I928" s="496"/>
      <c r="J928" s="216">
        <v>-750000</v>
      </c>
      <c r="K928" s="64">
        <f t="shared" si="16"/>
        <v>750000</v>
      </c>
      <c r="L928" s="199"/>
    </row>
    <row r="929" spans="1:12" ht="51" hidden="1" x14ac:dyDescent="0.35">
      <c r="A929" s="6">
        <v>23050103</v>
      </c>
      <c r="B929" s="436" t="s">
        <v>2891</v>
      </c>
      <c r="C929" s="6">
        <v>70132</v>
      </c>
      <c r="D929" s="110">
        <v>130000010105</v>
      </c>
      <c r="E929" s="8">
        <v>3101</v>
      </c>
      <c r="F929" s="6">
        <v>10721300</v>
      </c>
      <c r="G929" s="9" t="s">
        <v>369</v>
      </c>
      <c r="H929" s="64">
        <v>4160000</v>
      </c>
      <c r="I929" s="261"/>
      <c r="J929" s="216"/>
      <c r="K929" s="64">
        <f t="shared" si="16"/>
        <v>4160000</v>
      </c>
      <c r="L929" s="199"/>
    </row>
    <row r="930" spans="1:12" ht="51" hidden="1" x14ac:dyDescent="0.35">
      <c r="A930" s="6">
        <v>23050103</v>
      </c>
      <c r="B930" s="436" t="s">
        <v>2891</v>
      </c>
      <c r="C930" s="6">
        <v>70132</v>
      </c>
      <c r="D930" s="110">
        <v>130000010105</v>
      </c>
      <c r="E930" s="8">
        <v>3101</v>
      </c>
      <c r="F930" s="6">
        <v>10721300</v>
      </c>
      <c r="G930" s="9" t="s">
        <v>370</v>
      </c>
      <c r="H930" s="64">
        <v>1600000</v>
      </c>
      <c r="I930" s="261"/>
      <c r="J930" s="216"/>
      <c r="K930" s="64">
        <f t="shared" si="16"/>
        <v>1600000</v>
      </c>
      <c r="L930" s="199"/>
    </row>
    <row r="931" spans="1:12" hidden="1" x14ac:dyDescent="0.35">
      <c r="A931" s="6">
        <v>23050102</v>
      </c>
      <c r="B931" s="436" t="s">
        <v>2891</v>
      </c>
      <c r="C931" s="6">
        <v>70460</v>
      </c>
      <c r="D931" s="110">
        <v>110000010104</v>
      </c>
      <c r="E931" s="8">
        <v>3101</v>
      </c>
      <c r="F931" s="6">
        <v>10721300</v>
      </c>
      <c r="G931" s="9" t="s">
        <v>2791</v>
      </c>
      <c r="H931" s="216">
        <v>50000000</v>
      </c>
      <c r="I931" s="496"/>
      <c r="J931" s="216">
        <v>-25000000</v>
      </c>
      <c r="K931" s="64">
        <f t="shared" si="16"/>
        <v>25000000</v>
      </c>
      <c r="L931" s="199"/>
    </row>
    <row r="932" spans="1:12" hidden="1" x14ac:dyDescent="0.35">
      <c r="A932" s="6">
        <v>23050102</v>
      </c>
      <c r="B932" s="436" t="s">
        <v>2891</v>
      </c>
      <c r="C932" s="6">
        <v>70132</v>
      </c>
      <c r="D932" s="110">
        <v>140000010104</v>
      </c>
      <c r="E932" s="8">
        <v>3101</v>
      </c>
      <c r="F932" s="6">
        <v>10721300</v>
      </c>
      <c r="G932" s="9" t="s">
        <v>368</v>
      </c>
      <c r="H932" s="64">
        <v>4000000</v>
      </c>
      <c r="I932" s="261"/>
      <c r="J932" s="216"/>
      <c r="K932" s="64">
        <f t="shared" si="16"/>
        <v>4000000</v>
      </c>
      <c r="L932" s="199"/>
    </row>
    <row r="933" spans="1:12" hidden="1" x14ac:dyDescent="0.35">
      <c r="A933" s="6">
        <v>23050102</v>
      </c>
      <c r="B933" s="436" t="s">
        <v>2891</v>
      </c>
      <c r="C933" s="6">
        <v>70460</v>
      </c>
      <c r="D933" s="110">
        <v>110000010102</v>
      </c>
      <c r="E933" s="8">
        <v>3101</v>
      </c>
      <c r="F933" s="6">
        <v>10721300</v>
      </c>
      <c r="G933" s="9" t="s">
        <v>1035</v>
      </c>
      <c r="H933" s="64"/>
      <c r="I933" s="261" t="s">
        <v>2659</v>
      </c>
      <c r="J933" s="216"/>
      <c r="K933" s="64">
        <f t="shared" si="16"/>
        <v>0</v>
      </c>
      <c r="L933" s="199"/>
    </row>
    <row r="934" spans="1:12" x14ac:dyDescent="0.35">
      <c r="A934" s="168">
        <v>23050101</v>
      </c>
      <c r="B934" s="436" t="s">
        <v>2891</v>
      </c>
      <c r="C934" s="168">
        <v>70630</v>
      </c>
      <c r="D934" s="169">
        <v>10000030106</v>
      </c>
      <c r="E934" s="170">
        <v>3101</v>
      </c>
      <c r="F934" s="168">
        <v>10721300</v>
      </c>
      <c r="G934" s="171" t="s">
        <v>260</v>
      </c>
      <c r="H934" s="172">
        <v>8480000</v>
      </c>
      <c r="I934" s="247"/>
      <c r="J934" s="173"/>
      <c r="K934" s="172">
        <f t="shared" si="16"/>
        <v>8480000</v>
      </c>
      <c r="L934" s="204" t="s">
        <v>2551</v>
      </c>
    </row>
    <row r="935" spans="1:12" hidden="1" x14ac:dyDescent="0.35">
      <c r="A935" s="6">
        <v>23050101</v>
      </c>
      <c r="B935" s="436" t="s">
        <v>2891</v>
      </c>
      <c r="C935" s="6">
        <v>70630</v>
      </c>
      <c r="D935" s="110">
        <v>10000030106</v>
      </c>
      <c r="E935" s="8">
        <v>3101</v>
      </c>
      <c r="F935" s="6">
        <v>10721300</v>
      </c>
      <c r="G935" s="9" t="s">
        <v>261</v>
      </c>
      <c r="H935" s="216">
        <v>50000000</v>
      </c>
      <c r="I935" s="492"/>
      <c r="J935" s="216">
        <v>-30000000</v>
      </c>
      <c r="K935" s="64">
        <f t="shared" si="16"/>
        <v>20000000</v>
      </c>
      <c r="L935" s="199"/>
    </row>
    <row r="936" spans="1:12" ht="51" hidden="1" x14ac:dyDescent="0.35">
      <c r="A936" s="6">
        <v>23050101</v>
      </c>
      <c r="B936" s="436" t="s">
        <v>2891</v>
      </c>
      <c r="C936" s="6">
        <v>70421</v>
      </c>
      <c r="D936" s="110">
        <v>10000010102</v>
      </c>
      <c r="E936" s="8">
        <v>3101</v>
      </c>
      <c r="F936" s="6">
        <v>10721300</v>
      </c>
      <c r="G936" s="9" t="s">
        <v>2808</v>
      </c>
      <c r="H936" s="216">
        <v>3000000</v>
      </c>
      <c r="I936" s="216"/>
      <c r="J936" s="216"/>
      <c r="K936" s="64">
        <f t="shared" si="16"/>
        <v>3000000</v>
      </c>
      <c r="L936" s="199"/>
    </row>
    <row r="937" spans="1:12" hidden="1" x14ac:dyDescent="0.35">
      <c r="A937" s="6">
        <v>23050101</v>
      </c>
      <c r="B937" s="436" t="s">
        <v>2891</v>
      </c>
      <c r="C937" s="6">
        <v>70421</v>
      </c>
      <c r="D937" s="110">
        <v>10000020104</v>
      </c>
      <c r="E937" s="8">
        <v>3101</v>
      </c>
      <c r="F937" s="6">
        <v>10721300</v>
      </c>
      <c r="G937" s="12" t="s">
        <v>2845</v>
      </c>
      <c r="H937" s="65">
        <v>10000000</v>
      </c>
      <c r="I937" s="65"/>
      <c r="J937" s="65"/>
      <c r="K937" s="65">
        <f t="shared" si="16"/>
        <v>10000000</v>
      </c>
      <c r="L937" s="199"/>
    </row>
    <row r="938" spans="1:12" hidden="1" x14ac:dyDescent="0.35">
      <c r="A938" s="17">
        <v>23050101</v>
      </c>
      <c r="B938" s="436" t="s">
        <v>2891</v>
      </c>
      <c r="C938" s="17">
        <v>70421</v>
      </c>
      <c r="D938" s="450">
        <v>10000030103</v>
      </c>
      <c r="E938" s="18">
        <v>3101</v>
      </c>
      <c r="F938" s="17">
        <v>10720517</v>
      </c>
      <c r="G938" s="19" t="s">
        <v>2132</v>
      </c>
      <c r="H938" s="598">
        <v>3000000</v>
      </c>
      <c r="I938" s="608"/>
      <c r="J938" s="622"/>
      <c r="K938" s="272">
        <f t="shared" si="16"/>
        <v>3000000</v>
      </c>
      <c r="L938" s="198"/>
    </row>
    <row r="939" spans="1:12" hidden="1" x14ac:dyDescent="0.35">
      <c r="A939" s="6">
        <v>23050101</v>
      </c>
      <c r="B939" s="436" t="s">
        <v>2891</v>
      </c>
      <c r="C939" s="6">
        <v>70443</v>
      </c>
      <c r="D939" s="110">
        <v>60000010103</v>
      </c>
      <c r="E939" s="8">
        <v>3101</v>
      </c>
      <c r="F939" s="6">
        <v>10721300</v>
      </c>
      <c r="G939" s="9" t="s">
        <v>279</v>
      </c>
      <c r="H939" s="64">
        <v>2120000</v>
      </c>
      <c r="I939" s="261"/>
      <c r="J939" s="216"/>
      <c r="K939" s="64">
        <f t="shared" si="16"/>
        <v>2120000</v>
      </c>
      <c r="L939" s="199"/>
    </row>
    <row r="940" spans="1:12" ht="51" x14ac:dyDescent="0.35">
      <c r="A940" s="231">
        <v>23050101</v>
      </c>
      <c r="B940" s="436" t="s">
        <v>2891</v>
      </c>
      <c r="C940" s="231">
        <v>70620</v>
      </c>
      <c r="D940" s="231" t="s">
        <v>2633</v>
      </c>
      <c r="E940" s="231" t="s">
        <v>545</v>
      </c>
      <c r="F940" s="231">
        <v>10721300</v>
      </c>
      <c r="G940" s="232" t="s">
        <v>1980</v>
      </c>
      <c r="H940" s="233">
        <v>5850000</v>
      </c>
      <c r="I940" s="234"/>
      <c r="J940" s="233"/>
      <c r="K940" s="235">
        <f t="shared" si="16"/>
        <v>5850000</v>
      </c>
      <c r="L940" s="397" t="s">
        <v>2101</v>
      </c>
    </row>
    <row r="941" spans="1:12" ht="51" hidden="1" x14ac:dyDescent="0.35">
      <c r="A941" s="6">
        <v>23050101</v>
      </c>
      <c r="B941" s="436" t="s">
        <v>2891</v>
      </c>
      <c r="C941" s="6">
        <v>70474</v>
      </c>
      <c r="D941" s="110">
        <v>40000031104</v>
      </c>
      <c r="E941" s="8">
        <v>3101</v>
      </c>
      <c r="F941" s="6">
        <v>10721300</v>
      </c>
      <c r="G941" s="111" t="s">
        <v>2800</v>
      </c>
      <c r="H941" s="64">
        <v>1714348521.43224</v>
      </c>
      <c r="I941" s="495"/>
      <c r="J941" s="64">
        <v>-600000000</v>
      </c>
      <c r="K941" s="64">
        <f t="shared" si="16"/>
        <v>1114348521.43224</v>
      </c>
      <c r="L941" s="199"/>
    </row>
    <row r="942" spans="1:12" hidden="1" x14ac:dyDescent="0.35">
      <c r="A942" s="6">
        <v>23050101</v>
      </c>
      <c r="B942" s="436" t="s">
        <v>2891</v>
      </c>
      <c r="C942" s="6">
        <v>70133</v>
      </c>
      <c r="D942" s="110">
        <v>80000020105</v>
      </c>
      <c r="E942" s="8">
        <v>3101</v>
      </c>
      <c r="F942" s="6">
        <v>10721300</v>
      </c>
      <c r="G942" s="9" t="s">
        <v>2782</v>
      </c>
      <c r="H942" s="64">
        <v>52000000</v>
      </c>
      <c r="I942" s="495"/>
      <c r="J942" s="216">
        <v>-26000000</v>
      </c>
      <c r="K942" s="64">
        <f t="shared" si="16"/>
        <v>26000000</v>
      </c>
      <c r="L942" s="199"/>
    </row>
    <row r="943" spans="1:12" hidden="1" x14ac:dyDescent="0.35">
      <c r="A943" s="6">
        <v>23050101</v>
      </c>
      <c r="B943" s="436" t="s">
        <v>2891</v>
      </c>
      <c r="C943" s="6">
        <v>70133</v>
      </c>
      <c r="D943" s="110">
        <v>130000010105</v>
      </c>
      <c r="E943" s="8">
        <v>3101</v>
      </c>
      <c r="F943" s="6">
        <v>10721300</v>
      </c>
      <c r="G943" s="9" t="s">
        <v>2783</v>
      </c>
      <c r="H943" s="64"/>
      <c r="I943" s="495"/>
      <c r="J943" s="216"/>
      <c r="K943" s="64">
        <f t="shared" si="16"/>
        <v>0</v>
      </c>
      <c r="L943" s="199"/>
    </row>
    <row r="944" spans="1:12" ht="51" hidden="1" x14ac:dyDescent="0.35">
      <c r="A944" s="6">
        <v>23050101</v>
      </c>
      <c r="B944" s="436" t="s">
        <v>2891</v>
      </c>
      <c r="C944" s="6">
        <v>70474</v>
      </c>
      <c r="D944" s="110">
        <v>40000031104</v>
      </c>
      <c r="E944" s="8">
        <v>3101</v>
      </c>
      <c r="F944" s="6">
        <v>10721300</v>
      </c>
      <c r="G944" s="9" t="s">
        <v>2784</v>
      </c>
      <c r="H944" s="216">
        <v>3000000</v>
      </c>
      <c r="I944" s="496"/>
      <c r="J944" s="216">
        <v>-1500000</v>
      </c>
      <c r="K944" s="64">
        <f t="shared" si="16"/>
        <v>1500000</v>
      </c>
      <c r="L944" s="199"/>
    </row>
    <row r="945" spans="1:13" ht="51" hidden="1" x14ac:dyDescent="0.35">
      <c r="A945" s="6">
        <v>23050101</v>
      </c>
      <c r="B945" s="436" t="s">
        <v>2891</v>
      </c>
      <c r="C945" s="6">
        <v>70474</v>
      </c>
      <c r="D945" s="110">
        <v>40000031104</v>
      </c>
      <c r="E945" s="8">
        <v>3101</v>
      </c>
      <c r="F945" s="6">
        <v>10721300</v>
      </c>
      <c r="G945" s="9" t="s">
        <v>2785</v>
      </c>
      <c r="H945" s="535">
        <v>6000000</v>
      </c>
      <c r="I945" s="601"/>
      <c r="J945" s="535">
        <v>-3000000</v>
      </c>
      <c r="K945" s="64">
        <f t="shared" si="16"/>
        <v>3000000</v>
      </c>
      <c r="L945" s="199"/>
    </row>
    <row r="946" spans="1:13" hidden="1" x14ac:dyDescent="0.35">
      <c r="A946" s="6">
        <v>23050101</v>
      </c>
      <c r="B946" s="436" t="s">
        <v>2891</v>
      </c>
      <c r="C946" s="6">
        <v>70474</v>
      </c>
      <c r="D946" s="110">
        <v>40000031104</v>
      </c>
      <c r="E946" s="8">
        <v>3101</v>
      </c>
      <c r="F946" s="6">
        <v>10721300</v>
      </c>
      <c r="G946" s="9" t="s">
        <v>2786</v>
      </c>
      <c r="H946" s="535">
        <v>50893000</v>
      </c>
      <c r="I946" s="601"/>
      <c r="J946" s="535">
        <v>-25446500</v>
      </c>
      <c r="K946" s="64">
        <f t="shared" si="16"/>
        <v>25446500</v>
      </c>
      <c r="L946" s="199"/>
    </row>
    <row r="947" spans="1:13" ht="51" hidden="1" x14ac:dyDescent="0.35">
      <c r="A947" s="34">
        <v>23050101</v>
      </c>
      <c r="B947" s="436" t="s">
        <v>2891</v>
      </c>
      <c r="C947" s="34">
        <v>70474</v>
      </c>
      <c r="D947" s="49">
        <v>40000031104</v>
      </c>
      <c r="E947" s="36">
        <v>3101</v>
      </c>
      <c r="F947" s="34">
        <v>10721300</v>
      </c>
      <c r="G947" s="37" t="s">
        <v>2787</v>
      </c>
      <c r="H947" s="44">
        <v>1000000</v>
      </c>
      <c r="I947" s="341"/>
      <c r="J947" s="44">
        <v>-500000</v>
      </c>
      <c r="K947" s="38">
        <f t="shared" si="16"/>
        <v>500000</v>
      </c>
      <c r="L947" s="198"/>
    </row>
    <row r="948" spans="1:13" hidden="1" x14ac:dyDescent="0.35">
      <c r="A948" s="23">
        <v>23050101</v>
      </c>
      <c r="B948" s="436" t="s">
        <v>2891</v>
      </c>
      <c r="C948" s="23">
        <v>70474</v>
      </c>
      <c r="D948" s="46">
        <v>40000031104</v>
      </c>
      <c r="E948" s="25">
        <v>3101</v>
      </c>
      <c r="F948" s="23">
        <v>10721300</v>
      </c>
      <c r="G948" s="26" t="s">
        <v>2788</v>
      </c>
      <c r="H948" s="41">
        <v>5000000</v>
      </c>
      <c r="I948" s="342"/>
      <c r="J948" s="41">
        <v>-2500000</v>
      </c>
      <c r="K948" s="38">
        <f t="shared" si="16"/>
        <v>2500000</v>
      </c>
      <c r="L948" s="199"/>
    </row>
    <row r="949" spans="1:13" hidden="1" x14ac:dyDescent="0.35">
      <c r="A949" s="23">
        <v>23050101</v>
      </c>
      <c r="B949" s="436" t="s">
        <v>2891</v>
      </c>
      <c r="C949" s="23">
        <v>70474</v>
      </c>
      <c r="D949" s="46">
        <v>40000031104</v>
      </c>
      <c r="E949" s="25">
        <v>3101</v>
      </c>
      <c r="F949" s="23">
        <v>10721300</v>
      </c>
      <c r="G949" s="26" t="s">
        <v>2790</v>
      </c>
      <c r="H949" s="41">
        <v>3000000</v>
      </c>
      <c r="I949" s="342"/>
      <c r="J949" s="41">
        <v>-1500000</v>
      </c>
      <c r="K949" s="38">
        <f t="shared" si="16"/>
        <v>1500000</v>
      </c>
      <c r="L949" s="199"/>
    </row>
    <row r="950" spans="1:13" ht="51" hidden="1" x14ac:dyDescent="0.35">
      <c r="A950" s="23">
        <v>23050101</v>
      </c>
      <c r="B950" s="436" t="s">
        <v>2891</v>
      </c>
      <c r="C950" s="23">
        <v>70474</v>
      </c>
      <c r="D950" s="46">
        <v>40000031104</v>
      </c>
      <c r="E950" s="25">
        <v>3101</v>
      </c>
      <c r="F950" s="23">
        <v>10721300</v>
      </c>
      <c r="G950" s="47" t="s">
        <v>2801</v>
      </c>
      <c r="H950" s="41">
        <v>3000000</v>
      </c>
      <c r="I950" s="342"/>
      <c r="J950" s="41">
        <v>-1500000</v>
      </c>
      <c r="K950" s="38">
        <f t="shared" si="16"/>
        <v>1500000</v>
      </c>
      <c r="L950" s="199"/>
    </row>
    <row r="951" spans="1:13" hidden="1" x14ac:dyDescent="0.35">
      <c r="A951" s="23">
        <v>23050101</v>
      </c>
      <c r="B951" s="436" t="s">
        <v>2891</v>
      </c>
      <c r="C951" s="23">
        <v>70630</v>
      </c>
      <c r="D951" s="46">
        <v>10000010104</v>
      </c>
      <c r="E951" s="25">
        <v>3101</v>
      </c>
      <c r="F951" s="23">
        <v>10721300</v>
      </c>
      <c r="G951" s="26" t="s">
        <v>303</v>
      </c>
      <c r="H951" s="67">
        <v>12891249</v>
      </c>
      <c r="I951" s="224"/>
      <c r="J951" s="67">
        <v>37108751</v>
      </c>
      <c r="K951" s="70">
        <f t="shared" si="16"/>
        <v>50000000</v>
      </c>
      <c r="L951" s="199"/>
    </row>
    <row r="952" spans="1:13" ht="51" hidden="1" x14ac:dyDescent="0.35">
      <c r="A952" s="23">
        <v>23050101</v>
      </c>
      <c r="B952" s="436" t="s">
        <v>2891</v>
      </c>
      <c r="C952" s="23">
        <v>70132</v>
      </c>
      <c r="D952" s="46">
        <v>150000010104</v>
      </c>
      <c r="E952" s="25">
        <v>3101</v>
      </c>
      <c r="F952" s="23">
        <v>10721300</v>
      </c>
      <c r="G952" s="26" t="s">
        <v>365</v>
      </c>
      <c r="H952" s="27">
        <v>4160000</v>
      </c>
      <c r="I952" s="215">
        <v>1632000</v>
      </c>
      <c r="J952" s="41"/>
      <c r="K952" s="38">
        <f t="shared" si="16"/>
        <v>4160000</v>
      </c>
      <c r="L952" s="199"/>
    </row>
    <row r="953" spans="1:13" ht="51" hidden="1" x14ac:dyDescent="0.35">
      <c r="A953" s="23">
        <v>23050101</v>
      </c>
      <c r="B953" s="436" t="s">
        <v>2891</v>
      </c>
      <c r="C953" s="23">
        <v>70132</v>
      </c>
      <c r="D953" s="46">
        <v>130000010105</v>
      </c>
      <c r="E953" s="25">
        <v>3101</v>
      </c>
      <c r="F953" s="23">
        <v>10721300</v>
      </c>
      <c r="G953" s="26" t="s">
        <v>366</v>
      </c>
      <c r="H953" s="27">
        <v>1000000</v>
      </c>
      <c r="I953" s="215"/>
      <c r="J953" s="41"/>
      <c r="K953" s="38">
        <f t="shared" si="16"/>
        <v>1000000</v>
      </c>
      <c r="L953" s="199"/>
    </row>
    <row r="954" spans="1:13" ht="51" hidden="1" x14ac:dyDescent="0.35">
      <c r="A954" s="23">
        <v>23050101</v>
      </c>
      <c r="B954" s="436" t="s">
        <v>2891</v>
      </c>
      <c r="C954" s="23">
        <v>70132</v>
      </c>
      <c r="D954" s="46">
        <v>150000010104</v>
      </c>
      <c r="E954" s="25">
        <v>3102</v>
      </c>
      <c r="F954" s="23">
        <v>10721301</v>
      </c>
      <c r="G954" s="26" t="s">
        <v>367</v>
      </c>
      <c r="H954" s="39">
        <v>5000000</v>
      </c>
      <c r="I954" s="220"/>
      <c r="J954" s="41"/>
      <c r="K954" s="38">
        <f t="shared" si="16"/>
        <v>5000000</v>
      </c>
      <c r="L954" s="199"/>
    </row>
    <row r="955" spans="1:13" ht="51" x14ac:dyDescent="0.35">
      <c r="A955" s="54">
        <v>23050101</v>
      </c>
      <c r="B955" s="436" t="s">
        <v>2891</v>
      </c>
      <c r="C955" s="54">
        <v>70620</v>
      </c>
      <c r="D955" s="75">
        <v>130000010105</v>
      </c>
      <c r="E955" s="56">
        <v>3101</v>
      </c>
      <c r="F955" s="54">
        <v>10721300</v>
      </c>
      <c r="G955" s="57" t="s">
        <v>1979</v>
      </c>
      <c r="H955" s="58">
        <v>15600000</v>
      </c>
      <c r="I955" s="221"/>
      <c r="J955" s="87">
        <v>-10000000</v>
      </c>
      <c r="K955" s="81">
        <f t="shared" si="16"/>
        <v>5600000</v>
      </c>
      <c r="L955" s="204" t="s">
        <v>2889</v>
      </c>
    </row>
    <row r="956" spans="1:13" ht="51" x14ac:dyDescent="0.35">
      <c r="A956" s="54">
        <v>23050101</v>
      </c>
      <c r="B956" s="436" t="s">
        <v>2891</v>
      </c>
      <c r="C956" s="54">
        <v>70620</v>
      </c>
      <c r="D956" s="75">
        <v>130000010105</v>
      </c>
      <c r="E956" s="56">
        <v>3101</v>
      </c>
      <c r="F956" s="54">
        <v>10721300</v>
      </c>
      <c r="G956" s="57" t="s">
        <v>1980</v>
      </c>
      <c r="H956" s="58">
        <v>5850000</v>
      </c>
      <c r="I956" s="221"/>
      <c r="J956" s="87"/>
      <c r="K956" s="81">
        <f t="shared" si="16"/>
        <v>5850000</v>
      </c>
      <c r="L956" s="204" t="s">
        <v>2889</v>
      </c>
    </row>
    <row r="957" spans="1:13" ht="51" x14ac:dyDescent="0.35">
      <c r="A957" s="54">
        <v>23050101</v>
      </c>
      <c r="B957" s="436" t="s">
        <v>2891</v>
      </c>
      <c r="C957" s="54">
        <v>70620</v>
      </c>
      <c r="D957" s="75">
        <v>130000010105</v>
      </c>
      <c r="E957" s="56">
        <v>3101</v>
      </c>
      <c r="F957" s="54">
        <v>10721300</v>
      </c>
      <c r="G957" s="57" t="s">
        <v>1981</v>
      </c>
      <c r="H957" s="58">
        <v>1000000</v>
      </c>
      <c r="I957" s="221"/>
      <c r="J957" s="87"/>
      <c r="K957" s="81">
        <f t="shared" si="16"/>
        <v>1000000</v>
      </c>
      <c r="L957" s="204" t="s">
        <v>2889</v>
      </c>
    </row>
    <row r="958" spans="1:13" x14ac:dyDescent="0.35">
      <c r="A958" s="54">
        <v>23050101</v>
      </c>
      <c r="B958" s="436" t="s">
        <v>2891</v>
      </c>
      <c r="C958" s="54">
        <v>70620</v>
      </c>
      <c r="D958" s="75">
        <v>130000010105</v>
      </c>
      <c r="E958" s="56">
        <v>3101</v>
      </c>
      <c r="F958" s="54">
        <v>10721300</v>
      </c>
      <c r="G958" s="57" t="s">
        <v>1982</v>
      </c>
      <c r="H958" s="58">
        <v>500000</v>
      </c>
      <c r="I958" s="221"/>
      <c r="J958" s="87"/>
      <c r="K958" s="81">
        <f t="shared" si="16"/>
        <v>500000</v>
      </c>
      <c r="L958" s="204" t="s">
        <v>2889</v>
      </c>
    </row>
    <row r="959" spans="1:13" ht="51" x14ac:dyDescent="0.35">
      <c r="A959" s="54">
        <v>23050101</v>
      </c>
      <c r="B959" s="436" t="s">
        <v>2891</v>
      </c>
      <c r="C959" s="54">
        <v>70620</v>
      </c>
      <c r="D959" s="75">
        <v>130000010105</v>
      </c>
      <c r="E959" s="56">
        <v>3101</v>
      </c>
      <c r="F959" s="54">
        <v>10721300</v>
      </c>
      <c r="G959" s="57" t="s">
        <v>1983</v>
      </c>
      <c r="H959" s="58">
        <v>2730000</v>
      </c>
      <c r="I959" s="221"/>
      <c r="J959" s="87"/>
      <c r="K959" s="81">
        <f t="shared" si="16"/>
        <v>2730000</v>
      </c>
      <c r="L959" s="204" t="s">
        <v>2889</v>
      </c>
    </row>
    <row r="960" spans="1:13" ht="51" x14ac:dyDescent="0.35">
      <c r="A960" s="54">
        <v>23040105</v>
      </c>
      <c r="B960" s="436" t="s">
        <v>2891</v>
      </c>
      <c r="C960" s="54">
        <v>70630</v>
      </c>
      <c r="D960" s="75">
        <v>90000010102</v>
      </c>
      <c r="E960" s="54">
        <v>3101</v>
      </c>
      <c r="F960" s="54">
        <v>10721300</v>
      </c>
      <c r="G960" s="86" t="s">
        <v>2764</v>
      </c>
      <c r="H960" s="58">
        <v>151905600</v>
      </c>
      <c r="I960" s="308"/>
      <c r="J960" s="58">
        <v>-100000000</v>
      </c>
      <c r="K960" s="81">
        <f t="shared" si="16"/>
        <v>51905600</v>
      </c>
      <c r="L960" s="204" t="s">
        <v>2553</v>
      </c>
      <c r="M960" s="343"/>
    </row>
    <row r="961" spans="1:13" ht="76.5" x14ac:dyDescent="0.35">
      <c r="A961" s="54">
        <v>23040102</v>
      </c>
      <c r="B961" s="436" t="s">
        <v>2891</v>
      </c>
      <c r="C961" s="54">
        <v>70550</v>
      </c>
      <c r="D961" s="75">
        <v>90000010105</v>
      </c>
      <c r="E961" s="54">
        <v>3101</v>
      </c>
      <c r="F961" s="54">
        <v>10721300</v>
      </c>
      <c r="G961" s="57" t="s">
        <v>2732</v>
      </c>
      <c r="H961" s="58">
        <v>10000000</v>
      </c>
      <c r="I961" s="308"/>
      <c r="J961" s="87">
        <v>-5000000</v>
      </c>
      <c r="K961" s="81">
        <f t="shared" si="16"/>
        <v>5000000</v>
      </c>
      <c r="L961" s="204" t="s">
        <v>2553</v>
      </c>
      <c r="M961" s="343"/>
    </row>
    <row r="962" spans="1:13" ht="51" x14ac:dyDescent="0.35">
      <c r="A962" s="54">
        <v>23040102</v>
      </c>
      <c r="B962" s="436" t="s">
        <v>2891</v>
      </c>
      <c r="C962" s="54">
        <v>70550</v>
      </c>
      <c r="D962" s="75">
        <v>90000010105</v>
      </c>
      <c r="E962" s="54">
        <v>3101</v>
      </c>
      <c r="F962" s="54">
        <v>10721300</v>
      </c>
      <c r="G962" s="57" t="s">
        <v>2733</v>
      </c>
      <c r="H962" s="58">
        <v>25000000</v>
      </c>
      <c r="I962" s="308"/>
      <c r="J962" s="87">
        <v>-10000000</v>
      </c>
      <c r="K962" s="81">
        <f t="shared" si="16"/>
        <v>15000000</v>
      </c>
      <c r="L962" s="204" t="s">
        <v>2553</v>
      </c>
      <c r="M962" s="343"/>
    </row>
    <row r="963" spans="1:13" hidden="1" x14ac:dyDescent="0.35">
      <c r="A963" s="23">
        <v>23040102</v>
      </c>
      <c r="B963" s="436" t="s">
        <v>2891</v>
      </c>
      <c r="C963" s="23">
        <v>70550</v>
      </c>
      <c r="D963" s="46">
        <v>90000010105</v>
      </c>
      <c r="E963" s="23">
        <v>3101</v>
      </c>
      <c r="F963" s="23">
        <v>10721300</v>
      </c>
      <c r="G963" s="26" t="s">
        <v>2734</v>
      </c>
      <c r="H963" s="27">
        <v>1210000000</v>
      </c>
      <c r="I963" s="282"/>
      <c r="J963" s="27">
        <v>-760000000</v>
      </c>
      <c r="K963" s="38">
        <f t="shared" si="16"/>
        <v>450000000</v>
      </c>
      <c r="L963" s="199"/>
      <c r="M963" s="343"/>
    </row>
    <row r="964" spans="1:13" ht="76.5" x14ac:dyDescent="0.35">
      <c r="A964" s="54">
        <v>23040102</v>
      </c>
      <c r="B964" s="436" t="s">
        <v>2891</v>
      </c>
      <c r="C964" s="54">
        <v>70550</v>
      </c>
      <c r="D964" s="75">
        <v>90000010105</v>
      </c>
      <c r="E964" s="54">
        <v>3101</v>
      </c>
      <c r="F964" s="54">
        <v>10721300</v>
      </c>
      <c r="G964" s="57" t="s">
        <v>2735</v>
      </c>
      <c r="H964" s="58">
        <v>28000000</v>
      </c>
      <c r="I964" s="308"/>
      <c r="J964" s="87">
        <v>-10000000</v>
      </c>
      <c r="K964" s="81">
        <f t="shared" si="16"/>
        <v>18000000</v>
      </c>
      <c r="L964" s="204" t="s">
        <v>2553</v>
      </c>
      <c r="M964" s="343"/>
    </row>
    <row r="965" spans="1:13" hidden="1" x14ac:dyDescent="0.35">
      <c r="A965" s="23">
        <v>23040101</v>
      </c>
      <c r="B965" s="436" t="s">
        <v>2891</v>
      </c>
      <c r="C965" s="23">
        <v>70421</v>
      </c>
      <c r="D965" s="46">
        <v>90000010104</v>
      </c>
      <c r="E965" s="25">
        <v>3101</v>
      </c>
      <c r="F965" s="23">
        <v>10721300</v>
      </c>
      <c r="G965" s="26" t="s">
        <v>2806</v>
      </c>
      <c r="H965" s="41">
        <v>3500000</v>
      </c>
      <c r="I965" s="41"/>
      <c r="J965" s="41"/>
      <c r="K965" s="38">
        <f t="shared" si="16"/>
        <v>3500000</v>
      </c>
      <c r="L965" s="199"/>
    </row>
    <row r="966" spans="1:13" hidden="1" x14ac:dyDescent="0.35">
      <c r="A966" s="23">
        <v>23040101</v>
      </c>
      <c r="B966" s="436" t="s">
        <v>2891</v>
      </c>
      <c r="C966" s="23">
        <v>70421</v>
      </c>
      <c r="D966" s="46">
        <v>90000010104</v>
      </c>
      <c r="E966" s="25">
        <v>3101</v>
      </c>
      <c r="F966" s="23">
        <v>10721300</v>
      </c>
      <c r="G966" s="26" t="s">
        <v>2807</v>
      </c>
      <c r="H966" s="41">
        <v>3500000</v>
      </c>
      <c r="I966" s="41"/>
      <c r="J966" s="41"/>
      <c r="K966" s="38">
        <f t="shared" si="16"/>
        <v>3500000</v>
      </c>
      <c r="L966" s="199"/>
    </row>
    <row r="967" spans="1:13" hidden="1" x14ac:dyDescent="0.35">
      <c r="A967" s="23">
        <v>23040101</v>
      </c>
      <c r="B967" s="436" t="s">
        <v>2891</v>
      </c>
      <c r="C967" s="23">
        <v>70540</v>
      </c>
      <c r="D967" s="46">
        <v>90000010104</v>
      </c>
      <c r="E967" s="25">
        <v>3101</v>
      </c>
      <c r="F967" s="23">
        <v>10720517</v>
      </c>
      <c r="G967" s="26" t="s">
        <v>2131</v>
      </c>
      <c r="H967" s="27">
        <v>10000000</v>
      </c>
      <c r="I967" s="215"/>
      <c r="J967" s="41">
        <v>-5000000</v>
      </c>
      <c r="K967" s="38">
        <f t="shared" si="16"/>
        <v>5000000</v>
      </c>
      <c r="L967" s="199"/>
    </row>
    <row r="968" spans="1:13" x14ac:dyDescent="0.35">
      <c r="A968" s="54">
        <v>23040101</v>
      </c>
      <c r="B968" s="436" t="s">
        <v>2891</v>
      </c>
      <c r="C968" s="54">
        <v>70550</v>
      </c>
      <c r="D968" s="75">
        <v>90000010104</v>
      </c>
      <c r="E968" s="54">
        <v>3101</v>
      </c>
      <c r="F968" s="54">
        <v>10721300</v>
      </c>
      <c r="G968" s="57" t="s">
        <v>2730</v>
      </c>
      <c r="H968" s="58">
        <v>10000000</v>
      </c>
      <c r="I968" s="308"/>
      <c r="J968" s="87">
        <v>-5000000</v>
      </c>
      <c r="K968" s="81">
        <f t="shared" si="16"/>
        <v>5000000</v>
      </c>
      <c r="L968" s="204" t="s">
        <v>2553</v>
      </c>
      <c r="M968" s="343"/>
    </row>
    <row r="969" spans="1:13" x14ac:dyDescent="0.35">
      <c r="A969" s="54">
        <v>23040101</v>
      </c>
      <c r="B969" s="436" t="s">
        <v>2891</v>
      </c>
      <c r="C969" s="54">
        <v>70550</v>
      </c>
      <c r="D969" s="75">
        <v>90000010104</v>
      </c>
      <c r="E969" s="54">
        <v>3101</v>
      </c>
      <c r="F969" s="54">
        <v>10721300</v>
      </c>
      <c r="G969" s="57" t="s">
        <v>2731</v>
      </c>
      <c r="H969" s="58">
        <v>10000000</v>
      </c>
      <c r="I969" s="308"/>
      <c r="J969" s="87">
        <v>-5000000</v>
      </c>
      <c r="K969" s="81">
        <f t="shared" si="16"/>
        <v>5000000</v>
      </c>
      <c r="L969" s="204" t="s">
        <v>2553</v>
      </c>
      <c r="M969" s="343"/>
    </row>
    <row r="970" spans="1:13" ht="51" hidden="1" x14ac:dyDescent="0.35">
      <c r="A970" s="23">
        <v>23030127</v>
      </c>
      <c r="B970" s="436" t="s">
        <v>2891</v>
      </c>
      <c r="C970" s="23">
        <v>70460</v>
      </c>
      <c r="D970" s="46">
        <v>110000010102</v>
      </c>
      <c r="E970" s="25">
        <v>3101</v>
      </c>
      <c r="F970" s="23">
        <v>10720517</v>
      </c>
      <c r="G970" s="26" t="s">
        <v>2164</v>
      </c>
      <c r="H970" s="41">
        <v>2455000</v>
      </c>
      <c r="I970" s="220"/>
      <c r="J970" s="41"/>
      <c r="K970" s="38">
        <f t="shared" si="16"/>
        <v>2455000</v>
      </c>
      <c r="L970" s="199"/>
    </row>
    <row r="971" spans="1:13" ht="51" hidden="1" x14ac:dyDescent="0.35">
      <c r="A971" s="23">
        <v>23030121</v>
      </c>
      <c r="B971" s="436" t="s">
        <v>2891</v>
      </c>
      <c r="C971" s="23">
        <v>70443</v>
      </c>
      <c r="D971" s="46">
        <v>130000010106</v>
      </c>
      <c r="E971" s="25">
        <v>3101</v>
      </c>
      <c r="F971" s="23">
        <v>10721300</v>
      </c>
      <c r="G971" s="47" t="s">
        <v>2715</v>
      </c>
      <c r="H971" s="27">
        <v>21200000</v>
      </c>
      <c r="I971" s="215"/>
      <c r="J971" s="41"/>
      <c r="K971" s="38">
        <f t="shared" si="16"/>
        <v>21200000</v>
      </c>
      <c r="L971" s="199"/>
    </row>
    <row r="972" spans="1:13" ht="51" hidden="1" x14ac:dyDescent="0.35">
      <c r="A972" s="23">
        <v>23030121</v>
      </c>
      <c r="B972" s="436" t="s">
        <v>2891</v>
      </c>
      <c r="C972" s="23">
        <v>70443</v>
      </c>
      <c r="D972" s="46">
        <v>130000010106</v>
      </c>
      <c r="E972" s="25">
        <v>3101</v>
      </c>
      <c r="F972" s="23">
        <v>10721300</v>
      </c>
      <c r="G972" s="47" t="s">
        <v>2844</v>
      </c>
      <c r="H972" s="41">
        <v>18000000</v>
      </c>
      <c r="I972" s="41"/>
      <c r="J972" s="41">
        <v>-8000000</v>
      </c>
      <c r="K972" s="38">
        <f t="shared" si="16"/>
        <v>10000000</v>
      </c>
      <c r="L972" s="199"/>
    </row>
    <row r="973" spans="1:13" ht="51" hidden="1" x14ac:dyDescent="0.35">
      <c r="A973" s="23">
        <v>23030121</v>
      </c>
      <c r="B973" s="436" t="s">
        <v>2891</v>
      </c>
      <c r="C973" s="23">
        <v>70610</v>
      </c>
      <c r="D973" s="46">
        <v>50000020105</v>
      </c>
      <c r="E973" s="25">
        <v>3101</v>
      </c>
      <c r="F973" s="23">
        <v>10720517</v>
      </c>
      <c r="G973" s="26" t="s">
        <v>2160</v>
      </c>
      <c r="H973" s="27">
        <v>6400000</v>
      </c>
      <c r="I973" s="215"/>
      <c r="J973" s="41"/>
      <c r="K973" s="38">
        <f t="shared" si="16"/>
        <v>6400000</v>
      </c>
      <c r="L973" s="199"/>
    </row>
    <row r="974" spans="1:13" ht="76.5" hidden="1" x14ac:dyDescent="0.35">
      <c r="A974" s="23">
        <v>23030121</v>
      </c>
      <c r="B974" s="436" t="s">
        <v>2891</v>
      </c>
      <c r="C974" s="23">
        <v>70610</v>
      </c>
      <c r="D974" s="46">
        <v>50000020105</v>
      </c>
      <c r="E974" s="25">
        <v>3101</v>
      </c>
      <c r="F974" s="23">
        <v>10720517</v>
      </c>
      <c r="G974" s="26" t="s">
        <v>2161</v>
      </c>
      <c r="H974" s="41">
        <v>1588790</v>
      </c>
      <c r="I974" s="220"/>
      <c r="J974" s="41"/>
      <c r="K974" s="38">
        <f t="shared" si="16"/>
        <v>1588790</v>
      </c>
      <c r="L974" s="199"/>
    </row>
    <row r="975" spans="1:13" ht="51" hidden="1" x14ac:dyDescent="0.35">
      <c r="A975" s="23">
        <v>23030121</v>
      </c>
      <c r="B975" s="436" t="s">
        <v>2891</v>
      </c>
      <c r="C975" s="23">
        <v>70610</v>
      </c>
      <c r="D975" s="46">
        <v>50000020105</v>
      </c>
      <c r="E975" s="25">
        <v>3101</v>
      </c>
      <c r="F975" s="23">
        <v>10720517</v>
      </c>
      <c r="G975" s="26" t="s">
        <v>2162</v>
      </c>
      <c r="H975" s="41">
        <v>1050000</v>
      </c>
      <c r="I975" s="220"/>
      <c r="J975" s="41"/>
      <c r="K975" s="38">
        <f t="shared" si="16"/>
        <v>1050000</v>
      </c>
      <c r="L975" s="199"/>
    </row>
    <row r="976" spans="1:13" ht="51" hidden="1" x14ac:dyDescent="0.35">
      <c r="A976" s="23">
        <v>23030121</v>
      </c>
      <c r="B976" s="436" t="s">
        <v>2891</v>
      </c>
      <c r="C976" s="23">
        <v>70610</v>
      </c>
      <c r="D976" s="46">
        <v>50000020105</v>
      </c>
      <c r="E976" s="25">
        <v>3101</v>
      </c>
      <c r="F976" s="23">
        <v>10720517</v>
      </c>
      <c r="G976" s="26" t="s">
        <v>2163</v>
      </c>
      <c r="H976" s="41">
        <v>10645925</v>
      </c>
      <c r="I976" s="220"/>
      <c r="J976" s="41">
        <v>-5000000</v>
      </c>
      <c r="K976" s="38">
        <f t="shared" ref="K976:K1039" si="17">SUM(H976,J976)</f>
        <v>5645925</v>
      </c>
      <c r="L976" s="199"/>
    </row>
    <row r="977" spans="1:23" hidden="1" x14ac:dyDescent="0.35">
      <c r="A977" s="23">
        <v>23030121</v>
      </c>
      <c r="B977" s="436" t="s">
        <v>2891</v>
      </c>
      <c r="C977" s="23">
        <v>70443</v>
      </c>
      <c r="D977" s="46">
        <v>60000010103</v>
      </c>
      <c r="E977" s="25">
        <v>3101</v>
      </c>
      <c r="F977" s="23">
        <v>10721300</v>
      </c>
      <c r="G977" s="26" t="s">
        <v>280</v>
      </c>
      <c r="H977" s="27"/>
      <c r="I977" s="215"/>
      <c r="J977" s="41">
        <v>8745200</v>
      </c>
      <c r="K977" s="38">
        <f t="shared" si="17"/>
        <v>8745200</v>
      </c>
      <c r="L977" s="199"/>
    </row>
    <row r="978" spans="1:23" ht="51" hidden="1" x14ac:dyDescent="0.35">
      <c r="A978" s="23">
        <v>23030121</v>
      </c>
      <c r="B978" s="436" t="s">
        <v>2891</v>
      </c>
      <c r="C978" s="23">
        <v>70443</v>
      </c>
      <c r="D978" s="46">
        <v>130000010106</v>
      </c>
      <c r="E978" s="25">
        <v>3101</v>
      </c>
      <c r="F978" s="23">
        <v>10721300</v>
      </c>
      <c r="G978" s="47" t="s">
        <v>391</v>
      </c>
      <c r="H978" s="27">
        <v>5000000</v>
      </c>
      <c r="I978" s="215"/>
      <c r="J978" s="41"/>
      <c r="K978" s="38">
        <f t="shared" si="17"/>
        <v>5000000</v>
      </c>
      <c r="L978" s="199"/>
    </row>
    <row r="979" spans="1:23" ht="51" hidden="1" x14ac:dyDescent="0.35">
      <c r="A979" s="23">
        <v>23030121</v>
      </c>
      <c r="B979" s="436" t="s">
        <v>2891</v>
      </c>
      <c r="C979" s="23">
        <v>70443</v>
      </c>
      <c r="D979" s="46">
        <v>130000010106</v>
      </c>
      <c r="E979" s="25">
        <v>3101</v>
      </c>
      <c r="F979" s="23">
        <v>10721300</v>
      </c>
      <c r="G979" s="47" t="s">
        <v>392</v>
      </c>
      <c r="H979" s="27">
        <v>5000000</v>
      </c>
      <c r="I979" s="215"/>
      <c r="J979" s="41"/>
      <c r="K979" s="38">
        <f t="shared" si="17"/>
        <v>5000000</v>
      </c>
      <c r="L979" s="199"/>
    </row>
    <row r="980" spans="1:23" ht="51" hidden="1" x14ac:dyDescent="0.35">
      <c r="A980" s="23">
        <v>23030121</v>
      </c>
      <c r="B980" s="436" t="s">
        <v>2891</v>
      </c>
      <c r="C980" s="23">
        <v>70443</v>
      </c>
      <c r="D980" s="46">
        <v>130000010106</v>
      </c>
      <c r="E980" s="25">
        <v>3101</v>
      </c>
      <c r="F980" s="23">
        <v>10721300</v>
      </c>
      <c r="G980" s="47" t="s">
        <v>393</v>
      </c>
      <c r="H980" s="27">
        <v>4992000</v>
      </c>
      <c r="I980" s="215"/>
      <c r="J980" s="41"/>
      <c r="K980" s="38">
        <f t="shared" si="17"/>
        <v>4992000</v>
      </c>
      <c r="L980" s="199"/>
    </row>
    <row r="981" spans="1:23" ht="51" hidden="1" x14ac:dyDescent="0.35">
      <c r="A981" s="23">
        <v>23030121</v>
      </c>
      <c r="B981" s="436" t="s">
        <v>2891</v>
      </c>
      <c r="C981" s="23">
        <v>70443</v>
      </c>
      <c r="D981" s="46">
        <v>130000010106</v>
      </c>
      <c r="E981" s="25">
        <v>3101</v>
      </c>
      <c r="F981" s="23">
        <v>10721300</v>
      </c>
      <c r="G981" s="47" t="s">
        <v>394</v>
      </c>
      <c r="H981" s="27">
        <v>4000000</v>
      </c>
      <c r="I981" s="215"/>
      <c r="J981" s="41"/>
      <c r="K981" s="38">
        <f t="shared" si="17"/>
        <v>4000000</v>
      </c>
      <c r="L981" s="199"/>
    </row>
    <row r="982" spans="1:23" ht="51" hidden="1" x14ac:dyDescent="0.35">
      <c r="A982" s="23">
        <v>23030121</v>
      </c>
      <c r="B982" s="436" t="s">
        <v>2891</v>
      </c>
      <c r="C982" s="23">
        <v>70443</v>
      </c>
      <c r="D982" s="46">
        <v>130000010106</v>
      </c>
      <c r="E982" s="25">
        <v>3101</v>
      </c>
      <c r="F982" s="23">
        <v>10721300</v>
      </c>
      <c r="G982" s="47" t="s">
        <v>395</v>
      </c>
      <c r="H982" s="39">
        <v>5000000</v>
      </c>
      <c r="I982" s="220"/>
      <c r="J982" s="41"/>
      <c r="K982" s="38">
        <f t="shared" si="17"/>
        <v>5000000</v>
      </c>
      <c r="L982" s="199"/>
    </row>
    <row r="983" spans="1:23" ht="51" hidden="1" x14ac:dyDescent="0.35">
      <c r="A983" s="34">
        <v>23030121</v>
      </c>
      <c r="B983" s="436" t="s">
        <v>2891</v>
      </c>
      <c r="C983" s="34">
        <v>70610</v>
      </c>
      <c r="D983" s="49">
        <v>130000010106</v>
      </c>
      <c r="E983" s="36">
        <v>3101</v>
      </c>
      <c r="F983" s="34">
        <v>10721300</v>
      </c>
      <c r="G983" s="50" t="s">
        <v>2641</v>
      </c>
      <c r="H983" s="38">
        <v>302318402</v>
      </c>
      <c r="I983" s="218">
        <v>5000232</v>
      </c>
      <c r="J983" s="44">
        <v>50000000</v>
      </c>
      <c r="K983" s="38">
        <f t="shared" si="17"/>
        <v>352318402</v>
      </c>
      <c r="L983" s="198"/>
    </row>
    <row r="984" spans="1:23" ht="51" hidden="1" x14ac:dyDescent="0.35">
      <c r="A984" s="23">
        <v>23030121</v>
      </c>
      <c r="B984" s="436" t="s">
        <v>2891</v>
      </c>
      <c r="C984" s="23">
        <v>70610</v>
      </c>
      <c r="D984" s="46">
        <v>130000010106</v>
      </c>
      <c r="E984" s="25">
        <v>3101</v>
      </c>
      <c r="F984" s="23">
        <v>10721300</v>
      </c>
      <c r="G984" s="26" t="s">
        <v>400</v>
      </c>
      <c r="H984" s="27">
        <v>30000000</v>
      </c>
      <c r="I984" s="215"/>
      <c r="J984" s="41">
        <v>141849134</v>
      </c>
      <c r="K984" s="38">
        <f t="shared" si="17"/>
        <v>171849134</v>
      </c>
      <c r="L984" s="199"/>
    </row>
    <row r="985" spans="1:23" ht="51" hidden="1" x14ac:dyDescent="0.35">
      <c r="A985" s="23">
        <v>23030121</v>
      </c>
      <c r="B985" s="436" t="s">
        <v>2891</v>
      </c>
      <c r="C985" s="23">
        <v>70610</v>
      </c>
      <c r="D985" s="46">
        <v>130000010106</v>
      </c>
      <c r="E985" s="25">
        <v>3101</v>
      </c>
      <c r="F985" s="23">
        <v>10721300</v>
      </c>
      <c r="G985" s="47" t="s">
        <v>2642</v>
      </c>
      <c r="H985" s="27">
        <v>100000000</v>
      </c>
      <c r="I985" s="215"/>
      <c r="J985" s="41">
        <v>100000000</v>
      </c>
      <c r="K985" s="38">
        <f t="shared" si="17"/>
        <v>200000000</v>
      </c>
      <c r="L985" s="199"/>
    </row>
    <row r="986" spans="1:23" ht="51" hidden="1" x14ac:dyDescent="0.35">
      <c r="A986" s="23">
        <v>23030121</v>
      </c>
      <c r="B986" s="436" t="s">
        <v>2891</v>
      </c>
      <c r="C986" s="23">
        <v>70610</v>
      </c>
      <c r="D986" s="46">
        <v>130000010106</v>
      </c>
      <c r="E986" s="25">
        <v>3101</v>
      </c>
      <c r="F986" s="23">
        <v>10721300</v>
      </c>
      <c r="G986" s="47" t="s">
        <v>2680</v>
      </c>
      <c r="H986" s="27">
        <v>68000000</v>
      </c>
      <c r="I986" s="215">
        <v>8940845</v>
      </c>
      <c r="J986" s="41"/>
      <c r="K986" s="38">
        <f t="shared" si="17"/>
        <v>68000000</v>
      </c>
      <c r="L986" s="199"/>
    </row>
    <row r="987" spans="1:23" ht="51" hidden="1" x14ac:dyDescent="0.35">
      <c r="A987" s="23">
        <v>23030121</v>
      </c>
      <c r="B987" s="436" t="s">
        <v>2891</v>
      </c>
      <c r="C987" s="23">
        <v>70610</v>
      </c>
      <c r="D987" s="46">
        <v>130000010106</v>
      </c>
      <c r="E987" s="25">
        <v>3101</v>
      </c>
      <c r="F987" s="23">
        <v>10721300</v>
      </c>
      <c r="G987" s="47" t="s">
        <v>2681</v>
      </c>
      <c r="H987" s="27">
        <v>50000000</v>
      </c>
      <c r="I987" s="215"/>
      <c r="J987" s="41">
        <v>-30000000</v>
      </c>
      <c r="K987" s="38">
        <f t="shared" si="17"/>
        <v>20000000</v>
      </c>
      <c r="L987" s="199"/>
    </row>
    <row r="988" spans="1:23" ht="51" hidden="1" x14ac:dyDescent="0.35">
      <c r="A988" s="23">
        <v>23030121</v>
      </c>
      <c r="B988" s="436" t="s">
        <v>2891</v>
      </c>
      <c r="C988" s="23">
        <v>70610</v>
      </c>
      <c r="D988" s="46">
        <v>130000010106</v>
      </c>
      <c r="E988" s="25">
        <v>3101</v>
      </c>
      <c r="F988" s="23">
        <v>10721300</v>
      </c>
      <c r="G988" s="47" t="s">
        <v>2718</v>
      </c>
      <c r="H988" s="27">
        <v>363380014.88</v>
      </c>
      <c r="I988" s="215"/>
      <c r="J988" s="27">
        <v>-300000000</v>
      </c>
      <c r="K988" s="38">
        <f t="shared" si="17"/>
        <v>63380014.879999995</v>
      </c>
      <c r="L988" s="199"/>
    </row>
    <row r="989" spans="1:23" ht="51" hidden="1" x14ac:dyDescent="0.35">
      <c r="A989" s="145">
        <v>23030121</v>
      </c>
      <c r="B989" s="436" t="s">
        <v>2891</v>
      </c>
      <c r="C989" s="145">
        <v>70610</v>
      </c>
      <c r="D989" s="146">
        <v>130000010106</v>
      </c>
      <c r="E989" s="147">
        <v>3101</v>
      </c>
      <c r="F989" s="145">
        <v>10721300</v>
      </c>
      <c r="G989" s="148" t="s">
        <v>2643</v>
      </c>
      <c r="H989" s="150">
        <v>38000000</v>
      </c>
      <c r="I989" s="220">
        <v>36490435</v>
      </c>
      <c r="J989" s="150">
        <v>41000000</v>
      </c>
      <c r="K989" s="38">
        <f t="shared" si="17"/>
        <v>79000000</v>
      </c>
      <c r="L989" s="211"/>
      <c r="M989" s="151"/>
      <c r="N989" s="151"/>
      <c r="O989" s="151"/>
      <c r="P989" s="151"/>
      <c r="Q989" s="151"/>
      <c r="R989" s="151"/>
      <c r="S989" s="151"/>
      <c r="T989" s="151"/>
      <c r="U989" s="151"/>
      <c r="V989" s="151"/>
      <c r="W989" s="151"/>
    </row>
    <row r="990" spans="1:23" ht="51" hidden="1" x14ac:dyDescent="0.35">
      <c r="A990" s="145">
        <v>23030121</v>
      </c>
      <c r="B990" s="436" t="s">
        <v>2891</v>
      </c>
      <c r="C990" s="145">
        <v>70610</v>
      </c>
      <c r="D990" s="146">
        <v>130000010106</v>
      </c>
      <c r="E990" s="147">
        <v>3101</v>
      </c>
      <c r="F990" s="145">
        <v>10721300</v>
      </c>
      <c r="G990" s="148" t="s">
        <v>2719</v>
      </c>
      <c r="H990" s="150"/>
      <c r="I990" s="220"/>
      <c r="J990" s="150">
        <v>50000000</v>
      </c>
      <c r="K990" s="38">
        <f t="shared" si="17"/>
        <v>50000000</v>
      </c>
      <c r="L990" s="211"/>
      <c r="M990" s="151"/>
      <c r="N990" s="151"/>
      <c r="O990" s="151"/>
      <c r="P990" s="151"/>
      <c r="Q990" s="151"/>
      <c r="R990" s="151"/>
      <c r="S990" s="151"/>
      <c r="T990" s="151"/>
      <c r="U990" s="151"/>
      <c r="V990" s="151"/>
      <c r="W990" s="151"/>
    </row>
    <row r="991" spans="1:23" ht="51" hidden="1" x14ac:dyDescent="0.35">
      <c r="A991" s="23">
        <v>23030121</v>
      </c>
      <c r="B991" s="436" t="s">
        <v>2891</v>
      </c>
      <c r="C991" s="23">
        <v>70610</v>
      </c>
      <c r="D991" s="46">
        <v>130000010106</v>
      </c>
      <c r="E991" s="25">
        <v>3101</v>
      </c>
      <c r="F991" s="23">
        <v>10721300</v>
      </c>
      <c r="G991" s="26" t="s">
        <v>2114</v>
      </c>
      <c r="H991" s="41"/>
      <c r="I991" s="220"/>
      <c r="J991" s="41">
        <v>17000000</v>
      </c>
      <c r="K991" s="38">
        <f t="shared" si="17"/>
        <v>17000000</v>
      </c>
      <c r="L991" s="199"/>
    </row>
    <row r="992" spans="1:23" ht="51" hidden="1" x14ac:dyDescent="0.35">
      <c r="A992" s="23">
        <v>23030121</v>
      </c>
      <c r="B992" s="436" t="s">
        <v>2891</v>
      </c>
      <c r="C992" s="23">
        <v>70610</v>
      </c>
      <c r="D992" s="46">
        <v>130000010106</v>
      </c>
      <c r="E992" s="25">
        <v>3101</v>
      </c>
      <c r="F992" s="23">
        <v>10720800</v>
      </c>
      <c r="G992" s="28" t="s">
        <v>2766</v>
      </c>
      <c r="H992" s="40"/>
      <c r="I992" s="243"/>
      <c r="J992" s="40">
        <v>100000000</v>
      </c>
      <c r="K992" s="38">
        <f t="shared" si="17"/>
        <v>100000000</v>
      </c>
      <c r="L992" s="199"/>
    </row>
    <row r="993" spans="1:23" ht="51" hidden="1" x14ac:dyDescent="0.35">
      <c r="A993" s="34">
        <v>23030121</v>
      </c>
      <c r="B993" s="436" t="s">
        <v>2891</v>
      </c>
      <c r="C993" s="34">
        <v>70610</v>
      </c>
      <c r="D993" s="49">
        <v>130000010106</v>
      </c>
      <c r="E993" s="36">
        <v>3101</v>
      </c>
      <c r="F993" s="34">
        <v>10721300</v>
      </c>
      <c r="G993" s="50" t="s">
        <v>2645</v>
      </c>
      <c r="H993" s="44">
        <v>189000000</v>
      </c>
      <c r="I993" s="219">
        <v>268437772.5</v>
      </c>
      <c r="J993" s="44">
        <v>105000000</v>
      </c>
      <c r="K993" s="38">
        <f t="shared" si="17"/>
        <v>294000000</v>
      </c>
      <c r="L993" s="198"/>
    </row>
    <row r="994" spans="1:23" ht="51" hidden="1" x14ac:dyDescent="0.35">
      <c r="A994" s="23">
        <v>23030121</v>
      </c>
      <c r="B994" s="436" t="s">
        <v>2891</v>
      </c>
      <c r="C994" s="23">
        <v>70610</v>
      </c>
      <c r="D994" s="46">
        <v>130000010106</v>
      </c>
      <c r="E994" s="25">
        <v>3101</v>
      </c>
      <c r="F994" s="23">
        <v>10720500</v>
      </c>
      <c r="G994" s="47" t="s">
        <v>2682</v>
      </c>
      <c r="H994" s="41">
        <v>398780285.85000002</v>
      </c>
      <c r="I994" s="220"/>
      <c r="J994" s="41">
        <v>-350000000</v>
      </c>
      <c r="K994" s="27">
        <f t="shared" si="17"/>
        <v>48780285.850000024</v>
      </c>
      <c r="L994" s="199"/>
    </row>
    <row r="995" spans="1:23" ht="51" hidden="1" x14ac:dyDescent="0.35">
      <c r="A995" s="23">
        <v>23030121</v>
      </c>
      <c r="B995" s="436" t="s">
        <v>2891</v>
      </c>
      <c r="C995" s="23">
        <v>70610</v>
      </c>
      <c r="D995" s="46">
        <v>130000010106</v>
      </c>
      <c r="E995" s="25">
        <v>3101</v>
      </c>
      <c r="F995" s="23">
        <v>10731900</v>
      </c>
      <c r="G995" s="47" t="s">
        <v>2683</v>
      </c>
      <c r="H995" s="41">
        <v>335299556</v>
      </c>
      <c r="I995" s="220"/>
      <c r="J995" s="41">
        <v>355124717.96286011</v>
      </c>
      <c r="K995" s="27">
        <f t="shared" si="17"/>
        <v>690424273.96286011</v>
      </c>
      <c r="L995" s="199"/>
    </row>
    <row r="996" spans="1:23" ht="51" hidden="1" x14ac:dyDescent="0.35">
      <c r="A996" s="23">
        <v>23030121</v>
      </c>
      <c r="B996" s="436" t="s">
        <v>2891</v>
      </c>
      <c r="C996" s="23">
        <v>70610</v>
      </c>
      <c r="D996" s="46">
        <v>130000010106</v>
      </c>
      <c r="E996" s="25">
        <v>3101</v>
      </c>
      <c r="F996" s="23">
        <v>10731900</v>
      </c>
      <c r="G996" s="47" t="s">
        <v>2684</v>
      </c>
      <c r="H996" s="41">
        <v>116931153</v>
      </c>
      <c r="I996" s="220"/>
      <c r="J996" s="41">
        <v>-100000000</v>
      </c>
      <c r="K996" s="27">
        <f t="shared" si="17"/>
        <v>16931153</v>
      </c>
      <c r="L996" s="199"/>
    </row>
    <row r="997" spans="1:23" ht="51" hidden="1" x14ac:dyDescent="0.35">
      <c r="A997" s="23">
        <v>23030121</v>
      </c>
      <c r="B997" s="436" t="s">
        <v>2891</v>
      </c>
      <c r="C997" s="23">
        <v>70610</v>
      </c>
      <c r="D997" s="46">
        <v>130000010106</v>
      </c>
      <c r="E997" s="25">
        <v>3101</v>
      </c>
      <c r="F997" s="23">
        <v>10721300</v>
      </c>
      <c r="G997" s="47" t="s">
        <v>2685</v>
      </c>
      <c r="H997" s="41">
        <v>150000000</v>
      </c>
      <c r="I997" s="220"/>
      <c r="J997" s="41">
        <v>-100000000</v>
      </c>
      <c r="K997" s="27">
        <f t="shared" si="17"/>
        <v>50000000</v>
      </c>
      <c r="L997" s="199"/>
    </row>
    <row r="998" spans="1:23" ht="51" x14ac:dyDescent="0.35">
      <c r="A998" s="54">
        <v>23030121</v>
      </c>
      <c r="B998" s="436" t="s">
        <v>2891</v>
      </c>
      <c r="C998" s="54">
        <v>70610</v>
      </c>
      <c r="D998" s="75">
        <v>60000010103</v>
      </c>
      <c r="E998" s="56">
        <v>3101</v>
      </c>
      <c r="F998" s="54">
        <v>10721300</v>
      </c>
      <c r="G998" s="57" t="s">
        <v>1568</v>
      </c>
      <c r="H998" s="58">
        <v>500000</v>
      </c>
      <c r="I998" s="221"/>
      <c r="J998" s="87"/>
      <c r="K998" s="58">
        <f t="shared" si="17"/>
        <v>500000</v>
      </c>
      <c r="L998" s="204" t="s">
        <v>2889</v>
      </c>
    </row>
    <row r="999" spans="1:23" ht="51" x14ac:dyDescent="0.35">
      <c r="A999" s="54">
        <v>23030121</v>
      </c>
      <c r="B999" s="436" t="s">
        <v>2891</v>
      </c>
      <c r="C999" s="54">
        <v>70443</v>
      </c>
      <c r="D999" s="75">
        <v>80000010103</v>
      </c>
      <c r="E999" s="56">
        <v>3101</v>
      </c>
      <c r="F999" s="54">
        <v>10721300</v>
      </c>
      <c r="G999" s="57" t="s">
        <v>1977</v>
      </c>
      <c r="H999" s="58">
        <v>750000</v>
      </c>
      <c r="I999" s="221"/>
      <c r="J999" s="87"/>
      <c r="K999" s="58">
        <f t="shared" si="17"/>
        <v>750000</v>
      </c>
      <c r="L999" s="204" t="s">
        <v>2889</v>
      </c>
    </row>
    <row r="1000" spans="1:23" ht="51" x14ac:dyDescent="0.35">
      <c r="A1000" s="54">
        <v>23030121</v>
      </c>
      <c r="B1000" s="436" t="s">
        <v>2891</v>
      </c>
      <c r="C1000" s="54">
        <v>70443</v>
      </c>
      <c r="D1000" s="75">
        <v>80000010102</v>
      </c>
      <c r="E1000" s="56">
        <v>3101</v>
      </c>
      <c r="F1000" s="54">
        <v>10721300</v>
      </c>
      <c r="G1000" s="57" t="s">
        <v>1978</v>
      </c>
      <c r="H1000" s="58">
        <v>500000</v>
      </c>
      <c r="I1000" s="221"/>
      <c r="J1000" s="87"/>
      <c r="K1000" s="58">
        <f t="shared" si="17"/>
        <v>500000</v>
      </c>
      <c r="L1000" s="204" t="s">
        <v>2889</v>
      </c>
    </row>
    <row r="1001" spans="1:23" ht="76.5" x14ac:dyDescent="0.35">
      <c r="A1001" s="54">
        <v>23030121</v>
      </c>
      <c r="B1001" s="436" t="s">
        <v>2891</v>
      </c>
      <c r="C1001" s="54">
        <v>70443</v>
      </c>
      <c r="D1001" s="75">
        <v>130000010105</v>
      </c>
      <c r="E1001" s="56">
        <v>3101</v>
      </c>
      <c r="F1001" s="54">
        <v>10721300</v>
      </c>
      <c r="G1001" s="86" t="s">
        <v>2097</v>
      </c>
      <c r="H1001" s="58">
        <v>750000</v>
      </c>
      <c r="I1001" s="221"/>
      <c r="J1001" s="87"/>
      <c r="K1001" s="58">
        <f t="shared" si="17"/>
        <v>750000</v>
      </c>
      <c r="L1001" s="204" t="s">
        <v>2889</v>
      </c>
    </row>
    <row r="1002" spans="1:23" ht="51" hidden="1" x14ac:dyDescent="0.35">
      <c r="A1002" s="23">
        <v>23030113</v>
      </c>
      <c r="B1002" s="436" t="s">
        <v>2891</v>
      </c>
      <c r="C1002" s="23">
        <v>70451</v>
      </c>
      <c r="D1002" s="46">
        <v>150000010102</v>
      </c>
      <c r="E1002" s="25">
        <v>3101</v>
      </c>
      <c r="F1002" s="23">
        <v>10720517</v>
      </c>
      <c r="G1002" s="26" t="s">
        <v>2130</v>
      </c>
      <c r="H1002" s="27">
        <v>4000000</v>
      </c>
      <c r="I1002" s="215"/>
      <c r="J1002" s="41"/>
      <c r="K1002" s="27">
        <f t="shared" si="17"/>
        <v>4000000</v>
      </c>
      <c r="L1002" s="199"/>
    </row>
    <row r="1003" spans="1:23" ht="51" hidden="1" x14ac:dyDescent="0.35">
      <c r="A1003" s="284">
        <v>23030113</v>
      </c>
      <c r="B1003" s="436" t="s">
        <v>2891</v>
      </c>
      <c r="C1003" s="284">
        <v>70451</v>
      </c>
      <c r="D1003" s="285" t="s">
        <v>607</v>
      </c>
      <c r="E1003" s="286">
        <v>3101</v>
      </c>
      <c r="F1003" s="284">
        <v>10731500</v>
      </c>
      <c r="G1003" s="287" t="s">
        <v>2104</v>
      </c>
      <c r="H1003" s="288"/>
      <c r="I1003" s="289"/>
      <c r="J1003" s="290">
        <v>97000000</v>
      </c>
      <c r="K1003" s="550">
        <f t="shared" si="17"/>
        <v>97000000</v>
      </c>
      <c r="L1003" s="292"/>
      <c r="M1003" s="293"/>
      <c r="N1003" s="293"/>
      <c r="O1003" s="293"/>
      <c r="P1003" s="293"/>
      <c r="Q1003" s="293"/>
      <c r="R1003" s="293"/>
      <c r="S1003" s="293"/>
      <c r="T1003" s="293"/>
      <c r="U1003" s="293"/>
      <c r="V1003" s="293"/>
      <c r="W1003" s="293"/>
    </row>
    <row r="1004" spans="1:23" ht="51" hidden="1" x14ac:dyDescent="0.35">
      <c r="A1004" s="23">
        <v>23030112</v>
      </c>
      <c r="B1004" s="436" t="s">
        <v>2891</v>
      </c>
      <c r="C1004" s="23">
        <v>70443</v>
      </c>
      <c r="D1004" s="46">
        <v>130000010106</v>
      </c>
      <c r="E1004" s="25">
        <v>3101</v>
      </c>
      <c r="F1004" s="23">
        <v>10721300</v>
      </c>
      <c r="G1004" s="47" t="s">
        <v>2701</v>
      </c>
      <c r="H1004" s="27">
        <v>4240000</v>
      </c>
      <c r="I1004" s="215"/>
      <c r="J1004" s="41"/>
      <c r="K1004" s="27">
        <f t="shared" si="17"/>
        <v>4240000</v>
      </c>
      <c r="L1004" s="199"/>
    </row>
    <row r="1005" spans="1:23" ht="51" x14ac:dyDescent="0.35">
      <c r="A1005" s="54">
        <v>23030112</v>
      </c>
      <c r="B1005" s="436" t="s">
        <v>2891</v>
      </c>
      <c r="C1005" s="54">
        <v>70443</v>
      </c>
      <c r="D1005" s="75">
        <v>130000010106</v>
      </c>
      <c r="E1005" s="56">
        <v>3101</v>
      </c>
      <c r="F1005" s="54">
        <v>10720702</v>
      </c>
      <c r="G1005" s="86" t="s">
        <v>2702</v>
      </c>
      <c r="H1005" s="58">
        <v>12720000</v>
      </c>
      <c r="I1005" s="221"/>
      <c r="J1005" s="87"/>
      <c r="K1005" s="58">
        <f t="shared" si="17"/>
        <v>12720000</v>
      </c>
      <c r="L1005" s="204" t="s">
        <v>2551</v>
      </c>
    </row>
    <row r="1006" spans="1:23" ht="51" hidden="1" x14ac:dyDescent="0.35">
      <c r="A1006" s="23">
        <v>23030112</v>
      </c>
      <c r="B1006" s="436" t="s">
        <v>2891</v>
      </c>
      <c r="C1006" s="23">
        <v>70443</v>
      </c>
      <c r="D1006" s="46">
        <v>130000010106</v>
      </c>
      <c r="E1006" s="25">
        <v>3101</v>
      </c>
      <c r="F1006" s="23">
        <v>10720605</v>
      </c>
      <c r="G1006" s="47" t="s">
        <v>2703</v>
      </c>
      <c r="H1006" s="41">
        <v>12720000</v>
      </c>
      <c r="I1006" s="220"/>
      <c r="J1006" s="41"/>
      <c r="K1006" s="27">
        <f t="shared" si="17"/>
        <v>12720000</v>
      </c>
      <c r="L1006" s="199"/>
    </row>
    <row r="1007" spans="1:23" ht="51" hidden="1" x14ac:dyDescent="0.35">
      <c r="A1007" s="23">
        <v>23030112</v>
      </c>
      <c r="B1007" s="436" t="s">
        <v>2891</v>
      </c>
      <c r="C1007" s="23">
        <v>70451</v>
      </c>
      <c r="D1007" s="46">
        <v>50000010104</v>
      </c>
      <c r="E1007" s="25">
        <v>3101</v>
      </c>
      <c r="F1007" s="23">
        <v>10720517</v>
      </c>
      <c r="G1007" s="26" t="s">
        <v>2155</v>
      </c>
      <c r="H1007" s="41">
        <v>1020000</v>
      </c>
      <c r="I1007" s="220"/>
      <c r="J1007" s="41"/>
      <c r="K1007" s="27">
        <f t="shared" si="17"/>
        <v>1020000</v>
      </c>
      <c r="L1007" s="199"/>
    </row>
    <row r="1008" spans="1:23" ht="76.5" hidden="1" x14ac:dyDescent="0.35">
      <c r="A1008" s="23">
        <v>23030112</v>
      </c>
      <c r="B1008" s="436" t="s">
        <v>2891</v>
      </c>
      <c r="C1008" s="23">
        <v>70451</v>
      </c>
      <c r="D1008" s="46">
        <v>50000010104</v>
      </c>
      <c r="E1008" s="25">
        <v>3101</v>
      </c>
      <c r="F1008" s="23">
        <v>10720517</v>
      </c>
      <c r="G1008" s="26" t="s">
        <v>2156</v>
      </c>
      <c r="H1008" s="41">
        <v>977060</v>
      </c>
      <c r="I1008" s="220"/>
      <c r="J1008" s="41"/>
      <c r="K1008" s="27">
        <f t="shared" si="17"/>
        <v>977060</v>
      </c>
      <c r="L1008" s="199"/>
    </row>
    <row r="1009" spans="1:13" ht="76.5" hidden="1" x14ac:dyDescent="0.35">
      <c r="A1009" s="23">
        <v>23030112</v>
      </c>
      <c r="B1009" s="436" t="s">
        <v>2891</v>
      </c>
      <c r="C1009" s="23">
        <v>70451</v>
      </c>
      <c r="D1009" s="46">
        <v>50000010104</v>
      </c>
      <c r="E1009" s="25">
        <v>3101</v>
      </c>
      <c r="F1009" s="23">
        <v>10720517</v>
      </c>
      <c r="G1009" s="26" t="s">
        <v>2157</v>
      </c>
      <c r="H1009" s="41">
        <v>300000</v>
      </c>
      <c r="I1009" s="220"/>
      <c r="J1009" s="41"/>
      <c r="K1009" s="27">
        <f t="shared" si="17"/>
        <v>300000</v>
      </c>
      <c r="L1009" s="199"/>
    </row>
    <row r="1010" spans="1:13" ht="51" hidden="1" x14ac:dyDescent="0.35">
      <c r="A1010" s="23">
        <v>23030112</v>
      </c>
      <c r="B1010" s="436" t="s">
        <v>2891</v>
      </c>
      <c r="C1010" s="23">
        <v>70451</v>
      </c>
      <c r="D1010" s="46">
        <v>50000010104</v>
      </c>
      <c r="E1010" s="25">
        <v>3101</v>
      </c>
      <c r="F1010" s="23">
        <v>10720517</v>
      </c>
      <c r="G1010" s="26" t="s">
        <v>2158</v>
      </c>
      <c r="H1010" s="41">
        <v>470000</v>
      </c>
      <c r="I1010" s="220"/>
      <c r="J1010" s="41"/>
      <c r="K1010" s="27">
        <f t="shared" si="17"/>
        <v>470000</v>
      </c>
      <c r="L1010" s="199"/>
    </row>
    <row r="1011" spans="1:13" ht="51" hidden="1" x14ac:dyDescent="0.35">
      <c r="A1011" s="23">
        <v>23030112</v>
      </c>
      <c r="B1011" s="436" t="s">
        <v>2891</v>
      </c>
      <c r="C1011" s="23">
        <v>70451</v>
      </c>
      <c r="D1011" s="46">
        <v>50000010104</v>
      </c>
      <c r="E1011" s="25">
        <v>3101</v>
      </c>
      <c r="F1011" s="23">
        <v>10720517</v>
      </c>
      <c r="G1011" s="26" t="s">
        <v>2159</v>
      </c>
      <c r="H1011" s="41">
        <v>5107500</v>
      </c>
      <c r="I1011" s="220"/>
      <c r="J1011" s="41"/>
      <c r="K1011" s="27">
        <f t="shared" si="17"/>
        <v>5107500</v>
      </c>
      <c r="L1011" s="199"/>
    </row>
    <row r="1012" spans="1:13" ht="51" hidden="1" x14ac:dyDescent="0.35">
      <c r="A1012" s="23">
        <v>23030106</v>
      </c>
      <c r="B1012" s="436" t="s">
        <v>2891</v>
      </c>
      <c r="C1012" s="23">
        <v>70610</v>
      </c>
      <c r="D1012" s="46">
        <v>50000010104</v>
      </c>
      <c r="E1012" s="25">
        <v>3101</v>
      </c>
      <c r="F1012" s="23">
        <v>10720517</v>
      </c>
      <c r="G1012" s="26" t="s">
        <v>2153</v>
      </c>
      <c r="H1012" s="27">
        <v>12800000</v>
      </c>
      <c r="I1012" s="215"/>
      <c r="J1012" s="41">
        <v>-5000000</v>
      </c>
      <c r="K1012" s="27">
        <f t="shared" si="17"/>
        <v>7800000</v>
      </c>
      <c r="L1012" s="199"/>
    </row>
    <row r="1013" spans="1:13" ht="76.5" hidden="1" x14ac:dyDescent="0.35">
      <c r="A1013" s="23">
        <v>23030106</v>
      </c>
      <c r="B1013" s="436" t="s">
        <v>2891</v>
      </c>
      <c r="C1013" s="23">
        <v>70610</v>
      </c>
      <c r="D1013" s="46">
        <v>50000010104</v>
      </c>
      <c r="E1013" s="25">
        <v>3101</v>
      </c>
      <c r="F1013" s="23">
        <v>10720517</v>
      </c>
      <c r="G1013" s="26" t="s">
        <v>2154</v>
      </c>
      <c r="H1013" s="41">
        <v>3352350</v>
      </c>
      <c r="I1013" s="220"/>
      <c r="J1013" s="41"/>
      <c r="K1013" s="27">
        <f t="shared" si="17"/>
        <v>3352350</v>
      </c>
      <c r="L1013" s="199"/>
    </row>
    <row r="1014" spans="1:13" ht="51" hidden="1" x14ac:dyDescent="0.35">
      <c r="A1014" s="23">
        <v>23030106</v>
      </c>
      <c r="B1014" s="436" t="s">
        <v>2891</v>
      </c>
      <c r="C1014" s="23">
        <v>70610</v>
      </c>
      <c r="D1014" s="46">
        <v>50000010104</v>
      </c>
      <c r="E1014" s="25">
        <v>3101</v>
      </c>
      <c r="F1014" s="23">
        <v>10720517</v>
      </c>
      <c r="G1014" s="26" t="s">
        <v>2129</v>
      </c>
      <c r="H1014" s="41">
        <v>1650000</v>
      </c>
      <c r="I1014" s="220"/>
      <c r="J1014" s="41"/>
      <c r="K1014" s="27">
        <f t="shared" si="17"/>
        <v>1650000</v>
      </c>
      <c r="L1014" s="199"/>
    </row>
    <row r="1015" spans="1:13" ht="76.5" hidden="1" x14ac:dyDescent="0.35">
      <c r="A1015" s="23">
        <v>23030105</v>
      </c>
      <c r="B1015" s="436" t="s">
        <v>2891</v>
      </c>
      <c r="C1015" s="23">
        <v>70731</v>
      </c>
      <c r="D1015" s="46">
        <v>40000010102</v>
      </c>
      <c r="E1015" s="25">
        <v>3101</v>
      </c>
      <c r="F1015" s="23">
        <v>10720517</v>
      </c>
      <c r="G1015" s="26" t="s">
        <v>2152</v>
      </c>
      <c r="H1015" s="41">
        <v>1600000</v>
      </c>
      <c r="I1015" s="220"/>
      <c r="J1015" s="41"/>
      <c r="K1015" s="27">
        <f t="shared" si="17"/>
        <v>1600000</v>
      </c>
      <c r="L1015" s="199"/>
    </row>
    <row r="1016" spans="1:13" ht="51" x14ac:dyDescent="0.35">
      <c r="A1016" s="54">
        <v>23030104</v>
      </c>
      <c r="B1016" s="436" t="s">
        <v>2891</v>
      </c>
      <c r="C1016" s="54">
        <v>70630</v>
      </c>
      <c r="D1016" s="75">
        <v>100000010101</v>
      </c>
      <c r="E1016" s="54">
        <v>3101</v>
      </c>
      <c r="F1016" s="54">
        <v>10721300</v>
      </c>
      <c r="G1016" s="86" t="s">
        <v>2760</v>
      </c>
      <c r="H1016" s="58"/>
      <c r="I1016" s="308"/>
      <c r="J1016" s="87"/>
      <c r="K1016" s="87">
        <f t="shared" si="17"/>
        <v>0</v>
      </c>
      <c r="L1016" s="204" t="s">
        <v>2553</v>
      </c>
      <c r="M1016" s="343"/>
    </row>
    <row r="1017" spans="1:13" ht="51" hidden="1" x14ac:dyDescent="0.35">
      <c r="A1017" s="23">
        <v>23030104</v>
      </c>
      <c r="B1017" s="436" t="s">
        <v>2891</v>
      </c>
      <c r="C1017" s="23">
        <v>70630</v>
      </c>
      <c r="D1017" s="46">
        <v>100000010101</v>
      </c>
      <c r="E1017" s="23">
        <v>3101</v>
      </c>
      <c r="F1017" s="23">
        <v>10731400</v>
      </c>
      <c r="G1017" s="47" t="s">
        <v>2761</v>
      </c>
      <c r="H1017" s="27"/>
      <c r="I1017" s="282"/>
      <c r="J1017" s="41"/>
      <c r="K1017" s="41">
        <f t="shared" si="17"/>
        <v>0</v>
      </c>
      <c r="L1017" s="199"/>
      <c r="M1017" s="343"/>
    </row>
    <row r="1018" spans="1:13" ht="51" x14ac:dyDescent="0.35">
      <c r="A1018" s="54">
        <v>23030104</v>
      </c>
      <c r="B1018" s="436" t="s">
        <v>2891</v>
      </c>
      <c r="C1018" s="54">
        <v>70630</v>
      </c>
      <c r="D1018" s="75">
        <v>100000010101</v>
      </c>
      <c r="E1018" s="54">
        <v>3101</v>
      </c>
      <c r="F1018" s="54">
        <v>10722000</v>
      </c>
      <c r="G1018" s="86" t="s">
        <v>2762</v>
      </c>
      <c r="H1018" s="58"/>
      <c r="I1018" s="308"/>
      <c r="J1018" s="87"/>
      <c r="K1018" s="87">
        <f t="shared" si="17"/>
        <v>0</v>
      </c>
      <c r="L1018" s="204" t="s">
        <v>2553</v>
      </c>
      <c r="M1018" s="343"/>
    </row>
    <row r="1019" spans="1:13" ht="51" x14ac:dyDescent="0.35">
      <c r="A1019" s="78">
        <v>23030104</v>
      </c>
      <c r="B1019" s="436" t="s">
        <v>2891</v>
      </c>
      <c r="C1019" s="78">
        <v>70630</v>
      </c>
      <c r="D1019" s="79">
        <v>100000010101</v>
      </c>
      <c r="E1019" s="78">
        <v>3101</v>
      </c>
      <c r="F1019" s="78">
        <v>10730300</v>
      </c>
      <c r="G1019" s="91" t="s">
        <v>2763</v>
      </c>
      <c r="H1019" s="81">
        <v>10000000</v>
      </c>
      <c r="I1019" s="307"/>
      <c r="J1019" s="133">
        <v>-5000000</v>
      </c>
      <c r="K1019" s="81">
        <f t="shared" si="17"/>
        <v>5000000</v>
      </c>
      <c r="L1019" s="210" t="s">
        <v>2553</v>
      </c>
      <c r="M1019" s="343"/>
    </row>
    <row r="1020" spans="1:13" ht="51" hidden="1" x14ac:dyDescent="0.35">
      <c r="A1020" s="23">
        <v>23030101</v>
      </c>
      <c r="B1020" s="436" t="s">
        <v>2891</v>
      </c>
      <c r="C1020" s="23">
        <v>70111</v>
      </c>
      <c r="D1020" s="46" t="s">
        <v>458</v>
      </c>
      <c r="E1020" s="25">
        <v>3101</v>
      </c>
      <c r="F1020" s="23">
        <v>10721300</v>
      </c>
      <c r="G1020" s="26" t="s">
        <v>2116</v>
      </c>
      <c r="H1020" s="41"/>
      <c r="I1020" s="220">
        <v>238095872.5</v>
      </c>
      <c r="J1020" s="41">
        <v>22195670</v>
      </c>
      <c r="K1020" s="27">
        <f t="shared" si="17"/>
        <v>22195670</v>
      </c>
      <c r="L1020" s="199"/>
    </row>
    <row r="1021" spans="1:13" ht="51" hidden="1" x14ac:dyDescent="0.35">
      <c r="A1021" s="23">
        <v>23030101</v>
      </c>
      <c r="B1021" s="436" t="s">
        <v>2891</v>
      </c>
      <c r="C1021" s="23">
        <v>70111</v>
      </c>
      <c r="D1021" s="46" t="s">
        <v>458</v>
      </c>
      <c r="E1021" s="25">
        <v>3101</v>
      </c>
      <c r="F1021" s="23">
        <v>10721300</v>
      </c>
      <c r="G1021" s="26" t="s">
        <v>2115</v>
      </c>
      <c r="H1021" s="41"/>
      <c r="I1021" s="220"/>
      <c r="J1021" s="41">
        <v>8411600</v>
      </c>
      <c r="K1021" s="27">
        <f t="shared" si="17"/>
        <v>8411600</v>
      </c>
      <c r="L1021" s="199"/>
    </row>
    <row r="1022" spans="1:13" ht="51" x14ac:dyDescent="0.35">
      <c r="A1022" s="54">
        <v>23020127</v>
      </c>
      <c r="B1022" s="436" t="s">
        <v>2891</v>
      </c>
      <c r="C1022" s="54">
        <v>70443</v>
      </c>
      <c r="D1022" s="75">
        <v>130000010106</v>
      </c>
      <c r="E1022" s="56">
        <v>3101</v>
      </c>
      <c r="F1022" s="54">
        <v>10721300</v>
      </c>
      <c r="G1022" s="86" t="s">
        <v>2711</v>
      </c>
      <c r="H1022" s="58">
        <v>848000</v>
      </c>
      <c r="I1022" s="221"/>
      <c r="J1022" s="87"/>
      <c r="K1022" s="58">
        <f t="shared" si="17"/>
        <v>848000</v>
      </c>
      <c r="L1022" s="204" t="s">
        <v>2551</v>
      </c>
    </row>
    <row r="1023" spans="1:13" ht="51" x14ac:dyDescent="0.35">
      <c r="A1023" s="54">
        <v>23020127</v>
      </c>
      <c r="B1023" s="436" t="s">
        <v>2891</v>
      </c>
      <c r="C1023" s="54">
        <v>70443</v>
      </c>
      <c r="D1023" s="75">
        <v>130000010106</v>
      </c>
      <c r="E1023" s="56">
        <v>3101</v>
      </c>
      <c r="F1023" s="54">
        <v>10720503</v>
      </c>
      <c r="G1023" s="86" t="s">
        <v>2712</v>
      </c>
      <c r="H1023" s="58">
        <v>848000</v>
      </c>
      <c r="I1023" s="221"/>
      <c r="J1023" s="87"/>
      <c r="K1023" s="58">
        <f t="shared" si="17"/>
        <v>848000</v>
      </c>
      <c r="L1023" s="204" t="s">
        <v>2551</v>
      </c>
    </row>
    <row r="1024" spans="1:13" ht="51" x14ac:dyDescent="0.35">
      <c r="A1024" s="54">
        <v>23020127</v>
      </c>
      <c r="B1024" s="436" t="s">
        <v>2891</v>
      </c>
      <c r="C1024" s="54">
        <v>70443</v>
      </c>
      <c r="D1024" s="75">
        <v>130000010106</v>
      </c>
      <c r="E1024" s="56">
        <v>3101</v>
      </c>
      <c r="F1024" s="54">
        <v>10731908</v>
      </c>
      <c r="G1024" s="86" t="s">
        <v>2713</v>
      </c>
      <c r="H1024" s="58">
        <v>848000</v>
      </c>
      <c r="I1024" s="221"/>
      <c r="J1024" s="87"/>
      <c r="K1024" s="58">
        <f t="shared" si="17"/>
        <v>848000</v>
      </c>
      <c r="L1024" s="204" t="s">
        <v>2551</v>
      </c>
    </row>
    <row r="1025" spans="1:12" ht="51" hidden="1" x14ac:dyDescent="0.35">
      <c r="A1025" s="23">
        <v>23020127</v>
      </c>
      <c r="B1025" s="436" t="s">
        <v>2891</v>
      </c>
      <c r="C1025" s="23">
        <v>70443</v>
      </c>
      <c r="D1025" s="46">
        <v>130000010106</v>
      </c>
      <c r="E1025" s="25">
        <v>3101</v>
      </c>
      <c r="F1025" s="23">
        <v>10721300</v>
      </c>
      <c r="G1025" s="47" t="s">
        <v>2714</v>
      </c>
      <c r="H1025" s="27">
        <v>2120000</v>
      </c>
      <c r="I1025" s="215"/>
      <c r="J1025" s="41"/>
      <c r="K1025" s="27">
        <f t="shared" si="17"/>
        <v>2120000</v>
      </c>
      <c r="L1025" s="199"/>
    </row>
    <row r="1026" spans="1:12" ht="102" x14ac:dyDescent="0.35">
      <c r="A1026" s="440">
        <v>23020127</v>
      </c>
      <c r="B1026" s="436" t="s">
        <v>2891</v>
      </c>
      <c r="C1026" s="440">
        <v>70460</v>
      </c>
      <c r="D1026" s="440" t="s">
        <v>2628</v>
      </c>
      <c r="E1026" s="440" t="s">
        <v>545</v>
      </c>
      <c r="F1026" s="440">
        <v>10721300</v>
      </c>
      <c r="G1026" s="590" t="s">
        <v>2629</v>
      </c>
      <c r="H1026" s="595">
        <v>250000</v>
      </c>
      <c r="I1026" s="606"/>
      <c r="J1026" s="595"/>
      <c r="K1026" s="540">
        <f t="shared" si="17"/>
        <v>250000</v>
      </c>
      <c r="L1026" s="397" t="s">
        <v>2101</v>
      </c>
    </row>
    <row r="1027" spans="1:12" ht="51" hidden="1" x14ac:dyDescent="0.35">
      <c r="A1027" s="23">
        <v>23020127</v>
      </c>
      <c r="B1027" s="436" t="s">
        <v>2891</v>
      </c>
      <c r="C1027" s="23">
        <v>70460</v>
      </c>
      <c r="D1027" s="46">
        <v>110000010104</v>
      </c>
      <c r="E1027" s="25">
        <v>3101</v>
      </c>
      <c r="F1027" s="23">
        <v>10721300</v>
      </c>
      <c r="G1027" s="28" t="s">
        <v>2779</v>
      </c>
      <c r="H1027" s="29">
        <v>107024.00000000001</v>
      </c>
      <c r="I1027" s="283"/>
      <c r="J1027" s="40">
        <v>-53512</v>
      </c>
      <c r="K1027" s="29">
        <f t="shared" si="17"/>
        <v>53512.000000000015</v>
      </c>
      <c r="L1027" s="199"/>
    </row>
    <row r="1028" spans="1:12" hidden="1" x14ac:dyDescent="0.35">
      <c r="A1028" s="34">
        <v>23020127</v>
      </c>
      <c r="B1028" s="436" t="s">
        <v>2891</v>
      </c>
      <c r="C1028" s="34">
        <v>70460</v>
      </c>
      <c r="D1028" s="49">
        <v>110000010104</v>
      </c>
      <c r="E1028" s="36">
        <v>3101</v>
      </c>
      <c r="F1028" s="34">
        <v>10721300</v>
      </c>
      <c r="G1028" s="37" t="s">
        <v>2780</v>
      </c>
      <c r="H1028" s="44">
        <v>21000000</v>
      </c>
      <c r="I1028" s="341"/>
      <c r="J1028" s="44">
        <v>-10500000</v>
      </c>
      <c r="K1028" s="38">
        <f t="shared" si="17"/>
        <v>10500000</v>
      </c>
      <c r="L1028" s="198"/>
    </row>
    <row r="1029" spans="1:12" ht="51" hidden="1" x14ac:dyDescent="0.35">
      <c r="A1029" s="23">
        <v>23020127</v>
      </c>
      <c r="B1029" s="436" t="s">
        <v>2891</v>
      </c>
      <c r="C1029" s="23">
        <v>70460</v>
      </c>
      <c r="D1029" s="46">
        <v>110000010102</v>
      </c>
      <c r="E1029" s="25">
        <v>3101</v>
      </c>
      <c r="F1029" s="23">
        <v>10721300</v>
      </c>
      <c r="G1029" s="47" t="s">
        <v>2799</v>
      </c>
      <c r="H1029" s="27">
        <v>52800000</v>
      </c>
      <c r="I1029" s="282"/>
      <c r="J1029" s="41">
        <v>-26400000</v>
      </c>
      <c r="K1029" s="27">
        <f t="shared" si="17"/>
        <v>26400000</v>
      </c>
      <c r="L1029" s="199"/>
    </row>
    <row r="1030" spans="1:12" ht="51" hidden="1" x14ac:dyDescent="0.35">
      <c r="A1030" s="23">
        <v>23020127</v>
      </c>
      <c r="B1030" s="436" t="s">
        <v>2891</v>
      </c>
      <c r="C1030" s="23">
        <v>70460</v>
      </c>
      <c r="D1030" s="46">
        <v>110000010102</v>
      </c>
      <c r="E1030" s="25">
        <v>3101</v>
      </c>
      <c r="F1030" s="23">
        <v>10721300</v>
      </c>
      <c r="G1030" s="26" t="s">
        <v>2846</v>
      </c>
      <c r="H1030" s="27"/>
      <c r="I1030" s="282"/>
      <c r="J1030" s="41">
        <v>5000000</v>
      </c>
      <c r="K1030" s="27">
        <f t="shared" si="17"/>
        <v>5000000</v>
      </c>
      <c r="L1030" s="199"/>
    </row>
    <row r="1031" spans="1:12" ht="51" hidden="1" x14ac:dyDescent="0.35">
      <c r="A1031" s="23">
        <v>23020127</v>
      </c>
      <c r="B1031" s="436" t="s">
        <v>2891</v>
      </c>
      <c r="C1031" s="23">
        <v>70460</v>
      </c>
      <c r="D1031" s="46">
        <v>110000010102</v>
      </c>
      <c r="E1031" s="25">
        <v>3101</v>
      </c>
      <c r="F1031" s="23">
        <v>10721300</v>
      </c>
      <c r="G1031" s="26" t="s">
        <v>2781</v>
      </c>
      <c r="H1031" s="27">
        <v>1074917</v>
      </c>
      <c r="I1031" s="282"/>
      <c r="J1031" s="41">
        <v>-537458.5</v>
      </c>
      <c r="K1031" s="27">
        <f t="shared" si="17"/>
        <v>537458.5</v>
      </c>
      <c r="L1031" s="199"/>
    </row>
    <row r="1032" spans="1:12" x14ac:dyDescent="0.35">
      <c r="A1032" s="54">
        <v>23020127</v>
      </c>
      <c r="B1032" s="436" t="s">
        <v>2891</v>
      </c>
      <c r="C1032" s="54">
        <v>70460</v>
      </c>
      <c r="D1032" s="75">
        <v>110000010102</v>
      </c>
      <c r="E1032" s="56">
        <v>3101</v>
      </c>
      <c r="F1032" s="54">
        <v>10721300</v>
      </c>
      <c r="G1032" s="57" t="s">
        <v>1976</v>
      </c>
      <c r="H1032" s="58">
        <v>100000</v>
      </c>
      <c r="I1032" s="221"/>
      <c r="J1032" s="87"/>
      <c r="K1032" s="58">
        <f t="shared" si="17"/>
        <v>100000</v>
      </c>
      <c r="L1032" s="204" t="s">
        <v>2889</v>
      </c>
    </row>
    <row r="1033" spans="1:12" ht="102" x14ac:dyDescent="0.35">
      <c r="A1033" s="54">
        <v>23020127</v>
      </c>
      <c r="B1033" s="436" t="s">
        <v>2891</v>
      </c>
      <c r="C1033" s="54">
        <v>70460</v>
      </c>
      <c r="D1033" s="75">
        <v>110000010102</v>
      </c>
      <c r="E1033" s="56">
        <v>3101</v>
      </c>
      <c r="F1033" s="54">
        <v>10721300</v>
      </c>
      <c r="G1033" s="86" t="s">
        <v>2096</v>
      </c>
      <c r="H1033" s="58">
        <v>250000</v>
      </c>
      <c r="I1033" s="221"/>
      <c r="J1033" s="87"/>
      <c r="K1033" s="58">
        <f t="shared" si="17"/>
        <v>250000</v>
      </c>
      <c r="L1033" s="204" t="s">
        <v>2889</v>
      </c>
    </row>
    <row r="1034" spans="1:12" ht="51" hidden="1" x14ac:dyDescent="0.35">
      <c r="A1034" s="23">
        <v>23020127</v>
      </c>
      <c r="B1034" s="436" t="s">
        <v>2891</v>
      </c>
      <c r="C1034" s="23">
        <v>70460</v>
      </c>
      <c r="D1034" s="46">
        <v>110000010106</v>
      </c>
      <c r="E1034" s="25">
        <v>3101</v>
      </c>
      <c r="F1034" s="23">
        <v>10721300</v>
      </c>
      <c r="G1034" s="47" t="s">
        <v>406</v>
      </c>
      <c r="H1034" s="27">
        <v>3000000000</v>
      </c>
      <c r="I1034" s="215"/>
      <c r="J1034" s="27"/>
      <c r="K1034" s="27">
        <f t="shared" si="17"/>
        <v>3000000000</v>
      </c>
      <c r="L1034" s="199"/>
    </row>
    <row r="1035" spans="1:12" ht="76.5" hidden="1" x14ac:dyDescent="0.35">
      <c r="A1035" s="23">
        <v>23020125</v>
      </c>
      <c r="B1035" s="436" t="s">
        <v>2891</v>
      </c>
      <c r="C1035" s="23">
        <v>70435</v>
      </c>
      <c r="D1035" s="46">
        <v>140000010104</v>
      </c>
      <c r="E1035" s="25">
        <v>3101</v>
      </c>
      <c r="F1035" s="23">
        <v>10721300</v>
      </c>
      <c r="G1035" s="47" t="s">
        <v>387</v>
      </c>
      <c r="H1035" s="27">
        <v>2500000</v>
      </c>
      <c r="I1035" s="215"/>
      <c r="J1035" s="41"/>
      <c r="K1035" s="39">
        <f t="shared" si="17"/>
        <v>2500000</v>
      </c>
      <c r="L1035" s="199"/>
    </row>
    <row r="1036" spans="1:12" ht="76.5" hidden="1" x14ac:dyDescent="0.35">
      <c r="A1036" s="23">
        <v>23020125</v>
      </c>
      <c r="B1036" s="436" t="s">
        <v>2891</v>
      </c>
      <c r="C1036" s="23">
        <v>70435</v>
      </c>
      <c r="D1036" s="46">
        <v>120000010102</v>
      </c>
      <c r="E1036" s="25">
        <v>3101</v>
      </c>
      <c r="F1036" s="23">
        <v>10721300</v>
      </c>
      <c r="G1036" s="47" t="s">
        <v>388</v>
      </c>
      <c r="H1036" s="41">
        <v>4800000</v>
      </c>
      <c r="I1036" s="220"/>
      <c r="J1036" s="41"/>
      <c r="K1036" s="39">
        <f t="shared" si="17"/>
        <v>4800000</v>
      </c>
      <c r="L1036" s="199"/>
    </row>
    <row r="1037" spans="1:12" ht="51" hidden="1" x14ac:dyDescent="0.35">
      <c r="A1037" s="23">
        <v>23020125</v>
      </c>
      <c r="B1037" s="436" t="s">
        <v>2891</v>
      </c>
      <c r="C1037" s="23">
        <v>70435</v>
      </c>
      <c r="D1037" s="46">
        <v>140000010104</v>
      </c>
      <c r="E1037" s="25">
        <v>3101</v>
      </c>
      <c r="F1037" s="23">
        <v>10710900</v>
      </c>
      <c r="G1037" s="47" t="s">
        <v>389</v>
      </c>
      <c r="H1037" s="27">
        <v>2400000</v>
      </c>
      <c r="I1037" s="215"/>
      <c r="J1037" s="41"/>
      <c r="K1037" s="39">
        <f t="shared" si="17"/>
        <v>2400000</v>
      </c>
      <c r="L1037" s="199"/>
    </row>
    <row r="1038" spans="1:12" ht="51" hidden="1" x14ac:dyDescent="0.35">
      <c r="A1038" s="23">
        <v>23020125</v>
      </c>
      <c r="B1038" s="436" t="s">
        <v>2891</v>
      </c>
      <c r="C1038" s="23">
        <v>70435</v>
      </c>
      <c r="D1038" s="46">
        <v>140000010104</v>
      </c>
      <c r="E1038" s="25">
        <v>3101</v>
      </c>
      <c r="F1038" s="23">
        <v>10731500</v>
      </c>
      <c r="G1038" s="47" t="s">
        <v>390</v>
      </c>
      <c r="H1038" s="27">
        <v>3000000</v>
      </c>
      <c r="I1038" s="215"/>
      <c r="J1038" s="41"/>
      <c r="K1038" s="27">
        <f t="shared" si="17"/>
        <v>3000000</v>
      </c>
      <c r="L1038" s="199"/>
    </row>
    <row r="1039" spans="1:12" ht="51" hidden="1" x14ac:dyDescent="0.35">
      <c r="A1039" s="23">
        <v>23020124</v>
      </c>
      <c r="B1039" s="436" t="s">
        <v>2891</v>
      </c>
      <c r="C1039" s="23">
        <v>70443</v>
      </c>
      <c r="D1039" s="46">
        <v>60000010103</v>
      </c>
      <c r="E1039" s="25">
        <v>3101</v>
      </c>
      <c r="F1039" s="23">
        <v>10710904</v>
      </c>
      <c r="G1039" s="26" t="s">
        <v>364</v>
      </c>
      <c r="H1039" s="27">
        <v>1600000</v>
      </c>
      <c r="I1039" s="215"/>
      <c r="J1039" s="41"/>
      <c r="K1039" s="39">
        <f t="shared" si="17"/>
        <v>1600000</v>
      </c>
      <c r="L1039" s="199"/>
    </row>
    <row r="1040" spans="1:12" ht="51" hidden="1" x14ac:dyDescent="0.35">
      <c r="A1040" s="23">
        <v>23020123</v>
      </c>
      <c r="B1040" s="436" t="s">
        <v>2891</v>
      </c>
      <c r="C1040" s="23">
        <v>70435</v>
      </c>
      <c r="D1040" s="46">
        <v>140000010104</v>
      </c>
      <c r="E1040" s="25">
        <v>3101</v>
      </c>
      <c r="F1040" s="23">
        <v>10721300</v>
      </c>
      <c r="G1040" s="47" t="s">
        <v>386</v>
      </c>
      <c r="H1040" s="27">
        <v>8000000</v>
      </c>
      <c r="I1040" s="215"/>
      <c r="J1040" s="41"/>
      <c r="K1040" s="39">
        <f t="shared" ref="K1040:K1103" si="18">SUM(H1040,J1040)</f>
        <v>8000000</v>
      </c>
      <c r="L1040" s="199"/>
    </row>
    <row r="1041" spans="1:12" ht="51" hidden="1" x14ac:dyDescent="0.35">
      <c r="A1041" s="23">
        <v>23020119</v>
      </c>
      <c r="B1041" s="436" t="s">
        <v>2891</v>
      </c>
      <c r="C1041" s="23">
        <v>70810</v>
      </c>
      <c r="D1041" s="46">
        <v>80000020103</v>
      </c>
      <c r="E1041" s="25">
        <v>3101</v>
      </c>
      <c r="F1041" s="23">
        <v>10721300</v>
      </c>
      <c r="G1041" s="47" t="s">
        <v>2675</v>
      </c>
      <c r="H1041" s="27">
        <v>5000000</v>
      </c>
      <c r="I1041" s="215"/>
      <c r="J1041" s="41"/>
      <c r="K1041" s="27">
        <f t="shared" si="18"/>
        <v>5000000</v>
      </c>
      <c r="L1041" s="199"/>
    </row>
    <row r="1042" spans="1:12" ht="76.5" hidden="1" x14ac:dyDescent="0.35">
      <c r="A1042" s="23">
        <v>23020119</v>
      </c>
      <c r="B1042" s="436" t="s">
        <v>2891</v>
      </c>
      <c r="C1042" s="23">
        <v>70810</v>
      </c>
      <c r="D1042" s="46">
        <v>80000020103</v>
      </c>
      <c r="E1042" s="25">
        <v>3101</v>
      </c>
      <c r="F1042" s="23">
        <v>10721300</v>
      </c>
      <c r="G1042" s="47" t="s">
        <v>2676</v>
      </c>
      <c r="H1042" s="27">
        <v>15000000</v>
      </c>
      <c r="I1042" s="215"/>
      <c r="J1042" s="41">
        <v>-14000000</v>
      </c>
      <c r="K1042" s="27">
        <f t="shared" si="18"/>
        <v>1000000</v>
      </c>
      <c r="L1042" s="199"/>
    </row>
    <row r="1043" spans="1:12" ht="51" hidden="1" x14ac:dyDescent="0.35">
      <c r="A1043" s="23">
        <v>23020119</v>
      </c>
      <c r="B1043" s="436" t="s">
        <v>2891</v>
      </c>
      <c r="C1043" s="23">
        <v>70810</v>
      </c>
      <c r="D1043" s="46">
        <v>80000020103</v>
      </c>
      <c r="E1043" s="25">
        <v>3101</v>
      </c>
      <c r="F1043" s="23">
        <v>10710901</v>
      </c>
      <c r="G1043" s="47" t="s">
        <v>2677</v>
      </c>
      <c r="H1043" s="27">
        <v>10000000</v>
      </c>
      <c r="I1043" s="215"/>
      <c r="J1043" s="41">
        <v>-9000000</v>
      </c>
      <c r="K1043" s="27">
        <f t="shared" si="18"/>
        <v>1000000</v>
      </c>
      <c r="L1043" s="199"/>
    </row>
    <row r="1044" spans="1:12" ht="51" hidden="1" x14ac:dyDescent="0.35">
      <c r="A1044" s="23">
        <v>23020119</v>
      </c>
      <c r="B1044" s="436" t="s">
        <v>2891</v>
      </c>
      <c r="C1044" s="23">
        <v>70810</v>
      </c>
      <c r="D1044" s="46">
        <v>80000020103</v>
      </c>
      <c r="E1044" s="25">
        <v>3101</v>
      </c>
      <c r="F1044" s="23">
        <v>10721300</v>
      </c>
      <c r="G1044" s="47" t="s">
        <v>2678</v>
      </c>
      <c r="H1044" s="41">
        <v>10000000</v>
      </c>
      <c r="I1044" s="220"/>
      <c r="J1044" s="41">
        <v>-9000000</v>
      </c>
      <c r="K1044" s="27">
        <f t="shared" si="18"/>
        <v>1000000</v>
      </c>
      <c r="L1044" s="199"/>
    </row>
    <row r="1045" spans="1:12" ht="51" hidden="1" x14ac:dyDescent="0.35">
      <c r="A1045" s="23">
        <v>23020119</v>
      </c>
      <c r="B1045" s="436" t="s">
        <v>2891</v>
      </c>
      <c r="C1045" s="23">
        <v>70810</v>
      </c>
      <c r="D1045" s="46">
        <v>80000020103</v>
      </c>
      <c r="E1045" s="25">
        <v>3101</v>
      </c>
      <c r="F1045" s="23">
        <v>10731900</v>
      </c>
      <c r="G1045" s="47" t="s">
        <v>2679</v>
      </c>
      <c r="H1045" s="41">
        <v>10000000</v>
      </c>
      <c r="I1045" s="220"/>
      <c r="J1045" s="41">
        <v>-9000000</v>
      </c>
      <c r="K1045" s="27">
        <f t="shared" si="18"/>
        <v>1000000</v>
      </c>
      <c r="L1045" s="199"/>
    </row>
    <row r="1046" spans="1:12" ht="51" x14ac:dyDescent="0.35">
      <c r="A1046" s="54">
        <v>23020119</v>
      </c>
      <c r="B1046" s="436" t="s">
        <v>2891</v>
      </c>
      <c r="C1046" s="54">
        <v>70810</v>
      </c>
      <c r="D1046" s="75">
        <v>30000020106</v>
      </c>
      <c r="E1046" s="56">
        <v>3101</v>
      </c>
      <c r="F1046" s="54">
        <v>10721300</v>
      </c>
      <c r="G1046" s="57" t="s">
        <v>1565</v>
      </c>
      <c r="H1046" s="58">
        <v>500000</v>
      </c>
      <c r="I1046" s="221"/>
      <c r="J1046" s="87"/>
      <c r="K1046" s="58">
        <f t="shared" si="18"/>
        <v>500000</v>
      </c>
      <c r="L1046" s="204" t="s">
        <v>2889</v>
      </c>
    </row>
    <row r="1047" spans="1:12" ht="51" x14ac:dyDescent="0.35">
      <c r="A1047" s="54">
        <v>23020119</v>
      </c>
      <c r="B1047" s="436" t="s">
        <v>2891</v>
      </c>
      <c r="C1047" s="54">
        <v>70810</v>
      </c>
      <c r="D1047" s="75">
        <v>30000020106</v>
      </c>
      <c r="E1047" s="56">
        <v>3101</v>
      </c>
      <c r="F1047" s="54">
        <v>10731500</v>
      </c>
      <c r="G1047" s="57" t="s">
        <v>1566</v>
      </c>
      <c r="H1047" s="58">
        <v>500000</v>
      </c>
      <c r="I1047" s="221"/>
      <c r="J1047" s="87"/>
      <c r="K1047" s="58">
        <f t="shared" si="18"/>
        <v>500000</v>
      </c>
      <c r="L1047" s="204" t="s">
        <v>2889</v>
      </c>
    </row>
    <row r="1048" spans="1:12" ht="51" x14ac:dyDescent="0.35">
      <c r="A1048" s="54">
        <v>23020119</v>
      </c>
      <c r="B1048" s="436" t="s">
        <v>2891</v>
      </c>
      <c r="C1048" s="54">
        <v>70810</v>
      </c>
      <c r="D1048" s="75">
        <v>30000020106</v>
      </c>
      <c r="E1048" s="56">
        <v>3101</v>
      </c>
      <c r="F1048" s="54">
        <v>10721300</v>
      </c>
      <c r="G1048" s="57" t="s">
        <v>1567</v>
      </c>
      <c r="H1048" s="58">
        <v>500000</v>
      </c>
      <c r="I1048" s="221"/>
      <c r="J1048" s="87"/>
      <c r="K1048" s="58">
        <f t="shared" si="18"/>
        <v>500000</v>
      </c>
      <c r="L1048" s="204" t="s">
        <v>2889</v>
      </c>
    </row>
    <row r="1049" spans="1:12" ht="51" x14ac:dyDescent="0.35">
      <c r="A1049" s="54">
        <v>23020118</v>
      </c>
      <c r="B1049" s="436" t="s">
        <v>2891</v>
      </c>
      <c r="C1049" s="54">
        <v>70630</v>
      </c>
      <c r="D1049" s="75">
        <v>10000030106</v>
      </c>
      <c r="E1049" s="56">
        <v>3101</v>
      </c>
      <c r="F1049" s="54">
        <v>10710902</v>
      </c>
      <c r="G1049" s="86" t="s">
        <v>2706</v>
      </c>
      <c r="H1049" s="58">
        <v>16960000</v>
      </c>
      <c r="I1049" s="221"/>
      <c r="J1049" s="87"/>
      <c r="K1049" s="58">
        <f t="shared" si="18"/>
        <v>16960000</v>
      </c>
      <c r="L1049" s="204" t="s">
        <v>2551</v>
      </c>
    </row>
    <row r="1050" spans="1:12" ht="51" x14ac:dyDescent="0.35">
      <c r="A1050" s="54">
        <v>23020118</v>
      </c>
      <c r="B1050" s="436" t="s">
        <v>2891</v>
      </c>
      <c r="C1050" s="54">
        <v>70630</v>
      </c>
      <c r="D1050" s="75">
        <v>10000030106</v>
      </c>
      <c r="E1050" s="56">
        <v>3101</v>
      </c>
      <c r="F1050" s="54">
        <v>10720604</v>
      </c>
      <c r="G1050" s="86" t="s">
        <v>2707</v>
      </c>
      <c r="H1050" s="58">
        <v>16960000</v>
      </c>
      <c r="I1050" s="221"/>
      <c r="J1050" s="87"/>
      <c r="K1050" s="58">
        <f t="shared" si="18"/>
        <v>16960000</v>
      </c>
      <c r="L1050" s="204" t="s">
        <v>2551</v>
      </c>
    </row>
    <row r="1051" spans="1:12" ht="51" x14ac:dyDescent="0.35">
      <c r="A1051" s="54">
        <v>23020118</v>
      </c>
      <c r="B1051" s="436" t="s">
        <v>2891</v>
      </c>
      <c r="C1051" s="54">
        <v>70630</v>
      </c>
      <c r="D1051" s="75">
        <v>10000030106</v>
      </c>
      <c r="E1051" s="56">
        <v>3101</v>
      </c>
      <c r="F1051" s="54">
        <v>10711003</v>
      </c>
      <c r="G1051" s="86" t="s">
        <v>2708</v>
      </c>
      <c r="H1051" s="58">
        <v>6360000</v>
      </c>
      <c r="I1051" s="221"/>
      <c r="J1051" s="87"/>
      <c r="K1051" s="58">
        <f t="shared" si="18"/>
        <v>6360000</v>
      </c>
      <c r="L1051" s="204" t="s">
        <v>2551</v>
      </c>
    </row>
    <row r="1052" spans="1:12" ht="51" x14ac:dyDescent="0.35">
      <c r="A1052" s="54">
        <v>23020118</v>
      </c>
      <c r="B1052" s="436" t="s">
        <v>2891</v>
      </c>
      <c r="C1052" s="54">
        <v>70630</v>
      </c>
      <c r="D1052" s="75">
        <v>10000030106</v>
      </c>
      <c r="E1052" s="56">
        <v>3101</v>
      </c>
      <c r="F1052" s="54">
        <v>10720702</v>
      </c>
      <c r="G1052" s="86" t="s">
        <v>2709</v>
      </c>
      <c r="H1052" s="87">
        <v>6360000</v>
      </c>
      <c r="I1052" s="229"/>
      <c r="J1052" s="87"/>
      <c r="K1052" s="58">
        <f t="shared" si="18"/>
        <v>6360000</v>
      </c>
      <c r="L1052" s="204" t="s">
        <v>2551</v>
      </c>
    </row>
    <row r="1053" spans="1:12" x14ac:dyDescent="0.35">
      <c r="A1053" s="54">
        <v>23020118</v>
      </c>
      <c r="B1053" s="436" t="s">
        <v>2891</v>
      </c>
      <c r="C1053" s="54">
        <v>70421</v>
      </c>
      <c r="D1053" s="75">
        <v>10000030105</v>
      </c>
      <c r="E1053" s="56">
        <v>3101</v>
      </c>
      <c r="F1053" s="54">
        <v>10712108</v>
      </c>
      <c r="G1053" s="57" t="s">
        <v>251</v>
      </c>
      <c r="H1053" s="58">
        <v>3180000</v>
      </c>
      <c r="I1053" s="221"/>
      <c r="J1053" s="87"/>
      <c r="K1053" s="58">
        <f t="shared" si="18"/>
        <v>3180000</v>
      </c>
      <c r="L1053" s="204" t="s">
        <v>2551</v>
      </c>
    </row>
    <row r="1054" spans="1:12" x14ac:dyDescent="0.35">
      <c r="A1054" s="54">
        <v>23020118</v>
      </c>
      <c r="B1054" s="436" t="s">
        <v>2891</v>
      </c>
      <c r="C1054" s="54">
        <v>70421</v>
      </c>
      <c r="D1054" s="75">
        <v>10000030105</v>
      </c>
      <c r="E1054" s="56">
        <v>3101</v>
      </c>
      <c r="F1054" s="54">
        <v>10710904</v>
      </c>
      <c r="G1054" s="57" t="s">
        <v>252</v>
      </c>
      <c r="H1054" s="58">
        <v>3180000</v>
      </c>
      <c r="I1054" s="221"/>
      <c r="J1054" s="87"/>
      <c r="K1054" s="58">
        <f t="shared" si="18"/>
        <v>3180000</v>
      </c>
      <c r="L1054" s="204" t="s">
        <v>2551</v>
      </c>
    </row>
    <row r="1055" spans="1:12" x14ac:dyDescent="0.35">
      <c r="A1055" s="54">
        <v>23020118</v>
      </c>
      <c r="B1055" s="436" t="s">
        <v>2891</v>
      </c>
      <c r="C1055" s="54">
        <v>70421</v>
      </c>
      <c r="D1055" s="75">
        <v>10000030105</v>
      </c>
      <c r="E1055" s="56">
        <v>3101</v>
      </c>
      <c r="F1055" s="54">
        <v>10720702</v>
      </c>
      <c r="G1055" s="57" t="s">
        <v>253</v>
      </c>
      <c r="H1055" s="58">
        <v>3180000</v>
      </c>
      <c r="I1055" s="221"/>
      <c r="J1055" s="87"/>
      <c r="K1055" s="58">
        <f t="shared" si="18"/>
        <v>3180000</v>
      </c>
      <c r="L1055" s="204" t="s">
        <v>2551</v>
      </c>
    </row>
    <row r="1056" spans="1:12" x14ac:dyDescent="0.35">
      <c r="A1056" s="54">
        <v>23020118</v>
      </c>
      <c r="B1056" s="436" t="s">
        <v>2891</v>
      </c>
      <c r="C1056" s="54">
        <v>70421</v>
      </c>
      <c r="D1056" s="75">
        <v>10000030105</v>
      </c>
      <c r="E1056" s="56">
        <v>3101</v>
      </c>
      <c r="F1056" s="54">
        <v>10720606</v>
      </c>
      <c r="G1056" s="57" t="s">
        <v>254</v>
      </c>
      <c r="H1056" s="58">
        <v>3180000</v>
      </c>
      <c r="I1056" s="221"/>
      <c r="J1056" s="87"/>
      <c r="K1056" s="58">
        <f t="shared" si="18"/>
        <v>3180000</v>
      </c>
      <c r="L1056" s="204" t="s">
        <v>2551</v>
      </c>
    </row>
    <row r="1057" spans="1:12" ht="51" hidden="1" x14ac:dyDescent="0.35">
      <c r="A1057" s="23">
        <v>23020118</v>
      </c>
      <c r="B1057" s="436" t="s">
        <v>2891</v>
      </c>
      <c r="C1057" s="23">
        <v>70421</v>
      </c>
      <c r="D1057" s="46">
        <v>10000030105</v>
      </c>
      <c r="E1057" s="25">
        <v>3101</v>
      </c>
      <c r="F1057" s="23">
        <v>10730200</v>
      </c>
      <c r="G1057" s="47" t="s">
        <v>2825</v>
      </c>
      <c r="H1057" s="41">
        <v>12000000</v>
      </c>
      <c r="I1057" s="41"/>
      <c r="J1057" s="27">
        <v>-10000000</v>
      </c>
      <c r="K1057" s="27">
        <f t="shared" si="18"/>
        <v>2000000</v>
      </c>
      <c r="L1057" s="199"/>
    </row>
    <row r="1058" spans="1:12" ht="51" hidden="1" x14ac:dyDescent="0.35">
      <c r="A1058" s="23">
        <v>23020118</v>
      </c>
      <c r="B1058" s="436" t="s">
        <v>2891</v>
      </c>
      <c r="C1058" s="23">
        <v>70421</v>
      </c>
      <c r="D1058" s="46">
        <v>10000030105</v>
      </c>
      <c r="E1058" s="25">
        <v>3101</v>
      </c>
      <c r="F1058" s="23">
        <v>10720600</v>
      </c>
      <c r="G1058" s="47" t="s">
        <v>2826</v>
      </c>
      <c r="H1058" s="41">
        <v>12000000</v>
      </c>
      <c r="I1058" s="41"/>
      <c r="J1058" s="27">
        <v>-10000000</v>
      </c>
      <c r="K1058" s="27">
        <f t="shared" si="18"/>
        <v>2000000</v>
      </c>
      <c r="L1058" s="199"/>
    </row>
    <row r="1059" spans="1:12" ht="51" hidden="1" x14ac:dyDescent="0.35">
      <c r="A1059" s="23">
        <v>23020118</v>
      </c>
      <c r="B1059" s="436" t="s">
        <v>2891</v>
      </c>
      <c r="C1059" s="23">
        <v>70421</v>
      </c>
      <c r="D1059" s="46">
        <v>10000030105</v>
      </c>
      <c r="E1059" s="25">
        <v>3101</v>
      </c>
      <c r="F1059" s="23">
        <v>10711100</v>
      </c>
      <c r="G1059" s="47" t="s">
        <v>2827</v>
      </c>
      <c r="H1059" s="41">
        <v>12000000</v>
      </c>
      <c r="I1059" s="41"/>
      <c r="J1059" s="27">
        <v>-10000000</v>
      </c>
      <c r="K1059" s="27">
        <f t="shared" si="18"/>
        <v>2000000</v>
      </c>
      <c r="L1059" s="199"/>
    </row>
    <row r="1060" spans="1:12" ht="51" hidden="1" x14ac:dyDescent="0.35">
      <c r="A1060" s="23">
        <v>23020118</v>
      </c>
      <c r="B1060" s="436" t="s">
        <v>2891</v>
      </c>
      <c r="C1060" s="23">
        <v>70421</v>
      </c>
      <c r="D1060" s="46">
        <v>10000030105</v>
      </c>
      <c r="E1060" s="25">
        <v>3101</v>
      </c>
      <c r="F1060" s="23">
        <v>10730200</v>
      </c>
      <c r="G1060" s="47" t="s">
        <v>2828</v>
      </c>
      <c r="H1060" s="41">
        <v>30000000</v>
      </c>
      <c r="I1060" s="41"/>
      <c r="J1060" s="27">
        <v>-25000000</v>
      </c>
      <c r="K1060" s="27">
        <f t="shared" si="18"/>
        <v>5000000</v>
      </c>
      <c r="L1060" s="199"/>
    </row>
    <row r="1061" spans="1:12" ht="51" hidden="1" x14ac:dyDescent="0.35">
      <c r="A1061" s="34">
        <v>23020118</v>
      </c>
      <c r="B1061" s="436" t="s">
        <v>2891</v>
      </c>
      <c r="C1061" s="34">
        <v>70421</v>
      </c>
      <c r="D1061" s="49">
        <v>10000030105</v>
      </c>
      <c r="E1061" s="36">
        <v>3101</v>
      </c>
      <c r="F1061" s="34">
        <v>10720700</v>
      </c>
      <c r="G1061" s="50" t="s">
        <v>2829</v>
      </c>
      <c r="H1061" s="44">
        <v>30000000</v>
      </c>
      <c r="I1061" s="44"/>
      <c r="J1061" s="38">
        <v>-25000000</v>
      </c>
      <c r="K1061" s="38">
        <f t="shared" si="18"/>
        <v>5000000</v>
      </c>
      <c r="L1061" s="198"/>
    </row>
    <row r="1062" spans="1:12" ht="51" hidden="1" x14ac:dyDescent="0.35">
      <c r="A1062" s="23">
        <v>23020118</v>
      </c>
      <c r="B1062" s="436" t="s">
        <v>2891</v>
      </c>
      <c r="C1062" s="23">
        <v>70421</v>
      </c>
      <c r="D1062" s="46">
        <v>10000030105</v>
      </c>
      <c r="E1062" s="25">
        <v>3102</v>
      </c>
      <c r="F1062" s="23">
        <v>10720701</v>
      </c>
      <c r="G1062" s="47" t="s">
        <v>2830</v>
      </c>
      <c r="H1062" s="41">
        <v>30000000</v>
      </c>
      <c r="I1062" s="41"/>
      <c r="J1062" s="41">
        <v>-25000000</v>
      </c>
      <c r="K1062" s="27">
        <f t="shared" si="18"/>
        <v>5000000</v>
      </c>
      <c r="L1062" s="199"/>
    </row>
    <row r="1063" spans="1:12" ht="51" hidden="1" x14ac:dyDescent="0.35">
      <c r="A1063" s="23">
        <v>23020118</v>
      </c>
      <c r="B1063" s="436" t="s">
        <v>2891</v>
      </c>
      <c r="C1063" s="23">
        <v>70443</v>
      </c>
      <c r="D1063" s="46">
        <v>150000010104</v>
      </c>
      <c r="E1063" s="25">
        <v>3101</v>
      </c>
      <c r="F1063" s="23">
        <v>10730200</v>
      </c>
      <c r="G1063" s="47" t="s">
        <v>2831</v>
      </c>
      <c r="H1063" s="41">
        <v>14000000</v>
      </c>
      <c r="I1063" s="41"/>
      <c r="J1063" s="27">
        <v>-10000000</v>
      </c>
      <c r="K1063" s="27">
        <f t="shared" si="18"/>
        <v>4000000</v>
      </c>
      <c r="L1063" s="199"/>
    </row>
    <row r="1064" spans="1:12" ht="51" hidden="1" x14ac:dyDescent="0.35">
      <c r="A1064" s="23">
        <v>23020118</v>
      </c>
      <c r="B1064" s="436" t="s">
        <v>2891</v>
      </c>
      <c r="C1064" s="23">
        <v>70443</v>
      </c>
      <c r="D1064" s="46">
        <v>150000010104</v>
      </c>
      <c r="E1064" s="25">
        <v>3101</v>
      </c>
      <c r="F1064" s="23">
        <v>10720600</v>
      </c>
      <c r="G1064" s="47" t="s">
        <v>2832</v>
      </c>
      <c r="H1064" s="41">
        <v>14000000</v>
      </c>
      <c r="I1064" s="41"/>
      <c r="J1064" s="27">
        <v>-10000000</v>
      </c>
      <c r="K1064" s="27">
        <f t="shared" si="18"/>
        <v>4000000</v>
      </c>
      <c r="L1064" s="199"/>
    </row>
    <row r="1065" spans="1:12" ht="51" hidden="1" x14ac:dyDescent="0.35">
      <c r="A1065" s="23">
        <v>23020118</v>
      </c>
      <c r="B1065" s="436" t="s">
        <v>2891</v>
      </c>
      <c r="C1065" s="23">
        <v>70443</v>
      </c>
      <c r="D1065" s="46">
        <v>150000010104</v>
      </c>
      <c r="E1065" s="25">
        <v>3101</v>
      </c>
      <c r="F1065" s="23">
        <v>10711100</v>
      </c>
      <c r="G1065" s="47" t="s">
        <v>2833</v>
      </c>
      <c r="H1065" s="41">
        <v>14000000</v>
      </c>
      <c r="I1065" s="41"/>
      <c r="J1065" s="27">
        <v>-10000000</v>
      </c>
      <c r="K1065" s="27">
        <f t="shared" si="18"/>
        <v>4000000</v>
      </c>
      <c r="L1065" s="199"/>
    </row>
    <row r="1066" spans="1:12" ht="51" hidden="1" x14ac:dyDescent="0.35">
      <c r="A1066" s="23">
        <v>23020118</v>
      </c>
      <c r="B1066" s="436" t="s">
        <v>2891</v>
      </c>
      <c r="C1066" s="23">
        <v>70443</v>
      </c>
      <c r="D1066" s="46">
        <v>90000010103</v>
      </c>
      <c r="E1066" s="25">
        <v>3101</v>
      </c>
      <c r="F1066" s="23">
        <v>10730200</v>
      </c>
      <c r="G1066" s="47" t="s">
        <v>2834</v>
      </c>
      <c r="H1066" s="41"/>
      <c r="I1066" s="41"/>
      <c r="J1066" s="27"/>
      <c r="K1066" s="41">
        <f t="shared" si="18"/>
        <v>0</v>
      </c>
      <c r="L1066" s="199"/>
    </row>
    <row r="1067" spans="1:12" ht="51" hidden="1" x14ac:dyDescent="0.35">
      <c r="A1067" s="23">
        <v>23020118</v>
      </c>
      <c r="B1067" s="436" t="s">
        <v>2891</v>
      </c>
      <c r="C1067" s="23">
        <v>70443</v>
      </c>
      <c r="D1067" s="46">
        <v>90000010103</v>
      </c>
      <c r="E1067" s="25">
        <v>3101</v>
      </c>
      <c r="F1067" s="23">
        <v>10711100</v>
      </c>
      <c r="G1067" s="47" t="s">
        <v>2835</v>
      </c>
      <c r="H1067" s="41">
        <v>7500000</v>
      </c>
      <c r="I1067" s="41"/>
      <c r="J1067" s="41"/>
      <c r="K1067" s="27">
        <f t="shared" si="18"/>
        <v>7500000</v>
      </c>
      <c r="L1067" s="199"/>
    </row>
    <row r="1068" spans="1:12" ht="51" hidden="1" x14ac:dyDescent="0.35">
      <c r="A1068" s="23">
        <v>23020118</v>
      </c>
      <c r="B1068" s="436" t="s">
        <v>2891</v>
      </c>
      <c r="C1068" s="23">
        <v>70443</v>
      </c>
      <c r="D1068" s="46">
        <v>90000010103</v>
      </c>
      <c r="E1068" s="25">
        <v>3101</v>
      </c>
      <c r="F1068" s="23">
        <v>10720600</v>
      </c>
      <c r="G1068" s="47" t="s">
        <v>2836</v>
      </c>
      <c r="H1068" s="41">
        <v>5000000</v>
      </c>
      <c r="I1068" s="41"/>
      <c r="J1068" s="41"/>
      <c r="K1068" s="27">
        <f t="shared" si="18"/>
        <v>5000000</v>
      </c>
      <c r="L1068" s="199"/>
    </row>
    <row r="1069" spans="1:12" ht="51" hidden="1" x14ac:dyDescent="0.35">
      <c r="A1069" s="23">
        <v>23020118</v>
      </c>
      <c r="B1069" s="436" t="s">
        <v>2891</v>
      </c>
      <c r="C1069" s="23">
        <v>70443</v>
      </c>
      <c r="D1069" s="46">
        <v>90000010103</v>
      </c>
      <c r="E1069" s="25">
        <v>3101</v>
      </c>
      <c r="F1069" s="23">
        <v>10730200</v>
      </c>
      <c r="G1069" s="47" t="s">
        <v>2837</v>
      </c>
      <c r="H1069" s="41">
        <v>5000000</v>
      </c>
      <c r="I1069" s="41"/>
      <c r="J1069" s="41"/>
      <c r="K1069" s="27">
        <f t="shared" si="18"/>
        <v>5000000</v>
      </c>
      <c r="L1069" s="199"/>
    </row>
    <row r="1070" spans="1:12" ht="51" hidden="1" x14ac:dyDescent="0.35">
      <c r="A1070" s="23">
        <v>23020118</v>
      </c>
      <c r="B1070" s="436" t="s">
        <v>2891</v>
      </c>
      <c r="C1070" s="23">
        <v>70421</v>
      </c>
      <c r="D1070" s="46">
        <v>10000010104</v>
      </c>
      <c r="E1070" s="25">
        <v>3101</v>
      </c>
      <c r="F1070" s="23">
        <v>10730200</v>
      </c>
      <c r="G1070" s="47" t="s">
        <v>2838</v>
      </c>
      <c r="H1070" s="41">
        <v>20000000</v>
      </c>
      <c r="I1070" s="41"/>
      <c r="J1070" s="41">
        <v>-15000000</v>
      </c>
      <c r="K1070" s="27">
        <f t="shared" si="18"/>
        <v>5000000</v>
      </c>
      <c r="L1070" s="199"/>
    </row>
    <row r="1071" spans="1:12" ht="51" hidden="1" x14ac:dyDescent="0.35">
      <c r="A1071" s="23">
        <v>23020118</v>
      </c>
      <c r="B1071" s="436" t="s">
        <v>2891</v>
      </c>
      <c r="C1071" s="23">
        <v>70421</v>
      </c>
      <c r="D1071" s="46">
        <v>10000010104</v>
      </c>
      <c r="E1071" s="25">
        <v>3101</v>
      </c>
      <c r="F1071" s="23">
        <v>10711100</v>
      </c>
      <c r="G1071" s="47" t="s">
        <v>2839</v>
      </c>
      <c r="H1071" s="41">
        <v>20000000</v>
      </c>
      <c r="I1071" s="41"/>
      <c r="J1071" s="41">
        <v>-15000000</v>
      </c>
      <c r="K1071" s="27">
        <f t="shared" si="18"/>
        <v>5000000</v>
      </c>
      <c r="L1071" s="199"/>
    </row>
    <row r="1072" spans="1:12" ht="51" hidden="1" x14ac:dyDescent="0.35">
      <c r="A1072" s="23">
        <v>23020118</v>
      </c>
      <c r="B1072" s="436" t="s">
        <v>2891</v>
      </c>
      <c r="C1072" s="23">
        <v>70421</v>
      </c>
      <c r="D1072" s="46">
        <v>10000010104</v>
      </c>
      <c r="E1072" s="25">
        <v>3101</v>
      </c>
      <c r="F1072" s="23">
        <v>10711200</v>
      </c>
      <c r="G1072" s="47" t="s">
        <v>2840</v>
      </c>
      <c r="H1072" s="41">
        <v>20000000</v>
      </c>
      <c r="I1072" s="41"/>
      <c r="J1072" s="41">
        <v>-15000000</v>
      </c>
      <c r="K1072" s="27">
        <f t="shared" si="18"/>
        <v>5000000</v>
      </c>
      <c r="L1072" s="199"/>
    </row>
    <row r="1073" spans="1:12" ht="51" hidden="1" x14ac:dyDescent="0.35">
      <c r="A1073" s="23">
        <v>23020118</v>
      </c>
      <c r="B1073" s="436" t="s">
        <v>2891</v>
      </c>
      <c r="C1073" s="23">
        <v>70421</v>
      </c>
      <c r="D1073" s="46">
        <v>10000010104</v>
      </c>
      <c r="E1073" s="25">
        <v>3101</v>
      </c>
      <c r="F1073" s="23">
        <v>10720600</v>
      </c>
      <c r="G1073" s="47" t="s">
        <v>2841</v>
      </c>
      <c r="H1073" s="41">
        <v>20000000</v>
      </c>
      <c r="I1073" s="41"/>
      <c r="J1073" s="41">
        <v>-15000000</v>
      </c>
      <c r="K1073" s="27">
        <f t="shared" si="18"/>
        <v>5000000</v>
      </c>
      <c r="L1073" s="199"/>
    </row>
    <row r="1074" spans="1:12" ht="51" hidden="1" x14ac:dyDescent="0.35">
      <c r="A1074" s="23">
        <v>23020118</v>
      </c>
      <c r="B1074" s="436" t="s">
        <v>2891</v>
      </c>
      <c r="C1074" s="23">
        <v>70941</v>
      </c>
      <c r="D1074" s="46">
        <v>50000010104</v>
      </c>
      <c r="E1074" s="25">
        <v>3101</v>
      </c>
      <c r="F1074" s="23">
        <v>10720517</v>
      </c>
      <c r="G1074" s="28" t="s">
        <v>2147</v>
      </c>
      <c r="H1074" s="40">
        <v>350000000</v>
      </c>
      <c r="I1074" s="243"/>
      <c r="J1074" s="40">
        <v>-300000000</v>
      </c>
      <c r="K1074" s="29">
        <f t="shared" si="18"/>
        <v>50000000</v>
      </c>
      <c r="L1074" s="199"/>
    </row>
    <row r="1075" spans="1:12" ht="76.5" hidden="1" x14ac:dyDescent="0.35">
      <c r="A1075" s="34">
        <v>23020118</v>
      </c>
      <c r="B1075" s="436" t="s">
        <v>2891</v>
      </c>
      <c r="C1075" s="34">
        <v>70421</v>
      </c>
      <c r="D1075" s="49">
        <v>50000010104</v>
      </c>
      <c r="E1075" s="36">
        <v>3101</v>
      </c>
      <c r="F1075" s="34">
        <v>10720517</v>
      </c>
      <c r="G1075" s="37" t="s">
        <v>2149</v>
      </c>
      <c r="H1075" s="44">
        <v>3036810</v>
      </c>
      <c r="I1075" s="219"/>
      <c r="J1075" s="44"/>
      <c r="K1075" s="38">
        <f t="shared" si="18"/>
        <v>3036810</v>
      </c>
      <c r="L1075" s="198"/>
    </row>
    <row r="1076" spans="1:12" ht="76.5" hidden="1" x14ac:dyDescent="0.35">
      <c r="A1076" s="23">
        <v>23020118</v>
      </c>
      <c r="B1076" s="436" t="s">
        <v>2891</v>
      </c>
      <c r="C1076" s="23">
        <v>71060</v>
      </c>
      <c r="D1076" s="46">
        <v>50000010104</v>
      </c>
      <c r="E1076" s="25">
        <v>3101</v>
      </c>
      <c r="F1076" s="23">
        <v>10720517</v>
      </c>
      <c r="G1076" s="26" t="s">
        <v>2150</v>
      </c>
      <c r="H1076" s="41">
        <v>16000000</v>
      </c>
      <c r="I1076" s="220"/>
      <c r="J1076" s="41">
        <v>-10000000</v>
      </c>
      <c r="K1076" s="38">
        <f t="shared" si="18"/>
        <v>6000000</v>
      </c>
      <c r="L1076" s="199"/>
    </row>
    <row r="1077" spans="1:12" ht="76.5" hidden="1" x14ac:dyDescent="0.35">
      <c r="A1077" s="23">
        <v>23020118</v>
      </c>
      <c r="B1077" s="436" t="s">
        <v>2891</v>
      </c>
      <c r="C1077" s="23">
        <v>71060</v>
      </c>
      <c r="D1077" s="46">
        <v>50000010104</v>
      </c>
      <c r="E1077" s="25">
        <v>3101</v>
      </c>
      <c r="F1077" s="23">
        <v>10720517</v>
      </c>
      <c r="G1077" s="26" t="s">
        <v>2151</v>
      </c>
      <c r="H1077" s="41">
        <v>30000000</v>
      </c>
      <c r="I1077" s="220"/>
      <c r="J1077" s="41">
        <v>-20000000</v>
      </c>
      <c r="K1077" s="38">
        <f t="shared" si="18"/>
        <v>10000000</v>
      </c>
      <c r="L1077" s="199"/>
    </row>
    <row r="1078" spans="1:12" ht="76.5" x14ac:dyDescent="0.35">
      <c r="A1078" s="439">
        <v>23020118</v>
      </c>
      <c r="B1078" s="436" t="s">
        <v>2891</v>
      </c>
      <c r="C1078" s="445">
        <v>70443</v>
      </c>
      <c r="D1078" s="445" t="s">
        <v>2625</v>
      </c>
      <c r="E1078" s="445" t="s">
        <v>545</v>
      </c>
      <c r="F1078" s="445">
        <v>10721300</v>
      </c>
      <c r="G1078" s="458" t="s">
        <v>2639</v>
      </c>
      <c r="H1078" s="473">
        <v>200000000</v>
      </c>
      <c r="I1078" s="493"/>
      <c r="J1078" s="473"/>
      <c r="K1078" s="551">
        <f t="shared" si="18"/>
        <v>200000000</v>
      </c>
      <c r="L1078" s="393" t="s">
        <v>2638</v>
      </c>
    </row>
    <row r="1079" spans="1:12" ht="76.5" x14ac:dyDescent="0.35">
      <c r="A1079" s="54">
        <v>23020118</v>
      </c>
      <c r="B1079" s="436" t="s">
        <v>2891</v>
      </c>
      <c r="C1079" s="54">
        <v>70443</v>
      </c>
      <c r="D1079" s="75">
        <v>110000010104</v>
      </c>
      <c r="E1079" s="56">
        <v>3101</v>
      </c>
      <c r="F1079" s="54">
        <v>10721300</v>
      </c>
      <c r="G1079" s="86" t="s">
        <v>2686</v>
      </c>
      <c r="H1079" s="58">
        <v>50000000</v>
      </c>
      <c r="I1079" s="221"/>
      <c r="J1079" s="87">
        <v>-22700000</v>
      </c>
      <c r="K1079" s="59">
        <f t="shared" si="18"/>
        <v>27300000</v>
      </c>
      <c r="L1079" s="204" t="s">
        <v>2552</v>
      </c>
    </row>
    <row r="1080" spans="1:12" ht="51" x14ac:dyDescent="0.35">
      <c r="A1080" s="440">
        <v>23020118</v>
      </c>
      <c r="B1080" s="436" t="s">
        <v>2891</v>
      </c>
      <c r="C1080" s="440">
        <v>70443</v>
      </c>
      <c r="D1080" s="440" t="s">
        <v>2634</v>
      </c>
      <c r="E1080" s="440" t="s">
        <v>545</v>
      </c>
      <c r="F1080" s="440">
        <v>10721300</v>
      </c>
      <c r="G1080" s="460" t="s">
        <v>2635</v>
      </c>
      <c r="H1080" s="476">
        <v>2577620</v>
      </c>
      <c r="I1080" s="498"/>
      <c r="J1080" s="476"/>
      <c r="K1080" s="627">
        <f t="shared" si="18"/>
        <v>2577620</v>
      </c>
      <c r="L1080" s="397" t="s">
        <v>2101</v>
      </c>
    </row>
    <row r="1081" spans="1:12" ht="51" hidden="1" x14ac:dyDescent="0.35">
      <c r="A1081" s="443">
        <v>23020118</v>
      </c>
      <c r="B1081" s="436" t="s">
        <v>2891</v>
      </c>
      <c r="C1081" s="446">
        <v>70443</v>
      </c>
      <c r="D1081" s="446" t="s">
        <v>2625</v>
      </c>
      <c r="E1081" s="446" t="s">
        <v>545</v>
      </c>
      <c r="F1081" s="446">
        <v>10721300</v>
      </c>
      <c r="G1081" s="470" t="s">
        <v>2636</v>
      </c>
      <c r="H1081" s="487">
        <v>22000000</v>
      </c>
      <c r="I1081" s="513"/>
      <c r="J1081" s="487"/>
      <c r="K1081" s="629">
        <f t="shared" si="18"/>
        <v>22000000</v>
      </c>
      <c r="L1081" s="393"/>
    </row>
    <row r="1082" spans="1:12" ht="76.5" x14ac:dyDescent="0.35">
      <c r="A1082" s="439">
        <v>23020118</v>
      </c>
      <c r="B1082" s="436" t="s">
        <v>2891</v>
      </c>
      <c r="C1082" s="445">
        <v>70443</v>
      </c>
      <c r="D1082" s="445" t="s">
        <v>2625</v>
      </c>
      <c r="E1082" s="445" t="s">
        <v>545</v>
      </c>
      <c r="F1082" s="445">
        <v>10721300</v>
      </c>
      <c r="G1082" s="458" t="s">
        <v>2637</v>
      </c>
      <c r="H1082" s="473">
        <v>105000000</v>
      </c>
      <c r="I1082" s="493"/>
      <c r="J1082" s="473"/>
      <c r="K1082" s="551">
        <f t="shared" si="18"/>
        <v>105000000</v>
      </c>
      <c r="L1082" s="393" t="s">
        <v>2638</v>
      </c>
    </row>
    <row r="1083" spans="1:12" ht="51" hidden="1" x14ac:dyDescent="0.35">
      <c r="A1083" s="23">
        <v>23020118</v>
      </c>
      <c r="B1083" s="436" t="s">
        <v>2891</v>
      </c>
      <c r="C1083" s="23">
        <v>70421</v>
      </c>
      <c r="D1083" s="46">
        <v>10000030105</v>
      </c>
      <c r="E1083" s="25">
        <v>3101</v>
      </c>
      <c r="F1083" s="23">
        <v>10721300</v>
      </c>
      <c r="G1083" s="26" t="s">
        <v>2778</v>
      </c>
      <c r="H1083" s="41">
        <v>10000000</v>
      </c>
      <c r="I1083" s="342"/>
      <c r="J1083" s="41">
        <v>-5000000</v>
      </c>
      <c r="K1083" s="38">
        <f t="shared" si="18"/>
        <v>5000000</v>
      </c>
      <c r="L1083" s="199"/>
    </row>
    <row r="1084" spans="1:12" ht="51" hidden="1" x14ac:dyDescent="0.35">
      <c r="A1084" s="23">
        <v>23020118</v>
      </c>
      <c r="B1084" s="436" t="s">
        <v>2891</v>
      </c>
      <c r="C1084" s="23">
        <v>70411</v>
      </c>
      <c r="D1084" s="46">
        <v>60000010103</v>
      </c>
      <c r="E1084" s="25">
        <v>3101</v>
      </c>
      <c r="F1084" s="23">
        <v>10721300</v>
      </c>
      <c r="G1084" s="47" t="s">
        <v>2674</v>
      </c>
      <c r="H1084" s="27">
        <v>212920036</v>
      </c>
      <c r="I1084" s="215">
        <v>79046129.960000008</v>
      </c>
      <c r="J1084" s="41"/>
      <c r="K1084" s="38">
        <f t="shared" si="18"/>
        <v>212920036</v>
      </c>
      <c r="L1084" s="199"/>
    </row>
    <row r="1085" spans="1:12" ht="51" hidden="1" x14ac:dyDescent="0.35">
      <c r="A1085" s="23">
        <v>23020118</v>
      </c>
      <c r="B1085" s="436" t="s">
        <v>2891</v>
      </c>
      <c r="C1085" s="23">
        <v>70610</v>
      </c>
      <c r="D1085" s="46">
        <v>130000010106</v>
      </c>
      <c r="E1085" s="25">
        <v>3101</v>
      </c>
      <c r="F1085" s="23">
        <v>10721300</v>
      </c>
      <c r="G1085" s="47" t="s">
        <v>2644</v>
      </c>
      <c r="H1085" s="41">
        <v>61263184.659999996</v>
      </c>
      <c r="I1085" s="220"/>
      <c r="J1085" s="41">
        <v>111263185</v>
      </c>
      <c r="K1085" s="38">
        <f t="shared" si="18"/>
        <v>172526369.66</v>
      </c>
      <c r="L1085" s="199"/>
    </row>
    <row r="1086" spans="1:12" ht="51" x14ac:dyDescent="0.35">
      <c r="A1086" s="54">
        <v>23020118</v>
      </c>
      <c r="B1086" s="436" t="s">
        <v>2891</v>
      </c>
      <c r="C1086" s="54">
        <v>70443</v>
      </c>
      <c r="D1086" s="75">
        <v>80000010101</v>
      </c>
      <c r="E1086" s="56">
        <v>3101</v>
      </c>
      <c r="F1086" s="54">
        <v>10721300</v>
      </c>
      <c r="G1086" s="57" t="s">
        <v>1975</v>
      </c>
      <c r="H1086" s="58">
        <v>2577620</v>
      </c>
      <c r="I1086" s="221"/>
      <c r="J1086" s="87"/>
      <c r="K1086" s="81">
        <f t="shared" si="18"/>
        <v>2577620</v>
      </c>
      <c r="L1086" s="204" t="s">
        <v>2889</v>
      </c>
    </row>
    <row r="1087" spans="1:12" ht="51" hidden="1" x14ac:dyDescent="0.35">
      <c r="A1087" s="23">
        <v>23020117</v>
      </c>
      <c r="B1087" s="436" t="s">
        <v>2891</v>
      </c>
      <c r="C1087" s="23">
        <v>70443</v>
      </c>
      <c r="D1087" s="46">
        <v>120000010102</v>
      </c>
      <c r="E1087" s="25">
        <v>3101</v>
      </c>
      <c r="F1087" s="23">
        <v>10721300</v>
      </c>
      <c r="G1087" s="47" t="s">
        <v>385</v>
      </c>
      <c r="H1087" s="41">
        <v>9000000</v>
      </c>
      <c r="I1087" s="220"/>
      <c r="J1087" s="27"/>
      <c r="K1087" s="53">
        <f t="shared" si="18"/>
        <v>9000000</v>
      </c>
      <c r="L1087" s="199"/>
    </row>
    <row r="1088" spans="1:12" ht="51" x14ac:dyDescent="0.35">
      <c r="A1088" s="54">
        <v>23020116</v>
      </c>
      <c r="B1088" s="436" t="s">
        <v>2891</v>
      </c>
      <c r="C1088" s="54">
        <v>70520</v>
      </c>
      <c r="D1088" s="75">
        <v>90000010103</v>
      </c>
      <c r="E1088" s="56">
        <v>3101</v>
      </c>
      <c r="F1088" s="54">
        <v>10711000</v>
      </c>
      <c r="G1088" s="57" t="s">
        <v>1970</v>
      </c>
      <c r="H1088" s="58">
        <v>2500000</v>
      </c>
      <c r="I1088" s="221"/>
      <c r="J1088" s="87"/>
      <c r="K1088" s="81">
        <f t="shared" si="18"/>
        <v>2500000</v>
      </c>
      <c r="L1088" s="204" t="s">
        <v>2889</v>
      </c>
    </row>
    <row r="1089" spans="1:23" ht="51" hidden="1" x14ac:dyDescent="0.35">
      <c r="A1089" s="23">
        <v>23020114</v>
      </c>
      <c r="B1089" s="436" t="s">
        <v>2891</v>
      </c>
      <c r="C1089" s="23">
        <v>70443</v>
      </c>
      <c r="D1089" s="46">
        <v>130000010106</v>
      </c>
      <c r="E1089" s="25">
        <v>3101</v>
      </c>
      <c r="F1089" s="23">
        <v>10721300</v>
      </c>
      <c r="G1089" s="26" t="s">
        <v>248</v>
      </c>
      <c r="H1089" s="27">
        <v>200000000</v>
      </c>
      <c r="I1089" s="215"/>
      <c r="J1089" s="41">
        <v>876643537</v>
      </c>
      <c r="K1089" s="38">
        <f t="shared" si="18"/>
        <v>1076643537</v>
      </c>
      <c r="L1089" s="199"/>
    </row>
    <row r="1090" spans="1:23" ht="51" x14ac:dyDescent="0.35">
      <c r="A1090" s="54">
        <v>23020114</v>
      </c>
      <c r="B1090" s="436" t="s">
        <v>2891</v>
      </c>
      <c r="C1090" s="54">
        <v>70443</v>
      </c>
      <c r="D1090" s="75">
        <v>130000010106</v>
      </c>
      <c r="E1090" s="56">
        <v>3101</v>
      </c>
      <c r="F1090" s="54">
        <v>10720605</v>
      </c>
      <c r="G1090" s="86" t="s">
        <v>2704</v>
      </c>
      <c r="H1090" s="58">
        <v>21200000</v>
      </c>
      <c r="I1090" s="221"/>
      <c r="J1090" s="87"/>
      <c r="K1090" s="81">
        <f t="shared" si="18"/>
        <v>21200000</v>
      </c>
      <c r="L1090" s="204" t="s">
        <v>2551</v>
      </c>
    </row>
    <row r="1091" spans="1:23" ht="51" hidden="1" x14ac:dyDescent="0.35">
      <c r="A1091" s="23">
        <v>23020114</v>
      </c>
      <c r="B1091" s="436" t="s">
        <v>2891</v>
      </c>
      <c r="C1091" s="23">
        <v>70443</v>
      </c>
      <c r="D1091" s="46">
        <v>150000010104</v>
      </c>
      <c r="E1091" s="25">
        <v>3101</v>
      </c>
      <c r="F1091" s="23">
        <v>10711100</v>
      </c>
      <c r="G1091" s="26" t="s">
        <v>2842</v>
      </c>
      <c r="H1091" s="41">
        <v>133000000</v>
      </c>
      <c r="I1091" s="41"/>
      <c r="J1091" s="41">
        <v>-120000000</v>
      </c>
      <c r="K1091" s="38">
        <f t="shared" si="18"/>
        <v>13000000</v>
      </c>
      <c r="L1091" s="199"/>
    </row>
    <row r="1092" spans="1:23" ht="51" hidden="1" x14ac:dyDescent="0.35">
      <c r="A1092" s="23">
        <v>23020114</v>
      </c>
      <c r="B1092" s="436" t="s">
        <v>2891</v>
      </c>
      <c r="C1092" s="23">
        <v>70443</v>
      </c>
      <c r="D1092" s="46">
        <v>150000010104</v>
      </c>
      <c r="E1092" s="25">
        <v>3101</v>
      </c>
      <c r="F1092" s="23">
        <v>10720600</v>
      </c>
      <c r="G1092" s="26" t="s">
        <v>2843</v>
      </c>
      <c r="H1092" s="41">
        <v>66000000</v>
      </c>
      <c r="I1092" s="41"/>
      <c r="J1092" s="41">
        <v>-40000000</v>
      </c>
      <c r="K1092" s="38">
        <f t="shared" si="18"/>
        <v>26000000</v>
      </c>
      <c r="L1092" s="199"/>
    </row>
    <row r="1093" spans="1:23" ht="76.5" hidden="1" x14ac:dyDescent="0.35">
      <c r="A1093" s="23">
        <v>23020114</v>
      </c>
      <c r="B1093" s="436" t="s">
        <v>2891</v>
      </c>
      <c r="C1093" s="23">
        <v>70443</v>
      </c>
      <c r="D1093" s="46">
        <v>150000010101</v>
      </c>
      <c r="E1093" s="25">
        <v>3101</v>
      </c>
      <c r="F1093" s="23">
        <v>10721300</v>
      </c>
      <c r="G1093" s="47" t="s">
        <v>2798</v>
      </c>
      <c r="H1093" s="41">
        <v>20000000</v>
      </c>
      <c r="I1093" s="342"/>
      <c r="J1093" s="41">
        <v>-15000000</v>
      </c>
      <c r="K1093" s="38">
        <f t="shared" si="18"/>
        <v>5000000</v>
      </c>
      <c r="L1093" s="199"/>
    </row>
    <row r="1094" spans="1:23" ht="51" hidden="1" x14ac:dyDescent="0.35">
      <c r="A1094" s="23">
        <v>23020114</v>
      </c>
      <c r="B1094" s="436" t="s">
        <v>2891</v>
      </c>
      <c r="C1094" s="23">
        <v>70443</v>
      </c>
      <c r="D1094" s="46">
        <v>150000010101</v>
      </c>
      <c r="E1094" s="23">
        <v>3101</v>
      </c>
      <c r="F1094" s="23">
        <v>10731700</v>
      </c>
      <c r="G1094" s="26" t="s">
        <v>2728</v>
      </c>
      <c r="H1094" s="41">
        <v>15000000</v>
      </c>
      <c r="I1094" s="342"/>
      <c r="J1094" s="41">
        <v>-5000000</v>
      </c>
      <c r="K1094" s="38">
        <f t="shared" si="18"/>
        <v>10000000</v>
      </c>
      <c r="L1094" s="199"/>
      <c r="M1094" s="343"/>
    </row>
    <row r="1095" spans="1:23" ht="51" hidden="1" x14ac:dyDescent="0.35">
      <c r="A1095" s="23">
        <v>23020114</v>
      </c>
      <c r="B1095" s="436" t="s">
        <v>2891</v>
      </c>
      <c r="C1095" s="23">
        <v>70443</v>
      </c>
      <c r="D1095" s="46">
        <v>150000010101</v>
      </c>
      <c r="E1095" s="23">
        <v>3101</v>
      </c>
      <c r="F1095" s="23">
        <v>10711200</v>
      </c>
      <c r="G1095" s="26" t="s">
        <v>2729</v>
      </c>
      <c r="H1095" s="41">
        <v>8000000</v>
      </c>
      <c r="I1095" s="342"/>
      <c r="J1095" s="41"/>
      <c r="K1095" s="38">
        <f t="shared" si="18"/>
        <v>8000000</v>
      </c>
      <c r="L1095" s="199"/>
      <c r="M1095" s="343"/>
    </row>
    <row r="1096" spans="1:23" ht="51" hidden="1" x14ac:dyDescent="0.35">
      <c r="A1096" s="23">
        <v>23020114</v>
      </c>
      <c r="B1096" s="436" t="s">
        <v>2891</v>
      </c>
      <c r="C1096" s="23">
        <v>70443</v>
      </c>
      <c r="D1096" s="46">
        <v>150000010101</v>
      </c>
      <c r="E1096" s="25">
        <v>3101</v>
      </c>
      <c r="F1096" s="23">
        <v>10721300</v>
      </c>
      <c r="G1096" s="26" t="s">
        <v>321</v>
      </c>
      <c r="H1096" s="27">
        <v>20000000</v>
      </c>
      <c r="I1096" s="215"/>
      <c r="J1096" s="41">
        <v>-10000000</v>
      </c>
      <c r="K1096" s="38">
        <f t="shared" si="18"/>
        <v>10000000</v>
      </c>
      <c r="L1096" s="199"/>
    </row>
    <row r="1097" spans="1:23" ht="51" hidden="1" x14ac:dyDescent="0.35">
      <c r="A1097" s="284">
        <v>23020114</v>
      </c>
      <c r="B1097" s="436" t="s">
        <v>2891</v>
      </c>
      <c r="C1097" s="284">
        <v>70443</v>
      </c>
      <c r="D1097" s="285">
        <v>150000010101</v>
      </c>
      <c r="E1097" s="286">
        <v>3101</v>
      </c>
      <c r="F1097" s="284">
        <v>10721300</v>
      </c>
      <c r="G1097" s="287" t="s">
        <v>322</v>
      </c>
      <c r="H1097" s="288">
        <v>329000000</v>
      </c>
      <c r="I1097" s="289"/>
      <c r="J1097" s="288">
        <v>300000000</v>
      </c>
      <c r="K1097" s="291">
        <f t="shared" si="18"/>
        <v>629000000</v>
      </c>
      <c r="L1097" s="292"/>
      <c r="M1097" s="293"/>
      <c r="N1097" s="293"/>
      <c r="O1097" s="293"/>
      <c r="P1097" s="293"/>
      <c r="Q1097" s="293"/>
      <c r="R1097" s="293"/>
      <c r="S1097" s="293"/>
      <c r="T1097" s="293"/>
      <c r="U1097" s="293"/>
      <c r="V1097" s="293"/>
      <c r="W1097" s="293"/>
    </row>
    <row r="1098" spans="1:23" ht="51" hidden="1" x14ac:dyDescent="0.35">
      <c r="A1098" s="23">
        <v>23020114</v>
      </c>
      <c r="B1098" s="436" t="s">
        <v>2891</v>
      </c>
      <c r="C1098" s="23">
        <v>70443</v>
      </c>
      <c r="D1098" s="46">
        <v>150000010101</v>
      </c>
      <c r="E1098" s="25">
        <v>3101</v>
      </c>
      <c r="F1098" s="23">
        <v>10712300</v>
      </c>
      <c r="G1098" s="26" t="s">
        <v>323</v>
      </c>
      <c r="H1098" s="27">
        <v>5000000</v>
      </c>
      <c r="I1098" s="215"/>
      <c r="J1098" s="41"/>
      <c r="K1098" s="38">
        <f t="shared" si="18"/>
        <v>5000000</v>
      </c>
      <c r="L1098" s="199"/>
    </row>
    <row r="1099" spans="1:23" ht="51" hidden="1" x14ac:dyDescent="0.35">
      <c r="A1099" s="23">
        <v>23020114</v>
      </c>
      <c r="B1099" s="436" t="s">
        <v>2891</v>
      </c>
      <c r="C1099" s="23">
        <v>70443</v>
      </c>
      <c r="D1099" s="46">
        <v>150000010101</v>
      </c>
      <c r="E1099" s="25">
        <v>3101</v>
      </c>
      <c r="F1099" s="23">
        <v>10712112</v>
      </c>
      <c r="G1099" s="26" t="s">
        <v>324</v>
      </c>
      <c r="H1099" s="27">
        <v>10000000</v>
      </c>
      <c r="I1099" s="215"/>
      <c r="J1099" s="41"/>
      <c r="K1099" s="38">
        <f t="shared" si="18"/>
        <v>10000000</v>
      </c>
      <c r="L1099" s="199"/>
    </row>
    <row r="1100" spans="1:23" ht="51" hidden="1" x14ac:dyDescent="0.35">
      <c r="A1100" s="314">
        <v>23020114</v>
      </c>
      <c r="B1100" s="436" t="s">
        <v>2891</v>
      </c>
      <c r="C1100" s="314">
        <v>70443</v>
      </c>
      <c r="D1100" s="315">
        <v>150000010101</v>
      </c>
      <c r="E1100" s="316">
        <v>3101</v>
      </c>
      <c r="F1100" s="314">
        <v>10720702</v>
      </c>
      <c r="G1100" s="317" t="s">
        <v>325</v>
      </c>
      <c r="H1100" s="324">
        <v>400000000</v>
      </c>
      <c r="I1100" s="325"/>
      <c r="J1100" s="320">
        <v>-300000000</v>
      </c>
      <c r="K1100" s="327">
        <f t="shared" si="18"/>
        <v>100000000</v>
      </c>
      <c r="L1100" s="322"/>
      <c r="M1100" s="323"/>
      <c r="N1100" s="323"/>
      <c r="O1100" s="323"/>
      <c r="P1100" s="323"/>
      <c r="Q1100" s="323"/>
      <c r="R1100" s="323"/>
      <c r="S1100" s="323"/>
      <c r="T1100" s="323"/>
      <c r="U1100" s="323"/>
      <c r="V1100" s="323"/>
      <c r="W1100" s="323"/>
    </row>
    <row r="1101" spans="1:23" ht="51" hidden="1" x14ac:dyDescent="0.35">
      <c r="A1101" s="284">
        <v>23020114</v>
      </c>
      <c r="B1101" s="436" t="s">
        <v>2891</v>
      </c>
      <c r="C1101" s="284">
        <v>70443</v>
      </c>
      <c r="D1101" s="285">
        <v>150000010101</v>
      </c>
      <c r="E1101" s="286">
        <v>3101</v>
      </c>
      <c r="F1101" s="284">
        <v>10720702</v>
      </c>
      <c r="G1101" s="287" t="s">
        <v>326</v>
      </c>
      <c r="H1101" s="288">
        <v>500000000</v>
      </c>
      <c r="I1101" s="289">
        <v>700000000</v>
      </c>
      <c r="J1101" s="290">
        <v>600000000</v>
      </c>
      <c r="K1101" s="291">
        <f t="shared" si="18"/>
        <v>1100000000</v>
      </c>
      <c r="L1101" s="292" t="s">
        <v>327</v>
      </c>
      <c r="M1101" s="293"/>
      <c r="N1101" s="293"/>
      <c r="O1101" s="293"/>
      <c r="P1101" s="293"/>
      <c r="Q1101" s="293"/>
      <c r="R1101" s="293"/>
      <c r="S1101" s="293"/>
      <c r="T1101" s="293"/>
      <c r="U1101" s="293"/>
      <c r="V1101" s="293"/>
      <c r="W1101" s="293"/>
    </row>
    <row r="1102" spans="1:23" ht="51" hidden="1" x14ac:dyDescent="0.35">
      <c r="A1102" s="23">
        <v>23020114</v>
      </c>
      <c r="B1102" s="436" t="s">
        <v>2891</v>
      </c>
      <c r="C1102" s="23">
        <v>70443</v>
      </c>
      <c r="D1102" s="46">
        <v>150000010101</v>
      </c>
      <c r="E1102" s="25">
        <v>3101</v>
      </c>
      <c r="F1102" s="23">
        <v>10721300</v>
      </c>
      <c r="G1102" s="26" t="s">
        <v>328</v>
      </c>
      <c r="H1102" s="27">
        <v>45325533.439999998</v>
      </c>
      <c r="I1102" s="215"/>
      <c r="J1102" s="41">
        <v>-35000000</v>
      </c>
      <c r="K1102" s="38">
        <f t="shared" si="18"/>
        <v>10325533.439999998</v>
      </c>
      <c r="L1102" s="199"/>
    </row>
    <row r="1103" spans="1:23" ht="51" hidden="1" x14ac:dyDescent="0.35">
      <c r="A1103" s="314">
        <v>23020114</v>
      </c>
      <c r="B1103" s="436" t="s">
        <v>2891</v>
      </c>
      <c r="C1103" s="314">
        <v>70443</v>
      </c>
      <c r="D1103" s="315">
        <v>150000010101</v>
      </c>
      <c r="E1103" s="316">
        <v>3101</v>
      </c>
      <c r="F1103" s="314">
        <v>10731607</v>
      </c>
      <c r="G1103" s="317" t="s">
        <v>329</v>
      </c>
      <c r="H1103" s="324">
        <v>100000000</v>
      </c>
      <c r="I1103" s="325"/>
      <c r="J1103" s="320">
        <v>-50000000</v>
      </c>
      <c r="K1103" s="327">
        <f t="shared" si="18"/>
        <v>50000000</v>
      </c>
      <c r="L1103" s="322"/>
      <c r="M1103" s="323"/>
      <c r="N1103" s="323"/>
      <c r="O1103" s="323"/>
      <c r="P1103" s="323"/>
      <c r="Q1103" s="323"/>
      <c r="R1103" s="323"/>
      <c r="S1103" s="323"/>
      <c r="T1103" s="323"/>
      <c r="U1103" s="323"/>
      <c r="V1103" s="323"/>
      <c r="W1103" s="323"/>
    </row>
    <row r="1104" spans="1:23" ht="51" hidden="1" x14ac:dyDescent="0.35">
      <c r="A1104" s="23">
        <v>23020114</v>
      </c>
      <c r="B1104" s="436" t="s">
        <v>2891</v>
      </c>
      <c r="C1104" s="23">
        <v>70443</v>
      </c>
      <c r="D1104" s="46">
        <v>150000010101</v>
      </c>
      <c r="E1104" s="25">
        <v>3101</v>
      </c>
      <c r="F1104" s="23">
        <v>10720503</v>
      </c>
      <c r="G1104" s="26" t="s">
        <v>330</v>
      </c>
      <c r="H1104" s="27">
        <v>1000000</v>
      </c>
      <c r="I1104" s="215"/>
      <c r="J1104" s="41"/>
      <c r="K1104" s="38">
        <f t="shared" ref="K1104:K1167" si="19">SUM(H1104,J1104)</f>
        <v>1000000</v>
      </c>
      <c r="L1104" s="199"/>
    </row>
    <row r="1105" spans="1:23" ht="51" hidden="1" x14ac:dyDescent="0.35">
      <c r="A1105" s="23">
        <v>23020114</v>
      </c>
      <c r="B1105" s="436" t="s">
        <v>2891</v>
      </c>
      <c r="C1105" s="23">
        <v>70443</v>
      </c>
      <c r="D1105" s="46">
        <v>150000010101</v>
      </c>
      <c r="E1105" s="25">
        <v>3101</v>
      </c>
      <c r="F1105" s="23">
        <v>10720503</v>
      </c>
      <c r="G1105" s="26" t="s">
        <v>331</v>
      </c>
      <c r="H1105" s="27">
        <v>1000000</v>
      </c>
      <c r="I1105" s="215"/>
      <c r="J1105" s="41"/>
      <c r="K1105" s="38">
        <f t="shared" si="19"/>
        <v>1000000</v>
      </c>
      <c r="L1105" s="199"/>
    </row>
    <row r="1106" spans="1:23" ht="51" hidden="1" x14ac:dyDescent="0.35">
      <c r="A1106" s="284">
        <v>23020114</v>
      </c>
      <c r="B1106" s="436" t="s">
        <v>2891</v>
      </c>
      <c r="C1106" s="284">
        <v>70443</v>
      </c>
      <c r="D1106" s="285">
        <v>150000010101</v>
      </c>
      <c r="E1106" s="286">
        <v>3101</v>
      </c>
      <c r="F1106" s="284">
        <v>10731900</v>
      </c>
      <c r="G1106" s="287" t="s">
        <v>332</v>
      </c>
      <c r="H1106" s="288">
        <v>1000000</v>
      </c>
      <c r="I1106" s="289"/>
      <c r="J1106" s="290">
        <v>300000000</v>
      </c>
      <c r="K1106" s="291">
        <f t="shared" si="19"/>
        <v>301000000</v>
      </c>
      <c r="L1106" s="292"/>
      <c r="M1106" s="293"/>
      <c r="N1106" s="293"/>
      <c r="O1106" s="293"/>
      <c r="P1106" s="293"/>
      <c r="Q1106" s="293"/>
      <c r="R1106" s="293"/>
      <c r="S1106" s="293"/>
      <c r="T1106" s="293"/>
      <c r="U1106" s="293"/>
      <c r="V1106" s="293"/>
      <c r="W1106" s="293"/>
    </row>
    <row r="1107" spans="1:23" ht="51" hidden="1" x14ac:dyDescent="0.35">
      <c r="A1107" s="23">
        <v>23020114</v>
      </c>
      <c r="B1107" s="436" t="s">
        <v>2891</v>
      </c>
      <c r="C1107" s="23">
        <v>70443</v>
      </c>
      <c r="D1107" s="46">
        <v>150000010101</v>
      </c>
      <c r="E1107" s="25">
        <v>3101</v>
      </c>
      <c r="F1107" s="23">
        <v>10721300</v>
      </c>
      <c r="G1107" s="26" t="s">
        <v>333</v>
      </c>
      <c r="H1107" s="27">
        <v>50000000</v>
      </c>
      <c r="I1107" s="215"/>
      <c r="J1107" s="41">
        <v>-30000000</v>
      </c>
      <c r="K1107" s="38">
        <f t="shared" si="19"/>
        <v>20000000</v>
      </c>
      <c r="L1107" s="199"/>
    </row>
    <row r="1108" spans="1:23" ht="76.5" hidden="1" x14ac:dyDescent="0.35">
      <c r="A1108" s="284">
        <v>23020114</v>
      </c>
      <c r="B1108" s="436" t="s">
        <v>2891</v>
      </c>
      <c r="C1108" s="284">
        <v>70443</v>
      </c>
      <c r="D1108" s="285">
        <v>150000010101</v>
      </c>
      <c r="E1108" s="286">
        <v>3101</v>
      </c>
      <c r="F1108" s="284">
        <v>10721300</v>
      </c>
      <c r="G1108" s="287" t="s">
        <v>2724</v>
      </c>
      <c r="H1108" s="288">
        <v>400000000</v>
      </c>
      <c r="I1108" s="289"/>
      <c r="J1108" s="288"/>
      <c r="K1108" s="303">
        <f t="shared" si="19"/>
        <v>400000000</v>
      </c>
      <c r="L1108" s="292"/>
      <c r="M1108" s="293"/>
      <c r="N1108" s="293"/>
      <c r="O1108" s="293"/>
      <c r="P1108" s="293"/>
      <c r="Q1108" s="293"/>
      <c r="R1108" s="293"/>
      <c r="S1108" s="293"/>
      <c r="T1108" s="293"/>
      <c r="U1108" s="293"/>
      <c r="V1108" s="293"/>
      <c r="W1108" s="293"/>
    </row>
    <row r="1109" spans="1:23" ht="51" hidden="1" x14ac:dyDescent="0.35">
      <c r="A1109" s="314">
        <v>23020114</v>
      </c>
      <c r="B1109" s="436" t="s">
        <v>2891</v>
      </c>
      <c r="C1109" s="314">
        <v>70443</v>
      </c>
      <c r="D1109" s="315">
        <v>150000010101</v>
      </c>
      <c r="E1109" s="316">
        <v>3101</v>
      </c>
      <c r="F1109" s="314">
        <v>10721300</v>
      </c>
      <c r="G1109" s="317" t="s">
        <v>334</v>
      </c>
      <c r="H1109" s="324">
        <v>20000000</v>
      </c>
      <c r="I1109" s="325"/>
      <c r="J1109" s="320">
        <v>-10000000</v>
      </c>
      <c r="K1109" s="327">
        <f t="shared" si="19"/>
        <v>10000000</v>
      </c>
      <c r="L1109" s="322"/>
      <c r="M1109" s="323"/>
      <c r="N1109" s="323"/>
      <c r="O1109" s="323"/>
      <c r="P1109" s="323"/>
      <c r="Q1109" s="323"/>
      <c r="R1109" s="323"/>
      <c r="S1109" s="323"/>
      <c r="T1109" s="323"/>
      <c r="U1109" s="323"/>
      <c r="V1109" s="323"/>
      <c r="W1109" s="323"/>
    </row>
    <row r="1110" spans="1:23" ht="51" hidden="1" x14ac:dyDescent="0.35">
      <c r="A1110" s="23">
        <v>23020114</v>
      </c>
      <c r="B1110" s="436" t="s">
        <v>2891</v>
      </c>
      <c r="C1110" s="23">
        <v>70443</v>
      </c>
      <c r="D1110" s="46">
        <v>150000010101</v>
      </c>
      <c r="E1110" s="25">
        <v>3101</v>
      </c>
      <c r="F1110" s="23">
        <v>10721300</v>
      </c>
      <c r="G1110" s="28" t="s">
        <v>335</v>
      </c>
      <c r="H1110" s="29">
        <v>3000000</v>
      </c>
      <c r="I1110" s="217"/>
      <c r="J1110" s="40"/>
      <c r="K1110" s="38">
        <f t="shared" si="19"/>
        <v>3000000</v>
      </c>
      <c r="L1110" s="199"/>
    </row>
    <row r="1111" spans="1:23" ht="51" hidden="1" x14ac:dyDescent="0.35">
      <c r="A1111" s="34">
        <v>23020114</v>
      </c>
      <c r="B1111" s="436" t="s">
        <v>2891</v>
      </c>
      <c r="C1111" s="34">
        <v>70443</v>
      </c>
      <c r="D1111" s="49">
        <v>150000010101</v>
      </c>
      <c r="E1111" s="36">
        <v>3101</v>
      </c>
      <c r="F1111" s="34">
        <v>10721300</v>
      </c>
      <c r="G1111" s="37" t="s">
        <v>336</v>
      </c>
      <c r="H1111" s="38">
        <v>250000000</v>
      </c>
      <c r="I1111" s="218">
        <v>163121354.87</v>
      </c>
      <c r="J1111" s="38"/>
      <c r="K1111" s="38">
        <f t="shared" si="19"/>
        <v>250000000</v>
      </c>
      <c r="L1111" s="198"/>
    </row>
    <row r="1112" spans="1:23" ht="76.5" hidden="1" x14ac:dyDescent="0.35">
      <c r="A1112" s="23">
        <v>23020114</v>
      </c>
      <c r="B1112" s="436" t="s">
        <v>2891</v>
      </c>
      <c r="C1112" s="23">
        <v>70443</v>
      </c>
      <c r="D1112" s="46">
        <v>150000010101</v>
      </c>
      <c r="E1112" s="25">
        <v>3101</v>
      </c>
      <c r="F1112" s="23">
        <v>10731600</v>
      </c>
      <c r="G1112" s="26" t="s">
        <v>337</v>
      </c>
      <c r="H1112" s="27">
        <v>400000000</v>
      </c>
      <c r="I1112" s="215">
        <v>357824839.85000002</v>
      </c>
      <c r="J1112" s="27">
        <v>500000000</v>
      </c>
      <c r="K1112" s="38">
        <f t="shared" si="19"/>
        <v>900000000</v>
      </c>
      <c r="L1112" s="199"/>
    </row>
    <row r="1113" spans="1:23" ht="76.5" hidden="1" x14ac:dyDescent="0.35">
      <c r="A1113" s="23">
        <v>23020114</v>
      </c>
      <c r="B1113" s="436" t="s">
        <v>2891</v>
      </c>
      <c r="C1113" s="23">
        <v>70443</v>
      </c>
      <c r="D1113" s="46">
        <v>150000010101</v>
      </c>
      <c r="E1113" s="25">
        <v>3101</v>
      </c>
      <c r="F1113" s="23">
        <v>10712113</v>
      </c>
      <c r="G1113" s="26" t="s">
        <v>338</v>
      </c>
      <c r="H1113" s="27">
        <v>20000000</v>
      </c>
      <c r="I1113" s="215"/>
      <c r="J1113" s="337">
        <v>-10000000</v>
      </c>
      <c r="K1113" s="38">
        <f t="shared" si="19"/>
        <v>10000000</v>
      </c>
      <c r="L1113" s="199"/>
    </row>
    <row r="1114" spans="1:23" ht="76.5" hidden="1" x14ac:dyDescent="0.35">
      <c r="A1114" s="23">
        <v>23020114</v>
      </c>
      <c r="B1114" s="436" t="s">
        <v>2891</v>
      </c>
      <c r="C1114" s="23">
        <v>70443</v>
      </c>
      <c r="D1114" s="46">
        <v>150000010101</v>
      </c>
      <c r="E1114" s="25">
        <v>3101</v>
      </c>
      <c r="F1114" s="23">
        <v>10720413</v>
      </c>
      <c r="G1114" s="26" t="s">
        <v>339</v>
      </c>
      <c r="H1114" s="27">
        <v>20000000</v>
      </c>
      <c r="I1114" s="215"/>
      <c r="J1114" s="337">
        <v>-10000000</v>
      </c>
      <c r="K1114" s="38">
        <f t="shared" si="19"/>
        <v>10000000</v>
      </c>
      <c r="L1114" s="199"/>
    </row>
    <row r="1115" spans="1:23" ht="51" hidden="1" x14ac:dyDescent="0.35">
      <c r="A1115" s="284">
        <v>23020114</v>
      </c>
      <c r="B1115" s="436" t="s">
        <v>2891</v>
      </c>
      <c r="C1115" s="284">
        <v>70443</v>
      </c>
      <c r="D1115" s="285">
        <v>150000010101</v>
      </c>
      <c r="E1115" s="286">
        <v>3101</v>
      </c>
      <c r="F1115" s="284">
        <v>10721300</v>
      </c>
      <c r="G1115" s="287" t="s">
        <v>340</v>
      </c>
      <c r="H1115" s="288">
        <v>400000000</v>
      </c>
      <c r="I1115" s="289"/>
      <c r="J1115" s="288">
        <v>200000000</v>
      </c>
      <c r="K1115" s="291">
        <f t="shared" si="19"/>
        <v>600000000</v>
      </c>
      <c r="L1115" s="292"/>
      <c r="M1115" s="293"/>
      <c r="N1115" s="293"/>
      <c r="O1115" s="293"/>
      <c r="P1115" s="293"/>
      <c r="Q1115" s="293"/>
      <c r="R1115" s="293"/>
      <c r="S1115" s="293"/>
      <c r="T1115" s="293"/>
      <c r="U1115" s="293"/>
      <c r="V1115" s="293"/>
      <c r="W1115" s="293"/>
    </row>
    <row r="1116" spans="1:23" ht="51" hidden="1" x14ac:dyDescent="0.35">
      <c r="A1116" s="23">
        <v>23020114</v>
      </c>
      <c r="B1116" s="436" t="s">
        <v>2891</v>
      </c>
      <c r="C1116" s="23">
        <v>70443</v>
      </c>
      <c r="D1116" s="46">
        <v>150000010101</v>
      </c>
      <c r="E1116" s="25">
        <v>3101</v>
      </c>
      <c r="F1116" s="23">
        <v>10721300</v>
      </c>
      <c r="G1116" s="26" t="s">
        <v>341</v>
      </c>
      <c r="H1116" s="27">
        <v>20000000</v>
      </c>
      <c r="I1116" s="215"/>
      <c r="J1116" s="337">
        <v>-10000000</v>
      </c>
      <c r="K1116" s="38">
        <f t="shared" si="19"/>
        <v>10000000</v>
      </c>
      <c r="L1116" s="199"/>
    </row>
    <row r="1117" spans="1:23" ht="51" hidden="1" x14ac:dyDescent="0.35">
      <c r="A1117" s="284">
        <v>23020114</v>
      </c>
      <c r="B1117" s="436" t="s">
        <v>2891</v>
      </c>
      <c r="C1117" s="284">
        <v>70443</v>
      </c>
      <c r="D1117" s="285">
        <v>150000010101</v>
      </c>
      <c r="E1117" s="286">
        <v>3101</v>
      </c>
      <c r="F1117" s="284">
        <v>10720511</v>
      </c>
      <c r="G1117" s="287" t="s">
        <v>342</v>
      </c>
      <c r="H1117" s="288">
        <v>300000000</v>
      </c>
      <c r="I1117" s="289"/>
      <c r="J1117" s="290">
        <v>100000000</v>
      </c>
      <c r="K1117" s="303">
        <f t="shared" si="19"/>
        <v>400000000</v>
      </c>
      <c r="L1117" s="292"/>
      <c r="M1117" s="293"/>
      <c r="N1117" s="293"/>
      <c r="O1117" s="293"/>
      <c r="P1117" s="293"/>
      <c r="Q1117" s="293"/>
      <c r="R1117" s="293"/>
      <c r="S1117" s="293"/>
      <c r="T1117" s="293"/>
      <c r="U1117" s="293"/>
      <c r="V1117" s="293"/>
      <c r="W1117" s="293"/>
    </row>
    <row r="1118" spans="1:23" ht="51" hidden="1" x14ac:dyDescent="0.35">
      <c r="A1118" s="284">
        <v>23020114</v>
      </c>
      <c r="B1118" s="436" t="s">
        <v>2891</v>
      </c>
      <c r="C1118" s="284">
        <v>70443</v>
      </c>
      <c r="D1118" s="285">
        <v>150000010101</v>
      </c>
      <c r="E1118" s="286">
        <v>3101</v>
      </c>
      <c r="F1118" s="284">
        <v>10721300</v>
      </c>
      <c r="G1118" s="287" t="s">
        <v>343</v>
      </c>
      <c r="H1118" s="288">
        <v>300000000</v>
      </c>
      <c r="I1118" s="289"/>
      <c r="J1118" s="290">
        <v>700000000</v>
      </c>
      <c r="K1118" s="291">
        <f t="shared" si="19"/>
        <v>1000000000</v>
      </c>
      <c r="L1118" s="292"/>
      <c r="M1118" s="293"/>
      <c r="N1118" s="293"/>
      <c r="O1118" s="293"/>
      <c r="P1118" s="293"/>
      <c r="Q1118" s="293"/>
      <c r="R1118" s="293"/>
      <c r="S1118" s="293"/>
      <c r="T1118" s="293"/>
      <c r="U1118" s="293"/>
      <c r="V1118" s="293"/>
      <c r="W1118" s="293"/>
    </row>
    <row r="1119" spans="1:23" ht="51" hidden="1" x14ac:dyDescent="0.35">
      <c r="A1119" s="23">
        <v>23020114</v>
      </c>
      <c r="B1119" s="436" t="s">
        <v>2891</v>
      </c>
      <c r="C1119" s="23">
        <v>70443</v>
      </c>
      <c r="D1119" s="46">
        <v>150000010101</v>
      </c>
      <c r="E1119" s="25">
        <v>3101</v>
      </c>
      <c r="F1119" s="23">
        <v>10711202</v>
      </c>
      <c r="G1119" s="26" t="s">
        <v>344</v>
      </c>
      <c r="H1119" s="27">
        <v>300000000</v>
      </c>
      <c r="I1119" s="215"/>
      <c r="J1119" s="41">
        <v>-200000000</v>
      </c>
      <c r="K1119" s="53">
        <f t="shared" si="19"/>
        <v>100000000</v>
      </c>
      <c r="L1119" s="199"/>
    </row>
    <row r="1120" spans="1:23" ht="76.5" hidden="1" x14ac:dyDescent="0.35">
      <c r="A1120" s="284">
        <v>23020114</v>
      </c>
      <c r="B1120" s="436" t="s">
        <v>2891</v>
      </c>
      <c r="C1120" s="284">
        <v>70443</v>
      </c>
      <c r="D1120" s="285">
        <v>150000010101</v>
      </c>
      <c r="E1120" s="286">
        <v>3101</v>
      </c>
      <c r="F1120" s="284">
        <v>10721300</v>
      </c>
      <c r="G1120" s="287" t="s">
        <v>345</v>
      </c>
      <c r="H1120" s="288">
        <v>300000000</v>
      </c>
      <c r="I1120" s="289"/>
      <c r="J1120" s="290">
        <v>200000000</v>
      </c>
      <c r="K1120" s="297">
        <f t="shared" si="19"/>
        <v>500000000</v>
      </c>
      <c r="L1120" s="292"/>
      <c r="M1120" s="293"/>
      <c r="N1120" s="293"/>
      <c r="O1120" s="293"/>
      <c r="P1120" s="293"/>
      <c r="Q1120" s="293"/>
      <c r="R1120" s="293"/>
      <c r="S1120" s="293"/>
      <c r="T1120" s="293"/>
      <c r="U1120" s="293"/>
      <c r="V1120" s="293"/>
      <c r="W1120" s="293"/>
    </row>
    <row r="1121" spans="1:23" ht="51" hidden="1" x14ac:dyDescent="0.35">
      <c r="A1121" s="23">
        <v>23020114</v>
      </c>
      <c r="B1121" s="436" t="s">
        <v>2891</v>
      </c>
      <c r="C1121" s="23">
        <v>70443</v>
      </c>
      <c r="D1121" s="46">
        <v>150000010101</v>
      </c>
      <c r="E1121" s="25">
        <v>3101</v>
      </c>
      <c r="F1121" s="23">
        <v>10721300</v>
      </c>
      <c r="G1121" s="26" t="s">
        <v>346</v>
      </c>
      <c r="H1121" s="27">
        <v>30000000</v>
      </c>
      <c r="I1121" s="215"/>
      <c r="J1121" s="41">
        <v>-20000000</v>
      </c>
      <c r="K1121" s="53">
        <f t="shared" si="19"/>
        <v>10000000</v>
      </c>
      <c r="L1121" s="199"/>
    </row>
    <row r="1122" spans="1:23" ht="51" hidden="1" x14ac:dyDescent="0.35">
      <c r="A1122" s="284">
        <v>23020114</v>
      </c>
      <c r="B1122" s="436" t="s">
        <v>2891</v>
      </c>
      <c r="C1122" s="284">
        <v>70443</v>
      </c>
      <c r="D1122" s="285">
        <v>150000010101</v>
      </c>
      <c r="E1122" s="286">
        <v>3101</v>
      </c>
      <c r="F1122" s="284">
        <v>10731909</v>
      </c>
      <c r="G1122" s="287" t="s">
        <v>347</v>
      </c>
      <c r="H1122" s="288">
        <v>300000000</v>
      </c>
      <c r="I1122" s="289"/>
      <c r="J1122" s="290"/>
      <c r="K1122" s="297">
        <f t="shared" si="19"/>
        <v>300000000</v>
      </c>
      <c r="L1122" s="292"/>
      <c r="M1122" s="293"/>
      <c r="N1122" s="293"/>
      <c r="O1122" s="293"/>
      <c r="P1122" s="293"/>
      <c r="Q1122" s="293"/>
      <c r="R1122" s="293"/>
      <c r="S1122" s="293"/>
      <c r="T1122" s="293"/>
      <c r="U1122" s="293"/>
      <c r="V1122" s="293"/>
      <c r="W1122" s="293"/>
    </row>
    <row r="1123" spans="1:23" ht="51" hidden="1" x14ac:dyDescent="0.35">
      <c r="A1123" s="284">
        <v>23020114</v>
      </c>
      <c r="B1123" s="436" t="s">
        <v>2891</v>
      </c>
      <c r="C1123" s="284">
        <v>70443</v>
      </c>
      <c r="D1123" s="285">
        <v>150000010101</v>
      </c>
      <c r="E1123" s="286">
        <v>3101</v>
      </c>
      <c r="F1123" s="284">
        <v>10730104</v>
      </c>
      <c r="G1123" s="287" t="s">
        <v>348</v>
      </c>
      <c r="H1123" s="288">
        <v>300000000</v>
      </c>
      <c r="I1123" s="289"/>
      <c r="J1123" s="290"/>
      <c r="K1123" s="297">
        <f t="shared" si="19"/>
        <v>300000000</v>
      </c>
      <c r="L1123" s="292"/>
      <c r="M1123" s="293"/>
      <c r="N1123" s="293"/>
      <c r="O1123" s="293"/>
      <c r="P1123" s="293"/>
      <c r="Q1123" s="293"/>
      <c r="R1123" s="293"/>
      <c r="S1123" s="293"/>
      <c r="T1123" s="293"/>
      <c r="U1123" s="293"/>
      <c r="V1123" s="293"/>
      <c r="W1123" s="293"/>
    </row>
    <row r="1124" spans="1:23" ht="51" hidden="1" x14ac:dyDescent="0.35">
      <c r="A1124" s="284">
        <v>23020114</v>
      </c>
      <c r="B1124" s="436" t="s">
        <v>2891</v>
      </c>
      <c r="C1124" s="284">
        <v>70443</v>
      </c>
      <c r="D1124" s="285">
        <v>150000010101</v>
      </c>
      <c r="E1124" s="286">
        <v>3101</v>
      </c>
      <c r="F1124" s="284">
        <v>10720704</v>
      </c>
      <c r="G1124" s="287" t="s">
        <v>2102</v>
      </c>
      <c r="H1124" s="288">
        <v>500000000</v>
      </c>
      <c r="I1124" s="289"/>
      <c r="J1124" s="290">
        <v>500000000</v>
      </c>
      <c r="K1124" s="294">
        <f t="shared" si="19"/>
        <v>1000000000</v>
      </c>
      <c r="L1124" s="292"/>
      <c r="M1124" s="293"/>
      <c r="N1124" s="293"/>
      <c r="O1124" s="293"/>
      <c r="P1124" s="293"/>
      <c r="Q1124" s="293"/>
      <c r="R1124" s="293"/>
      <c r="S1124" s="293"/>
      <c r="T1124" s="293"/>
      <c r="U1124" s="293"/>
      <c r="V1124" s="293"/>
      <c r="W1124" s="293"/>
    </row>
    <row r="1125" spans="1:23" ht="51" hidden="1" x14ac:dyDescent="0.35">
      <c r="A1125" s="284">
        <v>23020114</v>
      </c>
      <c r="B1125" s="436" t="s">
        <v>2891</v>
      </c>
      <c r="C1125" s="284">
        <v>70443</v>
      </c>
      <c r="D1125" s="285">
        <v>150000010101</v>
      </c>
      <c r="E1125" s="286">
        <v>3101</v>
      </c>
      <c r="F1125" s="284">
        <v>10712207</v>
      </c>
      <c r="G1125" s="287" t="s">
        <v>349</v>
      </c>
      <c r="H1125" s="288">
        <v>300000000</v>
      </c>
      <c r="I1125" s="289"/>
      <c r="J1125" s="290">
        <v>579412083</v>
      </c>
      <c r="K1125" s="297">
        <f t="shared" si="19"/>
        <v>879412083</v>
      </c>
      <c r="L1125" s="292"/>
      <c r="M1125" s="293"/>
      <c r="N1125" s="293"/>
      <c r="O1125" s="293"/>
      <c r="P1125" s="293"/>
      <c r="Q1125" s="293"/>
      <c r="R1125" s="293"/>
      <c r="S1125" s="293"/>
      <c r="T1125" s="293"/>
      <c r="U1125" s="293"/>
      <c r="V1125" s="293"/>
      <c r="W1125" s="293"/>
    </row>
    <row r="1126" spans="1:23" ht="51" hidden="1" x14ac:dyDescent="0.35">
      <c r="A1126" s="23">
        <v>23020114</v>
      </c>
      <c r="B1126" s="436" t="s">
        <v>2891</v>
      </c>
      <c r="C1126" s="23">
        <v>70443</v>
      </c>
      <c r="D1126" s="46">
        <v>150000010101</v>
      </c>
      <c r="E1126" s="25">
        <v>3101</v>
      </c>
      <c r="F1126" s="23">
        <v>10720514</v>
      </c>
      <c r="G1126" s="26" t="s">
        <v>350</v>
      </c>
      <c r="H1126" s="27">
        <v>20000000</v>
      </c>
      <c r="I1126" s="215"/>
      <c r="J1126" s="41">
        <v>-10000000</v>
      </c>
      <c r="K1126" s="44">
        <f t="shared" si="19"/>
        <v>10000000</v>
      </c>
      <c r="L1126" s="199"/>
    </row>
    <row r="1127" spans="1:23" ht="51" hidden="1" x14ac:dyDescent="0.35">
      <c r="A1127" s="23">
        <v>23020114</v>
      </c>
      <c r="B1127" s="436" t="s">
        <v>2891</v>
      </c>
      <c r="C1127" s="23">
        <v>70443</v>
      </c>
      <c r="D1127" s="46">
        <v>150000010101</v>
      </c>
      <c r="E1127" s="25">
        <v>3101</v>
      </c>
      <c r="F1127" s="23">
        <v>10730203</v>
      </c>
      <c r="G1127" s="26" t="s">
        <v>351</v>
      </c>
      <c r="H1127" s="27">
        <v>20000000</v>
      </c>
      <c r="I1127" s="215"/>
      <c r="J1127" s="41">
        <v>-10000000</v>
      </c>
      <c r="K1127" s="44">
        <f t="shared" si="19"/>
        <v>10000000</v>
      </c>
      <c r="L1127" s="199"/>
    </row>
    <row r="1128" spans="1:23" ht="51" hidden="1" x14ac:dyDescent="0.35">
      <c r="A1128" s="284">
        <v>23020114</v>
      </c>
      <c r="B1128" s="436" t="s">
        <v>2891</v>
      </c>
      <c r="C1128" s="284">
        <v>70443</v>
      </c>
      <c r="D1128" s="285">
        <v>150000010101</v>
      </c>
      <c r="E1128" s="286">
        <v>3101</v>
      </c>
      <c r="F1128" s="284">
        <v>10721306</v>
      </c>
      <c r="G1128" s="287" t="s">
        <v>352</v>
      </c>
      <c r="H1128" s="288">
        <v>500000000</v>
      </c>
      <c r="I1128" s="289"/>
      <c r="J1128" s="288">
        <v>100000000</v>
      </c>
      <c r="K1128" s="298">
        <f t="shared" si="19"/>
        <v>600000000</v>
      </c>
      <c r="L1128" s="292"/>
      <c r="M1128" s="293"/>
      <c r="N1128" s="293"/>
      <c r="O1128" s="293"/>
      <c r="P1128" s="293"/>
      <c r="Q1128" s="293"/>
      <c r="R1128" s="293"/>
      <c r="S1128" s="293"/>
      <c r="T1128" s="293"/>
      <c r="U1128" s="293"/>
      <c r="V1128" s="293"/>
      <c r="W1128" s="293"/>
    </row>
    <row r="1129" spans="1:23" ht="76.5" hidden="1" x14ac:dyDescent="0.35">
      <c r="A1129" s="23">
        <v>23020114</v>
      </c>
      <c r="B1129" s="436" t="s">
        <v>2891</v>
      </c>
      <c r="C1129" s="23">
        <v>70443</v>
      </c>
      <c r="D1129" s="46">
        <v>150000010101</v>
      </c>
      <c r="E1129" s="25">
        <v>3101</v>
      </c>
      <c r="F1129" s="23">
        <v>10721300</v>
      </c>
      <c r="G1129" s="26" t="s">
        <v>353</v>
      </c>
      <c r="H1129" s="27">
        <v>1000000</v>
      </c>
      <c r="I1129" s="215"/>
      <c r="J1129" s="41"/>
      <c r="K1129" s="44">
        <f t="shared" si="19"/>
        <v>1000000</v>
      </c>
      <c r="L1129" s="199"/>
    </row>
    <row r="1130" spans="1:23" ht="51" hidden="1" x14ac:dyDescent="0.35">
      <c r="A1130" s="23">
        <v>23020114</v>
      </c>
      <c r="B1130" s="436" t="s">
        <v>2891</v>
      </c>
      <c r="C1130" s="23">
        <v>70443</v>
      </c>
      <c r="D1130" s="46">
        <v>150000010101</v>
      </c>
      <c r="E1130" s="25">
        <v>3101</v>
      </c>
      <c r="F1130" s="23">
        <v>10711110</v>
      </c>
      <c r="G1130" s="26" t="s">
        <v>354</v>
      </c>
      <c r="H1130" s="27">
        <v>1000000</v>
      </c>
      <c r="I1130" s="215"/>
      <c r="J1130" s="41"/>
      <c r="K1130" s="44">
        <f t="shared" si="19"/>
        <v>1000000</v>
      </c>
      <c r="L1130" s="199"/>
    </row>
    <row r="1131" spans="1:23" hidden="1" x14ac:dyDescent="0.35">
      <c r="A1131" s="34">
        <v>23020114</v>
      </c>
      <c r="B1131" s="436" t="s">
        <v>2891</v>
      </c>
      <c r="C1131" s="34">
        <v>70443</v>
      </c>
      <c r="D1131" s="49">
        <v>150000010101</v>
      </c>
      <c r="E1131" s="36">
        <v>3101</v>
      </c>
      <c r="F1131" s="34">
        <v>10721300</v>
      </c>
      <c r="G1131" s="37" t="s">
        <v>355</v>
      </c>
      <c r="H1131" s="38">
        <v>30000000</v>
      </c>
      <c r="I1131" s="218"/>
      <c r="J1131" s="44">
        <v>-20000000</v>
      </c>
      <c r="K1131" s="44">
        <f t="shared" si="19"/>
        <v>10000000</v>
      </c>
      <c r="L1131" s="198"/>
    </row>
    <row r="1132" spans="1:23" ht="51" hidden="1" x14ac:dyDescent="0.35">
      <c r="A1132" s="284">
        <v>23020114</v>
      </c>
      <c r="B1132" s="436" t="s">
        <v>2891</v>
      </c>
      <c r="C1132" s="284">
        <v>70443</v>
      </c>
      <c r="D1132" s="285">
        <v>150000010101</v>
      </c>
      <c r="E1132" s="286">
        <v>3101</v>
      </c>
      <c r="F1132" s="284">
        <v>10711106</v>
      </c>
      <c r="G1132" s="287" t="s">
        <v>356</v>
      </c>
      <c r="H1132" s="288">
        <v>1000000</v>
      </c>
      <c r="I1132" s="289"/>
      <c r="J1132" s="290">
        <v>250000000</v>
      </c>
      <c r="K1132" s="297">
        <f t="shared" si="19"/>
        <v>251000000</v>
      </c>
      <c r="L1132" s="292"/>
      <c r="M1132" s="293"/>
      <c r="N1132" s="293"/>
      <c r="O1132" s="293"/>
      <c r="P1132" s="293"/>
      <c r="Q1132" s="293"/>
      <c r="R1132" s="293"/>
      <c r="S1132" s="293"/>
      <c r="T1132" s="293"/>
      <c r="U1132" s="293"/>
      <c r="V1132" s="293"/>
      <c r="W1132" s="293"/>
    </row>
    <row r="1133" spans="1:23" ht="51" hidden="1" x14ac:dyDescent="0.35">
      <c r="A1133" s="23">
        <v>23020114</v>
      </c>
      <c r="B1133" s="436" t="s">
        <v>2891</v>
      </c>
      <c r="C1133" s="23">
        <v>70443</v>
      </c>
      <c r="D1133" s="46">
        <v>150000010101</v>
      </c>
      <c r="E1133" s="25">
        <v>3101</v>
      </c>
      <c r="F1133" s="23">
        <v>10731901</v>
      </c>
      <c r="G1133" s="26" t="s">
        <v>357</v>
      </c>
      <c r="H1133" s="27">
        <v>50000000</v>
      </c>
      <c r="I1133" s="215"/>
      <c r="J1133" s="41">
        <v>-30000000</v>
      </c>
      <c r="K1133" s="44">
        <f t="shared" si="19"/>
        <v>20000000</v>
      </c>
      <c r="L1133" s="199"/>
    </row>
    <row r="1134" spans="1:23" ht="51" hidden="1" x14ac:dyDescent="0.35">
      <c r="A1134" s="314">
        <v>23020114</v>
      </c>
      <c r="B1134" s="436" t="s">
        <v>2891</v>
      </c>
      <c r="C1134" s="314">
        <v>70443</v>
      </c>
      <c r="D1134" s="315">
        <v>150000010101</v>
      </c>
      <c r="E1134" s="316">
        <v>3101</v>
      </c>
      <c r="F1134" s="314">
        <v>10731406</v>
      </c>
      <c r="G1134" s="317" t="s">
        <v>358</v>
      </c>
      <c r="H1134" s="324">
        <v>200000000</v>
      </c>
      <c r="I1134" s="325"/>
      <c r="J1134" s="320">
        <v>-150000000</v>
      </c>
      <c r="K1134" s="326">
        <f t="shared" si="19"/>
        <v>50000000</v>
      </c>
      <c r="L1134" s="322"/>
      <c r="M1134" s="323"/>
      <c r="N1134" s="323"/>
      <c r="O1134" s="323"/>
      <c r="P1134" s="323"/>
      <c r="Q1134" s="323"/>
      <c r="R1134" s="323"/>
      <c r="S1134" s="323"/>
      <c r="T1134" s="323"/>
      <c r="U1134" s="323"/>
      <c r="V1134" s="323"/>
      <c r="W1134" s="323"/>
    </row>
    <row r="1135" spans="1:23" ht="51" hidden="1" x14ac:dyDescent="0.35">
      <c r="A1135" s="23">
        <v>23020114</v>
      </c>
      <c r="B1135" s="436" t="s">
        <v>2891</v>
      </c>
      <c r="C1135" s="23">
        <v>70443</v>
      </c>
      <c r="D1135" s="46">
        <v>150000010101</v>
      </c>
      <c r="E1135" s="25">
        <v>3101</v>
      </c>
      <c r="F1135" s="23">
        <v>10731904</v>
      </c>
      <c r="G1135" s="26" t="s">
        <v>359</v>
      </c>
      <c r="H1135" s="27">
        <v>1000000</v>
      </c>
      <c r="I1135" s="215"/>
      <c r="J1135" s="41"/>
      <c r="K1135" s="53">
        <f t="shared" si="19"/>
        <v>1000000</v>
      </c>
      <c r="L1135" s="199"/>
    </row>
    <row r="1136" spans="1:23" ht="51" hidden="1" x14ac:dyDescent="0.35">
      <c r="A1136" s="284">
        <v>23020114</v>
      </c>
      <c r="B1136" s="436" t="s">
        <v>2891</v>
      </c>
      <c r="C1136" s="284">
        <v>70443</v>
      </c>
      <c r="D1136" s="285">
        <v>150000010101</v>
      </c>
      <c r="E1136" s="286">
        <v>3101</v>
      </c>
      <c r="F1136" s="284">
        <v>10731607</v>
      </c>
      <c r="G1136" s="287" t="s">
        <v>360</v>
      </c>
      <c r="H1136" s="288">
        <v>200000000</v>
      </c>
      <c r="I1136" s="289"/>
      <c r="J1136" s="290">
        <v>100000000</v>
      </c>
      <c r="K1136" s="294">
        <f t="shared" si="19"/>
        <v>300000000</v>
      </c>
      <c r="L1136" s="295"/>
      <c r="M1136" s="296"/>
      <c r="N1136" s="296"/>
      <c r="O1136" s="296"/>
      <c r="P1136" s="296"/>
      <c r="Q1136" s="296"/>
      <c r="R1136" s="296"/>
      <c r="S1136" s="296"/>
      <c r="T1136" s="296"/>
      <c r="U1136" s="296"/>
      <c r="V1136" s="296"/>
      <c r="W1136" s="296"/>
    </row>
    <row r="1137" spans="1:23" ht="76.5" hidden="1" x14ac:dyDescent="0.35">
      <c r="A1137" s="314">
        <v>23020114</v>
      </c>
      <c r="B1137" s="436" t="s">
        <v>2891</v>
      </c>
      <c r="C1137" s="314">
        <v>70443</v>
      </c>
      <c r="D1137" s="315">
        <v>150000010101</v>
      </c>
      <c r="E1137" s="316">
        <v>3101</v>
      </c>
      <c r="F1137" s="314">
        <v>10721300</v>
      </c>
      <c r="G1137" s="317" t="s">
        <v>361</v>
      </c>
      <c r="H1137" s="318">
        <v>300000000</v>
      </c>
      <c r="I1137" s="319"/>
      <c r="J1137" s="320">
        <v>-250000000</v>
      </c>
      <c r="K1137" s="321">
        <f t="shared" si="19"/>
        <v>50000000</v>
      </c>
      <c r="L1137" s="322"/>
      <c r="M1137" s="323"/>
      <c r="N1137" s="323"/>
      <c r="O1137" s="323"/>
      <c r="P1137" s="323"/>
      <c r="Q1137" s="323"/>
      <c r="R1137" s="323"/>
      <c r="S1137" s="323"/>
      <c r="T1137" s="323"/>
      <c r="U1137" s="323"/>
      <c r="V1137" s="323"/>
      <c r="W1137" s="323"/>
    </row>
    <row r="1138" spans="1:23" ht="51" hidden="1" x14ac:dyDescent="0.35">
      <c r="A1138" s="314">
        <v>23020114</v>
      </c>
      <c r="B1138" s="436" t="s">
        <v>2891</v>
      </c>
      <c r="C1138" s="314">
        <v>70443</v>
      </c>
      <c r="D1138" s="315">
        <v>150000010101</v>
      </c>
      <c r="E1138" s="316">
        <v>3101</v>
      </c>
      <c r="F1138" s="314">
        <v>10720800</v>
      </c>
      <c r="G1138" s="317" t="s">
        <v>362</v>
      </c>
      <c r="H1138" s="318">
        <v>200000000</v>
      </c>
      <c r="I1138" s="319"/>
      <c r="J1138" s="320">
        <v>-150000000</v>
      </c>
      <c r="K1138" s="321">
        <f t="shared" si="19"/>
        <v>50000000</v>
      </c>
      <c r="L1138" s="322"/>
      <c r="M1138" s="323"/>
      <c r="N1138" s="323"/>
      <c r="O1138" s="323"/>
      <c r="P1138" s="323"/>
      <c r="Q1138" s="323"/>
      <c r="R1138" s="323"/>
      <c r="S1138" s="323"/>
      <c r="T1138" s="323"/>
      <c r="U1138" s="323"/>
      <c r="V1138" s="323"/>
      <c r="W1138" s="323"/>
    </row>
    <row r="1139" spans="1:23" hidden="1" x14ac:dyDescent="0.35">
      <c r="A1139" s="23">
        <v>23020114</v>
      </c>
      <c r="B1139" s="436" t="s">
        <v>2891</v>
      </c>
      <c r="C1139" s="23">
        <v>70451</v>
      </c>
      <c r="D1139" s="46">
        <v>150000010101</v>
      </c>
      <c r="E1139" s="25">
        <v>3101</v>
      </c>
      <c r="F1139" s="23">
        <v>10721300</v>
      </c>
      <c r="G1139" s="47" t="s">
        <v>399</v>
      </c>
      <c r="H1139" s="27">
        <v>15000000</v>
      </c>
      <c r="I1139" s="215"/>
      <c r="J1139" s="41">
        <v>-15000000</v>
      </c>
      <c r="K1139" s="38">
        <f t="shared" si="19"/>
        <v>0</v>
      </c>
      <c r="L1139" s="199"/>
    </row>
    <row r="1140" spans="1:23" ht="76.5" x14ac:dyDescent="0.35">
      <c r="A1140" s="54">
        <v>23020114</v>
      </c>
      <c r="B1140" s="436" t="s">
        <v>2891</v>
      </c>
      <c r="C1140" s="54">
        <v>70451</v>
      </c>
      <c r="D1140" s="75">
        <v>150000010101</v>
      </c>
      <c r="E1140" s="56">
        <v>3101</v>
      </c>
      <c r="F1140" s="54">
        <v>10711000</v>
      </c>
      <c r="G1140" s="57" t="s">
        <v>1069</v>
      </c>
      <c r="H1140" s="58">
        <v>4576680</v>
      </c>
      <c r="I1140" s="221"/>
      <c r="J1140" s="87"/>
      <c r="K1140" s="81">
        <f t="shared" si="19"/>
        <v>4576680</v>
      </c>
      <c r="L1140" s="204" t="s">
        <v>2889</v>
      </c>
    </row>
    <row r="1141" spans="1:23" ht="76.5" x14ac:dyDescent="0.35">
      <c r="A1141" s="54">
        <v>23020114</v>
      </c>
      <c r="B1141" s="436" t="s">
        <v>2891</v>
      </c>
      <c r="C1141" s="54">
        <v>70451</v>
      </c>
      <c r="D1141" s="75">
        <v>150000010101</v>
      </c>
      <c r="E1141" s="56">
        <v>3101</v>
      </c>
      <c r="F1141" s="54">
        <v>10720500</v>
      </c>
      <c r="G1141" s="86" t="s">
        <v>1991</v>
      </c>
      <c r="H1141" s="58">
        <v>538500</v>
      </c>
      <c r="I1141" s="221"/>
      <c r="J1141" s="87"/>
      <c r="K1141" s="81">
        <f t="shared" si="19"/>
        <v>538500</v>
      </c>
      <c r="L1141" s="204" t="s">
        <v>2889</v>
      </c>
    </row>
    <row r="1142" spans="1:23" ht="51" x14ac:dyDescent="0.35">
      <c r="A1142" s="54">
        <v>23020114</v>
      </c>
      <c r="B1142" s="436" t="s">
        <v>2891</v>
      </c>
      <c r="C1142" s="54">
        <v>70451</v>
      </c>
      <c r="D1142" s="75">
        <v>150000010101</v>
      </c>
      <c r="E1142" s="56">
        <v>3101</v>
      </c>
      <c r="F1142" s="54">
        <v>10720700</v>
      </c>
      <c r="G1142" s="76" t="s">
        <v>1070</v>
      </c>
      <c r="H1142" s="77">
        <v>1000000</v>
      </c>
      <c r="I1142" s="230"/>
      <c r="J1142" s="134"/>
      <c r="K1142" s="81">
        <f t="shared" si="19"/>
        <v>1000000</v>
      </c>
      <c r="L1142" s="204" t="s">
        <v>2889</v>
      </c>
    </row>
    <row r="1143" spans="1:23" ht="51" x14ac:dyDescent="0.35">
      <c r="A1143" s="78">
        <v>23020114</v>
      </c>
      <c r="B1143" s="436" t="s">
        <v>2891</v>
      </c>
      <c r="C1143" s="78">
        <v>70451</v>
      </c>
      <c r="D1143" s="79">
        <v>90000010103</v>
      </c>
      <c r="E1143" s="80">
        <v>3101</v>
      </c>
      <c r="F1143" s="78">
        <v>10720500</v>
      </c>
      <c r="G1143" s="129" t="s">
        <v>1071</v>
      </c>
      <c r="H1143" s="81">
        <v>413071</v>
      </c>
      <c r="I1143" s="228"/>
      <c r="J1143" s="133"/>
      <c r="K1143" s="81">
        <f t="shared" si="19"/>
        <v>413071</v>
      </c>
      <c r="L1143" s="210" t="s">
        <v>2889</v>
      </c>
    </row>
    <row r="1144" spans="1:23" ht="51" x14ac:dyDescent="0.35">
      <c r="A1144" s="54">
        <v>23020114</v>
      </c>
      <c r="B1144" s="436" t="s">
        <v>2891</v>
      </c>
      <c r="C1144" s="54">
        <v>70451</v>
      </c>
      <c r="D1144" s="75">
        <v>90000010103</v>
      </c>
      <c r="E1144" s="56">
        <v>3101</v>
      </c>
      <c r="F1144" s="54">
        <v>10730300</v>
      </c>
      <c r="G1144" s="57" t="s">
        <v>1072</v>
      </c>
      <c r="H1144" s="58">
        <v>562100</v>
      </c>
      <c r="I1144" s="221"/>
      <c r="J1144" s="87"/>
      <c r="K1144" s="81">
        <f t="shared" si="19"/>
        <v>562100</v>
      </c>
      <c r="L1144" s="204" t="s">
        <v>2889</v>
      </c>
    </row>
    <row r="1145" spans="1:23" ht="51" x14ac:dyDescent="0.35">
      <c r="A1145" s="54">
        <v>23020114</v>
      </c>
      <c r="B1145" s="436" t="s">
        <v>2891</v>
      </c>
      <c r="C1145" s="54">
        <v>70451</v>
      </c>
      <c r="D1145" s="75">
        <v>150000010101</v>
      </c>
      <c r="E1145" s="56">
        <v>3101</v>
      </c>
      <c r="F1145" s="54">
        <v>10711200</v>
      </c>
      <c r="G1145" s="57" t="s">
        <v>1073</v>
      </c>
      <c r="H1145" s="58">
        <v>2500000</v>
      </c>
      <c r="I1145" s="221"/>
      <c r="J1145" s="87"/>
      <c r="K1145" s="81">
        <f t="shared" si="19"/>
        <v>2500000</v>
      </c>
      <c r="L1145" s="204" t="s">
        <v>2889</v>
      </c>
    </row>
    <row r="1146" spans="1:23" ht="76.5" x14ac:dyDescent="0.35">
      <c r="A1146" s="54">
        <v>23020114</v>
      </c>
      <c r="B1146" s="436" t="s">
        <v>2891</v>
      </c>
      <c r="C1146" s="54">
        <v>70451</v>
      </c>
      <c r="D1146" s="75">
        <v>150000010101</v>
      </c>
      <c r="E1146" s="56">
        <v>3101</v>
      </c>
      <c r="F1146" s="54">
        <v>10711200</v>
      </c>
      <c r="G1146" s="57" t="s">
        <v>1074</v>
      </c>
      <c r="H1146" s="58">
        <v>2500000</v>
      </c>
      <c r="I1146" s="221"/>
      <c r="J1146" s="87"/>
      <c r="K1146" s="81">
        <f t="shared" si="19"/>
        <v>2500000</v>
      </c>
      <c r="L1146" s="204" t="s">
        <v>2889</v>
      </c>
    </row>
    <row r="1147" spans="1:23" ht="76.5" x14ac:dyDescent="0.35">
      <c r="A1147" s="54">
        <v>23020114</v>
      </c>
      <c r="B1147" s="436" t="s">
        <v>2891</v>
      </c>
      <c r="C1147" s="54">
        <v>70451</v>
      </c>
      <c r="D1147" s="75">
        <v>90000010103</v>
      </c>
      <c r="E1147" s="56">
        <v>3101</v>
      </c>
      <c r="F1147" s="54">
        <v>10712104</v>
      </c>
      <c r="G1147" s="57" t="s">
        <v>1075</v>
      </c>
      <c r="H1147" s="58">
        <v>416713</v>
      </c>
      <c r="I1147" s="221"/>
      <c r="J1147" s="87"/>
      <c r="K1147" s="81">
        <f t="shared" si="19"/>
        <v>416713</v>
      </c>
      <c r="L1147" s="204" t="s">
        <v>2889</v>
      </c>
    </row>
    <row r="1148" spans="1:23" ht="76.5" x14ac:dyDescent="0.35">
      <c r="A1148" s="54">
        <v>23020114</v>
      </c>
      <c r="B1148" s="436" t="s">
        <v>2891</v>
      </c>
      <c r="C1148" s="54">
        <v>70451</v>
      </c>
      <c r="D1148" s="75">
        <v>150000010101</v>
      </c>
      <c r="E1148" s="56">
        <v>3101</v>
      </c>
      <c r="F1148" s="54">
        <v>10712100</v>
      </c>
      <c r="G1148" s="57" t="s">
        <v>1076</v>
      </c>
      <c r="H1148" s="58">
        <v>17740561</v>
      </c>
      <c r="I1148" s="221"/>
      <c r="J1148" s="58">
        <v>-10000000</v>
      </c>
      <c r="K1148" s="81">
        <f t="shared" si="19"/>
        <v>7740561</v>
      </c>
      <c r="L1148" s="204" t="s">
        <v>2889</v>
      </c>
    </row>
    <row r="1149" spans="1:23" ht="76.5" x14ac:dyDescent="0.35">
      <c r="A1149" s="54">
        <v>23020114</v>
      </c>
      <c r="B1149" s="436" t="s">
        <v>2891</v>
      </c>
      <c r="C1149" s="54">
        <v>70451</v>
      </c>
      <c r="D1149" s="75">
        <v>90000010103</v>
      </c>
      <c r="E1149" s="56">
        <v>3101</v>
      </c>
      <c r="F1149" s="54">
        <v>10712100</v>
      </c>
      <c r="G1149" s="86" t="s">
        <v>1992</v>
      </c>
      <c r="H1149" s="58">
        <v>3000000</v>
      </c>
      <c r="I1149" s="221"/>
      <c r="J1149" s="87"/>
      <c r="K1149" s="81">
        <f t="shared" si="19"/>
        <v>3000000</v>
      </c>
      <c r="L1149" s="204" t="s">
        <v>2889</v>
      </c>
    </row>
    <row r="1150" spans="1:23" ht="51" x14ac:dyDescent="0.35">
      <c r="A1150" s="54">
        <v>23020114</v>
      </c>
      <c r="B1150" s="436" t="s">
        <v>2891</v>
      </c>
      <c r="C1150" s="54">
        <v>70451</v>
      </c>
      <c r="D1150" s="75">
        <v>90000010103</v>
      </c>
      <c r="E1150" s="56">
        <v>3101</v>
      </c>
      <c r="F1150" s="54">
        <v>10720600</v>
      </c>
      <c r="G1150" s="86" t="s">
        <v>1993</v>
      </c>
      <c r="H1150" s="58">
        <v>1000000</v>
      </c>
      <c r="I1150" s="221"/>
      <c r="J1150" s="87"/>
      <c r="K1150" s="81">
        <f t="shared" si="19"/>
        <v>1000000</v>
      </c>
      <c r="L1150" s="204" t="s">
        <v>2889</v>
      </c>
    </row>
    <row r="1151" spans="1:23" ht="51" x14ac:dyDescent="0.35">
      <c r="A1151" s="54">
        <v>23020114</v>
      </c>
      <c r="B1151" s="436" t="s">
        <v>2891</v>
      </c>
      <c r="C1151" s="54">
        <v>70451</v>
      </c>
      <c r="D1151" s="75">
        <v>150000010101</v>
      </c>
      <c r="E1151" s="56">
        <v>3101</v>
      </c>
      <c r="F1151" s="54">
        <v>10720600</v>
      </c>
      <c r="G1151" s="57" t="s">
        <v>1077</v>
      </c>
      <c r="H1151" s="58">
        <v>5000000</v>
      </c>
      <c r="I1151" s="221"/>
      <c r="J1151" s="87"/>
      <c r="K1151" s="81">
        <f t="shared" si="19"/>
        <v>5000000</v>
      </c>
      <c r="L1151" s="204" t="s">
        <v>2889</v>
      </c>
    </row>
    <row r="1152" spans="1:23" ht="76.5" x14ac:dyDescent="0.35">
      <c r="A1152" s="54">
        <v>23020114</v>
      </c>
      <c r="B1152" s="436" t="s">
        <v>2891</v>
      </c>
      <c r="C1152" s="54">
        <v>70451</v>
      </c>
      <c r="D1152" s="75">
        <v>150000010101</v>
      </c>
      <c r="E1152" s="56">
        <v>3101</v>
      </c>
      <c r="F1152" s="54">
        <v>10720700</v>
      </c>
      <c r="G1152" s="57" t="s">
        <v>1078</v>
      </c>
      <c r="H1152" s="58">
        <v>1500000</v>
      </c>
      <c r="I1152" s="221"/>
      <c r="J1152" s="87"/>
      <c r="K1152" s="81">
        <f t="shared" si="19"/>
        <v>1500000</v>
      </c>
      <c r="L1152" s="204" t="s">
        <v>2889</v>
      </c>
    </row>
    <row r="1153" spans="1:12" ht="76.5" x14ac:dyDescent="0.35">
      <c r="A1153" s="54">
        <v>23020114</v>
      </c>
      <c r="B1153" s="436" t="s">
        <v>2891</v>
      </c>
      <c r="C1153" s="54">
        <v>70451</v>
      </c>
      <c r="D1153" s="75">
        <v>90000010103</v>
      </c>
      <c r="E1153" s="56">
        <v>3101</v>
      </c>
      <c r="F1153" s="54">
        <v>10720700</v>
      </c>
      <c r="G1153" s="57" t="s">
        <v>1079</v>
      </c>
      <c r="H1153" s="58">
        <v>431012</v>
      </c>
      <c r="I1153" s="221"/>
      <c r="J1153" s="87"/>
      <c r="K1153" s="81">
        <f t="shared" si="19"/>
        <v>431012</v>
      </c>
      <c r="L1153" s="204" t="s">
        <v>2889</v>
      </c>
    </row>
    <row r="1154" spans="1:12" ht="51" x14ac:dyDescent="0.35">
      <c r="A1154" s="54">
        <v>23020114</v>
      </c>
      <c r="B1154" s="436" t="s">
        <v>2891</v>
      </c>
      <c r="C1154" s="54">
        <v>70451</v>
      </c>
      <c r="D1154" s="75">
        <v>90000010103</v>
      </c>
      <c r="E1154" s="56">
        <v>3101</v>
      </c>
      <c r="F1154" s="54">
        <v>10730300</v>
      </c>
      <c r="G1154" s="86" t="s">
        <v>1994</v>
      </c>
      <c r="H1154" s="58">
        <v>1311568</v>
      </c>
      <c r="I1154" s="221"/>
      <c r="J1154" s="87"/>
      <c r="K1154" s="81">
        <f t="shared" si="19"/>
        <v>1311568</v>
      </c>
      <c r="L1154" s="204" t="s">
        <v>2889</v>
      </c>
    </row>
    <row r="1155" spans="1:12" ht="76.5" x14ac:dyDescent="0.35">
      <c r="A1155" s="54">
        <v>23020114</v>
      </c>
      <c r="B1155" s="436" t="s">
        <v>2891</v>
      </c>
      <c r="C1155" s="54">
        <v>70451</v>
      </c>
      <c r="D1155" s="75">
        <v>150000010101</v>
      </c>
      <c r="E1155" s="56">
        <v>3101</v>
      </c>
      <c r="F1155" s="54">
        <v>10730100</v>
      </c>
      <c r="G1155" s="57" t="s">
        <v>1080</v>
      </c>
      <c r="H1155" s="58">
        <v>5000000</v>
      </c>
      <c r="I1155" s="221"/>
      <c r="J1155" s="87"/>
      <c r="K1155" s="81">
        <f t="shared" si="19"/>
        <v>5000000</v>
      </c>
      <c r="L1155" s="204" t="s">
        <v>2889</v>
      </c>
    </row>
    <row r="1156" spans="1:12" ht="51" x14ac:dyDescent="0.35">
      <c r="A1156" s="54">
        <v>23020114</v>
      </c>
      <c r="B1156" s="436" t="s">
        <v>2891</v>
      </c>
      <c r="C1156" s="54">
        <v>70451</v>
      </c>
      <c r="D1156" s="75">
        <v>150000010101</v>
      </c>
      <c r="E1156" s="56">
        <v>3101</v>
      </c>
      <c r="F1156" s="54">
        <v>10731600</v>
      </c>
      <c r="G1156" s="57" t="s">
        <v>1081</v>
      </c>
      <c r="H1156" s="58">
        <v>2500000</v>
      </c>
      <c r="I1156" s="221"/>
      <c r="J1156" s="87"/>
      <c r="K1156" s="81">
        <f t="shared" si="19"/>
        <v>2500000</v>
      </c>
      <c r="L1156" s="204" t="s">
        <v>2889</v>
      </c>
    </row>
    <row r="1157" spans="1:12" ht="76.5" x14ac:dyDescent="0.35">
      <c r="A1157" s="54">
        <v>23020114</v>
      </c>
      <c r="B1157" s="436" t="s">
        <v>2891</v>
      </c>
      <c r="C1157" s="54">
        <v>70451</v>
      </c>
      <c r="D1157" s="75">
        <v>150000010101</v>
      </c>
      <c r="E1157" s="56">
        <v>3101</v>
      </c>
      <c r="F1157" s="54">
        <v>10712300</v>
      </c>
      <c r="G1157" s="57" t="s">
        <v>1082</v>
      </c>
      <c r="H1157" s="58">
        <v>4999898</v>
      </c>
      <c r="I1157" s="221"/>
      <c r="J1157" s="58"/>
      <c r="K1157" s="81">
        <f t="shared" si="19"/>
        <v>4999898</v>
      </c>
      <c r="L1157" s="204" t="s">
        <v>2889</v>
      </c>
    </row>
    <row r="1158" spans="1:12" ht="76.5" x14ac:dyDescent="0.35">
      <c r="A1158" s="54">
        <v>23020114</v>
      </c>
      <c r="B1158" s="436" t="s">
        <v>2891</v>
      </c>
      <c r="C1158" s="54">
        <v>70451</v>
      </c>
      <c r="D1158" s="75">
        <v>150000010101</v>
      </c>
      <c r="E1158" s="56">
        <v>3101</v>
      </c>
      <c r="F1158" s="54">
        <v>10731900</v>
      </c>
      <c r="G1158" s="57" t="s">
        <v>1083</v>
      </c>
      <c r="H1158" s="58">
        <v>2500000</v>
      </c>
      <c r="I1158" s="221"/>
      <c r="J1158" s="87"/>
      <c r="K1158" s="81">
        <f t="shared" si="19"/>
        <v>2500000</v>
      </c>
      <c r="L1158" s="204" t="s">
        <v>2889</v>
      </c>
    </row>
    <row r="1159" spans="1:12" ht="51" x14ac:dyDescent="0.35">
      <c r="A1159" s="54">
        <v>23020114</v>
      </c>
      <c r="B1159" s="436" t="s">
        <v>2891</v>
      </c>
      <c r="C1159" s="54">
        <v>70451</v>
      </c>
      <c r="D1159" s="75">
        <v>150000010101</v>
      </c>
      <c r="E1159" s="56">
        <v>3101</v>
      </c>
      <c r="F1159" s="54">
        <v>10720600</v>
      </c>
      <c r="G1159" s="57" t="s">
        <v>1084</v>
      </c>
      <c r="H1159" s="58">
        <v>5000000</v>
      </c>
      <c r="I1159" s="221"/>
      <c r="J1159" s="87"/>
      <c r="K1159" s="81">
        <f t="shared" si="19"/>
        <v>5000000</v>
      </c>
      <c r="L1159" s="204" t="s">
        <v>2889</v>
      </c>
    </row>
    <row r="1160" spans="1:12" ht="51" x14ac:dyDescent="0.35">
      <c r="A1160" s="54">
        <v>23020114</v>
      </c>
      <c r="B1160" s="436" t="s">
        <v>2891</v>
      </c>
      <c r="C1160" s="54">
        <v>70451</v>
      </c>
      <c r="D1160" s="75">
        <v>90000010103</v>
      </c>
      <c r="E1160" s="56">
        <v>3101</v>
      </c>
      <c r="F1160" s="54">
        <v>10721300</v>
      </c>
      <c r="G1160" s="57" t="s">
        <v>1085</v>
      </c>
      <c r="H1160" s="58">
        <v>2872000</v>
      </c>
      <c r="I1160" s="221"/>
      <c r="J1160" s="87"/>
      <c r="K1160" s="81">
        <f t="shared" si="19"/>
        <v>2872000</v>
      </c>
      <c r="L1160" s="204" t="s">
        <v>2889</v>
      </c>
    </row>
    <row r="1161" spans="1:12" ht="76.5" x14ac:dyDescent="0.35">
      <c r="A1161" s="54">
        <v>23020114</v>
      </c>
      <c r="B1161" s="436" t="s">
        <v>2891</v>
      </c>
      <c r="C1161" s="54">
        <v>70451</v>
      </c>
      <c r="D1161" s="75">
        <v>150000010101</v>
      </c>
      <c r="E1161" s="56">
        <v>3101</v>
      </c>
      <c r="F1161" s="54">
        <v>10711100</v>
      </c>
      <c r="G1161" s="86" t="s">
        <v>1995</v>
      </c>
      <c r="H1161" s="58">
        <v>10000000</v>
      </c>
      <c r="I1161" s="221"/>
      <c r="J1161" s="87">
        <v>-5000000</v>
      </c>
      <c r="K1161" s="81">
        <f t="shared" si="19"/>
        <v>5000000</v>
      </c>
      <c r="L1161" s="204" t="s">
        <v>2889</v>
      </c>
    </row>
    <row r="1162" spans="1:12" ht="51" x14ac:dyDescent="0.35">
      <c r="A1162" s="54">
        <v>23020114</v>
      </c>
      <c r="B1162" s="436" t="s">
        <v>2891</v>
      </c>
      <c r="C1162" s="54">
        <v>70451</v>
      </c>
      <c r="D1162" s="75">
        <v>150000010101</v>
      </c>
      <c r="E1162" s="56">
        <v>3101</v>
      </c>
      <c r="F1162" s="54">
        <v>10711200</v>
      </c>
      <c r="G1162" s="86" t="s">
        <v>1996</v>
      </c>
      <c r="H1162" s="58">
        <v>3590000</v>
      </c>
      <c r="I1162" s="221"/>
      <c r="J1162" s="87"/>
      <c r="K1162" s="81">
        <f t="shared" si="19"/>
        <v>3590000</v>
      </c>
      <c r="L1162" s="204" t="s">
        <v>2889</v>
      </c>
    </row>
    <row r="1163" spans="1:12" ht="76.5" x14ac:dyDescent="0.35">
      <c r="A1163" s="54">
        <v>23020114</v>
      </c>
      <c r="B1163" s="436" t="s">
        <v>2891</v>
      </c>
      <c r="C1163" s="54">
        <v>70451</v>
      </c>
      <c r="D1163" s="75">
        <v>150000010101</v>
      </c>
      <c r="E1163" s="56">
        <v>3101</v>
      </c>
      <c r="F1163" s="54">
        <v>10711200</v>
      </c>
      <c r="G1163" s="57" t="s">
        <v>1086</v>
      </c>
      <c r="H1163" s="58">
        <v>3500000</v>
      </c>
      <c r="I1163" s="221"/>
      <c r="J1163" s="87"/>
      <c r="K1163" s="81">
        <f t="shared" si="19"/>
        <v>3500000</v>
      </c>
      <c r="L1163" s="204" t="s">
        <v>2889</v>
      </c>
    </row>
    <row r="1164" spans="1:12" ht="51" x14ac:dyDescent="0.35">
      <c r="A1164" s="54">
        <v>23020114</v>
      </c>
      <c r="B1164" s="436" t="s">
        <v>2891</v>
      </c>
      <c r="C1164" s="54">
        <v>70451</v>
      </c>
      <c r="D1164" s="75">
        <v>90000010103</v>
      </c>
      <c r="E1164" s="56">
        <v>3101</v>
      </c>
      <c r="F1164" s="54">
        <v>10712200</v>
      </c>
      <c r="G1164" s="57" t="s">
        <v>1087</v>
      </c>
      <c r="H1164" s="58">
        <v>2313798</v>
      </c>
      <c r="I1164" s="221"/>
      <c r="J1164" s="87"/>
      <c r="K1164" s="81">
        <f t="shared" si="19"/>
        <v>2313798</v>
      </c>
      <c r="L1164" s="204" t="s">
        <v>2889</v>
      </c>
    </row>
    <row r="1165" spans="1:12" ht="51" x14ac:dyDescent="0.35">
      <c r="A1165" s="54">
        <v>23020114</v>
      </c>
      <c r="B1165" s="436" t="s">
        <v>2891</v>
      </c>
      <c r="C1165" s="54">
        <v>70451</v>
      </c>
      <c r="D1165" s="75">
        <v>150000010101</v>
      </c>
      <c r="E1165" s="56">
        <v>3101</v>
      </c>
      <c r="F1165" s="54">
        <v>10712200</v>
      </c>
      <c r="G1165" s="57" t="s">
        <v>1088</v>
      </c>
      <c r="H1165" s="58">
        <v>1873668</v>
      </c>
      <c r="I1165" s="221"/>
      <c r="J1165" s="87"/>
      <c r="K1165" s="81">
        <f t="shared" si="19"/>
        <v>1873668</v>
      </c>
      <c r="L1165" s="204" t="s">
        <v>2889</v>
      </c>
    </row>
    <row r="1166" spans="1:12" ht="76.5" x14ac:dyDescent="0.35">
      <c r="A1166" s="54">
        <v>23020114</v>
      </c>
      <c r="B1166" s="436" t="s">
        <v>2891</v>
      </c>
      <c r="C1166" s="54">
        <v>70451</v>
      </c>
      <c r="D1166" s="75">
        <v>150000010101</v>
      </c>
      <c r="E1166" s="56">
        <v>3101</v>
      </c>
      <c r="F1166" s="54">
        <v>10712300</v>
      </c>
      <c r="G1166" s="86" t="s">
        <v>1997</v>
      </c>
      <c r="H1166" s="58">
        <v>1795000</v>
      </c>
      <c r="I1166" s="221"/>
      <c r="J1166" s="87"/>
      <c r="K1166" s="81">
        <f t="shared" si="19"/>
        <v>1795000</v>
      </c>
      <c r="L1166" s="204" t="s">
        <v>2889</v>
      </c>
    </row>
    <row r="1167" spans="1:12" ht="76.5" x14ac:dyDescent="0.35">
      <c r="A1167" s="54">
        <v>23020114</v>
      </c>
      <c r="B1167" s="436" t="s">
        <v>2891</v>
      </c>
      <c r="C1167" s="54">
        <v>70451</v>
      </c>
      <c r="D1167" s="75">
        <v>150000010101</v>
      </c>
      <c r="E1167" s="56">
        <v>3101</v>
      </c>
      <c r="F1167" s="54">
        <v>10712300</v>
      </c>
      <c r="G1167" s="57" t="s">
        <v>1089</v>
      </c>
      <c r="H1167" s="58">
        <v>2500000</v>
      </c>
      <c r="I1167" s="221"/>
      <c r="J1167" s="58"/>
      <c r="K1167" s="81">
        <f t="shared" si="19"/>
        <v>2500000</v>
      </c>
      <c r="L1167" s="204" t="s">
        <v>2889</v>
      </c>
    </row>
    <row r="1168" spans="1:12" ht="51" x14ac:dyDescent="0.35">
      <c r="A1168" s="54">
        <v>23020114</v>
      </c>
      <c r="B1168" s="436" t="s">
        <v>2891</v>
      </c>
      <c r="C1168" s="54">
        <v>70451</v>
      </c>
      <c r="D1168" s="75">
        <v>90000010103</v>
      </c>
      <c r="E1168" s="56">
        <v>3101</v>
      </c>
      <c r="F1168" s="54">
        <v>10712300</v>
      </c>
      <c r="G1168" s="57" t="s">
        <v>1090</v>
      </c>
      <c r="H1168" s="58">
        <v>1661307</v>
      </c>
      <c r="I1168" s="221"/>
      <c r="J1168" s="87"/>
      <c r="K1168" s="81">
        <f t="shared" ref="K1168:K1231" si="20">SUM(H1168,J1168)</f>
        <v>1661307</v>
      </c>
      <c r="L1168" s="204" t="s">
        <v>2889</v>
      </c>
    </row>
    <row r="1169" spans="1:12" ht="51" x14ac:dyDescent="0.35">
      <c r="A1169" s="54">
        <v>23020114</v>
      </c>
      <c r="B1169" s="436" t="s">
        <v>2891</v>
      </c>
      <c r="C1169" s="54">
        <v>70451</v>
      </c>
      <c r="D1169" s="75">
        <v>90000010103</v>
      </c>
      <c r="E1169" s="56">
        <v>3101</v>
      </c>
      <c r="F1169" s="54">
        <v>10712300</v>
      </c>
      <c r="G1169" s="57" t="s">
        <v>1091</v>
      </c>
      <c r="H1169" s="58">
        <v>1804819</v>
      </c>
      <c r="I1169" s="221"/>
      <c r="J1169" s="87"/>
      <c r="K1169" s="81">
        <f t="shared" si="20"/>
        <v>1804819</v>
      </c>
      <c r="L1169" s="204" t="s">
        <v>2889</v>
      </c>
    </row>
    <row r="1170" spans="1:12" ht="76.5" x14ac:dyDescent="0.35">
      <c r="A1170" s="54">
        <v>23020114</v>
      </c>
      <c r="B1170" s="436" t="s">
        <v>2891</v>
      </c>
      <c r="C1170" s="54">
        <v>70451</v>
      </c>
      <c r="D1170" s="75">
        <v>150000010101</v>
      </c>
      <c r="E1170" s="56">
        <v>3101</v>
      </c>
      <c r="F1170" s="54">
        <v>10720600</v>
      </c>
      <c r="G1170" s="76" t="s">
        <v>1092</v>
      </c>
      <c r="H1170" s="77">
        <v>5000000</v>
      </c>
      <c r="I1170" s="230"/>
      <c r="J1170" s="134"/>
      <c r="K1170" s="81">
        <f t="shared" si="20"/>
        <v>5000000</v>
      </c>
      <c r="L1170" s="204" t="s">
        <v>2889</v>
      </c>
    </row>
    <row r="1171" spans="1:12" ht="51" x14ac:dyDescent="0.35">
      <c r="A1171" s="78">
        <v>23020114</v>
      </c>
      <c r="B1171" s="436" t="s">
        <v>2891</v>
      </c>
      <c r="C1171" s="78">
        <v>70451</v>
      </c>
      <c r="D1171" s="79">
        <v>150000010101</v>
      </c>
      <c r="E1171" s="80">
        <v>3101</v>
      </c>
      <c r="F1171" s="78">
        <v>10711100</v>
      </c>
      <c r="G1171" s="129" t="s">
        <v>1093</v>
      </c>
      <c r="H1171" s="81">
        <v>3590000</v>
      </c>
      <c r="I1171" s="228"/>
      <c r="J1171" s="133"/>
      <c r="K1171" s="81">
        <f t="shared" si="20"/>
        <v>3590000</v>
      </c>
      <c r="L1171" s="210" t="s">
        <v>2889</v>
      </c>
    </row>
    <row r="1172" spans="1:12" ht="51" x14ac:dyDescent="0.35">
      <c r="A1172" s="54">
        <v>23020114</v>
      </c>
      <c r="B1172" s="436" t="s">
        <v>2891</v>
      </c>
      <c r="C1172" s="54">
        <v>70451</v>
      </c>
      <c r="D1172" s="75">
        <v>150000010101</v>
      </c>
      <c r="E1172" s="56">
        <v>3101</v>
      </c>
      <c r="F1172" s="54">
        <v>10730100</v>
      </c>
      <c r="G1172" s="57" t="s">
        <v>1094</v>
      </c>
      <c r="H1172" s="58">
        <v>3590000</v>
      </c>
      <c r="I1172" s="221"/>
      <c r="J1172" s="87"/>
      <c r="K1172" s="58">
        <f t="shared" si="20"/>
        <v>3590000</v>
      </c>
      <c r="L1172" s="204" t="s">
        <v>2889</v>
      </c>
    </row>
    <row r="1173" spans="1:12" ht="51" x14ac:dyDescent="0.35">
      <c r="A1173" s="54">
        <v>23020114</v>
      </c>
      <c r="B1173" s="436" t="s">
        <v>2891</v>
      </c>
      <c r="C1173" s="54">
        <v>70451</v>
      </c>
      <c r="D1173" s="75">
        <v>150000010101</v>
      </c>
      <c r="E1173" s="56">
        <v>3101</v>
      </c>
      <c r="F1173" s="54">
        <v>10731500</v>
      </c>
      <c r="G1173" s="57" t="s">
        <v>1095</v>
      </c>
      <c r="H1173" s="58">
        <v>3590000</v>
      </c>
      <c r="I1173" s="221"/>
      <c r="J1173" s="87"/>
      <c r="K1173" s="58">
        <f t="shared" si="20"/>
        <v>3590000</v>
      </c>
      <c r="L1173" s="204" t="s">
        <v>2889</v>
      </c>
    </row>
    <row r="1174" spans="1:12" ht="51" x14ac:dyDescent="0.35">
      <c r="A1174" s="54">
        <v>23020114</v>
      </c>
      <c r="B1174" s="436" t="s">
        <v>2891</v>
      </c>
      <c r="C1174" s="54">
        <v>70451</v>
      </c>
      <c r="D1174" s="75">
        <v>150000010101</v>
      </c>
      <c r="E1174" s="56">
        <v>3101</v>
      </c>
      <c r="F1174" s="54">
        <v>10731500</v>
      </c>
      <c r="G1174" s="57" t="s">
        <v>1096</v>
      </c>
      <c r="H1174" s="58">
        <v>3590000</v>
      </c>
      <c r="I1174" s="221"/>
      <c r="J1174" s="87"/>
      <c r="K1174" s="58">
        <f t="shared" si="20"/>
        <v>3590000</v>
      </c>
      <c r="L1174" s="204" t="s">
        <v>2889</v>
      </c>
    </row>
    <row r="1175" spans="1:12" ht="51" x14ac:dyDescent="0.35">
      <c r="A1175" s="54">
        <v>23020114</v>
      </c>
      <c r="B1175" s="436" t="s">
        <v>2891</v>
      </c>
      <c r="C1175" s="54">
        <v>70451</v>
      </c>
      <c r="D1175" s="75">
        <v>150000010101</v>
      </c>
      <c r="E1175" s="56">
        <v>3101</v>
      </c>
      <c r="F1175" s="54">
        <v>10731500</v>
      </c>
      <c r="G1175" s="57" t="s">
        <v>1097</v>
      </c>
      <c r="H1175" s="58">
        <v>3590000</v>
      </c>
      <c r="I1175" s="221"/>
      <c r="J1175" s="87"/>
      <c r="K1175" s="58">
        <f t="shared" si="20"/>
        <v>3590000</v>
      </c>
      <c r="L1175" s="204" t="s">
        <v>2889</v>
      </c>
    </row>
    <row r="1176" spans="1:12" ht="51" x14ac:dyDescent="0.35">
      <c r="A1176" s="54">
        <v>23020114</v>
      </c>
      <c r="B1176" s="436" t="s">
        <v>2891</v>
      </c>
      <c r="C1176" s="54">
        <v>70451</v>
      </c>
      <c r="D1176" s="75">
        <v>150000010101</v>
      </c>
      <c r="E1176" s="56">
        <v>3101</v>
      </c>
      <c r="F1176" s="54">
        <v>10712100</v>
      </c>
      <c r="G1176" s="86" t="s">
        <v>1998</v>
      </c>
      <c r="H1176" s="58">
        <v>3590000</v>
      </c>
      <c r="I1176" s="221"/>
      <c r="J1176" s="87"/>
      <c r="K1176" s="58">
        <f t="shared" si="20"/>
        <v>3590000</v>
      </c>
      <c r="L1176" s="204" t="s">
        <v>2889</v>
      </c>
    </row>
    <row r="1177" spans="1:12" ht="51" x14ac:dyDescent="0.35">
      <c r="A1177" s="54">
        <v>23020114</v>
      </c>
      <c r="B1177" s="436" t="s">
        <v>2891</v>
      </c>
      <c r="C1177" s="54">
        <v>70451</v>
      </c>
      <c r="D1177" s="75">
        <v>150000010101</v>
      </c>
      <c r="E1177" s="56">
        <v>3101</v>
      </c>
      <c r="F1177" s="54">
        <v>10711200</v>
      </c>
      <c r="G1177" s="57" t="s">
        <v>1098</v>
      </c>
      <c r="H1177" s="58">
        <v>3590000</v>
      </c>
      <c r="I1177" s="221"/>
      <c r="J1177" s="87"/>
      <c r="K1177" s="58">
        <f t="shared" si="20"/>
        <v>3590000</v>
      </c>
      <c r="L1177" s="204" t="s">
        <v>2889</v>
      </c>
    </row>
    <row r="1178" spans="1:12" ht="51" x14ac:dyDescent="0.35">
      <c r="A1178" s="54">
        <v>23020114</v>
      </c>
      <c r="B1178" s="436" t="s">
        <v>2891</v>
      </c>
      <c r="C1178" s="54">
        <v>70451</v>
      </c>
      <c r="D1178" s="75">
        <v>150000010101</v>
      </c>
      <c r="E1178" s="56">
        <v>3101</v>
      </c>
      <c r="F1178" s="54">
        <v>10711200</v>
      </c>
      <c r="G1178" s="57" t="s">
        <v>1099</v>
      </c>
      <c r="H1178" s="58">
        <v>3590000</v>
      </c>
      <c r="I1178" s="221"/>
      <c r="J1178" s="87"/>
      <c r="K1178" s="58">
        <f t="shared" si="20"/>
        <v>3590000</v>
      </c>
      <c r="L1178" s="204" t="s">
        <v>2889</v>
      </c>
    </row>
    <row r="1179" spans="1:12" ht="51" x14ac:dyDescent="0.35">
      <c r="A1179" s="54">
        <v>23020114</v>
      </c>
      <c r="B1179" s="436" t="s">
        <v>2891</v>
      </c>
      <c r="C1179" s="54">
        <v>70451</v>
      </c>
      <c r="D1179" s="75">
        <v>150000010101</v>
      </c>
      <c r="E1179" s="56">
        <v>3101</v>
      </c>
      <c r="F1179" s="54">
        <v>10720600</v>
      </c>
      <c r="G1179" s="57" t="s">
        <v>1100</v>
      </c>
      <c r="H1179" s="58">
        <v>3590000</v>
      </c>
      <c r="I1179" s="221"/>
      <c r="J1179" s="87"/>
      <c r="K1179" s="58">
        <f t="shared" si="20"/>
        <v>3590000</v>
      </c>
      <c r="L1179" s="204" t="s">
        <v>2889</v>
      </c>
    </row>
    <row r="1180" spans="1:12" ht="51" x14ac:dyDescent="0.35">
      <c r="A1180" s="54">
        <v>23020114</v>
      </c>
      <c r="B1180" s="436" t="s">
        <v>2891</v>
      </c>
      <c r="C1180" s="54">
        <v>70451</v>
      </c>
      <c r="D1180" s="75">
        <v>150000010101</v>
      </c>
      <c r="E1180" s="56">
        <v>3101</v>
      </c>
      <c r="F1180" s="54">
        <v>10711100</v>
      </c>
      <c r="G1180" s="57" t="s">
        <v>1101</v>
      </c>
      <c r="H1180" s="58">
        <v>3590000</v>
      </c>
      <c r="I1180" s="221"/>
      <c r="J1180" s="87"/>
      <c r="K1180" s="58">
        <f t="shared" si="20"/>
        <v>3590000</v>
      </c>
      <c r="L1180" s="204" t="s">
        <v>2889</v>
      </c>
    </row>
    <row r="1181" spans="1:12" ht="51" x14ac:dyDescent="0.35">
      <c r="A1181" s="54">
        <v>23020114</v>
      </c>
      <c r="B1181" s="436" t="s">
        <v>2891</v>
      </c>
      <c r="C1181" s="54">
        <v>70451</v>
      </c>
      <c r="D1181" s="75">
        <v>150000010102</v>
      </c>
      <c r="E1181" s="56">
        <v>3101</v>
      </c>
      <c r="F1181" s="54">
        <v>10721300</v>
      </c>
      <c r="G1181" s="57" t="s">
        <v>1102</v>
      </c>
      <c r="H1181" s="58">
        <v>3590000</v>
      </c>
      <c r="I1181" s="221"/>
      <c r="J1181" s="87"/>
      <c r="K1181" s="58">
        <f t="shared" si="20"/>
        <v>3590000</v>
      </c>
      <c r="L1181" s="204" t="s">
        <v>2889</v>
      </c>
    </row>
    <row r="1182" spans="1:12" ht="76.5" x14ac:dyDescent="0.35">
      <c r="A1182" s="54">
        <v>23020114</v>
      </c>
      <c r="B1182" s="436" t="s">
        <v>2891</v>
      </c>
      <c r="C1182" s="54">
        <v>70451</v>
      </c>
      <c r="D1182" s="75">
        <v>150000010101</v>
      </c>
      <c r="E1182" s="56">
        <v>3101</v>
      </c>
      <c r="F1182" s="54">
        <v>10720500</v>
      </c>
      <c r="G1182" s="57" t="s">
        <v>1103</v>
      </c>
      <c r="H1182" s="58">
        <v>16500000</v>
      </c>
      <c r="I1182" s="221"/>
      <c r="J1182" s="58">
        <v>-10000000</v>
      </c>
      <c r="K1182" s="58">
        <f t="shared" si="20"/>
        <v>6500000</v>
      </c>
      <c r="L1182" s="204" t="s">
        <v>2889</v>
      </c>
    </row>
    <row r="1183" spans="1:12" ht="51" x14ac:dyDescent="0.35">
      <c r="A1183" s="54">
        <v>23020114</v>
      </c>
      <c r="B1183" s="436" t="s">
        <v>2891</v>
      </c>
      <c r="C1183" s="54">
        <v>70451</v>
      </c>
      <c r="D1183" s="75">
        <v>90000010103</v>
      </c>
      <c r="E1183" s="56">
        <v>3101</v>
      </c>
      <c r="F1183" s="54">
        <v>10720700</v>
      </c>
      <c r="G1183" s="57" t="s">
        <v>1104</v>
      </c>
      <c r="H1183" s="58">
        <v>2461376</v>
      </c>
      <c r="I1183" s="221"/>
      <c r="J1183" s="87"/>
      <c r="K1183" s="58">
        <f t="shared" si="20"/>
        <v>2461376</v>
      </c>
      <c r="L1183" s="204" t="s">
        <v>2889</v>
      </c>
    </row>
    <row r="1184" spans="1:12" ht="51" x14ac:dyDescent="0.35">
      <c r="A1184" s="54">
        <v>23020114</v>
      </c>
      <c r="B1184" s="436" t="s">
        <v>2891</v>
      </c>
      <c r="C1184" s="54">
        <v>70451</v>
      </c>
      <c r="D1184" s="75">
        <v>90000010103</v>
      </c>
      <c r="E1184" s="56">
        <v>3101</v>
      </c>
      <c r="F1184" s="54">
        <v>10721300</v>
      </c>
      <c r="G1184" s="57" t="s">
        <v>1105</v>
      </c>
      <c r="H1184" s="58">
        <v>1680120</v>
      </c>
      <c r="I1184" s="221"/>
      <c r="J1184" s="87"/>
      <c r="K1184" s="58">
        <f t="shared" si="20"/>
        <v>1680120</v>
      </c>
      <c r="L1184" s="204" t="s">
        <v>2889</v>
      </c>
    </row>
    <row r="1185" spans="1:23" ht="51" x14ac:dyDescent="0.35">
      <c r="A1185" s="54">
        <v>23020114</v>
      </c>
      <c r="B1185" s="436" t="s">
        <v>2891</v>
      </c>
      <c r="C1185" s="54">
        <v>70451</v>
      </c>
      <c r="D1185" s="75">
        <v>90000010103</v>
      </c>
      <c r="E1185" s="56">
        <v>3101</v>
      </c>
      <c r="F1185" s="54">
        <v>10730100</v>
      </c>
      <c r="G1185" s="57" t="s">
        <v>1106</v>
      </c>
      <c r="H1185" s="58">
        <v>1345293.2</v>
      </c>
      <c r="I1185" s="221"/>
      <c r="J1185" s="87"/>
      <c r="K1185" s="58">
        <f t="shared" si="20"/>
        <v>1345293.2</v>
      </c>
      <c r="L1185" s="204" t="s">
        <v>2889</v>
      </c>
    </row>
    <row r="1186" spans="1:23" ht="76.5" x14ac:dyDescent="0.35">
      <c r="A1186" s="54">
        <v>23020114</v>
      </c>
      <c r="B1186" s="436" t="s">
        <v>2891</v>
      </c>
      <c r="C1186" s="54">
        <v>70451</v>
      </c>
      <c r="D1186" s="75">
        <v>150000010101</v>
      </c>
      <c r="E1186" s="56">
        <v>3101</v>
      </c>
      <c r="F1186" s="54">
        <v>10730300</v>
      </c>
      <c r="G1186" s="57" t="s">
        <v>1107</v>
      </c>
      <c r="H1186" s="58">
        <v>1795000</v>
      </c>
      <c r="I1186" s="221"/>
      <c r="J1186" s="87"/>
      <c r="K1186" s="58">
        <f t="shared" si="20"/>
        <v>1795000</v>
      </c>
      <c r="L1186" s="204" t="s">
        <v>2889</v>
      </c>
    </row>
    <row r="1187" spans="1:23" ht="51" x14ac:dyDescent="0.35">
      <c r="A1187" s="54">
        <v>23020114</v>
      </c>
      <c r="B1187" s="436" t="s">
        <v>2891</v>
      </c>
      <c r="C1187" s="54">
        <v>70451</v>
      </c>
      <c r="D1187" s="75">
        <v>150000010101</v>
      </c>
      <c r="E1187" s="56">
        <v>3101</v>
      </c>
      <c r="F1187" s="54">
        <v>10720400</v>
      </c>
      <c r="G1187" s="57" t="s">
        <v>1108</v>
      </c>
      <c r="H1187" s="58">
        <v>3590000</v>
      </c>
      <c r="I1187" s="221"/>
      <c r="J1187" s="87"/>
      <c r="K1187" s="58">
        <f t="shared" si="20"/>
        <v>3590000</v>
      </c>
      <c r="L1187" s="204" t="s">
        <v>2889</v>
      </c>
    </row>
    <row r="1188" spans="1:23" ht="76.5" x14ac:dyDescent="0.35">
      <c r="A1188" s="54">
        <v>23020114</v>
      </c>
      <c r="B1188" s="436" t="s">
        <v>2891</v>
      </c>
      <c r="C1188" s="54">
        <v>70451</v>
      </c>
      <c r="D1188" s="75">
        <v>150000010101</v>
      </c>
      <c r="E1188" s="56">
        <v>3101</v>
      </c>
      <c r="F1188" s="54">
        <v>10731700</v>
      </c>
      <c r="G1188" s="57" t="s">
        <v>1109</v>
      </c>
      <c r="H1188" s="58">
        <v>1795000</v>
      </c>
      <c r="I1188" s="221"/>
      <c r="J1188" s="87"/>
      <c r="K1188" s="58">
        <f t="shared" si="20"/>
        <v>1795000</v>
      </c>
      <c r="L1188" s="204" t="s">
        <v>2889</v>
      </c>
    </row>
    <row r="1189" spans="1:23" ht="51" x14ac:dyDescent="0.35">
      <c r="A1189" s="54">
        <v>23020114</v>
      </c>
      <c r="B1189" s="436" t="s">
        <v>2891</v>
      </c>
      <c r="C1189" s="54">
        <v>70451</v>
      </c>
      <c r="D1189" s="75">
        <v>90000010103</v>
      </c>
      <c r="E1189" s="56">
        <v>3101</v>
      </c>
      <c r="F1189" s="54">
        <v>10731400</v>
      </c>
      <c r="G1189" s="57" t="s">
        <v>1110</v>
      </c>
      <c r="H1189" s="58">
        <v>1661307</v>
      </c>
      <c r="I1189" s="221"/>
      <c r="J1189" s="87"/>
      <c r="K1189" s="58">
        <f t="shared" si="20"/>
        <v>1661307</v>
      </c>
      <c r="L1189" s="204" t="s">
        <v>2889</v>
      </c>
    </row>
    <row r="1190" spans="1:23" ht="76.5" x14ac:dyDescent="0.35">
      <c r="A1190" s="54">
        <v>23020114</v>
      </c>
      <c r="B1190" s="436" t="s">
        <v>2891</v>
      </c>
      <c r="C1190" s="54">
        <v>70451</v>
      </c>
      <c r="D1190" s="75">
        <v>150000010101</v>
      </c>
      <c r="E1190" s="56">
        <v>3101</v>
      </c>
      <c r="F1190" s="54">
        <v>10720600</v>
      </c>
      <c r="G1190" s="57" t="s">
        <v>1111</v>
      </c>
      <c r="H1190" s="58">
        <v>2500000</v>
      </c>
      <c r="I1190" s="221"/>
      <c r="J1190" s="58"/>
      <c r="K1190" s="58">
        <f t="shared" si="20"/>
        <v>2500000</v>
      </c>
      <c r="L1190" s="204" t="s">
        <v>2889</v>
      </c>
    </row>
    <row r="1191" spans="1:23" ht="51" x14ac:dyDescent="0.35">
      <c r="A1191" s="314">
        <v>23020114</v>
      </c>
      <c r="B1191" s="436" t="s">
        <v>2891</v>
      </c>
      <c r="C1191" s="314">
        <v>70451</v>
      </c>
      <c r="D1191" s="315">
        <v>150000010101</v>
      </c>
      <c r="E1191" s="316">
        <v>3101</v>
      </c>
      <c r="F1191" s="314">
        <v>10712300</v>
      </c>
      <c r="G1191" s="317" t="s">
        <v>1112</v>
      </c>
      <c r="H1191" s="324">
        <v>60000000</v>
      </c>
      <c r="I1191" s="325"/>
      <c r="J1191" s="320">
        <v>-50000000</v>
      </c>
      <c r="K1191" s="324">
        <f t="shared" si="20"/>
        <v>10000000</v>
      </c>
      <c r="L1191" s="557" t="s">
        <v>2889</v>
      </c>
      <c r="M1191" s="323"/>
      <c r="N1191" s="323"/>
      <c r="O1191" s="323"/>
      <c r="P1191" s="323"/>
      <c r="Q1191" s="323"/>
      <c r="R1191" s="323"/>
      <c r="S1191" s="323"/>
      <c r="T1191" s="323"/>
      <c r="U1191" s="323"/>
      <c r="V1191" s="323"/>
      <c r="W1191" s="323"/>
    </row>
    <row r="1192" spans="1:23" ht="51" x14ac:dyDescent="0.35">
      <c r="A1192" s="54">
        <v>23020114</v>
      </c>
      <c r="B1192" s="436" t="s">
        <v>2891</v>
      </c>
      <c r="C1192" s="54">
        <v>70451</v>
      </c>
      <c r="D1192" s="75">
        <v>150000010101</v>
      </c>
      <c r="E1192" s="56">
        <v>3101</v>
      </c>
      <c r="F1192" s="54">
        <v>10712300</v>
      </c>
      <c r="G1192" s="57" t="s">
        <v>1113</v>
      </c>
      <c r="H1192" s="58">
        <v>2716286.28</v>
      </c>
      <c r="I1192" s="221"/>
      <c r="J1192" s="58"/>
      <c r="K1192" s="58">
        <f t="shared" si="20"/>
        <v>2716286.28</v>
      </c>
      <c r="L1192" s="204" t="s">
        <v>2889</v>
      </c>
    </row>
    <row r="1193" spans="1:23" ht="76.5" x14ac:dyDescent="0.35">
      <c r="A1193" s="54">
        <v>23020114</v>
      </c>
      <c r="B1193" s="436" t="s">
        <v>2891</v>
      </c>
      <c r="C1193" s="54">
        <v>70451</v>
      </c>
      <c r="D1193" s="75">
        <v>150000010101</v>
      </c>
      <c r="E1193" s="56">
        <v>3101</v>
      </c>
      <c r="F1193" s="54">
        <v>10711200</v>
      </c>
      <c r="G1193" s="57" t="s">
        <v>1114</v>
      </c>
      <c r="H1193" s="58">
        <v>1000000</v>
      </c>
      <c r="I1193" s="221"/>
      <c r="J1193" s="87"/>
      <c r="K1193" s="58">
        <f t="shared" si="20"/>
        <v>1000000</v>
      </c>
      <c r="L1193" s="204" t="s">
        <v>2889</v>
      </c>
    </row>
    <row r="1194" spans="1:23" ht="51" x14ac:dyDescent="0.35">
      <c r="A1194" s="54">
        <v>23020114</v>
      </c>
      <c r="B1194" s="436" t="s">
        <v>2891</v>
      </c>
      <c r="C1194" s="54">
        <v>70451</v>
      </c>
      <c r="D1194" s="75">
        <v>150000010101</v>
      </c>
      <c r="E1194" s="56">
        <v>3101</v>
      </c>
      <c r="F1194" s="54">
        <v>10711200</v>
      </c>
      <c r="G1194" s="57" t="s">
        <v>1115</v>
      </c>
      <c r="H1194" s="58">
        <v>5000000</v>
      </c>
      <c r="I1194" s="221"/>
      <c r="J1194" s="58"/>
      <c r="K1194" s="58">
        <f t="shared" si="20"/>
        <v>5000000</v>
      </c>
      <c r="L1194" s="204" t="s">
        <v>2889</v>
      </c>
    </row>
    <row r="1195" spans="1:23" ht="76.5" x14ac:dyDescent="0.35">
      <c r="A1195" s="155">
        <v>23020114</v>
      </c>
      <c r="B1195" s="436" t="s">
        <v>2891</v>
      </c>
      <c r="C1195" s="155">
        <v>70451</v>
      </c>
      <c r="D1195" s="156">
        <v>150000010101</v>
      </c>
      <c r="E1195" s="157">
        <v>3101</v>
      </c>
      <c r="F1195" s="155">
        <v>10720600</v>
      </c>
      <c r="G1195" s="158" t="s">
        <v>1116</v>
      </c>
      <c r="H1195" s="116">
        <v>90752517</v>
      </c>
      <c r="I1195" s="221"/>
      <c r="J1195" s="116">
        <v>300000000</v>
      </c>
      <c r="K1195" s="116">
        <f t="shared" si="20"/>
        <v>390752517</v>
      </c>
      <c r="L1195" s="398" t="s">
        <v>2646</v>
      </c>
      <c r="M1195" s="151"/>
    </row>
    <row r="1196" spans="1:23" ht="76.5" x14ac:dyDescent="0.35">
      <c r="A1196" s="54">
        <v>23020114</v>
      </c>
      <c r="B1196" s="436" t="s">
        <v>2891</v>
      </c>
      <c r="C1196" s="54">
        <v>70451</v>
      </c>
      <c r="D1196" s="75">
        <v>150000010101</v>
      </c>
      <c r="E1196" s="56">
        <v>3101</v>
      </c>
      <c r="F1196" s="54">
        <v>10720700</v>
      </c>
      <c r="G1196" s="57" t="s">
        <v>1117</v>
      </c>
      <c r="H1196" s="58">
        <v>29573666.34</v>
      </c>
      <c r="I1196" s="221"/>
      <c r="J1196" s="58">
        <v>-20000000</v>
      </c>
      <c r="K1196" s="58">
        <f t="shared" si="20"/>
        <v>9573666.3399999999</v>
      </c>
      <c r="L1196" s="204" t="s">
        <v>2889</v>
      </c>
    </row>
    <row r="1197" spans="1:23" ht="51" x14ac:dyDescent="0.35">
      <c r="A1197" s="54">
        <v>23020114</v>
      </c>
      <c r="B1197" s="436" t="s">
        <v>2891</v>
      </c>
      <c r="C1197" s="54">
        <v>70451</v>
      </c>
      <c r="D1197" s="75">
        <v>150000010101</v>
      </c>
      <c r="E1197" s="56">
        <v>3101</v>
      </c>
      <c r="F1197" s="54">
        <v>10730100</v>
      </c>
      <c r="G1197" s="76" t="s">
        <v>1118</v>
      </c>
      <c r="H1197" s="77">
        <v>1000000</v>
      </c>
      <c r="I1197" s="230"/>
      <c r="J1197" s="77"/>
      <c r="K1197" s="77">
        <f t="shared" si="20"/>
        <v>1000000</v>
      </c>
      <c r="L1197" s="204" t="s">
        <v>2889</v>
      </c>
    </row>
    <row r="1198" spans="1:23" ht="76.5" x14ac:dyDescent="0.35">
      <c r="A1198" s="78">
        <v>23020114</v>
      </c>
      <c r="B1198" s="436" t="s">
        <v>2891</v>
      </c>
      <c r="C1198" s="78">
        <v>70451</v>
      </c>
      <c r="D1198" s="79">
        <v>150000010101</v>
      </c>
      <c r="E1198" s="80">
        <v>3101</v>
      </c>
      <c r="F1198" s="78">
        <v>10720500</v>
      </c>
      <c r="G1198" s="129" t="s">
        <v>1119</v>
      </c>
      <c r="H1198" s="81">
        <v>3000000</v>
      </c>
      <c r="I1198" s="228"/>
      <c r="J1198" s="133"/>
      <c r="K1198" s="81">
        <f t="shared" si="20"/>
        <v>3000000</v>
      </c>
      <c r="L1198" s="210" t="s">
        <v>2889</v>
      </c>
    </row>
    <row r="1199" spans="1:23" ht="76.5" x14ac:dyDescent="0.35">
      <c r="A1199" s="54">
        <v>23020114</v>
      </c>
      <c r="B1199" s="436" t="s">
        <v>2891</v>
      </c>
      <c r="C1199" s="54">
        <v>70451</v>
      </c>
      <c r="D1199" s="75">
        <v>90000010103</v>
      </c>
      <c r="E1199" s="56">
        <v>3101</v>
      </c>
      <c r="F1199" s="54">
        <v>10720500</v>
      </c>
      <c r="G1199" s="57" t="s">
        <v>1120</v>
      </c>
      <c r="H1199" s="58">
        <v>3000000</v>
      </c>
      <c r="I1199" s="221"/>
      <c r="J1199" s="87"/>
      <c r="K1199" s="58">
        <f t="shared" si="20"/>
        <v>3000000</v>
      </c>
      <c r="L1199" s="204" t="s">
        <v>2889</v>
      </c>
    </row>
    <row r="1200" spans="1:23" ht="102" x14ac:dyDescent="0.35">
      <c r="A1200" s="54">
        <v>23020114</v>
      </c>
      <c r="B1200" s="436" t="s">
        <v>2891</v>
      </c>
      <c r="C1200" s="54">
        <v>70451</v>
      </c>
      <c r="D1200" s="75">
        <v>150000010101</v>
      </c>
      <c r="E1200" s="56">
        <v>3101</v>
      </c>
      <c r="F1200" s="54">
        <v>10720700</v>
      </c>
      <c r="G1200" s="86" t="s">
        <v>1999</v>
      </c>
      <c r="H1200" s="58">
        <v>12000000</v>
      </c>
      <c r="I1200" s="221"/>
      <c r="J1200" s="87">
        <v>-7000000</v>
      </c>
      <c r="K1200" s="58">
        <f t="shared" si="20"/>
        <v>5000000</v>
      </c>
      <c r="L1200" s="204" t="s">
        <v>2889</v>
      </c>
    </row>
    <row r="1201" spans="1:23" ht="51" x14ac:dyDescent="0.35">
      <c r="A1201" s="155">
        <v>23020114</v>
      </c>
      <c r="B1201" s="436" t="s">
        <v>2891</v>
      </c>
      <c r="C1201" s="155">
        <v>70451</v>
      </c>
      <c r="D1201" s="156">
        <v>150000010101</v>
      </c>
      <c r="E1201" s="157">
        <v>3101</v>
      </c>
      <c r="F1201" s="155">
        <v>10730304</v>
      </c>
      <c r="G1201" s="158" t="s">
        <v>1121</v>
      </c>
      <c r="H1201" s="116">
        <v>7500000</v>
      </c>
      <c r="I1201" s="221"/>
      <c r="J1201" s="159">
        <v>55539163.299999997</v>
      </c>
      <c r="K1201" s="116">
        <f t="shared" si="20"/>
        <v>63039163.299999997</v>
      </c>
      <c r="L1201" s="398" t="s">
        <v>2646</v>
      </c>
      <c r="M1201" s="151"/>
    </row>
    <row r="1202" spans="1:23" ht="51" x14ac:dyDescent="0.35">
      <c r="A1202" s="54">
        <v>23020114</v>
      </c>
      <c r="B1202" s="436" t="s">
        <v>2891</v>
      </c>
      <c r="C1202" s="54">
        <v>70451</v>
      </c>
      <c r="D1202" s="75">
        <v>150000010101</v>
      </c>
      <c r="E1202" s="56">
        <v>3101</v>
      </c>
      <c r="F1202" s="54">
        <v>10720700</v>
      </c>
      <c r="G1202" s="57" t="s">
        <v>1122</v>
      </c>
      <c r="H1202" s="58">
        <v>10000000</v>
      </c>
      <c r="I1202" s="221"/>
      <c r="J1202" s="87">
        <v>-5000000</v>
      </c>
      <c r="K1202" s="58">
        <f t="shared" si="20"/>
        <v>5000000</v>
      </c>
      <c r="L1202" s="204" t="s">
        <v>2889</v>
      </c>
    </row>
    <row r="1203" spans="1:23" ht="76.5" x14ac:dyDescent="0.35">
      <c r="A1203" s="155">
        <v>23020114</v>
      </c>
      <c r="B1203" s="436" t="s">
        <v>2891</v>
      </c>
      <c r="C1203" s="155">
        <v>70451</v>
      </c>
      <c r="D1203" s="156">
        <v>150000010101</v>
      </c>
      <c r="E1203" s="157">
        <v>3101</v>
      </c>
      <c r="F1203" s="155">
        <v>10730300</v>
      </c>
      <c r="G1203" s="158" t="s">
        <v>1123</v>
      </c>
      <c r="H1203" s="116">
        <v>11000000</v>
      </c>
      <c r="I1203" s="221"/>
      <c r="J1203" s="159">
        <v>44460836.729999997</v>
      </c>
      <c r="K1203" s="116">
        <f t="shared" si="20"/>
        <v>55460836.729999997</v>
      </c>
      <c r="L1203" s="398" t="s">
        <v>2647</v>
      </c>
      <c r="M1203" s="151"/>
      <c r="N1203" s="151"/>
      <c r="O1203" s="151"/>
      <c r="P1203" s="151"/>
      <c r="Q1203" s="151"/>
      <c r="R1203" s="151"/>
      <c r="S1203" s="151"/>
      <c r="T1203" s="151"/>
      <c r="U1203" s="151"/>
      <c r="V1203" s="151"/>
      <c r="W1203" s="151"/>
    </row>
    <row r="1204" spans="1:23" ht="76.5" x14ac:dyDescent="0.35">
      <c r="A1204" s="54">
        <v>23020114</v>
      </c>
      <c r="B1204" s="436" t="s">
        <v>2891</v>
      </c>
      <c r="C1204" s="54">
        <v>70451</v>
      </c>
      <c r="D1204" s="75">
        <v>150000010101</v>
      </c>
      <c r="E1204" s="56">
        <v>3101</v>
      </c>
      <c r="F1204" s="54">
        <v>10720500</v>
      </c>
      <c r="G1204" s="57" t="s">
        <v>1124</v>
      </c>
      <c r="H1204" s="58">
        <v>3000000</v>
      </c>
      <c r="I1204" s="221"/>
      <c r="J1204" s="87"/>
      <c r="K1204" s="58">
        <f t="shared" si="20"/>
        <v>3000000</v>
      </c>
      <c r="L1204" s="204" t="s">
        <v>2889</v>
      </c>
    </row>
    <row r="1205" spans="1:23" ht="76.5" x14ac:dyDescent="0.35">
      <c r="A1205" s="54">
        <v>23020114</v>
      </c>
      <c r="B1205" s="436" t="s">
        <v>2891</v>
      </c>
      <c r="C1205" s="54">
        <v>70451</v>
      </c>
      <c r="D1205" s="75">
        <v>150000010101</v>
      </c>
      <c r="E1205" s="56">
        <v>3101</v>
      </c>
      <c r="F1205" s="54">
        <v>10720700</v>
      </c>
      <c r="G1205" s="57" t="s">
        <v>1125</v>
      </c>
      <c r="H1205" s="58">
        <v>5500000</v>
      </c>
      <c r="I1205" s="221"/>
      <c r="J1205" s="58"/>
      <c r="K1205" s="58">
        <f t="shared" si="20"/>
        <v>5500000</v>
      </c>
      <c r="L1205" s="204" t="s">
        <v>2889</v>
      </c>
    </row>
    <row r="1206" spans="1:23" ht="76.5" x14ac:dyDescent="0.35">
      <c r="A1206" s="314">
        <v>23020114</v>
      </c>
      <c r="B1206" s="436" t="s">
        <v>2891</v>
      </c>
      <c r="C1206" s="314">
        <v>70451</v>
      </c>
      <c r="D1206" s="315">
        <v>150000010101</v>
      </c>
      <c r="E1206" s="316">
        <v>3101</v>
      </c>
      <c r="F1206" s="314">
        <v>10731900</v>
      </c>
      <c r="G1206" s="317" t="s">
        <v>1126</v>
      </c>
      <c r="H1206" s="324">
        <v>50928170.850000001</v>
      </c>
      <c r="I1206" s="325"/>
      <c r="J1206" s="320">
        <v>-40000000</v>
      </c>
      <c r="K1206" s="324">
        <f t="shared" si="20"/>
        <v>10928170.850000001</v>
      </c>
      <c r="L1206" s="557" t="s">
        <v>2889</v>
      </c>
      <c r="M1206" s="323"/>
      <c r="N1206" s="323"/>
      <c r="O1206" s="323"/>
      <c r="P1206" s="323"/>
      <c r="Q1206" s="323"/>
      <c r="R1206" s="323"/>
      <c r="S1206" s="323"/>
      <c r="T1206" s="323"/>
      <c r="U1206" s="323"/>
      <c r="V1206" s="323"/>
      <c r="W1206" s="323"/>
    </row>
    <row r="1207" spans="1:23" ht="51" x14ac:dyDescent="0.35">
      <c r="A1207" s="54">
        <v>23020114</v>
      </c>
      <c r="B1207" s="436" t="s">
        <v>2891</v>
      </c>
      <c r="C1207" s="54">
        <v>70451</v>
      </c>
      <c r="D1207" s="75">
        <v>150000010101</v>
      </c>
      <c r="E1207" s="56">
        <v>3101</v>
      </c>
      <c r="F1207" s="54">
        <v>10711100</v>
      </c>
      <c r="G1207" s="57" t="s">
        <v>1127</v>
      </c>
      <c r="H1207" s="58">
        <v>25000</v>
      </c>
      <c r="I1207" s="221"/>
      <c r="J1207" s="87"/>
      <c r="K1207" s="58">
        <f t="shared" si="20"/>
        <v>25000</v>
      </c>
      <c r="L1207" s="204" t="s">
        <v>2889</v>
      </c>
    </row>
    <row r="1208" spans="1:23" ht="51" x14ac:dyDescent="0.35">
      <c r="A1208" s="54">
        <v>23020114</v>
      </c>
      <c r="B1208" s="436" t="s">
        <v>2891</v>
      </c>
      <c r="C1208" s="54">
        <v>70451</v>
      </c>
      <c r="D1208" s="75">
        <v>150000010102</v>
      </c>
      <c r="E1208" s="56">
        <v>3101</v>
      </c>
      <c r="F1208" s="54">
        <v>10721300</v>
      </c>
      <c r="G1208" s="57" t="s">
        <v>1128</v>
      </c>
      <c r="H1208" s="58">
        <v>2500000</v>
      </c>
      <c r="I1208" s="221"/>
      <c r="J1208" s="87"/>
      <c r="K1208" s="58">
        <f t="shared" si="20"/>
        <v>2500000</v>
      </c>
      <c r="L1208" s="204" t="s">
        <v>2889</v>
      </c>
    </row>
    <row r="1209" spans="1:23" ht="76.5" x14ac:dyDescent="0.35">
      <c r="A1209" s="54">
        <v>23020114</v>
      </c>
      <c r="B1209" s="436" t="s">
        <v>2891</v>
      </c>
      <c r="C1209" s="54">
        <v>70451</v>
      </c>
      <c r="D1209" s="75">
        <v>90000010103</v>
      </c>
      <c r="E1209" s="56">
        <v>3101</v>
      </c>
      <c r="F1209" s="54">
        <v>10711100</v>
      </c>
      <c r="G1209" s="86" t="s">
        <v>2000</v>
      </c>
      <c r="H1209" s="58">
        <v>5000000</v>
      </c>
      <c r="I1209" s="221"/>
      <c r="J1209" s="87"/>
      <c r="K1209" s="58">
        <f t="shared" si="20"/>
        <v>5000000</v>
      </c>
      <c r="L1209" s="204" t="s">
        <v>2889</v>
      </c>
    </row>
    <row r="1210" spans="1:23" ht="51" x14ac:dyDescent="0.35">
      <c r="A1210" s="54">
        <v>23020114</v>
      </c>
      <c r="B1210" s="436" t="s">
        <v>2891</v>
      </c>
      <c r="C1210" s="54">
        <v>70451</v>
      </c>
      <c r="D1210" s="75">
        <v>150000010101</v>
      </c>
      <c r="E1210" s="56">
        <v>3101</v>
      </c>
      <c r="F1210" s="54">
        <v>10711100</v>
      </c>
      <c r="G1210" s="57" t="s">
        <v>1129</v>
      </c>
      <c r="H1210" s="58">
        <v>250000</v>
      </c>
      <c r="I1210" s="221"/>
      <c r="J1210" s="87"/>
      <c r="K1210" s="58">
        <f t="shared" si="20"/>
        <v>250000</v>
      </c>
      <c r="L1210" s="204" t="s">
        <v>2889</v>
      </c>
    </row>
    <row r="1211" spans="1:23" ht="102" x14ac:dyDescent="0.35">
      <c r="A1211" s="54">
        <v>23020114</v>
      </c>
      <c r="B1211" s="436" t="s">
        <v>2891</v>
      </c>
      <c r="C1211" s="54">
        <v>70451</v>
      </c>
      <c r="D1211" s="75">
        <v>150000010101</v>
      </c>
      <c r="E1211" s="56">
        <v>3101</v>
      </c>
      <c r="F1211" s="54">
        <v>10711100</v>
      </c>
      <c r="G1211" s="57" t="s">
        <v>1130</v>
      </c>
      <c r="H1211" s="58">
        <v>200000</v>
      </c>
      <c r="I1211" s="221"/>
      <c r="J1211" s="87"/>
      <c r="K1211" s="58">
        <f t="shared" si="20"/>
        <v>200000</v>
      </c>
      <c r="L1211" s="204" t="s">
        <v>2889</v>
      </c>
    </row>
    <row r="1212" spans="1:23" ht="51" x14ac:dyDescent="0.35">
      <c r="A1212" s="314">
        <v>23020114</v>
      </c>
      <c r="B1212" s="436" t="s">
        <v>2891</v>
      </c>
      <c r="C1212" s="314">
        <v>70451</v>
      </c>
      <c r="D1212" s="315">
        <v>150000010101</v>
      </c>
      <c r="E1212" s="316">
        <v>3101</v>
      </c>
      <c r="F1212" s="314">
        <v>10711100</v>
      </c>
      <c r="G1212" s="317" t="s">
        <v>1131</v>
      </c>
      <c r="H1212" s="324">
        <v>20000000</v>
      </c>
      <c r="I1212" s="325"/>
      <c r="J1212" s="320">
        <v>-10000000</v>
      </c>
      <c r="K1212" s="324">
        <f t="shared" si="20"/>
        <v>10000000</v>
      </c>
      <c r="L1212" s="557" t="s">
        <v>2889</v>
      </c>
      <c r="M1212" s="323"/>
      <c r="N1212" s="323"/>
      <c r="O1212" s="323"/>
      <c r="P1212" s="323"/>
      <c r="Q1212" s="323"/>
      <c r="R1212" s="323"/>
      <c r="S1212" s="323"/>
      <c r="T1212" s="323"/>
      <c r="U1212" s="323"/>
      <c r="V1212" s="323"/>
      <c r="W1212" s="323"/>
    </row>
    <row r="1213" spans="1:23" ht="76.5" x14ac:dyDescent="0.35">
      <c r="A1213" s="54">
        <v>23020114</v>
      </c>
      <c r="B1213" s="436" t="s">
        <v>2891</v>
      </c>
      <c r="C1213" s="54">
        <v>70451</v>
      </c>
      <c r="D1213" s="75">
        <v>150000010101</v>
      </c>
      <c r="E1213" s="56">
        <v>3101</v>
      </c>
      <c r="F1213" s="54">
        <v>10731600</v>
      </c>
      <c r="G1213" s="57" t="s">
        <v>1132</v>
      </c>
      <c r="H1213" s="58">
        <v>250000</v>
      </c>
      <c r="I1213" s="221"/>
      <c r="J1213" s="87"/>
      <c r="K1213" s="58">
        <f t="shared" si="20"/>
        <v>250000</v>
      </c>
      <c r="L1213" s="204" t="s">
        <v>2889</v>
      </c>
    </row>
    <row r="1214" spans="1:23" ht="51" x14ac:dyDescent="0.35">
      <c r="A1214" s="54">
        <v>23020114</v>
      </c>
      <c r="B1214" s="436" t="s">
        <v>2891</v>
      </c>
      <c r="C1214" s="54">
        <v>70451</v>
      </c>
      <c r="D1214" s="75">
        <v>150000010101</v>
      </c>
      <c r="E1214" s="56">
        <v>3101</v>
      </c>
      <c r="F1214" s="54">
        <v>10731700</v>
      </c>
      <c r="G1214" s="57" t="s">
        <v>1133</v>
      </c>
      <c r="H1214" s="58">
        <v>2500000</v>
      </c>
      <c r="I1214" s="221"/>
      <c r="J1214" s="87"/>
      <c r="K1214" s="58">
        <f t="shared" si="20"/>
        <v>2500000</v>
      </c>
      <c r="L1214" s="204" t="s">
        <v>2889</v>
      </c>
    </row>
    <row r="1215" spans="1:23" ht="51" x14ac:dyDescent="0.35">
      <c r="A1215" s="54">
        <v>23020114</v>
      </c>
      <c r="B1215" s="436" t="s">
        <v>2891</v>
      </c>
      <c r="C1215" s="54">
        <v>70451</v>
      </c>
      <c r="D1215" s="75">
        <v>150000010101</v>
      </c>
      <c r="E1215" s="56">
        <v>3101</v>
      </c>
      <c r="F1215" s="54">
        <v>10730200</v>
      </c>
      <c r="G1215" s="57" t="s">
        <v>1134</v>
      </c>
      <c r="H1215" s="58">
        <v>2500000</v>
      </c>
      <c r="I1215" s="221"/>
      <c r="J1215" s="87"/>
      <c r="K1215" s="58">
        <f t="shared" si="20"/>
        <v>2500000</v>
      </c>
      <c r="L1215" s="204" t="s">
        <v>2889</v>
      </c>
    </row>
    <row r="1216" spans="1:23" ht="51" x14ac:dyDescent="0.35">
      <c r="A1216" s="54">
        <v>23020114</v>
      </c>
      <c r="B1216" s="436" t="s">
        <v>2891</v>
      </c>
      <c r="C1216" s="54">
        <v>70451</v>
      </c>
      <c r="D1216" s="75">
        <v>90000010103</v>
      </c>
      <c r="E1216" s="56">
        <v>3101</v>
      </c>
      <c r="F1216" s="54">
        <v>10720500</v>
      </c>
      <c r="G1216" s="57" t="s">
        <v>1135</v>
      </c>
      <c r="H1216" s="58">
        <v>2000000</v>
      </c>
      <c r="I1216" s="221"/>
      <c r="J1216" s="87"/>
      <c r="K1216" s="58">
        <f t="shared" si="20"/>
        <v>2000000</v>
      </c>
      <c r="L1216" s="204" t="s">
        <v>2889</v>
      </c>
    </row>
    <row r="1217" spans="1:23" ht="51" x14ac:dyDescent="0.35">
      <c r="A1217" s="332">
        <v>23020114</v>
      </c>
      <c r="B1217" s="436" t="s">
        <v>2891</v>
      </c>
      <c r="C1217" s="332">
        <v>70451</v>
      </c>
      <c r="D1217" s="333">
        <v>150000010102</v>
      </c>
      <c r="E1217" s="334">
        <v>3101</v>
      </c>
      <c r="F1217" s="332">
        <v>10720500</v>
      </c>
      <c r="G1217" s="335" t="s">
        <v>1136</v>
      </c>
      <c r="H1217" s="327">
        <v>30000000</v>
      </c>
      <c r="I1217" s="336"/>
      <c r="J1217" s="326">
        <v>-20000000</v>
      </c>
      <c r="K1217" s="327">
        <f t="shared" si="20"/>
        <v>10000000</v>
      </c>
      <c r="L1217" s="578" t="s">
        <v>2889</v>
      </c>
      <c r="M1217" s="323"/>
      <c r="N1217" s="323"/>
      <c r="O1217" s="323"/>
      <c r="P1217" s="323"/>
      <c r="Q1217" s="323"/>
      <c r="R1217" s="323"/>
      <c r="S1217" s="323"/>
      <c r="T1217" s="323"/>
      <c r="U1217" s="323"/>
      <c r="V1217" s="323"/>
      <c r="W1217" s="323"/>
    </row>
    <row r="1218" spans="1:23" ht="102" x14ac:dyDescent="0.35">
      <c r="A1218" s="54">
        <v>23020114</v>
      </c>
      <c r="B1218" s="436" t="s">
        <v>2891</v>
      </c>
      <c r="C1218" s="54">
        <v>70451</v>
      </c>
      <c r="D1218" s="75">
        <v>150000010101</v>
      </c>
      <c r="E1218" s="56">
        <v>3101</v>
      </c>
      <c r="F1218" s="54">
        <v>10712300</v>
      </c>
      <c r="G1218" s="86" t="s">
        <v>2001</v>
      </c>
      <c r="H1218" s="58">
        <v>2500000</v>
      </c>
      <c r="I1218" s="221"/>
      <c r="J1218" s="87"/>
      <c r="K1218" s="58">
        <f t="shared" si="20"/>
        <v>2500000</v>
      </c>
      <c r="L1218" s="204" t="s">
        <v>2889</v>
      </c>
    </row>
    <row r="1219" spans="1:23" ht="51" x14ac:dyDescent="0.35">
      <c r="A1219" s="54">
        <v>23020114</v>
      </c>
      <c r="B1219" s="436" t="s">
        <v>2891</v>
      </c>
      <c r="C1219" s="54">
        <v>70451</v>
      </c>
      <c r="D1219" s="75">
        <v>90000010103</v>
      </c>
      <c r="E1219" s="56">
        <v>3101</v>
      </c>
      <c r="F1219" s="54">
        <v>10712300</v>
      </c>
      <c r="G1219" s="57" t="s">
        <v>1137</v>
      </c>
      <c r="H1219" s="58">
        <v>2500000</v>
      </c>
      <c r="I1219" s="221"/>
      <c r="J1219" s="87"/>
      <c r="K1219" s="58">
        <f t="shared" si="20"/>
        <v>2500000</v>
      </c>
      <c r="L1219" s="204" t="s">
        <v>2889</v>
      </c>
    </row>
    <row r="1220" spans="1:23" ht="51" x14ac:dyDescent="0.35">
      <c r="A1220" s="54">
        <v>23020114</v>
      </c>
      <c r="B1220" s="436" t="s">
        <v>2891</v>
      </c>
      <c r="C1220" s="54">
        <v>70451</v>
      </c>
      <c r="D1220" s="75">
        <v>150000010101</v>
      </c>
      <c r="E1220" s="56">
        <v>3101</v>
      </c>
      <c r="F1220" s="54">
        <v>10721300</v>
      </c>
      <c r="G1220" s="57" t="s">
        <v>1138</v>
      </c>
      <c r="H1220" s="58">
        <v>7725000</v>
      </c>
      <c r="I1220" s="221"/>
      <c r="J1220" s="87"/>
      <c r="K1220" s="58">
        <f t="shared" si="20"/>
        <v>7725000</v>
      </c>
      <c r="L1220" s="204" t="s">
        <v>2889</v>
      </c>
    </row>
    <row r="1221" spans="1:23" ht="76.5" x14ac:dyDescent="0.35">
      <c r="A1221" s="54">
        <v>23020114</v>
      </c>
      <c r="B1221" s="436" t="s">
        <v>2891</v>
      </c>
      <c r="C1221" s="54">
        <v>70451</v>
      </c>
      <c r="D1221" s="75">
        <v>150000010101</v>
      </c>
      <c r="E1221" s="56">
        <v>3101</v>
      </c>
      <c r="F1221" s="54">
        <v>10710900</v>
      </c>
      <c r="G1221" s="57" t="s">
        <v>1139</v>
      </c>
      <c r="H1221" s="58">
        <v>501637.5</v>
      </c>
      <c r="I1221" s="221"/>
      <c r="J1221" s="87"/>
      <c r="K1221" s="58">
        <f t="shared" si="20"/>
        <v>501637.5</v>
      </c>
      <c r="L1221" s="204" t="s">
        <v>2889</v>
      </c>
    </row>
    <row r="1222" spans="1:23" ht="76.5" x14ac:dyDescent="0.35">
      <c r="A1222" s="54">
        <v>23020114</v>
      </c>
      <c r="B1222" s="436" t="s">
        <v>2891</v>
      </c>
      <c r="C1222" s="54">
        <v>70451</v>
      </c>
      <c r="D1222" s="75">
        <v>150000010101</v>
      </c>
      <c r="E1222" s="56">
        <v>3101</v>
      </c>
      <c r="F1222" s="54">
        <v>10720600</v>
      </c>
      <c r="G1222" s="57" t="s">
        <v>1140</v>
      </c>
      <c r="H1222" s="58">
        <v>5000000</v>
      </c>
      <c r="I1222" s="221"/>
      <c r="J1222" s="87"/>
      <c r="K1222" s="58">
        <f t="shared" si="20"/>
        <v>5000000</v>
      </c>
      <c r="L1222" s="204" t="s">
        <v>2889</v>
      </c>
    </row>
    <row r="1223" spans="1:23" ht="102" x14ac:dyDescent="0.35">
      <c r="A1223" s="54">
        <v>23020114</v>
      </c>
      <c r="B1223" s="436" t="s">
        <v>2891</v>
      </c>
      <c r="C1223" s="54">
        <v>70451</v>
      </c>
      <c r="D1223" s="75">
        <v>150000010101</v>
      </c>
      <c r="E1223" s="56">
        <v>3101</v>
      </c>
      <c r="F1223" s="54">
        <v>10731400</v>
      </c>
      <c r="G1223" s="86" t="s">
        <v>2002</v>
      </c>
      <c r="H1223" s="58">
        <v>2500000</v>
      </c>
      <c r="I1223" s="221"/>
      <c r="J1223" s="87"/>
      <c r="K1223" s="58">
        <f t="shared" si="20"/>
        <v>2500000</v>
      </c>
      <c r="L1223" s="204" t="s">
        <v>2889</v>
      </c>
    </row>
    <row r="1224" spans="1:23" ht="76.5" x14ac:dyDescent="0.35">
      <c r="A1224" s="54">
        <v>23020114</v>
      </c>
      <c r="B1224" s="436" t="s">
        <v>2891</v>
      </c>
      <c r="C1224" s="54">
        <v>70451</v>
      </c>
      <c r="D1224" s="75">
        <v>150000010101</v>
      </c>
      <c r="E1224" s="56">
        <v>3101</v>
      </c>
      <c r="F1224" s="54">
        <v>10712100</v>
      </c>
      <c r="G1224" s="57" t="s">
        <v>1141</v>
      </c>
      <c r="H1224" s="58">
        <v>2500000</v>
      </c>
      <c r="I1224" s="221"/>
      <c r="J1224" s="87"/>
      <c r="K1224" s="58">
        <f t="shared" si="20"/>
        <v>2500000</v>
      </c>
      <c r="L1224" s="204" t="s">
        <v>2889</v>
      </c>
    </row>
    <row r="1225" spans="1:23" ht="76.5" x14ac:dyDescent="0.35">
      <c r="A1225" s="54">
        <v>23020114</v>
      </c>
      <c r="B1225" s="436" t="s">
        <v>2891</v>
      </c>
      <c r="C1225" s="54">
        <v>70451</v>
      </c>
      <c r="D1225" s="75">
        <v>150000010101</v>
      </c>
      <c r="E1225" s="56">
        <v>3101</v>
      </c>
      <c r="F1225" s="54">
        <v>10720500</v>
      </c>
      <c r="G1225" s="57" t="s">
        <v>1142</v>
      </c>
      <c r="H1225" s="58">
        <v>10725000.5</v>
      </c>
      <c r="I1225" s="221"/>
      <c r="J1225" s="87">
        <v>-5000000</v>
      </c>
      <c r="K1225" s="58">
        <f t="shared" si="20"/>
        <v>5725000.5</v>
      </c>
      <c r="L1225" s="204" t="s">
        <v>2889</v>
      </c>
    </row>
    <row r="1226" spans="1:23" ht="76.5" x14ac:dyDescent="0.35">
      <c r="A1226" s="314">
        <v>23020114</v>
      </c>
      <c r="B1226" s="436" t="s">
        <v>2891</v>
      </c>
      <c r="C1226" s="314">
        <v>70451</v>
      </c>
      <c r="D1226" s="315">
        <v>150000010101</v>
      </c>
      <c r="E1226" s="316">
        <v>3101</v>
      </c>
      <c r="F1226" s="314">
        <v>10720500</v>
      </c>
      <c r="G1226" s="317" t="s">
        <v>1143</v>
      </c>
      <c r="H1226" s="324">
        <v>25000000</v>
      </c>
      <c r="I1226" s="325"/>
      <c r="J1226" s="320">
        <v>-15000000</v>
      </c>
      <c r="K1226" s="324">
        <f t="shared" si="20"/>
        <v>10000000</v>
      </c>
      <c r="L1226" s="557" t="s">
        <v>2889</v>
      </c>
      <c r="M1226" s="323"/>
      <c r="N1226" s="323"/>
      <c r="O1226" s="323"/>
      <c r="P1226" s="323"/>
      <c r="Q1226" s="323"/>
      <c r="R1226" s="323"/>
      <c r="S1226" s="323"/>
      <c r="T1226" s="323"/>
      <c r="U1226" s="323"/>
      <c r="V1226" s="323"/>
      <c r="W1226" s="323"/>
    </row>
    <row r="1227" spans="1:23" ht="76.5" x14ac:dyDescent="0.35">
      <c r="A1227" s="54">
        <v>23020114</v>
      </c>
      <c r="B1227" s="436" t="s">
        <v>2891</v>
      </c>
      <c r="C1227" s="54">
        <v>70451</v>
      </c>
      <c r="D1227" s="75">
        <v>150000010101</v>
      </c>
      <c r="E1227" s="56">
        <v>3101</v>
      </c>
      <c r="F1227" s="54">
        <v>10720400</v>
      </c>
      <c r="G1227" s="57" t="s">
        <v>1144</v>
      </c>
      <c r="H1227" s="58">
        <v>2500000</v>
      </c>
      <c r="I1227" s="221"/>
      <c r="J1227" s="87"/>
      <c r="K1227" s="58">
        <f t="shared" si="20"/>
        <v>2500000</v>
      </c>
      <c r="L1227" s="204" t="s">
        <v>2889</v>
      </c>
    </row>
    <row r="1228" spans="1:23" ht="51" x14ac:dyDescent="0.35">
      <c r="A1228" s="54">
        <v>23020114</v>
      </c>
      <c r="B1228" s="436" t="s">
        <v>2891</v>
      </c>
      <c r="C1228" s="54">
        <v>70451</v>
      </c>
      <c r="D1228" s="75">
        <v>150000010101</v>
      </c>
      <c r="E1228" s="56">
        <v>3101</v>
      </c>
      <c r="F1228" s="54">
        <v>10731500</v>
      </c>
      <c r="G1228" s="57" t="s">
        <v>1145</v>
      </c>
      <c r="H1228" s="58">
        <v>2500000</v>
      </c>
      <c r="I1228" s="221"/>
      <c r="J1228" s="87"/>
      <c r="K1228" s="58">
        <f t="shared" si="20"/>
        <v>2500000</v>
      </c>
      <c r="L1228" s="204" t="s">
        <v>2889</v>
      </c>
    </row>
    <row r="1229" spans="1:23" ht="102" x14ac:dyDescent="0.35">
      <c r="A1229" s="54">
        <v>23020114</v>
      </c>
      <c r="B1229" s="436" t="s">
        <v>2891</v>
      </c>
      <c r="C1229" s="54">
        <v>70451</v>
      </c>
      <c r="D1229" s="75">
        <v>150000010101</v>
      </c>
      <c r="E1229" s="56">
        <v>3101</v>
      </c>
      <c r="F1229" s="54">
        <v>10712200</v>
      </c>
      <c r="G1229" s="57" t="s">
        <v>1146</v>
      </c>
      <c r="H1229" s="58">
        <v>916813.4</v>
      </c>
      <c r="I1229" s="221"/>
      <c r="J1229" s="87"/>
      <c r="K1229" s="58">
        <f t="shared" si="20"/>
        <v>916813.4</v>
      </c>
      <c r="L1229" s="204" t="s">
        <v>2889</v>
      </c>
    </row>
    <row r="1230" spans="1:23" ht="51" x14ac:dyDescent="0.35">
      <c r="A1230" s="54">
        <v>23020114</v>
      </c>
      <c r="B1230" s="436" t="s">
        <v>2891</v>
      </c>
      <c r="C1230" s="54">
        <v>70451</v>
      </c>
      <c r="D1230" s="75">
        <v>150000010101</v>
      </c>
      <c r="E1230" s="56">
        <v>3101</v>
      </c>
      <c r="F1230" s="54">
        <v>10712200</v>
      </c>
      <c r="G1230" s="57" t="s">
        <v>1147</v>
      </c>
      <c r="H1230" s="58">
        <v>5000000</v>
      </c>
      <c r="I1230" s="221"/>
      <c r="J1230" s="58"/>
      <c r="K1230" s="58">
        <f t="shared" si="20"/>
        <v>5000000</v>
      </c>
      <c r="L1230" s="204" t="s">
        <v>2889</v>
      </c>
    </row>
    <row r="1231" spans="1:23" ht="76.5" x14ac:dyDescent="0.35">
      <c r="A1231" s="78">
        <v>23020114</v>
      </c>
      <c r="B1231" s="436" t="s">
        <v>2891</v>
      </c>
      <c r="C1231" s="78">
        <v>70451</v>
      </c>
      <c r="D1231" s="79">
        <v>150000010101</v>
      </c>
      <c r="E1231" s="80">
        <v>3101</v>
      </c>
      <c r="F1231" s="78">
        <v>10712200</v>
      </c>
      <c r="G1231" s="91" t="s">
        <v>2003</v>
      </c>
      <c r="H1231" s="81">
        <v>5000000</v>
      </c>
      <c r="I1231" s="228"/>
      <c r="J1231" s="133"/>
      <c r="K1231" s="81">
        <f t="shared" si="20"/>
        <v>5000000</v>
      </c>
      <c r="L1231" s="210" t="s">
        <v>2889</v>
      </c>
    </row>
    <row r="1232" spans="1:23" ht="51" x14ac:dyDescent="0.35">
      <c r="A1232" s="314">
        <v>23020114</v>
      </c>
      <c r="B1232" s="436" t="s">
        <v>2891</v>
      </c>
      <c r="C1232" s="314">
        <v>70451</v>
      </c>
      <c r="D1232" s="315">
        <v>150000010101</v>
      </c>
      <c r="E1232" s="316">
        <v>3101</v>
      </c>
      <c r="F1232" s="314">
        <v>10711000</v>
      </c>
      <c r="G1232" s="317" t="s">
        <v>1148</v>
      </c>
      <c r="H1232" s="324">
        <v>50000000</v>
      </c>
      <c r="I1232" s="325"/>
      <c r="J1232" s="320">
        <v>-40000000</v>
      </c>
      <c r="K1232" s="324">
        <f t="shared" ref="K1232:K1295" si="21">SUM(H1232,J1232)</f>
        <v>10000000</v>
      </c>
      <c r="L1232" s="557" t="s">
        <v>2889</v>
      </c>
      <c r="M1232" s="323"/>
      <c r="N1232" s="323"/>
      <c r="O1232" s="323"/>
      <c r="P1232" s="323"/>
      <c r="Q1232" s="323"/>
      <c r="R1232" s="323"/>
      <c r="S1232" s="323"/>
      <c r="T1232" s="323"/>
      <c r="U1232" s="323"/>
      <c r="V1232" s="323"/>
      <c r="W1232" s="323"/>
    </row>
    <row r="1233" spans="1:12" ht="51" x14ac:dyDescent="0.35">
      <c r="A1233" s="54">
        <v>23020114</v>
      </c>
      <c r="B1233" s="436" t="s">
        <v>2891</v>
      </c>
      <c r="C1233" s="54">
        <v>70451</v>
      </c>
      <c r="D1233" s="75">
        <v>150000010101</v>
      </c>
      <c r="E1233" s="56">
        <v>3101</v>
      </c>
      <c r="F1233" s="54">
        <v>10710900</v>
      </c>
      <c r="G1233" s="57" t="s">
        <v>1149</v>
      </c>
      <c r="H1233" s="58">
        <v>5000000</v>
      </c>
      <c r="I1233" s="221"/>
      <c r="J1233" s="87"/>
      <c r="K1233" s="58">
        <f t="shared" si="21"/>
        <v>5000000</v>
      </c>
      <c r="L1233" s="204" t="s">
        <v>2889</v>
      </c>
    </row>
    <row r="1234" spans="1:12" ht="51" x14ac:dyDescent="0.35">
      <c r="A1234" s="54">
        <v>23020114</v>
      </c>
      <c r="B1234" s="436" t="s">
        <v>2891</v>
      </c>
      <c r="C1234" s="54">
        <v>70451</v>
      </c>
      <c r="D1234" s="75">
        <v>150000010101</v>
      </c>
      <c r="E1234" s="56">
        <v>3101</v>
      </c>
      <c r="F1234" s="54">
        <v>10712200</v>
      </c>
      <c r="G1234" s="57" t="s">
        <v>1150</v>
      </c>
      <c r="H1234" s="58">
        <v>5000000</v>
      </c>
      <c r="I1234" s="221"/>
      <c r="J1234" s="87"/>
      <c r="K1234" s="58">
        <f t="shared" si="21"/>
        <v>5000000</v>
      </c>
      <c r="L1234" s="204" t="s">
        <v>2889</v>
      </c>
    </row>
    <row r="1235" spans="1:12" ht="76.5" x14ac:dyDescent="0.35">
      <c r="A1235" s="54">
        <v>23020114</v>
      </c>
      <c r="B1235" s="436" t="s">
        <v>2891</v>
      </c>
      <c r="C1235" s="54">
        <v>70451</v>
      </c>
      <c r="D1235" s="75">
        <v>150000010101</v>
      </c>
      <c r="E1235" s="56">
        <v>3101</v>
      </c>
      <c r="F1235" s="54">
        <v>10711200</v>
      </c>
      <c r="G1235" s="57" t="s">
        <v>1151</v>
      </c>
      <c r="H1235" s="58">
        <v>2500000</v>
      </c>
      <c r="I1235" s="221"/>
      <c r="J1235" s="87"/>
      <c r="K1235" s="58">
        <f t="shared" si="21"/>
        <v>2500000</v>
      </c>
      <c r="L1235" s="204" t="s">
        <v>2889</v>
      </c>
    </row>
    <row r="1236" spans="1:12" ht="76.5" x14ac:dyDescent="0.35">
      <c r="A1236" s="54">
        <v>23020114</v>
      </c>
      <c r="B1236" s="436" t="s">
        <v>2891</v>
      </c>
      <c r="C1236" s="54">
        <v>70451</v>
      </c>
      <c r="D1236" s="75">
        <v>150000010101</v>
      </c>
      <c r="E1236" s="56">
        <v>3101</v>
      </c>
      <c r="F1236" s="54">
        <v>10711200</v>
      </c>
      <c r="G1236" s="57" t="s">
        <v>1152</v>
      </c>
      <c r="H1236" s="58">
        <v>2500000</v>
      </c>
      <c r="I1236" s="221"/>
      <c r="J1236" s="87"/>
      <c r="K1236" s="58">
        <f t="shared" si="21"/>
        <v>2500000</v>
      </c>
      <c r="L1236" s="204" t="s">
        <v>2889</v>
      </c>
    </row>
    <row r="1237" spans="1:12" ht="51" x14ac:dyDescent="0.35">
      <c r="A1237" s="54">
        <v>23020114</v>
      </c>
      <c r="B1237" s="436" t="s">
        <v>2891</v>
      </c>
      <c r="C1237" s="54">
        <v>70451</v>
      </c>
      <c r="D1237" s="75">
        <v>150000010101</v>
      </c>
      <c r="E1237" s="56">
        <v>3101</v>
      </c>
      <c r="F1237" s="54">
        <v>10720500</v>
      </c>
      <c r="G1237" s="76" t="s">
        <v>1153</v>
      </c>
      <c r="H1237" s="77">
        <v>2500000</v>
      </c>
      <c r="I1237" s="230"/>
      <c r="J1237" s="134"/>
      <c r="K1237" s="77">
        <f t="shared" si="21"/>
        <v>2500000</v>
      </c>
      <c r="L1237" s="204" t="s">
        <v>2889</v>
      </c>
    </row>
    <row r="1238" spans="1:12" ht="51" x14ac:dyDescent="0.35">
      <c r="A1238" s="78">
        <v>23020114</v>
      </c>
      <c r="B1238" s="436" t="s">
        <v>2891</v>
      </c>
      <c r="C1238" s="78">
        <v>70451</v>
      </c>
      <c r="D1238" s="79">
        <v>150000010101</v>
      </c>
      <c r="E1238" s="80">
        <v>3101</v>
      </c>
      <c r="F1238" s="78">
        <v>10722000</v>
      </c>
      <c r="G1238" s="129" t="s">
        <v>1154</v>
      </c>
      <c r="H1238" s="81">
        <v>2500000</v>
      </c>
      <c r="I1238" s="228"/>
      <c r="J1238" s="133"/>
      <c r="K1238" s="81">
        <f t="shared" si="21"/>
        <v>2500000</v>
      </c>
      <c r="L1238" s="210" t="s">
        <v>2889</v>
      </c>
    </row>
    <row r="1239" spans="1:12" ht="76.5" x14ac:dyDescent="0.35">
      <c r="A1239" s="54">
        <v>23020114</v>
      </c>
      <c r="B1239" s="436" t="s">
        <v>2891</v>
      </c>
      <c r="C1239" s="54">
        <v>70451</v>
      </c>
      <c r="D1239" s="75">
        <v>150000010101</v>
      </c>
      <c r="E1239" s="56">
        <v>3101</v>
      </c>
      <c r="F1239" s="54">
        <v>10720600</v>
      </c>
      <c r="G1239" s="86" t="s">
        <v>2004</v>
      </c>
      <c r="H1239" s="58">
        <v>10770000</v>
      </c>
      <c r="I1239" s="221"/>
      <c r="J1239" s="87">
        <v>-5000000</v>
      </c>
      <c r="K1239" s="58">
        <f t="shared" si="21"/>
        <v>5770000</v>
      </c>
      <c r="L1239" s="204" t="s">
        <v>2889</v>
      </c>
    </row>
    <row r="1240" spans="1:12" ht="51" x14ac:dyDescent="0.35">
      <c r="A1240" s="54">
        <v>23020114</v>
      </c>
      <c r="B1240" s="436" t="s">
        <v>2891</v>
      </c>
      <c r="C1240" s="54">
        <v>70451</v>
      </c>
      <c r="D1240" s="75">
        <v>150000010101</v>
      </c>
      <c r="E1240" s="56">
        <v>3101</v>
      </c>
      <c r="F1240" s="54">
        <v>10720700</v>
      </c>
      <c r="G1240" s="57" t="s">
        <v>1155</v>
      </c>
      <c r="H1240" s="58">
        <v>3590000</v>
      </c>
      <c r="I1240" s="221"/>
      <c r="J1240" s="87"/>
      <c r="K1240" s="58">
        <f t="shared" si="21"/>
        <v>3590000</v>
      </c>
      <c r="L1240" s="204" t="s">
        <v>2889</v>
      </c>
    </row>
    <row r="1241" spans="1:12" ht="51" x14ac:dyDescent="0.35">
      <c r="A1241" s="54">
        <v>23020114</v>
      </c>
      <c r="B1241" s="436" t="s">
        <v>2891</v>
      </c>
      <c r="C1241" s="54">
        <v>70451</v>
      </c>
      <c r="D1241" s="75">
        <v>150000010101</v>
      </c>
      <c r="E1241" s="56">
        <v>3101</v>
      </c>
      <c r="F1241" s="54">
        <v>10721300</v>
      </c>
      <c r="G1241" s="86" t="s">
        <v>2005</v>
      </c>
      <c r="H1241" s="58">
        <v>3590000</v>
      </c>
      <c r="I1241" s="221"/>
      <c r="J1241" s="87"/>
      <c r="K1241" s="58">
        <f t="shared" si="21"/>
        <v>3590000</v>
      </c>
      <c r="L1241" s="204" t="s">
        <v>2889</v>
      </c>
    </row>
    <row r="1242" spans="1:12" ht="51" x14ac:dyDescent="0.35">
      <c r="A1242" s="54">
        <v>23020114</v>
      </c>
      <c r="B1242" s="436" t="s">
        <v>2891</v>
      </c>
      <c r="C1242" s="54">
        <v>70451</v>
      </c>
      <c r="D1242" s="75">
        <v>150000010101</v>
      </c>
      <c r="E1242" s="56">
        <v>3101</v>
      </c>
      <c r="F1242" s="54">
        <v>10721300</v>
      </c>
      <c r="G1242" s="57" t="s">
        <v>1156</v>
      </c>
      <c r="H1242" s="58">
        <v>3590000</v>
      </c>
      <c r="I1242" s="221"/>
      <c r="J1242" s="87"/>
      <c r="K1242" s="58">
        <f t="shared" si="21"/>
        <v>3590000</v>
      </c>
      <c r="L1242" s="204" t="s">
        <v>2889</v>
      </c>
    </row>
    <row r="1243" spans="1:12" ht="51" x14ac:dyDescent="0.35">
      <c r="A1243" s="54">
        <v>23020114</v>
      </c>
      <c r="B1243" s="436" t="s">
        <v>2891</v>
      </c>
      <c r="C1243" s="54">
        <v>70451</v>
      </c>
      <c r="D1243" s="75">
        <v>150000010101</v>
      </c>
      <c r="E1243" s="56">
        <v>3101</v>
      </c>
      <c r="F1243" s="54">
        <v>10720800</v>
      </c>
      <c r="G1243" s="57" t="s">
        <v>1157</v>
      </c>
      <c r="H1243" s="58">
        <v>3590000</v>
      </c>
      <c r="I1243" s="221"/>
      <c r="J1243" s="87"/>
      <c r="K1243" s="58">
        <f t="shared" si="21"/>
        <v>3590000</v>
      </c>
      <c r="L1243" s="204" t="s">
        <v>2889</v>
      </c>
    </row>
    <row r="1244" spans="1:12" ht="51" x14ac:dyDescent="0.35">
      <c r="A1244" s="54">
        <v>23020114</v>
      </c>
      <c r="B1244" s="436" t="s">
        <v>2891</v>
      </c>
      <c r="C1244" s="54">
        <v>70451</v>
      </c>
      <c r="D1244" s="75">
        <v>150000010101</v>
      </c>
      <c r="E1244" s="56">
        <v>3101</v>
      </c>
      <c r="F1244" s="54">
        <v>10731500</v>
      </c>
      <c r="G1244" s="57" t="s">
        <v>1158</v>
      </c>
      <c r="H1244" s="58">
        <v>3590000</v>
      </c>
      <c r="I1244" s="221"/>
      <c r="J1244" s="87"/>
      <c r="K1244" s="58">
        <f t="shared" si="21"/>
        <v>3590000</v>
      </c>
      <c r="L1244" s="204" t="s">
        <v>2889</v>
      </c>
    </row>
    <row r="1245" spans="1:12" ht="51" x14ac:dyDescent="0.35">
      <c r="A1245" s="54">
        <v>23020114</v>
      </c>
      <c r="B1245" s="436" t="s">
        <v>2891</v>
      </c>
      <c r="C1245" s="54">
        <v>70451</v>
      </c>
      <c r="D1245" s="75">
        <v>150000010101</v>
      </c>
      <c r="E1245" s="56">
        <v>3101</v>
      </c>
      <c r="F1245" s="54">
        <v>10731900</v>
      </c>
      <c r="G1245" s="57" t="s">
        <v>1159</v>
      </c>
      <c r="H1245" s="58">
        <v>5000000</v>
      </c>
      <c r="I1245" s="221"/>
      <c r="J1245" s="87"/>
      <c r="K1245" s="58">
        <f t="shared" si="21"/>
        <v>5000000</v>
      </c>
      <c r="L1245" s="204" t="s">
        <v>2889</v>
      </c>
    </row>
    <row r="1246" spans="1:12" ht="51" x14ac:dyDescent="0.35">
      <c r="A1246" s="54">
        <v>23020114</v>
      </c>
      <c r="B1246" s="436" t="s">
        <v>2891</v>
      </c>
      <c r="C1246" s="54">
        <v>70451</v>
      </c>
      <c r="D1246" s="75">
        <v>150000010101</v>
      </c>
      <c r="E1246" s="56">
        <v>3101</v>
      </c>
      <c r="F1246" s="54">
        <v>10731900</v>
      </c>
      <c r="G1246" s="57" t="s">
        <v>1160</v>
      </c>
      <c r="H1246" s="58">
        <v>3590000</v>
      </c>
      <c r="I1246" s="221"/>
      <c r="J1246" s="87"/>
      <c r="K1246" s="58">
        <f t="shared" si="21"/>
        <v>3590000</v>
      </c>
      <c r="L1246" s="204" t="s">
        <v>2889</v>
      </c>
    </row>
    <row r="1247" spans="1:12" ht="51" x14ac:dyDescent="0.35">
      <c r="A1247" s="54">
        <v>23020114</v>
      </c>
      <c r="B1247" s="436" t="s">
        <v>2891</v>
      </c>
      <c r="C1247" s="54">
        <v>70451</v>
      </c>
      <c r="D1247" s="75">
        <v>150000010101</v>
      </c>
      <c r="E1247" s="56">
        <v>3101</v>
      </c>
      <c r="F1247" s="54">
        <v>10731700</v>
      </c>
      <c r="G1247" s="57" t="s">
        <v>1161</v>
      </c>
      <c r="H1247" s="58">
        <v>3590000</v>
      </c>
      <c r="I1247" s="221"/>
      <c r="J1247" s="87"/>
      <c r="K1247" s="58">
        <f t="shared" si="21"/>
        <v>3590000</v>
      </c>
      <c r="L1247" s="204" t="s">
        <v>2889</v>
      </c>
    </row>
    <row r="1248" spans="1:12" ht="51" x14ac:dyDescent="0.35">
      <c r="A1248" s="54">
        <v>23020114</v>
      </c>
      <c r="B1248" s="436" t="s">
        <v>2891</v>
      </c>
      <c r="C1248" s="54">
        <v>70451</v>
      </c>
      <c r="D1248" s="75">
        <v>150000010101</v>
      </c>
      <c r="E1248" s="56">
        <v>3101</v>
      </c>
      <c r="F1248" s="54">
        <v>10731800</v>
      </c>
      <c r="G1248" s="57" t="s">
        <v>1162</v>
      </c>
      <c r="H1248" s="58">
        <v>3590000</v>
      </c>
      <c r="I1248" s="221"/>
      <c r="J1248" s="87"/>
      <c r="K1248" s="58">
        <f t="shared" si="21"/>
        <v>3590000</v>
      </c>
      <c r="L1248" s="204" t="s">
        <v>2889</v>
      </c>
    </row>
    <row r="1249" spans="1:12" ht="51" x14ac:dyDescent="0.35">
      <c r="A1249" s="54">
        <v>23020114</v>
      </c>
      <c r="B1249" s="436" t="s">
        <v>2891</v>
      </c>
      <c r="C1249" s="54">
        <v>70451</v>
      </c>
      <c r="D1249" s="75">
        <v>150000010101</v>
      </c>
      <c r="E1249" s="56">
        <v>3101</v>
      </c>
      <c r="F1249" s="54">
        <v>10731900</v>
      </c>
      <c r="G1249" s="57" t="s">
        <v>1163</v>
      </c>
      <c r="H1249" s="58">
        <v>3590000</v>
      </c>
      <c r="I1249" s="221"/>
      <c r="J1249" s="58"/>
      <c r="K1249" s="58">
        <f t="shared" si="21"/>
        <v>3590000</v>
      </c>
      <c r="L1249" s="204" t="s">
        <v>2889</v>
      </c>
    </row>
    <row r="1250" spans="1:12" ht="76.5" x14ac:dyDescent="0.35">
      <c r="A1250" s="54">
        <v>23020114</v>
      </c>
      <c r="B1250" s="436" t="s">
        <v>2891</v>
      </c>
      <c r="C1250" s="54">
        <v>70451</v>
      </c>
      <c r="D1250" s="75">
        <v>150000010101</v>
      </c>
      <c r="E1250" s="56">
        <v>3101</v>
      </c>
      <c r="F1250" s="54">
        <v>10731400</v>
      </c>
      <c r="G1250" s="86" t="s">
        <v>2006</v>
      </c>
      <c r="H1250" s="58">
        <v>3590000</v>
      </c>
      <c r="I1250" s="221"/>
      <c r="J1250" s="87"/>
      <c r="K1250" s="58">
        <f t="shared" si="21"/>
        <v>3590000</v>
      </c>
      <c r="L1250" s="204" t="s">
        <v>2889</v>
      </c>
    </row>
    <row r="1251" spans="1:12" ht="76.5" x14ac:dyDescent="0.35">
      <c r="A1251" s="54">
        <v>23020114</v>
      </c>
      <c r="B1251" s="436" t="s">
        <v>2891</v>
      </c>
      <c r="C1251" s="54">
        <v>70451</v>
      </c>
      <c r="D1251" s="75">
        <v>150000010101</v>
      </c>
      <c r="E1251" s="56">
        <v>3101</v>
      </c>
      <c r="F1251" s="54">
        <v>10731600</v>
      </c>
      <c r="G1251" s="57" t="s">
        <v>1164</v>
      </c>
      <c r="H1251" s="58">
        <v>3590000</v>
      </c>
      <c r="I1251" s="221"/>
      <c r="J1251" s="87"/>
      <c r="K1251" s="58">
        <f t="shared" si="21"/>
        <v>3590000</v>
      </c>
      <c r="L1251" s="204" t="s">
        <v>2889</v>
      </c>
    </row>
    <row r="1252" spans="1:12" ht="51" x14ac:dyDescent="0.35">
      <c r="A1252" s="54">
        <v>23020114</v>
      </c>
      <c r="B1252" s="436" t="s">
        <v>2891</v>
      </c>
      <c r="C1252" s="54">
        <v>70451</v>
      </c>
      <c r="D1252" s="75">
        <v>150000010101</v>
      </c>
      <c r="E1252" s="56">
        <v>3101</v>
      </c>
      <c r="F1252" s="54">
        <v>10731400</v>
      </c>
      <c r="G1252" s="57" t="s">
        <v>1165</v>
      </c>
      <c r="H1252" s="58">
        <v>3913100</v>
      </c>
      <c r="I1252" s="221"/>
      <c r="J1252" s="87"/>
      <c r="K1252" s="58">
        <f t="shared" si="21"/>
        <v>3913100</v>
      </c>
      <c r="L1252" s="204" t="s">
        <v>2889</v>
      </c>
    </row>
    <row r="1253" spans="1:12" ht="51" x14ac:dyDescent="0.35">
      <c r="A1253" s="54">
        <v>23020114</v>
      </c>
      <c r="B1253" s="436" t="s">
        <v>2891</v>
      </c>
      <c r="C1253" s="54">
        <v>70451</v>
      </c>
      <c r="D1253" s="75">
        <v>150000010101</v>
      </c>
      <c r="E1253" s="56">
        <v>3101</v>
      </c>
      <c r="F1253" s="54">
        <v>10730310</v>
      </c>
      <c r="G1253" s="57" t="s">
        <v>1166</v>
      </c>
      <c r="H1253" s="58">
        <v>5000000</v>
      </c>
      <c r="I1253" s="221"/>
      <c r="J1253" s="87"/>
      <c r="K1253" s="58">
        <f t="shared" si="21"/>
        <v>5000000</v>
      </c>
      <c r="L1253" s="204" t="s">
        <v>2889</v>
      </c>
    </row>
    <row r="1254" spans="1:12" ht="51" x14ac:dyDescent="0.35">
      <c r="A1254" s="54">
        <v>23020114</v>
      </c>
      <c r="B1254" s="436" t="s">
        <v>2891</v>
      </c>
      <c r="C1254" s="54">
        <v>70451</v>
      </c>
      <c r="D1254" s="75">
        <v>150000010101</v>
      </c>
      <c r="E1254" s="56">
        <v>3101</v>
      </c>
      <c r="F1254" s="54">
        <v>10730200</v>
      </c>
      <c r="G1254" s="57" t="s">
        <v>1167</v>
      </c>
      <c r="H1254" s="58">
        <v>5000000</v>
      </c>
      <c r="I1254" s="221"/>
      <c r="J1254" s="87"/>
      <c r="K1254" s="58">
        <f t="shared" si="21"/>
        <v>5000000</v>
      </c>
      <c r="L1254" s="204" t="s">
        <v>2889</v>
      </c>
    </row>
    <row r="1255" spans="1:12" ht="51" x14ac:dyDescent="0.35">
      <c r="A1255" s="54">
        <v>23020114</v>
      </c>
      <c r="B1255" s="436" t="s">
        <v>2891</v>
      </c>
      <c r="C1255" s="54">
        <v>70451</v>
      </c>
      <c r="D1255" s="75">
        <v>150000010101</v>
      </c>
      <c r="E1255" s="56">
        <v>3101</v>
      </c>
      <c r="F1255" s="54">
        <v>10731400</v>
      </c>
      <c r="G1255" s="57" t="s">
        <v>1168</v>
      </c>
      <c r="H1255" s="58">
        <v>5000000</v>
      </c>
      <c r="I1255" s="221"/>
      <c r="J1255" s="87"/>
      <c r="K1255" s="58">
        <f t="shared" si="21"/>
        <v>5000000</v>
      </c>
      <c r="L1255" s="204" t="s">
        <v>2889</v>
      </c>
    </row>
    <row r="1256" spans="1:12" ht="51" x14ac:dyDescent="0.35">
      <c r="A1256" s="54">
        <v>23020114</v>
      </c>
      <c r="B1256" s="436" t="s">
        <v>2891</v>
      </c>
      <c r="C1256" s="54">
        <v>70451</v>
      </c>
      <c r="D1256" s="75">
        <v>150000010101</v>
      </c>
      <c r="E1256" s="56">
        <v>3101</v>
      </c>
      <c r="F1256" s="54">
        <v>10730100</v>
      </c>
      <c r="G1256" s="86" t="s">
        <v>2007</v>
      </c>
      <c r="H1256" s="58">
        <v>3590000</v>
      </c>
      <c r="I1256" s="221"/>
      <c r="J1256" s="87"/>
      <c r="K1256" s="58">
        <f t="shared" si="21"/>
        <v>3590000</v>
      </c>
      <c r="L1256" s="204" t="s">
        <v>2889</v>
      </c>
    </row>
    <row r="1257" spans="1:12" ht="51" x14ac:dyDescent="0.35">
      <c r="A1257" s="54">
        <v>23020114</v>
      </c>
      <c r="B1257" s="436" t="s">
        <v>2891</v>
      </c>
      <c r="C1257" s="54">
        <v>70451</v>
      </c>
      <c r="D1257" s="75">
        <v>150000010101</v>
      </c>
      <c r="E1257" s="56">
        <v>3101</v>
      </c>
      <c r="F1257" s="54">
        <v>10731500</v>
      </c>
      <c r="G1257" s="57" t="s">
        <v>1169</v>
      </c>
      <c r="H1257" s="58">
        <v>3590000</v>
      </c>
      <c r="I1257" s="221"/>
      <c r="J1257" s="87"/>
      <c r="K1257" s="58">
        <f t="shared" si="21"/>
        <v>3590000</v>
      </c>
      <c r="L1257" s="204" t="s">
        <v>2889</v>
      </c>
    </row>
    <row r="1258" spans="1:12" ht="76.5" x14ac:dyDescent="0.35">
      <c r="A1258" s="54">
        <v>23020114</v>
      </c>
      <c r="B1258" s="436" t="s">
        <v>2891</v>
      </c>
      <c r="C1258" s="54">
        <v>70451</v>
      </c>
      <c r="D1258" s="75">
        <v>150000010101</v>
      </c>
      <c r="E1258" s="56">
        <v>3101</v>
      </c>
      <c r="F1258" s="54">
        <v>10720600</v>
      </c>
      <c r="G1258" s="76" t="s">
        <v>1170</v>
      </c>
      <c r="H1258" s="77">
        <v>1795000</v>
      </c>
      <c r="I1258" s="230"/>
      <c r="J1258" s="134"/>
      <c r="K1258" s="77">
        <f t="shared" si="21"/>
        <v>1795000</v>
      </c>
      <c r="L1258" s="204" t="s">
        <v>2889</v>
      </c>
    </row>
    <row r="1259" spans="1:12" ht="51" x14ac:dyDescent="0.35">
      <c r="A1259" s="78">
        <v>23020114</v>
      </c>
      <c r="B1259" s="436" t="s">
        <v>2891</v>
      </c>
      <c r="C1259" s="78">
        <v>70451</v>
      </c>
      <c r="D1259" s="79">
        <v>150000010101</v>
      </c>
      <c r="E1259" s="80">
        <v>3101</v>
      </c>
      <c r="F1259" s="78">
        <v>10711100</v>
      </c>
      <c r="G1259" s="129" t="s">
        <v>1171</v>
      </c>
      <c r="H1259" s="81">
        <v>1795000</v>
      </c>
      <c r="I1259" s="228"/>
      <c r="J1259" s="133"/>
      <c r="K1259" s="81">
        <f t="shared" si="21"/>
        <v>1795000</v>
      </c>
      <c r="L1259" s="210" t="s">
        <v>2889</v>
      </c>
    </row>
    <row r="1260" spans="1:12" ht="76.5" x14ac:dyDescent="0.35">
      <c r="A1260" s="54">
        <v>23020114</v>
      </c>
      <c r="B1260" s="436" t="s">
        <v>2891</v>
      </c>
      <c r="C1260" s="54">
        <v>70451</v>
      </c>
      <c r="D1260" s="75">
        <v>150000010101</v>
      </c>
      <c r="E1260" s="56">
        <v>3101</v>
      </c>
      <c r="F1260" s="54">
        <v>10711200</v>
      </c>
      <c r="G1260" s="57" t="s">
        <v>1172</v>
      </c>
      <c r="H1260" s="58">
        <v>3590000</v>
      </c>
      <c r="I1260" s="221"/>
      <c r="J1260" s="87"/>
      <c r="K1260" s="81">
        <f t="shared" si="21"/>
        <v>3590000</v>
      </c>
      <c r="L1260" s="204" t="s">
        <v>2889</v>
      </c>
    </row>
    <row r="1261" spans="1:12" ht="76.5" x14ac:dyDescent="0.35">
      <c r="A1261" s="54">
        <v>23020114</v>
      </c>
      <c r="B1261" s="436" t="s">
        <v>2891</v>
      </c>
      <c r="C1261" s="54">
        <v>70451</v>
      </c>
      <c r="D1261" s="75">
        <v>150000010101</v>
      </c>
      <c r="E1261" s="56">
        <v>3101</v>
      </c>
      <c r="F1261" s="54">
        <v>10720700</v>
      </c>
      <c r="G1261" s="57" t="s">
        <v>1173</v>
      </c>
      <c r="H1261" s="58">
        <v>3590000</v>
      </c>
      <c r="I1261" s="221"/>
      <c r="J1261" s="87"/>
      <c r="K1261" s="81">
        <f t="shared" si="21"/>
        <v>3590000</v>
      </c>
      <c r="L1261" s="204" t="s">
        <v>2889</v>
      </c>
    </row>
    <row r="1262" spans="1:12" ht="76.5" x14ac:dyDescent="0.35">
      <c r="A1262" s="54">
        <v>23020114</v>
      </c>
      <c r="B1262" s="436" t="s">
        <v>2891</v>
      </c>
      <c r="C1262" s="54">
        <v>70451</v>
      </c>
      <c r="D1262" s="75">
        <v>150000010101</v>
      </c>
      <c r="E1262" s="56">
        <v>3101</v>
      </c>
      <c r="F1262" s="54">
        <v>10720600</v>
      </c>
      <c r="G1262" s="57" t="s">
        <v>1174</v>
      </c>
      <c r="H1262" s="58">
        <v>3590000</v>
      </c>
      <c r="I1262" s="221"/>
      <c r="J1262" s="87"/>
      <c r="K1262" s="81">
        <f t="shared" si="21"/>
        <v>3590000</v>
      </c>
      <c r="L1262" s="204" t="s">
        <v>2889</v>
      </c>
    </row>
    <row r="1263" spans="1:12" ht="76.5" x14ac:dyDescent="0.35">
      <c r="A1263" s="54">
        <v>23020114</v>
      </c>
      <c r="B1263" s="436" t="s">
        <v>2891</v>
      </c>
      <c r="C1263" s="54">
        <v>70451</v>
      </c>
      <c r="D1263" s="75">
        <v>90000010103</v>
      </c>
      <c r="E1263" s="56">
        <v>3101</v>
      </c>
      <c r="F1263" s="54">
        <v>10720600</v>
      </c>
      <c r="G1263" s="57" t="s">
        <v>1175</v>
      </c>
      <c r="H1263" s="58">
        <v>2154000</v>
      </c>
      <c r="I1263" s="221"/>
      <c r="J1263" s="87"/>
      <c r="K1263" s="81">
        <f t="shared" si="21"/>
        <v>2154000</v>
      </c>
      <c r="L1263" s="204" t="s">
        <v>2889</v>
      </c>
    </row>
    <row r="1264" spans="1:12" ht="51" x14ac:dyDescent="0.35">
      <c r="A1264" s="54">
        <v>23020114</v>
      </c>
      <c r="B1264" s="436" t="s">
        <v>2891</v>
      </c>
      <c r="C1264" s="54">
        <v>70451</v>
      </c>
      <c r="D1264" s="75">
        <v>90000010103</v>
      </c>
      <c r="E1264" s="56">
        <v>3101</v>
      </c>
      <c r="F1264" s="54">
        <v>10720600</v>
      </c>
      <c r="G1264" s="57" t="s">
        <v>1176</v>
      </c>
      <c r="H1264" s="58">
        <v>2154000</v>
      </c>
      <c r="I1264" s="221"/>
      <c r="J1264" s="87"/>
      <c r="K1264" s="81">
        <f t="shared" si="21"/>
        <v>2154000</v>
      </c>
      <c r="L1264" s="204" t="s">
        <v>2889</v>
      </c>
    </row>
    <row r="1265" spans="1:23" ht="76.5" x14ac:dyDescent="0.35">
      <c r="A1265" s="54">
        <v>23020114</v>
      </c>
      <c r="B1265" s="436" t="s">
        <v>2891</v>
      </c>
      <c r="C1265" s="54">
        <v>70451</v>
      </c>
      <c r="D1265" s="75">
        <v>150000010101</v>
      </c>
      <c r="E1265" s="56">
        <v>3101</v>
      </c>
      <c r="F1265" s="54">
        <v>10720700</v>
      </c>
      <c r="G1265" s="57" t="s">
        <v>1177</v>
      </c>
      <c r="H1265" s="58">
        <v>3769500</v>
      </c>
      <c r="I1265" s="221"/>
      <c r="J1265" s="87"/>
      <c r="K1265" s="81">
        <f t="shared" si="21"/>
        <v>3769500</v>
      </c>
      <c r="L1265" s="204" t="s">
        <v>2889</v>
      </c>
    </row>
    <row r="1266" spans="1:23" ht="51" x14ac:dyDescent="0.35">
      <c r="A1266" s="54">
        <v>23020114</v>
      </c>
      <c r="B1266" s="436" t="s">
        <v>2891</v>
      </c>
      <c r="C1266" s="54">
        <v>70451</v>
      </c>
      <c r="D1266" s="75">
        <v>150000010101</v>
      </c>
      <c r="E1266" s="56">
        <v>3101</v>
      </c>
      <c r="F1266" s="54">
        <v>10731900</v>
      </c>
      <c r="G1266" s="57" t="s">
        <v>1178</v>
      </c>
      <c r="H1266" s="58">
        <v>1795000</v>
      </c>
      <c r="I1266" s="221"/>
      <c r="J1266" s="87"/>
      <c r="K1266" s="81">
        <f t="shared" si="21"/>
        <v>1795000</v>
      </c>
      <c r="L1266" s="204" t="s">
        <v>2889</v>
      </c>
    </row>
    <row r="1267" spans="1:23" ht="51" x14ac:dyDescent="0.35">
      <c r="A1267" s="54">
        <v>23020114</v>
      </c>
      <c r="B1267" s="436" t="s">
        <v>2891</v>
      </c>
      <c r="C1267" s="54">
        <v>70451</v>
      </c>
      <c r="D1267" s="75">
        <v>150000010101</v>
      </c>
      <c r="E1267" s="56">
        <v>3101</v>
      </c>
      <c r="F1267" s="54">
        <v>10731400</v>
      </c>
      <c r="G1267" s="57" t="s">
        <v>1179</v>
      </c>
      <c r="H1267" s="58">
        <v>1795000</v>
      </c>
      <c r="I1267" s="221"/>
      <c r="J1267" s="87"/>
      <c r="K1267" s="81">
        <f t="shared" si="21"/>
        <v>1795000</v>
      </c>
      <c r="L1267" s="204" t="s">
        <v>2889</v>
      </c>
    </row>
    <row r="1268" spans="1:23" ht="51" x14ac:dyDescent="0.35">
      <c r="A1268" s="54">
        <v>23020114</v>
      </c>
      <c r="B1268" s="436" t="s">
        <v>2891</v>
      </c>
      <c r="C1268" s="54">
        <v>70451</v>
      </c>
      <c r="D1268" s="75">
        <v>150000010101</v>
      </c>
      <c r="E1268" s="56">
        <v>3101</v>
      </c>
      <c r="F1268" s="54">
        <v>10731900</v>
      </c>
      <c r="G1268" s="57" t="s">
        <v>1180</v>
      </c>
      <c r="H1268" s="58">
        <v>3590000</v>
      </c>
      <c r="I1268" s="221"/>
      <c r="J1268" s="87"/>
      <c r="K1268" s="81">
        <f t="shared" si="21"/>
        <v>3590000</v>
      </c>
      <c r="L1268" s="204" t="s">
        <v>2889</v>
      </c>
    </row>
    <row r="1269" spans="1:23" ht="51" x14ac:dyDescent="0.35">
      <c r="A1269" s="54">
        <v>23020114</v>
      </c>
      <c r="B1269" s="436" t="s">
        <v>2891</v>
      </c>
      <c r="C1269" s="54">
        <v>70451</v>
      </c>
      <c r="D1269" s="75">
        <v>150000010101</v>
      </c>
      <c r="E1269" s="56">
        <v>3101</v>
      </c>
      <c r="F1269" s="54">
        <v>10731600</v>
      </c>
      <c r="G1269" s="57" t="s">
        <v>1181</v>
      </c>
      <c r="H1269" s="58">
        <v>3590000</v>
      </c>
      <c r="I1269" s="221"/>
      <c r="J1269" s="87"/>
      <c r="K1269" s="81">
        <f t="shared" si="21"/>
        <v>3590000</v>
      </c>
      <c r="L1269" s="204" t="s">
        <v>2889</v>
      </c>
    </row>
    <row r="1270" spans="1:23" ht="76.5" x14ac:dyDescent="0.35">
      <c r="A1270" s="54">
        <v>23020114</v>
      </c>
      <c r="B1270" s="436" t="s">
        <v>2891</v>
      </c>
      <c r="C1270" s="54">
        <v>70451</v>
      </c>
      <c r="D1270" s="75">
        <v>150000010101</v>
      </c>
      <c r="E1270" s="56">
        <v>3101</v>
      </c>
      <c r="F1270" s="54">
        <v>10730200</v>
      </c>
      <c r="G1270" s="57" t="s">
        <v>1182</v>
      </c>
      <c r="H1270" s="58">
        <v>10000000</v>
      </c>
      <c r="I1270" s="221"/>
      <c r="J1270" s="87">
        <v>-5000000</v>
      </c>
      <c r="K1270" s="81">
        <f t="shared" si="21"/>
        <v>5000000</v>
      </c>
      <c r="L1270" s="204" t="s">
        <v>2889</v>
      </c>
    </row>
    <row r="1271" spans="1:23" ht="51" x14ac:dyDescent="0.35">
      <c r="A1271" s="54">
        <v>23020114</v>
      </c>
      <c r="B1271" s="436" t="s">
        <v>2891</v>
      </c>
      <c r="C1271" s="54">
        <v>70451</v>
      </c>
      <c r="D1271" s="75">
        <v>150000010101</v>
      </c>
      <c r="E1271" s="56">
        <v>3101</v>
      </c>
      <c r="F1271" s="54">
        <v>10731700</v>
      </c>
      <c r="G1271" s="57" t="s">
        <v>1183</v>
      </c>
      <c r="H1271" s="58">
        <v>3590000</v>
      </c>
      <c r="I1271" s="221"/>
      <c r="J1271" s="87"/>
      <c r="K1271" s="81">
        <f t="shared" si="21"/>
        <v>3590000</v>
      </c>
      <c r="L1271" s="204" t="s">
        <v>2889</v>
      </c>
    </row>
    <row r="1272" spans="1:23" ht="51" x14ac:dyDescent="0.35">
      <c r="A1272" s="54">
        <v>23020114</v>
      </c>
      <c r="B1272" s="436" t="s">
        <v>2891</v>
      </c>
      <c r="C1272" s="54">
        <v>70451</v>
      </c>
      <c r="D1272" s="75">
        <v>150000010101</v>
      </c>
      <c r="E1272" s="56">
        <v>3101</v>
      </c>
      <c r="F1272" s="54">
        <v>10731700</v>
      </c>
      <c r="G1272" s="57" t="s">
        <v>1184</v>
      </c>
      <c r="H1272" s="58">
        <v>7323600</v>
      </c>
      <c r="I1272" s="221"/>
      <c r="J1272" s="87"/>
      <c r="K1272" s="81">
        <f t="shared" si="21"/>
        <v>7323600</v>
      </c>
      <c r="L1272" s="204" t="s">
        <v>2889</v>
      </c>
    </row>
    <row r="1273" spans="1:23" ht="51" x14ac:dyDescent="0.35">
      <c r="A1273" s="54">
        <v>23020114</v>
      </c>
      <c r="B1273" s="436" t="s">
        <v>2891</v>
      </c>
      <c r="C1273" s="54">
        <v>70451</v>
      </c>
      <c r="D1273" s="75">
        <v>150000010101</v>
      </c>
      <c r="E1273" s="56">
        <v>3101</v>
      </c>
      <c r="F1273" s="54">
        <v>10731800</v>
      </c>
      <c r="G1273" s="57" t="s">
        <v>1185</v>
      </c>
      <c r="H1273" s="58">
        <v>3590000</v>
      </c>
      <c r="I1273" s="221"/>
      <c r="J1273" s="87"/>
      <c r="K1273" s="81">
        <f t="shared" si="21"/>
        <v>3590000</v>
      </c>
      <c r="L1273" s="204" t="s">
        <v>2889</v>
      </c>
    </row>
    <row r="1274" spans="1:23" ht="76.5" x14ac:dyDescent="0.35">
      <c r="A1274" s="314">
        <v>23020114</v>
      </c>
      <c r="B1274" s="436" t="s">
        <v>2891</v>
      </c>
      <c r="C1274" s="314">
        <v>70451</v>
      </c>
      <c r="D1274" s="315">
        <v>150000010101</v>
      </c>
      <c r="E1274" s="316">
        <v>3101</v>
      </c>
      <c r="F1274" s="314">
        <v>10720600</v>
      </c>
      <c r="G1274" s="317" t="s">
        <v>1186</v>
      </c>
      <c r="H1274" s="324">
        <v>106000000</v>
      </c>
      <c r="I1274" s="325"/>
      <c r="J1274" s="324">
        <v>-96000000</v>
      </c>
      <c r="K1274" s="327">
        <f t="shared" si="21"/>
        <v>10000000</v>
      </c>
      <c r="L1274" s="557" t="s">
        <v>2889</v>
      </c>
      <c r="M1274" s="323"/>
      <c r="N1274" s="323"/>
      <c r="O1274" s="323"/>
      <c r="P1274" s="323"/>
      <c r="Q1274" s="323"/>
      <c r="R1274" s="323"/>
      <c r="S1274" s="323"/>
      <c r="T1274" s="323"/>
      <c r="U1274" s="323"/>
      <c r="V1274" s="323"/>
      <c r="W1274" s="323"/>
    </row>
    <row r="1275" spans="1:23" ht="51" x14ac:dyDescent="0.35">
      <c r="A1275" s="54">
        <v>23020114</v>
      </c>
      <c r="B1275" s="436" t="s">
        <v>2891</v>
      </c>
      <c r="C1275" s="54">
        <v>70451</v>
      </c>
      <c r="D1275" s="75">
        <v>150000010101</v>
      </c>
      <c r="E1275" s="56">
        <v>3101</v>
      </c>
      <c r="F1275" s="54">
        <v>10720600</v>
      </c>
      <c r="G1275" s="57" t="s">
        <v>1187</v>
      </c>
      <c r="H1275" s="58">
        <v>7180000</v>
      </c>
      <c r="I1275" s="221"/>
      <c r="J1275" s="87"/>
      <c r="K1275" s="81">
        <f t="shared" si="21"/>
        <v>7180000</v>
      </c>
      <c r="L1275" s="204" t="s">
        <v>2889</v>
      </c>
    </row>
    <row r="1276" spans="1:23" ht="51" x14ac:dyDescent="0.35">
      <c r="A1276" s="54">
        <v>23020114</v>
      </c>
      <c r="B1276" s="436" t="s">
        <v>2891</v>
      </c>
      <c r="C1276" s="54">
        <v>70451</v>
      </c>
      <c r="D1276" s="75">
        <v>150000010101</v>
      </c>
      <c r="E1276" s="56">
        <v>3101</v>
      </c>
      <c r="F1276" s="54">
        <v>10711200</v>
      </c>
      <c r="G1276" s="57" t="s">
        <v>1188</v>
      </c>
      <c r="H1276" s="58">
        <v>5456800</v>
      </c>
      <c r="I1276" s="221"/>
      <c r="J1276" s="87"/>
      <c r="K1276" s="81">
        <f t="shared" si="21"/>
        <v>5456800</v>
      </c>
      <c r="L1276" s="204" t="s">
        <v>2889</v>
      </c>
    </row>
    <row r="1277" spans="1:23" ht="51" x14ac:dyDescent="0.35">
      <c r="A1277" s="54">
        <v>23020114</v>
      </c>
      <c r="B1277" s="436" t="s">
        <v>2891</v>
      </c>
      <c r="C1277" s="54">
        <v>70451</v>
      </c>
      <c r="D1277" s="75">
        <v>150000010101</v>
      </c>
      <c r="E1277" s="56">
        <v>3101</v>
      </c>
      <c r="F1277" s="54">
        <v>10711100</v>
      </c>
      <c r="G1277" s="57" t="s">
        <v>1189</v>
      </c>
      <c r="H1277" s="58">
        <v>1795000</v>
      </c>
      <c r="I1277" s="221"/>
      <c r="J1277" s="87"/>
      <c r="K1277" s="81">
        <f t="shared" si="21"/>
        <v>1795000</v>
      </c>
      <c r="L1277" s="204" t="s">
        <v>2889</v>
      </c>
    </row>
    <row r="1278" spans="1:23" ht="76.5" x14ac:dyDescent="0.35">
      <c r="A1278" s="54">
        <v>23020114</v>
      </c>
      <c r="B1278" s="436" t="s">
        <v>2891</v>
      </c>
      <c r="C1278" s="54">
        <v>70451</v>
      </c>
      <c r="D1278" s="75">
        <v>150000010101</v>
      </c>
      <c r="E1278" s="56">
        <v>3101</v>
      </c>
      <c r="F1278" s="54">
        <v>10711000</v>
      </c>
      <c r="G1278" s="57" t="s">
        <v>1190</v>
      </c>
      <c r="H1278" s="58">
        <v>17950000</v>
      </c>
      <c r="I1278" s="221"/>
      <c r="J1278" s="87"/>
      <c r="K1278" s="81">
        <f t="shared" si="21"/>
        <v>17950000</v>
      </c>
      <c r="L1278" s="204" t="s">
        <v>2889</v>
      </c>
    </row>
    <row r="1279" spans="1:23" ht="51" x14ac:dyDescent="0.35">
      <c r="A1279" s="54">
        <v>23020114</v>
      </c>
      <c r="B1279" s="436" t="s">
        <v>2891</v>
      </c>
      <c r="C1279" s="54">
        <v>70451</v>
      </c>
      <c r="D1279" s="75">
        <v>150000010101</v>
      </c>
      <c r="E1279" s="56">
        <v>3101</v>
      </c>
      <c r="F1279" s="54">
        <v>10720600</v>
      </c>
      <c r="G1279" s="57" t="s">
        <v>1191</v>
      </c>
      <c r="H1279" s="58">
        <v>3590000</v>
      </c>
      <c r="I1279" s="221"/>
      <c r="J1279" s="87"/>
      <c r="K1279" s="81">
        <f t="shared" si="21"/>
        <v>3590000</v>
      </c>
      <c r="L1279" s="204" t="s">
        <v>2889</v>
      </c>
    </row>
    <row r="1280" spans="1:23" ht="76.5" x14ac:dyDescent="0.35">
      <c r="A1280" s="54">
        <v>23020114</v>
      </c>
      <c r="B1280" s="436" t="s">
        <v>2891</v>
      </c>
      <c r="C1280" s="54">
        <v>70451</v>
      </c>
      <c r="D1280" s="75">
        <v>150000010101</v>
      </c>
      <c r="E1280" s="56">
        <v>3101</v>
      </c>
      <c r="F1280" s="54">
        <v>10712200</v>
      </c>
      <c r="G1280" s="57" t="s">
        <v>1192</v>
      </c>
      <c r="H1280" s="58">
        <v>3590000</v>
      </c>
      <c r="I1280" s="221"/>
      <c r="J1280" s="87"/>
      <c r="K1280" s="81">
        <f t="shared" si="21"/>
        <v>3590000</v>
      </c>
      <c r="L1280" s="204" t="s">
        <v>2889</v>
      </c>
    </row>
    <row r="1281" spans="1:13" ht="76.5" x14ac:dyDescent="0.35">
      <c r="A1281" s="54">
        <v>23020114</v>
      </c>
      <c r="B1281" s="436" t="s">
        <v>2891</v>
      </c>
      <c r="C1281" s="54">
        <v>70451</v>
      </c>
      <c r="D1281" s="75">
        <v>150000010101</v>
      </c>
      <c r="E1281" s="56">
        <v>3101</v>
      </c>
      <c r="F1281" s="54">
        <v>10712200</v>
      </c>
      <c r="G1281" s="57" t="s">
        <v>1193</v>
      </c>
      <c r="H1281" s="58">
        <v>7500000</v>
      </c>
      <c r="I1281" s="221"/>
      <c r="J1281" s="87"/>
      <c r="K1281" s="81">
        <f t="shared" si="21"/>
        <v>7500000</v>
      </c>
      <c r="L1281" s="204" t="s">
        <v>2889</v>
      </c>
    </row>
    <row r="1282" spans="1:13" ht="76.5" x14ac:dyDescent="0.35">
      <c r="A1282" s="54">
        <v>23020114</v>
      </c>
      <c r="B1282" s="436" t="s">
        <v>2891</v>
      </c>
      <c r="C1282" s="54">
        <v>70451</v>
      </c>
      <c r="D1282" s="75">
        <v>150000010101</v>
      </c>
      <c r="E1282" s="56">
        <v>3101</v>
      </c>
      <c r="F1282" s="54">
        <v>10731800</v>
      </c>
      <c r="G1282" s="86" t="s">
        <v>2008</v>
      </c>
      <c r="H1282" s="58">
        <v>3590000</v>
      </c>
      <c r="I1282" s="221"/>
      <c r="J1282" s="87"/>
      <c r="K1282" s="81">
        <f t="shared" si="21"/>
        <v>3590000</v>
      </c>
      <c r="L1282" s="204" t="s">
        <v>2889</v>
      </c>
    </row>
    <row r="1283" spans="1:13" ht="51" x14ac:dyDescent="0.35">
      <c r="A1283" s="54">
        <v>23020114</v>
      </c>
      <c r="B1283" s="436" t="s">
        <v>2891</v>
      </c>
      <c r="C1283" s="54">
        <v>70451</v>
      </c>
      <c r="D1283" s="75">
        <v>150000010101</v>
      </c>
      <c r="E1283" s="56">
        <v>3101</v>
      </c>
      <c r="F1283" s="54">
        <v>10731800</v>
      </c>
      <c r="G1283" s="57" t="s">
        <v>1194</v>
      </c>
      <c r="H1283" s="58">
        <v>6569700</v>
      </c>
      <c r="I1283" s="221"/>
      <c r="J1283" s="87"/>
      <c r="K1283" s="81">
        <f t="shared" si="21"/>
        <v>6569700</v>
      </c>
      <c r="L1283" s="204" t="s">
        <v>2889</v>
      </c>
    </row>
    <row r="1284" spans="1:13" ht="51" x14ac:dyDescent="0.35">
      <c r="A1284" s="54">
        <v>23020114</v>
      </c>
      <c r="B1284" s="436" t="s">
        <v>2891</v>
      </c>
      <c r="C1284" s="54">
        <v>70451</v>
      </c>
      <c r="D1284" s="75">
        <v>150000010101</v>
      </c>
      <c r="E1284" s="56">
        <v>3101</v>
      </c>
      <c r="F1284" s="54">
        <v>10720400</v>
      </c>
      <c r="G1284" s="57" t="s">
        <v>1195</v>
      </c>
      <c r="H1284" s="58">
        <v>3590000</v>
      </c>
      <c r="I1284" s="221"/>
      <c r="J1284" s="87"/>
      <c r="K1284" s="81">
        <f t="shared" si="21"/>
        <v>3590000</v>
      </c>
      <c r="L1284" s="204" t="s">
        <v>2889</v>
      </c>
    </row>
    <row r="1285" spans="1:13" ht="76.5" x14ac:dyDescent="0.35">
      <c r="A1285" s="123">
        <v>23020114</v>
      </c>
      <c r="B1285" s="436" t="s">
        <v>2891</v>
      </c>
      <c r="C1285" s="123">
        <v>70451</v>
      </c>
      <c r="D1285" s="124">
        <v>150000010101</v>
      </c>
      <c r="E1285" s="125">
        <v>3101</v>
      </c>
      <c r="F1285" s="123">
        <v>10720700</v>
      </c>
      <c r="G1285" s="76" t="s">
        <v>1196</v>
      </c>
      <c r="H1285" s="77">
        <v>7500000</v>
      </c>
      <c r="I1285" s="230"/>
      <c r="J1285" s="134"/>
      <c r="K1285" s="81">
        <f t="shared" si="21"/>
        <v>7500000</v>
      </c>
      <c r="L1285" s="208" t="s">
        <v>2889</v>
      </c>
    </row>
    <row r="1286" spans="1:13" ht="76.5" hidden="1" x14ac:dyDescent="0.35">
      <c r="A1286" s="583">
        <v>23020114</v>
      </c>
      <c r="B1286" s="436" t="s">
        <v>2891</v>
      </c>
      <c r="C1286" s="583">
        <v>70451</v>
      </c>
      <c r="D1286" s="586">
        <v>150000010101</v>
      </c>
      <c r="E1286" s="588">
        <v>3101</v>
      </c>
      <c r="F1286" s="583">
        <v>10711000</v>
      </c>
      <c r="G1286" s="593" t="s">
        <v>2111</v>
      </c>
      <c r="H1286" s="599"/>
      <c r="I1286" s="610"/>
      <c r="J1286" s="624">
        <v>250000000</v>
      </c>
      <c r="K1286" s="541">
        <f t="shared" si="21"/>
        <v>250000000</v>
      </c>
      <c r="L1286" s="406"/>
      <c r="M1286" s="166"/>
    </row>
    <row r="1287" spans="1:13" ht="51" x14ac:dyDescent="0.35">
      <c r="A1287" s="78">
        <v>23020114</v>
      </c>
      <c r="B1287" s="436" t="s">
        <v>2891</v>
      </c>
      <c r="C1287" s="78">
        <v>70451</v>
      </c>
      <c r="D1287" s="79">
        <v>150000010101</v>
      </c>
      <c r="E1287" s="80">
        <v>3101</v>
      </c>
      <c r="F1287" s="78">
        <v>10720700</v>
      </c>
      <c r="G1287" s="129" t="s">
        <v>1197</v>
      </c>
      <c r="H1287" s="81">
        <v>3590000</v>
      </c>
      <c r="I1287" s="228"/>
      <c r="J1287" s="81"/>
      <c r="K1287" s="81">
        <f t="shared" si="21"/>
        <v>3590000</v>
      </c>
      <c r="L1287" s="210" t="s">
        <v>2889</v>
      </c>
    </row>
    <row r="1288" spans="1:13" ht="76.5" x14ac:dyDescent="0.35">
      <c r="A1288" s="54">
        <v>23020114</v>
      </c>
      <c r="B1288" s="436" t="s">
        <v>2891</v>
      </c>
      <c r="C1288" s="54">
        <v>70451</v>
      </c>
      <c r="D1288" s="75">
        <v>150000010101</v>
      </c>
      <c r="E1288" s="56">
        <v>3101</v>
      </c>
      <c r="F1288" s="54">
        <v>10711000</v>
      </c>
      <c r="G1288" s="57" t="s">
        <v>1198</v>
      </c>
      <c r="H1288" s="58">
        <v>12500000</v>
      </c>
      <c r="I1288" s="221"/>
      <c r="J1288" s="87">
        <v>-7000000</v>
      </c>
      <c r="K1288" s="58">
        <f t="shared" si="21"/>
        <v>5500000</v>
      </c>
      <c r="L1288" s="204" t="s">
        <v>2889</v>
      </c>
    </row>
    <row r="1289" spans="1:13" ht="51" x14ac:dyDescent="0.35">
      <c r="A1289" s="54">
        <v>23020114</v>
      </c>
      <c r="B1289" s="436" t="s">
        <v>2891</v>
      </c>
      <c r="C1289" s="54">
        <v>70451</v>
      </c>
      <c r="D1289" s="75">
        <v>150000010101</v>
      </c>
      <c r="E1289" s="56">
        <v>3101</v>
      </c>
      <c r="F1289" s="54">
        <v>10722000</v>
      </c>
      <c r="G1289" s="57" t="s">
        <v>1199</v>
      </c>
      <c r="H1289" s="58">
        <v>3590000</v>
      </c>
      <c r="I1289" s="221"/>
      <c r="J1289" s="87"/>
      <c r="K1289" s="58">
        <f t="shared" si="21"/>
        <v>3590000</v>
      </c>
      <c r="L1289" s="204" t="s">
        <v>2889</v>
      </c>
    </row>
    <row r="1290" spans="1:13" ht="51" x14ac:dyDescent="0.35">
      <c r="A1290" s="54">
        <v>23020114</v>
      </c>
      <c r="B1290" s="436" t="s">
        <v>2891</v>
      </c>
      <c r="C1290" s="54">
        <v>70451</v>
      </c>
      <c r="D1290" s="75">
        <v>150000010101</v>
      </c>
      <c r="E1290" s="56">
        <v>3101</v>
      </c>
      <c r="F1290" s="54">
        <v>10722000</v>
      </c>
      <c r="G1290" s="57" t="s">
        <v>1200</v>
      </c>
      <c r="H1290" s="58">
        <v>3590000</v>
      </c>
      <c r="I1290" s="221"/>
      <c r="J1290" s="87"/>
      <c r="K1290" s="58">
        <f t="shared" si="21"/>
        <v>3590000</v>
      </c>
      <c r="L1290" s="204" t="s">
        <v>2889</v>
      </c>
    </row>
    <row r="1291" spans="1:13" ht="76.5" x14ac:dyDescent="0.35">
      <c r="A1291" s="54">
        <v>23020114</v>
      </c>
      <c r="B1291" s="436" t="s">
        <v>2891</v>
      </c>
      <c r="C1291" s="54">
        <v>70451</v>
      </c>
      <c r="D1291" s="75">
        <v>150000010101</v>
      </c>
      <c r="E1291" s="56">
        <v>3101</v>
      </c>
      <c r="F1291" s="54">
        <v>10711100</v>
      </c>
      <c r="G1291" s="57" t="s">
        <v>1201</v>
      </c>
      <c r="H1291" s="58">
        <v>7180000</v>
      </c>
      <c r="I1291" s="221"/>
      <c r="J1291" s="87"/>
      <c r="K1291" s="58">
        <f t="shared" si="21"/>
        <v>7180000</v>
      </c>
      <c r="L1291" s="204" t="s">
        <v>2889</v>
      </c>
    </row>
    <row r="1292" spans="1:13" ht="51" x14ac:dyDescent="0.35">
      <c r="A1292" s="54">
        <v>23020114</v>
      </c>
      <c r="B1292" s="436" t="s">
        <v>2891</v>
      </c>
      <c r="C1292" s="54">
        <v>70451</v>
      </c>
      <c r="D1292" s="75">
        <v>150000010101</v>
      </c>
      <c r="E1292" s="56">
        <v>3101</v>
      </c>
      <c r="F1292" s="54">
        <v>10731900</v>
      </c>
      <c r="G1292" s="57" t="s">
        <v>1202</v>
      </c>
      <c r="H1292" s="58">
        <v>3590000</v>
      </c>
      <c r="I1292" s="221"/>
      <c r="J1292" s="87"/>
      <c r="K1292" s="58">
        <f t="shared" si="21"/>
        <v>3590000</v>
      </c>
      <c r="L1292" s="204" t="s">
        <v>2889</v>
      </c>
    </row>
    <row r="1293" spans="1:13" ht="51" x14ac:dyDescent="0.35">
      <c r="A1293" s="155">
        <v>23020114</v>
      </c>
      <c r="B1293" s="436" t="s">
        <v>2891</v>
      </c>
      <c r="C1293" s="155">
        <v>70451</v>
      </c>
      <c r="D1293" s="156">
        <v>150000010101</v>
      </c>
      <c r="E1293" s="157">
        <v>3101</v>
      </c>
      <c r="F1293" s="155">
        <v>10731700</v>
      </c>
      <c r="G1293" s="158" t="s">
        <v>2720</v>
      </c>
      <c r="H1293" s="116">
        <v>7500000</v>
      </c>
      <c r="I1293" s="221"/>
      <c r="J1293" s="159">
        <v>150000000</v>
      </c>
      <c r="K1293" s="116">
        <f t="shared" si="21"/>
        <v>157500000</v>
      </c>
      <c r="L1293" s="398" t="s">
        <v>2647</v>
      </c>
    </row>
    <row r="1294" spans="1:13" ht="51" x14ac:dyDescent="0.35">
      <c r="A1294" s="54">
        <v>23020114</v>
      </c>
      <c r="B1294" s="436" t="s">
        <v>2891</v>
      </c>
      <c r="C1294" s="54">
        <v>70451</v>
      </c>
      <c r="D1294" s="75">
        <v>150000010101</v>
      </c>
      <c r="E1294" s="56">
        <v>3101</v>
      </c>
      <c r="F1294" s="54">
        <v>10730300</v>
      </c>
      <c r="G1294" s="86" t="s">
        <v>2009</v>
      </c>
      <c r="H1294" s="58">
        <v>3590000</v>
      </c>
      <c r="I1294" s="221"/>
      <c r="J1294" s="87"/>
      <c r="K1294" s="58">
        <f t="shared" si="21"/>
        <v>3590000</v>
      </c>
      <c r="L1294" s="204" t="s">
        <v>2889</v>
      </c>
    </row>
    <row r="1295" spans="1:13" ht="51" x14ac:dyDescent="0.35">
      <c r="A1295" s="54">
        <v>23020114</v>
      </c>
      <c r="B1295" s="436" t="s">
        <v>2891</v>
      </c>
      <c r="C1295" s="54">
        <v>70451</v>
      </c>
      <c r="D1295" s="75">
        <v>150000010101</v>
      </c>
      <c r="E1295" s="56">
        <v>3101</v>
      </c>
      <c r="F1295" s="54">
        <v>10711100</v>
      </c>
      <c r="G1295" s="57" t="s">
        <v>1203</v>
      </c>
      <c r="H1295" s="58">
        <v>5000000</v>
      </c>
      <c r="I1295" s="221"/>
      <c r="J1295" s="87"/>
      <c r="K1295" s="58">
        <f t="shared" si="21"/>
        <v>5000000</v>
      </c>
      <c r="L1295" s="204" t="s">
        <v>2889</v>
      </c>
    </row>
    <row r="1296" spans="1:13" ht="76.5" x14ac:dyDescent="0.35">
      <c r="A1296" s="54">
        <v>23020114</v>
      </c>
      <c r="B1296" s="436" t="s">
        <v>2891</v>
      </c>
      <c r="C1296" s="54">
        <v>70451</v>
      </c>
      <c r="D1296" s="75">
        <v>150000010101</v>
      </c>
      <c r="E1296" s="56">
        <v>3101</v>
      </c>
      <c r="F1296" s="54">
        <v>10711100</v>
      </c>
      <c r="G1296" s="57" t="s">
        <v>1204</v>
      </c>
      <c r="H1296" s="58">
        <v>5000000</v>
      </c>
      <c r="I1296" s="221"/>
      <c r="J1296" s="87"/>
      <c r="K1296" s="58">
        <f t="shared" ref="K1296:K1359" si="22">SUM(H1296,J1296)</f>
        <v>5000000</v>
      </c>
      <c r="L1296" s="204" t="s">
        <v>2889</v>
      </c>
    </row>
    <row r="1297" spans="1:23" ht="76.5" x14ac:dyDescent="0.35">
      <c r="A1297" s="54">
        <v>23020114</v>
      </c>
      <c r="B1297" s="436" t="s">
        <v>2891</v>
      </c>
      <c r="C1297" s="54">
        <v>70451</v>
      </c>
      <c r="D1297" s="75">
        <v>150000010101</v>
      </c>
      <c r="E1297" s="56">
        <v>3101</v>
      </c>
      <c r="F1297" s="54">
        <v>10720500</v>
      </c>
      <c r="G1297" s="57" t="s">
        <v>1205</v>
      </c>
      <c r="H1297" s="58">
        <v>3590000</v>
      </c>
      <c r="I1297" s="221"/>
      <c r="J1297" s="87"/>
      <c r="K1297" s="58">
        <f t="shared" si="22"/>
        <v>3590000</v>
      </c>
      <c r="L1297" s="204" t="s">
        <v>2889</v>
      </c>
    </row>
    <row r="1298" spans="1:23" ht="51" x14ac:dyDescent="0.35">
      <c r="A1298" s="155">
        <v>23020114</v>
      </c>
      <c r="B1298" s="436" t="s">
        <v>2891</v>
      </c>
      <c r="C1298" s="155">
        <v>70451</v>
      </c>
      <c r="D1298" s="156">
        <v>150000010101</v>
      </c>
      <c r="E1298" s="157">
        <v>3101</v>
      </c>
      <c r="F1298" s="155">
        <v>10720500</v>
      </c>
      <c r="G1298" s="158" t="s">
        <v>2648</v>
      </c>
      <c r="H1298" s="116">
        <v>12780400</v>
      </c>
      <c r="I1298" s="221"/>
      <c r="J1298" s="159">
        <v>304537640</v>
      </c>
      <c r="K1298" s="116">
        <f t="shared" si="22"/>
        <v>317318040</v>
      </c>
      <c r="L1298" s="398" t="s">
        <v>2647</v>
      </c>
    </row>
    <row r="1299" spans="1:23" ht="51" x14ac:dyDescent="0.35">
      <c r="A1299" s="54">
        <v>23020114</v>
      </c>
      <c r="B1299" s="436" t="s">
        <v>2891</v>
      </c>
      <c r="C1299" s="54">
        <v>70451</v>
      </c>
      <c r="D1299" s="75">
        <v>150000010101</v>
      </c>
      <c r="E1299" s="56">
        <v>3101</v>
      </c>
      <c r="F1299" s="54">
        <v>10712100</v>
      </c>
      <c r="G1299" s="57" t="s">
        <v>1206</v>
      </c>
      <c r="H1299" s="58">
        <v>7500000</v>
      </c>
      <c r="I1299" s="221"/>
      <c r="J1299" s="87"/>
      <c r="K1299" s="58">
        <f t="shared" si="22"/>
        <v>7500000</v>
      </c>
      <c r="L1299" s="204" t="s">
        <v>2889</v>
      </c>
    </row>
    <row r="1300" spans="1:23" ht="51" x14ac:dyDescent="0.35">
      <c r="A1300" s="54">
        <v>23020114</v>
      </c>
      <c r="B1300" s="436" t="s">
        <v>2891</v>
      </c>
      <c r="C1300" s="54">
        <v>70451</v>
      </c>
      <c r="D1300" s="75">
        <v>150000010101</v>
      </c>
      <c r="E1300" s="56">
        <v>3101</v>
      </c>
      <c r="F1300" s="54">
        <v>10721300</v>
      </c>
      <c r="G1300" s="57" t="s">
        <v>1207</v>
      </c>
      <c r="H1300" s="58">
        <v>5000000</v>
      </c>
      <c r="I1300" s="221"/>
      <c r="J1300" s="87"/>
      <c r="K1300" s="58">
        <f t="shared" si="22"/>
        <v>5000000</v>
      </c>
      <c r="L1300" s="204" t="s">
        <v>2889</v>
      </c>
    </row>
    <row r="1301" spans="1:23" ht="51" x14ac:dyDescent="0.35">
      <c r="A1301" s="54">
        <v>23020114</v>
      </c>
      <c r="B1301" s="436" t="s">
        <v>2891</v>
      </c>
      <c r="C1301" s="54">
        <v>70451</v>
      </c>
      <c r="D1301" s="75">
        <v>150000010101</v>
      </c>
      <c r="E1301" s="56">
        <v>3101</v>
      </c>
      <c r="F1301" s="54">
        <v>10721300</v>
      </c>
      <c r="G1301" s="57" t="s">
        <v>1208</v>
      </c>
      <c r="H1301" s="58">
        <v>7503100</v>
      </c>
      <c r="I1301" s="221"/>
      <c r="J1301" s="87"/>
      <c r="K1301" s="58">
        <f t="shared" si="22"/>
        <v>7503100</v>
      </c>
      <c r="L1301" s="204" t="s">
        <v>2889</v>
      </c>
    </row>
    <row r="1302" spans="1:23" ht="51" x14ac:dyDescent="0.35">
      <c r="A1302" s="54">
        <v>23020114</v>
      </c>
      <c r="B1302" s="436" t="s">
        <v>2891</v>
      </c>
      <c r="C1302" s="54">
        <v>70451</v>
      </c>
      <c r="D1302" s="75">
        <v>150000010101</v>
      </c>
      <c r="E1302" s="56">
        <v>3101</v>
      </c>
      <c r="F1302" s="54">
        <v>10710900</v>
      </c>
      <c r="G1302" s="57" t="s">
        <v>1209</v>
      </c>
      <c r="H1302" s="58">
        <v>5000000</v>
      </c>
      <c r="I1302" s="221"/>
      <c r="J1302" s="87"/>
      <c r="K1302" s="58">
        <f t="shared" si="22"/>
        <v>5000000</v>
      </c>
      <c r="L1302" s="204" t="s">
        <v>2889</v>
      </c>
    </row>
    <row r="1303" spans="1:23" ht="51" x14ac:dyDescent="0.35">
      <c r="A1303" s="54">
        <v>23020114</v>
      </c>
      <c r="B1303" s="436" t="s">
        <v>2891</v>
      </c>
      <c r="C1303" s="54">
        <v>70451</v>
      </c>
      <c r="D1303" s="75">
        <v>150000010101</v>
      </c>
      <c r="E1303" s="56">
        <v>3101</v>
      </c>
      <c r="F1303" s="54">
        <v>10712300</v>
      </c>
      <c r="G1303" s="57" t="s">
        <v>1210</v>
      </c>
      <c r="H1303" s="58">
        <v>4500000</v>
      </c>
      <c r="I1303" s="221"/>
      <c r="J1303" s="87"/>
      <c r="K1303" s="58">
        <f t="shared" si="22"/>
        <v>4500000</v>
      </c>
      <c r="L1303" s="204" t="s">
        <v>2889</v>
      </c>
    </row>
    <row r="1304" spans="1:23" ht="76.5" x14ac:dyDescent="0.35">
      <c r="A1304" s="54">
        <v>23020114</v>
      </c>
      <c r="B1304" s="436" t="s">
        <v>2891</v>
      </c>
      <c r="C1304" s="54">
        <v>70451</v>
      </c>
      <c r="D1304" s="75">
        <v>150000010101</v>
      </c>
      <c r="E1304" s="56">
        <v>3101</v>
      </c>
      <c r="F1304" s="54">
        <v>10712300</v>
      </c>
      <c r="G1304" s="86" t="s">
        <v>2010</v>
      </c>
      <c r="H1304" s="58">
        <v>4500000</v>
      </c>
      <c r="I1304" s="221"/>
      <c r="J1304" s="87"/>
      <c r="K1304" s="58">
        <f t="shared" si="22"/>
        <v>4500000</v>
      </c>
      <c r="L1304" s="204" t="s">
        <v>2889</v>
      </c>
    </row>
    <row r="1305" spans="1:23" ht="76.5" x14ac:dyDescent="0.35">
      <c r="A1305" s="54">
        <v>23020114</v>
      </c>
      <c r="B1305" s="436" t="s">
        <v>2891</v>
      </c>
      <c r="C1305" s="54">
        <v>70451</v>
      </c>
      <c r="D1305" s="75">
        <v>150000010101</v>
      </c>
      <c r="E1305" s="56">
        <v>3101</v>
      </c>
      <c r="F1305" s="54">
        <v>10720600</v>
      </c>
      <c r="G1305" s="57" t="s">
        <v>1211</v>
      </c>
      <c r="H1305" s="58">
        <v>4500000</v>
      </c>
      <c r="I1305" s="221"/>
      <c r="J1305" s="87"/>
      <c r="K1305" s="58">
        <f t="shared" si="22"/>
        <v>4500000</v>
      </c>
      <c r="L1305" s="204" t="s">
        <v>2889</v>
      </c>
    </row>
    <row r="1306" spans="1:23" ht="76.5" x14ac:dyDescent="0.35">
      <c r="A1306" s="54">
        <v>23020114</v>
      </c>
      <c r="B1306" s="436" t="s">
        <v>2891</v>
      </c>
      <c r="C1306" s="54">
        <v>70451</v>
      </c>
      <c r="D1306" s="75">
        <v>150000010101</v>
      </c>
      <c r="E1306" s="56">
        <v>3101</v>
      </c>
      <c r="F1306" s="54">
        <v>10712300</v>
      </c>
      <c r="G1306" s="86" t="s">
        <v>2011</v>
      </c>
      <c r="H1306" s="58">
        <v>10000000</v>
      </c>
      <c r="I1306" s="221"/>
      <c r="J1306" s="87">
        <v>-5000000</v>
      </c>
      <c r="K1306" s="58">
        <f t="shared" si="22"/>
        <v>5000000</v>
      </c>
      <c r="L1306" s="204" t="s">
        <v>2889</v>
      </c>
    </row>
    <row r="1307" spans="1:23" ht="102" x14ac:dyDescent="0.35">
      <c r="A1307" s="314">
        <v>23020114</v>
      </c>
      <c r="B1307" s="436" t="s">
        <v>2891</v>
      </c>
      <c r="C1307" s="314">
        <v>70451</v>
      </c>
      <c r="D1307" s="315">
        <v>150000010101</v>
      </c>
      <c r="E1307" s="316">
        <v>3101</v>
      </c>
      <c r="F1307" s="314">
        <v>10712300</v>
      </c>
      <c r="G1307" s="317" t="s">
        <v>1212</v>
      </c>
      <c r="H1307" s="324">
        <v>25000000</v>
      </c>
      <c r="I1307" s="325"/>
      <c r="J1307" s="320">
        <v>-15000000</v>
      </c>
      <c r="K1307" s="324">
        <f t="shared" si="22"/>
        <v>10000000</v>
      </c>
      <c r="L1307" s="557" t="s">
        <v>2889</v>
      </c>
      <c r="M1307" s="323"/>
      <c r="N1307" s="323"/>
      <c r="O1307" s="323"/>
      <c r="P1307" s="323"/>
      <c r="Q1307" s="323"/>
      <c r="R1307" s="323"/>
      <c r="S1307" s="323"/>
      <c r="T1307" s="323"/>
      <c r="U1307" s="323"/>
      <c r="V1307" s="323"/>
      <c r="W1307" s="323"/>
    </row>
    <row r="1308" spans="1:23" ht="76.5" x14ac:dyDescent="0.35">
      <c r="A1308" s="314">
        <v>23020114</v>
      </c>
      <c r="B1308" s="436" t="s">
        <v>2891</v>
      </c>
      <c r="C1308" s="314">
        <v>70451</v>
      </c>
      <c r="D1308" s="315">
        <v>150000010101</v>
      </c>
      <c r="E1308" s="316">
        <v>3101</v>
      </c>
      <c r="F1308" s="314">
        <v>10712300</v>
      </c>
      <c r="G1308" s="317" t="s">
        <v>1213</v>
      </c>
      <c r="H1308" s="324">
        <v>20000000</v>
      </c>
      <c r="I1308" s="325"/>
      <c r="J1308" s="320">
        <v>-10000000</v>
      </c>
      <c r="K1308" s="324">
        <f t="shared" si="22"/>
        <v>10000000</v>
      </c>
      <c r="L1308" s="557" t="s">
        <v>2889</v>
      </c>
      <c r="M1308" s="323"/>
      <c r="N1308" s="323"/>
      <c r="O1308" s="323"/>
      <c r="P1308" s="323"/>
      <c r="Q1308" s="323"/>
      <c r="R1308" s="323"/>
      <c r="S1308" s="323"/>
      <c r="T1308" s="323"/>
      <c r="U1308" s="323"/>
      <c r="V1308" s="323"/>
      <c r="W1308" s="323"/>
    </row>
    <row r="1309" spans="1:23" ht="76.5" x14ac:dyDescent="0.35">
      <c r="A1309" s="54">
        <v>23020114</v>
      </c>
      <c r="B1309" s="436" t="s">
        <v>2891</v>
      </c>
      <c r="C1309" s="54">
        <v>70451</v>
      </c>
      <c r="D1309" s="75">
        <v>150000010101</v>
      </c>
      <c r="E1309" s="56">
        <v>3101</v>
      </c>
      <c r="F1309" s="54">
        <v>10720500</v>
      </c>
      <c r="G1309" s="86" t="s">
        <v>2012</v>
      </c>
      <c r="H1309" s="58">
        <v>10770000</v>
      </c>
      <c r="I1309" s="221"/>
      <c r="J1309" s="87">
        <v>-5000000</v>
      </c>
      <c r="K1309" s="58">
        <f t="shared" si="22"/>
        <v>5770000</v>
      </c>
      <c r="L1309" s="204" t="s">
        <v>2889</v>
      </c>
    </row>
    <row r="1310" spans="1:23" ht="51" x14ac:dyDescent="0.35">
      <c r="A1310" s="54">
        <v>23020114</v>
      </c>
      <c r="B1310" s="436" t="s">
        <v>2891</v>
      </c>
      <c r="C1310" s="54">
        <v>70451</v>
      </c>
      <c r="D1310" s="75">
        <v>150000010101</v>
      </c>
      <c r="E1310" s="56">
        <v>3101</v>
      </c>
      <c r="F1310" s="54">
        <v>10730304</v>
      </c>
      <c r="G1310" s="57" t="s">
        <v>1214</v>
      </c>
      <c r="H1310" s="58">
        <v>15000000</v>
      </c>
      <c r="I1310" s="221"/>
      <c r="J1310" s="87">
        <v>-10000000</v>
      </c>
      <c r="K1310" s="58">
        <f t="shared" si="22"/>
        <v>5000000</v>
      </c>
      <c r="L1310" s="204" t="s">
        <v>2889</v>
      </c>
    </row>
    <row r="1311" spans="1:23" ht="76.5" x14ac:dyDescent="0.35">
      <c r="A1311" s="54">
        <v>23020114</v>
      </c>
      <c r="B1311" s="436" t="s">
        <v>2891</v>
      </c>
      <c r="C1311" s="54">
        <v>70451</v>
      </c>
      <c r="D1311" s="75">
        <v>150000010101</v>
      </c>
      <c r="E1311" s="56">
        <v>3101</v>
      </c>
      <c r="F1311" s="54">
        <v>10720600</v>
      </c>
      <c r="G1311" s="57" t="s">
        <v>1215</v>
      </c>
      <c r="H1311" s="58">
        <v>3590000</v>
      </c>
      <c r="I1311" s="221"/>
      <c r="J1311" s="87"/>
      <c r="K1311" s="58">
        <f t="shared" si="22"/>
        <v>3590000</v>
      </c>
      <c r="L1311" s="204" t="s">
        <v>2889</v>
      </c>
    </row>
    <row r="1312" spans="1:23" ht="76.5" x14ac:dyDescent="0.35">
      <c r="A1312" s="54">
        <v>23020114</v>
      </c>
      <c r="B1312" s="436" t="s">
        <v>2891</v>
      </c>
      <c r="C1312" s="54">
        <v>70451</v>
      </c>
      <c r="D1312" s="75">
        <v>150000010101</v>
      </c>
      <c r="E1312" s="56">
        <v>3101</v>
      </c>
      <c r="F1312" s="54">
        <v>10731500</v>
      </c>
      <c r="G1312" s="57" t="s">
        <v>1216</v>
      </c>
      <c r="H1312" s="58">
        <v>3590000</v>
      </c>
      <c r="I1312" s="221"/>
      <c r="J1312" s="87"/>
      <c r="K1312" s="58">
        <f t="shared" si="22"/>
        <v>3590000</v>
      </c>
      <c r="L1312" s="204" t="s">
        <v>2889</v>
      </c>
    </row>
    <row r="1313" spans="1:23" ht="51" x14ac:dyDescent="0.35">
      <c r="A1313" s="54">
        <v>23020114</v>
      </c>
      <c r="B1313" s="436" t="s">
        <v>2891</v>
      </c>
      <c r="C1313" s="54">
        <v>70451</v>
      </c>
      <c r="D1313" s="75">
        <v>150000010101</v>
      </c>
      <c r="E1313" s="56">
        <v>3101</v>
      </c>
      <c r="F1313" s="54">
        <v>10720500</v>
      </c>
      <c r="G1313" s="57" t="s">
        <v>1217</v>
      </c>
      <c r="H1313" s="58">
        <v>5000000</v>
      </c>
      <c r="I1313" s="221"/>
      <c r="J1313" s="87"/>
      <c r="K1313" s="58">
        <f t="shared" si="22"/>
        <v>5000000</v>
      </c>
      <c r="L1313" s="204" t="s">
        <v>2889</v>
      </c>
    </row>
    <row r="1314" spans="1:23" ht="51" x14ac:dyDescent="0.35">
      <c r="A1314" s="54">
        <v>23020114</v>
      </c>
      <c r="B1314" s="436" t="s">
        <v>2891</v>
      </c>
      <c r="C1314" s="54">
        <v>70451</v>
      </c>
      <c r="D1314" s="75">
        <v>150000010101</v>
      </c>
      <c r="E1314" s="56">
        <v>3101</v>
      </c>
      <c r="F1314" s="54">
        <v>10712300</v>
      </c>
      <c r="G1314" s="57" t="s">
        <v>1218</v>
      </c>
      <c r="H1314" s="58">
        <v>3590000</v>
      </c>
      <c r="I1314" s="221"/>
      <c r="J1314" s="87"/>
      <c r="K1314" s="58">
        <f t="shared" si="22"/>
        <v>3590000</v>
      </c>
      <c r="L1314" s="204" t="s">
        <v>2889</v>
      </c>
    </row>
    <row r="1315" spans="1:23" ht="51" x14ac:dyDescent="0.35">
      <c r="A1315" s="155">
        <v>23020114</v>
      </c>
      <c r="B1315" s="436" t="s">
        <v>2891</v>
      </c>
      <c r="C1315" s="155">
        <v>70451</v>
      </c>
      <c r="D1315" s="156">
        <v>150000010101</v>
      </c>
      <c r="E1315" s="157">
        <v>3101</v>
      </c>
      <c r="F1315" s="155">
        <v>10720400</v>
      </c>
      <c r="G1315" s="158" t="s">
        <v>1219</v>
      </c>
      <c r="H1315" s="116">
        <v>5000000</v>
      </c>
      <c r="I1315" s="221"/>
      <c r="J1315" s="159">
        <v>60000000</v>
      </c>
      <c r="K1315" s="116">
        <f t="shared" si="22"/>
        <v>65000000</v>
      </c>
      <c r="L1315" s="398" t="s">
        <v>2647</v>
      </c>
      <c r="M1315" s="151"/>
      <c r="N1315" s="151"/>
      <c r="O1315" s="151"/>
      <c r="P1315" s="151"/>
      <c r="Q1315" s="151"/>
      <c r="R1315" s="151"/>
      <c r="S1315" s="151"/>
      <c r="T1315" s="151"/>
      <c r="U1315" s="151"/>
      <c r="V1315" s="151"/>
      <c r="W1315" s="151"/>
    </row>
    <row r="1316" spans="1:23" ht="51" x14ac:dyDescent="0.35">
      <c r="A1316" s="54">
        <v>23020114</v>
      </c>
      <c r="B1316" s="436" t="s">
        <v>2891</v>
      </c>
      <c r="C1316" s="54">
        <v>70451</v>
      </c>
      <c r="D1316" s="75">
        <v>150000010101</v>
      </c>
      <c r="E1316" s="56">
        <v>3101</v>
      </c>
      <c r="F1316" s="54">
        <v>10710900</v>
      </c>
      <c r="G1316" s="57" t="s">
        <v>1220</v>
      </c>
      <c r="H1316" s="58">
        <v>3590000</v>
      </c>
      <c r="I1316" s="221"/>
      <c r="J1316" s="87"/>
      <c r="K1316" s="58">
        <f t="shared" si="22"/>
        <v>3590000</v>
      </c>
      <c r="L1316" s="204" t="s">
        <v>2889</v>
      </c>
    </row>
    <row r="1317" spans="1:23" ht="51" x14ac:dyDescent="0.35">
      <c r="A1317" s="78">
        <v>23020114</v>
      </c>
      <c r="B1317" s="436" t="s">
        <v>2891</v>
      </c>
      <c r="C1317" s="78">
        <v>70451</v>
      </c>
      <c r="D1317" s="79">
        <v>150000010101</v>
      </c>
      <c r="E1317" s="80">
        <v>3101</v>
      </c>
      <c r="F1317" s="78">
        <v>10710900</v>
      </c>
      <c r="G1317" s="129" t="s">
        <v>1221</v>
      </c>
      <c r="H1317" s="81">
        <v>3590000</v>
      </c>
      <c r="I1317" s="228"/>
      <c r="J1317" s="133"/>
      <c r="K1317" s="81">
        <f t="shared" si="22"/>
        <v>3590000</v>
      </c>
      <c r="L1317" s="210" t="s">
        <v>2889</v>
      </c>
    </row>
    <row r="1318" spans="1:23" ht="51" x14ac:dyDescent="0.35">
      <c r="A1318" s="54">
        <v>23020114</v>
      </c>
      <c r="B1318" s="436" t="s">
        <v>2891</v>
      </c>
      <c r="C1318" s="54">
        <v>70451</v>
      </c>
      <c r="D1318" s="75">
        <v>150000010101</v>
      </c>
      <c r="E1318" s="56">
        <v>3101</v>
      </c>
      <c r="F1318" s="54">
        <v>10710900</v>
      </c>
      <c r="G1318" s="57" t="s">
        <v>1222</v>
      </c>
      <c r="H1318" s="58">
        <v>5000000</v>
      </c>
      <c r="I1318" s="221"/>
      <c r="J1318" s="87"/>
      <c r="K1318" s="58">
        <f t="shared" si="22"/>
        <v>5000000</v>
      </c>
      <c r="L1318" s="204" t="s">
        <v>2889</v>
      </c>
    </row>
    <row r="1319" spans="1:23" ht="76.5" x14ac:dyDescent="0.35">
      <c r="A1319" s="314">
        <v>23020114</v>
      </c>
      <c r="B1319" s="436" t="s">
        <v>2891</v>
      </c>
      <c r="C1319" s="314">
        <v>70451</v>
      </c>
      <c r="D1319" s="315">
        <v>90000010103</v>
      </c>
      <c r="E1319" s="316">
        <v>3101</v>
      </c>
      <c r="F1319" s="314">
        <v>10710900</v>
      </c>
      <c r="G1319" s="317" t="s">
        <v>1223</v>
      </c>
      <c r="H1319" s="324">
        <v>20000000</v>
      </c>
      <c r="I1319" s="325"/>
      <c r="J1319" s="320">
        <v>-10000000</v>
      </c>
      <c r="K1319" s="324">
        <f t="shared" si="22"/>
        <v>10000000</v>
      </c>
      <c r="L1319" s="557" t="s">
        <v>2889</v>
      </c>
      <c r="M1319" s="323"/>
      <c r="N1319" s="323"/>
      <c r="O1319" s="323"/>
      <c r="P1319" s="323"/>
      <c r="Q1319" s="323"/>
      <c r="R1319" s="323"/>
      <c r="S1319" s="323"/>
      <c r="T1319" s="323"/>
      <c r="U1319" s="323"/>
      <c r="V1319" s="323"/>
      <c r="W1319" s="323"/>
    </row>
    <row r="1320" spans="1:23" ht="51" x14ac:dyDescent="0.35">
      <c r="A1320" s="54">
        <v>23020114</v>
      </c>
      <c r="B1320" s="436" t="s">
        <v>2891</v>
      </c>
      <c r="C1320" s="54">
        <v>70451</v>
      </c>
      <c r="D1320" s="75">
        <v>150000010101</v>
      </c>
      <c r="E1320" s="56">
        <v>3101</v>
      </c>
      <c r="F1320" s="54">
        <v>10720400</v>
      </c>
      <c r="G1320" s="57" t="s">
        <v>1224</v>
      </c>
      <c r="H1320" s="58">
        <v>5000000</v>
      </c>
      <c r="I1320" s="221"/>
      <c r="J1320" s="87"/>
      <c r="K1320" s="58">
        <f t="shared" si="22"/>
        <v>5000000</v>
      </c>
      <c r="L1320" s="204" t="s">
        <v>2889</v>
      </c>
    </row>
    <row r="1321" spans="1:23" ht="51" x14ac:dyDescent="0.35">
      <c r="A1321" s="54">
        <v>23020114</v>
      </c>
      <c r="B1321" s="436" t="s">
        <v>2891</v>
      </c>
      <c r="C1321" s="54">
        <v>70451</v>
      </c>
      <c r="D1321" s="75">
        <v>150000010101</v>
      </c>
      <c r="E1321" s="56">
        <v>3101</v>
      </c>
      <c r="F1321" s="54">
        <v>10722000</v>
      </c>
      <c r="G1321" s="76" t="s">
        <v>1225</v>
      </c>
      <c r="H1321" s="77">
        <v>15000000</v>
      </c>
      <c r="I1321" s="230"/>
      <c r="J1321" s="134">
        <v>-10000000</v>
      </c>
      <c r="K1321" s="77">
        <f t="shared" si="22"/>
        <v>5000000</v>
      </c>
      <c r="L1321" s="204" t="s">
        <v>2889</v>
      </c>
    </row>
    <row r="1322" spans="1:23" ht="76.5" x14ac:dyDescent="0.35">
      <c r="A1322" s="78">
        <v>23020114</v>
      </c>
      <c r="B1322" s="436" t="s">
        <v>2891</v>
      </c>
      <c r="C1322" s="78">
        <v>70451</v>
      </c>
      <c r="D1322" s="79">
        <v>150000010101</v>
      </c>
      <c r="E1322" s="80">
        <v>3101</v>
      </c>
      <c r="F1322" s="78">
        <v>10722000</v>
      </c>
      <c r="G1322" s="91" t="s">
        <v>2013</v>
      </c>
      <c r="H1322" s="81">
        <v>5000000</v>
      </c>
      <c r="I1322" s="228"/>
      <c r="J1322" s="133"/>
      <c r="K1322" s="81">
        <f t="shared" si="22"/>
        <v>5000000</v>
      </c>
      <c r="L1322" s="210" t="s">
        <v>2889</v>
      </c>
    </row>
    <row r="1323" spans="1:23" s="293" customFormat="1" ht="51" x14ac:dyDescent="0.35">
      <c r="A1323" s="78">
        <v>23020114</v>
      </c>
      <c r="B1323" s="436" t="s">
        <v>2891</v>
      </c>
      <c r="C1323" s="78">
        <v>70451</v>
      </c>
      <c r="D1323" s="79">
        <v>150000010101</v>
      </c>
      <c r="E1323" s="80">
        <v>3101</v>
      </c>
      <c r="F1323" s="78">
        <v>10721300</v>
      </c>
      <c r="G1323" s="129" t="s">
        <v>1226</v>
      </c>
      <c r="H1323" s="81">
        <v>3590000</v>
      </c>
      <c r="I1323" s="228"/>
      <c r="J1323" s="133"/>
      <c r="K1323" s="81">
        <f t="shared" si="22"/>
        <v>3590000</v>
      </c>
      <c r="L1323" s="210" t="s">
        <v>2889</v>
      </c>
      <c r="M1323" s="42"/>
      <c r="N1323" s="42"/>
      <c r="O1323" s="42"/>
      <c r="P1323" s="42"/>
      <c r="Q1323" s="42"/>
      <c r="R1323" s="42"/>
      <c r="S1323" s="42"/>
      <c r="T1323" s="42"/>
      <c r="U1323" s="42"/>
      <c r="V1323" s="42"/>
      <c r="W1323" s="42"/>
    </row>
    <row r="1324" spans="1:23" s="293" customFormat="1" ht="51" x14ac:dyDescent="0.35">
      <c r="A1324" s="78">
        <v>23020114</v>
      </c>
      <c r="B1324" s="436" t="s">
        <v>2891</v>
      </c>
      <c r="C1324" s="78">
        <v>70451</v>
      </c>
      <c r="D1324" s="79">
        <v>150000010101</v>
      </c>
      <c r="E1324" s="80">
        <v>3101</v>
      </c>
      <c r="F1324" s="78">
        <v>10720400</v>
      </c>
      <c r="G1324" s="129" t="s">
        <v>1227</v>
      </c>
      <c r="H1324" s="81">
        <v>15000000</v>
      </c>
      <c r="I1324" s="228"/>
      <c r="J1324" s="133">
        <v>-10000000</v>
      </c>
      <c r="K1324" s="81">
        <f t="shared" si="22"/>
        <v>5000000</v>
      </c>
      <c r="L1324" s="210" t="s">
        <v>2889</v>
      </c>
      <c r="M1324" s="42"/>
      <c r="N1324" s="42"/>
      <c r="O1324" s="42"/>
      <c r="P1324" s="42"/>
      <c r="Q1324" s="42"/>
      <c r="R1324" s="42"/>
      <c r="S1324" s="42"/>
      <c r="T1324" s="42"/>
      <c r="U1324" s="42"/>
      <c r="V1324" s="42"/>
      <c r="W1324" s="42"/>
    </row>
    <row r="1325" spans="1:23" s="293" customFormat="1" ht="51" x14ac:dyDescent="0.35">
      <c r="A1325" s="54">
        <v>23020114</v>
      </c>
      <c r="B1325" s="436" t="s">
        <v>2891</v>
      </c>
      <c r="C1325" s="54">
        <v>70451</v>
      </c>
      <c r="D1325" s="75">
        <v>150000010101</v>
      </c>
      <c r="E1325" s="56">
        <v>3101</v>
      </c>
      <c r="F1325" s="54">
        <v>10720400</v>
      </c>
      <c r="G1325" s="57" t="s">
        <v>1228</v>
      </c>
      <c r="H1325" s="58">
        <v>3590000</v>
      </c>
      <c r="I1325" s="221"/>
      <c r="J1325" s="87"/>
      <c r="K1325" s="81">
        <f t="shared" si="22"/>
        <v>3590000</v>
      </c>
      <c r="L1325" s="204" t="s">
        <v>2889</v>
      </c>
      <c r="M1325" s="42"/>
      <c r="N1325" s="42"/>
      <c r="O1325" s="42"/>
      <c r="P1325" s="42"/>
      <c r="Q1325" s="42"/>
      <c r="R1325" s="42"/>
      <c r="S1325" s="42"/>
      <c r="T1325" s="42"/>
      <c r="U1325" s="42"/>
      <c r="V1325" s="42"/>
      <c r="W1325" s="42"/>
    </row>
    <row r="1326" spans="1:23" ht="76.5" x14ac:dyDescent="0.35">
      <c r="A1326" s="54">
        <v>23020114</v>
      </c>
      <c r="B1326" s="436" t="s">
        <v>2891</v>
      </c>
      <c r="C1326" s="54">
        <v>70451</v>
      </c>
      <c r="D1326" s="75">
        <v>150000010101</v>
      </c>
      <c r="E1326" s="56">
        <v>3101</v>
      </c>
      <c r="F1326" s="54">
        <v>10720600</v>
      </c>
      <c r="G1326" s="86" t="s">
        <v>2014</v>
      </c>
      <c r="H1326" s="58">
        <v>3590000</v>
      </c>
      <c r="I1326" s="221"/>
      <c r="J1326" s="87"/>
      <c r="K1326" s="81">
        <f t="shared" si="22"/>
        <v>3590000</v>
      </c>
      <c r="L1326" s="204" t="s">
        <v>2889</v>
      </c>
    </row>
    <row r="1327" spans="1:23" ht="76.5" x14ac:dyDescent="0.35">
      <c r="A1327" s="54">
        <v>23020114</v>
      </c>
      <c r="B1327" s="436" t="s">
        <v>2891</v>
      </c>
      <c r="C1327" s="54">
        <v>70451</v>
      </c>
      <c r="D1327" s="75">
        <v>150000010101</v>
      </c>
      <c r="E1327" s="56">
        <v>3101</v>
      </c>
      <c r="F1327" s="54">
        <v>10711200</v>
      </c>
      <c r="G1327" s="57" t="s">
        <v>1229</v>
      </c>
      <c r="H1327" s="58">
        <v>5000000</v>
      </c>
      <c r="I1327" s="221"/>
      <c r="J1327" s="87"/>
      <c r="K1327" s="81">
        <f t="shared" si="22"/>
        <v>5000000</v>
      </c>
      <c r="L1327" s="204" t="s">
        <v>2889</v>
      </c>
    </row>
    <row r="1328" spans="1:23" ht="76.5" x14ac:dyDescent="0.35">
      <c r="A1328" s="54">
        <v>23020114</v>
      </c>
      <c r="B1328" s="436" t="s">
        <v>2891</v>
      </c>
      <c r="C1328" s="54">
        <v>70451</v>
      </c>
      <c r="D1328" s="75">
        <v>150000010101</v>
      </c>
      <c r="E1328" s="56">
        <v>3101</v>
      </c>
      <c r="F1328" s="54">
        <v>10720700</v>
      </c>
      <c r="G1328" s="57" t="s">
        <v>1230</v>
      </c>
      <c r="H1328" s="58">
        <v>1795000</v>
      </c>
      <c r="I1328" s="221"/>
      <c r="J1328" s="87"/>
      <c r="K1328" s="81">
        <f t="shared" si="22"/>
        <v>1795000</v>
      </c>
      <c r="L1328" s="204" t="s">
        <v>2889</v>
      </c>
    </row>
    <row r="1329" spans="1:23" ht="76.5" x14ac:dyDescent="0.35">
      <c r="A1329" s="54">
        <v>23020114</v>
      </c>
      <c r="B1329" s="436" t="s">
        <v>2891</v>
      </c>
      <c r="C1329" s="54">
        <v>70451</v>
      </c>
      <c r="D1329" s="75">
        <v>150000010101</v>
      </c>
      <c r="E1329" s="56">
        <v>3101</v>
      </c>
      <c r="F1329" s="54">
        <v>10721300</v>
      </c>
      <c r="G1329" s="57" t="s">
        <v>1231</v>
      </c>
      <c r="H1329" s="58">
        <v>1795000</v>
      </c>
      <c r="I1329" s="221"/>
      <c r="J1329" s="87"/>
      <c r="K1329" s="81">
        <f t="shared" si="22"/>
        <v>1795000</v>
      </c>
      <c r="L1329" s="204" t="s">
        <v>2889</v>
      </c>
    </row>
    <row r="1330" spans="1:23" ht="51" x14ac:dyDescent="0.35">
      <c r="A1330" s="54">
        <v>23020114</v>
      </c>
      <c r="B1330" s="436" t="s">
        <v>2891</v>
      </c>
      <c r="C1330" s="54">
        <v>70451</v>
      </c>
      <c r="D1330" s="75">
        <v>150000010101</v>
      </c>
      <c r="E1330" s="56">
        <v>3101</v>
      </c>
      <c r="F1330" s="54">
        <v>10720700</v>
      </c>
      <c r="G1330" s="57" t="s">
        <v>1232</v>
      </c>
      <c r="H1330" s="58">
        <v>1795000</v>
      </c>
      <c r="I1330" s="221"/>
      <c r="J1330" s="87"/>
      <c r="K1330" s="81">
        <f t="shared" si="22"/>
        <v>1795000</v>
      </c>
      <c r="L1330" s="204" t="s">
        <v>2889</v>
      </c>
    </row>
    <row r="1331" spans="1:23" ht="51" x14ac:dyDescent="0.35">
      <c r="A1331" s="54">
        <v>23020114</v>
      </c>
      <c r="B1331" s="436" t="s">
        <v>2891</v>
      </c>
      <c r="C1331" s="54">
        <v>70451</v>
      </c>
      <c r="D1331" s="75">
        <v>150000010101</v>
      </c>
      <c r="E1331" s="56">
        <v>3101</v>
      </c>
      <c r="F1331" s="54">
        <v>10711100</v>
      </c>
      <c r="G1331" s="57" t="s">
        <v>1233</v>
      </c>
      <c r="H1331" s="58">
        <v>1795000</v>
      </c>
      <c r="I1331" s="221"/>
      <c r="J1331" s="87"/>
      <c r="K1331" s="81">
        <f t="shared" si="22"/>
        <v>1795000</v>
      </c>
      <c r="L1331" s="204" t="s">
        <v>2889</v>
      </c>
    </row>
    <row r="1332" spans="1:23" ht="76.5" x14ac:dyDescent="0.35">
      <c r="A1332" s="54">
        <v>23020114</v>
      </c>
      <c r="B1332" s="436" t="s">
        <v>2891</v>
      </c>
      <c r="C1332" s="54">
        <v>70451</v>
      </c>
      <c r="D1332" s="75">
        <v>150000010101</v>
      </c>
      <c r="E1332" s="56">
        <v>3101</v>
      </c>
      <c r="F1332" s="54">
        <v>10711100</v>
      </c>
      <c r="G1332" s="57" t="s">
        <v>1234</v>
      </c>
      <c r="H1332" s="58">
        <v>5000000</v>
      </c>
      <c r="I1332" s="221"/>
      <c r="J1332" s="87"/>
      <c r="K1332" s="81">
        <f t="shared" si="22"/>
        <v>5000000</v>
      </c>
      <c r="L1332" s="204" t="s">
        <v>2889</v>
      </c>
    </row>
    <row r="1333" spans="1:23" ht="51" x14ac:dyDescent="0.35">
      <c r="A1333" s="54">
        <v>23020114</v>
      </c>
      <c r="B1333" s="436" t="s">
        <v>2891</v>
      </c>
      <c r="C1333" s="54">
        <v>70451</v>
      </c>
      <c r="D1333" s="75">
        <v>150000010101</v>
      </c>
      <c r="E1333" s="56">
        <v>3101</v>
      </c>
      <c r="F1333" s="54">
        <v>10731900</v>
      </c>
      <c r="G1333" s="57" t="s">
        <v>1235</v>
      </c>
      <c r="H1333" s="58">
        <v>3590000</v>
      </c>
      <c r="I1333" s="221"/>
      <c r="J1333" s="87"/>
      <c r="K1333" s="81">
        <f t="shared" si="22"/>
        <v>3590000</v>
      </c>
      <c r="L1333" s="204" t="s">
        <v>2889</v>
      </c>
    </row>
    <row r="1334" spans="1:23" ht="51" x14ac:dyDescent="0.35">
      <c r="A1334" s="54">
        <v>23020114</v>
      </c>
      <c r="B1334" s="436" t="s">
        <v>2891</v>
      </c>
      <c r="C1334" s="54">
        <v>70451</v>
      </c>
      <c r="D1334" s="75">
        <v>150000010101</v>
      </c>
      <c r="E1334" s="56">
        <v>3101</v>
      </c>
      <c r="F1334" s="54">
        <v>10730200</v>
      </c>
      <c r="G1334" s="57" t="s">
        <v>1236</v>
      </c>
      <c r="H1334" s="58">
        <v>3590000</v>
      </c>
      <c r="I1334" s="221"/>
      <c r="J1334" s="87"/>
      <c r="K1334" s="81">
        <f t="shared" si="22"/>
        <v>3590000</v>
      </c>
      <c r="L1334" s="204" t="s">
        <v>2889</v>
      </c>
    </row>
    <row r="1335" spans="1:23" s="293" customFormat="1" ht="51" x14ac:dyDescent="0.35">
      <c r="A1335" s="54">
        <v>23020114</v>
      </c>
      <c r="B1335" s="436" t="s">
        <v>2891</v>
      </c>
      <c r="C1335" s="54">
        <v>70451</v>
      </c>
      <c r="D1335" s="75">
        <v>150000010101</v>
      </c>
      <c r="E1335" s="56">
        <v>3101</v>
      </c>
      <c r="F1335" s="54">
        <v>10730300</v>
      </c>
      <c r="G1335" s="57" t="s">
        <v>1237</v>
      </c>
      <c r="H1335" s="58">
        <v>5000000</v>
      </c>
      <c r="I1335" s="221"/>
      <c r="J1335" s="87"/>
      <c r="K1335" s="81">
        <f t="shared" si="22"/>
        <v>5000000</v>
      </c>
      <c r="L1335" s="204" t="s">
        <v>2889</v>
      </c>
      <c r="M1335" s="42"/>
      <c r="N1335" s="42"/>
      <c r="O1335" s="42"/>
      <c r="P1335" s="42"/>
      <c r="Q1335" s="42"/>
      <c r="R1335" s="42"/>
      <c r="S1335" s="42"/>
      <c r="T1335" s="42"/>
      <c r="U1335" s="42"/>
      <c r="V1335" s="42"/>
      <c r="W1335" s="42"/>
    </row>
    <row r="1336" spans="1:23" ht="76.5" x14ac:dyDescent="0.35">
      <c r="A1336" s="54">
        <v>23020114</v>
      </c>
      <c r="B1336" s="436" t="s">
        <v>2891</v>
      </c>
      <c r="C1336" s="54">
        <v>70451</v>
      </c>
      <c r="D1336" s="75">
        <v>150000010101</v>
      </c>
      <c r="E1336" s="56">
        <v>3101</v>
      </c>
      <c r="F1336" s="54">
        <v>10712300</v>
      </c>
      <c r="G1336" s="86" t="s">
        <v>2015</v>
      </c>
      <c r="H1336" s="58">
        <v>5000000</v>
      </c>
      <c r="I1336" s="221"/>
      <c r="J1336" s="87"/>
      <c r="K1336" s="81">
        <f t="shared" si="22"/>
        <v>5000000</v>
      </c>
      <c r="L1336" s="204" t="s">
        <v>2889</v>
      </c>
    </row>
    <row r="1337" spans="1:23" s="293" customFormat="1" ht="76.5" x14ac:dyDescent="0.35">
      <c r="A1337" s="54">
        <v>23020114</v>
      </c>
      <c r="B1337" s="436" t="s">
        <v>2891</v>
      </c>
      <c r="C1337" s="54">
        <v>70451</v>
      </c>
      <c r="D1337" s="75">
        <v>150000010101</v>
      </c>
      <c r="E1337" s="56">
        <v>3101</v>
      </c>
      <c r="F1337" s="54">
        <v>10720400</v>
      </c>
      <c r="G1337" s="57" t="s">
        <v>1238</v>
      </c>
      <c r="H1337" s="58">
        <v>1795000</v>
      </c>
      <c r="I1337" s="221"/>
      <c r="J1337" s="87"/>
      <c r="K1337" s="81">
        <f t="shared" si="22"/>
        <v>1795000</v>
      </c>
      <c r="L1337" s="204" t="s">
        <v>2889</v>
      </c>
      <c r="M1337" s="42"/>
      <c r="N1337" s="42"/>
      <c r="O1337" s="42"/>
      <c r="P1337" s="42"/>
      <c r="Q1337" s="42"/>
      <c r="R1337" s="42"/>
      <c r="S1337" s="42"/>
      <c r="T1337" s="42"/>
      <c r="U1337" s="42"/>
      <c r="V1337" s="42"/>
      <c r="W1337" s="42"/>
    </row>
    <row r="1338" spans="1:23" ht="76.5" x14ac:dyDescent="0.35">
      <c r="A1338" s="54">
        <v>23020114</v>
      </c>
      <c r="B1338" s="436" t="s">
        <v>2891</v>
      </c>
      <c r="C1338" s="54">
        <v>70451</v>
      </c>
      <c r="D1338" s="75">
        <v>150000010101</v>
      </c>
      <c r="E1338" s="56">
        <v>3101</v>
      </c>
      <c r="F1338" s="54">
        <v>10720500</v>
      </c>
      <c r="G1338" s="57" t="s">
        <v>1239</v>
      </c>
      <c r="H1338" s="58">
        <v>1795000</v>
      </c>
      <c r="I1338" s="221"/>
      <c r="J1338" s="87"/>
      <c r="K1338" s="81">
        <f t="shared" si="22"/>
        <v>1795000</v>
      </c>
      <c r="L1338" s="204" t="s">
        <v>2889</v>
      </c>
    </row>
    <row r="1339" spans="1:23" ht="76.5" x14ac:dyDescent="0.35">
      <c r="A1339" s="54">
        <v>23020114</v>
      </c>
      <c r="B1339" s="436" t="s">
        <v>2891</v>
      </c>
      <c r="C1339" s="54">
        <v>70451</v>
      </c>
      <c r="D1339" s="75">
        <v>150000010101</v>
      </c>
      <c r="E1339" s="56">
        <v>3101</v>
      </c>
      <c r="F1339" s="54">
        <v>10711100</v>
      </c>
      <c r="G1339" s="86" t="s">
        <v>2016</v>
      </c>
      <c r="H1339" s="58">
        <v>3590000</v>
      </c>
      <c r="I1339" s="221"/>
      <c r="J1339" s="87"/>
      <c r="K1339" s="81">
        <f t="shared" si="22"/>
        <v>3590000</v>
      </c>
      <c r="L1339" s="204" t="s">
        <v>2889</v>
      </c>
    </row>
    <row r="1340" spans="1:23" ht="51" x14ac:dyDescent="0.35">
      <c r="A1340" s="54">
        <v>23020114</v>
      </c>
      <c r="B1340" s="436" t="s">
        <v>2891</v>
      </c>
      <c r="C1340" s="54">
        <v>70451</v>
      </c>
      <c r="D1340" s="75">
        <v>150000010101</v>
      </c>
      <c r="E1340" s="56">
        <v>3101</v>
      </c>
      <c r="F1340" s="54">
        <v>10711100</v>
      </c>
      <c r="G1340" s="57" t="s">
        <v>1240</v>
      </c>
      <c r="H1340" s="58">
        <v>3590000</v>
      </c>
      <c r="I1340" s="221"/>
      <c r="J1340" s="87"/>
      <c r="K1340" s="81">
        <f t="shared" si="22"/>
        <v>3590000</v>
      </c>
      <c r="L1340" s="204" t="s">
        <v>2889</v>
      </c>
    </row>
    <row r="1341" spans="1:23" ht="76.5" x14ac:dyDescent="0.35">
      <c r="A1341" s="78">
        <v>23020114</v>
      </c>
      <c r="B1341" s="436" t="s">
        <v>2891</v>
      </c>
      <c r="C1341" s="78">
        <v>70451</v>
      </c>
      <c r="D1341" s="79">
        <v>150000010101</v>
      </c>
      <c r="E1341" s="80">
        <v>3101</v>
      </c>
      <c r="F1341" s="78">
        <v>10731400</v>
      </c>
      <c r="G1341" s="129" t="s">
        <v>1241</v>
      </c>
      <c r="H1341" s="81">
        <v>3590000</v>
      </c>
      <c r="I1341" s="228"/>
      <c r="J1341" s="133"/>
      <c r="K1341" s="81">
        <f t="shared" si="22"/>
        <v>3590000</v>
      </c>
      <c r="L1341" s="210" t="s">
        <v>2889</v>
      </c>
    </row>
    <row r="1342" spans="1:23" ht="51" x14ac:dyDescent="0.35">
      <c r="A1342" s="54">
        <v>23020114</v>
      </c>
      <c r="B1342" s="436" t="s">
        <v>2891</v>
      </c>
      <c r="C1342" s="54">
        <v>70451</v>
      </c>
      <c r="D1342" s="75">
        <v>150000010101</v>
      </c>
      <c r="E1342" s="56">
        <v>3101</v>
      </c>
      <c r="F1342" s="54">
        <v>10731700</v>
      </c>
      <c r="G1342" s="57" t="s">
        <v>1242</v>
      </c>
      <c r="H1342" s="58">
        <v>10000000</v>
      </c>
      <c r="I1342" s="221"/>
      <c r="J1342" s="87">
        <v>-5000000</v>
      </c>
      <c r="K1342" s="81">
        <f t="shared" si="22"/>
        <v>5000000</v>
      </c>
      <c r="L1342" s="204" t="s">
        <v>2889</v>
      </c>
    </row>
    <row r="1343" spans="1:23" ht="51" x14ac:dyDescent="0.35">
      <c r="A1343" s="54">
        <v>23020114</v>
      </c>
      <c r="B1343" s="436" t="s">
        <v>2891</v>
      </c>
      <c r="C1343" s="54">
        <v>70451</v>
      </c>
      <c r="D1343" s="75">
        <v>150000010101</v>
      </c>
      <c r="E1343" s="56">
        <v>3101</v>
      </c>
      <c r="F1343" s="54">
        <v>10720500</v>
      </c>
      <c r="G1343" s="57" t="s">
        <v>1243</v>
      </c>
      <c r="H1343" s="58">
        <v>3590000</v>
      </c>
      <c r="I1343" s="221"/>
      <c r="J1343" s="87"/>
      <c r="K1343" s="81">
        <f t="shared" si="22"/>
        <v>3590000</v>
      </c>
      <c r="L1343" s="204" t="s">
        <v>2889</v>
      </c>
    </row>
    <row r="1344" spans="1:23" ht="51" x14ac:dyDescent="0.35">
      <c r="A1344" s="54">
        <v>23020114</v>
      </c>
      <c r="B1344" s="436" t="s">
        <v>2891</v>
      </c>
      <c r="C1344" s="54">
        <v>70451</v>
      </c>
      <c r="D1344" s="75">
        <v>150000010101</v>
      </c>
      <c r="E1344" s="56">
        <v>3101</v>
      </c>
      <c r="F1344" s="54">
        <v>10721300</v>
      </c>
      <c r="G1344" s="57" t="s">
        <v>1244</v>
      </c>
      <c r="H1344" s="58">
        <v>3590000</v>
      </c>
      <c r="I1344" s="221"/>
      <c r="J1344" s="87"/>
      <c r="K1344" s="81">
        <f t="shared" si="22"/>
        <v>3590000</v>
      </c>
      <c r="L1344" s="204" t="s">
        <v>2889</v>
      </c>
    </row>
    <row r="1345" spans="1:23" ht="51" x14ac:dyDescent="0.35">
      <c r="A1345" s="54">
        <v>23020114</v>
      </c>
      <c r="B1345" s="436" t="s">
        <v>2891</v>
      </c>
      <c r="C1345" s="54">
        <v>70451</v>
      </c>
      <c r="D1345" s="75">
        <v>150000010101</v>
      </c>
      <c r="E1345" s="56">
        <v>3101</v>
      </c>
      <c r="F1345" s="54">
        <v>10721300</v>
      </c>
      <c r="G1345" s="57" t="s">
        <v>1245</v>
      </c>
      <c r="H1345" s="58">
        <v>5600400</v>
      </c>
      <c r="I1345" s="221"/>
      <c r="J1345" s="87"/>
      <c r="K1345" s="81">
        <f t="shared" si="22"/>
        <v>5600400</v>
      </c>
      <c r="L1345" s="204" t="s">
        <v>2889</v>
      </c>
    </row>
    <row r="1346" spans="1:23" ht="51" x14ac:dyDescent="0.35">
      <c r="A1346" s="54">
        <v>23020114</v>
      </c>
      <c r="B1346" s="436" t="s">
        <v>2891</v>
      </c>
      <c r="C1346" s="54">
        <v>70451</v>
      </c>
      <c r="D1346" s="75">
        <v>150000010101</v>
      </c>
      <c r="E1346" s="56">
        <v>3101</v>
      </c>
      <c r="F1346" s="54">
        <v>10720500</v>
      </c>
      <c r="G1346" s="57" t="s">
        <v>1246</v>
      </c>
      <c r="H1346" s="58">
        <v>3360240</v>
      </c>
      <c r="I1346" s="221"/>
      <c r="J1346" s="87"/>
      <c r="K1346" s="81">
        <f t="shared" si="22"/>
        <v>3360240</v>
      </c>
      <c r="L1346" s="204" t="s">
        <v>2889</v>
      </c>
    </row>
    <row r="1347" spans="1:23" ht="51" x14ac:dyDescent="0.35">
      <c r="A1347" s="54">
        <v>23020114</v>
      </c>
      <c r="B1347" s="436" t="s">
        <v>2891</v>
      </c>
      <c r="C1347" s="54">
        <v>70451</v>
      </c>
      <c r="D1347" s="75">
        <v>150000010101</v>
      </c>
      <c r="E1347" s="56">
        <v>3101</v>
      </c>
      <c r="F1347" s="54">
        <v>10731600</v>
      </c>
      <c r="G1347" s="57" t="s">
        <v>1247</v>
      </c>
      <c r="H1347" s="58">
        <v>5600400</v>
      </c>
      <c r="I1347" s="221"/>
      <c r="J1347" s="87"/>
      <c r="K1347" s="81">
        <f t="shared" si="22"/>
        <v>5600400</v>
      </c>
      <c r="L1347" s="204" t="s">
        <v>2889</v>
      </c>
    </row>
    <row r="1348" spans="1:23" ht="76.5" x14ac:dyDescent="0.35">
      <c r="A1348" s="54">
        <v>23020114</v>
      </c>
      <c r="B1348" s="436" t="s">
        <v>2891</v>
      </c>
      <c r="C1348" s="54">
        <v>70451</v>
      </c>
      <c r="D1348" s="75">
        <v>150000010101</v>
      </c>
      <c r="E1348" s="56">
        <v>3101</v>
      </c>
      <c r="F1348" s="54">
        <v>10731600</v>
      </c>
      <c r="G1348" s="57" t="s">
        <v>1248</v>
      </c>
      <c r="H1348" s="58">
        <v>4200300</v>
      </c>
      <c r="I1348" s="221"/>
      <c r="J1348" s="87"/>
      <c r="K1348" s="81">
        <f t="shared" si="22"/>
        <v>4200300</v>
      </c>
      <c r="L1348" s="204" t="s">
        <v>2889</v>
      </c>
    </row>
    <row r="1349" spans="1:23" ht="76.5" x14ac:dyDescent="0.35">
      <c r="A1349" s="54">
        <v>23020114</v>
      </c>
      <c r="B1349" s="436" t="s">
        <v>2891</v>
      </c>
      <c r="C1349" s="54">
        <v>70451</v>
      </c>
      <c r="D1349" s="75">
        <v>150000010101</v>
      </c>
      <c r="E1349" s="56">
        <v>3101</v>
      </c>
      <c r="F1349" s="54">
        <v>10720500</v>
      </c>
      <c r="G1349" s="57" t="s">
        <v>1249</v>
      </c>
      <c r="H1349" s="58">
        <v>4480320</v>
      </c>
      <c r="I1349" s="221"/>
      <c r="J1349" s="87"/>
      <c r="K1349" s="81">
        <f t="shared" si="22"/>
        <v>4480320</v>
      </c>
      <c r="L1349" s="204" t="s">
        <v>2889</v>
      </c>
    </row>
    <row r="1350" spans="1:23" ht="76.5" x14ac:dyDescent="0.35">
      <c r="A1350" s="54">
        <v>23020114</v>
      </c>
      <c r="B1350" s="436" t="s">
        <v>2891</v>
      </c>
      <c r="C1350" s="54">
        <v>70451</v>
      </c>
      <c r="D1350" s="75">
        <v>150000010101</v>
      </c>
      <c r="E1350" s="56">
        <v>3101</v>
      </c>
      <c r="F1350" s="54">
        <v>10720800</v>
      </c>
      <c r="G1350" s="57" t="s">
        <v>1250</v>
      </c>
      <c r="H1350" s="58">
        <v>3590000</v>
      </c>
      <c r="I1350" s="221"/>
      <c r="J1350" s="87"/>
      <c r="K1350" s="81">
        <f t="shared" si="22"/>
        <v>3590000</v>
      </c>
      <c r="L1350" s="204" t="s">
        <v>2889</v>
      </c>
    </row>
    <row r="1351" spans="1:23" ht="76.5" x14ac:dyDescent="0.35">
      <c r="A1351" s="54">
        <v>23020114</v>
      </c>
      <c r="B1351" s="436" t="s">
        <v>2891</v>
      </c>
      <c r="C1351" s="54">
        <v>70451</v>
      </c>
      <c r="D1351" s="75">
        <v>150000010101</v>
      </c>
      <c r="E1351" s="56">
        <v>3101</v>
      </c>
      <c r="F1351" s="54">
        <v>10721300</v>
      </c>
      <c r="G1351" s="57" t="s">
        <v>1251</v>
      </c>
      <c r="H1351" s="58">
        <v>3590000</v>
      </c>
      <c r="I1351" s="221"/>
      <c r="J1351" s="87"/>
      <c r="K1351" s="81">
        <f t="shared" si="22"/>
        <v>3590000</v>
      </c>
      <c r="L1351" s="204" t="s">
        <v>2889</v>
      </c>
    </row>
    <row r="1352" spans="1:23" ht="51" x14ac:dyDescent="0.35">
      <c r="A1352" s="54">
        <v>23020114</v>
      </c>
      <c r="B1352" s="436" t="s">
        <v>2891</v>
      </c>
      <c r="C1352" s="54">
        <v>70451</v>
      </c>
      <c r="D1352" s="75">
        <v>150000010101</v>
      </c>
      <c r="E1352" s="56">
        <v>3101</v>
      </c>
      <c r="F1352" s="54">
        <v>10720800</v>
      </c>
      <c r="G1352" s="86" t="s">
        <v>2017</v>
      </c>
      <c r="H1352" s="58">
        <v>8975000</v>
      </c>
      <c r="I1352" s="221"/>
      <c r="J1352" s="87"/>
      <c r="K1352" s="81">
        <f t="shared" si="22"/>
        <v>8975000</v>
      </c>
      <c r="L1352" s="204" t="s">
        <v>2889</v>
      </c>
    </row>
    <row r="1353" spans="1:23" ht="76.5" x14ac:dyDescent="0.35">
      <c r="A1353" s="54">
        <v>23020114</v>
      </c>
      <c r="B1353" s="436" t="s">
        <v>2891</v>
      </c>
      <c r="C1353" s="54">
        <v>70451</v>
      </c>
      <c r="D1353" s="75">
        <v>150000010101</v>
      </c>
      <c r="E1353" s="56">
        <v>3101</v>
      </c>
      <c r="F1353" s="54">
        <v>10720600</v>
      </c>
      <c r="G1353" s="57" t="s">
        <v>1252</v>
      </c>
      <c r="H1353" s="58">
        <v>5000000</v>
      </c>
      <c r="I1353" s="221"/>
      <c r="J1353" s="87"/>
      <c r="K1353" s="81">
        <f t="shared" si="22"/>
        <v>5000000</v>
      </c>
      <c r="L1353" s="204" t="s">
        <v>2889</v>
      </c>
    </row>
    <row r="1354" spans="1:23" ht="51" x14ac:dyDescent="0.35">
      <c r="A1354" s="78">
        <v>23020114</v>
      </c>
      <c r="B1354" s="436" t="s">
        <v>2891</v>
      </c>
      <c r="C1354" s="78">
        <v>70451</v>
      </c>
      <c r="D1354" s="79">
        <v>150000010101</v>
      </c>
      <c r="E1354" s="80">
        <v>3101</v>
      </c>
      <c r="F1354" s="78">
        <v>10730303</v>
      </c>
      <c r="G1354" s="129" t="s">
        <v>1253</v>
      </c>
      <c r="H1354" s="81">
        <v>1795000</v>
      </c>
      <c r="I1354" s="228"/>
      <c r="J1354" s="133"/>
      <c r="K1354" s="81">
        <f t="shared" si="22"/>
        <v>1795000</v>
      </c>
      <c r="L1354" s="210" t="s">
        <v>2889</v>
      </c>
    </row>
    <row r="1355" spans="1:23" ht="51" x14ac:dyDescent="0.35">
      <c r="A1355" s="54">
        <v>23020114</v>
      </c>
      <c r="B1355" s="436" t="s">
        <v>2891</v>
      </c>
      <c r="C1355" s="54">
        <v>70451</v>
      </c>
      <c r="D1355" s="75">
        <v>150000010101</v>
      </c>
      <c r="E1355" s="56">
        <v>3101</v>
      </c>
      <c r="F1355" s="54">
        <v>10720400</v>
      </c>
      <c r="G1355" s="57" t="s">
        <v>1254</v>
      </c>
      <c r="H1355" s="58">
        <v>7180000</v>
      </c>
      <c r="I1355" s="221"/>
      <c r="J1355" s="87"/>
      <c r="K1355" s="81">
        <f t="shared" si="22"/>
        <v>7180000</v>
      </c>
      <c r="L1355" s="204" t="s">
        <v>2889</v>
      </c>
    </row>
    <row r="1356" spans="1:23" ht="76.5" x14ac:dyDescent="0.35">
      <c r="A1356" s="54">
        <v>23020114</v>
      </c>
      <c r="B1356" s="436" t="s">
        <v>2891</v>
      </c>
      <c r="C1356" s="54">
        <v>70451</v>
      </c>
      <c r="D1356" s="75">
        <v>150000010101</v>
      </c>
      <c r="E1356" s="56">
        <v>3101</v>
      </c>
      <c r="F1356" s="54">
        <v>10720500</v>
      </c>
      <c r="G1356" s="86" t="s">
        <v>2018</v>
      </c>
      <c r="H1356" s="58">
        <v>12500000</v>
      </c>
      <c r="I1356" s="221"/>
      <c r="J1356" s="87">
        <v>-7000000</v>
      </c>
      <c r="K1356" s="81">
        <f t="shared" si="22"/>
        <v>5500000</v>
      </c>
      <c r="L1356" s="204" t="s">
        <v>2889</v>
      </c>
    </row>
    <row r="1357" spans="1:23" s="293" customFormat="1" ht="51" x14ac:dyDescent="0.35">
      <c r="A1357" s="314">
        <v>23020114</v>
      </c>
      <c r="B1357" s="436" t="s">
        <v>2891</v>
      </c>
      <c r="C1357" s="314">
        <v>70451</v>
      </c>
      <c r="D1357" s="315">
        <v>150000010101</v>
      </c>
      <c r="E1357" s="316">
        <v>3101</v>
      </c>
      <c r="F1357" s="314">
        <v>10720500</v>
      </c>
      <c r="G1357" s="317" t="s">
        <v>1255</v>
      </c>
      <c r="H1357" s="324">
        <v>20000000</v>
      </c>
      <c r="I1357" s="325"/>
      <c r="J1357" s="320">
        <v>-10000000</v>
      </c>
      <c r="K1357" s="327">
        <f t="shared" si="22"/>
        <v>10000000</v>
      </c>
      <c r="L1357" s="557" t="s">
        <v>2889</v>
      </c>
      <c r="M1357" s="323"/>
      <c r="N1357" s="323"/>
      <c r="O1357" s="323"/>
      <c r="P1357" s="323"/>
      <c r="Q1357" s="323"/>
      <c r="R1357" s="323"/>
      <c r="S1357" s="323"/>
      <c r="T1357" s="323"/>
      <c r="U1357" s="323"/>
      <c r="V1357" s="323"/>
      <c r="W1357" s="323"/>
    </row>
    <row r="1358" spans="1:23" ht="76.5" x14ac:dyDescent="0.35">
      <c r="A1358" s="54">
        <v>23020114</v>
      </c>
      <c r="B1358" s="436" t="s">
        <v>2891</v>
      </c>
      <c r="C1358" s="54">
        <v>70451</v>
      </c>
      <c r="D1358" s="75">
        <v>150000010101</v>
      </c>
      <c r="E1358" s="56">
        <v>3101</v>
      </c>
      <c r="F1358" s="54">
        <v>10731800</v>
      </c>
      <c r="G1358" s="57" t="s">
        <v>1256</v>
      </c>
      <c r="H1358" s="58">
        <v>5000000</v>
      </c>
      <c r="I1358" s="221"/>
      <c r="J1358" s="87"/>
      <c r="K1358" s="81">
        <f t="shared" si="22"/>
        <v>5000000</v>
      </c>
      <c r="L1358" s="204" t="s">
        <v>2889</v>
      </c>
    </row>
    <row r="1359" spans="1:23" ht="51" x14ac:dyDescent="0.35">
      <c r="A1359" s="54">
        <v>23020114</v>
      </c>
      <c r="B1359" s="436" t="s">
        <v>2891</v>
      </c>
      <c r="C1359" s="54">
        <v>70451</v>
      </c>
      <c r="D1359" s="75">
        <v>150000010101</v>
      </c>
      <c r="E1359" s="56">
        <v>3101</v>
      </c>
      <c r="F1359" s="54">
        <v>10720500</v>
      </c>
      <c r="G1359" s="57" t="s">
        <v>1257</v>
      </c>
      <c r="H1359" s="58">
        <v>10000000</v>
      </c>
      <c r="I1359" s="221"/>
      <c r="J1359" s="87">
        <v>-5000000</v>
      </c>
      <c r="K1359" s="81">
        <f t="shared" si="22"/>
        <v>5000000</v>
      </c>
      <c r="L1359" s="204" t="s">
        <v>2889</v>
      </c>
    </row>
    <row r="1360" spans="1:23" s="323" customFormat="1" ht="76.5" x14ac:dyDescent="0.35">
      <c r="A1360" s="54">
        <v>23020114</v>
      </c>
      <c r="B1360" s="436" t="s">
        <v>2891</v>
      </c>
      <c r="C1360" s="54">
        <v>70451</v>
      </c>
      <c r="D1360" s="75">
        <v>150000010101</v>
      </c>
      <c r="E1360" s="56">
        <v>3101</v>
      </c>
      <c r="F1360" s="54">
        <v>10720500</v>
      </c>
      <c r="G1360" s="86" t="s">
        <v>2019</v>
      </c>
      <c r="H1360" s="58">
        <v>3590000</v>
      </c>
      <c r="I1360" s="221"/>
      <c r="J1360" s="87"/>
      <c r="K1360" s="81">
        <f t="shared" ref="K1360:K1423" si="23">SUM(H1360,J1360)</f>
        <v>3590000</v>
      </c>
      <c r="L1360" s="204" t="s">
        <v>2889</v>
      </c>
      <c r="M1360" s="42"/>
      <c r="N1360" s="42"/>
      <c r="O1360" s="42"/>
      <c r="P1360" s="42"/>
      <c r="Q1360" s="42"/>
      <c r="R1360" s="42"/>
      <c r="S1360" s="42"/>
      <c r="T1360" s="42"/>
      <c r="U1360" s="42"/>
      <c r="V1360" s="42"/>
      <c r="W1360" s="42"/>
    </row>
    <row r="1361" spans="1:23" s="293" customFormat="1" ht="51" x14ac:dyDescent="0.35">
      <c r="A1361" s="54">
        <v>23020114</v>
      </c>
      <c r="B1361" s="436" t="s">
        <v>2891</v>
      </c>
      <c r="C1361" s="54">
        <v>70451</v>
      </c>
      <c r="D1361" s="75">
        <v>150000010101</v>
      </c>
      <c r="E1361" s="56">
        <v>3101</v>
      </c>
      <c r="F1361" s="54">
        <v>10721300</v>
      </c>
      <c r="G1361" s="57" t="s">
        <v>1258</v>
      </c>
      <c r="H1361" s="58">
        <v>5000000</v>
      </c>
      <c r="I1361" s="221"/>
      <c r="J1361" s="87"/>
      <c r="K1361" s="81">
        <f t="shared" si="23"/>
        <v>5000000</v>
      </c>
      <c r="L1361" s="204" t="s">
        <v>2889</v>
      </c>
      <c r="M1361" s="42"/>
      <c r="N1361" s="42"/>
      <c r="O1361" s="42"/>
      <c r="P1361" s="42"/>
      <c r="Q1361" s="42"/>
      <c r="R1361" s="42"/>
      <c r="S1361" s="42"/>
      <c r="T1361" s="42"/>
      <c r="U1361" s="42"/>
      <c r="V1361" s="42"/>
      <c r="W1361" s="42"/>
    </row>
    <row r="1362" spans="1:23" ht="51" x14ac:dyDescent="0.35">
      <c r="A1362" s="54">
        <v>23020114</v>
      </c>
      <c r="B1362" s="436" t="s">
        <v>2891</v>
      </c>
      <c r="C1362" s="54">
        <v>70451</v>
      </c>
      <c r="D1362" s="75">
        <v>150000010101</v>
      </c>
      <c r="E1362" s="56">
        <v>3101</v>
      </c>
      <c r="F1362" s="54">
        <v>10712100</v>
      </c>
      <c r="G1362" s="86" t="s">
        <v>2020</v>
      </c>
      <c r="H1362" s="58">
        <v>3590000</v>
      </c>
      <c r="I1362" s="221"/>
      <c r="J1362" s="87"/>
      <c r="K1362" s="81">
        <f t="shared" si="23"/>
        <v>3590000</v>
      </c>
      <c r="L1362" s="204" t="s">
        <v>2889</v>
      </c>
    </row>
    <row r="1363" spans="1:23" s="323" customFormat="1" ht="51" x14ac:dyDescent="0.35">
      <c r="A1363" s="54">
        <v>23020114</v>
      </c>
      <c r="B1363" s="436" t="s">
        <v>2891</v>
      </c>
      <c r="C1363" s="54">
        <v>70451</v>
      </c>
      <c r="D1363" s="75">
        <v>150000010101</v>
      </c>
      <c r="E1363" s="56">
        <v>3101</v>
      </c>
      <c r="F1363" s="54">
        <v>10721300</v>
      </c>
      <c r="G1363" s="57" t="s">
        <v>1259</v>
      </c>
      <c r="H1363" s="58">
        <v>3590000</v>
      </c>
      <c r="I1363" s="221"/>
      <c r="J1363" s="87"/>
      <c r="K1363" s="81">
        <f t="shared" si="23"/>
        <v>3590000</v>
      </c>
      <c r="L1363" s="204" t="s">
        <v>2889</v>
      </c>
      <c r="M1363" s="42"/>
      <c r="N1363" s="42"/>
      <c r="O1363" s="42"/>
      <c r="P1363" s="42"/>
      <c r="Q1363" s="42"/>
      <c r="R1363" s="42"/>
      <c r="S1363" s="42"/>
      <c r="T1363" s="42"/>
      <c r="U1363" s="42"/>
      <c r="V1363" s="42"/>
      <c r="W1363" s="42"/>
    </row>
    <row r="1364" spans="1:23" ht="76.5" x14ac:dyDescent="0.35">
      <c r="A1364" s="155">
        <v>23020114</v>
      </c>
      <c r="B1364" s="436" t="s">
        <v>2891</v>
      </c>
      <c r="C1364" s="155">
        <v>70451</v>
      </c>
      <c r="D1364" s="156">
        <v>150000010101</v>
      </c>
      <c r="E1364" s="157">
        <v>3101</v>
      </c>
      <c r="F1364" s="155">
        <v>10730302</v>
      </c>
      <c r="G1364" s="158" t="s">
        <v>1260</v>
      </c>
      <c r="H1364" s="116">
        <v>3590000</v>
      </c>
      <c r="I1364" s="221"/>
      <c r="J1364" s="159"/>
      <c r="K1364" s="280">
        <f t="shared" si="23"/>
        <v>3590000</v>
      </c>
      <c r="L1364" s="398" t="s">
        <v>2647</v>
      </c>
      <c r="M1364" s="151"/>
      <c r="N1364" s="151"/>
      <c r="O1364" s="151"/>
      <c r="P1364" s="151"/>
      <c r="Q1364" s="151"/>
      <c r="R1364" s="151"/>
      <c r="S1364" s="151"/>
      <c r="T1364" s="151"/>
      <c r="U1364" s="151"/>
      <c r="V1364" s="151"/>
      <c r="W1364" s="151"/>
    </row>
    <row r="1365" spans="1:23" ht="51" x14ac:dyDescent="0.35">
      <c r="A1365" s="54">
        <v>23020114</v>
      </c>
      <c r="B1365" s="436" t="s">
        <v>2891</v>
      </c>
      <c r="C1365" s="54">
        <v>70451</v>
      </c>
      <c r="D1365" s="75">
        <v>150000010101</v>
      </c>
      <c r="E1365" s="56">
        <v>3101</v>
      </c>
      <c r="F1365" s="54">
        <v>10720700</v>
      </c>
      <c r="G1365" s="86" t="s">
        <v>2021</v>
      </c>
      <c r="H1365" s="58">
        <v>3590000</v>
      </c>
      <c r="I1365" s="221"/>
      <c r="J1365" s="87"/>
      <c r="K1365" s="81">
        <f t="shared" si="23"/>
        <v>3590000</v>
      </c>
      <c r="L1365" s="204" t="s">
        <v>2889</v>
      </c>
    </row>
    <row r="1366" spans="1:23" s="293" customFormat="1" ht="51" x14ac:dyDescent="0.35">
      <c r="A1366" s="155">
        <v>23020114</v>
      </c>
      <c r="B1366" s="436" t="s">
        <v>2891</v>
      </c>
      <c r="C1366" s="155">
        <v>70451</v>
      </c>
      <c r="D1366" s="156">
        <v>150000010101</v>
      </c>
      <c r="E1366" s="157">
        <v>3101</v>
      </c>
      <c r="F1366" s="589">
        <v>10731900</v>
      </c>
      <c r="G1366" s="591" t="s">
        <v>1261</v>
      </c>
      <c r="H1366" s="597">
        <v>3590000</v>
      </c>
      <c r="I1366" s="230"/>
      <c r="J1366" s="619">
        <v>100000000</v>
      </c>
      <c r="K1366" s="628">
        <f t="shared" si="23"/>
        <v>103590000</v>
      </c>
      <c r="L1366" s="632" t="s">
        <v>2647</v>
      </c>
      <c r="M1366" s="151"/>
      <c r="N1366" s="151"/>
      <c r="O1366" s="151"/>
      <c r="P1366" s="151"/>
      <c r="Q1366" s="151"/>
      <c r="R1366" s="151"/>
      <c r="S1366" s="151"/>
      <c r="T1366" s="151"/>
      <c r="U1366" s="151"/>
      <c r="V1366" s="151"/>
      <c r="W1366" s="151"/>
    </row>
    <row r="1367" spans="1:23" ht="51" x14ac:dyDescent="0.35">
      <c r="A1367" s="54">
        <v>23020114</v>
      </c>
      <c r="B1367" s="436" t="s">
        <v>2891</v>
      </c>
      <c r="C1367" s="54">
        <v>70451</v>
      </c>
      <c r="D1367" s="75">
        <v>150000010101</v>
      </c>
      <c r="E1367" s="56">
        <v>3101</v>
      </c>
      <c r="F1367" s="168">
        <v>10722000</v>
      </c>
      <c r="G1367" s="171" t="s">
        <v>1262</v>
      </c>
      <c r="H1367" s="172">
        <v>7180000</v>
      </c>
      <c r="I1367" s="247"/>
      <c r="J1367" s="173"/>
      <c r="K1367" s="172">
        <f t="shared" si="23"/>
        <v>7180000</v>
      </c>
      <c r="L1367" s="204" t="s">
        <v>2889</v>
      </c>
    </row>
    <row r="1368" spans="1:23" s="293" customFormat="1" ht="76.5" x14ac:dyDescent="0.35">
      <c r="A1368" s="78">
        <v>23020114</v>
      </c>
      <c r="B1368" s="436" t="s">
        <v>2891</v>
      </c>
      <c r="C1368" s="78">
        <v>70451</v>
      </c>
      <c r="D1368" s="79">
        <v>150000010101</v>
      </c>
      <c r="E1368" s="80">
        <v>3101</v>
      </c>
      <c r="F1368" s="78">
        <v>10720400</v>
      </c>
      <c r="G1368" s="129" t="s">
        <v>1263</v>
      </c>
      <c r="H1368" s="81">
        <v>7180000</v>
      </c>
      <c r="I1368" s="228"/>
      <c r="J1368" s="87"/>
      <c r="K1368" s="81">
        <f t="shared" si="23"/>
        <v>7180000</v>
      </c>
      <c r="L1368" s="210" t="s">
        <v>2889</v>
      </c>
      <c r="M1368" s="42"/>
      <c r="N1368" s="42"/>
      <c r="O1368" s="42"/>
      <c r="P1368" s="42"/>
      <c r="Q1368" s="42"/>
      <c r="R1368" s="42"/>
      <c r="S1368" s="42"/>
      <c r="T1368" s="42"/>
      <c r="U1368" s="42"/>
      <c r="V1368" s="42"/>
      <c r="W1368" s="42"/>
    </row>
    <row r="1369" spans="1:23" s="323" customFormat="1" ht="76.5" x14ac:dyDescent="0.35">
      <c r="A1369" s="54">
        <v>23020114</v>
      </c>
      <c r="B1369" s="436" t="s">
        <v>2891</v>
      </c>
      <c r="C1369" s="54">
        <v>70451</v>
      </c>
      <c r="D1369" s="75">
        <v>150000010101</v>
      </c>
      <c r="E1369" s="56">
        <v>3101</v>
      </c>
      <c r="F1369" s="54">
        <v>10722000</v>
      </c>
      <c r="G1369" s="57" t="s">
        <v>1264</v>
      </c>
      <c r="H1369" s="58">
        <v>7180000</v>
      </c>
      <c r="I1369" s="221"/>
      <c r="J1369" s="87"/>
      <c r="K1369" s="81">
        <f t="shared" si="23"/>
        <v>7180000</v>
      </c>
      <c r="L1369" s="204" t="s">
        <v>2889</v>
      </c>
      <c r="M1369" s="42"/>
      <c r="N1369" s="42"/>
      <c r="O1369" s="42"/>
      <c r="P1369" s="42"/>
      <c r="Q1369" s="42"/>
      <c r="R1369" s="42"/>
      <c r="S1369" s="42"/>
      <c r="T1369" s="42"/>
      <c r="U1369" s="42"/>
      <c r="V1369" s="42"/>
      <c r="W1369" s="42"/>
    </row>
    <row r="1370" spans="1:23" ht="51" x14ac:dyDescent="0.35">
      <c r="A1370" s="54">
        <v>23020114</v>
      </c>
      <c r="B1370" s="436" t="s">
        <v>2891</v>
      </c>
      <c r="C1370" s="54">
        <v>70451</v>
      </c>
      <c r="D1370" s="75">
        <v>150000010101</v>
      </c>
      <c r="E1370" s="56">
        <v>3101</v>
      </c>
      <c r="F1370" s="54">
        <v>10720500</v>
      </c>
      <c r="G1370" s="57" t="s">
        <v>1265</v>
      </c>
      <c r="H1370" s="58">
        <v>10770000</v>
      </c>
      <c r="I1370" s="221"/>
      <c r="J1370" s="87">
        <v>-5000000</v>
      </c>
      <c r="K1370" s="81">
        <f t="shared" si="23"/>
        <v>5770000</v>
      </c>
      <c r="L1370" s="204" t="s">
        <v>2889</v>
      </c>
    </row>
    <row r="1371" spans="1:23" ht="51" x14ac:dyDescent="0.35">
      <c r="A1371" s="54">
        <v>23020114</v>
      </c>
      <c r="B1371" s="436" t="s">
        <v>2891</v>
      </c>
      <c r="C1371" s="54">
        <v>70451</v>
      </c>
      <c r="D1371" s="75">
        <v>150000010101</v>
      </c>
      <c r="E1371" s="56">
        <v>3101</v>
      </c>
      <c r="F1371" s="54">
        <v>10720500</v>
      </c>
      <c r="G1371" s="57" t="s">
        <v>1266</v>
      </c>
      <c r="H1371" s="58">
        <v>3590000</v>
      </c>
      <c r="I1371" s="221"/>
      <c r="J1371" s="87"/>
      <c r="K1371" s="81">
        <f t="shared" si="23"/>
        <v>3590000</v>
      </c>
      <c r="L1371" s="204" t="s">
        <v>2889</v>
      </c>
    </row>
    <row r="1372" spans="1:23" ht="102" x14ac:dyDescent="0.35">
      <c r="A1372" s="54">
        <v>23020114</v>
      </c>
      <c r="B1372" s="436" t="s">
        <v>2891</v>
      </c>
      <c r="C1372" s="54">
        <v>70451</v>
      </c>
      <c r="D1372" s="75">
        <v>150000010101</v>
      </c>
      <c r="E1372" s="56">
        <v>3101</v>
      </c>
      <c r="F1372" s="54">
        <v>10711100</v>
      </c>
      <c r="G1372" s="57" t="s">
        <v>1267</v>
      </c>
      <c r="H1372" s="58">
        <v>3590000</v>
      </c>
      <c r="I1372" s="221"/>
      <c r="J1372" s="87"/>
      <c r="K1372" s="81">
        <f t="shared" si="23"/>
        <v>3590000</v>
      </c>
      <c r="L1372" s="204" t="s">
        <v>2889</v>
      </c>
    </row>
    <row r="1373" spans="1:23" ht="76.5" x14ac:dyDescent="0.35">
      <c r="A1373" s="54">
        <v>23020114</v>
      </c>
      <c r="B1373" s="436" t="s">
        <v>2891</v>
      </c>
      <c r="C1373" s="54">
        <v>70451</v>
      </c>
      <c r="D1373" s="75">
        <v>150000010101</v>
      </c>
      <c r="E1373" s="56">
        <v>3101</v>
      </c>
      <c r="F1373" s="54">
        <v>10731500</v>
      </c>
      <c r="G1373" s="86" t="s">
        <v>2022</v>
      </c>
      <c r="H1373" s="58">
        <v>3590000</v>
      </c>
      <c r="I1373" s="221"/>
      <c r="J1373" s="87"/>
      <c r="K1373" s="81">
        <f t="shared" si="23"/>
        <v>3590000</v>
      </c>
      <c r="L1373" s="204" t="s">
        <v>2889</v>
      </c>
    </row>
    <row r="1374" spans="1:23" ht="51" x14ac:dyDescent="0.35">
      <c r="A1374" s="54">
        <v>23020114</v>
      </c>
      <c r="B1374" s="436" t="s">
        <v>2891</v>
      </c>
      <c r="C1374" s="54">
        <v>70451</v>
      </c>
      <c r="D1374" s="75">
        <v>150000010101</v>
      </c>
      <c r="E1374" s="56">
        <v>3101</v>
      </c>
      <c r="F1374" s="54">
        <v>10720700</v>
      </c>
      <c r="G1374" s="57" t="s">
        <v>1268</v>
      </c>
      <c r="H1374" s="58">
        <v>5000000</v>
      </c>
      <c r="I1374" s="221"/>
      <c r="J1374" s="87"/>
      <c r="K1374" s="81">
        <f t="shared" si="23"/>
        <v>5000000</v>
      </c>
      <c r="L1374" s="204" t="s">
        <v>2889</v>
      </c>
    </row>
    <row r="1375" spans="1:23" s="293" customFormat="1" ht="51" x14ac:dyDescent="0.35">
      <c r="A1375" s="54">
        <v>23020114</v>
      </c>
      <c r="B1375" s="436" t="s">
        <v>2891</v>
      </c>
      <c r="C1375" s="54">
        <v>70451</v>
      </c>
      <c r="D1375" s="75">
        <v>150000010101</v>
      </c>
      <c r="E1375" s="56">
        <v>3101</v>
      </c>
      <c r="F1375" s="54">
        <v>10720500</v>
      </c>
      <c r="G1375" s="57" t="s">
        <v>1269</v>
      </c>
      <c r="H1375" s="58">
        <v>5000000</v>
      </c>
      <c r="I1375" s="221"/>
      <c r="J1375" s="87"/>
      <c r="K1375" s="81">
        <f t="shared" si="23"/>
        <v>5000000</v>
      </c>
      <c r="L1375" s="204" t="s">
        <v>2889</v>
      </c>
      <c r="M1375" s="42"/>
      <c r="N1375" s="42"/>
      <c r="O1375" s="42"/>
      <c r="P1375" s="42"/>
      <c r="Q1375" s="42"/>
      <c r="R1375" s="42"/>
      <c r="S1375" s="42"/>
      <c r="T1375" s="42"/>
      <c r="U1375" s="42"/>
      <c r="V1375" s="42"/>
      <c r="W1375" s="42"/>
    </row>
    <row r="1376" spans="1:23" ht="51" x14ac:dyDescent="0.35">
      <c r="A1376" s="54">
        <v>23020114</v>
      </c>
      <c r="B1376" s="436" t="s">
        <v>2891</v>
      </c>
      <c r="C1376" s="54">
        <v>70451</v>
      </c>
      <c r="D1376" s="75">
        <v>150000010101</v>
      </c>
      <c r="E1376" s="56">
        <v>3101</v>
      </c>
      <c r="F1376" s="54">
        <v>10720500</v>
      </c>
      <c r="G1376" s="57" t="s">
        <v>1270</v>
      </c>
      <c r="H1376" s="58">
        <v>3590000</v>
      </c>
      <c r="I1376" s="221"/>
      <c r="J1376" s="87"/>
      <c r="K1376" s="81">
        <f t="shared" si="23"/>
        <v>3590000</v>
      </c>
      <c r="L1376" s="204" t="s">
        <v>2889</v>
      </c>
    </row>
    <row r="1377" spans="1:23" s="293" customFormat="1" ht="51" x14ac:dyDescent="0.35">
      <c r="A1377" s="54">
        <v>23020114</v>
      </c>
      <c r="B1377" s="436" t="s">
        <v>2891</v>
      </c>
      <c r="C1377" s="54">
        <v>70451</v>
      </c>
      <c r="D1377" s="75">
        <v>150000010101</v>
      </c>
      <c r="E1377" s="56">
        <v>3101</v>
      </c>
      <c r="F1377" s="54">
        <v>10720500</v>
      </c>
      <c r="G1377" s="57" t="s">
        <v>1271</v>
      </c>
      <c r="H1377" s="58">
        <v>5000000</v>
      </c>
      <c r="I1377" s="221"/>
      <c r="J1377" s="87"/>
      <c r="K1377" s="81">
        <f t="shared" si="23"/>
        <v>5000000</v>
      </c>
      <c r="L1377" s="204" t="s">
        <v>2889</v>
      </c>
      <c r="M1377" s="42"/>
      <c r="N1377" s="42"/>
      <c r="O1377" s="42"/>
      <c r="P1377" s="42"/>
      <c r="Q1377" s="42"/>
      <c r="R1377" s="42"/>
      <c r="S1377" s="42"/>
      <c r="T1377" s="42"/>
      <c r="U1377" s="42"/>
      <c r="V1377" s="42"/>
      <c r="W1377" s="42"/>
    </row>
    <row r="1378" spans="1:23" s="293" customFormat="1" ht="51" x14ac:dyDescent="0.35">
      <c r="A1378" s="54">
        <v>23020114</v>
      </c>
      <c r="B1378" s="436" t="s">
        <v>2891</v>
      </c>
      <c r="C1378" s="54">
        <v>70451</v>
      </c>
      <c r="D1378" s="75">
        <v>150000010101</v>
      </c>
      <c r="E1378" s="56">
        <v>3101</v>
      </c>
      <c r="F1378" s="54">
        <v>10720500</v>
      </c>
      <c r="G1378" s="57" t="s">
        <v>1272</v>
      </c>
      <c r="H1378" s="58">
        <v>3590000</v>
      </c>
      <c r="I1378" s="221"/>
      <c r="J1378" s="87"/>
      <c r="K1378" s="81">
        <f t="shared" si="23"/>
        <v>3590000</v>
      </c>
      <c r="L1378" s="204" t="s">
        <v>2889</v>
      </c>
      <c r="M1378" s="42"/>
      <c r="N1378" s="42"/>
      <c r="O1378" s="42"/>
      <c r="P1378" s="42"/>
      <c r="Q1378" s="42"/>
      <c r="R1378" s="42"/>
      <c r="S1378" s="42"/>
      <c r="T1378" s="42"/>
      <c r="U1378" s="42"/>
      <c r="V1378" s="42"/>
      <c r="W1378" s="42"/>
    </row>
    <row r="1379" spans="1:23" ht="51" x14ac:dyDescent="0.35">
      <c r="A1379" s="78">
        <v>23020114</v>
      </c>
      <c r="B1379" s="436" t="s">
        <v>2891</v>
      </c>
      <c r="C1379" s="78">
        <v>70451</v>
      </c>
      <c r="D1379" s="79">
        <v>150000010101</v>
      </c>
      <c r="E1379" s="80">
        <v>3101</v>
      </c>
      <c r="F1379" s="78">
        <v>10720400</v>
      </c>
      <c r="G1379" s="129" t="s">
        <v>1273</v>
      </c>
      <c r="H1379" s="81">
        <v>12500000</v>
      </c>
      <c r="I1379" s="228"/>
      <c r="J1379" s="87">
        <v>-7000000</v>
      </c>
      <c r="K1379" s="81">
        <f t="shared" si="23"/>
        <v>5500000</v>
      </c>
      <c r="L1379" s="210" t="s">
        <v>2889</v>
      </c>
    </row>
    <row r="1380" spans="1:23" s="293" customFormat="1" ht="51" x14ac:dyDescent="0.35">
      <c r="A1380" s="54">
        <v>23020114</v>
      </c>
      <c r="B1380" s="436" t="s">
        <v>2891</v>
      </c>
      <c r="C1380" s="54">
        <v>70451</v>
      </c>
      <c r="D1380" s="75">
        <v>150000010101</v>
      </c>
      <c r="E1380" s="56">
        <v>3101</v>
      </c>
      <c r="F1380" s="54">
        <v>10720400</v>
      </c>
      <c r="G1380" s="57" t="s">
        <v>1274</v>
      </c>
      <c r="H1380" s="58">
        <v>5000000</v>
      </c>
      <c r="I1380" s="221"/>
      <c r="J1380" s="87"/>
      <c r="K1380" s="81">
        <f t="shared" si="23"/>
        <v>5000000</v>
      </c>
      <c r="L1380" s="204" t="s">
        <v>2889</v>
      </c>
      <c r="M1380" s="42"/>
      <c r="N1380" s="42"/>
      <c r="O1380" s="42"/>
      <c r="P1380" s="42"/>
      <c r="Q1380" s="42"/>
      <c r="R1380" s="42"/>
      <c r="S1380" s="42"/>
      <c r="T1380" s="42"/>
      <c r="U1380" s="42"/>
      <c r="V1380" s="42"/>
      <c r="W1380" s="42"/>
    </row>
    <row r="1381" spans="1:23" ht="51" x14ac:dyDescent="0.35">
      <c r="A1381" s="54">
        <v>23020114</v>
      </c>
      <c r="B1381" s="436" t="s">
        <v>2891</v>
      </c>
      <c r="C1381" s="54">
        <v>70451</v>
      </c>
      <c r="D1381" s="75">
        <v>150000010101</v>
      </c>
      <c r="E1381" s="56">
        <v>3101</v>
      </c>
      <c r="F1381" s="54">
        <v>10720500</v>
      </c>
      <c r="G1381" s="57" t="s">
        <v>1275</v>
      </c>
      <c r="H1381" s="58">
        <v>5000000</v>
      </c>
      <c r="I1381" s="221"/>
      <c r="J1381" s="87"/>
      <c r="K1381" s="81">
        <f t="shared" si="23"/>
        <v>5000000</v>
      </c>
      <c r="L1381" s="204" t="s">
        <v>2889</v>
      </c>
    </row>
    <row r="1382" spans="1:23" s="293" customFormat="1" ht="51" x14ac:dyDescent="0.35">
      <c r="A1382" s="54">
        <v>23020114</v>
      </c>
      <c r="B1382" s="436" t="s">
        <v>2891</v>
      </c>
      <c r="C1382" s="54">
        <v>70451</v>
      </c>
      <c r="D1382" s="75">
        <v>150000010101</v>
      </c>
      <c r="E1382" s="56">
        <v>3101</v>
      </c>
      <c r="F1382" s="54">
        <v>10720400</v>
      </c>
      <c r="G1382" s="57" t="s">
        <v>1276</v>
      </c>
      <c r="H1382" s="58">
        <v>5000000</v>
      </c>
      <c r="I1382" s="221"/>
      <c r="J1382" s="87"/>
      <c r="K1382" s="81">
        <f t="shared" si="23"/>
        <v>5000000</v>
      </c>
      <c r="L1382" s="204" t="s">
        <v>2889</v>
      </c>
      <c r="M1382" s="42"/>
      <c r="N1382" s="42"/>
      <c r="O1382" s="42"/>
      <c r="P1382" s="42"/>
      <c r="Q1382" s="42"/>
      <c r="R1382" s="42"/>
      <c r="S1382" s="42"/>
      <c r="T1382" s="42"/>
      <c r="U1382" s="42"/>
      <c r="V1382" s="42"/>
      <c r="W1382" s="42"/>
    </row>
    <row r="1383" spans="1:23" s="293" customFormat="1" ht="76.5" x14ac:dyDescent="0.35">
      <c r="A1383" s="54">
        <v>23020114</v>
      </c>
      <c r="B1383" s="436" t="s">
        <v>2891</v>
      </c>
      <c r="C1383" s="54">
        <v>70451</v>
      </c>
      <c r="D1383" s="75">
        <v>150000010101</v>
      </c>
      <c r="E1383" s="56">
        <v>3101</v>
      </c>
      <c r="F1383" s="54">
        <v>10711000</v>
      </c>
      <c r="G1383" s="57" t="s">
        <v>1277</v>
      </c>
      <c r="H1383" s="58">
        <v>5000000</v>
      </c>
      <c r="I1383" s="221"/>
      <c r="J1383" s="87"/>
      <c r="K1383" s="81">
        <f t="shared" si="23"/>
        <v>5000000</v>
      </c>
      <c r="L1383" s="204" t="s">
        <v>2889</v>
      </c>
      <c r="M1383" s="42"/>
      <c r="N1383" s="42"/>
      <c r="O1383" s="42"/>
      <c r="P1383" s="42"/>
      <c r="Q1383" s="42"/>
      <c r="R1383" s="42"/>
      <c r="S1383" s="42"/>
      <c r="T1383" s="42"/>
      <c r="U1383" s="42"/>
      <c r="V1383" s="42"/>
      <c r="W1383" s="42"/>
    </row>
    <row r="1384" spans="1:23" s="293" customFormat="1" ht="51" x14ac:dyDescent="0.35">
      <c r="A1384" s="54">
        <v>23020114</v>
      </c>
      <c r="B1384" s="436" t="s">
        <v>2891</v>
      </c>
      <c r="C1384" s="54">
        <v>70451</v>
      </c>
      <c r="D1384" s="75">
        <v>150000010101</v>
      </c>
      <c r="E1384" s="56">
        <v>3101</v>
      </c>
      <c r="F1384" s="54">
        <v>10712104</v>
      </c>
      <c r="G1384" s="57" t="s">
        <v>1278</v>
      </c>
      <c r="H1384" s="58">
        <v>3590000</v>
      </c>
      <c r="I1384" s="221"/>
      <c r="J1384" s="87"/>
      <c r="K1384" s="81">
        <f t="shared" si="23"/>
        <v>3590000</v>
      </c>
      <c r="L1384" s="204" t="s">
        <v>2889</v>
      </c>
      <c r="M1384" s="42"/>
      <c r="N1384" s="42"/>
      <c r="O1384" s="42"/>
      <c r="P1384" s="42"/>
      <c r="Q1384" s="42"/>
      <c r="R1384" s="42"/>
      <c r="S1384" s="42"/>
      <c r="T1384" s="42"/>
      <c r="U1384" s="42"/>
      <c r="V1384" s="42"/>
      <c r="W1384" s="42"/>
    </row>
    <row r="1385" spans="1:23" s="293" customFormat="1" ht="51" x14ac:dyDescent="0.35">
      <c r="A1385" s="78">
        <v>23020114</v>
      </c>
      <c r="B1385" s="436" t="s">
        <v>2891</v>
      </c>
      <c r="C1385" s="78">
        <v>70451</v>
      </c>
      <c r="D1385" s="79">
        <v>150000010101</v>
      </c>
      <c r="E1385" s="80">
        <v>3101</v>
      </c>
      <c r="F1385" s="78">
        <v>10712110</v>
      </c>
      <c r="G1385" s="129" t="s">
        <v>1279</v>
      </c>
      <c r="H1385" s="81">
        <v>2872000</v>
      </c>
      <c r="I1385" s="228"/>
      <c r="J1385" s="87"/>
      <c r="K1385" s="81">
        <f t="shared" si="23"/>
        <v>2872000</v>
      </c>
      <c r="L1385" s="210" t="s">
        <v>2889</v>
      </c>
      <c r="M1385" s="42"/>
      <c r="N1385" s="42"/>
      <c r="O1385" s="42"/>
      <c r="P1385" s="42"/>
      <c r="Q1385" s="42"/>
      <c r="R1385" s="42"/>
      <c r="S1385" s="42"/>
      <c r="T1385" s="42"/>
      <c r="U1385" s="42"/>
      <c r="V1385" s="42"/>
      <c r="W1385" s="42"/>
    </row>
    <row r="1386" spans="1:23" ht="76.5" hidden="1" x14ac:dyDescent="0.35">
      <c r="A1386" s="160">
        <v>23020114</v>
      </c>
      <c r="B1386" s="436" t="s">
        <v>2891</v>
      </c>
      <c r="C1386" s="160">
        <v>70451</v>
      </c>
      <c r="D1386" s="161">
        <v>150000010101</v>
      </c>
      <c r="E1386" s="162">
        <v>3101</v>
      </c>
      <c r="F1386" s="160">
        <v>10712110</v>
      </c>
      <c r="G1386" s="163" t="s">
        <v>2649</v>
      </c>
      <c r="H1386" s="164"/>
      <c r="I1386" s="246"/>
      <c r="J1386" s="165">
        <v>430735061.57999998</v>
      </c>
      <c r="K1386" s="541">
        <f t="shared" si="23"/>
        <v>430735061.57999998</v>
      </c>
      <c r="L1386" s="406"/>
    </row>
    <row r="1387" spans="1:23" ht="76.5" x14ac:dyDescent="0.35">
      <c r="A1387" s="54">
        <v>23020114</v>
      </c>
      <c r="B1387" s="436" t="s">
        <v>2891</v>
      </c>
      <c r="C1387" s="54">
        <v>70451</v>
      </c>
      <c r="D1387" s="75">
        <v>150000010101</v>
      </c>
      <c r="E1387" s="56">
        <v>3101</v>
      </c>
      <c r="F1387" s="54">
        <v>10720800</v>
      </c>
      <c r="G1387" s="57" t="s">
        <v>1280</v>
      </c>
      <c r="H1387" s="58">
        <v>5000000</v>
      </c>
      <c r="I1387" s="221"/>
      <c r="J1387" s="87"/>
      <c r="K1387" s="81">
        <f t="shared" si="23"/>
        <v>5000000</v>
      </c>
      <c r="L1387" s="204" t="s">
        <v>2889</v>
      </c>
    </row>
    <row r="1388" spans="1:23" s="293" customFormat="1" ht="51" x14ac:dyDescent="0.35">
      <c r="A1388" s="54">
        <v>23020114</v>
      </c>
      <c r="B1388" s="436" t="s">
        <v>2891</v>
      </c>
      <c r="C1388" s="54">
        <v>70451</v>
      </c>
      <c r="D1388" s="75">
        <v>150000010101</v>
      </c>
      <c r="E1388" s="56">
        <v>3101</v>
      </c>
      <c r="F1388" s="54">
        <v>10721300</v>
      </c>
      <c r="G1388" s="57" t="s">
        <v>1281</v>
      </c>
      <c r="H1388" s="58">
        <v>3590000</v>
      </c>
      <c r="I1388" s="221"/>
      <c r="J1388" s="87"/>
      <c r="K1388" s="81">
        <f t="shared" si="23"/>
        <v>3590000</v>
      </c>
      <c r="L1388" s="204" t="s">
        <v>2889</v>
      </c>
      <c r="M1388" s="42"/>
      <c r="N1388" s="42"/>
      <c r="O1388" s="42"/>
      <c r="P1388" s="42"/>
      <c r="Q1388" s="42"/>
      <c r="R1388" s="42"/>
      <c r="S1388" s="42"/>
      <c r="T1388" s="42"/>
      <c r="U1388" s="42"/>
      <c r="V1388" s="42"/>
      <c r="W1388" s="42"/>
    </row>
    <row r="1389" spans="1:23" ht="102" x14ac:dyDescent="0.35">
      <c r="A1389" s="54">
        <v>23020114</v>
      </c>
      <c r="B1389" s="436" t="s">
        <v>2891</v>
      </c>
      <c r="C1389" s="54">
        <v>70451</v>
      </c>
      <c r="D1389" s="75">
        <v>90000010103</v>
      </c>
      <c r="E1389" s="56">
        <v>3101</v>
      </c>
      <c r="F1389" s="54">
        <v>10720800</v>
      </c>
      <c r="G1389" s="57" t="s">
        <v>1282</v>
      </c>
      <c r="H1389" s="58">
        <v>2800200</v>
      </c>
      <c r="I1389" s="221"/>
      <c r="J1389" s="87"/>
      <c r="K1389" s="81">
        <f t="shared" si="23"/>
        <v>2800200</v>
      </c>
      <c r="L1389" s="204" t="s">
        <v>2889</v>
      </c>
    </row>
    <row r="1390" spans="1:23" ht="76.5" x14ac:dyDescent="0.35">
      <c r="A1390" s="54">
        <v>23020114</v>
      </c>
      <c r="B1390" s="436" t="s">
        <v>2891</v>
      </c>
      <c r="C1390" s="54">
        <v>70451</v>
      </c>
      <c r="D1390" s="75">
        <v>150000010101</v>
      </c>
      <c r="E1390" s="56">
        <v>3101</v>
      </c>
      <c r="F1390" s="54">
        <v>10730100</v>
      </c>
      <c r="G1390" s="57" t="s">
        <v>1283</v>
      </c>
      <c r="H1390" s="58">
        <v>3590000</v>
      </c>
      <c r="I1390" s="221"/>
      <c r="J1390" s="87"/>
      <c r="K1390" s="81">
        <f t="shared" si="23"/>
        <v>3590000</v>
      </c>
      <c r="L1390" s="204" t="s">
        <v>2889</v>
      </c>
    </row>
    <row r="1391" spans="1:23" ht="76.5" x14ac:dyDescent="0.35">
      <c r="A1391" s="78">
        <v>23020114</v>
      </c>
      <c r="B1391" s="436" t="s">
        <v>2891</v>
      </c>
      <c r="C1391" s="78">
        <v>70451</v>
      </c>
      <c r="D1391" s="79">
        <v>150000010101</v>
      </c>
      <c r="E1391" s="80">
        <v>3101</v>
      </c>
      <c r="F1391" s="78">
        <v>10720500</v>
      </c>
      <c r="G1391" s="129" t="s">
        <v>1284</v>
      </c>
      <c r="H1391" s="81">
        <v>3590000</v>
      </c>
      <c r="I1391" s="228"/>
      <c r="J1391" s="133"/>
      <c r="K1391" s="81">
        <f t="shared" si="23"/>
        <v>3590000</v>
      </c>
      <c r="L1391" s="210" t="s">
        <v>2889</v>
      </c>
    </row>
    <row r="1392" spans="1:23" s="293" customFormat="1" ht="76.5" x14ac:dyDescent="0.35">
      <c r="A1392" s="314">
        <v>23020114</v>
      </c>
      <c r="B1392" s="436" t="s">
        <v>2891</v>
      </c>
      <c r="C1392" s="314">
        <v>70451</v>
      </c>
      <c r="D1392" s="315">
        <v>150000010101</v>
      </c>
      <c r="E1392" s="316">
        <v>3101</v>
      </c>
      <c r="F1392" s="314">
        <v>10711100</v>
      </c>
      <c r="G1392" s="468" t="s">
        <v>2023</v>
      </c>
      <c r="H1392" s="324">
        <v>35000000</v>
      </c>
      <c r="I1392" s="325"/>
      <c r="J1392" s="320">
        <v>-25000000</v>
      </c>
      <c r="K1392" s="327">
        <f t="shared" si="23"/>
        <v>10000000</v>
      </c>
      <c r="L1392" s="557" t="s">
        <v>2889</v>
      </c>
      <c r="M1392" s="323"/>
      <c r="N1392" s="323"/>
      <c r="O1392" s="323"/>
      <c r="P1392" s="323"/>
      <c r="Q1392" s="323"/>
      <c r="R1392" s="323"/>
      <c r="S1392" s="323"/>
      <c r="T1392" s="323"/>
      <c r="U1392" s="323"/>
      <c r="V1392" s="323"/>
      <c r="W1392" s="323"/>
    </row>
    <row r="1393" spans="1:23" ht="76.5" x14ac:dyDescent="0.35">
      <c r="A1393" s="54">
        <v>23020114</v>
      </c>
      <c r="B1393" s="436" t="s">
        <v>2891</v>
      </c>
      <c r="C1393" s="54">
        <v>70451</v>
      </c>
      <c r="D1393" s="75">
        <v>90000010103</v>
      </c>
      <c r="E1393" s="56">
        <v>3101</v>
      </c>
      <c r="F1393" s="54">
        <v>10731400</v>
      </c>
      <c r="G1393" s="57" t="s">
        <v>1285</v>
      </c>
      <c r="H1393" s="58">
        <v>5000000</v>
      </c>
      <c r="I1393" s="221"/>
      <c r="J1393" s="87"/>
      <c r="K1393" s="81">
        <f t="shared" si="23"/>
        <v>5000000</v>
      </c>
      <c r="L1393" s="204" t="s">
        <v>2889</v>
      </c>
    </row>
    <row r="1394" spans="1:23" s="323" customFormat="1" ht="51" x14ac:dyDescent="0.35">
      <c r="A1394" s="54">
        <v>23020114</v>
      </c>
      <c r="B1394" s="436" t="s">
        <v>2891</v>
      </c>
      <c r="C1394" s="54">
        <v>70451</v>
      </c>
      <c r="D1394" s="75">
        <v>150000010101</v>
      </c>
      <c r="E1394" s="56">
        <v>3101</v>
      </c>
      <c r="F1394" s="54">
        <v>10721300</v>
      </c>
      <c r="G1394" s="57" t="s">
        <v>1286</v>
      </c>
      <c r="H1394" s="58">
        <v>5000000</v>
      </c>
      <c r="I1394" s="221"/>
      <c r="J1394" s="87"/>
      <c r="K1394" s="81">
        <f t="shared" si="23"/>
        <v>5000000</v>
      </c>
      <c r="L1394" s="204" t="s">
        <v>2889</v>
      </c>
      <c r="M1394" s="42"/>
      <c r="N1394" s="42"/>
      <c r="O1394" s="42"/>
      <c r="P1394" s="42"/>
      <c r="Q1394" s="42"/>
      <c r="R1394" s="42"/>
      <c r="S1394" s="42"/>
      <c r="T1394" s="42"/>
      <c r="U1394" s="42"/>
      <c r="V1394" s="42"/>
      <c r="W1394" s="42"/>
    </row>
    <row r="1395" spans="1:23" ht="76.5" x14ac:dyDescent="0.35">
      <c r="A1395" s="78">
        <v>23020114</v>
      </c>
      <c r="B1395" s="436" t="s">
        <v>2891</v>
      </c>
      <c r="C1395" s="78">
        <v>70451</v>
      </c>
      <c r="D1395" s="79">
        <v>150000010101</v>
      </c>
      <c r="E1395" s="80">
        <v>3101</v>
      </c>
      <c r="F1395" s="78">
        <v>10731900</v>
      </c>
      <c r="G1395" s="129" t="s">
        <v>1287</v>
      </c>
      <c r="H1395" s="81">
        <v>1795000</v>
      </c>
      <c r="I1395" s="228"/>
      <c r="J1395" s="133"/>
      <c r="K1395" s="81">
        <f t="shared" si="23"/>
        <v>1795000</v>
      </c>
      <c r="L1395" s="210" t="s">
        <v>2889</v>
      </c>
    </row>
    <row r="1396" spans="1:23" s="296" customFormat="1" ht="51" x14ac:dyDescent="0.35">
      <c r="A1396" s="54">
        <v>23020114</v>
      </c>
      <c r="B1396" s="436" t="s">
        <v>2891</v>
      </c>
      <c r="C1396" s="54">
        <v>70451</v>
      </c>
      <c r="D1396" s="75">
        <v>150000010101</v>
      </c>
      <c r="E1396" s="56">
        <v>3101</v>
      </c>
      <c r="F1396" s="54">
        <v>10731400</v>
      </c>
      <c r="G1396" s="57" t="s">
        <v>1288</v>
      </c>
      <c r="H1396" s="58">
        <v>3590000</v>
      </c>
      <c r="I1396" s="221"/>
      <c r="J1396" s="87"/>
      <c r="K1396" s="81">
        <f t="shared" si="23"/>
        <v>3590000</v>
      </c>
      <c r="L1396" s="204" t="s">
        <v>2889</v>
      </c>
      <c r="M1396" s="42"/>
      <c r="N1396" s="42"/>
      <c r="O1396" s="42"/>
      <c r="P1396" s="42"/>
      <c r="Q1396" s="42"/>
      <c r="R1396" s="42"/>
      <c r="S1396" s="42"/>
      <c r="T1396" s="42"/>
      <c r="U1396" s="42"/>
      <c r="V1396" s="42"/>
      <c r="W1396" s="42"/>
    </row>
    <row r="1397" spans="1:23" s="323" customFormat="1" ht="51" x14ac:dyDescent="0.35">
      <c r="A1397" s="54">
        <v>23020114</v>
      </c>
      <c r="B1397" s="436" t="s">
        <v>2891</v>
      </c>
      <c r="C1397" s="54">
        <v>70451</v>
      </c>
      <c r="D1397" s="75">
        <v>150000010101</v>
      </c>
      <c r="E1397" s="56">
        <v>3101</v>
      </c>
      <c r="F1397" s="54">
        <v>10731400</v>
      </c>
      <c r="G1397" s="57" t="s">
        <v>1289</v>
      </c>
      <c r="H1397" s="58">
        <v>5000000</v>
      </c>
      <c r="I1397" s="221"/>
      <c r="J1397" s="87"/>
      <c r="K1397" s="81">
        <f t="shared" si="23"/>
        <v>5000000</v>
      </c>
      <c r="L1397" s="204" t="s">
        <v>2889</v>
      </c>
      <c r="M1397" s="42"/>
      <c r="N1397" s="42"/>
      <c r="O1397" s="42"/>
      <c r="P1397" s="42"/>
      <c r="Q1397" s="42"/>
      <c r="R1397" s="42"/>
      <c r="S1397" s="42"/>
      <c r="T1397" s="42"/>
      <c r="U1397" s="42"/>
      <c r="V1397" s="42"/>
      <c r="W1397" s="42"/>
    </row>
    <row r="1398" spans="1:23" s="323" customFormat="1" ht="102" x14ac:dyDescent="0.35">
      <c r="A1398" s="54">
        <v>23020114</v>
      </c>
      <c r="B1398" s="436" t="s">
        <v>2891</v>
      </c>
      <c r="C1398" s="54">
        <v>70451</v>
      </c>
      <c r="D1398" s="75">
        <v>90000010103</v>
      </c>
      <c r="E1398" s="56">
        <v>3101</v>
      </c>
      <c r="F1398" s="54">
        <v>10731400</v>
      </c>
      <c r="G1398" s="57" t="s">
        <v>1290</v>
      </c>
      <c r="H1398" s="58">
        <v>5000000</v>
      </c>
      <c r="I1398" s="221"/>
      <c r="J1398" s="87"/>
      <c r="K1398" s="81">
        <f t="shared" si="23"/>
        <v>5000000</v>
      </c>
      <c r="L1398" s="204" t="s">
        <v>2889</v>
      </c>
      <c r="M1398" s="42"/>
      <c r="N1398" s="42"/>
      <c r="O1398" s="42"/>
      <c r="P1398" s="42"/>
      <c r="Q1398" s="42"/>
      <c r="R1398" s="42"/>
      <c r="S1398" s="42"/>
      <c r="T1398" s="42"/>
      <c r="U1398" s="42"/>
      <c r="V1398" s="42"/>
      <c r="W1398" s="42"/>
    </row>
    <row r="1399" spans="1:23" ht="76.5" x14ac:dyDescent="0.35">
      <c r="A1399" s="54">
        <v>23020114</v>
      </c>
      <c r="B1399" s="436" t="s">
        <v>2891</v>
      </c>
      <c r="C1399" s="54">
        <v>70451</v>
      </c>
      <c r="D1399" s="75">
        <v>90000010103</v>
      </c>
      <c r="E1399" s="56">
        <v>3101</v>
      </c>
      <c r="F1399" s="54">
        <v>10731400</v>
      </c>
      <c r="G1399" s="57" t="s">
        <v>1291</v>
      </c>
      <c r="H1399" s="58">
        <v>5000000</v>
      </c>
      <c r="I1399" s="221"/>
      <c r="J1399" s="87"/>
      <c r="K1399" s="81">
        <f t="shared" si="23"/>
        <v>5000000</v>
      </c>
      <c r="L1399" s="204" t="s">
        <v>2889</v>
      </c>
    </row>
    <row r="1400" spans="1:23" ht="51" x14ac:dyDescent="0.35">
      <c r="A1400" s="54">
        <v>23020114</v>
      </c>
      <c r="B1400" s="436" t="s">
        <v>2891</v>
      </c>
      <c r="C1400" s="54">
        <v>70451</v>
      </c>
      <c r="D1400" s="75">
        <v>150000010101</v>
      </c>
      <c r="E1400" s="56">
        <v>3101</v>
      </c>
      <c r="F1400" s="54">
        <v>10731400</v>
      </c>
      <c r="G1400" s="86" t="s">
        <v>2024</v>
      </c>
      <c r="H1400" s="58">
        <v>3590000</v>
      </c>
      <c r="I1400" s="221"/>
      <c r="J1400" s="87"/>
      <c r="K1400" s="81">
        <f t="shared" si="23"/>
        <v>3590000</v>
      </c>
      <c r="L1400" s="204" t="s">
        <v>2889</v>
      </c>
    </row>
    <row r="1401" spans="1:23" ht="51" x14ac:dyDescent="0.35">
      <c r="A1401" s="54">
        <v>23020114</v>
      </c>
      <c r="B1401" s="436" t="s">
        <v>2891</v>
      </c>
      <c r="C1401" s="54">
        <v>70451</v>
      </c>
      <c r="D1401" s="75">
        <v>90000010103</v>
      </c>
      <c r="E1401" s="56">
        <v>3101</v>
      </c>
      <c r="F1401" s="54">
        <v>10722000</v>
      </c>
      <c r="G1401" s="57" t="s">
        <v>1292</v>
      </c>
      <c r="H1401" s="58">
        <v>1795000</v>
      </c>
      <c r="I1401" s="221"/>
      <c r="J1401" s="87"/>
      <c r="K1401" s="81">
        <f t="shared" si="23"/>
        <v>1795000</v>
      </c>
      <c r="L1401" s="204" t="s">
        <v>2889</v>
      </c>
    </row>
    <row r="1402" spans="1:23" ht="51" x14ac:dyDescent="0.35">
      <c r="A1402" s="54">
        <v>23020114</v>
      </c>
      <c r="B1402" s="436" t="s">
        <v>2891</v>
      </c>
      <c r="C1402" s="54">
        <v>70451</v>
      </c>
      <c r="D1402" s="75">
        <v>90000010103</v>
      </c>
      <c r="E1402" s="56">
        <v>3101</v>
      </c>
      <c r="F1402" s="54">
        <v>10722000</v>
      </c>
      <c r="G1402" s="57" t="s">
        <v>1293</v>
      </c>
      <c r="H1402" s="58">
        <v>1795000</v>
      </c>
      <c r="I1402" s="221"/>
      <c r="J1402" s="87"/>
      <c r="K1402" s="81">
        <f t="shared" si="23"/>
        <v>1795000</v>
      </c>
      <c r="L1402" s="204" t="s">
        <v>2889</v>
      </c>
    </row>
    <row r="1403" spans="1:23" ht="51" x14ac:dyDescent="0.35">
      <c r="A1403" s="54">
        <v>23020114</v>
      </c>
      <c r="B1403" s="436" t="s">
        <v>2891</v>
      </c>
      <c r="C1403" s="54">
        <v>70451</v>
      </c>
      <c r="D1403" s="75">
        <v>90000010103</v>
      </c>
      <c r="E1403" s="56">
        <v>3101</v>
      </c>
      <c r="F1403" s="54">
        <v>10722000</v>
      </c>
      <c r="G1403" s="57" t="s">
        <v>1294</v>
      </c>
      <c r="H1403" s="58">
        <v>1795000</v>
      </c>
      <c r="I1403" s="221"/>
      <c r="J1403" s="87"/>
      <c r="K1403" s="81">
        <f t="shared" si="23"/>
        <v>1795000</v>
      </c>
      <c r="L1403" s="204" t="s">
        <v>2889</v>
      </c>
    </row>
    <row r="1404" spans="1:23" ht="51" x14ac:dyDescent="0.35">
      <c r="A1404" s="54">
        <v>23020114</v>
      </c>
      <c r="B1404" s="436" t="s">
        <v>2891</v>
      </c>
      <c r="C1404" s="54">
        <v>70451</v>
      </c>
      <c r="D1404" s="75">
        <v>150000010101</v>
      </c>
      <c r="E1404" s="56">
        <v>3101</v>
      </c>
      <c r="F1404" s="54">
        <v>10720400</v>
      </c>
      <c r="G1404" s="57" t="s">
        <v>1295</v>
      </c>
      <c r="H1404" s="58">
        <v>5000000</v>
      </c>
      <c r="I1404" s="221"/>
      <c r="J1404" s="87"/>
      <c r="K1404" s="81">
        <f t="shared" si="23"/>
        <v>5000000</v>
      </c>
      <c r="L1404" s="204" t="s">
        <v>2889</v>
      </c>
    </row>
    <row r="1405" spans="1:23" ht="76.5" x14ac:dyDescent="0.35">
      <c r="A1405" s="54">
        <v>23020114</v>
      </c>
      <c r="B1405" s="436" t="s">
        <v>2891</v>
      </c>
      <c r="C1405" s="54">
        <v>70451</v>
      </c>
      <c r="D1405" s="75">
        <v>90000010103</v>
      </c>
      <c r="E1405" s="56">
        <v>3101</v>
      </c>
      <c r="F1405" s="54">
        <v>10731400</v>
      </c>
      <c r="G1405" s="57" t="s">
        <v>1296</v>
      </c>
      <c r="H1405" s="58">
        <v>5000000</v>
      </c>
      <c r="I1405" s="221"/>
      <c r="J1405" s="87"/>
      <c r="K1405" s="81">
        <f t="shared" si="23"/>
        <v>5000000</v>
      </c>
      <c r="L1405" s="204" t="s">
        <v>2889</v>
      </c>
    </row>
    <row r="1406" spans="1:23" ht="51" x14ac:dyDescent="0.35">
      <c r="A1406" s="78">
        <v>23020114</v>
      </c>
      <c r="B1406" s="436" t="s">
        <v>2891</v>
      </c>
      <c r="C1406" s="78">
        <v>70451</v>
      </c>
      <c r="D1406" s="79">
        <v>150000010101</v>
      </c>
      <c r="E1406" s="80">
        <v>3101</v>
      </c>
      <c r="F1406" s="78">
        <v>10711000</v>
      </c>
      <c r="G1406" s="129" t="s">
        <v>1297</v>
      </c>
      <c r="H1406" s="81">
        <v>3590000</v>
      </c>
      <c r="I1406" s="228"/>
      <c r="J1406" s="133"/>
      <c r="K1406" s="81">
        <f t="shared" si="23"/>
        <v>3590000</v>
      </c>
      <c r="L1406" s="210" t="s">
        <v>2889</v>
      </c>
    </row>
    <row r="1407" spans="1:23" s="293" customFormat="1" ht="51" x14ac:dyDescent="0.35">
      <c r="A1407" s="54">
        <v>23020114</v>
      </c>
      <c r="B1407" s="436" t="s">
        <v>2891</v>
      </c>
      <c r="C1407" s="54">
        <v>70451</v>
      </c>
      <c r="D1407" s="75">
        <v>150000010101</v>
      </c>
      <c r="E1407" s="56">
        <v>3101</v>
      </c>
      <c r="F1407" s="54">
        <v>10711000</v>
      </c>
      <c r="G1407" s="57" t="s">
        <v>1298</v>
      </c>
      <c r="H1407" s="58">
        <v>12500000</v>
      </c>
      <c r="I1407" s="221"/>
      <c r="J1407" s="87">
        <v>-7000000</v>
      </c>
      <c r="K1407" s="81">
        <f t="shared" si="23"/>
        <v>5500000</v>
      </c>
      <c r="L1407" s="204" t="s">
        <v>2889</v>
      </c>
      <c r="M1407" s="42"/>
      <c r="N1407" s="42"/>
      <c r="O1407" s="42"/>
      <c r="P1407" s="42"/>
      <c r="Q1407" s="42"/>
      <c r="R1407" s="42"/>
      <c r="S1407" s="42"/>
      <c r="T1407" s="42"/>
      <c r="U1407" s="42"/>
      <c r="V1407" s="42"/>
      <c r="W1407" s="42"/>
    </row>
    <row r="1408" spans="1:23" ht="51" x14ac:dyDescent="0.35">
      <c r="A1408" s="54">
        <v>23020114</v>
      </c>
      <c r="B1408" s="436" t="s">
        <v>2891</v>
      </c>
      <c r="C1408" s="54">
        <v>70451</v>
      </c>
      <c r="D1408" s="75">
        <v>150000010101</v>
      </c>
      <c r="E1408" s="56">
        <v>3101</v>
      </c>
      <c r="F1408" s="54">
        <v>10720400</v>
      </c>
      <c r="G1408" s="57" t="s">
        <v>1299</v>
      </c>
      <c r="H1408" s="58">
        <v>5000000</v>
      </c>
      <c r="I1408" s="221"/>
      <c r="J1408" s="87"/>
      <c r="K1408" s="81">
        <f t="shared" si="23"/>
        <v>5000000</v>
      </c>
      <c r="L1408" s="204" t="s">
        <v>2889</v>
      </c>
    </row>
    <row r="1409" spans="1:23" ht="76.5" x14ac:dyDescent="0.35">
      <c r="A1409" s="54">
        <v>23020114</v>
      </c>
      <c r="B1409" s="436" t="s">
        <v>2891</v>
      </c>
      <c r="C1409" s="54">
        <v>70451</v>
      </c>
      <c r="D1409" s="75">
        <v>150000010101</v>
      </c>
      <c r="E1409" s="56">
        <v>3101</v>
      </c>
      <c r="F1409" s="54">
        <v>10712200</v>
      </c>
      <c r="G1409" s="57" t="s">
        <v>1300</v>
      </c>
      <c r="H1409" s="58">
        <v>12500000</v>
      </c>
      <c r="I1409" s="221"/>
      <c r="J1409" s="87">
        <v>-7000000</v>
      </c>
      <c r="K1409" s="81">
        <f t="shared" si="23"/>
        <v>5500000</v>
      </c>
      <c r="L1409" s="204" t="s">
        <v>2889</v>
      </c>
      <c r="M1409" s="127"/>
    </row>
    <row r="1410" spans="1:23" ht="102" x14ac:dyDescent="0.35">
      <c r="A1410" s="314">
        <v>23020114</v>
      </c>
      <c r="B1410" s="436" t="s">
        <v>2891</v>
      </c>
      <c r="C1410" s="314">
        <v>70451</v>
      </c>
      <c r="D1410" s="315">
        <v>90000010103</v>
      </c>
      <c r="E1410" s="316">
        <v>3101</v>
      </c>
      <c r="F1410" s="314">
        <v>10712200</v>
      </c>
      <c r="G1410" s="468" t="s">
        <v>2025</v>
      </c>
      <c r="H1410" s="324">
        <v>20000000</v>
      </c>
      <c r="I1410" s="325"/>
      <c r="J1410" s="320">
        <v>-10000000</v>
      </c>
      <c r="K1410" s="327">
        <f t="shared" si="23"/>
        <v>10000000</v>
      </c>
      <c r="L1410" s="557" t="s">
        <v>2889</v>
      </c>
      <c r="M1410" s="323"/>
      <c r="N1410" s="323"/>
      <c r="O1410" s="323"/>
      <c r="P1410" s="323"/>
      <c r="Q1410" s="323"/>
      <c r="R1410" s="323"/>
      <c r="S1410" s="323"/>
      <c r="T1410" s="323"/>
      <c r="U1410" s="323"/>
      <c r="V1410" s="323"/>
      <c r="W1410" s="323"/>
    </row>
    <row r="1411" spans="1:23" ht="51" x14ac:dyDescent="0.35">
      <c r="A1411" s="54">
        <v>23020114</v>
      </c>
      <c r="B1411" s="436" t="s">
        <v>2891</v>
      </c>
      <c r="C1411" s="54">
        <v>70451</v>
      </c>
      <c r="D1411" s="75">
        <v>150000010101</v>
      </c>
      <c r="E1411" s="56">
        <v>3101</v>
      </c>
      <c r="F1411" s="54">
        <v>10712200</v>
      </c>
      <c r="G1411" s="57" t="s">
        <v>1301</v>
      </c>
      <c r="H1411" s="58">
        <v>3590000</v>
      </c>
      <c r="I1411" s="221"/>
      <c r="J1411" s="87"/>
      <c r="K1411" s="81">
        <f t="shared" si="23"/>
        <v>3590000</v>
      </c>
      <c r="L1411" s="204" t="s">
        <v>2889</v>
      </c>
    </row>
    <row r="1412" spans="1:23" ht="76.5" x14ac:dyDescent="0.35">
      <c r="A1412" s="54">
        <v>23020114</v>
      </c>
      <c r="B1412" s="436" t="s">
        <v>2891</v>
      </c>
      <c r="C1412" s="54">
        <v>70451</v>
      </c>
      <c r="D1412" s="75">
        <v>90000010103</v>
      </c>
      <c r="E1412" s="56">
        <v>3101</v>
      </c>
      <c r="F1412" s="54">
        <v>10720600</v>
      </c>
      <c r="G1412" s="57" t="s">
        <v>1302</v>
      </c>
      <c r="H1412" s="58">
        <v>5000000</v>
      </c>
      <c r="I1412" s="221"/>
      <c r="J1412" s="58"/>
      <c r="K1412" s="81">
        <f t="shared" si="23"/>
        <v>5000000</v>
      </c>
      <c r="L1412" s="204" t="s">
        <v>2889</v>
      </c>
    </row>
    <row r="1413" spans="1:23" ht="51" x14ac:dyDescent="0.35">
      <c r="A1413" s="314">
        <v>23020114</v>
      </c>
      <c r="B1413" s="436" t="s">
        <v>2891</v>
      </c>
      <c r="C1413" s="314">
        <v>70451</v>
      </c>
      <c r="D1413" s="315">
        <v>90000010103</v>
      </c>
      <c r="E1413" s="316">
        <v>3101</v>
      </c>
      <c r="F1413" s="314">
        <v>10721300</v>
      </c>
      <c r="G1413" s="317" t="s">
        <v>1303</v>
      </c>
      <c r="H1413" s="324">
        <v>22500000</v>
      </c>
      <c r="I1413" s="325"/>
      <c r="J1413" s="320">
        <v>-10000000</v>
      </c>
      <c r="K1413" s="327">
        <f t="shared" si="23"/>
        <v>12500000</v>
      </c>
      <c r="L1413" s="557" t="s">
        <v>2889</v>
      </c>
      <c r="M1413" s="323"/>
      <c r="N1413" s="323"/>
      <c r="O1413" s="323"/>
      <c r="P1413" s="323"/>
      <c r="Q1413" s="323"/>
      <c r="R1413" s="323"/>
      <c r="S1413" s="323"/>
      <c r="T1413" s="323"/>
      <c r="U1413" s="323"/>
      <c r="V1413" s="323"/>
      <c r="W1413" s="323"/>
    </row>
    <row r="1414" spans="1:23" ht="76.5" x14ac:dyDescent="0.35">
      <c r="A1414" s="54">
        <v>23020114</v>
      </c>
      <c r="B1414" s="436" t="s">
        <v>2891</v>
      </c>
      <c r="C1414" s="54">
        <v>70451</v>
      </c>
      <c r="D1414" s="75">
        <v>150000010101</v>
      </c>
      <c r="E1414" s="56">
        <v>3101</v>
      </c>
      <c r="F1414" s="54">
        <v>10720600</v>
      </c>
      <c r="G1414" s="86" t="s">
        <v>2026</v>
      </c>
      <c r="H1414" s="58">
        <v>3590000</v>
      </c>
      <c r="I1414" s="221"/>
      <c r="J1414" s="87"/>
      <c r="K1414" s="81">
        <f t="shared" si="23"/>
        <v>3590000</v>
      </c>
      <c r="L1414" s="204" t="s">
        <v>2889</v>
      </c>
    </row>
    <row r="1415" spans="1:23" ht="51" x14ac:dyDescent="0.35">
      <c r="A1415" s="54">
        <v>23020114</v>
      </c>
      <c r="B1415" s="436" t="s">
        <v>2891</v>
      </c>
      <c r="C1415" s="54">
        <v>70451</v>
      </c>
      <c r="D1415" s="75">
        <v>150000010101</v>
      </c>
      <c r="E1415" s="56">
        <v>3101</v>
      </c>
      <c r="F1415" s="54">
        <v>10720600</v>
      </c>
      <c r="G1415" s="57" t="s">
        <v>1304</v>
      </c>
      <c r="H1415" s="58">
        <v>10000000</v>
      </c>
      <c r="I1415" s="221"/>
      <c r="J1415" s="87">
        <v>-5000000</v>
      </c>
      <c r="K1415" s="81">
        <f t="shared" si="23"/>
        <v>5000000</v>
      </c>
      <c r="L1415" s="204" t="s">
        <v>2889</v>
      </c>
    </row>
    <row r="1416" spans="1:23" ht="51" x14ac:dyDescent="0.35">
      <c r="A1416" s="54">
        <v>23020114</v>
      </c>
      <c r="B1416" s="436" t="s">
        <v>2891</v>
      </c>
      <c r="C1416" s="54">
        <v>70451</v>
      </c>
      <c r="D1416" s="75">
        <v>150000010101</v>
      </c>
      <c r="E1416" s="56">
        <v>3101</v>
      </c>
      <c r="F1416" s="54">
        <v>10720400</v>
      </c>
      <c r="G1416" s="86" t="s">
        <v>2027</v>
      </c>
      <c r="H1416" s="58">
        <v>5000000</v>
      </c>
      <c r="I1416" s="221"/>
      <c r="J1416" s="87"/>
      <c r="K1416" s="81">
        <f t="shared" si="23"/>
        <v>5000000</v>
      </c>
      <c r="L1416" s="204" t="s">
        <v>2889</v>
      </c>
    </row>
    <row r="1417" spans="1:23" ht="51" x14ac:dyDescent="0.35">
      <c r="A1417" s="54">
        <v>23020114</v>
      </c>
      <c r="B1417" s="436" t="s">
        <v>2891</v>
      </c>
      <c r="C1417" s="54">
        <v>70451</v>
      </c>
      <c r="D1417" s="75">
        <v>150000010101</v>
      </c>
      <c r="E1417" s="56">
        <v>3101</v>
      </c>
      <c r="F1417" s="54">
        <v>10720500</v>
      </c>
      <c r="G1417" s="57" t="s">
        <v>1305</v>
      </c>
      <c r="H1417" s="58">
        <v>7500000</v>
      </c>
      <c r="I1417" s="221"/>
      <c r="J1417" s="87"/>
      <c r="K1417" s="81">
        <f t="shared" si="23"/>
        <v>7500000</v>
      </c>
      <c r="L1417" s="204" t="s">
        <v>2889</v>
      </c>
    </row>
    <row r="1418" spans="1:23" ht="51" x14ac:dyDescent="0.35">
      <c r="A1418" s="54">
        <v>23020114</v>
      </c>
      <c r="B1418" s="436" t="s">
        <v>2891</v>
      </c>
      <c r="C1418" s="54">
        <v>70451</v>
      </c>
      <c r="D1418" s="75">
        <v>150000010101</v>
      </c>
      <c r="E1418" s="56">
        <v>3101</v>
      </c>
      <c r="F1418" s="54">
        <v>10720600</v>
      </c>
      <c r="G1418" s="76" t="s">
        <v>1306</v>
      </c>
      <c r="H1418" s="77">
        <v>10000000</v>
      </c>
      <c r="I1418" s="230"/>
      <c r="J1418" s="134">
        <v>-5000000</v>
      </c>
      <c r="K1418" s="81">
        <f t="shared" si="23"/>
        <v>5000000</v>
      </c>
      <c r="L1418" s="204" t="s">
        <v>2889</v>
      </c>
    </row>
    <row r="1419" spans="1:23" ht="76.5" x14ac:dyDescent="0.35">
      <c r="A1419" s="78">
        <v>23020114</v>
      </c>
      <c r="B1419" s="436" t="s">
        <v>2891</v>
      </c>
      <c r="C1419" s="78">
        <v>70451</v>
      </c>
      <c r="D1419" s="79">
        <v>150000010101</v>
      </c>
      <c r="E1419" s="80">
        <v>3101</v>
      </c>
      <c r="F1419" s="78">
        <v>10721300</v>
      </c>
      <c r="G1419" s="91" t="s">
        <v>2028</v>
      </c>
      <c r="H1419" s="81">
        <v>5000000</v>
      </c>
      <c r="I1419" s="228"/>
      <c r="J1419" s="133"/>
      <c r="K1419" s="81">
        <f t="shared" si="23"/>
        <v>5000000</v>
      </c>
      <c r="L1419" s="210" t="s">
        <v>2889</v>
      </c>
    </row>
    <row r="1420" spans="1:23" ht="51" x14ac:dyDescent="0.35">
      <c r="A1420" s="54">
        <v>23020114</v>
      </c>
      <c r="B1420" s="436" t="s">
        <v>2891</v>
      </c>
      <c r="C1420" s="54">
        <v>70451</v>
      </c>
      <c r="D1420" s="75">
        <v>150000010101</v>
      </c>
      <c r="E1420" s="56">
        <v>3101</v>
      </c>
      <c r="F1420" s="54">
        <v>10731900</v>
      </c>
      <c r="G1420" s="57" t="s">
        <v>1307</v>
      </c>
      <c r="H1420" s="58">
        <v>5000000</v>
      </c>
      <c r="I1420" s="221"/>
      <c r="J1420" s="87"/>
      <c r="K1420" s="81">
        <f t="shared" si="23"/>
        <v>5000000</v>
      </c>
      <c r="L1420" s="204" t="s">
        <v>2889</v>
      </c>
    </row>
    <row r="1421" spans="1:23" ht="51" x14ac:dyDescent="0.35">
      <c r="A1421" s="54">
        <v>23020114</v>
      </c>
      <c r="B1421" s="436" t="s">
        <v>2891</v>
      </c>
      <c r="C1421" s="54">
        <v>70451</v>
      </c>
      <c r="D1421" s="75">
        <v>150000010101</v>
      </c>
      <c r="E1421" s="56">
        <v>3101</v>
      </c>
      <c r="F1421" s="54">
        <v>10721300</v>
      </c>
      <c r="G1421" s="57" t="s">
        <v>1308</v>
      </c>
      <c r="H1421" s="58">
        <v>5000000</v>
      </c>
      <c r="I1421" s="221"/>
      <c r="J1421" s="87"/>
      <c r="K1421" s="81">
        <f t="shared" si="23"/>
        <v>5000000</v>
      </c>
      <c r="L1421" s="204" t="s">
        <v>2889</v>
      </c>
    </row>
    <row r="1422" spans="1:23" x14ac:dyDescent="0.35">
      <c r="A1422" s="54">
        <v>23020114</v>
      </c>
      <c r="B1422" s="436" t="s">
        <v>2891</v>
      </c>
      <c r="C1422" s="54">
        <v>70451</v>
      </c>
      <c r="D1422" s="75">
        <v>150000010101</v>
      </c>
      <c r="E1422" s="56">
        <v>3101</v>
      </c>
      <c r="F1422" s="54">
        <v>10711100</v>
      </c>
      <c r="G1422" s="57" t="s">
        <v>1309</v>
      </c>
      <c r="H1422" s="58">
        <v>3590000</v>
      </c>
      <c r="I1422" s="221"/>
      <c r="J1422" s="87"/>
      <c r="K1422" s="81">
        <f t="shared" si="23"/>
        <v>3590000</v>
      </c>
      <c r="L1422" s="204" t="s">
        <v>2889</v>
      </c>
    </row>
    <row r="1423" spans="1:23" ht="51" x14ac:dyDescent="0.35">
      <c r="A1423" s="54">
        <v>23020114</v>
      </c>
      <c r="B1423" s="436" t="s">
        <v>2891</v>
      </c>
      <c r="C1423" s="54">
        <v>70451</v>
      </c>
      <c r="D1423" s="75">
        <v>150000010101</v>
      </c>
      <c r="E1423" s="56">
        <v>3101</v>
      </c>
      <c r="F1423" s="54">
        <v>10711100</v>
      </c>
      <c r="G1423" s="57" t="s">
        <v>1310</v>
      </c>
      <c r="H1423" s="58">
        <v>17950000</v>
      </c>
      <c r="I1423" s="221"/>
      <c r="J1423" s="87">
        <v>-10000000</v>
      </c>
      <c r="K1423" s="81">
        <f t="shared" si="23"/>
        <v>7950000</v>
      </c>
      <c r="L1423" s="204" t="s">
        <v>2889</v>
      </c>
    </row>
    <row r="1424" spans="1:23" ht="51" x14ac:dyDescent="0.35">
      <c r="A1424" s="54">
        <v>23020114</v>
      </c>
      <c r="B1424" s="436" t="s">
        <v>2891</v>
      </c>
      <c r="C1424" s="54">
        <v>70451</v>
      </c>
      <c r="D1424" s="75">
        <v>150000010101</v>
      </c>
      <c r="E1424" s="56">
        <v>3101</v>
      </c>
      <c r="F1424" s="54">
        <v>10712300</v>
      </c>
      <c r="G1424" s="57" t="s">
        <v>1311</v>
      </c>
      <c r="H1424" s="154">
        <v>0</v>
      </c>
      <c r="I1424" s="229"/>
      <c r="J1424" s="87"/>
      <c r="K1424" s="625">
        <f t="shared" ref="K1424:K1487" si="24">SUM(H1424,J1424)</f>
        <v>0</v>
      </c>
      <c r="L1424" s="204" t="s">
        <v>2889</v>
      </c>
    </row>
    <row r="1425" spans="1:23" ht="51" x14ac:dyDescent="0.35">
      <c r="A1425" s="54">
        <v>23020114</v>
      </c>
      <c r="B1425" s="436" t="s">
        <v>2891</v>
      </c>
      <c r="C1425" s="54">
        <v>70451</v>
      </c>
      <c r="D1425" s="75">
        <v>150000010101</v>
      </c>
      <c r="E1425" s="56">
        <v>3101</v>
      </c>
      <c r="F1425" s="54">
        <v>10712300</v>
      </c>
      <c r="G1425" s="57" t="s">
        <v>1312</v>
      </c>
      <c r="H1425" s="58">
        <v>7500000</v>
      </c>
      <c r="I1425" s="221"/>
      <c r="J1425" s="87"/>
      <c r="K1425" s="81">
        <f t="shared" si="24"/>
        <v>7500000</v>
      </c>
      <c r="L1425" s="204" t="s">
        <v>2889</v>
      </c>
    </row>
    <row r="1426" spans="1:23" ht="51" x14ac:dyDescent="0.35">
      <c r="A1426" s="54">
        <v>23020114</v>
      </c>
      <c r="B1426" s="436" t="s">
        <v>2891</v>
      </c>
      <c r="C1426" s="54">
        <v>70451</v>
      </c>
      <c r="D1426" s="75">
        <v>150000010101</v>
      </c>
      <c r="E1426" s="56">
        <v>3101</v>
      </c>
      <c r="F1426" s="54">
        <v>10712300</v>
      </c>
      <c r="G1426" s="57" t="s">
        <v>1313</v>
      </c>
      <c r="H1426" s="58">
        <v>7500000</v>
      </c>
      <c r="I1426" s="221"/>
      <c r="J1426" s="87"/>
      <c r="K1426" s="81">
        <f t="shared" si="24"/>
        <v>7500000</v>
      </c>
      <c r="L1426" s="204" t="s">
        <v>2889</v>
      </c>
    </row>
    <row r="1427" spans="1:23" ht="102" x14ac:dyDescent="0.35">
      <c r="A1427" s="54">
        <v>23020114</v>
      </c>
      <c r="B1427" s="436" t="s">
        <v>2891</v>
      </c>
      <c r="C1427" s="54">
        <v>70451</v>
      </c>
      <c r="D1427" s="75">
        <v>150000010101</v>
      </c>
      <c r="E1427" s="56">
        <v>3101</v>
      </c>
      <c r="F1427" s="54">
        <v>10712300</v>
      </c>
      <c r="G1427" s="57" t="s">
        <v>1314</v>
      </c>
      <c r="H1427" s="58">
        <v>3590000</v>
      </c>
      <c r="I1427" s="221"/>
      <c r="J1427" s="87"/>
      <c r="K1427" s="81">
        <f t="shared" si="24"/>
        <v>3590000</v>
      </c>
      <c r="L1427" s="204" t="s">
        <v>2889</v>
      </c>
      <c r="M1427" s="127"/>
    </row>
    <row r="1428" spans="1:23" ht="102" x14ac:dyDescent="0.35">
      <c r="A1428" s="54">
        <v>23020114</v>
      </c>
      <c r="B1428" s="436" t="s">
        <v>2891</v>
      </c>
      <c r="C1428" s="54">
        <v>70451</v>
      </c>
      <c r="D1428" s="75">
        <v>150000010101</v>
      </c>
      <c r="E1428" s="56">
        <v>3101</v>
      </c>
      <c r="F1428" s="54">
        <v>10712300</v>
      </c>
      <c r="G1428" s="86" t="s">
        <v>2029</v>
      </c>
      <c r="H1428" s="58">
        <v>3590000</v>
      </c>
      <c r="I1428" s="221"/>
      <c r="J1428" s="87"/>
      <c r="K1428" s="81">
        <f t="shared" si="24"/>
        <v>3590000</v>
      </c>
      <c r="L1428" s="204" t="s">
        <v>2889</v>
      </c>
    </row>
    <row r="1429" spans="1:23" ht="51" x14ac:dyDescent="0.35">
      <c r="A1429" s="54">
        <v>23020114</v>
      </c>
      <c r="B1429" s="436" t="s">
        <v>2891</v>
      </c>
      <c r="C1429" s="54">
        <v>70451</v>
      </c>
      <c r="D1429" s="75">
        <v>150000010101</v>
      </c>
      <c r="E1429" s="56">
        <v>3101</v>
      </c>
      <c r="F1429" s="54">
        <v>10712300</v>
      </c>
      <c r="G1429" s="57" t="s">
        <v>1315</v>
      </c>
      <c r="H1429" s="58">
        <v>3590000</v>
      </c>
      <c r="I1429" s="221"/>
      <c r="J1429" s="87"/>
      <c r="K1429" s="81">
        <f t="shared" si="24"/>
        <v>3590000</v>
      </c>
      <c r="L1429" s="204" t="s">
        <v>2889</v>
      </c>
    </row>
    <row r="1430" spans="1:23" ht="51" x14ac:dyDescent="0.35">
      <c r="A1430" s="54">
        <v>23020114</v>
      </c>
      <c r="B1430" s="436" t="s">
        <v>2891</v>
      </c>
      <c r="C1430" s="54">
        <v>70451</v>
      </c>
      <c r="D1430" s="75">
        <v>150000010101</v>
      </c>
      <c r="E1430" s="56">
        <v>3101</v>
      </c>
      <c r="F1430" s="54">
        <v>10712300</v>
      </c>
      <c r="G1430" s="57" t="s">
        <v>1316</v>
      </c>
      <c r="H1430" s="58">
        <v>7500000</v>
      </c>
      <c r="I1430" s="221"/>
      <c r="J1430" s="87"/>
      <c r="K1430" s="81">
        <f t="shared" si="24"/>
        <v>7500000</v>
      </c>
      <c r="L1430" s="204" t="s">
        <v>2889</v>
      </c>
    </row>
    <row r="1431" spans="1:23" ht="76.5" x14ac:dyDescent="0.35">
      <c r="A1431" s="54">
        <v>23020114</v>
      </c>
      <c r="B1431" s="436" t="s">
        <v>2891</v>
      </c>
      <c r="C1431" s="54">
        <v>70451</v>
      </c>
      <c r="D1431" s="75">
        <v>150000010101</v>
      </c>
      <c r="E1431" s="56">
        <v>3101</v>
      </c>
      <c r="F1431" s="54">
        <v>10720700</v>
      </c>
      <c r="G1431" s="57" t="s">
        <v>1317</v>
      </c>
      <c r="H1431" s="58">
        <v>3590000</v>
      </c>
      <c r="I1431" s="221"/>
      <c r="J1431" s="87"/>
      <c r="K1431" s="81">
        <f t="shared" si="24"/>
        <v>3590000</v>
      </c>
      <c r="L1431" s="204" t="s">
        <v>2889</v>
      </c>
    </row>
    <row r="1432" spans="1:23" ht="51" x14ac:dyDescent="0.35">
      <c r="A1432" s="54">
        <v>23020114</v>
      </c>
      <c r="B1432" s="436" t="s">
        <v>2891</v>
      </c>
      <c r="C1432" s="54">
        <v>70451</v>
      </c>
      <c r="D1432" s="75">
        <v>150000010101</v>
      </c>
      <c r="E1432" s="56">
        <v>3101</v>
      </c>
      <c r="F1432" s="54">
        <v>10712300</v>
      </c>
      <c r="G1432" s="57" t="s">
        <v>1318</v>
      </c>
      <c r="H1432" s="58">
        <v>5000000</v>
      </c>
      <c r="I1432" s="221"/>
      <c r="J1432" s="87"/>
      <c r="K1432" s="81">
        <f t="shared" si="24"/>
        <v>5000000</v>
      </c>
      <c r="L1432" s="204" t="s">
        <v>2889</v>
      </c>
    </row>
    <row r="1433" spans="1:23" ht="51" x14ac:dyDescent="0.35">
      <c r="A1433" s="54">
        <v>23020114</v>
      </c>
      <c r="B1433" s="436" t="s">
        <v>2891</v>
      </c>
      <c r="C1433" s="54">
        <v>70451</v>
      </c>
      <c r="D1433" s="75">
        <v>150000010101</v>
      </c>
      <c r="E1433" s="56">
        <v>3101</v>
      </c>
      <c r="F1433" s="54">
        <v>10712300</v>
      </c>
      <c r="G1433" s="57" t="s">
        <v>1319</v>
      </c>
      <c r="H1433" s="58">
        <v>5000000</v>
      </c>
      <c r="I1433" s="221"/>
      <c r="J1433" s="87"/>
      <c r="K1433" s="81">
        <f t="shared" si="24"/>
        <v>5000000</v>
      </c>
      <c r="L1433" s="204" t="s">
        <v>2889</v>
      </c>
    </row>
    <row r="1434" spans="1:23" ht="51" x14ac:dyDescent="0.35">
      <c r="A1434" s="54">
        <v>23020114</v>
      </c>
      <c r="B1434" s="436" t="s">
        <v>2891</v>
      </c>
      <c r="C1434" s="54">
        <v>70451</v>
      </c>
      <c r="D1434" s="75">
        <v>150000010101</v>
      </c>
      <c r="E1434" s="56">
        <v>3101</v>
      </c>
      <c r="F1434" s="54">
        <v>10730300</v>
      </c>
      <c r="G1434" s="57" t="s">
        <v>1320</v>
      </c>
      <c r="H1434" s="58">
        <v>2000000</v>
      </c>
      <c r="I1434" s="221"/>
      <c r="J1434" s="87"/>
      <c r="K1434" s="81">
        <f t="shared" si="24"/>
        <v>2000000</v>
      </c>
      <c r="L1434" s="204" t="s">
        <v>2889</v>
      </c>
    </row>
    <row r="1435" spans="1:23" ht="51" x14ac:dyDescent="0.35">
      <c r="A1435" s="54">
        <v>23020114</v>
      </c>
      <c r="B1435" s="436" t="s">
        <v>2891</v>
      </c>
      <c r="C1435" s="54">
        <v>70451</v>
      </c>
      <c r="D1435" s="75">
        <v>150000010101</v>
      </c>
      <c r="E1435" s="56">
        <v>3101</v>
      </c>
      <c r="F1435" s="54">
        <v>10731600</v>
      </c>
      <c r="G1435" s="57" t="s">
        <v>1321</v>
      </c>
      <c r="H1435" s="58">
        <v>2000000</v>
      </c>
      <c r="I1435" s="221"/>
      <c r="J1435" s="87"/>
      <c r="K1435" s="81">
        <f t="shared" si="24"/>
        <v>2000000</v>
      </c>
      <c r="L1435" s="204" t="s">
        <v>2889</v>
      </c>
    </row>
    <row r="1436" spans="1:23" ht="51" x14ac:dyDescent="0.35">
      <c r="A1436" s="54">
        <v>23020114</v>
      </c>
      <c r="B1436" s="436" t="s">
        <v>2891</v>
      </c>
      <c r="C1436" s="54">
        <v>70451</v>
      </c>
      <c r="D1436" s="75">
        <v>150000010101</v>
      </c>
      <c r="E1436" s="56">
        <v>3101</v>
      </c>
      <c r="F1436" s="54">
        <v>10731600</v>
      </c>
      <c r="G1436" s="57" t="s">
        <v>1322</v>
      </c>
      <c r="H1436" s="58">
        <v>2000000</v>
      </c>
      <c r="I1436" s="221"/>
      <c r="J1436" s="87"/>
      <c r="K1436" s="81">
        <f t="shared" si="24"/>
        <v>2000000</v>
      </c>
      <c r="L1436" s="204" t="s">
        <v>2889</v>
      </c>
    </row>
    <row r="1437" spans="1:23" ht="51" x14ac:dyDescent="0.35">
      <c r="A1437" s="54">
        <v>23020114</v>
      </c>
      <c r="B1437" s="436" t="s">
        <v>2891</v>
      </c>
      <c r="C1437" s="54">
        <v>70451</v>
      </c>
      <c r="D1437" s="75">
        <v>150000010101</v>
      </c>
      <c r="E1437" s="56">
        <v>3101</v>
      </c>
      <c r="F1437" s="54">
        <v>10731600</v>
      </c>
      <c r="G1437" s="57" t="s">
        <v>1323</v>
      </c>
      <c r="H1437" s="58">
        <v>2000000</v>
      </c>
      <c r="I1437" s="221"/>
      <c r="J1437" s="87"/>
      <c r="K1437" s="81">
        <f t="shared" si="24"/>
        <v>2000000</v>
      </c>
      <c r="L1437" s="204" t="s">
        <v>2889</v>
      </c>
    </row>
    <row r="1438" spans="1:23" ht="51" x14ac:dyDescent="0.35">
      <c r="A1438" s="54">
        <v>23020114</v>
      </c>
      <c r="B1438" s="436" t="s">
        <v>2891</v>
      </c>
      <c r="C1438" s="54">
        <v>70451</v>
      </c>
      <c r="D1438" s="75">
        <v>150000010101</v>
      </c>
      <c r="E1438" s="56">
        <v>3101</v>
      </c>
      <c r="F1438" s="54">
        <v>10731700</v>
      </c>
      <c r="G1438" s="57" t="s">
        <v>1324</v>
      </c>
      <c r="H1438" s="58">
        <v>2000000</v>
      </c>
      <c r="I1438" s="221"/>
      <c r="J1438" s="87"/>
      <c r="K1438" s="81">
        <f t="shared" si="24"/>
        <v>2000000</v>
      </c>
      <c r="L1438" s="204" t="s">
        <v>2889</v>
      </c>
    </row>
    <row r="1439" spans="1:23" ht="51" x14ac:dyDescent="0.35">
      <c r="A1439" s="54">
        <v>23020114</v>
      </c>
      <c r="B1439" s="436" t="s">
        <v>2891</v>
      </c>
      <c r="C1439" s="54">
        <v>70451</v>
      </c>
      <c r="D1439" s="75">
        <v>150000010101</v>
      </c>
      <c r="E1439" s="56">
        <v>3101</v>
      </c>
      <c r="F1439" s="54">
        <v>10720800</v>
      </c>
      <c r="G1439" s="57" t="s">
        <v>1325</v>
      </c>
      <c r="H1439" s="58">
        <v>2000000</v>
      </c>
      <c r="I1439" s="221"/>
      <c r="J1439" s="87"/>
      <c r="K1439" s="81">
        <f t="shared" si="24"/>
        <v>2000000</v>
      </c>
      <c r="L1439" s="204" t="s">
        <v>2889</v>
      </c>
    </row>
    <row r="1440" spans="1:23" ht="51" x14ac:dyDescent="0.35">
      <c r="A1440" s="314">
        <v>23020114</v>
      </c>
      <c r="B1440" s="436" t="s">
        <v>2891</v>
      </c>
      <c r="C1440" s="314">
        <v>70451</v>
      </c>
      <c r="D1440" s="315">
        <v>150000010101</v>
      </c>
      <c r="E1440" s="316">
        <v>3101</v>
      </c>
      <c r="F1440" s="314">
        <v>10720700</v>
      </c>
      <c r="G1440" s="317" t="s">
        <v>1326</v>
      </c>
      <c r="H1440" s="324">
        <v>25000000</v>
      </c>
      <c r="I1440" s="325"/>
      <c r="J1440" s="320">
        <v>-15000000</v>
      </c>
      <c r="K1440" s="327">
        <f t="shared" si="24"/>
        <v>10000000</v>
      </c>
      <c r="L1440" s="557" t="s">
        <v>2889</v>
      </c>
      <c r="M1440" s="323"/>
      <c r="N1440" s="323"/>
      <c r="O1440" s="323"/>
      <c r="P1440" s="323"/>
      <c r="Q1440" s="323"/>
      <c r="R1440" s="323"/>
      <c r="S1440" s="323"/>
      <c r="T1440" s="323"/>
      <c r="U1440" s="323"/>
      <c r="V1440" s="323"/>
      <c r="W1440" s="323"/>
    </row>
    <row r="1441" spans="1:13" ht="76.5" x14ac:dyDescent="0.35">
      <c r="A1441" s="54">
        <v>23020114</v>
      </c>
      <c r="B1441" s="436" t="s">
        <v>2891</v>
      </c>
      <c r="C1441" s="54">
        <v>70451</v>
      </c>
      <c r="D1441" s="75">
        <v>90000010103</v>
      </c>
      <c r="E1441" s="56">
        <v>3101</v>
      </c>
      <c r="F1441" s="54">
        <v>10720400</v>
      </c>
      <c r="G1441" s="57" t="s">
        <v>1327</v>
      </c>
      <c r="H1441" s="58">
        <v>2500000</v>
      </c>
      <c r="I1441" s="221"/>
      <c r="J1441" s="87"/>
      <c r="K1441" s="81">
        <f t="shared" si="24"/>
        <v>2500000</v>
      </c>
      <c r="L1441" s="204" t="s">
        <v>2889</v>
      </c>
    </row>
    <row r="1442" spans="1:13" ht="76.5" x14ac:dyDescent="0.35">
      <c r="A1442" s="54">
        <v>23020114</v>
      </c>
      <c r="B1442" s="436" t="s">
        <v>2891</v>
      </c>
      <c r="C1442" s="54">
        <v>70451</v>
      </c>
      <c r="D1442" s="75">
        <v>150000010101</v>
      </c>
      <c r="E1442" s="56">
        <v>3101</v>
      </c>
      <c r="F1442" s="54">
        <v>10721300</v>
      </c>
      <c r="G1442" s="57" t="s">
        <v>1328</v>
      </c>
      <c r="H1442" s="58">
        <v>2500000</v>
      </c>
      <c r="I1442" s="221"/>
      <c r="J1442" s="87"/>
      <c r="K1442" s="81">
        <f t="shared" si="24"/>
        <v>2500000</v>
      </c>
      <c r="L1442" s="204" t="s">
        <v>2889</v>
      </c>
    </row>
    <row r="1443" spans="1:13" ht="51" x14ac:dyDescent="0.35">
      <c r="A1443" s="54">
        <v>23020114</v>
      </c>
      <c r="B1443" s="436" t="s">
        <v>2891</v>
      </c>
      <c r="C1443" s="54">
        <v>70451</v>
      </c>
      <c r="D1443" s="75">
        <v>150000010101</v>
      </c>
      <c r="E1443" s="56">
        <v>3101</v>
      </c>
      <c r="F1443" s="54">
        <v>10730200</v>
      </c>
      <c r="G1443" s="57" t="s">
        <v>1329</v>
      </c>
      <c r="H1443" s="58">
        <v>2500000</v>
      </c>
      <c r="I1443" s="221"/>
      <c r="J1443" s="87"/>
      <c r="K1443" s="81">
        <f t="shared" si="24"/>
        <v>2500000</v>
      </c>
      <c r="L1443" s="204" t="s">
        <v>2889</v>
      </c>
    </row>
    <row r="1444" spans="1:13" ht="51" x14ac:dyDescent="0.35">
      <c r="A1444" s="54">
        <v>23020114</v>
      </c>
      <c r="B1444" s="436" t="s">
        <v>2891</v>
      </c>
      <c r="C1444" s="54">
        <v>70451</v>
      </c>
      <c r="D1444" s="75">
        <v>150000010101</v>
      </c>
      <c r="E1444" s="56">
        <v>3101</v>
      </c>
      <c r="F1444" s="54">
        <v>10712300</v>
      </c>
      <c r="G1444" s="57" t="s">
        <v>1330</v>
      </c>
      <c r="H1444" s="58">
        <v>2500000</v>
      </c>
      <c r="I1444" s="221"/>
      <c r="J1444" s="87"/>
      <c r="K1444" s="81">
        <f t="shared" si="24"/>
        <v>2500000</v>
      </c>
      <c r="L1444" s="204" t="s">
        <v>2889</v>
      </c>
      <c r="M1444" s="127"/>
    </row>
    <row r="1445" spans="1:13" ht="76.5" x14ac:dyDescent="0.35">
      <c r="A1445" s="54">
        <v>23020114</v>
      </c>
      <c r="B1445" s="436" t="s">
        <v>2891</v>
      </c>
      <c r="C1445" s="54">
        <v>70451</v>
      </c>
      <c r="D1445" s="75">
        <v>150000010101</v>
      </c>
      <c r="E1445" s="56">
        <v>3101</v>
      </c>
      <c r="F1445" s="54">
        <v>10720400</v>
      </c>
      <c r="G1445" s="86" t="s">
        <v>2030</v>
      </c>
      <c r="H1445" s="58">
        <v>2500000</v>
      </c>
      <c r="I1445" s="221"/>
      <c r="J1445" s="87"/>
      <c r="K1445" s="81">
        <f t="shared" si="24"/>
        <v>2500000</v>
      </c>
      <c r="L1445" s="204" t="s">
        <v>2889</v>
      </c>
    </row>
    <row r="1446" spans="1:13" ht="51" x14ac:dyDescent="0.35">
      <c r="A1446" s="54">
        <v>23020114</v>
      </c>
      <c r="B1446" s="436" t="s">
        <v>2891</v>
      </c>
      <c r="C1446" s="54">
        <v>70451</v>
      </c>
      <c r="D1446" s="75">
        <v>150000010101</v>
      </c>
      <c r="E1446" s="56">
        <v>3101</v>
      </c>
      <c r="F1446" s="54">
        <v>10712300</v>
      </c>
      <c r="G1446" s="57" t="s">
        <v>1330</v>
      </c>
      <c r="H1446" s="58">
        <v>2500000</v>
      </c>
      <c r="I1446" s="221"/>
      <c r="J1446" s="87"/>
      <c r="K1446" s="81">
        <f t="shared" si="24"/>
        <v>2500000</v>
      </c>
      <c r="L1446" s="204" t="s">
        <v>2889</v>
      </c>
    </row>
    <row r="1447" spans="1:13" ht="51" x14ac:dyDescent="0.35">
      <c r="A1447" s="78">
        <v>23020114</v>
      </c>
      <c r="B1447" s="436" t="s">
        <v>2891</v>
      </c>
      <c r="C1447" s="78">
        <v>70451</v>
      </c>
      <c r="D1447" s="79">
        <v>150000010101</v>
      </c>
      <c r="E1447" s="80">
        <v>3101</v>
      </c>
      <c r="F1447" s="78">
        <v>10720600</v>
      </c>
      <c r="G1447" s="129" t="s">
        <v>1331</v>
      </c>
      <c r="H1447" s="81">
        <v>2500000</v>
      </c>
      <c r="I1447" s="228"/>
      <c r="J1447" s="133"/>
      <c r="K1447" s="81">
        <f t="shared" si="24"/>
        <v>2500000</v>
      </c>
      <c r="L1447" s="210" t="s">
        <v>2889</v>
      </c>
    </row>
    <row r="1448" spans="1:13" ht="51" x14ac:dyDescent="0.35">
      <c r="A1448" s="54">
        <v>23020114</v>
      </c>
      <c r="B1448" s="436" t="s">
        <v>2891</v>
      </c>
      <c r="C1448" s="54">
        <v>70451</v>
      </c>
      <c r="D1448" s="75">
        <v>150000010101</v>
      </c>
      <c r="E1448" s="56">
        <v>3101</v>
      </c>
      <c r="F1448" s="54">
        <v>10731600</v>
      </c>
      <c r="G1448" s="57" t="s">
        <v>1332</v>
      </c>
      <c r="H1448" s="58">
        <v>2500000</v>
      </c>
      <c r="I1448" s="221"/>
      <c r="J1448" s="87"/>
      <c r="K1448" s="81">
        <f t="shared" si="24"/>
        <v>2500000</v>
      </c>
      <c r="L1448" s="204" t="s">
        <v>2889</v>
      </c>
    </row>
    <row r="1449" spans="1:13" ht="51" x14ac:dyDescent="0.35">
      <c r="A1449" s="54">
        <v>23020114</v>
      </c>
      <c r="B1449" s="436" t="s">
        <v>2891</v>
      </c>
      <c r="C1449" s="54">
        <v>70451</v>
      </c>
      <c r="D1449" s="75">
        <v>150000010101</v>
      </c>
      <c r="E1449" s="56">
        <v>3101</v>
      </c>
      <c r="F1449" s="54">
        <v>10731600</v>
      </c>
      <c r="G1449" s="57" t="s">
        <v>1333</v>
      </c>
      <c r="H1449" s="58">
        <v>2500000</v>
      </c>
      <c r="I1449" s="221"/>
      <c r="J1449" s="87"/>
      <c r="K1449" s="81">
        <f t="shared" si="24"/>
        <v>2500000</v>
      </c>
      <c r="L1449" s="204" t="s">
        <v>2889</v>
      </c>
    </row>
    <row r="1450" spans="1:13" ht="51" x14ac:dyDescent="0.35">
      <c r="A1450" s="54">
        <v>23020114</v>
      </c>
      <c r="B1450" s="436" t="s">
        <v>2891</v>
      </c>
      <c r="C1450" s="54">
        <v>70451</v>
      </c>
      <c r="D1450" s="75">
        <v>150000010101</v>
      </c>
      <c r="E1450" s="56">
        <v>3101</v>
      </c>
      <c r="F1450" s="54">
        <v>10711000</v>
      </c>
      <c r="G1450" s="86" t="s">
        <v>2031</v>
      </c>
      <c r="H1450" s="58">
        <v>2500000</v>
      </c>
      <c r="I1450" s="221"/>
      <c r="J1450" s="87"/>
      <c r="K1450" s="81">
        <f t="shared" si="24"/>
        <v>2500000</v>
      </c>
      <c r="L1450" s="204" t="s">
        <v>2889</v>
      </c>
    </row>
    <row r="1451" spans="1:13" ht="51" x14ac:dyDescent="0.35">
      <c r="A1451" s="54">
        <v>23020114</v>
      </c>
      <c r="B1451" s="436" t="s">
        <v>2891</v>
      </c>
      <c r="C1451" s="54">
        <v>70451</v>
      </c>
      <c r="D1451" s="75">
        <v>150000010101</v>
      </c>
      <c r="E1451" s="56">
        <v>3101</v>
      </c>
      <c r="F1451" s="54">
        <v>10720600</v>
      </c>
      <c r="G1451" s="57" t="s">
        <v>1334</v>
      </c>
      <c r="H1451" s="58">
        <v>2500000</v>
      </c>
      <c r="I1451" s="221"/>
      <c r="J1451" s="87"/>
      <c r="K1451" s="81">
        <f t="shared" si="24"/>
        <v>2500000</v>
      </c>
      <c r="L1451" s="204" t="s">
        <v>2889</v>
      </c>
    </row>
    <row r="1452" spans="1:13" ht="51" x14ac:dyDescent="0.35">
      <c r="A1452" s="54">
        <v>23020114</v>
      </c>
      <c r="B1452" s="436" t="s">
        <v>2891</v>
      </c>
      <c r="C1452" s="54">
        <v>70451</v>
      </c>
      <c r="D1452" s="75">
        <v>150000010101</v>
      </c>
      <c r="E1452" s="56">
        <v>3101</v>
      </c>
      <c r="F1452" s="54">
        <v>10720600</v>
      </c>
      <c r="G1452" s="57" t="s">
        <v>1335</v>
      </c>
      <c r="H1452" s="58">
        <v>2500000</v>
      </c>
      <c r="I1452" s="221"/>
      <c r="J1452" s="87"/>
      <c r="K1452" s="81">
        <f t="shared" si="24"/>
        <v>2500000</v>
      </c>
      <c r="L1452" s="204" t="s">
        <v>2889</v>
      </c>
    </row>
    <row r="1453" spans="1:13" ht="51" x14ac:dyDescent="0.35">
      <c r="A1453" s="54">
        <v>23020114</v>
      </c>
      <c r="B1453" s="436" t="s">
        <v>2891</v>
      </c>
      <c r="C1453" s="54">
        <v>70451</v>
      </c>
      <c r="D1453" s="75">
        <v>150000010101</v>
      </c>
      <c r="E1453" s="56">
        <v>3101</v>
      </c>
      <c r="F1453" s="54">
        <v>10720600</v>
      </c>
      <c r="G1453" s="57" t="s">
        <v>1336</v>
      </c>
      <c r="H1453" s="58">
        <v>2500000</v>
      </c>
      <c r="I1453" s="221"/>
      <c r="J1453" s="87"/>
      <c r="K1453" s="81">
        <f t="shared" si="24"/>
        <v>2500000</v>
      </c>
      <c r="L1453" s="204" t="s">
        <v>2889</v>
      </c>
    </row>
    <row r="1454" spans="1:13" ht="51" x14ac:dyDescent="0.35">
      <c r="A1454" s="54">
        <v>23020114</v>
      </c>
      <c r="B1454" s="436" t="s">
        <v>2891</v>
      </c>
      <c r="C1454" s="54">
        <v>70451</v>
      </c>
      <c r="D1454" s="75">
        <v>150000010101</v>
      </c>
      <c r="E1454" s="56">
        <v>3101</v>
      </c>
      <c r="F1454" s="54">
        <v>10720600</v>
      </c>
      <c r="G1454" s="57" t="s">
        <v>1337</v>
      </c>
      <c r="H1454" s="58">
        <v>2500000</v>
      </c>
      <c r="I1454" s="221"/>
      <c r="J1454" s="87"/>
      <c r="K1454" s="81">
        <f t="shared" si="24"/>
        <v>2500000</v>
      </c>
      <c r="L1454" s="204" t="s">
        <v>2889</v>
      </c>
    </row>
    <row r="1455" spans="1:13" ht="51" x14ac:dyDescent="0.35">
      <c r="A1455" s="78">
        <v>23020114</v>
      </c>
      <c r="B1455" s="436" t="s">
        <v>2891</v>
      </c>
      <c r="C1455" s="78">
        <v>70451</v>
      </c>
      <c r="D1455" s="79">
        <v>150000010101</v>
      </c>
      <c r="E1455" s="80">
        <v>3101</v>
      </c>
      <c r="F1455" s="78">
        <v>10720600</v>
      </c>
      <c r="G1455" s="129" t="s">
        <v>1338</v>
      </c>
      <c r="H1455" s="81">
        <v>2500000</v>
      </c>
      <c r="I1455" s="228"/>
      <c r="J1455" s="133"/>
      <c r="K1455" s="81">
        <f t="shared" si="24"/>
        <v>2500000</v>
      </c>
      <c r="L1455" s="210" t="s">
        <v>2889</v>
      </c>
    </row>
    <row r="1456" spans="1:13" ht="51" x14ac:dyDescent="0.35">
      <c r="A1456" s="54">
        <v>23020114</v>
      </c>
      <c r="B1456" s="436" t="s">
        <v>2891</v>
      </c>
      <c r="C1456" s="54">
        <v>70451</v>
      </c>
      <c r="D1456" s="75">
        <v>150000010101</v>
      </c>
      <c r="E1456" s="56">
        <v>3101</v>
      </c>
      <c r="F1456" s="54">
        <v>10731800</v>
      </c>
      <c r="G1456" s="57" t="s">
        <v>1339</v>
      </c>
      <c r="H1456" s="58">
        <v>2500000</v>
      </c>
      <c r="I1456" s="221"/>
      <c r="J1456" s="87"/>
      <c r="K1456" s="81">
        <f t="shared" si="24"/>
        <v>2500000</v>
      </c>
      <c r="L1456" s="204" t="s">
        <v>2889</v>
      </c>
    </row>
    <row r="1457" spans="1:13" ht="51" x14ac:dyDescent="0.35">
      <c r="A1457" s="54">
        <v>23020114</v>
      </c>
      <c r="B1457" s="436" t="s">
        <v>2891</v>
      </c>
      <c r="C1457" s="54">
        <v>70451</v>
      </c>
      <c r="D1457" s="75">
        <v>150000010101</v>
      </c>
      <c r="E1457" s="56">
        <v>3101</v>
      </c>
      <c r="F1457" s="54">
        <v>10720800</v>
      </c>
      <c r="G1457" s="57" t="s">
        <v>1340</v>
      </c>
      <c r="H1457" s="58">
        <v>2500000</v>
      </c>
      <c r="I1457" s="221"/>
      <c r="J1457" s="87"/>
      <c r="K1457" s="81">
        <f t="shared" si="24"/>
        <v>2500000</v>
      </c>
      <c r="L1457" s="204" t="s">
        <v>2889</v>
      </c>
    </row>
    <row r="1458" spans="1:13" ht="51" x14ac:dyDescent="0.35">
      <c r="A1458" s="54">
        <v>23020114</v>
      </c>
      <c r="B1458" s="436" t="s">
        <v>2891</v>
      </c>
      <c r="C1458" s="54">
        <v>70451</v>
      </c>
      <c r="D1458" s="75">
        <v>150000010101</v>
      </c>
      <c r="E1458" s="56">
        <v>3101</v>
      </c>
      <c r="F1458" s="54">
        <v>10720700</v>
      </c>
      <c r="G1458" s="57" t="s">
        <v>1341</v>
      </c>
      <c r="H1458" s="58">
        <v>2500000</v>
      </c>
      <c r="I1458" s="221"/>
      <c r="J1458" s="87"/>
      <c r="K1458" s="81">
        <f t="shared" si="24"/>
        <v>2500000</v>
      </c>
      <c r="L1458" s="204" t="s">
        <v>2889</v>
      </c>
    </row>
    <row r="1459" spans="1:13" ht="51" x14ac:dyDescent="0.35">
      <c r="A1459" s="54">
        <v>23020114</v>
      </c>
      <c r="B1459" s="436" t="s">
        <v>2891</v>
      </c>
      <c r="C1459" s="54">
        <v>70451</v>
      </c>
      <c r="D1459" s="75">
        <v>150000010101</v>
      </c>
      <c r="E1459" s="56">
        <v>3101</v>
      </c>
      <c r="F1459" s="54">
        <v>10721300</v>
      </c>
      <c r="G1459" s="57" t="s">
        <v>1342</v>
      </c>
      <c r="H1459" s="58">
        <v>2500000</v>
      </c>
      <c r="I1459" s="221"/>
      <c r="J1459" s="87"/>
      <c r="K1459" s="81">
        <f t="shared" si="24"/>
        <v>2500000</v>
      </c>
      <c r="L1459" s="204" t="s">
        <v>2889</v>
      </c>
    </row>
    <row r="1460" spans="1:13" ht="51" x14ac:dyDescent="0.35">
      <c r="A1460" s="54">
        <v>23020114</v>
      </c>
      <c r="B1460" s="436" t="s">
        <v>2891</v>
      </c>
      <c r="C1460" s="54">
        <v>70451</v>
      </c>
      <c r="D1460" s="75">
        <v>150000010101</v>
      </c>
      <c r="E1460" s="56">
        <v>3101</v>
      </c>
      <c r="F1460" s="54">
        <v>10711000</v>
      </c>
      <c r="G1460" s="57" t="s">
        <v>1343</v>
      </c>
      <c r="H1460" s="58">
        <v>2500000</v>
      </c>
      <c r="I1460" s="221"/>
      <c r="J1460" s="87"/>
      <c r="K1460" s="81">
        <f t="shared" si="24"/>
        <v>2500000</v>
      </c>
      <c r="L1460" s="204" t="s">
        <v>2889</v>
      </c>
    </row>
    <row r="1461" spans="1:13" ht="51" x14ac:dyDescent="0.35">
      <c r="A1461" s="54">
        <v>23020114</v>
      </c>
      <c r="B1461" s="436" t="s">
        <v>2891</v>
      </c>
      <c r="C1461" s="54">
        <v>70451</v>
      </c>
      <c r="D1461" s="75">
        <v>150000010101</v>
      </c>
      <c r="E1461" s="56">
        <v>3101</v>
      </c>
      <c r="F1461" s="54">
        <v>10720600</v>
      </c>
      <c r="G1461" s="57" t="s">
        <v>1344</v>
      </c>
      <c r="H1461" s="58">
        <v>2500000</v>
      </c>
      <c r="I1461" s="221"/>
      <c r="J1461" s="87"/>
      <c r="K1461" s="81">
        <f t="shared" si="24"/>
        <v>2500000</v>
      </c>
      <c r="L1461" s="204" t="s">
        <v>2889</v>
      </c>
    </row>
    <row r="1462" spans="1:13" ht="51" x14ac:dyDescent="0.35">
      <c r="A1462" s="54">
        <v>23020114</v>
      </c>
      <c r="B1462" s="436" t="s">
        <v>2891</v>
      </c>
      <c r="C1462" s="54">
        <v>70451</v>
      </c>
      <c r="D1462" s="75">
        <v>150000010101</v>
      </c>
      <c r="E1462" s="56">
        <v>3101</v>
      </c>
      <c r="F1462" s="54">
        <v>10720500</v>
      </c>
      <c r="G1462" s="57" t="s">
        <v>1345</v>
      </c>
      <c r="H1462" s="58">
        <v>2500000</v>
      </c>
      <c r="I1462" s="221"/>
      <c r="J1462" s="87"/>
      <c r="K1462" s="81">
        <f t="shared" si="24"/>
        <v>2500000</v>
      </c>
      <c r="L1462" s="204" t="s">
        <v>2889</v>
      </c>
      <c r="M1462" s="127"/>
    </row>
    <row r="1463" spans="1:13" ht="51" x14ac:dyDescent="0.35">
      <c r="A1463" s="54">
        <v>23020114</v>
      </c>
      <c r="B1463" s="436" t="s">
        <v>2891</v>
      </c>
      <c r="C1463" s="54">
        <v>70451</v>
      </c>
      <c r="D1463" s="75">
        <v>150000010101</v>
      </c>
      <c r="E1463" s="56">
        <v>3101</v>
      </c>
      <c r="F1463" s="54">
        <v>10731600</v>
      </c>
      <c r="G1463" s="86" t="s">
        <v>2032</v>
      </c>
      <c r="H1463" s="58">
        <v>2500000</v>
      </c>
      <c r="I1463" s="221"/>
      <c r="J1463" s="87"/>
      <c r="K1463" s="81">
        <f t="shared" si="24"/>
        <v>2500000</v>
      </c>
      <c r="L1463" s="204" t="s">
        <v>2889</v>
      </c>
    </row>
    <row r="1464" spans="1:13" ht="51" x14ac:dyDescent="0.35">
      <c r="A1464" s="54">
        <v>23020114</v>
      </c>
      <c r="B1464" s="436" t="s">
        <v>2891</v>
      </c>
      <c r="C1464" s="54">
        <v>70451</v>
      </c>
      <c r="D1464" s="75">
        <v>150000010101</v>
      </c>
      <c r="E1464" s="56">
        <v>3101</v>
      </c>
      <c r="F1464" s="54">
        <v>10720600</v>
      </c>
      <c r="G1464" s="57" t="s">
        <v>1346</v>
      </c>
      <c r="H1464" s="58">
        <v>2500000</v>
      </c>
      <c r="I1464" s="221"/>
      <c r="J1464" s="87"/>
      <c r="K1464" s="81">
        <f t="shared" si="24"/>
        <v>2500000</v>
      </c>
      <c r="L1464" s="204" t="s">
        <v>2889</v>
      </c>
    </row>
    <row r="1465" spans="1:13" ht="51" x14ac:dyDescent="0.35">
      <c r="A1465" s="54">
        <v>23020114</v>
      </c>
      <c r="B1465" s="436" t="s">
        <v>2891</v>
      </c>
      <c r="C1465" s="54">
        <v>70451</v>
      </c>
      <c r="D1465" s="75">
        <v>150000010101</v>
      </c>
      <c r="E1465" s="56">
        <v>3101</v>
      </c>
      <c r="F1465" s="54">
        <v>10720600</v>
      </c>
      <c r="G1465" s="57" t="s">
        <v>1347</v>
      </c>
      <c r="H1465" s="58">
        <v>500000</v>
      </c>
      <c r="I1465" s="221"/>
      <c r="J1465" s="87"/>
      <c r="K1465" s="81">
        <f t="shared" si="24"/>
        <v>500000</v>
      </c>
      <c r="L1465" s="204" t="s">
        <v>2889</v>
      </c>
    </row>
    <row r="1466" spans="1:13" ht="51" x14ac:dyDescent="0.35">
      <c r="A1466" s="54">
        <v>23020114</v>
      </c>
      <c r="B1466" s="436" t="s">
        <v>2891</v>
      </c>
      <c r="C1466" s="54">
        <v>70451</v>
      </c>
      <c r="D1466" s="75">
        <v>150000010101</v>
      </c>
      <c r="E1466" s="56">
        <v>3101</v>
      </c>
      <c r="F1466" s="54">
        <v>10720600</v>
      </c>
      <c r="G1466" s="57" t="s">
        <v>1348</v>
      </c>
      <c r="H1466" s="58">
        <v>500000</v>
      </c>
      <c r="I1466" s="221"/>
      <c r="J1466" s="87"/>
      <c r="K1466" s="81">
        <f t="shared" si="24"/>
        <v>500000</v>
      </c>
      <c r="L1466" s="204" t="s">
        <v>2889</v>
      </c>
    </row>
    <row r="1467" spans="1:13" ht="76.5" x14ac:dyDescent="0.35">
      <c r="A1467" s="54">
        <v>23020114</v>
      </c>
      <c r="B1467" s="436" t="s">
        <v>2891</v>
      </c>
      <c r="C1467" s="54">
        <v>70451</v>
      </c>
      <c r="D1467" s="75">
        <v>150000010101</v>
      </c>
      <c r="E1467" s="56">
        <v>3101</v>
      </c>
      <c r="F1467" s="54">
        <v>10721300</v>
      </c>
      <c r="G1467" s="86" t="s">
        <v>2033</v>
      </c>
      <c r="H1467" s="58">
        <v>500000</v>
      </c>
      <c r="I1467" s="221"/>
      <c r="J1467" s="87"/>
      <c r="K1467" s="81">
        <f t="shared" si="24"/>
        <v>500000</v>
      </c>
      <c r="L1467" s="204" t="s">
        <v>2889</v>
      </c>
    </row>
    <row r="1468" spans="1:13" ht="51" x14ac:dyDescent="0.35">
      <c r="A1468" s="54">
        <v>23020114</v>
      </c>
      <c r="B1468" s="436" t="s">
        <v>2891</v>
      </c>
      <c r="C1468" s="54">
        <v>70451</v>
      </c>
      <c r="D1468" s="75">
        <v>150000010101</v>
      </c>
      <c r="E1468" s="56">
        <v>3101</v>
      </c>
      <c r="F1468" s="54">
        <v>10711200</v>
      </c>
      <c r="G1468" s="57" t="s">
        <v>1349</v>
      </c>
      <c r="H1468" s="58">
        <v>500000</v>
      </c>
      <c r="I1468" s="221"/>
      <c r="J1468" s="87"/>
      <c r="K1468" s="81">
        <f t="shared" si="24"/>
        <v>500000</v>
      </c>
      <c r="L1468" s="204" t="s">
        <v>2889</v>
      </c>
    </row>
    <row r="1469" spans="1:13" ht="51" x14ac:dyDescent="0.35">
      <c r="A1469" s="54">
        <v>23020114</v>
      </c>
      <c r="B1469" s="436" t="s">
        <v>2891</v>
      </c>
      <c r="C1469" s="54">
        <v>70451</v>
      </c>
      <c r="D1469" s="75">
        <v>150000010101</v>
      </c>
      <c r="E1469" s="56">
        <v>3101</v>
      </c>
      <c r="F1469" s="54">
        <v>10711200</v>
      </c>
      <c r="G1469" s="57" t="s">
        <v>1350</v>
      </c>
      <c r="H1469" s="58">
        <v>500000</v>
      </c>
      <c r="I1469" s="221"/>
      <c r="J1469" s="87"/>
      <c r="K1469" s="81">
        <f t="shared" si="24"/>
        <v>500000</v>
      </c>
      <c r="L1469" s="204" t="s">
        <v>2889</v>
      </c>
    </row>
    <row r="1470" spans="1:13" ht="51" x14ac:dyDescent="0.35">
      <c r="A1470" s="54">
        <v>23020114</v>
      </c>
      <c r="B1470" s="436" t="s">
        <v>2891</v>
      </c>
      <c r="C1470" s="54">
        <v>70451</v>
      </c>
      <c r="D1470" s="75">
        <v>150000010101</v>
      </c>
      <c r="E1470" s="56">
        <v>3101</v>
      </c>
      <c r="F1470" s="54">
        <v>10711200</v>
      </c>
      <c r="G1470" s="57" t="s">
        <v>1351</v>
      </c>
      <c r="H1470" s="58">
        <v>500000</v>
      </c>
      <c r="I1470" s="221"/>
      <c r="J1470" s="87"/>
      <c r="K1470" s="81">
        <f t="shared" si="24"/>
        <v>500000</v>
      </c>
      <c r="L1470" s="204" t="s">
        <v>2889</v>
      </c>
    </row>
    <row r="1471" spans="1:13" ht="51" x14ac:dyDescent="0.35">
      <c r="A1471" s="54">
        <v>23020114</v>
      </c>
      <c r="B1471" s="436" t="s">
        <v>2891</v>
      </c>
      <c r="C1471" s="54">
        <v>70451</v>
      </c>
      <c r="D1471" s="75">
        <v>150000010101</v>
      </c>
      <c r="E1471" s="56">
        <v>3101</v>
      </c>
      <c r="F1471" s="54">
        <v>10711200</v>
      </c>
      <c r="G1471" s="57" t="s">
        <v>1352</v>
      </c>
      <c r="H1471" s="58">
        <v>500000</v>
      </c>
      <c r="I1471" s="221"/>
      <c r="J1471" s="87"/>
      <c r="K1471" s="81">
        <f t="shared" si="24"/>
        <v>500000</v>
      </c>
      <c r="L1471" s="204" t="s">
        <v>2889</v>
      </c>
    </row>
    <row r="1472" spans="1:13" ht="76.5" x14ac:dyDescent="0.35">
      <c r="A1472" s="54">
        <v>23020114</v>
      </c>
      <c r="B1472" s="436" t="s">
        <v>2891</v>
      </c>
      <c r="C1472" s="54">
        <v>70451</v>
      </c>
      <c r="D1472" s="75">
        <v>150000010101</v>
      </c>
      <c r="E1472" s="56">
        <v>3101</v>
      </c>
      <c r="F1472" s="54">
        <v>10710900</v>
      </c>
      <c r="G1472" s="86" t="s">
        <v>2034</v>
      </c>
      <c r="H1472" s="58">
        <v>500000</v>
      </c>
      <c r="I1472" s="221"/>
      <c r="J1472" s="87"/>
      <c r="K1472" s="81">
        <f t="shared" si="24"/>
        <v>500000</v>
      </c>
      <c r="L1472" s="204" t="s">
        <v>2889</v>
      </c>
    </row>
    <row r="1473" spans="1:23" ht="51" x14ac:dyDescent="0.35">
      <c r="A1473" s="54">
        <v>23020114</v>
      </c>
      <c r="B1473" s="436" t="s">
        <v>2891</v>
      </c>
      <c r="C1473" s="54">
        <v>70451</v>
      </c>
      <c r="D1473" s="75">
        <v>150000010101</v>
      </c>
      <c r="E1473" s="56">
        <v>3101</v>
      </c>
      <c r="F1473" s="54">
        <v>10710900</v>
      </c>
      <c r="G1473" s="57" t="s">
        <v>1353</v>
      </c>
      <c r="H1473" s="58">
        <v>500000</v>
      </c>
      <c r="I1473" s="221"/>
      <c r="J1473" s="87"/>
      <c r="K1473" s="81">
        <f t="shared" si="24"/>
        <v>500000</v>
      </c>
      <c r="L1473" s="204" t="s">
        <v>2889</v>
      </c>
    </row>
    <row r="1474" spans="1:23" ht="51" x14ac:dyDescent="0.35">
      <c r="A1474" s="123">
        <v>23020114</v>
      </c>
      <c r="B1474" s="436" t="s">
        <v>2891</v>
      </c>
      <c r="C1474" s="123">
        <v>70451</v>
      </c>
      <c r="D1474" s="124">
        <v>150000010101</v>
      </c>
      <c r="E1474" s="125">
        <v>3101</v>
      </c>
      <c r="F1474" s="123">
        <v>10710900</v>
      </c>
      <c r="G1474" s="76" t="s">
        <v>1354</v>
      </c>
      <c r="H1474" s="77">
        <v>500000</v>
      </c>
      <c r="I1474" s="230"/>
      <c r="J1474" s="134"/>
      <c r="K1474" s="81">
        <f t="shared" si="24"/>
        <v>500000</v>
      </c>
      <c r="L1474" s="208" t="s">
        <v>2889</v>
      </c>
    </row>
    <row r="1475" spans="1:23" ht="51" x14ac:dyDescent="0.35">
      <c r="A1475" s="168">
        <v>23020114</v>
      </c>
      <c r="B1475" s="436" t="s">
        <v>2891</v>
      </c>
      <c r="C1475" s="168">
        <v>70451</v>
      </c>
      <c r="D1475" s="169">
        <v>150000010101</v>
      </c>
      <c r="E1475" s="170">
        <v>3101</v>
      </c>
      <c r="F1475" s="168">
        <v>10710900</v>
      </c>
      <c r="G1475" s="171" t="s">
        <v>1355</v>
      </c>
      <c r="H1475" s="172">
        <v>500000</v>
      </c>
      <c r="I1475" s="247"/>
      <c r="J1475" s="173"/>
      <c r="K1475" s="81">
        <f t="shared" si="24"/>
        <v>500000</v>
      </c>
      <c r="L1475" s="204" t="s">
        <v>2889</v>
      </c>
    </row>
    <row r="1476" spans="1:23" ht="76.5" x14ac:dyDescent="0.35">
      <c r="A1476" s="168">
        <v>23020114</v>
      </c>
      <c r="B1476" s="436" t="s">
        <v>2891</v>
      </c>
      <c r="C1476" s="168">
        <v>70451</v>
      </c>
      <c r="D1476" s="169">
        <v>150000010101</v>
      </c>
      <c r="E1476" s="170">
        <v>3101</v>
      </c>
      <c r="F1476" s="168">
        <v>10710900</v>
      </c>
      <c r="G1476" s="171" t="s">
        <v>1356</v>
      </c>
      <c r="H1476" s="172">
        <v>500000</v>
      </c>
      <c r="I1476" s="247"/>
      <c r="J1476" s="173"/>
      <c r="K1476" s="81">
        <f t="shared" si="24"/>
        <v>500000</v>
      </c>
      <c r="L1476" s="204" t="s">
        <v>2889</v>
      </c>
    </row>
    <row r="1477" spans="1:23" ht="51" x14ac:dyDescent="0.35">
      <c r="A1477" s="78">
        <v>23020114</v>
      </c>
      <c r="B1477" s="436" t="s">
        <v>2891</v>
      </c>
      <c r="C1477" s="78">
        <v>70451</v>
      </c>
      <c r="D1477" s="79">
        <v>150000010101</v>
      </c>
      <c r="E1477" s="80">
        <v>3101</v>
      </c>
      <c r="F1477" s="78">
        <v>10710900</v>
      </c>
      <c r="G1477" s="129" t="s">
        <v>1357</v>
      </c>
      <c r="H1477" s="81">
        <v>500000</v>
      </c>
      <c r="I1477" s="228"/>
      <c r="J1477" s="133"/>
      <c r="K1477" s="81">
        <f t="shared" si="24"/>
        <v>500000</v>
      </c>
      <c r="L1477" s="210" t="s">
        <v>2889</v>
      </c>
    </row>
    <row r="1478" spans="1:23" ht="51" x14ac:dyDescent="0.35">
      <c r="A1478" s="54">
        <v>23020114</v>
      </c>
      <c r="B1478" s="436" t="s">
        <v>2891</v>
      </c>
      <c r="C1478" s="54">
        <v>70451</v>
      </c>
      <c r="D1478" s="75">
        <v>150000010101</v>
      </c>
      <c r="E1478" s="56">
        <v>3101</v>
      </c>
      <c r="F1478" s="54">
        <v>10731800</v>
      </c>
      <c r="G1478" s="57" t="s">
        <v>1358</v>
      </c>
      <c r="H1478" s="58">
        <v>500000</v>
      </c>
      <c r="I1478" s="221"/>
      <c r="J1478" s="87"/>
      <c r="K1478" s="81">
        <f t="shared" si="24"/>
        <v>500000</v>
      </c>
      <c r="L1478" s="204" t="s">
        <v>2889</v>
      </c>
    </row>
    <row r="1479" spans="1:23" ht="51" x14ac:dyDescent="0.35">
      <c r="A1479" s="54">
        <v>23020114</v>
      </c>
      <c r="B1479" s="436" t="s">
        <v>2891</v>
      </c>
      <c r="C1479" s="54">
        <v>70451</v>
      </c>
      <c r="D1479" s="75">
        <v>150000010101</v>
      </c>
      <c r="E1479" s="56">
        <v>3101</v>
      </c>
      <c r="F1479" s="54">
        <v>10731800</v>
      </c>
      <c r="G1479" s="57" t="s">
        <v>1359</v>
      </c>
      <c r="H1479" s="58">
        <v>500000</v>
      </c>
      <c r="I1479" s="221"/>
      <c r="J1479" s="87"/>
      <c r="K1479" s="81">
        <f t="shared" si="24"/>
        <v>500000</v>
      </c>
      <c r="L1479" s="204" t="s">
        <v>2889</v>
      </c>
      <c r="M1479" s="127"/>
    </row>
    <row r="1480" spans="1:23" ht="51" x14ac:dyDescent="0.35">
      <c r="A1480" s="54">
        <v>23020114</v>
      </c>
      <c r="B1480" s="436" t="s">
        <v>2891</v>
      </c>
      <c r="C1480" s="54">
        <v>70451</v>
      </c>
      <c r="D1480" s="75">
        <v>90000010103</v>
      </c>
      <c r="E1480" s="56">
        <v>3101</v>
      </c>
      <c r="F1480" s="54">
        <v>10730302</v>
      </c>
      <c r="G1480" s="57" t="s">
        <v>1360</v>
      </c>
      <c r="H1480" s="58">
        <v>500000</v>
      </c>
      <c r="I1480" s="221"/>
      <c r="J1480" s="87"/>
      <c r="K1480" s="81">
        <f t="shared" si="24"/>
        <v>500000</v>
      </c>
      <c r="L1480" s="204" t="s">
        <v>2889</v>
      </c>
    </row>
    <row r="1481" spans="1:23" ht="76.5" x14ac:dyDescent="0.35">
      <c r="A1481" s="54">
        <v>23020114</v>
      </c>
      <c r="B1481" s="436" t="s">
        <v>2891</v>
      </c>
      <c r="C1481" s="54">
        <v>70451</v>
      </c>
      <c r="D1481" s="75">
        <v>150000010101</v>
      </c>
      <c r="E1481" s="56">
        <v>3101</v>
      </c>
      <c r="F1481" s="54">
        <v>10730300</v>
      </c>
      <c r="G1481" s="57" t="s">
        <v>1361</v>
      </c>
      <c r="H1481" s="58">
        <v>500000</v>
      </c>
      <c r="I1481" s="221"/>
      <c r="J1481" s="87"/>
      <c r="K1481" s="81">
        <f t="shared" si="24"/>
        <v>500000</v>
      </c>
      <c r="L1481" s="204" t="s">
        <v>2889</v>
      </c>
    </row>
    <row r="1482" spans="1:23" ht="76.5" x14ac:dyDescent="0.35">
      <c r="A1482" s="54">
        <v>23020114</v>
      </c>
      <c r="B1482" s="436" t="s">
        <v>2891</v>
      </c>
      <c r="C1482" s="54">
        <v>70451</v>
      </c>
      <c r="D1482" s="75">
        <v>150000010101</v>
      </c>
      <c r="E1482" s="56">
        <v>3101</v>
      </c>
      <c r="F1482" s="54">
        <v>10730300</v>
      </c>
      <c r="G1482" s="57" t="s">
        <v>1362</v>
      </c>
      <c r="H1482" s="58">
        <v>500000</v>
      </c>
      <c r="I1482" s="221"/>
      <c r="J1482" s="87"/>
      <c r="K1482" s="81">
        <f t="shared" si="24"/>
        <v>500000</v>
      </c>
      <c r="L1482" s="204" t="s">
        <v>2889</v>
      </c>
    </row>
    <row r="1483" spans="1:23" x14ac:dyDescent="0.35">
      <c r="A1483" s="54">
        <v>23020114</v>
      </c>
      <c r="B1483" s="436" t="s">
        <v>2891</v>
      </c>
      <c r="C1483" s="54">
        <v>70451</v>
      </c>
      <c r="D1483" s="75">
        <v>150000010101</v>
      </c>
      <c r="E1483" s="56">
        <v>3101</v>
      </c>
      <c r="F1483" s="54">
        <v>10710900</v>
      </c>
      <c r="G1483" s="57" t="s">
        <v>1363</v>
      </c>
      <c r="H1483" s="58">
        <v>500000</v>
      </c>
      <c r="I1483" s="221"/>
      <c r="J1483" s="87"/>
      <c r="K1483" s="81">
        <f t="shared" si="24"/>
        <v>500000</v>
      </c>
      <c r="L1483" s="204" t="s">
        <v>2889</v>
      </c>
    </row>
    <row r="1484" spans="1:23" ht="51" x14ac:dyDescent="0.35">
      <c r="A1484" s="54">
        <v>23020114</v>
      </c>
      <c r="B1484" s="436" t="s">
        <v>2891</v>
      </c>
      <c r="C1484" s="54">
        <v>70451</v>
      </c>
      <c r="D1484" s="75">
        <v>150000010101</v>
      </c>
      <c r="E1484" s="56">
        <v>3101</v>
      </c>
      <c r="F1484" s="54">
        <v>10730300</v>
      </c>
      <c r="G1484" s="57" t="s">
        <v>1364</v>
      </c>
      <c r="H1484" s="58">
        <v>500000</v>
      </c>
      <c r="I1484" s="221"/>
      <c r="J1484" s="87"/>
      <c r="K1484" s="81">
        <f t="shared" si="24"/>
        <v>500000</v>
      </c>
      <c r="L1484" s="204" t="s">
        <v>2889</v>
      </c>
    </row>
    <row r="1485" spans="1:23" ht="51" x14ac:dyDescent="0.35">
      <c r="A1485" s="54">
        <v>23020114</v>
      </c>
      <c r="B1485" s="436" t="s">
        <v>2891</v>
      </c>
      <c r="C1485" s="54">
        <v>70451</v>
      </c>
      <c r="D1485" s="75">
        <v>150000010101</v>
      </c>
      <c r="E1485" s="56">
        <v>3101</v>
      </c>
      <c r="F1485" s="54">
        <v>10730300</v>
      </c>
      <c r="G1485" s="57" t="s">
        <v>1365</v>
      </c>
      <c r="H1485" s="58">
        <v>500000</v>
      </c>
      <c r="I1485" s="221"/>
      <c r="J1485" s="87"/>
      <c r="K1485" s="81">
        <f t="shared" si="24"/>
        <v>500000</v>
      </c>
      <c r="L1485" s="204" t="s">
        <v>2889</v>
      </c>
    </row>
    <row r="1486" spans="1:23" ht="51" x14ac:dyDescent="0.35">
      <c r="A1486" s="54">
        <v>23020114</v>
      </c>
      <c r="B1486" s="436" t="s">
        <v>2891</v>
      </c>
      <c r="C1486" s="54">
        <v>70451</v>
      </c>
      <c r="D1486" s="75">
        <v>90000010103</v>
      </c>
      <c r="E1486" s="56">
        <v>3101</v>
      </c>
      <c r="F1486" s="54">
        <v>10730300</v>
      </c>
      <c r="G1486" s="57" t="s">
        <v>1366</v>
      </c>
      <c r="H1486" s="58">
        <v>500000</v>
      </c>
      <c r="I1486" s="221"/>
      <c r="J1486" s="87"/>
      <c r="K1486" s="81">
        <f t="shared" si="24"/>
        <v>500000</v>
      </c>
      <c r="L1486" s="204" t="s">
        <v>2889</v>
      </c>
    </row>
    <row r="1487" spans="1:23" s="151" customFormat="1" ht="51" x14ac:dyDescent="0.35">
      <c r="A1487" s="54">
        <v>23020114</v>
      </c>
      <c r="B1487" s="436" t="s">
        <v>2891</v>
      </c>
      <c r="C1487" s="54">
        <v>70451</v>
      </c>
      <c r="D1487" s="75">
        <v>150000010101</v>
      </c>
      <c r="E1487" s="56">
        <v>3101</v>
      </c>
      <c r="F1487" s="54">
        <v>10730300</v>
      </c>
      <c r="G1487" s="57" t="s">
        <v>1367</v>
      </c>
      <c r="H1487" s="58">
        <v>500000</v>
      </c>
      <c r="I1487" s="221"/>
      <c r="J1487" s="87"/>
      <c r="K1487" s="81">
        <f t="shared" si="24"/>
        <v>500000</v>
      </c>
      <c r="L1487" s="204" t="s">
        <v>2889</v>
      </c>
      <c r="M1487" s="42"/>
      <c r="N1487" s="42"/>
      <c r="O1487" s="42"/>
      <c r="P1487" s="42"/>
      <c r="Q1487" s="42"/>
      <c r="R1487" s="42"/>
      <c r="S1487" s="42"/>
      <c r="T1487" s="42"/>
      <c r="U1487" s="42"/>
      <c r="V1487" s="42"/>
      <c r="W1487" s="42"/>
    </row>
    <row r="1488" spans="1:23" s="151" customFormat="1" ht="51" x14ac:dyDescent="0.35">
      <c r="A1488" s="54">
        <v>23020114</v>
      </c>
      <c r="B1488" s="436" t="s">
        <v>2891</v>
      </c>
      <c r="C1488" s="54">
        <v>70451</v>
      </c>
      <c r="D1488" s="75">
        <v>150000010101</v>
      </c>
      <c r="E1488" s="56">
        <v>3101</v>
      </c>
      <c r="F1488" s="54">
        <v>10730300</v>
      </c>
      <c r="G1488" s="57" t="s">
        <v>1368</v>
      </c>
      <c r="H1488" s="58">
        <v>500000</v>
      </c>
      <c r="I1488" s="221"/>
      <c r="J1488" s="87"/>
      <c r="K1488" s="81">
        <f t="shared" ref="K1488:K1551" si="25">SUM(H1488,J1488)</f>
        <v>500000</v>
      </c>
      <c r="L1488" s="204" t="s">
        <v>2889</v>
      </c>
      <c r="M1488" s="42"/>
      <c r="N1488" s="42"/>
      <c r="O1488" s="42"/>
      <c r="P1488" s="42"/>
      <c r="Q1488" s="42"/>
      <c r="R1488" s="42"/>
      <c r="S1488" s="42"/>
      <c r="T1488" s="42"/>
      <c r="U1488" s="42"/>
      <c r="V1488" s="42"/>
      <c r="W1488" s="42"/>
    </row>
    <row r="1489" spans="1:23" ht="51" x14ac:dyDescent="0.35">
      <c r="A1489" s="54">
        <v>23020114</v>
      </c>
      <c r="B1489" s="436" t="s">
        <v>2891</v>
      </c>
      <c r="C1489" s="54">
        <v>70451</v>
      </c>
      <c r="D1489" s="75">
        <v>150000010101</v>
      </c>
      <c r="E1489" s="56">
        <v>3101</v>
      </c>
      <c r="F1489" s="54">
        <v>10730300</v>
      </c>
      <c r="G1489" s="57" t="s">
        <v>1369</v>
      </c>
      <c r="H1489" s="58">
        <v>500000</v>
      </c>
      <c r="I1489" s="221"/>
      <c r="J1489" s="87"/>
      <c r="K1489" s="81">
        <f t="shared" si="25"/>
        <v>500000</v>
      </c>
      <c r="L1489" s="204" t="s">
        <v>2889</v>
      </c>
    </row>
    <row r="1490" spans="1:23" ht="51" x14ac:dyDescent="0.35">
      <c r="A1490" s="54">
        <v>23020114</v>
      </c>
      <c r="B1490" s="436" t="s">
        <v>2891</v>
      </c>
      <c r="C1490" s="54">
        <v>70451</v>
      </c>
      <c r="D1490" s="75">
        <v>90000010103</v>
      </c>
      <c r="E1490" s="56">
        <v>3101</v>
      </c>
      <c r="F1490" s="54">
        <v>10730300</v>
      </c>
      <c r="G1490" s="57" t="s">
        <v>1370</v>
      </c>
      <c r="H1490" s="58">
        <v>500000</v>
      </c>
      <c r="I1490" s="221"/>
      <c r="J1490" s="87"/>
      <c r="K1490" s="81">
        <f t="shared" si="25"/>
        <v>500000</v>
      </c>
      <c r="L1490" s="204" t="s">
        <v>2889</v>
      </c>
    </row>
    <row r="1491" spans="1:23" ht="51" x14ac:dyDescent="0.35">
      <c r="A1491" s="54">
        <v>23020114</v>
      </c>
      <c r="B1491" s="436" t="s">
        <v>2891</v>
      </c>
      <c r="C1491" s="54">
        <v>70451</v>
      </c>
      <c r="D1491" s="75">
        <v>150000010101</v>
      </c>
      <c r="E1491" s="56">
        <v>3101</v>
      </c>
      <c r="F1491" s="54">
        <v>10730300</v>
      </c>
      <c r="G1491" s="57" t="s">
        <v>1371</v>
      </c>
      <c r="H1491" s="58">
        <v>500000</v>
      </c>
      <c r="I1491" s="221"/>
      <c r="J1491" s="87"/>
      <c r="K1491" s="81">
        <f t="shared" si="25"/>
        <v>500000</v>
      </c>
      <c r="L1491" s="204" t="s">
        <v>2889</v>
      </c>
    </row>
    <row r="1492" spans="1:23" ht="51" x14ac:dyDescent="0.35">
      <c r="A1492" s="54">
        <v>23020114</v>
      </c>
      <c r="B1492" s="436" t="s">
        <v>2891</v>
      </c>
      <c r="C1492" s="54">
        <v>70451</v>
      </c>
      <c r="D1492" s="75">
        <v>150000010101</v>
      </c>
      <c r="E1492" s="56">
        <v>3101</v>
      </c>
      <c r="F1492" s="54">
        <v>10730300</v>
      </c>
      <c r="G1492" s="57" t="s">
        <v>1372</v>
      </c>
      <c r="H1492" s="58">
        <v>500000</v>
      </c>
      <c r="I1492" s="221"/>
      <c r="J1492" s="87"/>
      <c r="K1492" s="81">
        <f t="shared" si="25"/>
        <v>500000</v>
      </c>
      <c r="L1492" s="204" t="s">
        <v>2889</v>
      </c>
    </row>
    <row r="1493" spans="1:23" ht="51" x14ac:dyDescent="0.35">
      <c r="A1493" s="54">
        <v>23020114</v>
      </c>
      <c r="B1493" s="436" t="s">
        <v>2891</v>
      </c>
      <c r="C1493" s="54">
        <v>70451</v>
      </c>
      <c r="D1493" s="75">
        <v>150000010101</v>
      </c>
      <c r="E1493" s="56">
        <v>3101</v>
      </c>
      <c r="F1493" s="54">
        <v>10730300</v>
      </c>
      <c r="G1493" s="57" t="s">
        <v>1373</v>
      </c>
      <c r="H1493" s="58">
        <v>500000</v>
      </c>
      <c r="I1493" s="221"/>
      <c r="J1493" s="87"/>
      <c r="K1493" s="81">
        <f t="shared" si="25"/>
        <v>500000</v>
      </c>
      <c r="L1493" s="204" t="s">
        <v>2889</v>
      </c>
    </row>
    <row r="1494" spans="1:23" ht="51" x14ac:dyDescent="0.35">
      <c r="A1494" s="54">
        <v>23020114</v>
      </c>
      <c r="B1494" s="436" t="s">
        <v>2891</v>
      </c>
      <c r="C1494" s="54">
        <v>70451</v>
      </c>
      <c r="D1494" s="75">
        <v>150000010101</v>
      </c>
      <c r="E1494" s="56">
        <v>3101</v>
      </c>
      <c r="F1494" s="54">
        <v>10720400</v>
      </c>
      <c r="G1494" s="57" t="s">
        <v>1374</v>
      </c>
      <c r="H1494" s="58">
        <v>500000</v>
      </c>
      <c r="I1494" s="221"/>
      <c r="J1494" s="87"/>
      <c r="K1494" s="81">
        <f t="shared" si="25"/>
        <v>500000</v>
      </c>
      <c r="L1494" s="204" t="s">
        <v>2889</v>
      </c>
    </row>
    <row r="1495" spans="1:23" ht="51" x14ac:dyDescent="0.35">
      <c r="A1495" s="54">
        <v>23020114</v>
      </c>
      <c r="B1495" s="436" t="s">
        <v>2891</v>
      </c>
      <c r="C1495" s="54">
        <v>70451</v>
      </c>
      <c r="D1495" s="75">
        <v>150000010101</v>
      </c>
      <c r="E1495" s="56">
        <v>3101</v>
      </c>
      <c r="F1495" s="54">
        <v>10720400</v>
      </c>
      <c r="G1495" s="57" t="s">
        <v>1375</v>
      </c>
      <c r="H1495" s="58">
        <v>500000</v>
      </c>
      <c r="I1495" s="221"/>
      <c r="J1495" s="87"/>
      <c r="K1495" s="81">
        <f t="shared" si="25"/>
        <v>500000</v>
      </c>
      <c r="L1495" s="204" t="s">
        <v>2889</v>
      </c>
    </row>
    <row r="1496" spans="1:23" ht="51" hidden="1" x14ac:dyDescent="0.35">
      <c r="A1496" s="160">
        <v>23020114</v>
      </c>
      <c r="B1496" s="436" t="s">
        <v>2891</v>
      </c>
      <c r="C1496" s="160">
        <v>70451</v>
      </c>
      <c r="D1496" s="161">
        <v>150000010101</v>
      </c>
      <c r="E1496" s="162">
        <v>3101</v>
      </c>
      <c r="F1496" s="160">
        <v>10720500</v>
      </c>
      <c r="G1496" s="163" t="s">
        <v>1376</v>
      </c>
      <c r="H1496" s="164"/>
      <c r="I1496" s="246"/>
      <c r="J1496" s="165">
        <v>804537640</v>
      </c>
      <c r="K1496" s="620">
        <f t="shared" si="25"/>
        <v>804537640</v>
      </c>
      <c r="L1496" s="568"/>
      <c r="M1496" s="166"/>
      <c r="N1496" s="166"/>
      <c r="O1496" s="166"/>
      <c r="P1496" s="166"/>
      <c r="Q1496" s="166"/>
      <c r="R1496" s="166"/>
      <c r="S1496" s="166"/>
      <c r="T1496" s="166"/>
      <c r="U1496" s="166"/>
      <c r="V1496" s="166"/>
      <c r="W1496" s="166"/>
    </row>
    <row r="1497" spans="1:23" ht="51" x14ac:dyDescent="0.35">
      <c r="A1497" s="54">
        <v>23020114</v>
      </c>
      <c r="B1497" s="436" t="s">
        <v>2891</v>
      </c>
      <c r="C1497" s="54">
        <v>70451</v>
      </c>
      <c r="D1497" s="75">
        <v>150000010101</v>
      </c>
      <c r="E1497" s="56">
        <v>3101</v>
      </c>
      <c r="F1497" s="54">
        <v>10720500</v>
      </c>
      <c r="G1497" s="57" t="s">
        <v>1377</v>
      </c>
      <c r="H1497" s="58">
        <v>500000</v>
      </c>
      <c r="I1497" s="221"/>
      <c r="J1497" s="87"/>
      <c r="K1497" s="81">
        <f t="shared" si="25"/>
        <v>500000</v>
      </c>
      <c r="L1497" s="204" t="s">
        <v>2889</v>
      </c>
    </row>
    <row r="1498" spans="1:23" ht="51" x14ac:dyDescent="0.35">
      <c r="A1498" s="54">
        <v>23020114</v>
      </c>
      <c r="B1498" s="436" t="s">
        <v>2891</v>
      </c>
      <c r="C1498" s="54">
        <v>70451</v>
      </c>
      <c r="D1498" s="75">
        <v>150000010101</v>
      </c>
      <c r="E1498" s="56">
        <v>3101</v>
      </c>
      <c r="F1498" s="54">
        <v>10720500</v>
      </c>
      <c r="G1498" s="76" t="s">
        <v>1378</v>
      </c>
      <c r="H1498" s="77">
        <v>500000</v>
      </c>
      <c r="I1498" s="230"/>
      <c r="J1498" s="134"/>
      <c r="K1498" s="81">
        <f t="shared" si="25"/>
        <v>500000</v>
      </c>
      <c r="L1498" s="204" t="s">
        <v>2889</v>
      </c>
    </row>
    <row r="1499" spans="1:23" ht="76.5" x14ac:dyDescent="0.35">
      <c r="A1499" s="78">
        <v>23020114</v>
      </c>
      <c r="B1499" s="436" t="s">
        <v>2891</v>
      </c>
      <c r="C1499" s="78">
        <v>70451</v>
      </c>
      <c r="D1499" s="79">
        <v>90000010103</v>
      </c>
      <c r="E1499" s="80">
        <v>3101</v>
      </c>
      <c r="F1499" s="78">
        <v>10721300</v>
      </c>
      <c r="G1499" s="129" t="s">
        <v>1379</v>
      </c>
      <c r="H1499" s="81">
        <v>500000</v>
      </c>
      <c r="I1499" s="228"/>
      <c r="J1499" s="133"/>
      <c r="K1499" s="81">
        <f t="shared" si="25"/>
        <v>500000</v>
      </c>
      <c r="L1499" s="210" t="s">
        <v>2889</v>
      </c>
    </row>
    <row r="1500" spans="1:23" ht="76.5" x14ac:dyDescent="0.35">
      <c r="A1500" s="54">
        <v>23020114</v>
      </c>
      <c r="B1500" s="436" t="s">
        <v>2891</v>
      </c>
      <c r="C1500" s="54">
        <v>70451</v>
      </c>
      <c r="D1500" s="75">
        <v>150000010101</v>
      </c>
      <c r="E1500" s="56">
        <v>3101</v>
      </c>
      <c r="F1500" s="54">
        <v>10720400</v>
      </c>
      <c r="G1500" s="57" t="s">
        <v>1380</v>
      </c>
      <c r="H1500" s="58">
        <v>500000</v>
      </c>
      <c r="I1500" s="221"/>
      <c r="J1500" s="87"/>
      <c r="K1500" s="58">
        <f t="shared" si="25"/>
        <v>500000</v>
      </c>
      <c r="L1500" s="204" t="s">
        <v>2889</v>
      </c>
    </row>
    <row r="1501" spans="1:23" ht="76.5" x14ac:dyDescent="0.35">
      <c r="A1501" s="54">
        <v>23020114</v>
      </c>
      <c r="B1501" s="436" t="s">
        <v>2891</v>
      </c>
      <c r="C1501" s="54">
        <v>70451</v>
      </c>
      <c r="D1501" s="75">
        <v>150000010101</v>
      </c>
      <c r="E1501" s="56">
        <v>3101</v>
      </c>
      <c r="F1501" s="54">
        <v>10711100</v>
      </c>
      <c r="G1501" s="86" t="s">
        <v>2035</v>
      </c>
      <c r="H1501" s="58">
        <v>500000</v>
      </c>
      <c r="I1501" s="221"/>
      <c r="J1501" s="87"/>
      <c r="K1501" s="58">
        <f t="shared" si="25"/>
        <v>500000</v>
      </c>
      <c r="L1501" s="204" t="s">
        <v>2889</v>
      </c>
    </row>
    <row r="1502" spans="1:23" ht="51" x14ac:dyDescent="0.35">
      <c r="A1502" s="54">
        <v>23020114</v>
      </c>
      <c r="B1502" s="436" t="s">
        <v>2891</v>
      </c>
      <c r="C1502" s="54">
        <v>70451</v>
      </c>
      <c r="D1502" s="75">
        <v>150000010101</v>
      </c>
      <c r="E1502" s="56">
        <v>3101</v>
      </c>
      <c r="F1502" s="54">
        <v>10720700</v>
      </c>
      <c r="G1502" s="57" t="s">
        <v>1381</v>
      </c>
      <c r="H1502" s="58">
        <v>500000</v>
      </c>
      <c r="I1502" s="221"/>
      <c r="J1502" s="87"/>
      <c r="K1502" s="58">
        <f t="shared" si="25"/>
        <v>500000</v>
      </c>
      <c r="L1502" s="204" t="s">
        <v>2889</v>
      </c>
    </row>
    <row r="1503" spans="1:23" ht="51" x14ac:dyDescent="0.35">
      <c r="A1503" s="54">
        <v>23020114</v>
      </c>
      <c r="B1503" s="436" t="s">
        <v>2891</v>
      </c>
      <c r="C1503" s="54">
        <v>70451</v>
      </c>
      <c r="D1503" s="75">
        <v>150000010101</v>
      </c>
      <c r="E1503" s="56">
        <v>3101</v>
      </c>
      <c r="F1503" s="54">
        <v>10720500</v>
      </c>
      <c r="G1503" s="86" t="s">
        <v>2036</v>
      </c>
      <c r="H1503" s="58">
        <v>500000</v>
      </c>
      <c r="I1503" s="221"/>
      <c r="J1503" s="87"/>
      <c r="K1503" s="58">
        <f t="shared" si="25"/>
        <v>500000</v>
      </c>
      <c r="L1503" s="204" t="s">
        <v>2889</v>
      </c>
    </row>
    <row r="1504" spans="1:23" ht="51" x14ac:dyDescent="0.35">
      <c r="A1504" s="54">
        <v>23020114</v>
      </c>
      <c r="B1504" s="436" t="s">
        <v>2891</v>
      </c>
      <c r="C1504" s="54">
        <v>70451</v>
      </c>
      <c r="D1504" s="75">
        <v>150000010101</v>
      </c>
      <c r="E1504" s="56">
        <v>3101</v>
      </c>
      <c r="F1504" s="54">
        <v>10712300</v>
      </c>
      <c r="G1504" s="57" t="s">
        <v>1382</v>
      </c>
      <c r="H1504" s="58">
        <v>500000</v>
      </c>
      <c r="I1504" s="221"/>
      <c r="J1504" s="87"/>
      <c r="K1504" s="58">
        <f t="shared" si="25"/>
        <v>500000</v>
      </c>
      <c r="L1504" s="204" t="s">
        <v>2889</v>
      </c>
    </row>
    <row r="1505" spans="1:13" ht="51" x14ac:dyDescent="0.35">
      <c r="A1505" s="54">
        <v>23020114</v>
      </c>
      <c r="B1505" s="436" t="s">
        <v>2891</v>
      </c>
      <c r="C1505" s="54">
        <v>70451</v>
      </c>
      <c r="D1505" s="75">
        <v>150000010101</v>
      </c>
      <c r="E1505" s="56">
        <v>3101</v>
      </c>
      <c r="F1505" s="54">
        <v>10721300</v>
      </c>
      <c r="G1505" s="57" t="s">
        <v>1383</v>
      </c>
      <c r="H1505" s="58">
        <v>500000</v>
      </c>
      <c r="I1505" s="221"/>
      <c r="J1505" s="87"/>
      <c r="K1505" s="58">
        <f t="shared" si="25"/>
        <v>500000</v>
      </c>
      <c r="L1505" s="204" t="s">
        <v>2889</v>
      </c>
    </row>
    <row r="1506" spans="1:13" ht="102" x14ac:dyDescent="0.35">
      <c r="A1506" s="54">
        <v>23020114</v>
      </c>
      <c r="B1506" s="436" t="s">
        <v>2891</v>
      </c>
      <c r="C1506" s="54">
        <v>70451</v>
      </c>
      <c r="D1506" s="75">
        <v>150000010101</v>
      </c>
      <c r="E1506" s="56">
        <v>3101</v>
      </c>
      <c r="F1506" s="54">
        <v>10712300</v>
      </c>
      <c r="G1506" s="86" t="s">
        <v>2037</v>
      </c>
      <c r="H1506" s="58">
        <v>500000</v>
      </c>
      <c r="I1506" s="221"/>
      <c r="J1506" s="87"/>
      <c r="K1506" s="58">
        <f t="shared" si="25"/>
        <v>500000</v>
      </c>
      <c r="L1506" s="204" t="s">
        <v>2889</v>
      </c>
    </row>
    <row r="1507" spans="1:13" ht="76.5" x14ac:dyDescent="0.35">
      <c r="A1507" s="54">
        <v>23020114</v>
      </c>
      <c r="B1507" s="436" t="s">
        <v>2891</v>
      </c>
      <c r="C1507" s="54">
        <v>70451</v>
      </c>
      <c r="D1507" s="75">
        <v>150000010101</v>
      </c>
      <c r="E1507" s="56">
        <v>3101</v>
      </c>
      <c r="F1507" s="54">
        <v>10731600</v>
      </c>
      <c r="G1507" s="57" t="s">
        <v>1384</v>
      </c>
      <c r="H1507" s="58">
        <v>500000</v>
      </c>
      <c r="I1507" s="221"/>
      <c r="J1507" s="87"/>
      <c r="K1507" s="58">
        <f t="shared" si="25"/>
        <v>500000</v>
      </c>
      <c r="L1507" s="204" t="s">
        <v>2889</v>
      </c>
    </row>
    <row r="1508" spans="1:13" ht="76.5" x14ac:dyDescent="0.35">
      <c r="A1508" s="54">
        <v>23020114</v>
      </c>
      <c r="B1508" s="436" t="s">
        <v>2891</v>
      </c>
      <c r="C1508" s="54">
        <v>70451</v>
      </c>
      <c r="D1508" s="75">
        <v>90000010103</v>
      </c>
      <c r="E1508" s="56">
        <v>3101</v>
      </c>
      <c r="F1508" s="54">
        <v>10711000</v>
      </c>
      <c r="G1508" s="57" t="s">
        <v>1385</v>
      </c>
      <c r="H1508" s="58">
        <v>500000</v>
      </c>
      <c r="I1508" s="221"/>
      <c r="J1508" s="87"/>
      <c r="K1508" s="58">
        <f t="shared" si="25"/>
        <v>500000</v>
      </c>
      <c r="L1508" s="204" t="s">
        <v>2889</v>
      </c>
    </row>
    <row r="1509" spans="1:13" ht="51" x14ac:dyDescent="0.35">
      <c r="A1509" s="54">
        <v>23020114</v>
      </c>
      <c r="B1509" s="436" t="s">
        <v>2891</v>
      </c>
      <c r="C1509" s="54">
        <v>70451</v>
      </c>
      <c r="D1509" s="75">
        <v>90000010103</v>
      </c>
      <c r="E1509" s="56">
        <v>3101</v>
      </c>
      <c r="F1509" s="54">
        <v>10711000</v>
      </c>
      <c r="G1509" s="57" t="s">
        <v>1386</v>
      </c>
      <c r="H1509" s="58">
        <v>500000</v>
      </c>
      <c r="I1509" s="221"/>
      <c r="J1509" s="87"/>
      <c r="K1509" s="58">
        <f t="shared" si="25"/>
        <v>500000</v>
      </c>
      <c r="L1509" s="204" t="s">
        <v>2889</v>
      </c>
    </row>
    <row r="1510" spans="1:13" ht="76.5" x14ac:dyDescent="0.35">
      <c r="A1510" s="54">
        <v>23020114</v>
      </c>
      <c r="B1510" s="436" t="s">
        <v>2891</v>
      </c>
      <c r="C1510" s="54">
        <v>70451</v>
      </c>
      <c r="D1510" s="75">
        <v>90000010103</v>
      </c>
      <c r="E1510" s="56">
        <v>3101</v>
      </c>
      <c r="F1510" s="54">
        <v>10720600</v>
      </c>
      <c r="G1510" s="86" t="s">
        <v>2038</v>
      </c>
      <c r="H1510" s="58">
        <v>500000</v>
      </c>
      <c r="I1510" s="221"/>
      <c r="J1510" s="87"/>
      <c r="K1510" s="58">
        <f t="shared" si="25"/>
        <v>500000</v>
      </c>
      <c r="L1510" s="204" t="s">
        <v>2889</v>
      </c>
    </row>
    <row r="1511" spans="1:13" ht="51" x14ac:dyDescent="0.35">
      <c r="A1511" s="54">
        <v>23020114</v>
      </c>
      <c r="B1511" s="436" t="s">
        <v>2891</v>
      </c>
      <c r="C1511" s="54">
        <v>70451</v>
      </c>
      <c r="D1511" s="75">
        <v>90000010103</v>
      </c>
      <c r="E1511" s="56">
        <v>3101</v>
      </c>
      <c r="F1511" s="54">
        <v>10731400</v>
      </c>
      <c r="G1511" s="57" t="s">
        <v>1387</v>
      </c>
      <c r="H1511" s="58">
        <v>500000</v>
      </c>
      <c r="I1511" s="221"/>
      <c r="J1511" s="87"/>
      <c r="K1511" s="58">
        <f t="shared" si="25"/>
        <v>500000</v>
      </c>
      <c r="L1511" s="204" t="s">
        <v>2889</v>
      </c>
      <c r="M1511" s="127"/>
    </row>
    <row r="1512" spans="1:13" ht="51" x14ac:dyDescent="0.35">
      <c r="A1512" s="54">
        <v>23020114</v>
      </c>
      <c r="B1512" s="436" t="s">
        <v>2891</v>
      </c>
      <c r="C1512" s="54">
        <v>70451</v>
      </c>
      <c r="D1512" s="75">
        <v>90000010103</v>
      </c>
      <c r="E1512" s="56">
        <v>3101</v>
      </c>
      <c r="F1512" s="54">
        <v>10711000</v>
      </c>
      <c r="G1512" s="57" t="s">
        <v>1388</v>
      </c>
      <c r="H1512" s="58">
        <v>500000</v>
      </c>
      <c r="I1512" s="221"/>
      <c r="J1512" s="87"/>
      <c r="K1512" s="58">
        <f t="shared" si="25"/>
        <v>500000</v>
      </c>
      <c r="L1512" s="204" t="s">
        <v>2889</v>
      </c>
    </row>
    <row r="1513" spans="1:13" ht="51" x14ac:dyDescent="0.35">
      <c r="A1513" s="54">
        <v>23020114</v>
      </c>
      <c r="B1513" s="436" t="s">
        <v>2891</v>
      </c>
      <c r="C1513" s="54">
        <v>70451</v>
      </c>
      <c r="D1513" s="75">
        <v>90000010103</v>
      </c>
      <c r="E1513" s="56">
        <v>3101</v>
      </c>
      <c r="F1513" s="54">
        <v>10711000</v>
      </c>
      <c r="G1513" s="57" t="s">
        <v>1389</v>
      </c>
      <c r="H1513" s="58">
        <v>500000</v>
      </c>
      <c r="I1513" s="221"/>
      <c r="J1513" s="87"/>
      <c r="K1513" s="58">
        <f t="shared" si="25"/>
        <v>500000</v>
      </c>
      <c r="L1513" s="204" t="s">
        <v>2889</v>
      </c>
    </row>
    <row r="1514" spans="1:13" ht="51" x14ac:dyDescent="0.35">
      <c r="A1514" s="54">
        <v>23020114</v>
      </c>
      <c r="B1514" s="436" t="s">
        <v>2891</v>
      </c>
      <c r="C1514" s="54">
        <v>70451</v>
      </c>
      <c r="D1514" s="75">
        <v>90000010103</v>
      </c>
      <c r="E1514" s="56">
        <v>3101</v>
      </c>
      <c r="F1514" s="54">
        <v>10720600</v>
      </c>
      <c r="G1514" s="57" t="s">
        <v>1390</v>
      </c>
      <c r="H1514" s="58">
        <v>500000</v>
      </c>
      <c r="I1514" s="221"/>
      <c r="J1514" s="87"/>
      <c r="K1514" s="58">
        <f t="shared" si="25"/>
        <v>500000</v>
      </c>
      <c r="L1514" s="204" t="s">
        <v>2889</v>
      </c>
    </row>
    <row r="1515" spans="1:13" ht="51" x14ac:dyDescent="0.35">
      <c r="A1515" s="54">
        <v>23020114</v>
      </c>
      <c r="B1515" s="436" t="s">
        <v>2891</v>
      </c>
      <c r="C1515" s="54">
        <v>70451</v>
      </c>
      <c r="D1515" s="75">
        <v>150000010101</v>
      </c>
      <c r="E1515" s="56">
        <v>3101</v>
      </c>
      <c r="F1515" s="54">
        <v>10712200</v>
      </c>
      <c r="G1515" s="57" t="s">
        <v>1391</v>
      </c>
      <c r="H1515" s="58">
        <v>500000</v>
      </c>
      <c r="I1515" s="221"/>
      <c r="J1515" s="87"/>
      <c r="K1515" s="58">
        <f t="shared" si="25"/>
        <v>500000</v>
      </c>
      <c r="L1515" s="204" t="s">
        <v>2889</v>
      </c>
    </row>
    <row r="1516" spans="1:13" ht="51" x14ac:dyDescent="0.35">
      <c r="A1516" s="54">
        <v>23020114</v>
      </c>
      <c r="B1516" s="436" t="s">
        <v>2891</v>
      </c>
      <c r="C1516" s="54">
        <v>70451</v>
      </c>
      <c r="D1516" s="75">
        <v>150000010101</v>
      </c>
      <c r="E1516" s="56">
        <v>3101</v>
      </c>
      <c r="F1516" s="54">
        <v>10731800</v>
      </c>
      <c r="G1516" s="57" t="s">
        <v>1392</v>
      </c>
      <c r="H1516" s="58">
        <v>500000</v>
      </c>
      <c r="I1516" s="221"/>
      <c r="J1516" s="87"/>
      <c r="K1516" s="58">
        <f t="shared" si="25"/>
        <v>500000</v>
      </c>
      <c r="L1516" s="204" t="s">
        <v>2889</v>
      </c>
    </row>
    <row r="1517" spans="1:13" ht="51" x14ac:dyDescent="0.35">
      <c r="A1517" s="54">
        <v>23020114</v>
      </c>
      <c r="B1517" s="436" t="s">
        <v>2891</v>
      </c>
      <c r="C1517" s="54">
        <v>70451</v>
      </c>
      <c r="D1517" s="75">
        <v>150000010101</v>
      </c>
      <c r="E1517" s="56">
        <v>3101</v>
      </c>
      <c r="F1517" s="54">
        <v>10731800</v>
      </c>
      <c r="G1517" s="57" t="s">
        <v>1393</v>
      </c>
      <c r="H1517" s="58">
        <v>500000</v>
      </c>
      <c r="I1517" s="221"/>
      <c r="J1517" s="87"/>
      <c r="K1517" s="58">
        <f t="shared" si="25"/>
        <v>500000</v>
      </c>
      <c r="L1517" s="204" t="s">
        <v>2889</v>
      </c>
    </row>
    <row r="1518" spans="1:13" ht="51" x14ac:dyDescent="0.35">
      <c r="A1518" s="54">
        <v>23020114</v>
      </c>
      <c r="B1518" s="436" t="s">
        <v>2891</v>
      </c>
      <c r="C1518" s="54">
        <v>70451</v>
      </c>
      <c r="D1518" s="75">
        <v>150000010101</v>
      </c>
      <c r="E1518" s="56">
        <v>3101</v>
      </c>
      <c r="F1518" s="54">
        <v>10731800</v>
      </c>
      <c r="G1518" s="57" t="s">
        <v>1394</v>
      </c>
      <c r="H1518" s="58">
        <v>500000</v>
      </c>
      <c r="I1518" s="221"/>
      <c r="J1518" s="87"/>
      <c r="K1518" s="58">
        <f t="shared" si="25"/>
        <v>500000</v>
      </c>
      <c r="L1518" s="204" t="s">
        <v>2889</v>
      </c>
    </row>
    <row r="1519" spans="1:13" ht="51" x14ac:dyDescent="0.35">
      <c r="A1519" s="54">
        <v>23020114</v>
      </c>
      <c r="B1519" s="436" t="s">
        <v>2891</v>
      </c>
      <c r="C1519" s="54">
        <v>70451</v>
      </c>
      <c r="D1519" s="75">
        <v>150000010101</v>
      </c>
      <c r="E1519" s="56">
        <v>3101</v>
      </c>
      <c r="F1519" s="54">
        <v>10731800</v>
      </c>
      <c r="G1519" s="57" t="s">
        <v>1395</v>
      </c>
      <c r="H1519" s="58">
        <v>500000</v>
      </c>
      <c r="I1519" s="221"/>
      <c r="J1519" s="87"/>
      <c r="K1519" s="58">
        <f t="shared" si="25"/>
        <v>500000</v>
      </c>
      <c r="L1519" s="204" t="s">
        <v>2889</v>
      </c>
    </row>
    <row r="1520" spans="1:13" ht="51" x14ac:dyDescent="0.35">
      <c r="A1520" s="54">
        <v>23020114</v>
      </c>
      <c r="B1520" s="436" t="s">
        <v>2891</v>
      </c>
      <c r="C1520" s="54">
        <v>70451</v>
      </c>
      <c r="D1520" s="75">
        <v>150000010101</v>
      </c>
      <c r="E1520" s="56">
        <v>3101</v>
      </c>
      <c r="F1520" s="54">
        <v>10731800</v>
      </c>
      <c r="G1520" s="57" t="s">
        <v>1396</v>
      </c>
      <c r="H1520" s="58">
        <v>500000</v>
      </c>
      <c r="I1520" s="221"/>
      <c r="J1520" s="87"/>
      <c r="K1520" s="58">
        <f t="shared" si="25"/>
        <v>500000</v>
      </c>
      <c r="L1520" s="204" t="s">
        <v>2889</v>
      </c>
    </row>
    <row r="1521" spans="1:13" ht="51" x14ac:dyDescent="0.35">
      <c r="A1521" s="54">
        <v>23020114</v>
      </c>
      <c r="B1521" s="436" t="s">
        <v>2891</v>
      </c>
      <c r="C1521" s="54">
        <v>70451</v>
      </c>
      <c r="D1521" s="75">
        <v>150000010101</v>
      </c>
      <c r="E1521" s="56">
        <v>3101</v>
      </c>
      <c r="F1521" s="54">
        <v>10731800</v>
      </c>
      <c r="G1521" s="57" t="s">
        <v>1397</v>
      </c>
      <c r="H1521" s="58">
        <v>500000</v>
      </c>
      <c r="I1521" s="221"/>
      <c r="J1521" s="87"/>
      <c r="K1521" s="58">
        <f t="shared" si="25"/>
        <v>500000</v>
      </c>
      <c r="L1521" s="204" t="s">
        <v>2889</v>
      </c>
    </row>
    <row r="1522" spans="1:13" ht="51" x14ac:dyDescent="0.35">
      <c r="A1522" s="78">
        <v>23020114</v>
      </c>
      <c r="B1522" s="436" t="s">
        <v>2891</v>
      </c>
      <c r="C1522" s="78">
        <v>70451</v>
      </c>
      <c r="D1522" s="79">
        <v>150000010101</v>
      </c>
      <c r="E1522" s="80">
        <v>3101</v>
      </c>
      <c r="F1522" s="78">
        <v>10720800</v>
      </c>
      <c r="G1522" s="129" t="s">
        <v>1398</v>
      </c>
      <c r="H1522" s="81">
        <v>500000</v>
      </c>
      <c r="I1522" s="228"/>
      <c r="J1522" s="133"/>
      <c r="K1522" s="81">
        <f t="shared" si="25"/>
        <v>500000</v>
      </c>
      <c r="L1522" s="399" t="s">
        <v>2889</v>
      </c>
    </row>
    <row r="1523" spans="1:13" ht="51" x14ac:dyDescent="0.35">
      <c r="A1523" s="54">
        <v>23020114</v>
      </c>
      <c r="B1523" s="436" t="s">
        <v>2891</v>
      </c>
      <c r="C1523" s="54">
        <v>70451</v>
      </c>
      <c r="D1523" s="75">
        <v>150000010101</v>
      </c>
      <c r="E1523" s="56">
        <v>3101</v>
      </c>
      <c r="F1523" s="54">
        <v>10720800</v>
      </c>
      <c r="G1523" s="57" t="s">
        <v>1399</v>
      </c>
      <c r="H1523" s="58">
        <v>500000</v>
      </c>
      <c r="I1523" s="221"/>
      <c r="J1523" s="87"/>
      <c r="K1523" s="81">
        <f t="shared" si="25"/>
        <v>500000</v>
      </c>
      <c r="L1523" s="400" t="s">
        <v>2889</v>
      </c>
    </row>
    <row r="1524" spans="1:13" ht="51" x14ac:dyDescent="0.35">
      <c r="A1524" s="54">
        <v>23020114</v>
      </c>
      <c r="B1524" s="436" t="s">
        <v>2891</v>
      </c>
      <c r="C1524" s="54">
        <v>70451</v>
      </c>
      <c r="D1524" s="75">
        <v>150000010101</v>
      </c>
      <c r="E1524" s="56">
        <v>3101</v>
      </c>
      <c r="F1524" s="54">
        <v>10721300</v>
      </c>
      <c r="G1524" s="57" t="s">
        <v>1400</v>
      </c>
      <c r="H1524" s="58">
        <v>500000</v>
      </c>
      <c r="I1524" s="221"/>
      <c r="J1524" s="87"/>
      <c r="K1524" s="81">
        <f t="shared" si="25"/>
        <v>500000</v>
      </c>
      <c r="L1524" s="400" t="s">
        <v>2889</v>
      </c>
    </row>
    <row r="1525" spans="1:13" ht="76.5" x14ac:dyDescent="0.35">
      <c r="A1525" s="54">
        <v>23020114</v>
      </c>
      <c r="B1525" s="436" t="s">
        <v>2891</v>
      </c>
      <c r="C1525" s="54">
        <v>70451</v>
      </c>
      <c r="D1525" s="75">
        <v>150000010101</v>
      </c>
      <c r="E1525" s="56">
        <v>3101</v>
      </c>
      <c r="F1525" s="54">
        <v>10720800</v>
      </c>
      <c r="G1525" s="57" t="s">
        <v>1401</v>
      </c>
      <c r="H1525" s="58">
        <v>500000</v>
      </c>
      <c r="I1525" s="221"/>
      <c r="J1525" s="87"/>
      <c r="K1525" s="81">
        <f t="shared" si="25"/>
        <v>500000</v>
      </c>
      <c r="L1525" s="400" t="s">
        <v>2889</v>
      </c>
    </row>
    <row r="1526" spans="1:13" ht="76.5" x14ac:dyDescent="0.35">
      <c r="A1526" s="54">
        <v>23020114</v>
      </c>
      <c r="B1526" s="436" t="s">
        <v>2891</v>
      </c>
      <c r="C1526" s="54">
        <v>70451</v>
      </c>
      <c r="D1526" s="75">
        <v>150000010101</v>
      </c>
      <c r="E1526" s="56">
        <v>3101</v>
      </c>
      <c r="F1526" s="54">
        <v>10720700</v>
      </c>
      <c r="G1526" s="57" t="s">
        <v>1402</v>
      </c>
      <c r="H1526" s="58">
        <v>500000</v>
      </c>
      <c r="I1526" s="221"/>
      <c r="J1526" s="87"/>
      <c r="K1526" s="81">
        <f t="shared" si="25"/>
        <v>500000</v>
      </c>
      <c r="L1526" s="400" t="s">
        <v>2889</v>
      </c>
    </row>
    <row r="1527" spans="1:13" ht="76.5" x14ac:dyDescent="0.35">
      <c r="A1527" s="54">
        <v>23020114</v>
      </c>
      <c r="B1527" s="436" t="s">
        <v>2891</v>
      </c>
      <c r="C1527" s="54">
        <v>70451</v>
      </c>
      <c r="D1527" s="75">
        <v>150000010101</v>
      </c>
      <c r="E1527" s="56">
        <v>3101</v>
      </c>
      <c r="F1527" s="54">
        <v>10711100</v>
      </c>
      <c r="G1527" s="57" t="s">
        <v>1403</v>
      </c>
      <c r="H1527" s="58">
        <v>500000</v>
      </c>
      <c r="I1527" s="221"/>
      <c r="J1527" s="87"/>
      <c r="K1527" s="81">
        <f t="shared" si="25"/>
        <v>500000</v>
      </c>
      <c r="L1527" s="400" t="s">
        <v>2889</v>
      </c>
    </row>
    <row r="1528" spans="1:13" ht="102" x14ac:dyDescent="0.35">
      <c r="A1528" s="54">
        <v>23020114</v>
      </c>
      <c r="B1528" s="436" t="s">
        <v>2891</v>
      </c>
      <c r="C1528" s="54">
        <v>70451</v>
      </c>
      <c r="D1528" s="75">
        <v>150000010101</v>
      </c>
      <c r="E1528" s="56">
        <v>3101</v>
      </c>
      <c r="F1528" s="54">
        <v>10711100</v>
      </c>
      <c r="G1528" s="86" t="s">
        <v>2039</v>
      </c>
      <c r="H1528" s="58">
        <v>500000</v>
      </c>
      <c r="I1528" s="221"/>
      <c r="J1528" s="87"/>
      <c r="K1528" s="81">
        <f t="shared" si="25"/>
        <v>500000</v>
      </c>
      <c r="L1528" s="400" t="s">
        <v>2889</v>
      </c>
      <c r="M1528" s="127"/>
    </row>
    <row r="1529" spans="1:13" ht="51" x14ac:dyDescent="0.35">
      <c r="A1529" s="54">
        <v>23020114</v>
      </c>
      <c r="B1529" s="436" t="s">
        <v>2891</v>
      </c>
      <c r="C1529" s="54">
        <v>70451</v>
      </c>
      <c r="D1529" s="75">
        <v>150000010101</v>
      </c>
      <c r="E1529" s="56">
        <v>3101</v>
      </c>
      <c r="F1529" s="54">
        <v>10711000</v>
      </c>
      <c r="G1529" s="57" t="s">
        <v>1404</v>
      </c>
      <c r="H1529" s="58">
        <v>500000</v>
      </c>
      <c r="I1529" s="221"/>
      <c r="J1529" s="87"/>
      <c r="K1529" s="81">
        <f t="shared" si="25"/>
        <v>500000</v>
      </c>
      <c r="L1529" s="400" t="s">
        <v>2889</v>
      </c>
    </row>
    <row r="1530" spans="1:13" ht="76.5" x14ac:dyDescent="0.35">
      <c r="A1530" s="54">
        <v>23020114</v>
      </c>
      <c r="B1530" s="436" t="s">
        <v>2891</v>
      </c>
      <c r="C1530" s="54">
        <v>70451</v>
      </c>
      <c r="D1530" s="75">
        <v>150000010101</v>
      </c>
      <c r="E1530" s="56">
        <v>3101</v>
      </c>
      <c r="F1530" s="54">
        <v>10731700</v>
      </c>
      <c r="G1530" s="57" t="s">
        <v>1405</v>
      </c>
      <c r="H1530" s="58">
        <v>500000</v>
      </c>
      <c r="I1530" s="221"/>
      <c r="J1530" s="87"/>
      <c r="K1530" s="81">
        <f t="shared" si="25"/>
        <v>500000</v>
      </c>
      <c r="L1530" s="400" t="s">
        <v>2889</v>
      </c>
    </row>
    <row r="1531" spans="1:13" ht="76.5" x14ac:dyDescent="0.35">
      <c r="A1531" s="54">
        <v>23020114</v>
      </c>
      <c r="B1531" s="436" t="s">
        <v>2891</v>
      </c>
      <c r="C1531" s="54">
        <v>70451</v>
      </c>
      <c r="D1531" s="75">
        <v>150000010101</v>
      </c>
      <c r="E1531" s="56">
        <v>3101</v>
      </c>
      <c r="F1531" s="54">
        <v>10722000</v>
      </c>
      <c r="G1531" s="57" t="s">
        <v>1406</v>
      </c>
      <c r="H1531" s="58">
        <v>500000</v>
      </c>
      <c r="I1531" s="221"/>
      <c r="J1531" s="87"/>
      <c r="K1531" s="81">
        <f t="shared" si="25"/>
        <v>500000</v>
      </c>
      <c r="L1531" s="400" t="s">
        <v>2889</v>
      </c>
    </row>
    <row r="1532" spans="1:13" ht="76.5" x14ac:dyDescent="0.35">
      <c r="A1532" s="78">
        <v>23020114</v>
      </c>
      <c r="B1532" s="436" t="s">
        <v>2891</v>
      </c>
      <c r="C1532" s="78">
        <v>70451</v>
      </c>
      <c r="D1532" s="79">
        <v>150000010101</v>
      </c>
      <c r="E1532" s="80">
        <v>3101</v>
      </c>
      <c r="F1532" s="78">
        <v>10722000</v>
      </c>
      <c r="G1532" s="129" t="s">
        <v>1407</v>
      </c>
      <c r="H1532" s="81">
        <v>500000</v>
      </c>
      <c r="I1532" s="228"/>
      <c r="J1532" s="133"/>
      <c r="K1532" s="81">
        <f t="shared" si="25"/>
        <v>500000</v>
      </c>
      <c r="L1532" s="399" t="s">
        <v>2889</v>
      </c>
    </row>
    <row r="1533" spans="1:13" ht="51" x14ac:dyDescent="0.35">
      <c r="A1533" s="54">
        <v>23020114</v>
      </c>
      <c r="B1533" s="436" t="s">
        <v>2891</v>
      </c>
      <c r="C1533" s="54">
        <v>70451</v>
      </c>
      <c r="D1533" s="75">
        <v>150000010101</v>
      </c>
      <c r="E1533" s="56">
        <v>3101</v>
      </c>
      <c r="F1533" s="54">
        <v>10710900</v>
      </c>
      <c r="G1533" s="57" t="s">
        <v>1408</v>
      </c>
      <c r="H1533" s="58">
        <v>500000</v>
      </c>
      <c r="I1533" s="221"/>
      <c r="J1533" s="87"/>
      <c r="K1533" s="81">
        <f t="shared" si="25"/>
        <v>500000</v>
      </c>
      <c r="L1533" s="400" t="s">
        <v>2889</v>
      </c>
    </row>
    <row r="1534" spans="1:13" ht="51" x14ac:dyDescent="0.35">
      <c r="A1534" s="54">
        <v>23020114</v>
      </c>
      <c r="B1534" s="436" t="s">
        <v>2891</v>
      </c>
      <c r="C1534" s="54">
        <v>70451</v>
      </c>
      <c r="D1534" s="75">
        <v>150000010101</v>
      </c>
      <c r="E1534" s="56">
        <v>3101</v>
      </c>
      <c r="F1534" s="54">
        <v>10720500</v>
      </c>
      <c r="G1534" s="57" t="s">
        <v>1409</v>
      </c>
      <c r="H1534" s="58">
        <v>500000</v>
      </c>
      <c r="I1534" s="221"/>
      <c r="J1534" s="87"/>
      <c r="K1534" s="81">
        <f t="shared" si="25"/>
        <v>500000</v>
      </c>
      <c r="L1534" s="400" t="s">
        <v>2889</v>
      </c>
    </row>
    <row r="1535" spans="1:13" ht="51" x14ac:dyDescent="0.35">
      <c r="A1535" s="54">
        <v>23020114</v>
      </c>
      <c r="B1535" s="436" t="s">
        <v>2891</v>
      </c>
      <c r="C1535" s="54">
        <v>70451</v>
      </c>
      <c r="D1535" s="75">
        <v>150000010101</v>
      </c>
      <c r="E1535" s="56">
        <v>3101</v>
      </c>
      <c r="F1535" s="54">
        <v>10720500</v>
      </c>
      <c r="G1535" s="57" t="s">
        <v>1410</v>
      </c>
      <c r="H1535" s="58">
        <v>500000</v>
      </c>
      <c r="I1535" s="221"/>
      <c r="J1535" s="87"/>
      <c r="K1535" s="81">
        <f t="shared" si="25"/>
        <v>500000</v>
      </c>
      <c r="L1535" s="400" t="s">
        <v>2889</v>
      </c>
    </row>
    <row r="1536" spans="1:13" ht="76.5" x14ac:dyDescent="0.35">
      <c r="A1536" s="54">
        <v>23020114</v>
      </c>
      <c r="B1536" s="436" t="s">
        <v>2891</v>
      </c>
      <c r="C1536" s="54">
        <v>70451</v>
      </c>
      <c r="D1536" s="75">
        <v>150000010101</v>
      </c>
      <c r="E1536" s="56">
        <v>3101</v>
      </c>
      <c r="F1536" s="54">
        <v>10711000</v>
      </c>
      <c r="G1536" s="57" t="s">
        <v>1411</v>
      </c>
      <c r="H1536" s="58">
        <v>500000</v>
      </c>
      <c r="I1536" s="221"/>
      <c r="J1536" s="87"/>
      <c r="K1536" s="81">
        <f t="shared" si="25"/>
        <v>500000</v>
      </c>
      <c r="L1536" s="400" t="s">
        <v>2889</v>
      </c>
    </row>
    <row r="1537" spans="1:12" ht="76.5" x14ac:dyDescent="0.35">
      <c r="A1537" s="54">
        <v>23020114</v>
      </c>
      <c r="B1537" s="436" t="s">
        <v>2891</v>
      </c>
      <c r="C1537" s="54">
        <v>70451</v>
      </c>
      <c r="D1537" s="75">
        <v>150000010101</v>
      </c>
      <c r="E1537" s="56">
        <v>3101</v>
      </c>
      <c r="F1537" s="54">
        <v>10711000</v>
      </c>
      <c r="G1537" s="57" t="s">
        <v>1412</v>
      </c>
      <c r="H1537" s="58">
        <v>500000</v>
      </c>
      <c r="I1537" s="221"/>
      <c r="J1537" s="87"/>
      <c r="K1537" s="81">
        <f t="shared" si="25"/>
        <v>500000</v>
      </c>
      <c r="L1537" s="400" t="s">
        <v>2889</v>
      </c>
    </row>
    <row r="1538" spans="1:12" ht="76.5" x14ac:dyDescent="0.35">
      <c r="A1538" s="54">
        <v>23020114</v>
      </c>
      <c r="B1538" s="436" t="s">
        <v>2891</v>
      </c>
      <c r="C1538" s="54">
        <v>70451</v>
      </c>
      <c r="D1538" s="75">
        <v>150000010101</v>
      </c>
      <c r="E1538" s="56">
        <v>3101</v>
      </c>
      <c r="F1538" s="54">
        <v>10711000</v>
      </c>
      <c r="G1538" s="57" t="s">
        <v>1413</v>
      </c>
      <c r="H1538" s="58">
        <v>500000</v>
      </c>
      <c r="I1538" s="221"/>
      <c r="J1538" s="87"/>
      <c r="K1538" s="81">
        <f t="shared" si="25"/>
        <v>500000</v>
      </c>
      <c r="L1538" s="400" t="s">
        <v>2889</v>
      </c>
    </row>
    <row r="1539" spans="1:12" ht="76.5" x14ac:dyDescent="0.35">
      <c r="A1539" s="54">
        <v>23020114</v>
      </c>
      <c r="B1539" s="436" t="s">
        <v>2891</v>
      </c>
      <c r="C1539" s="54">
        <v>70451</v>
      </c>
      <c r="D1539" s="75">
        <v>150000010101</v>
      </c>
      <c r="E1539" s="56">
        <v>3101</v>
      </c>
      <c r="F1539" s="54">
        <v>10711000</v>
      </c>
      <c r="G1539" s="57" t="s">
        <v>1414</v>
      </c>
      <c r="H1539" s="58">
        <v>500000</v>
      </c>
      <c r="I1539" s="221"/>
      <c r="J1539" s="87"/>
      <c r="K1539" s="81">
        <f t="shared" si="25"/>
        <v>500000</v>
      </c>
      <c r="L1539" s="400" t="s">
        <v>2889</v>
      </c>
    </row>
    <row r="1540" spans="1:12" ht="76.5" x14ac:dyDescent="0.35">
      <c r="A1540" s="54">
        <v>23020114</v>
      </c>
      <c r="B1540" s="436" t="s">
        <v>2891</v>
      </c>
      <c r="C1540" s="54">
        <v>70451</v>
      </c>
      <c r="D1540" s="75">
        <v>150000010101</v>
      </c>
      <c r="E1540" s="56">
        <v>3101</v>
      </c>
      <c r="F1540" s="54">
        <v>10711000</v>
      </c>
      <c r="G1540" s="57" t="s">
        <v>1415</v>
      </c>
      <c r="H1540" s="58">
        <v>500000</v>
      </c>
      <c r="I1540" s="221"/>
      <c r="J1540" s="87"/>
      <c r="K1540" s="81">
        <f t="shared" si="25"/>
        <v>500000</v>
      </c>
      <c r="L1540" s="400" t="s">
        <v>2889</v>
      </c>
    </row>
    <row r="1541" spans="1:12" ht="51" x14ac:dyDescent="0.35">
      <c r="A1541" s="54">
        <v>23020114</v>
      </c>
      <c r="B1541" s="436" t="s">
        <v>2891</v>
      </c>
      <c r="C1541" s="54">
        <v>70451</v>
      </c>
      <c r="D1541" s="75">
        <v>150000010101</v>
      </c>
      <c r="E1541" s="56">
        <v>3101</v>
      </c>
      <c r="F1541" s="54">
        <v>10711000</v>
      </c>
      <c r="G1541" s="57" t="s">
        <v>1416</v>
      </c>
      <c r="H1541" s="58">
        <v>500000</v>
      </c>
      <c r="I1541" s="221"/>
      <c r="J1541" s="87"/>
      <c r="K1541" s="81">
        <f t="shared" si="25"/>
        <v>500000</v>
      </c>
      <c r="L1541" s="400" t="s">
        <v>2889</v>
      </c>
    </row>
    <row r="1542" spans="1:12" ht="51" x14ac:dyDescent="0.35">
      <c r="A1542" s="54">
        <v>23020114</v>
      </c>
      <c r="B1542" s="436" t="s">
        <v>2891</v>
      </c>
      <c r="C1542" s="54">
        <v>70451</v>
      </c>
      <c r="D1542" s="75">
        <v>90000010103</v>
      </c>
      <c r="E1542" s="56">
        <v>3101</v>
      </c>
      <c r="F1542" s="54">
        <v>10711000</v>
      </c>
      <c r="G1542" s="57" t="s">
        <v>1417</v>
      </c>
      <c r="H1542" s="58">
        <v>500000</v>
      </c>
      <c r="I1542" s="221"/>
      <c r="J1542" s="87"/>
      <c r="K1542" s="81">
        <f t="shared" si="25"/>
        <v>500000</v>
      </c>
      <c r="L1542" s="400" t="s">
        <v>2889</v>
      </c>
    </row>
    <row r="1543" spans="1:12" ht="76.5" x14ac:dyDescent="0.35">
      <c r="A1543" s="54">
        <v>23020114</v>
      </c>
      <c r="B1543" s="436" t="s">
        <v>2891</v>
      </c>
      <c r="C1543" s="54">
        <v>70451</v>
      </c>
      <c r="D1543" s="75">
        <v>150000010101</v>
      </c>
      <c r="E1543" s="56">
        <v>3101</v>
      </c>
      <c r="F1543" s="54">
        <v>10711000</v>
      </c>
      <c r="G1543" s="57" t="s">
        <v>1418</v>
      </c>
      <c r="H1543" s="58">
        <v>500000</v>
      </c>
      <c r="I1543" s="221"/>
      <c r="J1543" s="87"/>
      <c r="K1543" s="81">
        <f t="shared" si="25"/>
        <v>500000</v>
      </c>
      <c r="L1543" s="400" t="s">
        <v>2889</v>
      </c>
    </row>
    <row r="1544" spans="1:12" ht="51" x14ac:dyDescent="0.35">
      <c r="A1544" s="54">
        <v>23020114</v>
      </c>
      <c r="B1544" s="436" t="s">
        <v>2891</v>
      </c>
      <c r="C1544" s="54">
        <v>70451</v>
      </c>
      <c r="D1544" s="75">
        <v>150000010101</v>
      </c>
      <c r="E1544" s="56">
        <v>3101</v>
      </c>
      <c r="F1544" s="54">
        <v>10711000</v>
      </c>
      <c r="G1544" s="57" t="s">
        <v>1419</v>
      </c>
      <c r="H1544" s="58">
        <v>500000</v>
      </c>
      <c r="I1544" s="221"/>
      <c r="J1544" s="87"/>
      <c r="K1544" s="81">
        <f t="shared" si="25"/>
        <v>500000</v>
      </c>
      <c r="L1544" s="400" t="s">
        <v>2889</v>
      </c>
    </row>
    <row r="1545" spans="1:12" ht="51" x14ac:dyDescent="0.35">
      <c r="A1545" s="54">
        <v>23020114</v>
      </c>
      <c r="B1545" s="436" t="s">
        <v>2891</v>
      </c>
      <c r="C1545" s="54">
        <v>70451</v>
      </c>
      <c r="D1545" s="75">
        <v>150000010101</v>
      </c>
      <c r="E1545" s="56">
        <v>3101</v>
      </c>
      <c r="F1545" s="54">
        <v>10711200</v>
      </c>
      <c r="G1545" s="57" t="s">
        <v>1420</v>
      </c>
      <c r="H1545" s="58">
        <v>500000</v>
      </c>
      <c r="I1545" s="221"/>
      <c r="J1545" s="87"/>
      <c r="K1545" s="81">
        <f t="shared" si="25"/>
        <v>500000</v>
      </c>
      <c r="L1545" s="400" t="s">
        <v>2889</v>
      </c>
    </row>
    <row r="1546" spans="1:12" ht="51" x14ac:dyDescent="0.35">
      <c r="A1546" s="54">
        <v>23020114</v>
      </c>
      <c r="B1546" s="436" t="s">
        <v>2891</v>
      </c>
      <c r="C1546" s="54">
        <v>70451</v>
      </c>
      <c r="D1546" s="75">
        <v>150000010101</v>
      </c>
      <c r="E1546" s="56">
        <v>3101</v>
      </c>
      <c r="F1546" s="54">
        <v>10720600</v>
      </c>
      <c r="G1546" s="57" t="s">
        <v>1421</v>
      </c>
      <c r="H1546" s="58">
        <v>5000000</v>
      </c>
      <c r="I1546" s="221"/>
      <c r="J1546" s="87"/>
      <c r="K1546" s="81">
        <f t="shared" si="25"/>
        <v>5000000</v>
      </c>
      <c r="L1546" s="400" t="s">
        <v>2889</v>
      </c>
    </row>
    <row r="1547" spans="1:12" ht="51" x14ac:dyDescent="0.35">
      <c r="A1547" s="54">
        <v>23020114</v>
      </c>
      <c r="B1547" s="436" t="s">
        <v>2891</v>
      </c>
      <c r="C1547" s="54">
        <v>70451</v>
      </c>
      <c r="D1547" s="75">
        <v>150000010101</v>
      </c>
      <c r="E1547" s="56">
        <v>3101</v>
      </c>
      <c r="F1547" s="54">
        <v>10720600</v>
      </c>
      <c r="G1547" s="57" t="s">
        <v>1422</v>
      </c>
      <c r="H1547" s="58">
        <v>500000</v>
      </c>
      <c r="I1547" s="221"/>
      <c r="J1547" s="87"/>
      <c r="K1547" s="81">
        <f t="shared" si="25"/>
        <v>500000</v>
      </c>
      <c r="L1547" s="400" t="s">
        <v>2889</v>
      </c>
    </row>
    <row r="1548" spans="1:12" ht="76.5" x14ac:dyDescent="0.35">
      <c r="A1548" s="54">
        <v>23020114</v>
      </c>
      <c r="B1548" s="436" t="s">
        <v>2891</v>
      </c>
      <c r="C1548" s="54">
        <v>70451</v>
      </c>
      <c r="D1548" s="75">
        <v>90000010103</v>
      </c>
      <c r="E1548" s="56">
        <v>3101</v>
      </c>
      <c r="F1548" s="54">
        <v>10720400</v>
      </c>
      <c r="G1548" s="57" t="s">
        <v>1423</v>
      </c>
      <c r="H1548" s="58">
        <v>500000</v>
      </c>
      <c r="I1548" s="221"/>
      <c r="J1548" s="87"/>
      <c r="K1548" s="81">
        <f t="shared" si="25"/>
        <v>500000</v>
      </c>
      <c r="L1548" s="400" t="s">
        <v>2889</v>
      </c>
    </row>
    <row r="1549" spans="1:12" ht="76.5" x14ac:dyDescent="0.35">
      <c r="A1549" s="78">
        <v>23020114</v>
      </c>
      <c r="B1549" s="436" t="s">
        <v>2891</v>
      </c>
      <c r="C1549" s="78">
        <v>70451</v>
      </c>
      <c r="D1549" s="79">
        <v>150000010101</v>
      </c>
      <c r="E1549" s="80">
        <v>3101</v>
      </c>
      <c r="F1549" s="78">
        <v>10720500</v>
      </c>
      <c r="G1549" s="129" t="s">
        <v>1424</v>
      </c>
      <c r="H1549" s="81">
        <v>500000</v>
      </c>
      <c r="I1549" s="228"/>
      <c r="J1549" s="133"/>
      <c r="K1549" s="81">
        <f t="shared" si="25"/>
        <v>500000</v>
      </c>
      <c r="L1549" s="399" t="s">
        <v>2889</v>
      </c>
    </row>
    <row r="1550" spans="1:12" ht="76.5" x14ac:dyDescent="0.35">
      <c r="A1550" s="54">
        <v>23020114</v>
      </c>
      <c r="B1550" s="436" t="s">
        <v>2891</v>
      </c>
      <c r="C1550" s="54">
        <v>70451</v>
      </c>
      <c r="D1550" s="75">
        <v>150000010101</v>
      </c>
      <c r="E1550" s="56">
        <v>3101</v>
      </c>
      <c r="F1550" s="54">
        <v>10711000</v>
      </c>
      <c r="G1550" s="57" t="s">
        <v>1425</v>
      </c>
      <c r="H1550" s="58">
        <v>500000</v>
      </c>
      <c r="I1550" s="221"/>
      <c r="J1550" s="87"/>
      <c r="K1550" s="58">
        <f t="shared" si="25"/>
        <v>500000</v>
      </c>
      <c r="L1550" s="400" t="s">
        <v>2889</v>
      </c>
    </row>
    <row r="1551" spans="1:12" ht="51" hidden="1" x14ac:dyDescent="0.35">
      <c r="A1551" s="23">
        <v>23020114</v>
      </c>
      <c r="B1551" s="436" t="s">
        <v>2891</v>
      </c>
      <c r="C1551" s="23">
        <v>70451</v>
      </c>
      <c r="D1551" s="46">
        <v>150000010101</v>
      </c>
      <c r="E1551" s="25">
        <v>3101</v>
      </c>
      <c r="F1551" s="23">
        <v>10712300</v>
      </c>
      <c r="G1551" s="26" t="s">
        <v>1426</v>
      </c>
      <c r="H1551" s="39">
        <v>0</v>
      </c>
      <c r="I1551" s="220"/>
      <c r="J1551" s="41"/>
      <c r="K1551" s="39">
        <f t="shared" si="25"/>
        <v>0</v>
      </c>
      <c r="L1551" s="207"/>
    </row>
    <row r="1552" spans="1:12" ht="51" x14ac:dyDescent="0.35">
      <c r="A1552" s="54">
        <v>23020114</v>
      </c>
      <c r="B1552" s="436" t="s">
        <v>2891</v>
      </c>
      <c r="C1552" s="54">
        <v>70451</v>
      </c>
      <c r="D1552" s="75">
        <v>150000010101</v>
      </c>
      <c r="E1552" s="56">
        <v>3101</v>
      </c>
      <c r="F1552" s="54">
        <v>10712300</v>
      </c>
      <c r="G1552" s="57" t="s">
        <v>1427</v>
      </c>
      <c r="H1552" s="58">
        <v>500000</v>
      </c>
      <c r="I1552" s="221"/>
      <c r="J1552" s="87"/>
      <c r="K1552" s="58">
        <f t="shared" ref="K1552:K1615" si="26">SUM(H1552,J1552)</f>
        <v>500000</v>
      </c>
      <c r="L1552" s="400" t="s">
        <v>2889</v>
      </c>
    </row>
    <row r="1553" spans="1:13" ht="51" x14ac:dyDescent="0.35">
      <c r="A1553" s="54">
        <v>23020114</v>
      </c>
      <c r="B1553" s="436" t="s">
        <v>2891</v>
      </c>
      <c r="C1553" s="54">
        <v>70451</v>
      </c>
      <c r="D1553" s="75">
        <v>150000010101</v>
      </c>
      <c r="E1553" s="56">
        <v>3101</v>
      </c>
      <c r="F1553" s="54">
        <v>10720500</v>
      </c>
      <c r="G1553" s="57" t="s">
        <v>1428</v>
      </c>
      <c r="H1553" s="58">
        <v>500000</v>
      </c>
      <c r="I1553" s="221"/>
      <c r="J1553" s="87"/>
      <c r="K1553" s="58">
        <f t="shared" si="26"/>
        <v>500000</v>
      </c>
      <c r="L1553" s="400" t="s">
        <v>2889</v>
      </c>
    </row>
    <row r="1554" spans="1:13" ht="76.5" x14ac:dyDescent="0.35">
      <c r="A1554" s="54">
        <v>23020114</v>
      </c>
      <c r="B1554" s="436" t="s">
        <v>2891</v>
      </c>
      <c r="C1554" s="54">
        <v>70451</v>
      </c>
      <c r="D1554" s="75">
        <v>150000010101</v>
      </c>
      <c r="E1554" s="56">
        <v>3101</v>
      </c>
      <c r="F1554" s="54">
        <v>10720500</v>
      </c>
      <c r="G1554" s="57" t="s">
        <v>1429</v>
      </c>
      <c r="H1554" s="58">
        <v>500000</v>
      </c>
      <c r="I1554" s="221"/>
      <c r="J1554" s="87"/>
      <c r="K1554" s="58">
        <f t="shared" si="26"/>
        <v>500000</v>
      </c>
      <c r="L1554" s="400" t="s">
        <v>2889</v>
      </c>
    </row>
    <row r="1555" spans="1:13" ht="51" x14ac:dyDescent="0.35">
      <c r="A1555" s="54">
        <v>23020114</v>
      </c>
      <c r="B1555" s="436" t="s">
        <v>2891</v>
      </c>
      <c r="C1555" s="54">
        <v>70451</v>
      </c>
      <c r="D1555" s="75">
        <v>150000010101</v>
      </c>
      <c r="E1555" s="56">
        <v>3101</v>
      </c>
      <c r="F1555" s="54">
        <v>10720500</v>
      </c>
      <c r="G1555" s="57" t="s">
        <v>1430</v>
      </c>
      <c r="H1555" s="58">
        <v>500000</v>
      </c>
      <c r="I1555" s="221"/>
      <c r="J1555" s="87"/>
      <c r="K1555" s="58">
        <f t="shared" si="26"/>
        <v>500000</v>
      </c>
      <c r="L1555" s="400" t="s">
        <v>2889</v>
      </c>
    </row>
    <row r="1556" spans="1:13" ht="76.5" x14ac:dyDescent="0.35">
      <c r="A1556" s="54">
        <v>23020114</v>
      </c>
      <c r="B1556" s="436" t="s">
        <v>2891</v>
      </c>
      <c r="C1556" s="54">
        <v>70451</v>
      </c>
      <c r="D1556" s="75">
        <v>150000010101</v>
      </c>
      <c r="E1556" s="56">
        <v>3101</v>
      </c>
      <c r="F1556" s="54">
        <v>10720500</v>
      </c>
      <c r="G1556" s="57" t="s">
        <v>1431</v>
      </c>
      <c r="H1556" s="58">
        <v>500000</v>
      </c>
      <c r="I1556" s="221"/>
      <c r="J1556" s="87"/>
      <c r="K1556" s="58">
        <f t="shared" si="26"/>
        <v>500000</v>
      </c>
      <c r="L1556" s="400" t="s">
        <v>2889</v>
      </c>
    </row>
    <row r="1557" spans="1:13" ht="51" x14ac:dyDescent="0.35">
      <c r="A1557" s="54">
        <v>23020114</v>
      </c>
      <c r="B1557" s="436" t="s">
        <v>2891</v>
      </c>
      <c r="C1557" s="54">
        <v>70451</v>
      </c>
      <c r="D1557" s="75">
        <v>150000010101</v>
      </c>
      <c r="E1557" s="56">
        <v>3101</v>
      </c>
      <c r="F1557" s="54">
        <v>10720500</v>
      </c>
      <c r="G1557" s="57" t="s">
        <v>1432</v>
      </c>
      <c r="H1557" s="58">
        <v>500000</v>
      </c>
      <c r="I1557" s="221"/>
      <c r="J1557" s="87"/>
      <c r="K1557" s="58">
        <f t="shared" si="26"/>
        <v>500000</v>
      </c>
      <c r="L1557" s="400" t="s">
        <v>2889</v>
      </c>
    </row>
    <row r="1558" spans="1:13" ht="51" x14ac:dyDescent="0.35">
      <c r="A1558" s="54">
        <v>23020114</v>
      </c>
      <c r="B1558" s="436" t="s">
        <v>2891</v>
      </c>
      <c r="C1558" s="54">
        <v>70451</v>
      </c>
      <c r="D1558" s="75">
        <v>150000010101</v>
      </c>
      <c r="E1558" s="56">
        <v>3101</v>
      </c>
      <c r="F1558" s="54">
        <v>10720500</v>
      </c>
      <c r="G1558" s="57" t="s">
        <v>1433</v>
      </c>
      <c r="H1558" s="58">
        <v>500000</v>
      </c>
      <c r="I1558" s="221"/>
      <c r="J1558" s="87"/>
      <c r="K1558" s="58">
        <f t="shared" si="26"/>
        <v>500000</v>
      </c>
      <c r="L1558" s="400" t="s">
        <v>2889</v>
      </c>
    </row>
    <row r="1559" spans="1:13" ht="51" x14ac:dyDescent="0.35">
      <c r="A1559" s="54">
        <v>23020114</v>
      </c>
      <c r="B1559" s="436" t="s">
        <v>2891</v>
      </c>
      <c r="C1559" s="54">
        <v>70451</v>
      </c>
      <c r="D1559" s="75">
        <v>150000010101</v>
      </c>
      <c r="E1559" s="56">
        <v>3101</v>
      </c>
      <c r="F1559" s="54">
        <v>10720500</v>
      </c>
      <c r="G1559" s="57" t="s">
        <v>1434</v>
      </c>
      <c r="H1559" s="58">
        <v>500000</v>
      </c>
      <c r="I1559" s="221"/>
      <c r="J1559" s="87"/>
      <c r="K1559" s="58">
        <f t="shared" si="26"/>
        <v>500000</v>
      </c>
      <c r="L1559" s="400" t="s">
        <v>2889</v>
      </c>
    </row>
    <row r="1560" spans="1:13" ht="51" x14ac:dyDescent="0.35">
      <c r="A1560" s="54">
        <v>23020114</v>
      </c>
      <c r="B1560" s="436" t="s">
        <v>2891</v>
      </c>
      <c r="C1560" s="54">
        <v>70451</v>
      </c>
      <c r="D1560" s="75">
        <v>150000010101</v>
      </c>
      <c r="E1560" s="56">
        <v>3101</v>
      </c>
      <c r="F1560" s="54">
        <v>10720500</v>
      </c>
      <c r="G1560" s="57" t="s">
        <v>1435</v>
      </c>
      <c r="H1560" s="58">
        <v>500000</v>
      </c>
      <c r="I1560" s="221"/>
      <c r="J1560" s="87"/>
      <c r="K1560" s="58">
        <f t="shared" si="26"/>
        <v>500000</v>
      </c>
      <c r="L1560" s="400" t="s">
        <v>2889</v>
      </c>
      <c r="M1560" s="127"/>
    </row>
    <row r="1561" spans="1:13" ht="102" x14ac:dyDescent="0.35">
      <c r="A1561" s="54">
        <v>23020114</v>
      </c>
      <c r="B1561" s="436" t="s">
        <v>2891</v>
      </c>
      <c r="C1561" s="54">
        <v>70451</v>
      </c>
      <c r="D1561" s="75">
        <v>150000010101</v>
      </c>
      <c r="E1561" s="56">
        <v>3101</v>
      </c>
      <c r="F1561" s="54">
        <v>10711000</v>
      </c>
      <c r="G1561" s="86" t="s">
        <v>2040</v>
      </c>
      <c r="H1561" s="58">
        <v>500000</v>
      </c>
      <c r="I1561" s="221"/>
      <c r="J1561" s="87"/>
      <c r="K1561" s="58">
        <f t="shared" si="26"/>
        <v>500000</v>
      </c>
      <c r="L1561" s="400" t="s">
        <v>2889</v>
      </c>
    </row>
    <row r="1562" spans="1:13" ht="51" x14ac:dyDescent="0.35">
      <c r="A1562" s="78">
        <v>23020114</v>
      </c>
      <c r="B1562" s="436" t="s">
        <v>2891</v>
      </c>
      <c r="C1562" s="78">
        <v>70451</v>
      </c>
      <c r="D1562" s="79">
        <v>150000010101</v>
      </c>
      <c r="E1562" s="80">
        <v>3101</v>
      </c>
      <c r="F1562" s="78">
        <v>10720400</v>
      </c>
      <c r="G1562" s="129" t="s">
        <v>1436</v>
      </c>
      <c r="H1562" s="81">
        <v>500000</v>
      </c>
      <c r="I1562" s="228"/>
      <c r="J1562" s="133"/>
      <c r="K1562" s="81">
        <f t="shared" si="26"/>
        <v>500000</v>
      </c>
      <c r="L1562" s="399" t="s">
        <v>2889</v>
      </c>
    </row>
    <row r="1563" spans="1:13" ht="76.5" x14ac:dyDescent="0.35">
      <c r="A1563" s="54">
        <v>23020114</v>
      </c>
      <c r="B1563" s="436" t="s">
        <v>2891</v>
      </c>
      <c r="C1563" s="54">
        <v>70451</v>
      </c>
      <c r="D1563" s="75">
        <v>150000010101</v>
      </c>
      <c r="E1563" s="56">
        <v>3101</v>
      </c>
      <c r="F1563" s="54">
        <v>10731900</v>
      </c>
      <c r="G1563" s="57" t="s">
        <v>1437</v>
      </c>
      <c r="H1563" s="58">
        <v>500000</v>
      </c>
      <c r="I1563" s="221"/>
      <c r="J1563" s="87"/>
      <c r="K1563" s="58">
        <f t="shared" si="26"/>
        <v>500000</v>
      </c>
      <c r="L1563" s="400" t="s">
        <v>2889</v>
      </c>
    </row>
    <row r="1564" spans="1:13" ht="76.5" x14ac:dyDescent="0.35">
      <c r="A1564" s="54">
        <v>23020114</v>
      </c>
      <c r="B1564" s="436" t="s">
        <v>2891</v>
      </c>
      <c r="C1564" s="54">
        <v>70451</v>
      </c>
      <c r="D1564" s="75">
        <v>150000010101</v>
      </c>
      <c r="E1564" s="56">
        <v>3101</v>
      </c>
      <c r="F1564" s="54">
        <v>10720400</v>
      </c>
      <c r="G1564" s="57" t="s">
        <v>1438</v>
      </c>
      <c r="H1564" s="58">
        <v>500000</v>
      </c>
      <c r="I1564" s="221"/>
      <c r="J1564" s="87"/>
      <c r="K1564" s="58">
        <f t="shared" si="26"/>
        <v>500000</v>
      </c>
      <c r="L1564" s="400" t="s">
        <v>2889</v>
      </c>
    </row>
    <row r="1565" spans="1:13" ht="76.5" x14ac:dyDescent="0.35">
      <c r="A1565" s="54">
        <v>23020114</v>
      </c>
      <c r="B1565" s="436" t="s">
        <v>2891</v>
      </c>
      <c r="C1565" s="54">
        <v>70451</v>
      </c>
      <c r="D1565" s="75">
        <v>150000010101</v>
      </c>
      <c r="E1565" s="56">
        <v>3101</v>
      </c>
      <c r="F1565" s="54">
        <v>10731900</v>
      </c>
      <c r="G1565" s="57" t="s">
        <v>1439</v>
      </c>
      <c r="H1565" s="58">
        <v>500000</v>
      </c>
      <c r="I1565" s="221"/>
      <c r="J1565" s="87"/>
      <c r="K1565" s="58">
        <f t="shared" si="26"/>
        <v>500000</v>
      </c>
      <c r="L1565" s="400" t="s">
        <v>2889</v>
      </c>
    </row>
    <row r="1566" spans="1:13" ht="76.5" x14ac:dyDescent="0.35">
      <c r="A1566" s="54">
        <v>23020114</v>
      </c>
      <c r="B1566" s="436" t="s">
        <v>2891</v>
      </c>
      <c r="C1566" s="54">
        <v>70451</v>
      </c>
      <c r="D1566" s="75">
        <v>150000010101</v>
      </c>
      <c r="E1566" s="56">
        <v>3101</v>
      </c>
      <c r="F1566" s="54">
        <v>10731900</v>
      </c>
      <c r="G1566" s="57" t="s">
        <v>1440</v>
      </c>
      <c r="H1566" s="58">
        <v>500000</v>
      </c>
      <c r="I1566" s="221"/>
      <c r="J1566" s="87"/>
      <c r="K1566" s="58">
        <f t="shared" si="26"/>
        <v>500000</v>
      </c>
      <c r="L1566" s="400" t="s">
        <v>2889</v>
      </c>
    </row>
    <row r="1567" spans="1:13" ht="76.5" x14ac:dyDescent="0.35">
      <c r="A1567" s="54">
        <v>23020114</v>
      </c>
      <c r="B1567" s="436" t="s">
        <v>2891</v>
      </c>
      <c r="C1567" s="54">
        <v>70451</v>
      </c>
      <c r="D1567" s="75">
        <v>150000010101</v>
      </c>
      <c r="E1567" s="56">
        <v>3101</v>
      </c>
      <c r="F1567" s="54">
        <v>10711000</v>
      </c>
      <c r="G1567" s="57" t="s">
        <v>1441</v>
      </c>
      <c r="H1567" s="58">
        <v>500000</v>
      </c>
      <c r="I1567" s="221"/>
      <c r="J1567" s="87"/>
      <c r="K1567" s="58">
        <f t="shared" si="26"/>
        <v>500000</v>
      </c>
      <c r="L1567" s="400" t="s">
        <v>2889</v>
      </c>
    </row>
    <row r="1568" spans="1:13" ht="51" x14ac:dyDescent="0.35">
      <c r="A1568" s="54">
        <v>23020114</v>
      </c>
      <c r="B1568" s="436" t="s">
        <v>2891</v>
      </c>
      <c r="C1568" s="54">
        <v>70451</v>
      </c>
      <c r="D1568" s="75">
        <v>150000010101</v>
      </c>
      <c r="E1568" s="56">
        <v>3101</v>
      </c>
      <c r="F1568" s="54">
        <v>10722000</v>
      </c>
      <c r="G1568" s="57" t="s">
        <v>1442</v>
      </c>
      <c r="H1568" s="58">
        <v>500000</v>
      </c>
      <c r="I1568" s="221"/>
      <c r="J1568" s="87"/>
      <c r="K1568" s="58">
        <f t="shared" si="26"/>
        <v>500000</v>
      </c>
      <c r="L1568" s="400" t="s">
        <v>2889</v>
      </c>
    </row>
    <row r="1569" spans="1:23" ht="76.5" x14ac:dyDescent="0.35">
      <c r="A1569" s="54">
        <v>23020114</v>
      </c>
      <c r="B1569" s="436" t="s">
        <v>2891</v>
      </c>
      <c r="C1569" s="54">
        <v>70451</v>
      </c>
      <c r="D1569" s="75">
        <v>150000010101</v>
      </c>
      <c r="E1569" s="56">
        <v>3101</v>
      </c>
      <c r="F1569" s="54">
        <v>10722000</v>
      </c>
      <c r="G1569" s="57" t="s">
        <v>1443</v>
      </c>
      <c r="H1569" s="58">
        <v>500000</v>
      </c>
      <c r="I1569" s="221"/>
      <c r="J1569" s="87"/>
      <c r="K1569" s="58">
        <f t="shared" si="26"/>
        <v>500000</v>
      </c>
      <c r="L1569" s="400" t="s">
        <v>2889</v>
      </c>
    </row>
    <row r="1570" spans="1:23" ht="51" x14ac:dyDescent="0.35">
      <c r="A1570" s="54">
        <v>23020114</v>
      </c>
      <c r="B1570" s="436" t="s">
        <v>2891</v>
      </c>
      <c r="C1570" s="54">
        <v>70451</v>
      </c>
      <c r="D1570" s="75">
        <v>150000010101</v>
      </c>
      <c r="E1570" s="56">
        <v>3101</v>
      </c>
      <c r="F1570" s="54">
        <v>10720500</v>
      </c>
      <c r="G1570" s="57" t="s">
        <v>1444</v>
      </c>
      <c r="H1570" s="58">
        <v>500000</v>
      </c>
      <c r="I1570" s="221"/>
      <c r="J1570" s="87"/>
      <c r="K1570" s="58">
        <f t="shared" si="26"/>
        <v>500000</v>
      </c>
      <c r="L1570" s="400" t="s">
        <v>2889</v>
      </c>
    </row>
    <row r="1571" spans="1:23" ht="76.5" x14ac:dyDescent="0.35">
      <c r="A1571" s="155">
        <v>23020114</v>
      </c>
      <c r="B1571" s="436" t="s">
        <v>2891</v>
      </c>
      <c r="C1571" s="155">
        <v>70451</v>
      </c>
      <c r="D1571" s="156">
        <v>150000010101</v>
      </c>
      <c r="E1571" s="157">
        <v>3101</v>
      </c>
      <c r="F1571" s="155">
        <v>10720500</v>
      </c>
      <c r="G1571" s="158" t="s">
        <v>1445</v>
      </c>
      <c r="H1571" s="116">
        <v>149794326.22999999</v>
      </c>
      <c r="I1571" s="221">
        <v>231041352.72999999</v>
      </c>
      <c r="J1571" s="116">
        <v>250000000</v>
      </c>
      <c r="K1571" s="116">
        <f t="shared" si="26"/>
        <v>399794326.23000002</v>
      </c>
      <c r="L1571" s="405" t="s">
        <v>2647</v>
      </c>
      <c r="M1571" s="151"/>
      <c r="N1571" s="151"/>
      <c r="O1571" s="151"/>
      <c r="P1571" s="151"/>
      <c r="Q1571" s="151"/>
      <c r="R1571" s="151"/>
      <c r="S1571" s="151"/>
      <c r="T1571" s="151"/>
      <c r="U1571" s="151"/>
      <c r="V1571" s="151"/>
      <c r="W1571" s="151"/>
    </row>
    <row r="1572" spans="1:23" ht="51" x14ac:dyDescent="0.35">
      <c r="A1572" s="54">
        <v>23020114</v>
      </c>
      <c r="B1572" s="436" t="s">
        <v>2891</v>
      </c>
      <c r="C1572" s="54">
        <v>70451</v>
      </c>
      <c r="D1572" s="75">
        <v>150000010101</v>
      </c>
      <c r="E1572" s="56">
        <v>3101</v>
      </c>
      <c r="F1572" s="54">
        <v>10720500</v>
      </c>
      <c r="G1572" s="57" t="s">
        <v>1446</v>
      </c>
      <c r="H1572" s="58">
        <v>500000</v>
      </c>
      <c r="I1572" s="221"/>
      <c r="J1572" s="87"/>
      <c r="K1572" s="58">
        <f t="shared" si="26"/>
        <v>500000</v>
      </c>
      <c r="L1572" s="400" t="s">
        <v>2889</v>
      </c>
    </row>
    <row r="1573" spans="1:23" ht="76.5" x14ac:dyDescent="0.35">
      <c r="A1573" s="54">
        <v>23020114</v>
      </c>
      <c r="B1573" s="436" t="s">
        <v>2891</v>
      </c>
      <c r="C1573" s="54">
        <v>70451</v>
      </c>
      <c r="D1573" s="75">
        <v>150000010101</v>
      </c>
      <c r="E1573" s="56">
        <v>3101</v>
      </c>
      <c r="F1573" s="54">
        <v>10731500</v>
      </c>
      <c r="G1573" s="86" t="s">
        <v>2041</v>
      </c>
      <c r="H1573" s="58">
        <v>500000</v>
      </c>
      <c r="I1573" s="221"/>
      <c r="J1573" s="87"/>
      <c r="K1573" s="58">
        <f t="shared" si="26"/>
        <v>500000</v>
      </c>
      <c r="L1573" s="400" t="s">
        <v>2889</v>
      </c>
    </row>
    <row r="1574" spans="1:23" ht="51" x14ac:dyDescent="0.35">
      <c r="A1574" s="78">
        <v>23020114</v>
      </c>
      <c r="B1574" s="436" t="s">
        <v>2891</v>
      </c>
      <c r="C1574" s="78">
        <v>70451</v>
      </c>
      <c r="D1574" s="79">
        <v>150000010101</v>
      </c>
      <c r="E1574" s="80">
        <v>3101</v>
      </c>
      <c r="F1574" s="78">
        <v>10731500</v>
      </c>
      <c r="G1574" s="129" t="s">
        <v>1447</v>
      </c>
      <c r="H1574" s="81">
        <v>500000</v>
      </c>
      <c r="I1574" s="228"/>
      <c r="J1574" s="133"/>
      <c r="K1574" s="81">
        <f t="shared" si="26"/>
        <v>500000</v>
      </c>
      <c r="L1574" s="399" t="s">
        <v>2889</v>
      </c>
      <c r="M1574" s="127"/>
    </row>
    <row r="1575" spans="1:23" ht="51" x14ac:dyDescent="0.35">
      <c r="A1575" s="54">
        <v>23020114</v>
      </c>
      <c r="B1575" s="436" t="s">
        <v>2891</v>
      </c>
      <c r="C1575" s="54">
        <v>70451</v>
      </c>
      <c r="D1575" s="75">
        <v>150000010101</v>
      </c>
      <c r="E1575" s="56">
        <v>3101</v>
      </c>
      <c r="F1575" s="54">
        <v>10731500</v>
      </c>
      <c r="G1575" s="57" t="s">
        <v>1448</v>
      </c>
      <c r="H1575" s="58">
        <v>500000</v>
      </c>
      <c r="I1575" s="221"/>
      <c r="J1575" s="87"/>
      <c r="K1575" s="58">
        <f t="shared" si="26"/>
        <v>500000</v>
      </c>
      <c r="L1575" s="400" t="s">
        <v>2889</v>
      </c>
    </row>
    <row r="1576" spans="1:23" ht="76.5" x14ac:dyDescent="0.35">
      <c r="A1576" s="54">
        <v>23020114</v>
      </c>
      <c r="B1576" s="436" t="s">
        <v>2891</v>
      </c>
      <c r="C1576" s="54">
        <v>70451</v>
      </c>
      <c r="D1576" s="75">
        <v>150000010101</v>
      </c>
      <c r="E1576" s="56">
        <v>3101</v>
      </c>
      <c r="F1576" s="54">
        <v>10711000</v>
      </c>
      <c r="G1576" s="57" t="s">
        <v>1449</v>
      </c>
      <c r="H1576" s="58">
        <v>500000</v>
      </c>
      <c r="I1576" s="221"/>
      <c r="J1576" s="87"/>
      <c r="K1576" s="58">
        <f t="shared" si="26"/>
        <v>500000</v>
      </c>
      <c r="L1576" s="400" t="s">
        <v>2889</v>
      </c>
    </row>
    <row r="1577" spans="1:23" ht="51" x14ac:dyDescent="0.35">
      <c r="A1577" s="54">
        <v>23020114</v>
      </c>
      <c r="B1577" s="436" t="s">
        <v>2891</v>
      </c>
      <c r="C1577" s="54">
        <v>70451</v>
      </c>
      <c r="D1577" s="75">
        <v>150000010101</v>
      </c>
      <c r="E1577" s="56">
        <v>3101</v>
      </c>
      <c r="F1577" s="54">
        <v>10720500</v>
      </c>
      <c r="G1577" s="57" t="s">
        <v>1450</v>
      </c>
      <c r="H1577" s="58">
        <v>500000</v>
      </c>
      <c r="I1577" s="221"/>
      <c r="J1577" s="87"/>
      <c r="K1577" s="58">
        <f t="shared" si="26"/>
        <v>500000</v>
      </c>
      <c r="L1577" s="400" t="s">
        <v>2889</v>
      </c>
    </row>
    <row r="1578" spans="1:23" ht="51" x14ac:dyDescent="0.35">
      <c r="A1578" s="54">
        <v>23020114</v>
      </c>
      <c r="B1578" s="436" t="s">
        <v>2891</v>
      </c>
      <c r="C1578" s="54">
        <v>70451</v>
      </c>
      <c r="D1578" s="75">
        <v>150000010101</v>
      </c>
      <c r="E1578" s="56">
        <v>3101</v>
      </c>
      <c r="F1578" s="54">
        <v>10720500</v>
      </c>
      <c r="G1578" s="57" t="s">
        <v>1451</v>
      </c>
      <c r="H1578" s="58">
        <v>500000</v>
      </c>
      <c r="I1578" s="221"/>
      <c r="J1578" s="58"/>
      <c r="K1578" s="58">
        <f t="shared" si="26"/>
        <v>500000</v>
      </c>
      <c r="L1578" s="400" t="s">
        <v>2889</v>
      </c>
    </row>
    <row r="1579" spans="1:23" ht="51" x14ac:dyDescent="0.35">
      <c r="A1579" s="54">
        <v>23020114</v>
      </c>
      <c r="B1579" s="436" t="s">
        <v>2891</v>
      </c>
      <c r="C1579" s="54">
        <v>70451</v>
      </c>
      <c r="D1579" s="75">
        <v>150000010101</v>
      </c>
      <c r="E1579" s="56">
        <v>3101</v>
      </c>
      <c r="F1579" s="54">
        <v>10720500</v>
      </c>
      <c r="G1579" s="57" t="s">
        <v>1452</v>
      </c>
      <c r="H1579" s="58">
        <v>500000</v>
      </c>
      <c r="I1579" s="221"/>
      <c r="J1579" s="87"/>
      <c r="K1579" s="58">
        <f t="shared" si="26"/>
        <v>500000</v>
      </c>
      <c r="L1579" s="400" t="s">
        <v>2889</v>
      </c>
    </row>
    <row r="1580" spans="1:23" ht="51" x14ac:dyDescent="0.35">
      <c r="A1580" s="54">
        <v>23020114</v>
      </c>
      <c r="B1580" s="436" t="s">
        <v>2891</v>
      </c>
      <c r="C1580" s="54">
        <v>70451</v>
      </c>
      <c r="D1580" s="75">
        <v>150000010101</v>
      </c>
      <c r="E1580" s="56">
        <v>3101</v>
      </c>
      <c r="F1580" s="54">
        <v>10711200</v>
      </c>
      <c r="G1580" s="57" t="s">
        <v>1453</v>
      </c>
      <c r="H1580" s="58">
        <v>500000</v>
      </c>
      <c r="I1580" s="221"/>
      <c r="J1580" s="87"/>
      <c r="K1580" s="58">
        <f t="shared" si="26"/>
        <v>500000</v>
      </c>
      <c r="L1580" s="400" t="s">
        <v>2889</v>
      </c>
    </row>
    <row r="1581" spans="1:23" ht="51" x14ac:dyDescent="0.35">
      <c r="A1581" s="54">
        <v>23020114</v>
      </c>
      <c r="B1581" s="436" t="s">
        <v>2891</v>
      </c>
      <c r="C1581" s="54">
        <v>70451</v>
      </c>
      <c r="D1581" s="75">
        <v>150000010101</v>
      </c>
      <c r="E1581" s="56">
        <v>3101</v>
      </c>
      <c r="F1581" s="54">
        <v>10710900</v>
      </c>
      <c r="G1581" s="57" t="s">
        <v>1454</v>
      </c>
      <c r="H1581" s="58">
        <v>500000</v>
      </c>
      <c r="I1581" s="221"/>
      <c r="J1581" s="87"/>
      <c r="K1581" s="58">
        <f t="shared" si="26"/>
        <v>500000</v>
      </c>
      <c r="L1581" s="400" t="s">
        <v>2889</v>
      </c>
    </row>
    <row r="1582" spans="1:23" ht="51" x14ac:dyDescent="0.35">
      <c r="A1582" s="54">
        <v>23020114</v>
      </c>
      <c r="B1582" s="436" t="s">
        <v>2891</v>
      </c>
      <c r="C1582" s="54">
        <v>70451</v>
      </c>
      <c r="D1582" s="75">
        <v>150000010101</v>
      </c>
      <c r="E1582" s="56">
        <v>3101</v>
      </c>
      <c r="F1582" s="54">
        <v>10710900</v>
      </c>
      <c r="G1582" s="57" t="s">
        <v>1455</v>
      </c>
      <c r="H1582" s="58">
        <v>500000</v>
      </c>
      <c r="I1582" s="221"/>
      <c r="J1582" s="87"/>
      <c r="K1582" s="58">
        <f t="shared" si="26"/>
        <v>500000</v>
      </c>
      <c r="L1582" s="400" t="s">
        <v>2889</v>
      </c>
    </row>
    <row r="1583" spans="1:23" ht="51" x14ac:dyDescent="0.35">
      <c r="A1583" s="54">
        <v>23020114</v>
      </c>
      <c r="B1583" s="436" t="s">
        <v>2891</v>
      </c>
      <c r="C1583" s="54">
        <v>70451</v>
      </c>
      <c r="D1583" s="75">
        <v>150000010101</v>
      </c>
      <c r="E1583" s="56">
        <v>3101</v>
      </c>
      <c r="F1583" s="54">
        <v>10730304</v>
      </c>
      <c r="G1583" s="57" t="s">
        <v>1456</v>
      </c>
      <c r="H1583" s="58">
        <v>10000000</v>
      </c>
      <c r="I1583" s="221"/>
      <c r="J1583" s="87">
        <v>-5000000</v>
      </c>
      <c r="K1583" s="58">
        <f t="shared" si="26"/>
        <v>5000000</v>
      </c>
      <c r="L1583" s="400" t="s">
        <v>2889</v>
      </c>
    </row>
    <row r="1584" spans="1:23" ht="51" x14ac:dyDescent="0.35">
      <c r="A1584" s="54">
        <v>23020114</v>
      </c>
      <c r="B1584" s="436" t="s">
        <v>2891</v>
      </c>
      <c r="C1584" s="54">
        <v>70451</v>
      </c>
      <c r="D1584" s="75">
        <v>150000010101</v>
      </c>
      <c r="E1584" s="56">
        <v>3101</v>
      </c>
      <c r="F1584" s="54">
        <v>10730100</v>
      </c>
      <c r="G1584" s="57" t="s">
        <v>1457</v>
      </c>
      <c r="H1584" s="58">
        <v>500000</v>
      </c>
      <c r="I1584" s="221"/>
      <c r="J1584" s="87"/>
      <c r="K1584" s="58">
        <f t="shared" si="26"/>
        <v>500000</v>
      </c>
      <c r="L1584" s="400" t="s">
        <v>2889</v>
      </c>
    </row>
    <row r="1585" spans="1:13" ht="102" x14ac:dyDescent="0.35">
      <c r="A1585" s="54">
        <v>23020114</v>
      </c>
      <c r="B1585" s="436" t="s">
        <v>2891</v>
      </c>
      <c r="C1585" s="54">
        <v>70451</v>
      </c>
      <c r="D1585" s="75">
        <v>150000010101</v>
      </c>
      <c r="E1585" s="56">
        <v>3101</v>
      </c>
      <c r="F1585" s="54">
        <v>10730100</v>
      </c>
      <c r="G1585" s="86" t="s">
        <v>2042</v>
      </c>
      <c r="H1585" s="58">
        <v>5000000</v>
      </c>
      <c r="I1585" s="221"/>
      <c r="J1585" s="87"/>
      <c r="K1585" s="58">
        <f t="shared" si="26"/>
        <v>5000000</v>
      </c>
      <c r="L1585" s="400" t="s">
        <v>2889</v>
      </c>
    </row>
    <row r="1586" spans="1:13" ht="76.5" x14ac:dyDescent="0.35">
      <c r="A1586" s="54">
        <v>23020114</v>
      </c>
      <c r="B1586" s="436" t="s">
        <v>2891</v>
      </c>
      <c r="C1586" s="54">
        <v>70451</v>
      </c>
      <c r="D1586" s="75">
        <v>150000010101</v>
      </c>
      <c r="E1586" s="56">
        <v>3101</v>
      </c>
      <c r="F1586" s="54">
        <v>10711200</v>
      </c>
      <c r="G1586" s="57" t="s">
        <v>1458</v>
      </c>
      <c r="H1586" s="58">
        <v>500000</v>
      </c>
      <c r="I1586" s="221"/>
      <c r="J1586" s="87"/>
      <c r="K1586" s="58">
        <f t="shared" si="26"/>
        <v>500000</v>
      </c>
      <c r="L1586" s="400" t="s">
        <v>2889</v>
      </c>
    </row>
    <row r="1587" spans="1:13" ht="76.5" x14ac:dyDescent="0.35">
      <c r="A1587" s="54">
        <v>23020114</v>
      </c>
      <c r="B1587" s="436" t="s">
        <v>2891</v>
      </c>
      <c r="C1587" s="54">
        <v>70451</v>
      </c>
      <c r="D1587" s="75">
        <v>150000010101</v>
      </c>
      <c r="E1587" s="56">
        <v>3101</v>
      </c>
      <c r="F1587" s="54">
        <v>10730100</v>
      </c>
      <c r="G1587" s="57" t="s">
        <v>1459</v>
      </c>
      <c r="H1587" s="58">
        <v>500000</v>
      </c>
      <c r="I1587" s="221"/>
      <c r="J1587" s="87"/>
      <c r="K1587" s="58">
        <f t="shared" si="26"/>
        <v>500000</v>
      </c>
      <c r="L1587" s="400" t="s">
        <v>2889</v>
      </c>
    </row>
    <row r="1588" spans="1:13" ht="76.5" x14ac:dyDescent="0.35">
      <c r="A1588" s="78">
        <v>23020114</v>
      </c>
      <c r="B1588" s="436" t="s">
        <v>2891</v>
      </c>
      <c r="C1588" s="78">
        <v>70451</v>
      </c>
      <c r="D1588" s="79">
        <v>150000010101</v>
      </c>
      <c r="E1588" s="80">
        <v>3101</v>
      </c>
      <c r="F1588" s="78">
        <v>10711000</v>
      </c>
      <c r="G1588" s="129" t="s">
        <v>1460</v>
      </c>
      <c r="H1588" s="81">
        <v>500000</v>
      </c>
      <c r="I1588" s="228"/>
      <c r="J1588" s="133"/>
      <c r="K1588" s="81">
        <f t="shared" si="26"/>
        <v>500000</v>
      </c>
      <c r="L1588" s="399" t="s">
        <v>2889</v>
      </c>
    </row>
    <row r="1589" spans="1:13" ht="51" x14ac:dyDescent="0.35">
      <c r="A1589" s="54">
        <v>23020114</v>
      </c>
      <c r="B1589" s="436" t="s">
        <v>2891</v>
      </c>
      <c r="C1589" s="54">
        <v>70451</v>
      </c>
      <c r="D1589" s="75">
        <v>150000010101</v>
      </c>
      <c r="E1589" s="56">
        <v>3101</v>
      </c>
      <c r="F1589" s="54">
        <v>10720700</v>
      </c>
      <c r="G1589" s="57" t="s">
        <v>1461</v>
      </c>
      <c r="H1589" s="58">
        <v>5000000</v>
      </c>
      <c r="I1589" s="221"/>
      <c r="J1589" s="87"/>
      <c r="K1589" s="58">
        <f t="shared" si="26"/>
        <v>5000000</v>
      </c>
      <c r="L1589" s="400" t="s">
        <v>2889</v>
      </c>
    </row>
    <row r="1590" spans="1:13" ht="76.5" x14ac:dyDescent="0.35">
      <c r="A1590" s="54">
        <v>23020114</v>
      </c>
      <c r="B1590" s="436" t="s">
        <v>2891</v>
      </c>
      <c r="C1590" s="54">
        <v>70451</v>
      </c>
      <c r="D1590" s="75">
        <v>150000010101</v>
      </c>
      <c r="E1590" s="56">
        <v>3101</v>
      </c>
      <c r="F1590" s="54">
        <v>10730200</v>
      </c>
      <c r="G1590" s="57" t="s">
        <v>1462</v>
      </c>
      <c r="H1590" s="58">
        <v>5000000</v>
      </c>
      <c r="I1590" s="221"/>
      <c r="J1590" s="87"/>
      <c r="K1590" s="58">
        <f t="shared" si="26"/>
        <v>5000000</v>
      </c>
      <c r="L1590" s="400" t="s">
        <v>2889</v>
      </c>
      <c r="M1590" s="127"/>
    </row>
    <row r="1591" spans="1:13" ht="76.5" x14ac:dyDescent="0.35">
      <c r="A1591" s="54">
        <v>23020114</v>
      </c>
      <c r="B1591" s="436" t="s">
        <v>2891</v>
      </c>
      <c r="C1591" s="54">
        <v>70451</v>
      </c>
      <c r="D1591" s="75">
        <v>150000010101</v>
      </c>
      <c r="E1591" s="56">
        <v>3101</v>
      </c>
      <c r="F1591" s="54">
        <v>10711000</v>
      </c>
      <c r="G1591" s="86" t="s">
        <v>2043</v>
      </c>
      <c r="H1591" s="58">
        <v>5000000</v>
      </c>
      <c r="I1591" s="221"/>
      <c r="J1591" s="87"/>
      <c r="K1591" s="58">
        <f t="shared" si="26"/>
        <v>5000000</v>
      </c>
      <c r="L1591" s="400" t="s">
        <v>2889</v>
      </c>
    </row>
    <row r="1592" spans="1:13" ht="76.5" x14ac:dyDescent="0.35">
      <c r="A1592" s="54">
        <v>23020114</v>
      </c>
      <c r="B1592" s="436" t="s">
        <v>2891</v>
      </c>
      <c r="C1592" s="54">
        <v>70451</v>
      </c>
      <c r="D1592" s="75">
        <v>150000010101</v>
      </c>
      <c r="E1592" s="56">
        <v>3101</v>
      </c>
      <c r="F1592" s="54">
        <v>10712300</v>
      </c>
      <c r="G1592" s="57" t="s">
        <v>1463</v>
      </c>
      <c r="H1592" s="58">
        <v>1000000</v>
      </c>
      <c r="I1592" s="221"/>
      <c r="J1592" s="87"/>
      <c r="K1592" s="58">
        <f t="shared" si="26"/>
        <v>1000000</v>
      </c>
      <c r="L1592" s="400" t="s">
        <v>2889</v>
      </c>
    </row>
    <row r="1593" spans="1:13" ht="51" x14ac:dyDescent="0.35">
      <c r="A1593" s="54">
        <v>23020114</v>
      </c>
      <c r="B1593" s="436" t="s">
        <v>2891</v>
      </c>
      <c r="C1593" s="54">
        <v>70451</v>
      </c>
      <c r="D1593" s="75">
        <v>150000010101</v>
      </c>
      <c r="E1593" s="56">
        <v>3101</v>
      </c>
      <c r="F1593" s="54">
        <v>10712300</v>
      </c>
      <c r="G1593" s="57" t="s">
        <v>1464</v>
      </c>
      <c r="H1593" s="58">
        <v>1000000</v>
      </c>
      <c r="I1593" s="221"/>
      <c r="J1593" s="87"/>
      <c r="K1593" s="58">
        <f t="shared" si="26"/>
        <v>1000000</v>
      </c>
      <c r="L1593" s="400" t="s">
        <v>2889</v>
      </c>
    </row>
    <row r="1594" spans="1:13" ht="51" x14ac:dyDescent="0.35">
      <c r="A1594" s="54">
        <v>23020114</v>
      </c>
      <c r="B1594" s="436" t="s">
        <v>2891</v>
      </c>
      <c r="C1594" s="54">
        <v>70451</v>
      </c>
      <c r="D1594" s="75">
        <v>150000010101</v>
      </c>
      <c r="E1594" s="56">
        <v>3101</v>
      </c>
      <c r="F1594" s="54">
        <v>10712300</v>
      </c>
      <c r="G1594" s="57" t="s">
        <v>1465</v>
      </c>
      <c r="H1594" s="58">
        <v>1000000</v>
      </c>
      <c r="I1594" s="221"/>
      <c r="J1594" s="87"/>
      <c r="K1594" s="58">
        <f t="shared" si="26"/>
        <v>1000000</v>
      </c>
      <c r="L1594" s="400" t="s">
        <v>2889</v>
      </c>
    </row>
    <row r="1595" spans="1:13" ht="102" x14ac:dyDescent="0.35">
      <c r="A1595" s="54">
        <v>23020114</v>
      </c>
      <c r="B1595" s="436" t="s">
        <v>2891</v>
      </c>
      <c r="C1595" s="54">
        <v>70451</v>
      </c>
      <c r="D1595" s="75">
        <v>150000010101</v>
      </c>
      <c r="E1595" s="56">
        <v>3101</v>
      </c>
      <c r="F1595" s="54">
        <v>10711000</v>
      </c>
      <c r="G1595" s="57" t="s">
        <v>2110</v>
      </c>
      <c r="H1595" s="58">
        <v>5000000</v>
      </c>
      <c r="I1595" s="221"/>
      <c r="J1595" s="87"/>
      <c r="K1595" s="58">
        <f t="shared" si="26"/>
        <v>5000000</v>
      </c>
      <c r="L1595" s="400" t="s">
        <v>2889</v>
      </c>
    </row>
    <row r="1596" spans="1:13" ht="51" x14ac:dyDescent="0.35">
      <c r="A1596" s="54">
        <v>23020114</v>
      </c>
      <c r="B1596" s="436" t="s">
        <v>2891</v>
      </c>
      <c r="C1596" s="54">
        <v>70451</v>
      </c>
      <c r="D1596" s="75">
        <v>150000010101</v>
      </c>
      <c r="E1596" s="56">
        <v>3101</v>
      </c>
      <c r="F1596" s="54">
        <v>10720600</v>
      </c>
      <c r="G1596" s="57" t="s">
        <v>1466</v>
      </c>
      <c r="H1596" s="58">
        <v>5000000</v>
      </c>
      <c r="I1596" s="221"/>
      <c r="J1596" s="87"/>
      <c r="K1596" s="58">
        <f t="shared" si="26"/>
        <v>5000000</v>
      </c>
      <c r="L1596" s="400" t="s">
        <v>2889</v>
      </c>
    </row>
    <row r="1597" spans="1:13" ht="102" x14ac:dyDescent="0.35">
      <c r="A1597" s="54">
        <v>23020114</v>
      </c>
      <c r="B1597" s="436" t="s">
        <v>2891</v>
      </c>
      <c r="C1597" s="54">
        <v>70451</v>
      </c>
      <c r="D1597" s="75">
        <v>90000010103</v>
      </c>
      <c r="E1597" s="56">
        <v>3101</v>
      </c>
      <c r="F1597" s="54">
        <v>10712200</v>
      </c>
      <c r="G1597" s="57" t="s">
        <v>1467</v>
      </c>
      <c r="H1597" s="58">
        <v>1000000</v>
      </c>
      <c r="I1597" s="221"/>
      <c r="J1597" s="87"/>
      <c r="K1597" s="58">
        <f t="shared" si="26"/>
        <v>1000000</v>
      </c>
      <c r="L1597" s="400" t="s">
        <v>2889</v>
      </c>
    </row>
    <row r="1598" spans="1:13" ht="51" x14ac:dyDescent="0.35">
      <c r="A1598" s="54">
        <v>23020114</v>
      </c>
      <c r="B1598" s="436" t="s">
        <v>2891</v>
      </c>
      <c r="C1598" s="54">
        <v>70451</v>
      </c>
      <c r="D1598" s="75">
        <v>150000010101</v>
      </c>
      <c r="E1598" s="56">
        <v>3101</v>
      </c>
      <c r="F1598" s="54">
        <v>10731700</v>
      </c>
      <c r="G1598" s="57" t="s">
        <v>1468</v>
      </c>
      <c r="H1598" s="58">
        <v>5000000</v>
      </c>
      <c r="I1598" s="221"/>
      <c r="J1598" s="87"/>
      <c r="K1598" s="58">
        <f t="shared" si="26"/>
        <v>5000000</v>
      </c>
      <c r="L1598" s="400" t="s">
        <v>2889</v>
      </c>
    </row>
    <row r="1599" spans="1:13" ht="51" x14ac:dyDescent="0.35">
      <c r="A1599" s="54">
        <v>23020114</v>
      </c>
      <c r="B1599" s="436" t="s">
        <v>2891</v>
      </c>
      <c r="C1599" s="54">
        <v>70451</v>
      </c>
      <c r="D1599" s="75">
        <v>150000010101</v>
      </c>
      <c r="E1599" s="56">
        <v>3101</v>
      </c>
      <c r="F1599" s="54">
        <v>10720700</v>
      </c>
      <c r="G1599" s="57" t="s">
        <v>1469</v>
      </c>
      <c r="H1599" s="58">
        <v>500000</v>
      </c>
      <c r="I1599" s="221"/>
      <c r="J1599" s="87"/>
      <c r="K1599" s="58">
        <f t="shared" si="26"/>
        <v>500000</v>
      </c>
      <c r="L1599" s="400" t="s">
        <v>2889</v>
      </c>
    </row>
    <row r="1600" spans="1:13" ht="51" x14ac:dyDescent="0.35">
      <c r="A1600" s="54">
        <v>23020114</v>
      </c>
      <c r="B1600" s="436" t="s">
        <v>2891</v>
      </c>
      <c r="C1600" s="54">
        <v>70451</v>
      </c>
      <c r="D1600" s="75">
        <v>150000010101</v>
      </c>
      <c r="E1600" s="56">
        <v>3101</v>
      </c>
      <c r="F1600" s="54">
        <v>10731700</v>
      </c>
      <c r="G1600" s="57" t="s">
        <v>1470</v>
      </c>
      <c r="H1600" s="58">
        <v>500000</v>
      </c>
      <c r="I1600" s="221"/>
      <c r="J1600" s="87"/>
      <c r="K1600" s="58">
        <f t="shared" si="26"/>
        <v>500000</v>
      </c>
      <c r="L1600" s="400" t="s">
        <v>2889</v>
      </c>
    </row>
    <row r="1601" spans="1:23" ht="76.5" x14ac:dyDescent="0.35">
      <c r="A1601" s="54">
        <v>23020114</v>
      </c>
      <c r="B1601" s="436" t="s">
        <v>2891</v>
      </c>
      <c r="C1601" s="54">
        <v>70451</v>
      </c>
      <c r="D1601" s="75">
        <v>150000010101</v>
      </c>
      <c r="E1601" s="56">
        <v>3101</v>
      </c>
      <c r="F1601" s="54">
        <v>10730200</v>
      </c>
      <c r="G1601" s="57" t="s">
        <v>1471</v>
      </c>
      <c r="H1601" s="58">
        <v>7500000</v>
      </c>
      <c r="I1601" s="221"/>
      <c r="J1601" s="87"/>
      <c r="K1601" s="58">
        <f t="shared" si="26"/>
        <v>7500000</v>
      </c>
      <c r="L1601" s="400" t="s">
        <v>2889</v>
      </c>
    </row>
    <row r="1602" spans="1:23" ht="76.5" x14ac:dyDescent="0.35">
      <c r="A1602" s="54">
        <v>23020114</v>
      </c>
      <c r="B1602" s="436" t="s">
        <v>2891</v>
      </c>
      <c r="C1602" s="54">
        <v>70451</v>
      </c>
      <c r="D1602" s="75">
        <v>150000010101</v>
      </c>
      <c r="E1602" s="56">
        <v>3101</v>
      </c>
      <c r="F1602" s="54">
        <v>10730200</v>
      </c>
      <c r="G1602" s="57" t="s">
        <v>1472</v>
      </c>
      <c r="H1602" s="58">
        <v>7500000</v>
      </c>
      <c r="I1602" s="221"/>
      <c r="J1602" s="87"/>
      <c r="K1602" s="58">
        <f t="shared" si="26"/>
        <v>7500000</v>
      </c>
      <c r="L1602" s="400" t="s">
        <v>2889</v>
      </c>
    </row>
    <row r="1603" spans="1:23" s="323" customFormat="1" ht="51" x14ac:dyDescent="0.35">
      <c r="A1603" s="78">
        <v>23020114</v>
      </c>
      <c r="B1603" s="436" t="s">
        <v>2891</v>
      </c>
      <c r="C1603" s="78">
        <v>70451</v>
      </c>
      <c r="D1603" s="79">
        <v>150000010101</v>
      </c>
      <c r="E1603" s="80">
        <v>3101</v>
      </c>
      <c r="F1603" s="78">
        <v>10720600</v>
      </c>
      <c r="G1603" s="129" t="s">
        <v>1473</v>
      </c>
      <c r="H1603" s="81">
        <v>500000</v>
      </c>
      <c r="I1603" s="228"/>
      <c r="J1603" s="133"/>
      <c r="K1603" s="81">
        <f t="shared" si="26"/>
        <v>500000</v>
      </c>
      <c r="L1603" s="399" t="s">
        <v>2889</v>
      </c>
      <c r="M1603" s="42"/>
      <c r="N1603" s="42"/>
      <c r="O1603" s="42"/>
      <c r="P1603" s="42"/>
      <c r="Q1603" s="42"/>
      <c r="R1603" s="42"/>
      <c r="S1603" s="42"/>
      <c r="T1603" s="42"/>
      <c r="U1603" s="42"/>
      <c r="V1603" s="42"/>
      <c r="W1603" s="42"/>
    </row>
    <row r="1604" spans="1:23" ht="76.5" x14ac:dyDescent="0.35">
      <c r="A1604" s="123">
        <v>23020114</v>
      </c>
      <c r="B1604" s="436" t="s">
        <v>2891</v>
      </c>
      <c r="C1604" s="123">
        <v>70451</v>
      </c>
      <c r="D1604" s="124">
        <v>150000010101</v>
      </c>
      <c r="E1604" s="125">
        <v>3101</v>
      </c>
      <c r="F1604" s="123">
        <v>10720500</v>
      </c>
      <c r="G1604" s="73" t="s">
        <v>2044</v>
      </c>
      <c r="H1604" s="77">
        <v>500000</v>
      </c>
      <c r="I1604" s="230"/>
      <c r="J1604" s="134"/>
      <c r="K1604" s="77">
        <f t="shared" si="26"/>
        <v>500000</v>
      </c>
      <c r="L1604" s="402" t="s">
        <v>2889</v>
      </c>
    </row>
    <row r="1605" spans="1:23" ht="76.5" x14ac:dyDescent="0.35">
      <c r="A1605" s="168">
        <v>23020114</v>
      </c>
      <c r="B1605" s="436" t="s">
        <v>2891</v>
      </c>
      <c r="C1605" s="168">
        <v>70451</v>
      </c>
      <c r="D1605" s="169">
        <v>150000010101</v>
      </c>
      <c r="E1605" s="170">
        <v>3101</v>
      </c>
      <c r="F1605" s="168">
        <v>10710900</v>
      </c>
      <c r="G1605" s="171" t="s">
        <v>1474</v>
      </c>
      <c r="H1605" s="172">
        <v>500000</v>
      </c>
      <c r="I1605" s="247"/>
      <c r="J1605" s="173"/>
      <c r="K1605" s="172">
        <f t="shared" si="26"/>
        <v>500000</v>
      </c>
      <c r="L1605" s="204" t="s">
        <v>2889</v>
      </c>
      <c r="M1605" s="127"/>
    </row>
    <row r="1606" spans="1:23" ht="51" x14ac:dyDescent="0.35">
      <c r="A1606" s="168">
        <v>23020114</v>
      </c>
      <c r="B1606" s="436" t="s">
        <v>2891</v>
      </c>
      <c r="C1606" s="168">
        <v>70451</v>
      </c>
      <c r="D1606" s="169">
        <v>150000010101</v>
      </c>
      <c r="E1606" s="170">
        <v>3101</v>
      </c>
      <c r="F1606" s="168">
        <v>10731700</v>
      </c>
      <c r="G1606" s="171" t="s">
        <v>1475</v>
      </c>
      <c r="H1606" s="172">
        <v>500000</v>
      </c>
      <c r="I1606" s="247"/>
      <c r="J1606" s="173"/>
      <c r="K1606" s="172">
        <f t="shared" si="26"/>
        <v>500000</v>
      </c>
      <c r="L1606" s="204" t="s">
        <v>2889</v>
      </c>
    </row>
    <row r="1607" spans="1:23" ht="51" x14ac:dyDescent="0.35">
      <c r="A1607" s="168">
        <v>23020114</v>
      </c>
      <c r="B1607" s="436" t="s">
        <v>2891</v>
      </c>
      <c r="C1607" s="168">
        <v>70451</v>
      </c>
      <c r="D1607" s="169">
        <v>150000010101</v>
      </c>
      <c r="E1607" s="170">
        <v>3101</v>
      </c>
      <c r="F1607" s="168">
        <v>10731700</v>
      </c>
      <c r="G1607" s="171" t="s">
        <v>1476</v>
      </c>
      <c r="H1607" s="172">
        <v>500000</v>
      </c>
      <c r="I1607" s="247"/>
      <c r="J1607" s="173"/>
      <c r="K1607" s="172">
        <f t="shared" si="26"/>
        <v>500000</v>
      </c>
      <c r="L1607" s="204" t="s">
        <v>2889</v>
      </c>
    </row>
    <row r="1608" spans="1:23" ht="51" x14ac:dyDescent="0.35">
      <c r="A1608" s="168">
        <v>23020114</v>
      </c>
      <c r="B1608" s="436" t="s">
        <v>2891</v>
      </c>
      <c r="C1608" s="168">
        <v>70451</v>
      </c>
      <c r="D1608" s="169">
        <v>150000010101</v>
      </c>
      <c r="E1608" s="170">
        <v>3101</v>
      </c>
      <c r="F1608" s="168">
        <v>10720500</v>
      </c>
      <c r="G1608" s="171" t="s">
        <v>1477</v>
      </c>
      <c r="H1608" s="172">
        <v>500000</v>
      </c>
      <c r="I1608" s="247"/>
      <c r="J1608" s="173"/>
      <c r="K1608" s="172">
        <f t="shared" si="26"/>
        <v>500000</v>
      </c>
      <c r="L1608" s="204" t="s">
        <v>2889</v>
      </c>
    </row>
    <row r="1609" spans="1:23" ht="51" x14ac:dyDescent="0.35">
      <c r="A1609" s="168">
        <v>23020114</v>
      </c>
      <c r="B1609" s="436" t="s">
        <v>2891</v>
      </c>
      <c r="C1609" s="168">
        <v>70451</v>
      </c>
      <c r="D1609" s="169">
        <v>150000010101</v>
      </c>
      <c r="E1609" s="170">
        <v>3101</v>
      </c>
      <c r="F1609" s="168">
        <v>10730100</v>
      </c>
      <c r="G1609" s="171" t="s">
        <v>1478</v>
      </c>
      <c r="H1609" s="172">
        <v>500000</v>
      </c>
      <c r="I1609" s="247"/>
      <c r="J1609" s="173"/>
      <c r="K1609" s="172">
        <f t="shared" si="26"/>
        <v>500000</v>
      </c>
      <c r="L1609" s="204" t="s">
        <v>2889</v>
      </c>
    </row>
    <row r="1610" spans="1:23" ht="76.5" x14ac:dyDescent="0.35">
      <c r="A1610" s="174">
        <v>23020114</v>
      </c>
      <c r="B1610" s="436" t="s">
        <v>2891</v>
      </c>
      <c r="C1610" s="174">
        <v>70451</v>
      </c>
      <c r="D1610" s="175">
        <v>90000010103</v>
      </c>
      <c r="E1610" s="176">
        <v>3101</v>
      </c>
      <c r="F1610" s="174">
        <v>10721300</v>
      </c>
      <c r="G1610" s="177" t="s">
        <v>1479</v>
      </c>
      <c r="H1610" s="178">
        <v>500000</v>
      </c>
      <c r="I1610" s="247"/>
      <c r="J1610" s="180"/>
      <c r="K1610" s="178">
        <f t="shared" si="26"/>
        <v>500000</v>
      </c>
      <c r="L1610" s="398" t="s">
        <v>2647</v>
      </c>
      <c r="M1610" s="151"/>
      <c r="N1610" s="151"/>
      <c r="O1610" s="151"/>
      <c r="P1610" s="151"/>
      <c r="Q1610" s="151"/>
      <c r="R1610" s="151"/>
      <c r="S1610" s="151"/>
      <c r="T1610" s="151"/>
      <c r="U1610" s="151"/>
      <c r="V1610" s="151"/>
      <c r="W1610" s="151"/>
    </row>
    <row r="1611" spans="1:23" ht="51" x14ac:dyDescent="0.35">
      <c r="A1611" s="168">
        <v>23020114</v>
      </c>
      <c r="B1611" s="436" t="s">
        <v>2891</v>
      </c>
      <c r="C1611" s="168">
        <v>70451</v>
      </c>
      <c r="D1611" s="169">
        <v>150000010101</v>
      </c>
      <c r="E1611" s="170">
        <v>3101</v>
      </c>
      <c r="F1611" s="168">
        <v>10721300</v>
      </c>
      <c r="G1611" s="171" t="s">
        <v>1480</v>
      </c>
      <c r="H1611" s="172">
        <v>500000</v>
      </c>
      <c r="I1611" s="247"/>
      <c r="J1611" s="173"/>
      <c r="K1611" s="172">
        <f t="shared" si="26"/>
        <v>500000</v>
      </c>
      <c r="L1611" s="204" t="s">
        <v>2889</v>
      </c>
    </row>
    <row r="1612" spans="1:23" ht="76.5" x14ac:dyDescent="0.35">
      <c r="A1612" s="168">
        <v>23020114</v>
      </c>
      <c r="B1612" s="436" t="s">
        <v>2891</v>
      </c>
      <c r="C1612" s="168">
        <v>70451</v>
      </c>
      <c r="D1612" s="169">
        <v>150000010101</v>
      </c>
      <c r="E1612" s="170">
        <v>3101</v>
      </c>
      <c r="F1612" s="168">
        <v>10720700</v>
      </c>
      <c r="G1612" s="171" t="s">
        <v>1481</v>
      </c>
      <c r="H1612" s="172">
        <v>500000</v>
      </c>
      <c r="I1612" s="247"/>
      <c r="J1612" s="173"/>
      <c r="K1612" s="172">
        <f t="shared" si="26"/>
        <v>500000</v>
      </c>
      <c r="L1612" s="204" t="s">
        <v>2889</v>
      </c>
    </row>
    <row r="1613" spans="1:23" ht="76.5" x14ac:dyDescent="0.35">
      <c r="A1613" s="168">
        <v>23020114</v>
      </c>
      <c r="B1613" s="436" t="s">
        <v>2891</v>
      </c>
      <c r="C1613" s="168">
        <v>70451</v>
      </c>
      <c r="D1613" s="169">
        <v>150000010101</v>
      </c>
      <c r="E1613" s="170">
        <v>3101</v>
      </c>
      <c r="F1613" s="168">
        <v>10720700</v>
      </c>
      <c r="G1613" s="171" t="s">
        <v>1482</v>
      </c>
      <c r="H1613" s="172">
        <v>500000</v>
      </c>
      <c r="I1613" s="247"/>
      <c r="J1613" s="173"/>
      <c r="K1613" s="172">
        <f t="shared" si="26"/>
        <v>500000</v>
      </c>
      <c r="L1613" s="204" t="s">
        <v>2889</v>
      </c>
    </row>
    <row r="1614" spans="1:23" ht="51" x14ac:dyDescent="0.35">
      <c r="A1614" s="168">
        <v>23020114</v>
      </c>
      <c r="B1614" s="436" t="s">
        <v>2891</v>
      </c>
      <c r="C1614" s="168">
        <v>70451</v>
      </c>
      <c r="D1614" s="169">
        <v>90000010103</v>
      </c>
      <c r="E1614" s="170">
        <v>3101</v>
      </c>
      <c r="F1614" s="168">
        <v>10721300</v>
      </c>
      <c r="G1614" s="171" t="s">
        <v>1483</v>
      </c>
      <c r="H1614" s="172">
        <v>500000</v>
      </c>
      <c r="I1614" s="247"/>
      <c r="J1614" s="173"/>
      <c r="K1614" s="172">
        <f t="shared" si="26"/>
        <v>500000</v>
      </c>
      <c r="L1614" s="204" t="s">
        <v>2889</v>
      </c>
    </row>
    <row r="1615" spans="1:23" s="151" customFormat="1" ht="76.5" x14ac:dyDescent="0.35">
      <c r="A1615" s="168">
        <v>23020114</v>
      </c>
      <c r="B1615" s="436" t="s">
        <v>2891</v>
      </c>
      <c r="C1615" s="168">
        <v>70451</v>
      </c>
      <c r="D1615" s="169">
        <v>90000010103</v>
      </c>
      <c r="E1615" s="170">
        <v>3101</v>
      </c>
      <c r="F1615" s="168">
        <v>10721300</v>
      </c>
      <c r="G1615" s="171" t="s">
        <v>1484</v>
      </c>
      <c r="H1615" s="172">
        <v>500000</v>
      </c>
      <c r="I1615" s="247"/>
      <c r="J1615" s="173"/>
      <c r="K1615" s="172">
        <f t="shared" si="26"/>
        <v>500000</v>
      </c>
      <c r="L1615" s="204" t="s">
        <v>2889</v>
      </c>
      <c r="M1615" s="42"/>
      <c r="N1615" s="42"/>
      <c r="O1615" s="42"/>
      <c r="P1615" s="42"/>
      <c r="Q1615" s="42"/>
      <c r="R1615" s="42"/>
      <c r="S1615" s="42"/>
      <c r="T1615" s="42"/>
      <c r="U1615" s="42"/>
      <c r="V1615" s="42"/>
      <c r="W1615" s="42"/>
    </row>
    <row r="1616" spans="1:23" ht="76.5" x14ac:dyDescent="0.35">
      <c r="A1616" s="168">
        <v>23020114</v>
      </c>
      <c r="B1616" s="436" t="s">
        <v>2891</v>
      </c>
      <c r="C1616" s="168">
        <v>70451</v>
      </c>
      <c r="D1616" s="169">
        <v>150000010101</v>
      </c>
      <c r="E1616" s="170">
        <v>3101</v>
      </c>
      <c r="F1616" s="168">
        <v>10720400</v>
      </c>
      <c r="G1616" s="171" t="s">
        <v>1485</v>
      </c>
      <c r="H1616" s="172">
        <v>500000</v>
      </c>
      <c r="I1616" s="247"/>
      <c r="J1616" s="173"/>
      <c r="K1616" s="172">
        <f t="shared" ref="K1616:K1679" si="27">SUM(H1616,J1616)</f>
        <v>500000</v>
      </c>
      <c r="L1616" s="204" t="s">
        <v>2889</v>
      </c>
    </row>
    <row r="1617" spans="1:23" ht="51" x14ac:dyDescent="0.35">
      <c r="A1617" s="78">
        <v>23020114</v>
      </c>
      <c r="B1617" s="436" t="s">
        <v>2891</v>
      </c>
      <c r="C1617" s="78">
        <v>70451</v>
      </c>
      <c r="D1617" s="79">
        <v>150000010101</v>
      </c>
      <c r="E1617" s="80">
        <v>3101</v>
      </c>
      <c r="F1617" s="78">
        <v>10731700</v>
      </c>
      <c r="G1617" s="91" t="s">
        <v>2045</v>
      </c>
      <c r="H1617" s="81">
        <v>500000</v>
      </c>
      <c r="I1617" s="228"/>
      <c r="J1617" s="133"/>
      <c r="K1617" s="81">
        <f t="shared" si="27"/>
        <v>500000</v>
      </c>
      <c r="L1617" s="399" t="s">
        <v>2889</v>
      </c>
    </row>
    <row r="1618" spans="1:23" s="323" customFormat="1" ht="76.5" x14ac:dyDescent="0.35">
      <c r="A1618" s="54">
        <v>23020114</v>
      </c>
      <c r="B1618" s="436" t="s">
        <v>2891</v>
      </c>
      <c r="C1618" s="54">
        <v>70451</v>
      </c>
      <c r="D1618" s="75">
        <v>90000010103</v>
      </c>
      <c r="E1618" s="56">
        <v>3101</v>
      </c>
      <c r="F1618" s="54">
        <v>10712200</v>
      </c>
      <c r="G1618" s="86" t="s">
        <v>2046</v>
      </c>
      <c r="H1618" s="58">
        <v>500000</v>
      </c>
      <c r="I1618" s="221"/>
      <c r="J1618" s="87"/>
      <c r="K1618" s="58">
        <f t="shared" si="27"/>
        <v>500000</v>
      </c>
      <c r="L1618" s="400" t="s">
        <v>2889</v>
      </c>
      <c r="M1618" s="42"/>
      <c r="N1618" s="42"/>
      <c r="O1618" s="42"/>
      <c r="P1618" s="42"/>
      <c r="Q1618" s="42"/>
      <c r="R1618" s="42"/>
      <c r="S1618" s="42"/>
      <c r="T1618" s="42"/>
      <c r="U1618" s="42"/>
      <c r="V1618" s="42"/>
      <c r="W1618" s="42"/>
    </row>
    <row r="1619" spans="1:23" ht="76.5" x14ac:dyDescent="0.35">
      <c r="A1619" s="54">
        <v>23020114</v>
      </c>
      <c r="B1619" s="436" t="s">
        <v>2891</v>
      </c>
      <c r="C1619" s="54">
        <v>70451</v>
      </c>
      <c r="D1619" s="75">
        <v>150000010101</v>
      </c>
      <c r="E1619" s="56">
        <v>3101</v>
      </c>
      <c r="F1619" s="54">
        <v>10711100</v>
      </c>
      <c r="G1619" s="57" t="s">
        <v>1486</v>
      </c>
      <c r="H1619" s="58">
        <v>500000</v>
      </c>
      <c r="I1619" s="221"/>
      <c r="J1619" s="87"/>
      <c r="K1619" s="58">
        <f t="shared" si="27"/>
        <v>500000</v>
      </c>
      <c r="L1619" s="400" t="s">
        <v>2889</v>
      </c>
      <c r="M1619" s="127"/>
    </row>
    <row r="1620" spans="1:23" ht="76.5" x14ac:dyDescent="0.35">
      <c r="A1620" s="54">
        <v>23020114</v>
      </c>
      <c r="B1620" s="436" t="s">
        <v>2891</v>
      </c>
      <c r="C1620" s="54">
        <v>70451</v>
      </c>
      <c r="D1620" s="75">
        <v>150000010101</v>
      </c>
      <c r="E1620" s="56">
        <v>3101</v>
      </c>
      <c r="F1620" s="54">
        <v>10711100</v>
      </c>
      <c r="G1620" s="57" t="s">
        <v>1487</v>
      </c>
      <c r="H1620" s="58">
        <v>500000</v>
      </c>
      <c r="I1620" s="221"/>
      <c r="J1620" s="87"/>
      <c r="K1620" s="58">
        <f t="shared" si="27"/>
        <v>500000</v>
      </c>
      <c r="L1620" s="400" t="s">
        <v>2889</v>
      </c>
    </row>
    <row r="1621" spans="1:23" ht="76.5" x14ac:dyDescent="0.35">
      <c r="A1621" s="54">
        <v>23020114</v>
      </c>
      <c r="B1621" s="436" t="s">
        <v>2891</v>
      </c>
      <c r="C1621" s="54">
        <v>70451</v>
      </c>
      <c r="D1621" s="75">
        <v>150000010101</v>
      </c>
      <c r="E1621" s="56">
        <v>3101</v>
      </c>
      <c r="F1621" s="54">
        <v>10711100</v>
      </c>
      <c r="G1621" s="57" t="s">
        <v>1488</v>
      </c>
      <c r="H1621" s="58">
        <v>500000</v>
      </c>
      <c r="I1621" s="221"/>
      <c r="J1621" s="87"/>
      <c r="K1621" s="58">
        <f t="shared" si="27"/>
        <v>500000</v>
      </c>
      <c r="L1621" s="400" t="s">
        <v>2889</v>
      </c>
    </row>
    <row r="1622" spans="1:23" ht="76.5" x14ac:dyDescent="0.35">
      <c r="A1622" s="54">
        <v>23020114</v>
      </c>
      <c r="B1622" s="436" t="s">
        <v>2891</v>
      </c>
      <c r="C1622" s="54">
        <v>70451</v>
      </c>
      <c r="D1622" s="75">
        <v>150000010101</v>
      </c>
      <c r="E1622" s="56">
        <v>3101</v>
      </c>
      <c r="F1622" s="54">
        <v>10720500</v>
      </c>
      <c r="G1622" s="86" t="s">
        <v>2047</v>
      </c>
      <c r="H1622" s="58">
        <v>500000</v>
      </c>
      <c r="I1622" s="221"/>
      <c r="J1622" s="87"/>
      <c r="K1622" s="58">
        <f t="shared" si="27"/>
        <v>500000</v>
      </c>
      <c r="L1622" s="400" t="s">
        <v>2889</v>
      </c>
    </row>
    <row r="1623" spans="1:23" ht="76.5" x14ac:dyDescent="0.35">
      <c r="A1623" s="54">
        <v>23020114</v>
      </c>
      <c r="B1623" s="436" t="s">
        <v>2891</v>
      </c>
      <c r="C1623" s="54">
        <v>70451</v>
      </c>
      <c r="D1623" s="75">
        <v>150000010101</v>
      </c>
      <c r="E1623" s="56">
        <v>3101</v>
      </c>
      <c r="F1623" s="54">
        <v>10720500</v>
      </c>
      <c r="G1623" s="86" t="s">
        <v>2048</v>
      </c>
      <c r="H1623" s="58">
        <v>500000</v>
      </c>
      <c r="I1623" s="221"/>
      <c r="J1623" s="87"/>
      <c r="K1623" s="58">
        <f t="shared" si="27"/>
        <v>500000</v>
      </c>
      <c r="L1623" s="400" t="s">
        <v>2889</v>
      </c>
    </row>
    <row r="1624" spans="1:23" s="323" customFormat="1" ht="76.5" x14ac:dyDescent="0.35">
      <c r="A1624" s="54">
        <v>23020114</v>
      </c>
      <c r="B1624" s="436" t="s">
        <v>2891</v>
      </c>
      <c r="C1624" s="54">
        <v>70451</v>
      </c>
      <c r="D1624" s="75">
        <v>150000010101</v>
      </c>
      <c r="E1624" s="56">
        <v>3101</v>
      </c>
      <c r="F1624" s="54">
        <v>10712200</v>
      </c>
      <c r="G1624" s="57" t="s">
        <v>1489</v>
      </c>
      <c r="H1624" s="58">
        <v>500000</v>
      </c>
      <c r="I1624" s="221"/>
      <c r="J1624" s="87"/>
      <c r="K1624" s="58">
        <f t="shared" si="27"/>
        <v>500000</v>
      </c>
      <c r="L1624" s="400" t="s">
        <v>2889</v>
      </c>
      <c r="M1624" s="42"/>
      <c r="N1624" s="42"/>
      <c r="O1624" s="42"/>
      <c r="P1624" s="42"/>
      <c r="Q1624" s="42"/>
      <c r="R1624" s="42"/>
      <c r="S1624" s="42"/>
      <c r="T1624" s="42"/>
      <c r="U1624" s="42"/>
      <c r="V1624" s="42"/>
      <c r="W1624" s="42"/>
    </row>
    <row r="1625" spans="1:23" ht="76.5" x14ac:dyDescent="0.35">
      <c r="A1625" s="54">
        <v>23020114</v>
      </c>
      <c r="B1625" s="436" t="s">
        <v>2891</v>
      </c>
      <c r="C1625" s="54">
        <v>70451</v>
      </c>
      <c r="D1625" s="75">
        <v>150000010101</v>
      </c>
      <c r="E1625" s="56">
        <v>3101</v>
      </c>
      <c r="F1625" s="54">
        <v>10712200</v>
      </c>
      <c r="G1625" s="57" t="s">
        <v>1490</v>
      </c>
      <c r="H1625" s="58">
        <v>500000</v>
      </c>
      <c r="I1625" s="221"/>
      <c r="J1625" s="87"/>
      <c r="K1625" s="58">
        <f t="shared" si="27"/>
        <v>500000</v>
      </c>
      <c r="L1625" s="400" t="s">
        <v>2889</v>
      </c>
    </row>
    <row r="1626" spans="1:23" ht="76.5" x14ac:dyDescent="0.35">
      <c r="A1626" s="54">
        <v>23020114</v>
      </c>
      <c r="B1626" s="436" t="s">
        <v>2891</v>
      </c>
      <c r="C1626" s="54">
        <v>70451</v>
      </c>
      <c r="D1626" s="75">
        <v>150000010101</v>
      </c>
      <c r="E1626" s="56">
        <v>3101</v>
      </c>
      <c r="F1626" s="54">
        <v>10711100</v>
      </c>
      <c r="G1626" s="57" t="s">
        <v>1491</v>
      </c>
      <c r="H1626" s="58">
        <v>500000</v>
      </c>
      <c r="I1626" s="221"/>
      <c r="J1626" s="87"/>
      <c r="K1626" s="58">
        <f t="shared" si="27"/>
        <v>500000</v>
      </c>
      <c r="L1626" s="400" t="s">
        <v>2889</v>
      </c>
    </row>
    <row r="1627" spans="1:23" ht="76.5" x14ac:dyDescent="0.35">
      <c r="A1627" s="54">
        <v>23020114</v>
      </c>
      <c r="B1627" s="436" t="s">
        <v>2891</v>
      </c>
      <c r="C1627" s="54">
        <v>70451</v>
      </c>
      <c r="D1627" s="75">
        <v>150000010101</v>
      </c>
      <c r="E1627" s="56">
        <v>3101</v>
      </c>
      <c r="F1627" s="54">
        <v>10720500</v>
      </c>
      <c r="G1627" s="57" t="s">
        <v>1492</v>
      </c>
      <c r="H1627" s="58">
        <v>500000</v>
      </c>
      <c r="I1627" s="221"/>
      <c r="J1627" s="87"/>
      <c r="K1627" s="58">
        <f t="shared" si="27"/>
        <v>500000</v>
      </c>
      <c r="L1627" s="400" t="s">
        <v>2889</v>
      </c>
    </row>
    <row r="1628" spans="1:23" ht="51" x14ac:dyDescent="0.35">
      <c r="A1628" s="54">
        <v>23020114</v>
      </c>
      <c r="B1628" s="436" t="s">
        <v>2891</v>
      </c>
      <c r="C1628" s="54">
        <v>70451</v>
      </c>
      <c r="D1628" s="75">
        <v>150000010101</v>
      </c>
      <c r="E1628" s="56">
        <v>3101</v>
      </c>
      <c r="F1628" s="54">
        <v>10712300</v>
      </c>
      <c r="G1628" s="57" t="s">
        <v>1493</v>
      </c>
      <c r="H1628" s="58">
        <v>500000</v>
      </c>
      <c r="I1628" s="221"/>
      <c r="J1628" s="87"/>
      <c r="K1628" s="58">
        <f t="shared" si="27"/>
        <v>500000</v>
      </c>
      <c r="L1628" s="400" t="s">
        <v>2889</v>
      </c>
    </row>
    <row r="1629" spans="1:23" s="323" customFormat="1" ht="76.5" x14ac:dyDescent="0.35">
      <c r="A1629" s="54">
        <v>23020114</v>
      </c>
      <c r="B1629" s="436" t="s">
        <v>2891</v>
      </c>
      <c r="C1629" s="54">
        <v>70451</v>
      </c>
      <c r="D1629" s="75">
        <v>90000010103</v>
      </c>
      <c r="E1629" s="56">
        <v>3101</v>
      </c>
      <c r="F1629" s="54">
        <v>10711200</v>
      </c>
      <c r="G1629" s="57" t="s">
        <v>1494</v>
      </c>
      <c r="H1629" s="58">
        <v>500000</v>
      </c>
      <c r="I1629" s="221"/>
      <c r="J1629" s="87"/>
      <c r="K1629" s="58">
        <f t="shared" si="27"/>
        <v>500000</v>
      </c>
      <c r="L1629" s="400" t="s">
        <v>2889</v>
      </c>
      <c r="M1629" s="42"/>
      <c r="N1629" s="42"/>
      <c r="O1629" s="42"/>
      <c r="P1629" s="42"/>
      <c r="Q1629" s="42"/>
      <c r="R1629" s="42"/>
      <c r="S1629" s="42"/>
      <c r="T1629" s="42"/>
      <c r="U1629" s="42"/>
      <c r="V1629" s="42"/>
      <c r="W1629" s="42"/>
    </row>
    <row r="1630" spans="1:23" ht="76.5" x14ac:dyDescent="0.35">
      <c r="A1630" s="54">
        <v>23020114</v>
      </c>
      <c r="B1630" s="436" t="s">
        <v>2891</v>
      </c>
      <c r="C1630" s="54">
        <v>70451</v>
      </c>
      <c r="D1630" s="75">
        <v>150000010101</v>
      </c>
      <c r="E1630" s="56">
        <v>3101</v>
      </c>
      <c r="F1630" s="54">
        <v>10712300</v>
      </c>
      <c r="G1630" s="57" t="s">
        <v>1495</v>
      </c>
      <c r="H1630" s="58">
        <v>500000</v>
      </c>
      <c r="I1630" s="221"/>
      <c r="J1630" s="87"/>
      <c r="K1630" s="58">
        <f t="shared" si="27"/>
        <v>500000</v>
      </c>
      <c r="L1630" s="400" t="s">
        <v>2889</v>
      </c>
    </row>
    <row r="1631" spans="1:23" ht="51" x14ac:dyDescent="0.35">
      <c r="A1631" s="276">
        <v>23020114</v>
      </c>
      <c r="B1631" s="436" t="s">
        <v>2891</v>
      </c>
      <c r="C1631" s="276">
        <v>70451</v>
      </c>
      <c r="D1631" s="277">
        <v>150000010101</v>
      </c>
      <c r="E1631" s="278">
        <v>3101</v>
      </c>
      <c r="F1631" s="276">
        <v>10712300</v>
      </c>
      <c r="G1631" s="279" t="s">
        <v>2721</v>
      </c>
      <c r="H1631" s="280">
        <v>500000</v>
      </c>
      <c r="I1631" s="228"/>
      <c r="J1631" s="614"/>
      <c r="K1631" s="280">
        <f t="shared" si="27"/>
        <v>500000</v>
      </c>
      <c r="L1631" s="407" t="s">
        <v>2647</v>
      </c>
      <c r="M1631" s="151"/>
      <c r="N1631" s="151"/>
      <c r="O1631" s="151"/>
      <c r="P1631" s="151"/>
      <c r="Q1631" s="151"/>
      <c r="R1631" s="151"/>
      <c r="S1631" s="151"/>
      <c r="T1631" s="151"/>
      <c r="U1631" s="151"/>
      <c r="V1631" s="151"/>
      <c r="W1631" s="151"/>
    </row>
    <row r="1632" spans="1:23" ht="76.5" x14ac:dyDescent="0.35">
      <c r="A1632" s="54">
        <v>23020114</v>
      </c>
      <c r="B1632" s="436" t="s">
        <v>2891</v>
      </c>
      <c r="C1632" s="54">
        <v>70451</v>
      </c>
      <c r="D1632" s="75">
        <v>150000010101</v>
      </c>
      <c r="E1632" s="56">
        <v>3101</v>
      </c>
      <c r="F1632" s="54">
        <v>10712300</v>
      </c>
      <c r="G1632" s="86" t="s">
        <v>2049</v>
      </c>
      <c r="H1632" s="58">
        <v>500000</v>
      </c>
      <c r="I1632" s="221"/>
      <c r="J1632" s="87"/>
      <c r="K1632" s="58">
        <f t="shared" si="27"/>
        <v>500000</v>
      </c>
      <c r="L1632" s="400" t="s">
        <v>2889</v>
      </c>
      <c r="M1632" s="127"/>
    </row>
    <row r="1633" spans="1:23" ht="76.5" x14ac:dyDescent="0.35">
      <c r="A1633" s="54">
        <v>23020114</v>
      </c>
      <c r="B1633" s="436" t="s">
        <v>2891</v>
      </c>
      <c r="C1633" s="54">
        <v>70451</v>
      </c>
      <c r="D1633" s="75">
        <v>90000010103</v>
      </c>
      <c r="E1633" s="56">
        <v>3101</v>
      </c>
      <c r="F1633" s="54">
        <v>10712300</v>
      </c>
      <c r="G1633" s="86" t="s">
        <v>2050</v>
      </c>
      <c r="H1633" s="58">
        <v>500000</v>
      </c>
      <c r="I1633" s="221"/>
      <c r="J1633" s="87"/>
      <c r="K1633" s="58">
        <f t="shared" si="27"/>
        <v>500000</v>
      </c>
      <c r="L1633" s="400" t="s">
        <v>2889</v>
      </c>
    </row>
    <row r="1634" spans="1:23" ht="76.5" x14ac:dyDescent="0.35">
      <c r="A1634" s="54">
        <v>23020114</v>
      </c>
      <c r="B1634" s="436" t="s">
        <v>2891</v>
      </c>
      <c r="C1634" s="54">
        <v>70451</v>
      </c>
      <c r="D1634" s="75">
        <v>90000010103</v>
      </c>
      <c r="E1634" s="56">
        <v>3101</v>
      </c>
      <c r="F1634" s="54">
        <v>10712300</v>
      </c>
      <c r="G1634" s="57" t="s">
        <v>1496</v>
      </c>
      <c r="H1634" s="58">
        <v>500000</v>
      </c>
      <c r="I1634" s="221"/>
      <c r="J1634" s="87"/>
      <c r="K1634" s="58">
        <f t="shared" si="27"/>
        <v>500000</v>
      </c>
      <c r="L1634" s="400" t="s">
        <v>2889</v>
      </c>
    </row>
    <row r="1635" spans="1:23" ht="76.5" x14ac:dyDescent="0.35">
      <c r="A1635" s="54">
        <v>23020114</v>
      </c>
      <c r="B1635" s="436" t="s">
        <v>2891</v>
      </c>
      <c r="C1635" s="54">
        <v>70451</v>
      </c>
      <c r="D1635" s="75">
        <v>90000010103</v>
      </c>
      <c r="E1635" s="56">
        <v>3101</v>
      </c>
      <c r="F1635" s="54">
        <v>10720400</v>
      </c>
      <c r="G1635" s="57" t="s">
        <v>1497</v>
      </c>
      <c r="H1635" s="58">
        <v>500000</v>
      </c>
      <c r="I1635" s="221"/>
      <c r="J1635" s="87"/>
      <c r="K1635" s="58">
        <f t="shared" si="27"/>
        <v>500000</v>
      </c>
      <c r="L1635" s="400" t="s">
        <v>2889</v>
      </c>
    </row>
    <row r="1636" spans="1:23" ht="76.5" x14ac:dyDescent="0.35">
      <c r="A1636" s="54">
        <v>23020114</v>
      </c>
      <c r="B1636" s="436" t="s">
        <v>2891</v>
      </c>
      <c r="C1636" s="54">
        <v>70451</v>
      </c>
      <c r="D1636" s="75">
        <v>90000010103</v>
      </c>
      <c r="E1636" s="56">
        <v>3101</v>
      </c>
      <c r="F1636" s="54">
        <v>10720700</v>
      </c>
      <c r="G1636" s="57" t="s">
        <v>1498</v>
      </c>
      <c r="H1636" s="58">
        <v>500000</v>
      </c>
      <c r="I1636" s="221"/>
      <c r="J1636" s="87"/>
      <c r="K1636" s="58">
        <f t="shared" si="27"/>
        <v>500000</v>
      </c>
      <c r="L1636" s="400" t="s">
        <v>2889</v>
      </c>
    </row>
    <row r="1637" spans="1:23" ht="102" x14ac:dyDescent="0.35">
      <c r="A1637" s="54">
        <v>23020114</v>
      </c>
      <c r="B1637" s="436" t="s">
        <v>2891</v>
      </c>
      <c r="C1637" s="54">
        <v>70451</v>
      </c>
      <c r="D1637" s="75">
        <v>90000010103</v>
      </c>
      <c r="E1637" s="56">
        <v>3101</v>
      </c>
      <c r="F1637" s="54">
        <v>10721300</v>
      </c>
      <c r="G1637" s="86" t="s">
        <v>2051</v>
      </c>
      <c r="H1637" s="58">
        <v>500000</v>
      </c>
      <c r="I1637" s="248"/>
      <c r="J1637" s="173"/>
      <c r="K1637" s="58">
        <f t="shared" si="27"/>
        <v>500000</v>
      </c>
      <c r="L1637" s="400" t="s">
        <v>2889</v>
      </c>
    </row>
    <row r="1638" spans="1:23" s="323" customFormat="1" ht="76.5" x14ac:dyDescent="0.35">
      <c r="A1638" s="54">
        <v>23020114</v>
      </c>
      <c r="B1638" s="436" t="s">
        <v>2891</v>
      </c>
      <c r="C1638" s="54">
        <v>70451</v>
      </c>
      <c r="D1638" s="75">
        <v>90000010103</v>
      </c>
      <c r="E1638" s="56">
        <v>3101</v>
      </c>
      <c r="F1638" s="54">
        <v>10730100</v>
      </c>
      <c r="G1638" s="57" t="s">
        <v>1499</v>
      </c>
      <c r="H1638" s="58">
        <v>500000</v>
      </c>
      <c r="I1638" s="221"/>
      <c r="J1638" s="87"/>
      <c r="K1638" s="58">
        <f t="shared" si="27"/>
        <v>500000</v>
      </c>
      <c r="L1638" s="400" t="s">
        <v>2889</v>
      </c>
      <c r="M1638" s="42"/>
      <c r="N1638" s="42"/>
      <c r="O1638" s="42"/>
      <c r="P1638" s="42"/>
      <c r="Q1638" s="42"/>
      <c r="R1638" s="42"/>
      <c r="S1638" s="42"/>
      <c r="T1638" s="42"/>
      <c r="U1638" s="42"/>
      <c r="V1638" s="42"/>
      <c r="W1638" s="42"/>
    </row>
    <row r="1639" spans="1:23" ht="76.5" x14ac:dyDescent="0.35">
      <c r="A1639" s="54">
        <v>23020114</v>
      </c>
      <c r="B1639" s="436" t="s">
        <v>2891</v>
      </c>
      <c r="C1639" s="54">
        <v>70451</v>
      </c>
      <c r="D1639" s="75">
        <v>150000010101</v>
      </c>
      <c r="E1639" s="56">
        <v>3101</v>
      </c>
      <c r="F1639" s="54">
        <v>10730307</v>
      </c>
      <c r="G1639" s="57" t="s">
        <v>1500</v>
      </c>
      <c r="H1639" s="58">
        <v>500000</v>
      </c>
      <c r="I1639" s="221"/>
      <c r="J1639" s="87"/>
      <c r="K1639" s="58">
        <f t="shared" si="27"/>
        <v>500000</v>
      </c>
      <c r="L1639" s="400" t="s">
        <v>2889</v>
      </c>
    </row>
    <row r="1640" spans="1:23" ht="76.5" x14ac:dyDescent="0.35">
      <c r="A1640" s="54">
        <v>23020114</v>
      </c>
      <c r="B1640" s="436" t="s">
        <v>2891</v>
      </c>
      <c r="C1640" s="54">
        <v>70451</v>
      </c>
      <c r="D1640" s="75">
        <v>150000010101</v>
      </c>
      <c r="E1640" s="56">
        <v>3101</v>
      </c>
      <c r="F1640" s="54">
        <v>10731700</v>
      </c>
      <c r="G1640" s="57" t="s">
        <v>1501</v>
      </c>
      <c r="H1640" s="58">
        <v>500000</v>
      </c>
      <c r="I1640" s="221"/>
      <c r="J1640" s="87"/>
      <c r="K1640" s="58">
        <f t="shared" si="27"/>
        <v>500000</v>
      </c>
      <c r="L1640" s="400" t="s">
        <v>2889</v>
      </c>
    </row>
    <row r="1641" spans="1:23" ht="76.5" x14ac:dyDescent="0.35">
      <c r="A1641" s="54">
        <v>23020114</v>
      </c>
      <c r="B1641" s="436" t="s">
        <v>2891</v>
      </c>
      <c r="C1641" s="54">
        <v>70451</v>
      </c>
      <c r="D1641" s="75">
        <v>150000010101</v>
      </c>
      <c r="E1641" s="56">
        <v>3101</v>
      </c>
      <c r="F1641" s="54">
        <v>10730200</v>
      </c>
      <c r="G1641" s="57" t="s">
        <v>1502</v>
      </c>
      <c r="H1641" s="58">
        <v>500000</v>
      </c>
      <c r="I1641" s="221"/>
      <c r="J1641" s="87"/>
      <c r="K1641" s="58">
        <f t="shared" si="27"/>
        <v>500000</v>
      </c>
      <c r="L1641" s="400" t="s">
        <v>2889</v>
      </c>
    </row>
    <row r="1642" spans="1:23" ht="76.5" x14ac:dyDescent="0.35">
      <c r="A1642" s="54">
        <v>23020114</v>
      </c>
      <c r="B1642" s="436" t="s">
        <v>2891</v>
      </c>
      <c r="C1642" s="54">
        <v>70451</v>
      </c>
      <c r="D1642" s="75">
        <v>150000010101</v>
      </c>
      <c r="E1642" s="56">
        <v>3101</v>
      </c>
      <c r="F1642" s="54">
        <v>10712300</v>
      </c>
      <c r="G1642" s="57" t="s">
        <v>1503</v>
      </c>
      <c r="H1642" s="58">
        <v>500000</v>
      </c>
      <c r="I1642" s="221"/>
      <c r="J1642" s="87"/>
      <c r="K1642" s="58">
        <f t="shared" si="27"/>
        <v>500000</v>
      </c>
      <c r="L1642" s="400" t="s">
        <v>2889</v>
      </c>
    </row>
    <row r="1643" spans="1:23" ht="76.5" x14ac:dyDescent="0.35">
      <c r="A1643" s="54">
        <v>23020114</v>
      </c>
      <c r="B1643" s="436" t="s">
        <v>2891</v>
      </c>
      <c r="C1643" s="54">
        <v>70451</v>
      </c>
      <c r="D1643" s="75">
        <v>150000010101</v>
      </c>
      <c r="E1643" s="56">
        <v>3101</v>
      </c>
      <c r="F1643" s="54">
        <v>10711000</v>
      </c>
      <c r="G1643" s="57" t="s">
        <v>1504</v>
      </c>
      <c r="H1643" s="58">
        <v>500000</v>
      </c>
      <c r="I1643" s="221"/>
      <c r="J1643" s="87"/>
      <c r="K1643" s="58">
        <f t="shared" si="27"/>
        <v>500000</v>
      </c>
      <c r="L1643" s="400" t="s">
        <v>2889</v>
      </c>
      <c r="M1643" s="127"/>
    </row>
    <row r="1644" spans="1:23" s="323" customFormat="1" ht="102" x14ac:dyDescent="0.35">
      <c r="A1644" s="54">
        <v>23020114</v>
      </c>
      <c r="B1644" s="436" t="s">
        <v>2891</v>
      </c>
      <c r="C1644" s="54">
        <v>70451</v>
      </c>
      <c r="D1644" s="75">
        <v>150000010101</v>
      </c>
      <c r="E1644" s="56">
        <v>3101</v>
      </c>
      <c r="F1644" s="54">
        <v>10731600</v>
      </c>
      <c r="G1644" s="86" t="s">
        <v>2052</v>
      </c>
      <c r="H1644" s="58">
        <v>500000</v>
      </c>
      <c r="I1644" s="221"/>
      <c r="J1644" s="87"/>
      <c r="K1644" s="58">
        <f t="shared" si="27"/>
        <v>500000</v>
      </c>
      <c r="L1644" s="400" t="s">
        <v>2889</v>
      </c>
      <c r="M1644" s="42"/>
      <c r="N1644" s="42"/>
      <c r="O1644" s="42"/>
      <c r="P1644" s="42"/>
      <c r="Q1644" s="42"/>
      <c r="R1644" s="42"/>
      <c r="S1644" s="42"/>
      <c r="T1644" s="42"/>
      <c r="U1644" s="42"/>
      <c r="V1644" s="42"/>
      <c r="W1644" s="42"/>
    </row>
    <row r="1645" spans="1:23" ht="76.5" x14ac:dyDescent="0.35">
      <c r="A1645" s="54">
        <v>23020114</v>
      </c>
      <c r="B1645" s="436" t="s">
        <v>2891</v>
      </c>
      <c r="C1645" s="54">
        <v>70451</v>
      </c>
      <c r="D1645" s="75">
        <v>150000010101</v>
      </c>
      <c r="E1645" s="56">
        <v>3101</v>
      </c>
      <c r="F1645" s="54">
        <v>10720400</v>
      </c>
      <c r="G1645" s="57" t="s">
        <v>1505</v>
      </c>
      <c r="H1645" s="58">
        <v>500000</v>
      </c>
      <c r="I1645" s="221"/>
      <c r="J1645" s="87"/>
      <c r="K1645" s="58">
        <f t="shared" si="27"/>
        <v>500000</v>
      </c>
      <c r="L1645" s="400" t="s">
        <v>2889</v>
      </c>
    </row>
    <row r="1646" spans="1:23" ht="76.5" x14ac:dyDescent="0.35">
      <c r="A1646" s="78">
        <v>23020114</v>
      </c>
      <c r="B1646" s="436" t="s">
        <v>2891</v>
      </c>
      <c r="C1646" s="78">
        <v>70451</v>
      </c>
      <c r="D1646" s="79">
        <v>150000010101</v>
      </c>
      <c r="E1646" s="80">
        <v>3101</v>
      </c>
      <c r="F1646" s="78">
        <v>10720400</v>
      </c>
      <c r="G1646" s="129" t="s">
        <v>1506</v>
      </c>
      <c r="H1646" s="81">
        <v>500000</v>
      </c>
      <c r="I1646" s="228"/>
      <c r="J1646" s="133"/>
      <c r="K1646" s="81">
        <f t="shared" si="27"/>
        <v>500000</v>
      </c>
      <c r="L1646" s="399" t="s">
        <v>2889</v>
      </c>
    </row>
    <row r="1647" spans="1:23" ht="51" x14ac:dyDescent="0.35">
      <c r="A1647" s="54">
        <v>23020114</v>
      </c>
      <c r="B1647" s="436" t="s">
        <v>2891</v>
      </c>
      <c r="C1647" s="54">
        <v>70451</v>
      </c>
      <c r="D1647" s="75">
        <v>150000010101</v>
      </c>
      <c r="E1647" s="56">
        <v>3101</v>
      </c>
      <c r="F1647" s="54">
        <v>10720400</v>
      </c>
      <c r="G1647" s="57" t="s">
        <v>1507</v>
      </c>
      <c r="H1647" s="58">
        <v>500000</v>
      </c>
      <c r="I1647" s="221"/>
      <c r="J1647" s="87"/>
      <c r="K1647" s="58">
        <f t="shared" si="27"/>
        <v>500000</v>
      </c>
      <c r="L1647" s="400" t="s">
        <v>2889</v>
      </c>
    </row>
    <row r="1648" spans="1:23" ht="76.5" x14ac:dyDescent="0.35">
      <c r="A1648" s="54">
        <v>23020114</v>
      </c>
      <c r="B1648" s="436" t="s">
        <v>2891</v>
      </c>
      <c r="C1648" s="54">
        <v>70451</v>
      </c>
      <c r="D1648" s="75">
        <v>150000010101</v>
      </c>
      <c r="E1648" s="56">
        <v>3101</v>
      </c>
      <c r="F1648" s="54">
        <v>10720400</v>
      </c>
      <c r="G1648" s="86" t="s">
        <v>2053</v>
      </c>
      <c r="H1648" s="58">
        <v>500000</v>
      </c>
      <c r="I1648" s="221"/>
      <c r="J1648" s="87"/>
      <c r="K1648" s="58">
        <f t="shared" si="27"/>
        <v>500000</v>
      </c>
      <c r="L1648" s="400" t="s">
        <v>2889</v>
      </c>
    </row>
    <row r="1649" spans="1:13" ht="76.5" x14ac:dyDescent="0.35">
      <c r="A1649" s="54">
        <v>23020114</v>
      </c>
      <c r="B1649" s="436" t="s">
        <v>2891</v>
      </c>
      <c r="C1649" s="54">
        <v>70451</v>
      </c>
      <c r="D1649" s="75">
        <v>150000010101</v>
      </c>
      <c r="E1649" s="56">
        <v>3101</v>
      </c>
      <c r="F1649" s="54">
        <v>10720400</v>
      </c>
      <c r="G1649" s="57" t="s">
        <v>1508</v>
      </c>
      <c r="H1649" s="58">
        <v>500000</v>
      </c>
      <c r="I1649" s="221"/>
      <c r="J1649" s="87"/>
      <c r="K1649" s="58">
        <f t="shared" si="27"/>
        <v>500000</v>
      </c>
      <c r="L1649" s="400" t="s">
        <v>2889</v>
      </c>
    </row>
    <row r="1650" spans="1:13" ht="76.5" x14ac:dyDescent="0.35">
      <c r="A1650" s="54">
        <v>23020114</v>
      </c>
      <c r="B1650" s="436" t="s">
        <v>2891</v>
      </c>
      <c r="C1650" s="54">
        <v>70451</v>
      </c>
      <c r="D1650" s="75">
        <v>150000010101</v>
      </c>
      <c r="E1650" s="56">
        <v>3101</v>
      </c>
      <c r="F1650" s="54">
        <v>10712200</v>
      </c>
      <c r="G1650" s="57" t="s">
        <v>1509</v>
      </c>
      <c r="H1650" s="58">
        <v>500000</v>
      </c>
      <c r="I1650" s="221"/>
      <c r="J1650" s="87"/>
      <c r="K1650" s="58">
        <f t="shared" si="27"/>
        <v>500000</v>
      </c>
      <c r="L1650" s="400" t="s">
        <v>2889</v>
      </c>
    </row>
    <row r="1651" spans="1:13" ht="51" x14ac:dyDescent="0.35">
      <c r="A1651" s="54">
        <v>23020114</v>
      </c>
      <c r="B1651" s="436" t="s">
        <v>2891</v>
      </c>
      <c r="C1651" s="54">
        <v>70451</v>
      </c>
      <c r="D1651" s="75">
        <v>150000010101</v>
      </c>
      <c r="E1651" s="56">
        <v>3101</v>
      </c>
      <c r="F1651" s="54">
        <v>10711000</v>
      </c>
      <c r="G1651" s="57" t="s">
        <v>1510</v>
      </c>
      <c r="H1651" s="58">
        <v>500000</v>
      </c>
      <c r="I1651" s="248"/>
      <c r="J1651" s="173"/>
      <c r="K1651" s="58">
        <f t="shared" si="27"/>
        <v>500000</v>
      </c>
      <c r="L1651" s="400" t="s">
        <v>2889</v>
      </c>
    </row>
    <row r="1652" spans="1:13" ht="51" x14ac:dyDescent="0.35">
      <c r="A1652" s="54">
        <v>23020114</v>
      </c>
      <c r="B1652" s="436" t="s">
        <v>2891</v>
      </c>
      <c r="C1652" s="54">
        <v>70451</v>
      </c>
      <c r="D1652" s="75">
        <v>90000010103</v>
      </c>
      <c r="E1652" s="56">
        <v>3101</v>
      </c>
      <c r="F1652" s="54">
        <v>10731400</v>
      </c>
      <c r="G1652" s="57" t="s">
        <v>1511</v>
      </c>
      <c r="H1652" s="58">
        <v>500000</v>
      </c>
      <c r="I1652" s="221"/>
      <c r="J1652" s="87"/>
      <c r="K1652" s="58">
        <f t="shared" si="27"/>
        <v>500000</v>
      </c>
      <c r="L1652" s="400" t="s">
        <v>2889</v>
      </c>
    </row>
    <row r="1653" spans="1:13" ht="51" x14ac:dyDescent="0.35">
      <c r="A1653" s="54">
        <v>23020114</v>
      </c>
      <c r="B1653" s="436" t="s">
        <v>2891</v>
      </c>
      <c r="C1653" s="54">
        <v>70451</v>
      </c>
      <c r="D1653" s="75">
        <v>150000010101</v>
      </c>
      <c r="E1653" s="56">
        <v>3101</v>
      </c>
      <c r="F1653" s="54">
        <v>10730100</v>
      </c>
      <c r="G1653" s="57" t="s">
        <v>1512</v>
      </c>
      <c r="H1653" s="58">
        <v>500000</v>
      </c>
      <c r="I1653" s="221"/>
      <c r="J1653" s="87"/>
      <c r="K1653" s="58">
        <f t="shared" si="27"/>
        <v>500000</v>
      </c>
      <c r="L1653" s="400" t="s">
        <v>2889</v>
      </c>
    </row>
    <row r="1654" spans="1:13" ht="51" x14ac:dyDescent="0.35">
      <c r="A1654" s="54">
        <v>23020114</v>
      </c>
      <c r="B1654" s="436" t="s">
        <v>2891</v>
      </c>
      <c r="C1654" s="54">
        <v>70451</v>
      </c>
      <c r="D1654" s="75">
        <v>150000010101</v>
      </c>
      <c r="E1654" s="56">
        <v>3101</v>
      </c>
      <c r="F1654" s="54">
        <v>10731600</v>
      </c>
      <c r="G1654" s="57" t="s">
        <v>1513</v>
      </c>
      <c r="H1654" s="58">
        <v>500000</v>
      </c>
      <c r="I1654" s="221"/>
      <c r="J1654" s="87"/>
      <c r="K1654" s="58">
        <f t="shared" si="27"/>
        <v>500000</v>
      </c>
      <c r="L1654" s="400" t="s">
        <v>2889</v>
      </c>
    </row>
    <row r="1655" spans="1:13" ht="51" x14ac:dyDescent="0.35">
      <c r="A1655" s="54">
        <v>23020114</v>
      </c>
      <c r="B1655" s="436" t="s">
        <v>2891</v>
      </c>
      <c r="C1655" s="54">
        <v>70451</v>
      </c>
      <c r="D1655" s="75">
        <v>150000010101</v>
      </c>
      <c r="E1655" s="56">
        <v>3101</v>
      </c>
      <c r="F1655" s="54">
        <v>10710900</v>
      </c>
      <c r="G1655" s="57" t="s">
        <v>1514</v>
      </c>
      <c r="H1655" s="58">
        <v>500000</v>
      </c>
      <c r="I1655" s="221"/>
      <c r="J1655" s="87"/>
      <c r="K1655" s="58">
        <f t="shared" si="27"/>
        <v>500000</v>
      </c>
      <c r="L1655" s="400" t="s">
        <v>2889</v>
      </c>
    </row>
    <row r="1656" spans="1:13" ht="76.5" x14ac:dyDescent="0.35">
      <c r="A1656" s="54">
        <v>23020114</v>
      </c>
      <c r="B1656" s="436" t="s">
        <v>2891</v>
      </c>
      <c r="C1656" s="54">
        <v>70451</v>
      </c>
      <c r="D1656" s="75">
        <v>90000010103</v>
      </c>
      <c r="E1656" s="56">
        <v>3101</v>
      </c>
      <c r="F1656" s="54">
        <v>10721300</v>
      </c>
      <c r="G1656" s="57" t="s">
        <v>1515</v>
      </c>
      <c r="H1656" s="58">
        <v>500000</v>
      </c>
      <c r="I1656" s="221"/>
      <c r="J1656" s="87"/>
      <c r="K1656" s="58">
        <f t="shared" si="27"/>
        <v>500000</v>
      </c>
      <c r="L1656" s="400" t="s">
        <v>2889</v>
      </c>
      <c r="M1656" s="127"/>
    </row>
    <row r="1657" spans="1:13" ht="76.5" x14ac:dyDescent="0.35">
      <c r="A1657" s="54">
        <v>23020114</v>
      </c>
      <c r="B1657" s="436" t="s">
        <v>2891</v>
      </c>
      <c r="C1657" s="54">
        <v>70451</v>
      </c>
      <c r="D1657" s="75">
        <v>150000010102</v>
      </c>
      <c r="E1657" s="56">
        <v>3101</v>
      </c>
      <c r="F1657" s="54">
        <v>10721300</v>
      </c>
      <c r="G1657" s="86" t="s">
        <v>2054</v>
      </c>
      <c r="H1657" s="58">
        <v>500000</v>
      </c>
      <c r="I1657" s="221"/>
      <c r="J1657" s="87"/>
      <c r="K1657" s="58">
        <f t="shared" si="27"/>
        <v>500000</v>
      </c>
      <c r="L1657" s="400" t="s">
        <v>2889</v>
      </c>
    </row>
    <row r="1658" spans="1:13" ht="51" x14ac:dyDescent="0.35">
      <c r="A1658" s="54">
        <v>23020114</v>
      </c>
      <c r="B1658" s="436" t="s">
        <v>2891</v>
      </c>
      <c r="C1658" s="54">
        <v>70451</v>
      </c>
      <c r="D1658" s="75">
        <v>150000010101</v>
      </c>
      <c r="E1658" s="56">
        <v>3101</v>
      </c>
      <c r="F1658" s="54">
        <v>10731600</v>
      </c>
      <c r="G1658" s="57" t="s">
        <v>1516</v>
      </c>
      <c r="H1658" s="58">
        <v>500000</v>
      </c>
      <c r="I1658" s="221"/>
      <c r="J1658" s="87"/>
      <c r="K1658" s="58">
        <f t="shared" si="27"/>
        <v>500000</v>
      </c>
      <c r="L1658" s="400" t="s">
        <v>2889</v>
      </c>
    </row>
    <row r="1659" spans="1:13" ht="102" x14ac:dyDescent="0.35">
      <c r="A1659" s="54">
        <v>23020114</v>
      </c>
      <c r="B1659" s="436" t="s">
        <v>2891</v>
      </c>
      <c r="C1659" s="54">
        <v>70451</v>
      </c>
      <c r="D1659" s="75">
        <v>150000010101</v>
      </c>
      <c r="E1659" s="56">
        <v>3101</v>
      </c>
      <c r="F1659" s="54">
        <v>10721300</v>
      </c>
      <c r="G1659" s="57" t="s">
        <v>1517</v>
      </c>
      <c r="H1659" s="58">
        <v>500000</v>
      </c>
      <c r="I1659" s="221"/>
      <c r="J1659" s="87"/>
      <c r="K1659" s="58">
        <f t="shared" si="27"/>
        <v>500000</v>
      </c>
      <c r="L1659" s="400" t="s">
        <v>2889</v>
      </c>
    </row>
    <row r="1660" spans="1:13" ht="76.5" x14ac:dyDescent="0.35">
      <c r="A1660" s="54">
        <v>23020114</v>
      </c>
      <c r="B1660" s="436" t="s">
        <v>2891</v>
      </c>
      <c r="C1660" s="54">
        <v>70451</v>
      </c>
      <c r="D1660" s="75">
        <v>150000010101</v>
      </c>
      <c r="E1660" s="56">
        <v>3101</v>
      </c>
      <c r="F1660" s="54">
        <v>10720700</v>
      </c>
      <c r="G1660" s="57" t="s">
        <v>1518</v>
      </c>
      <c r="H1660" s="58">
        <v>500000</v>
      </c>
      <c r="I1660" s="221"/>
      <c r="J1660" s="87"/>
      <c r="K1660" s="58">
        <f t="shared" si="27"/>
        <v>500000</v>
      </c>
      <c r="L1660" s="400" t="s">
        <v>2889</v>
      </c>
    </row>
    <row r="1661" spans="1:13" ht="76.5" x14ac:dyDescent="0.35">
      <c r="A1661" s="54">
        <v>23020114</v>
      </c>
      <c r="B1661" s="436" t="s">
        <v>2891</v>
      </c>
      <c r="C1661" s="54">
        <v>70451</v>
      </c>
      <c r="D1661" s="75">
        <v>150000010101</v>
      </c>
      <c r="E1661" s="56">
        <v>3101</v>
      </c>
      <c r="F1661" s="54">
        <v>10720700</v>
      </c>
      <c r="G1661" s="57" t="s">
        <v>1519</v>
      </c>
      <c r="H1661" s="58">
        <v>500000</v>
      </c>
      <c r="I1661" s="221"/>
      <c r="J1661" s="87"/>
      <c r="K1661" s="58">
        <f t="shared" si="27"/>
        <v>500000</v>
      </c>
      <c r="L1661" s="400" t="s">
        <v>2889</v>
      </c>
    </row>
    <row r="1662" spans="1:13" ht="51" x14ac:dyDescent="0.35">
      <c r="A1662" s="54">
        <v>23020114</v>
      </c>
      <c r="B1662" s="436" t="s">
        <v>2891</v>
      </c>
      <c r="C1662" s="54">
        <v>70451</v>
      </c>
      <c r="D1662" s="75">
        <v>150000010101</v>
      </c>
      <c r="E1662" s="56">
        <v>3101</v>
      </c>
      <c r="F1662" s="54">
        <v>10720700</v>
      </c>
      <c r="G1662" s="57" t="s">
        <v>1520</v>
      </c>
      <c r="H1662" s="58">
        <v>500000</v>
      </c>
      <c r="I1662" s="221"/>
      <c r="J1662" s="87"/>
      <c r="K1662" s="58">
        <f t="shared" si="27"/>
        <v>500000</v>
      </c>
      <c r="L1662" s="400" t="s">
        <v>2889</v>
      </c>
    </row>
    <row r="1663" spans="1:13" ht="51" x14ac:dyDescent="0.35">
      <c r="A1663" s="54">
        <v>23020114</v>
      </c>
      <c r="B1663" s="436" t="s">
        <v>2891</v>
      </c>
      <c r="C1663" s="54">
        <v>70451</v>
      </c>
      <c r="D1663" s="75">
        <v>150000010101</v>
      </c>
      <c r="E1663" s="56">
        <v>3101</v>
      </c>
      <c r="F1663" s="54">
        <v>10720700</v>
      </c>
      <c r="G1663" s="57" t="s">
        <v>1521</v>
      </c>
      <c r="H1663" s="58">
        <v>500000</v>
      </c>
      <c r="I1663" s="221"/>
      <c r="J1663" s="87"/>
      <c r="K1663" s="58">
        <f t="shared" si="27"/>
        <v>500000</v>
      </c>
      <c r="L1663" s="400" t="s">
        <v>2889</v>
      </c>
    </row>
    <row r="1664" spans="1:13" ht="51" x14ac:dyDescent="0.35">
      <c r="A1664" s="54">
        <v>23020114</v>
      </c>
      <c r="B1664" s="436" t="s">
        <v>2891</v>
      </c>
      <c r="C1664" s="54">
        <v>70451</v>
      </c>
      <c r="D1664" s="75">
        <v>150000010101</v>
      </c>
      <c r="E1664" s="56">
        <v>3101</v>
      </c>
      <c r="F1664" s="54">
        <v>10720700</v>
      </c>
      <c r="G1664" s="57" t="s">
        <v>1522</v>
      </c>
      <c r="H1664" s="58">
        <v>500000</v>
      </c>
      <c r="I1664" s="221"/>
      <c r="J1664" s="87"/>
      <c r="K1664" s="58">
        <f t="shared" si="27"/>
        <v>500000</v>
      </c>
      <c r="L1664" s="400" t="s">
        <v>2889</v>
      </c>
    </row>
    <row r="1665" spans="1:13" ht="51" x14ac:dyDescent="0.35">
      <c r="A1665" s="78">
        <v>23020114</v>
      </c>
      <c r="B1665" s="436" t="s">
        <v>2891</v>
      </c>
      <c r="C1665" s="78">
        <v>70451</v>
      </c>
      <c r="D1665" s="79">
        <v>150000010101</v>
      </c>
      <c r="E1665" s="80">
        <v>3101</v>
      </c>
      <c r="F1665" s="78">
        <v>10720700</v>
      </c>
      <c r="G1665" s="129" t="s">
        <v>1523</v>
      </c>
      <c r="H1665" s="81">
        <v>500000</v>
      </c>
      <c r="I1665" s="228"/>
      <c r="J1665" s="133"/>
      <c r="K1665" s="81">
        <f t="shared" si="27"/>
        <v>500000</v>
      </c>
      <c r="L1665" s="399" t="s">
        <v>2889</v>
      </c>
    </row>
    <row r="1666" spans="1:13" ht="51" x14ac:dyDescent="0.35">
      <c r="A1666" s="54">
        <v>23020114</v>
      </c>
      <c r="B1666" s="436" t="s">
        <v>2891</v>
      </c>
      <c r="C1666" s="54">
        <v>70451</v>
      </c>
      <c r="D1666" s="75">
        <v>150000010101</v>
      </c>
      <c r="E1666" s="56">
        <v>3101</v>
      </c>
      <c r="F1666" s="54">
        <v>10720700</v>
      </c>
      <c r="G1666" s="57" t="s">
        <v>1524</v>
      </c>
      <c r="H1666" s="58">
        <v>500000</v>
      </c>
      <c r="I1666" s="221"/>
      <c r="J1666" s="87"/>
      <c r="K1666" s="58">
        <f t="shared" si="27"/>
        <v>500000</v>
      </c>
      <c r="L1666" s="400" t="s">
        <v>2889</v>
      </c>
    </row>
    <row r="1667" spans="1:13" ht="51" x14ac:dyDescent="0.35">
      <c r="A1667" s="54">
        <v>23020114</v>
      </c>
      <c r="B1667" s="436" t="s">
        <v>2891</v>
      </c>
      <c r="C1667" s="54">
        <v>70451</v>
      </c>
      <c r="D1667" s="75">
        <v>150000010101</v>
      </c>
      <c r="E1667" s="56">
        <v>3101</v>
      </c>
      <c r="F1667" s="54">
        <v>10720700</v>
      </c>
      <c r="G1667" s="57" t="s">
        <v>1525</v>
      </c>
      <c r="H1667" s="58">
        <v>500000</v>
      </c>
      <c r="I1667" s="221"/>
      <c r="J1667" s="87"/>
      <c r="K1667" s="58">
        <f t="shared" si="27"/>
        <v>500000</v>
      </c>
      <c r="L1667" s="400" t="s">
        <v>2889</v>
      </c>
    </row>
    <row r="1668" spans="1:13" ht="51" x14ac:dyDescent="0.35">
      <c r="A1668" s="54">
        <v>23020114</v>
      </c>
      <c r="B1668" s="436" t="s">
        <v>2891</v>
      </c>
      <c r="C1668" s="54">
        <v>70451</v>
      </c>
      <c r="D1668" s="75">
        <v>150000010101</v>
      </c>
      <c r="E1668" s="56">
        <v>3101</v>
      </c>
      <c r="F1668" s="54">
        <v>10720700</v>
      </c>
      <c r="G1668" s="57" t="s">
        <v>1526</v>
      </c>
      <c r="H1668" s="58">
        <v>500000</v>
      </c>
      <c r="I1668" s="221"/>
      <c r="J1668" s="87"/>
      <c r="K1668" s="58">
        <f t="shared" si="27"/>
        <v>500000</v>
      </c>
      <c r="L1668" s="400" t="s">
        <v>2889</v>
      </c>
    </row>
    <row r="1669" spans="1:13" ht="102" x14ac:dyDescent="0.35">
      <c r="A1669" s="54">
        <v>23020114</v>
      </c>
      <c r="B1669" s="436" t="s">
        <v>2891</v>
      </c>
      <c r="C1669" s="54">
        <v>70451</v>
      </c>
      <c r="D1669" s="75">
        <v>150000010101</v>
      </c>
      <c r="E1669" s="56">
        <v>3101</v>
      </c>
      <c r="F1669" s="54">
        <v>10721300</v>
      </c>
      <c r="G1669" s="57" t="s">
        <v>1527</v>
      </c>
      <c r="H1669" s="58">
        <v>5000000</v>
      </c>
      <c r="I1669" s="221"/>
      <c r="J1669" s="87"/>
      <c r="K1669" s="58">
        <f t="shared" si="27"/>
        <v>5000000</v>
      </c>
      <c r="L1669" s="400" t="s">
        <v>2889</v>
      </c>
      <c r="M1669" s="127"/>
    </row>
    <row r="1670" spans="1:13" ht="76.5" hidden="1" x14ac:dyDescent="0.35">
      <c r="A1670" s="23">
        <v>23020114</v>
      </c>
      <c r="B1670" s="436" t="s">
        <v>2891</v>
      </c>
      <c r="C1670" s="23">
        <v>70451</v>
      </c>
      <c r="D1670" s="46">
        <v>150000010101</v>
      </c>
      <c r="E1670" s="25">
        <v>3101</v>
      </c>
      <c r="F1670" s="23">
        <v>10730102</v>
      </c>
      <c r="G1670" s="47" t="s">
        <v>2055</v>
      </c>
      <c r="H1670" s="41">
        <v>500000</v>
      </c>
      <c r="I1670" s="220"/>
      <c r="J1670" s="41"/>
      <c r="K1670" s="27">
        <f t="shared" si="27"/>
        <v>500000</v>
      </c>
      <c r="L1670" s="207"/>
    </row>
    <row r="1671" spans="1:13" ht="76.5" hidden="1" x14ac:dyDescent="0.35">
      <c r="A1671" s="23">
        <v>23020114</v>
      </c>
      <c r="B1671" s="436" t="s">
        <v>2891</v>
      </c>
      <c r="C1671" s="23">
        <v>70451</v>
      </c>
      <c r="D1671" s="46">
        <v>150000010101</v>
      </c>
      <c r="E1671" s="25">
        <v>3101</v>
      </c>
      <c r="F1671" s="23">
        <v>10720700</v>
      </c>
      <c r="G1671" s="26" t="s">
        <v>1528</v>
      </c>
      <c r="H1671" s="41">
        <v>1000000</v>
      </c>
      <c r="I1671" s="220"/>
      <c r="J1671" s="41"/>
      <c r="K1671" s="27">
        <f t="shared" si="27"/>
        <v>1000000</v>
      </c>
      <c r="L1671" s="207"/>
    </row>
    <row r="1672" spans="1:13" ht="76.5" hidden="1" x14ac:dyDescent="0.35">
      <c r="A1672" s="23">
        <v>23020114</v>
      </c>
      <c r="B1672" s="436" t="s">
        <v>2891</v>
      </c>
      <c r="C1672" s="23">
        <v>70451</v>
      </c>
      <c r="D1672" s="46">
        <v>150000010101</v>
      </c>
      <c r="E1672" s="25">
        <v>3101</v>
      </c>
      <c r="F1672" s="23">
        <v>10712200</v>
      </c>
      <c r="G1672" s="26" t="s">
        <v>1529</v>
      </c>
      <c r="H1672" s="41">
        <v>1000000</v>
      </c>
      <c r="I1672" s="220"/>
      <c r="J1672" s="41"/>
      <c r="K1672" s="27">
        <f t="shared" si="27"/>
        <v>1000000</v>
      </c>
      <c r="L1672" s="207"/>
    </row>
    <row r="1673" spans="1:13" ht="51" hidden="1" x14ac:dyDescent="0.35">
      <c r="A1673" s="23">
        <v>23020114</v>
      </c>
      <c r="B1673" s="436" t="s">
        <v>2891</v>
      </c>
      <c r="C1673" s="23">
        <v>70451</v>
      </c>
      <c r="D1673" s="46">
        <v>150000010101</v>
      </c>
      <c r="E1673" s="25">
        <v>3101</v>
      </c>
      <c r="F1673" s="23">
        <v>10731400</v>
      </c>
      <c r="G1673" s="26" t="s">
        <v>1530</v>
      </c>
      <c r="H1673" s="41">
        <v>2000000</v>
      </c>
      <c r="I1673" s="220"/>
      <c r="J1673" s="41"/>
      <c r="K1673" s="27">
        <f t="shared" si="27"/>
        <v>2000000</v>
      </c>
      <c r="L1673" s="207"/>
    </row>
    <row r="1674" spans="1:13" ht="51" hidden="1" x14ac:dyDescent="0.35">
      <c r="A1674" s="23">
        <v>23020114</v>
      </c>
      <c r="B1674" s="436" t="s">
        <v>2891</v>
      </c>
      <c r="C1674" s="23">
        <v>70451</v>
      </c>
      <c r="D1674" s="46">
        <v>150000010101</v>
      </c>
      <c r="E1674" s="25">
        <v>3101</v>
      </c>
      <c r="F1674" s="23">
        <v>10731400</v>
      </c>
      <c r="G1674" s="26" t="s">
        <v>1531</v>
      </c>
      <c r="H1674" s="41">
        <v>1500000</v>
      </c>
      <c r="I1674" s="220"/>
      <c r="J1674" s="41"/>
      <c r="K1674" s="27">
        <f t="shared" si="27"/>
        <v>1500000</v>
      </c>
      <c r="L1674" s="207"/>
    </row>
    <row r="1675" spans="1:13" ht="51" hidden="1" x14ac:dyDescent="0.35">
      <c r="A1675" s="23">
        <v>23020114</v>
      </c>
      <c r="B1675" s="436" t="s">
        <v>2891</v>
      </c>
      <c r="C1675" s="23">
        <v>70451</v>
      </c>
      <c r="D1675" s="46">
        <v>150000010101</v>
      </c>
      <c r="E1675" s="25">
        <v>3101</v>
      </c>
      <c r="F1675" s="23">
        <v>10731400</v>
      </c>
      <c r="G1675" s="26" t="s">
        <v>1532</v>
      </c>
      <c r="H1675" s="41">
        <v>500000</v>
      </c>
      <c r="I1675" s="220"/>
      <c r="J1675" s="41"/>
      <c r="K1675" s="27">
        <f t="shared" si="27"/>
        <v>500000</v>
      </c>
      <c r="L1675" s="207"/>
    </row>
    <row r="1676" spans="1:13" ht="76.5" hidden="1" x14ac:dyDescent="0.35">
      <c r="A1676" s="23">
        <v>23020114</v>
      </c>
      <c r="B1676" s="436" t="s">
        <v>2891</v>
      </c>
      <c r="C1676" s="23">
        <v>70451</v>
      </c>
      <c r="D1676" s="46">
        <v>150000010101</v>
      </c>
      <c r="E1676" s="25">
        <v>3101</v>
      </c>
      <c r="F1676" s="23">
        <v>10711000</v>
      </c>
      <c r="G1676" s="26" t="s">
        <v>1533</v>
      </c>
      <c r="H1676" s="41">
        <v>1000000</v>
      </c>
      <c r="I1676" s="220"/>
      <c r="J1676" s="41"/>
      <c r="K1676" s="27">
        <f t="shared" si="27"/>
        <v>1000000</v>
      </c>
      <c r="L1676" s="207"/>
    </row>
    <row r="1677" spans="1:13" ht="76.5" hidden="1" x14ac:dyDescent="0.35">
      <c r="A1677" s="23">
        <v>23020114</v>
      </c>
      <c r="B1677" s="436" t="s">
        <v>2891</v>
      </c>
      <c r="C1677" s="23">
        <v>70451</v>
      </c>
      <c r="D1677" s="46">
        <v>150000010101</v>
      </c>
      <c r="E1677" s="25">
        <v>3101</v>
      </c>
      <c r="F1677" s="23">
        <v>10711000</v>
      </c>
      <c r="G1677" s="26" t="s">
        <v>1534</v>
      </c>
      <c r="H1677" s="41">
        <v>1000000</v>
      </c>
      <c r="I1677" s="220"/>
      <c r="J1677" s="41"/>
      <c r="K1677" s="27">
        <f t="shared" si="27"/>
        <v>1000000</v>
      </c>
      <c r="L1677" s="207"/>
    </row>
    <row r="1678" spans="1:13" ht="76.5" hidden="1" x14ac:dyDescent="0.35">
      <c r="A1678" s="23">
        <v>23020114</v>
      </c>
      <c r="B1678" s="436" t="s">
        <v>2891</v>
      </c>
      <c r="C1678" s="23">
        <v>70451</v>
      </c>
      <c r="D1678" s="46">
        <v>150000010101</v>
      </c>
      <c r="E1678" s="25">
        <v>3101</v>
      </c>
      <c r="F1678" s="23">
        <v>10711000</v>
      </c>
      <c r="G1678" s="26" t="s">
        <v>1535</v>
      </c>
      <c r="H1678" s="41">
        <v>1000000</v>
      </c>
      <c r="I1678" s="220"/>
      <c r="J1678" s="41"/>
      <c r="K1678" s="27">
        <f t="shared" si="27"/>
        <v>1000000</v>
      </c>
      <c r="L1678" s="207"/>
    </row>
    <row r="1679" spans="1:13" ht="51" hidden="1" x14ac:dyDescent="0.35">
      <c r="A1679" s="23">
        <v>23020114</v>
      </c>
      <c r="B1679" s="436" t="s">
        <v>2891</v>
      </c>
      <c r="C1679" s="23">
        <v>70451</v>
      </c>
      <c r="D1679" s="46">
        <v>150000010101</v>
      </c>
      <c r="E1679" s="25">
        <v>3101</v>
      </c>
      <c r="F1679" s="23">
        <v>10711000</v>
      </c>
      <c r="G1679" s="26" t="s">
        <v>1536</v>
      </c>
      <c r="H1679" s="41">
        <v>1000000</v>
      </c>
      <c r="I1679" s="220"/>
      <c r="J1679" s="41"/>
      <c r="K1679" s="27">
        <f t="shared" si="27"/>
        <v>1000000</v>
      </c>
      <c r="L1679" s="207"/>
    </row>
    <row r="1680" spans="1:13" ht="51" hidden="1" x14ac:dyDescent="0.35">
      <c r="A1680" s="23">
        <v>23020114</v>
      </c>
      <c r="B1680" s="436" t="s">
        <v>2891</v>
      </c>
      <c r="C1680" s="23">
        <v>70451</v>
      </c>
      <c r="D1680" s="46">
        <v>150000010101</v>
      </c>
      <c r="E1680" s="25">
        <v>3101</v>
      </c>
      <c r="F1680" s="23">
        <v>10711000</v>
      </c>
      <c r="G1680" s="26" t="s">
        <v>1537</v>
      </c>
      <c r="H1680" s="41">
        <v>1000000</v>
      </c>
      <c r="I1680" s="220"/>
      <c r="J1680" s="41"/>
      <c r="K1680" s="27">
        <f t="shared" ref="K1680:K1743" si="28">SUM(H1680,J1680)</f>
        <v>1000000</v>
      </c>
      <c r="L1680" s="207"/>
    </row>
    <row r="1681" spans="1:23" ht="76.5" hidden="1" x14ac:dyDescent="0.35">
      <c r="A1681" s="23">
        <v>23020114</v>
      </c>
      <c r="B1681" s="436" t="s">
        <v>2891</v>
      </c>
      <c r="C1681" s="23">
        <v>70451</v>
      </c>
      <c r="D1681" s="46">
        <v>150000010101</v>
      </c>
      <c r="E1681" s="25">
        <v>3101</v>
      </c>
      <c r="F1681" s="23">
        <v>10712200</v>
      </c>
      <c r="G1681" s="26" t="s">
        <v>1538</v>
      </c>
      <c r="H1681" s="41">
        <v>7000000</v>
      </c>
      <c r="I1681" s="220"/>
      <c r="J1681" s="41"/>
      <c r="K1681" s="27">
        <f t="shared" si="28"/>
        <v>7000000</v>
      </c>
      <c r="L1681" s="207"/>
    </row>
    <row r="1682" spans="1:23" ht="76.5" hidden="1" x14ac:dyDescent="0.35">
      <c r="A1682" s="23">
        <v>23020114</v>
      </c>
      <c r="B1682" s="436" t="s">
        <v>2891</v>
      </c>
      <c r="C1682" s="23">
        <v>70451</v>
      </c>
      <c r="D1682" s="46">
        <v>150000010101</v>
      </c>
      <c r="E1682" s="25">
        <v>3101</v>
      </c>
      <c r="F1682" s="23">
        <v>10712200</v>
      </c>
      <c r="G1682" s="47" t="s">
        <v>2056</v>
      </c>
      <c r="H1682" s="41">
        <v>5000000</v>
      </c>
      <c r="I1682" s="249"/>
      <c r="J1682" s="216"/>
      <c r="K1682" s="27">
        <f t="shared" si="28"/>
        <v>5000000</v>
      </c>
      <c r="L1682" s="207"/>
    </row>
    <row r="1683" spans="1:23" ht="76.5" hidden="1" x14ac:dyDescent="0.35">
      <c r="A1683" s="34">
        <v>23020114</v>
      </c>
      <c r="B1683" s="436" t="s">
        <v>2891</v>
      </c>
      <c r="C1683" s="34">
        <v>70451</v>
      </c>
      <c r="D1683" s="49">
        <v>150000010101</v>
      </c>
      <c r="E1683" s="36">
        <v>3101</v>
      </c>
      <c r="F1683" s="34">
        <v>10712300</v>
      </c>
      <c r="G1683" s="37" t="s">
        <v>1539</v>
      </c>
      <c r="H1683" s="44">
        <v>500000</v>
      </c>
      <c r="I1683" s="219"/>
      <c r="J1683" s="44"/>
      <c r="K1683" s="38">
        <f t="shared" si="28"/>
        <v>500000</v>
      </c>
      <c r="L1683" s="206"/>
    </row>
    <row r="1684" spans="1:23" ht="76.5" hidden="1" x14ac:dyDescent="0.35">
      <c r="A1684" s="23">
        <v>23020114</v>
      </c>
      <c r="B1684" s="436" t="s">
        <v>2891</v>
      </c>
      <c r="C1684" s="23">
        <v>70451</v>
      </c>
      <c r="D1684" s="46">
        <v>150000010101</v>
      </c>
      <c r="E1684" s="25">
        <v>3101</v>
      </c>
      <c r="F1684" s="23">
        <v>10712300</v>
      </c>
      <c r="G1684" s="26" t="s">
        <v>1540</v>
      </c>
      <c r="H1684" s="41">
        <v>500000</v>
      </c>
      <c r="I1684" s="220"/>
      <c r="J1684" s="41"/>
      <c r="K1684" s="27">
        <f t="shared" si="28"/>
        <v>500000</v>
      </c>
      <c r="L1684" s="207"/>
    </row>
    <row r="1685" spans="1:23" ht="51" hidden="1" x14ac:dyDescent="0.35">
      <c r="A1685" s="23">
        <v>23020114</v>
      </c>
      <c r="B1685" s="436" t="s">
        <v>2891</v>
      </c>
      <c r="C1685" s="23">
        <v>70451</v>
      </c>
      <c r="D1685" s="46">
        <v>150000010101</v>
      </c>
      <c r="E1685" s="25">
        <v>3101</v>
      </c>
      <c r="F1685" s="23">
        <v>10720600</v>
      </c>
      <c r="G1685" s="26" t="s">
        <v>1541</v>
      </c>
      <c r="H1685" s="41">
        <v>5000000</v>
      </c>
      <c r="I1685" s="220"/>
      <c r="J1685" s="41"/>
      <c r="K1685" s="27">
        <f t="shared" si="28"/>
        <v>5000000</v>
      </c>
      <c r="L1685" s="207"/>
    </row>
    <row r="1686" spans="1:23" s="323" customFormat="1" ht="76.5" hidden="1" x14ac:dyDescent="0.35">
      <c r="A1686" s="23">
        <v>23020114</v>
      </c>
      <c r="B1686" s="436" t="s">
        <v>2891</v>
      </c>
      <c r="C1686" s="23">
        <v>70451</v>
      </c>
      <c r="D1686" s="46">
        <v>150000010101</v>
      </c>
      <c r="E1686" s="25">
        <v>3101</v>
      </c>
      <c r="F1686" s="23">
        <v>10720600</v>
      </c>
      <c r="G1686" s="47" t="s">
        <v>2057</v>
      </c>
      <c r="H1686" s="41">
        <v>1000000</v>
      </c>
      <c r="I1686" s="220"/>
      <c r="J1686" s="41"/>
      <c r="K1686" s="27">
        <f t="shared" si="28"/>
        <v>1000000</v>
      </c>
      <c r="L1686" s="207"/>
      <c r="M1686" s="42"/>
      <c r="N1686" s="42"/>
      <c r="O1686" s="42"/>
      <c r="P1686" s="42"/>
      <c r="Q1686" s="42"/>
      <c r="R1686" s="42"/>
      <c r="S1686" s="42"/>
      <c r="T1686" s="42"/>
      <c r="U1686" s="42"/>
      <c r="V1686" s="42"/>
      <c r="W1686" s="42"/>
    </row>
    <row r="1687" spans="1:23" ht="76.5" hidden="1" x14ac:dyDescent="0.35">
      <c r="A1687" s="23">
        <v>23020114</v>
      </c>
      <c r="B1687" s="436" t="s">
        <v>2891</v>
      </c>
      <c r="C1687" s="23">
        <v>70451</v>
      </c>
      <c r="D1687" s="46">
        <v>150000010101</v>
      </c>
      <c r="E1687" s="25">
        <v>3101</v>
      </c>
      <c r="F1687" s="23">
        <v>10720700</v>
      </c>
      <c r="G1687" s="26" t="s">
        <v>1542</v>
      </c>
      <c r="H1687" s="41">
        <v>1500000</v>
      </c>
      <c r="I1687" s="220"/>
      <c r="J1687" s="41"/>
      <c r="K1687" s="27">
        <f t="shared" si="28"/>
        <v>1500000</v>
      </c>
      <c r="L1687" s="207"/>
    </row>
    <row r="1688" spans="1:23" ht="76.5" hidden="1" x14ac:dyDescent="0.35">
      <c r="A1688" s="23">
        <v>23020114</v>
      </c>
      <c r="B1688" s="436" t="s">
        <v>2891</v>
      </c>
      <c r="C1688" s="23">
        <v>70451</v>
      </c>
      <c r="D1688" s="46">
        <v>150000010101</v>
      </c>
      <c r="E1688" s="25">
        <v>3101</v>
      </c>
      <c r="F1688" s="23">
        <v>10720500</v>
      </c>
      <c r="G1688" s="26" t="s">
        <v>1543</v>
      </c>
      <c r="H1688" s="41">
        <v>1000000</v>
      </c>
      <c r="I1688" s="220"/>
      <c r="J1688" s="41"/>
      <c r="K1688" s="27">
        <f t="shared" si="28"/>
        <v>1000000</v>
      </c>
      <c r="L1688" s="207"/>
    </row>
    <row r="1689" spans="1:23" ht="51" hidden="1" x14ac:dyDescent="0.35">
      <c r="A1689" s="23">
        <v>23020114</v>
      </c>
      <c r="B1689" s="436" t="s">
        <v>2891</v>
      </c>
      <c r="C1689" s="23">
        <v>70451</v>
      </c>
      <c r="D1689" s="46">
        <v>150000010101</v>
      </c>
      <c r="E1689" s="25">
        <v>3101</v>
      </c>
      <c r="F1689" s="23">
        <v>10711000</v>
      </c>
      <c r="G1689" s="26" t="s">
        <v>1544</v>
      </c>
      <c r="H1689" s="41">
        <v>500000</v>
      </c>
      <c r="I1689" s="220"/>
      <c r="J1689" s="41"/>
      <c r="K1689" s="27">
        <f t="shared" si="28"/>
        <v>500000</v>
      </c>
      <c r="L1689" s="207"/>
    </row>
    <row r="1690" spans="1:23" ht="51" hidden="1" x14ac:dyDescent="0.35">
      <c r="A1690" s="23">
        <v>23020114</v>
      </c>
      <c r="B1690" s="436" t="s">
        <v>2891</v>
      </c>
      <c r="C1690" s="23">
        <v>70451</v>
      </c>
      <c r="D1690" s="46">
        <v>150000010101</v>
      </c>
      <c r="E1690" s="25">
        <v>3101</v>
      </c>
      <c r="F1690" s="23">
        <v>10720700</v>
      </c>
      <c r="G1690" s="26" t="s">
        <v>1545</v>
      </c>
      <c r="H1690" s="41">
        <v>5000000</v>
      </c>
      <c r="I1690" s="220"/>
      <c r="J1690" s="41"/>
      <c r="K1690" s="27">
        <f t="shared" si="28"/>
        <v>5000000</v>
      </c>
      <c r="L1690" s="207"/>
    </row>
    <row r="1691" spans="1:23" ht="76.5" hidden="1" x14ac:dyDescent="0.35">
      <c r="A1691" s="23">
        <v>23020114</v>
      </c>
      <c r="B1691" s="436" t="s">
        <v>2891</v>
      </c>
      <c r="C1691" s="23">
        <v>70451</v>
      </c>
      <c r="D1691" s="46">
        <v>150000010101</v>
      </c>
      <c r="E1691" s="25">
        <v>3101</v>
      </c>
      <c r="F1691" s="23">
        <v>10721300</v>
      </c>
      <c r="G1691" s="26" t="s">
        <v>1546</v>
      </c>
      <c r="H1691" s="41">
        <v>1000000</v>
      </c>
      <c r="I1691" s="220"/>
      <c r="J1691" s="41"/>
      <c r="K1691" s="27">
        <f t="shared" si="28"/>
        <v>1000000</v>
      </c>
      <c r="L1691" s="207"/>
    </row>
    <row r="1692" spans="1:23" ht="76.5" hidden="1" x14ac:dyDescent="0.35">
      <c r="A1692" s="23">
        <v>23020114</v>
      </c>
      <c r="B1692" s="436" t="s">
        <v>2891</v>
      </c>
      <c r="C1692" s="23">
        <v>70451</v>
      </c>
      <c r="D1692" s="46">
        <v>150000010101</v>
      </c>
      <c r="E1692" s="25">
        <v>3101</v>
      </c>
      <c r="F1692" s="23">
        <v>10722000</v>
      </c>
      <c r="G1692" s="26" t="s">
        <v>1547</v>
      </c>
      <c r="H1692" s="41">
        <v>1000000</v>
      </c>
      <c r="I1692" s="220"/>
      <c r="J1692" s="41"/>
      <c r="K1692" s="27">
        <f t="shared" si="28"/>
        <v>1000000</v>
      </c>
      <c r="L1692" s="207"/>
    </row>
    <row r="1693" spans="1:23" ht="76.5" hidden="1" x14ac:dyDescent="0.35">
      <c r="A1693" s="23">
        <v>23020114</v>
      </c>
      <c r="B1693" s="436" t="s">
        <v>2891</v>
      </c>
      <c r="C1693" s="23">
        <v>70451</v>
      </c>
      <c r="D1693" s="46">
        <v>150000010101</v>
      </c>
      <c r="E1693" s="25">
        <v>3101</v>
      </c>
      <c r="F1693" s="23">
        <v>10710900</v>
      </c>
      <c r="G1693" s="26" t="s">
        <v>1548</v>
      </c>
      <c r="H1693" s="41">
        <v>5000000</v>
      </c>
      <c r="I1693" s="220"/>
      <c r="J1693" s="41"/>
      <c r="K1693" s="27">
        <f t="shared" si="28"/>
        <v>5000000</v>
      </c>
      <c r="L1693" s="207"/>
    </row>
    <row r="1694" spans="1:23" ht="76.5" hidden="1" x14ac:dyDescent="0.35">
      <c r="A1694" s="23">
        <v>23020114</v>
      </c>
      <c r="B1694" s="436" t="s">
        <v>2891</v>
      </c>
      <c r="C1694" s="23">
        <v>70451</v>
      </c>
      <c r="D1694" s="46">
        <v>150000010101</v>
      </c>
      <c r="E1694" s="25">
        <v>3101</v>
      </c>
      <c r="F1694" s="23">
        <v>10710900</v>
      </c>
      <c r="G1694" s="47" t="s">
        <v>2058</v>
      </c>
      <c r="H1694" s="41">
        <v>1000000</v>
      </c>
      <c r="I1694" s="220"/>
      <c r="J1694" s="41"/>
      <c r="K1694" s="27">
        <f t="shared" si="28"/>
        <v>1000000</v>
      </c>
      <c r="L1694" s="207"/>
    </row>
    <row r="1695" spans="1:23" ht="51" hidden="1" x14ac:dyDescent="0.35">
      <c r="A1695" s="23">
        <v>23020114</v>
      </c>
      <c r="B1695" s="436" t="s">
        <v>2891</v>
      </c>
      <c r="C1695" s="23">
        <v>70451</v>
      </c>
      <c r="D1695" s="46">
        <v>150000010101</v>
      </c>
      <c r="E1695" s="25">
        <v>3101</v>
      </c>
      <c r="F1695" s="23">
        <v>10710900</v>
      </c>
      <c r="G1695" s="26" t="s">
        <v>1549</v>
      </c>
      <c r="H1695" s="41">
        <v>2000000</v>
      </c>
      <c r="I1695" s="220"/>
      <c r="J1695" s="41"/>
      <c r="K1695" s="27">
        <f t="shared" si="28"/>
        <v>2000000</v>
      </c>
      <c r="L1695" s="207"/>
    </row>
    <row r="1696" spans="1:23" ht="51" hidden="1" x14ac:dyDescent="0.35">
      <c r="A1696" s="23">
        <v>23020114</v>
      </c>
      <c r="B1696" s="436" t="s">
        <v>2891</v>
      </c>
      <c r="C1696" s="23">
        <v>70451</v>
      </c>
      <c r="D1696" s="46">
        <v>150000010101</v>
      </c>
      <c r="E1696" s="25">
        <v>3101</v>
      </c>
      <c r="F1696" s="23">
        <v>10710900</v>
      </c>
      <c r="G1696" s="26" t="s">
        <v>1550</v>
      </c>
      <c r="H1696" s="41">
        <v>500000</v>
      </c>
      <c r="I1696" s="220"/>
      <c r="J1696" s="41"/>
      <c r="K1696" s="27">
        <f t="shared" si="28"/>
        <v>500000</v>
      </c>
      <c r="L1696" s="207"/>
    </row>
    <row r="1697" spans="1:23" ht="76.5" hidden="1" x14ac:dyDescent="0.35">
      <c r="A1697" s="23">
        <v>23020114</v>
      </c>
      <c r="B1697" s="436" t="s">
        <v>2891</v>
      </c>
      <c r="C1697" s="23">
        <v>70451</v>
      </c>
      <c r="D1697" s="46">
        <v>150000010101</v>
      </c>
      <c r="E1697" s="25">
        <v>3101</v>
      </c>
      <c r="F1697" s="23">
        <v>10712300</v>
      </c>
      <c r="G1697" s="26" t="s">
        <v>1551</v>
      </c>
      <c r="H1697" s="41">
        <v>1000000</v>
      </c>
      <c r="I1697" s="220"/>
      <c r="J1697" s="41"/>
      <c r="K1697" s="27">
        <f t="shared" si="28"/>
        <v>1000000</v>
      </c>
      <c r="L1697" s="207"/>
    </row>
    <row r="1698" spans="1:23" ht="76.5" hidden="1" x14ac:dyDescent="0.35">
      <c r="A1698" s="23">
        <v>23020114</v>
      </c>
      <c r="B1698" s="436" t="s">
        <v>2891</v>
      </c>
      <c r="C1698" s="23">
        <v>70451</v>
      </c>
      <c r="D1698" s="46">
        <v>150000010101</v>
      </c>
      <c r="E1698" s="25">
        <v>3101</v>
      </c>
      <c r="F1698" s="23">
        <v>10712300</v>
      </c>
      <c r="G1698" s="26" t="s">
        <v>1552</v>
      </c>
      <c r="H1698" s="41">
        <v>6000000</v>
      </c>
      <c r="I1698" s="220"/>
      <c r="J1698" s="41"/>
      <c r="K1698" s="27">
        <f t="shared" si="28"/>
        <v>6000000</v>
      </c>
      <c r="L1698" s="207"/>
    </row>
    <row r="1699" spans="1:23" ht="51" hidden="1" x14ac:dyDescent="0.35">
      <c r="A1699" s="23">
        <v>23020114</v>
      </c>
      <c r="B1699" s="436" t="s">
        <v>2891</v>
      </c>
      <c r="C1699" s="23">
        <v>70451</v>
      </c>
      <c r="D1699" s="46">
        <v>150000010101</v>
      </c>
      <c r="E1699" s="25">
        <v>3101</v>
      </c>
      <c r="F1699" s="23">
        <v>10730102</v>
      </c>
      <c r="G1699" s="26" t="s">
        <v>1553</v>
      </c>
      <c r="H1699" s="41">
        <v>1000000</v>
      </c>
      <c r="I1699" s="220"/>
      <c r="J1699" s="41"/>
      <c r="K1699" s="27">
        <f t="shared" si="28"/>
        <v>1000000</v>
      </c>
      <c r="L1699" s="207"/>
    </row>
    <row r="1700" spans="1:23" ht="51" hidden="1" x14ac:dyDescent="0.35">
      <c r="A1700" s="23">
        <v>23020114</v>
      </c>
      <c r="B1700" s="436" t="s">
        <v>2891</v>
      </c>
      <c r="C1700" s="23">
        <v>70451</v>
      </c>
      <c r="D1700" s="46">
        <v>150000010101</v>
      </c>
      <c r="E1700" s="25">
        <v>3101</v>
      </c>
      <c r="F1700" s="23">
        <v>10730102</v>
      </c>
      <c r="G1700" s="26" t="s">
        <v>1554</v>
      </c>
      <c r="H1700" s="41">
        <v>1000000</v>
      </c>
      <c r="I1700" s="220"/>
      <c r="J1700" s="41"/>
      <c r="K1700" s="27">
        <f t="shared" si="28"/>
        <v>1000000</v>
      </c>
      <c r="L1700" s="207"/>
    </row>
    <row r="1701" spans="1:23" ht="76.5" hidden="1" x14ac:dyDescent="0.35">
      <c r="A1701" s="34">
        <v>23020114</v>
      </c>
      <c r="B1701" s="436" t="s">
        <v>2891</v>
      </c>
      <c r="C1701" s="34">
        <v>70451</v>
      </c>
      <c r="D1701" s="49">
        <v>150000010101</v>
      </c>
      <c r="E1701" s="36">
        <v>3101</v>
      </c>
      <c r="F1701" s="34">
        <v>10720500</v>
      </c>
      <c r="G1701" s="37" t="s">
        <v>1555</v>
      </c>
      <c r="H1701" s="44">
        <v>5000000</v>
      </c>
      <c r="I1701" s="219"/>
      <c r="J1701" s="44"/>
      <c r="K1701" s="38">
        <f t="shared" si="28"/>
        <v>5000000</v>
      </c>
      <c r="L1701" s="206"/>
    </row>
    <row r="1702" spans="1:23" ht="76.5" hidden="1" x14ac:dyDescent="0.35">
      <c r="A1702" s="23">
        <v>23020114</v>
      </c>
      <c r="B1702" s="436" t="s">
        <v>2891</v>
      </c>
      <c r="C1702" s="23">
        <v>70451</v>
      </c>
      <c r="D1702" s="46">
        <v>150000010101</v>
      </c>
      <c r="E1702" s="25">
        <v>3101</v>
      </c>
      <c r="F1702" s="23">
        <v>10720500</v>
      </c>
      <c r="G1702" s="26" t="s">
        <v>1556</v>
      </c>
      <c r="H1702" s="41">
        <v>7000000</v>
      </c>
      <c r="I1702" s="220"/>
      <c r="J1702" s="41"/>
      <c r="K1702" s="27">
        <f t="shared" si="28"/>
        <v>7000000</v>
      </c>
      <c r="L1702" s="207"/>
    </row>
    <row r="1703" spans="1:23" ht="51" hidden="1" x14ac:dyDescent="0.35">
      <c r="A1703" s="23">
        <v>23020114</v>
      </c>
      <c r="B1703" s="436" t="s">
        <v>2891</v>
      </c>
      <c r="C1703" s="23">
        <v>70451</v>
      </c>
      <c r="D1703" s="46">
        <v>150000010101</v>
      </c>
      <c r="E1703" s="25">
        <v>3101</v>
      </c>
      <c r="F1703" s="23">
        <v>10722000</v>
      </c>
      <c r="G1703" s="26" t="s">
        <v>1557</v>
      </c>
      <c r="H1703" s="41">
        <v>20000000</v>
      </c>
      <c r="I1703" s="220">
        <v>5000000</v>
      </c>
      <c r="J1703" s="41"/>
      <c r="K1703" s="27">
        <f t="shared" si="28"/>
        <v>20000000</v>
      </c>
      <c r="L1703" s="207"/>
    </row>
    <row r="1704" spans="1:23" ht="76.5" hidden="1" x14ac:dyDescent="0.35">
      <c r="A1704" s="23">
        <v>23020114</v>
      </c>
      <c r="B1704" s="436" t="s">
        <v>2891</v>
      </c>
      <c r="C1704" s="23">
        <v>70451</v>
      </c>
      <c r="D1704" s="46">
        <v>150000010101</v>
      </c>
      <c r="E1704" s="25">
        <v>3101</v>
      </c>
      <c r="F1704" s="23">
        <v>10731500</v>
      </c>
      <c r="G1704" s="26" t="s">
        <v>1558</v>
      </c>
      <c r="H1704" s="41">
        <v>10000000</v>
      </c>
      <c r="I1704" s="220"/>
      <c r="J1704" s="41">
        <v>-5000000</v>
      </c>
      <c r="K1704" s="27">
        <f t="shared" si="28"/>
        <v>5000000</v>
      </c>
      <c r="L1704" s="207"/>
    </row>
    <row r="1705" spans="1:23" ht="76.5" hidden="1" x14ac:dyDescent="0.35">
      <c r="A1705" s="23">
        <v>23020114</v>
      </c>
      <c r="B1705" s="436" t="s">
        <v>2891</v>
      </c>
      <c r="C1705" s="23">
        <v>70451</v>
      </c>
      <c r="D1705" s="46">
        <v>150000010101</v>
      </c>
      <c r="E1705" s="25">
        <v>3101</v>
      </c>
      <c r="F1705" s="23">
        <v>10720500</v>
      </c>
      <c r="G1705" s="26" t="s">
        <v>1559</v>
      </c>
      <c r="H1705" s="41">
        <v>15000000</v>
      </c>
      <c r="I1705" s="220"/>
      <c r="J1705" s="41">
        <v>-10000000</v>
      </c>
      <c r="K1705" s="27">
        <f t="shared" si="28"/>
        <v>5000000</v>
      </c>
      <c r="L1705" s="207"/>
    </row>
    <row r="1706" spans="1:23" ht="76.5" hidden="1" x14ac:dyDescent="0.35">
      <c r="A1706" s="23">
        <v>23020114</v>
      </c>
      <c r="B1706" s="436" t="s">
        <v>2891</v>
      </c>
      <c r="C1706" s="23">
        <v>70451</v>
      </c>
      <c r="D1706" s="46">
        <v>150000010101</v>
      </c>
      <c r="E1706" s="25">
        <v>3101</v>
      </c>
      <c r="F1706" s="23">
        <v>10722000</v>
      </c>
      <c r="G1706" s="26" t="s">
        <v>1560</v>
      </c>
      <c r="H1706" s="41">
        <v>4000000</v>
      </c>
      <c r="I1706" s="220"/>
      <c r="J1706" s="41"/>
      <c r="K1706" s="27">
        <f t="shared" si="28"/>
        <v>4000000</v>
      </c>
      <c r="L1706" s="207"/>
    </row>
    <row r="1707" spans="1:23" ht="76.5" hidden="1" x14ac:dyDescent="0.35">
      <c r="A1707" s="23">
        <v>23020114</v>
      </c>
      <c r="B1707" s="436" t="s">
        <v>2891</v>
      </c>
      <c r="C1707" s="23">
        <v>70451</v>
      </c>
      <c r="D1707" s="46">
        <v>150000010101</v>
      </c>
      <c r="E1707" s="25">
        <v>3101</v>
      </c>
      <c r="F1707" s="23">
        <v>10720500</v>
      </c>
      <c r="G1707" s="26" t="s">
        <v>1561</v>
      </c>
      <c r="H1707" s="41">
        <v>5000000</v>
      </c>
      <c r="I1707" s="220"/>
      <c r="J1707" s="41"/>
      <c r="K1707" s="27">
        <f t="shared" si="28"/>
        <v>5000000</v>
      </c>
      <c r="L1707" s="207"/>
    </row>
    <row r="1708" spans="1:23" ht="76.5" hidden="1" x14ac:dyDescent="0.35">
      <c r="A1708" s="23">
        <v>23020114</v>
      </c>
      <c r="B1708" s="436" t="s">
        <v>2891</v>
      </c>
      <c r="C1708" s="23">
        <v>70451</v>
      </c>
      <c r="D1708" s="46">
        <v>150000010101</v>
      </c>
      <c r="E1708" s="25">
        <v>3101</v>
      </c>
      <c r="F1708" s="23">
        <v>10720500</v>
      </c>
      <c r="G1708" s="47" t="s">
        <v>2059</v>
      </c>
      <c r="H1708" s="41">
        <v>10000000</v>
      </c>
      <c r="I1708" s="220"/>
      <c r="J1708" s="41">
        <v>-5000000</v>
      </c>
      <c r="K1708" s="27">
        <f t="shared" si="28"/>
        <v>5000000</v>
      </c>
      <c r="L1708" s="207"/>
    </row>
    <row r="1709" spans="1:23" ht="76.5" hidden="1" x14ac:dyDescent="0.35">
      <c r="A1709" s="23">
        <v>23020114</v>
      </c>
      <c r="B1709" s="436" t="s">
        <v>2891</v>
      </c>
      <c r="C1709" s="23">
        <v>70451</v>
      </c>
      <c r="D1709" s="46">
        <v>150000010101</v>
      </c>
      <c r="E1709" s="25">
        <v>3101</v>
      </c>
      <c r="F1709" s="23">
        <v>10731600</v>
      </c>
      <c r="G1709" s="26" t="s">
        <v>1562</v>
      </c>
      <c r="H1709" s="41">
        <v>10000000</v>
      </c>
      <c r="I1709" s="220"/>
      <c r="J1709" s="41">
        <v>-5000000</v>
      </c>
      <c r="K1709" s="27">
        <f t="shared" si="28"/>
        <v>5000000</v>
      </c>
      <c r="L1709" s="207"/>
    </row>
    <row r="1710" spans="1:23" ht="76.5" hidden="1" x14ac:dyDescent="0.35">
      <c r="A1710" s="23">
        <v>23020114</v>
      </c>
      <c r="B1710" s="436" t="s">
        <v>2891</v>
      </c>
      <c r="C1710" s="23">
        <v>70451</v>
      </c>
      <c r="D1710" s="46">
        <v>150000010101</v>
      </c>
      <c r="E1710" s="25">
        <v>3101</v>
      </c>
      <c r="F1710" s="23">
        <v>10731600</v>
      </c>
      <c r="G1710" s="26" t="s">
        <v>1563</v>
      </c>
      <c r="H1710" s="41">
        <v>10000000</v>
      </c>
      <c r="I1710" s="220"/>
      <c r="J1710" s="41">
        <v>-5000000</v>
      </c>
      <c r="K1710" s="27">
        <f t="shared" si="28"/>
        <v>5000000</v>
      </c>
      <c r="L1710" s="207"/>
    </row>
    <row r="1711" spans="1:23" ht="76.5" hidden="1" x14ac:dyDescent="0.35">
      <c r="A1711" s="314">
        <v>23020114</v>
      </c>
      <c r="B1711" s="436" t="s">
        <v>2891</v>
      </c>
      <c r="C1711" s="314">
        <v>70451</v>
      </c>
      <c r="D1711" s="315">
        <v>150000010101</v>
      </c>
      <c r="E1711" s="316">
        <v>3101</v>
      </c>
      <c r="F1711" s="314">
        <v>10720600</v>
      </c>
      <c r="G1711" s="317" t="s">
        <v>1564</v>
      </c>
      <c r="H1711" s="320">
        <v>25000000</v>
      </c>
      <c r="I1711" s="319"/>
      <c r="J1711" s="320">
        <v>-15000000</v>
      </c>
      <c r="K1711" s="324">
        <f t="shared" si="28"/>
        <v>10000000</v>
      </c>
      <c r="L1711" s="630"/>
      <c r="M1711" s="323"/>
      <c r="N1711" s="323"/>
      <c r="O1711" s="323"/>
      <c r="P1711" s="323"/>
      <c r="Q1711" s="323"/>
      <c r="R1711" s="323"/>
      <c r="S1711" s="323"/>
      <c r="T1711" s="323"/>
      <c r="U1711" s="323"/>
      <c r="V1711" s="323"/>
      <c r="W1711" s="323"/>
    </row>
    <row r="1712" spans="1:23" ht="51" hidden="1" x14ac:dyDescent="0.35">
      <c r="A1712" s="23">
        <v>23020113</v>
      </c>
      <c r="B1712" s="436" t="s">
        <v>2891</v>
      </c>
      <c r="C1712" s="23">
        <v>70443</v>
      </c>
      <c r="D1712" s="46">
        <v>130000010106</v>
      </c>
      <c r="E1712" s="25">
        <v>3101</v>
      </c>
      <c r="F1712" s="23">
        <v>10721300</v>
      </c>
      <c r="G1712" s="47" t="s">
        <v>2691</v>
      </c>
      <c r="H1712" s="27">
        <v>10600000</v>
      </c>
      <c r="I1712" s="215"/>
      <c r="J1712" s="41"/>
      <c r="K1712" s="27">
        <f t="shared" si="28"/>
        <v>10600000</v>
      </c>
      <c r="L1712" s="207"/>
    </row>
    <row r="1713" spans="1:23" ht="76.5" x14ac:dyDescent="0.35">
      <c r="A1713" s="54">
        <v>23020113</v>
      </c>
      <c r="B1713" s="436" t="s">
        <v>2891</v>
      </c>
      <c r="C1713" s="54">
        <v>70443</v>
      </c>
      <c r="D1713" s="75">
        <v>130000010106</v>
      </c>
      <c r="E1713" s="56">
        <v>3101</v>
      </c>
      <c r="F1713" s="54">
        <v>10721300</v>
      </c>
      <c r="G1713" s="86" t="s">
        <v>2692</v>
      </c>
      <c r="H1713" s="58">
        <v>200000000</v>
      </c>
      <c r="I1713" s="221"/>
      <c r="J1713" s="87">
        <v>-100000000</v>
      </c>
      <c r="K1713" s="58">
        <f t="shared" si="28"/>
        <v>100000000</v>
      </c>
      <c r="L1713" s="400" t="s">
        <v>2551</v>
      </c>
    </row>
    <row r="1714" spans="1:23" ht="51" x14ac:dyDescent="0.35">
      <c r="A1714" s="54">
        <v>23020113</v>
      </c>
      <c r="B1714" s="436" t="s">
        <v>2891</v>
      </c>
      <c r="C1714" s="54">
        <v>70443</v>
      </c>
      <c r="D1714" s="75">
        <v>130000010106</v>
      </c>
      <c r="E1714" s="56">
        <v>3101</v>
      </c>
      <c r="F1714" s="54">
        <v>10721300</v>
      </c>
      <c r="G1714" s="86" t="s">
        <v>2693</v>
      </c>
      <c r="H1714" s="58">
        <v>2120000</v>
      </c>
      <c r="I1714" s="221"/>
      <c r="J1714" s="87"/>
      <c r="K1714" s="58">
        <f t="shared" si="28"/>
        <v>2120000</v>
      </c>
      <c r="L1714" s="400" t="s">
        <v>2551</v>
      </c>
    </row>
    <row r="1715" spans="1:23" ht="51" x14ac:dyDescent="0.35">
      <c r="A1715" s="54">
        <v>23020113</v>
      </c>
      <c r="B1715" s="436" t="s">
        <v>2891</v>
      </c>
      <c r="C1715" s="54">
        <v>70443</v>
      </c>
      <c r="D1715" s="75">
        <v>130000010106</v>
      </c>
      <c r="E1715" s="56">
        <v>3101</v>
      </c>
      <c r="F1715" s="54">
        <v>10721300</v>
      </c>
      <c r="G1715" s="86" t="s">
        <v>2694</v>
      </c>
      <c r="H1715" s="58">
        <v>2120000</v>
      </c>
      <c r="I1715" s="221"/>
      <c r="J1715" s="87"/>
      <c r="K1715" s="58">
        <f t="shared" si="28"/>
        <v>2120000</v>
      </c>
      <c r="L1715" s="400" t="s">
        <v>2551</v>
      </c>
    </row>
    <row r="1716" spans="1:23" ht="51" x14ac:dyDescent="0.35">
      <c r="A1716" s="54">
        <v>23020113</v>
      </c>
      <c r="B1716" s="436" t="s">
        <v>2891</v>
      </c>
      <c r="C1716" s="54">
        <v>70443</v>
      </c>
      <c r="D1716" s="75">
        <v>130000010106</v>
      </c>
      <c r="E1716" s="56">
        <v>3101</v>
      </c>
      <c r="F1716" s="54">
        <v>10721300</v>
      </c>
      <c r="G1716" s="86" t="s">
        <v>2695</v>
      </c>
      <c r="H1716" s="58">
        <v>4240000</v>
      </c>
      <c r="I1716" s="221"/>
      <c r="J1716" s="87"/>
      <c r="K1716" s="58">
        <f t="shared" si="28"/>
        <v>4240000</v>
      </c>
      <c r="L1716" s="400" t="s">
        <v>2551</v>
      </c>
    </row>
    <row r="1717" spans="1:23" ht="51" hidden="1" x14ac:dyDescent="0.35">
      <c r="A1717" s="23">
        <v>23020113</v>
      </c>
      <c r="B1717" s="436" t="s">
        <v>2891</v>
      </c>
      <c r="C1717" s="23">
        <v>70443</v>
      </c>
      <c r="D1717" s="46">
        <v>130000010106</v>
      </c>
      <c r="E1717" s="25">
        <v>3101</v>
      </c>
      <c r="F1717" s="23">
        <v>10721300</v>
      </c>
      <c r="G1717" s="47" t="s">
        <v>2696</v>
      </c>
      <c r="H1717" s="27">
        <v>1000000000</v>
      </c>
      <c r="I1717" s="215"/>
      <c r="J1717" s="41">
        <v>-700000000</v>
      </c>
      <c r="K1717" s="27">
        <f t="shared" si="28"/>
        <v>300000000</v>
      </c>
      <c r="L1717" s="207"/>
    </row>
    <row r="1718" spans="1:23" ht="51" x14ac:dyDescent="0.35">
      <c r="A1718" s="78">
        <v>23020113</v>
      </c>
      <c r="B1718" s="436" t="s">
        <v>2891</v>
      </c>
      <c r="C1718" s="78">
        <v>70443</v>
      </c>
      <c r="D1718" s="79">
        <v>130000010106</v>
      </c>
      <c r="E1718" s="80">
        <v>3101</v>
      </c>
      <c r="F1718" s="78">
        <v>10721300</v>
      </c>
      <c r="G1718" s="91" t="s">
        <v>2697</v>
      </c>
      <c r="H1718" s="81">
        <v>33920000</v>
      </c>
      <c r="I1718" s="228"/>
      <c r="J1718" s="133"/>
      <c r="K1718" s="81">
        <f t="shared" si="28"/>
        <v>33920000</v>
      </c>
      <c r="L1718" s="399" t="s">
        <v>2551</v>
      </c>
    </row>
    <row r="1719" spans="1:23" s="323" customFormat="1" ht="102" x14ac:dyDescent="0.35">
      <c r="A1719" s="54">
        <v>23020113</v>
      </c>
      <c r="B1719" s="436" t="s">
        <v>2891</v>
      </c>
      <c r="C1719" s="54">
        <v>70443</v>
      </c>
      <c r="D1719" s="75">
        <v>130000010106</v>
      </c>
      <c r="E1719" s="56">
        <v>3101</v>
      </c>
      <c r="F1719" s="54">
        <v>10721300</v>
      </c>
      <c r="G1719" s="86" t="s">
        <v>2698</v>
      </c>
      <c r="H1719" s="58">
        <v>50000000</v>
      </c>
      <c r="I1719" s="221"/>
      <c r="J1719" s="87">
        <v>-30000000</v>
      </c>
      <c r="K1719" s="58">
        <f t="shared" si="28"/>
        <v>20000000</v>
      </c>
      <c r="L1719" s="400" t="s">
        <v>2551</v>
      </c>
      <c r="M1719" s="42"/>
      <c r="N1719" s="42"/>
      <c r="O1719" s="42"/>
      <c r="P1719" s="42"/>
      <c r="Q1719" s="42"/>
      <c r="R1719" s="42"/>
      <c r="S1719" s="42"/>
      <c r="T1719" s="42"/>
      <c r="U1719" s="42"/>
      <c r="V1719" s="42"/>
      <c r="W1719" s="42"/>
    </row>
    <row r="1720" spans="1:23" s="323" customFormat="1" ht="76.5" hidden="1" x14ac:dyDescent="0.35">
      <c r="A1720" s="23">
        <v>23020113</v>
      </c>
      <c r="B1720" s="436" t="s">
        <v>2891</v>
      </c>
      <c r="C1720" s="23">
        <v>70443</v>
      </c>
      <c r="D1720" s="46">
        <v>130000010106</v>
      </c>
      <c r="E1720" s="25">
        <v>3101</v>
      </c>
      <c r="F1720" s="23">
        <v>10721300</v>
      </c>
      <c r="G1720" s="47" t="s">
        <v>2699</v>
      </c>
      <c r="H1720" s="41">
        <v>150000000</v>
      </c>
      <c r="I1720" s="220"/>
      <c r="J1720" s="41">
        <v>-176643537</v>
      </c>
      <c r="K1720" s="27">
        <f t="shared" si="28"/>
        <v>-26643537</v>
      </c>
      <c r="L1720" s="207"/>
      <c r="M1720" s="42"/>
      <c r="N1720" s="42"/>
      <c r="O1720" s="42"/>
      <c r="P1720" s="42"/>
      <c r="Q1720" s="42"/>
      <c r="R1720" s="42"/>
      <c r="S1720" s="42"/>
      <c r="T1720" s="42"/>
      <c r="U1720" s="42"/>
      <c r="V1720" s="42"/>
      <c r="W1720" s="42"/>
    </row>
    <row r="1721" spans="1:23" ht="51" hidden="1" x14ac:dyDescent="0.35">
      <c r="A1721" s="23">
        <v>23020113</v>
      </c>
      <c r="B1721" s="436" t="s">
        <v>2891</v>
      </c>
      <c r="C1721" s="23">
        <v>70443</v>
      </c>
      <c r="D1721" s="46">
        <v>130000010106</v>
      </c>
      <c r="E1721" s="25">
        <v>3101</v>
      </c>
      <c r="F1721" s="23">
        <v>10721300</v>
      </c>
      <c r="G1721" s="47" t="s">
        <v>2700</v>
      </c>
      <c r="H1721" s="41">
        <v>150000000</v>
      </c>
      <c r="I1721" s="219"/>
      <c r="J1721" s="44">
        <v>-100000000</v>
      </c>
      <c r="K1721" s="27">
        <f t="shared" si="28"/>
        <v>50000000</v>
      </c>
      <c r="L1721" s="207"/>
    </row>
    <row r="1722" spans="1:23" ht="51" hidden="1" x14ac:dyDescent="0.35">
      <c r="A1722" s="23">
        <v>23020113</v>
      </c>
      <c r="B1722" s="436" t="s">
        <v>2891</v>
      </c>
      <c r="C1722" s="23">
        <v>70421</v>
      </c>
      <c r="D1722" s="46">
        <v>10000030106</v>
      </c>
      <c r="E1722" s="25">
        <v>3101</v>
      </c>
      <c r="F1722" s="23">
        <v>10731400</v>
      </c>
      <c r="G1722" s="26" t="s">
        <v>2804</v>
      </c>
      <c r="H1722" s="41">
        <v>5000000</v>
      </c>
      <c r="I1722" s="44"/>
      <c r="J1722" s="44"/>
      <c r="K1722" s="27">
        <f t="shared" si="28"/>
        <v>5000000</v>
      </c>
      <c r="L1722" s="207"/>
    </row>
    <row r="1723" spans="1:23" ht="51" hidden="1" x14ac:dyDescent="0.35">
      <c r="A1723" s="23">
        <v>23020113</v>
      </c>
      <c r="B1723" s="436" t="s">
        <v>2891</v>
      </c>
      <c r="C1723" s="23">
        <v>70421</v>
      </c>
      <c r="D1723" s="46">
        <v>10000030106</v>
      </c>
      <c r="E1723" s="25">
        <v>3101</v>
      </c>
      <c r="F1723" s="23">
        <v>10720400</v>
      </c>
      <c r="G1723" s="26" t="s">
        <v>2805</v>
      </c>
      <c r="H1723" s="41">
        <v>5000000</v>
      </c>
      <c r="I1723" s="41"/>
      <c r="J1723" s="41"/>
      <c r="K1723" s="27">
        <f t="shared" si="28"/>
        <v>5000000</v>
      </c>
      <c r="L1723" s="207"/>
    </row>
    <row r="1724" spans="1:23" ht="51" x14ac:dyDescent="0.35">
      <c r="A1724" s="54">
        <v>23020113</v>
      </c>
      <c r="B1724" s="436" t="s">
        <v>2891</v>
      </c>
      <c r="C1724" s="54">
        <v>70421</v>
      </c>
      <c r="D1724" s="75">
        <v>10000020104</v>
      </c>
      <c r="E1724" s="56">
        <v>3101</v>
      </c>
      <c r="F1724" s="54">
        <v>10721300</v>
      </c>
      <c r="G1724" s="86" t="s">
        <v>2820</v>
      </c>
      <c r="H1724" s="58">
        <v>48676000</v>
      </c>
      <c r="I1724" s="58"/>
      <c r="J1724" s="87"/>
      <c r="K1724" s="58">
        <f t="shared" si="28"/>
        <v>48676000</v>
      </c>
      <c r="L1724" s="400" t="s">
        <v>2888</v>
      </c>
    </row>
    <row r="1725" spans="1:23" ht="51" x14ac:dyDescent="0.35">
      <c r="A1725" s="54">
        <v>23020113</v>
      </c>
      <c r="B1725" s="436" t="s">
        <v>2891</v>
      </c>
      <c r="C1725" s="54">
        <v>70421</v>
      </c>
      <c r="D1725" s="75">
        <v>10000020104</v>
      </c>
      <c r="E1725" s="56">
        <v>3101</v>
      </c>
      <c r="F1725" s="54">
        <v>10721300</v>
      </c>
      <c r="G1725" s="86" t="s">
        <v>2821</v>
      </c>
      <c r="H1725" s="58">
        <v>200000000</v>
      </c>
      <c r="I1725" s="58"/>
      <c r="J1725" s="87"/>
      <c r="K1725" s="58">
        <f t="shared" si="28"/>
        <v>200000000</v>
      </c>
      <c r="L1725" s="400" t="s">
        <v>2888</v>
      </c>
    </row>
    <row r="1726" spans="1:23" ht="51" hidden="1" x14ac:dyDescent="0.35">
      <c r="A1726" s="23">
        <v>23020113</v>
      </c>
      <c r="B1726" s="436" t="s">
        <v>2891</v>
      </c>
      <c r="C1726" s="23">
        <v>70421</v>
      </c>
      <c r="D1726" s="46">
        <v>10000020104</v>
      </c>
      <c r="E1726" s="25">
        <v>3101</v>
      </c>
      <c r="F1726" s="23">
        <v>10721300</v>
      </c>
      <c r="G1726" s="47" t="s">
        <v>2822</v>
      </c>
      <c r="H1726" s="41">
        <v>100000000</v>
      </c>
      <c r="I1726" s="41"/>
      <c r="J1726" s="41"/>
      <c r="K1726" s="27">
        <f t="shared" si="28"/>
        <v>100000000</v>
      </c>
      <c r="L1726" s="207"/>
    </row>
    <row r="1727" spans="1:23" s="151" customFormat="1" ht="51" x14ac:dyDescent="0.35">
      <c r="A1727" s="54">
        <v>23020113</v>
      </c>
      <c r="B1727" s="436" t="s">
        <v>2891</v>
      </c>
      <c r="C1727" s="54">
        <v>70421</v>
      </c>
      <c r="D1727" s="75">
        <v>10000010104</v>
      </c>
      <c r="E1727" s="56">
        <v>3101</v>
      </c>
      <c r="F1727" s="54">
        <v>10721300</v>
      </c>
      <c r="G1727" s="86" t="s">
        <v>2823</v>
      </c>
      <c r="H1727" s="58">
        <v>8600000</v>
      </c>
      <c r="I1727" s="58"/>
      <c r="J1727" s="87"/>
      <c r="K1727" s="58">
        <f t="shared" si="28"/>
        <v>8600000</v>
      </c>
      <c r="L1727" s="400" t="s">
        <v>2888</v>
      </c>
      <c r="M1727" s="42"/>
      <c r="N1727" s="42"/>
      <c r="O1727" s="42"/>
      <c r="P1727" s="42"/>
      <c r="Q1727" s="42"/>
      <c r="R1727" s="42"/>
      <c r="S1727" s="42"/>
      <c r="T1727" s="42"/>
      <c r="U1727" s="42"/>
      <c r="V1727" s="42"/>
      <c r="W1727" s="42"/>
    </row>
    <row r="1728" spans="1:23" ht="51" x14ac:dyDescent="0.35">
      <c r="A1728" s="54">
        <v>23020113</v>
      </c>
      <c r="B1728" s="436" t="s">
        <v>2891</v>
      </c>
      <c r="C1728" s="54">
        <v>70421</v>
      </c>
      <c r="D1728" s="75">
        <v>10000010104</v>
      </c>
      <c r="E1728" s="56">
        <v>3101</v>
      </c>
      <c r="F1728" s="54">
        <v>10721300</v>
      </c>
      <c r="G1728" s="86" t="s">
        <v>2824</v>
      </c>
      <c r="H1728" s="58">
        <v>8600000</v>
      </c>
      <c r="I1728" s="58"/>
      <c r="J1728" s="87"/>
      <c r="K1728" s="58">
        <f t="shared" si="28"/>
        <v>8600000</v>
      </c>
      <c r="L1728" s="400" t="s">
        <v>2888</v>
      </c>
    </row>
    <row r="1729" spans="1:23" ht="76.5" hidden="1" x14ac:dyDescent="0.35">
      <c r="A1729" s="23">
        <v>23020113</v>
      </c>
      <c r="B1729" s="436" t="s">
        <v>2891</v>
      </c>
      <c r="C1729" s="23">
        <v>70421</v>
      </c>
      <c r="D1729" s="182">
        <v>1000030105</v>
      </c>
      <c r="E1729" s="25">
        <v>3101</v>
      </c>
      <c r="F1729" s="23">
        <v>10720517</v>
      </c>
      <c r="G1729" s="26" t="s">
        <v>2148</v>
      </c>
      <c r="H1729" s="41">
        <v>2026500</v>
      </c>
      <c r="I1729" s="220"/>
      <c r="J1729" s="41"/>
      <c r="K1729" s="27">
        <f t="shared" si="28"/>
        <v>2026500</v>
      </c>
      <c r="L1729" s="207"/>
    </row>
    <row r="1730" spans="1:23" ht="51" x14ac:dyDescent="0.35">
      <c r="A1730" s="54">
        <v>23020112</v>
      </c>
      <c r="B1730" s="436" t="s">
        <v>2891</v>
      </c>
      <c r="C1730" s="54">
        <v>70443</v>
      </c>
      <c r="D1730" s="75">
        <v>130000010106</v>
      </c>
      <c r="E1730" s="56">
        <v>3101</v>
      </c>
      <c r="F1730" s="54">
        <v>10721300</v>
      </c>
      <c r="G1730" s="86" t="s">
        <v>2689</v>
      </c>
      <c r="H1730" s="58">
        <v>8480000</v>
      </c>
      <c r="I1730" s="221"/>
      <c r="J1730" s="87"/>
      <c r="K1730" s="58">
        <f t="shared" si="28"/>
        <v>8480000</v>
      </c>
      <c r="L1730" s="400" t="s">
        <v>2551</v>
      </c>
    </row>
    <row r="1731" spans="1:23" s="323" customFormat="1" ht="51" x14ac:dyDescent="0.35">
      <c r="A1731" s="54">
        <v>23020112</v>
      </c>
      <c r="B1731" s="436" t="s">
        <v>2891</v>
      </c>
      <c r="C1731" s="54">
        <v>70443</v>
      </c>
      <c r="D1731" s="75">
        <v>130000010106</v>
      </c>
      <c r="E1731" s="56">
        <v>3101</v>
      </c>
      <c r="F1731" s="54">
        <v>10720517</v>
      </c>
      <c r="G1731" s="86" t="s">
        <v>2690</v>
      </c>
      <c r="H1731" s="58">
        <v>10600000</v>
      </c>
      <c r="I1731" s="221"/>
      <c r="J1731" s="87"/>
      <c r="K1731" s="58">
        <f t="shared" si="28"/>
        <v>10600000</v>
      </c>
      <c r="L1731" s="400" t="s">
        <v>2551</v>
      </c>
      <c r="M1731" s="42"/>
      <c r="N1731" s="42"/>
      <c r="O1731" s="42"/>
      <c r="P1731" s="42"/>
      <c r="Q1731" s="42"/>
      <c r="R1731" s="42"/>
      <c r="S1731" s="42"/>
      <c r="T1731" s="42"/>
      <c r="U1731" s="42"/>
      <c r="V1731" s="42"/>
      <c r="W1731" s="42"/>
    </row>
    <row r="1732" spans="1:23" ht="51" hidden="1" x14ac:dyDescent="0.35">
      <c r="A1732" s="23">
        <v>23020112</v>
      </c>
      <c r="B1732" s="436" t="s">
        <v>2891</v>
      </c>
      <c r="C1732" s="23">
        <v>70810</v>
      </c>
      <c r="D1732" s="46">
        <v>80000020105</v>
      </c>
      <c r="E1732" s="25">
        <v>3101</v>
      </c>
      <c r="F1732" s="23">
        <v>10720517</v>
      </c>
      <c r="G1732" s="26" t="s">
        <v>2165</v>
      </c>
      <c r="H1732" s="27">
        <v>2400000</v>
      </c>
      <c r="I1732" s="215">
        <v>64100</v>
      </c>
      <c r="J1732" s="41"/>
      <c r="K1732" s="27">
        <f t="shared" si="28"/>
        <v>2400000</v>
      </c>
      <c r="L1732" s="207"/>
    </row>
    <row r="1733" spans="1:23" ht="51" hidden="1" x14ac:dyDescent="0.35">
      <c r="A1733" s="23">
        <v>23020111</v>
      </c>
      <c r="B1733" s="436" t="s">
        <v>2891</v>
      </c>
      <c r="C1733" s="23">
        <v>70460</v>
      </c>
      <c r="D1733" s="46">
        <v>110000010102</v>
      </c>
      <c r="E1733" s="25">
        <v>3101</v>
      </c>
      <c r="F1733" s="23">
        <v>10720517</v>
      </c>
      <c r="G1733" s="26" t="s">
        <v>2128</v>
      </c>
      <c r="H1733" s="27">
        <v>4800000</v>
      </c>
      <c r="I1733" s="215"/>
      <c r="J1733" s="41"/>
      <c r="K1733" s="27">
        <f t="shared" si="28"/>
        <v>4800000</v>
      </c>
      <c r="L1733" s="207"/>
    </row>
    <row r="1734" spans="1:23" ht="51" x14ac:dyDescent="0.35">
      <c r="A1734" s="78">
        <v>23020105</v>
      </c>
      <c r="B1734" s="436" t="s">
        <v>2891</v>
      </c>
      <c r="C1734" s="78">
        <v>70630</v>
      </c>
      <c r="D1734" s="79">
        <v>100000010102</v>
      </c>
      <c r="E1734" s="80">
        <v>3101</v>
      </c>
      <c r="F1734" s="78">
        <v>10730200</v>
      </c>
      <c r="G1734" s="91" t="s">
        <v>2810</v>
      </c>
      <c r="H1734" s="133">
        <v>10000000</v>
      </c>
      <c r="I1734" s="133"/>
      <c r="J1734" s="81">
        <v>-8000000</v>
      </c>
      <c r="K1734" s="81">
        <f t="shared" si="28"/>
        <v>2000000</v>
      </c>
      <c r="L1734" s="399" t="s">
        <v>2888</v>
      </c>
    </row>
    <row r="1735" spans="1:23" ht="51" x14ac:dyDescent="0.35">
      <c r="A1735" s="54">
        <v>23020105</v>
      </c>
      <c r="B1735" s="436" t="s">
        <v>2891</v>
      </c>
      <c r="C1735" s="54">
        <v>70630</v>
      </c>
      <c r="D1735" s="75">
        <v>100000010102</v>
      </c>
      <c r="E1735" s="56">
        <v>3101</v>
      </c>
      <c r="F1735" s="54">
        <v>10720700</v>
      </c>
      <c r="G1735" s="86" t="s">
        <v>2811</v>
      </c>
      <c r="H1735" s="87">
        <v>10000000</v>
      </c>
      <c r="I1735" s="87"/>
      <c r="J1735" s="58">
        <v>-8000000</v>
      </c>
      <c r="K1735" s="58">
        <f t="shared" si="28"/>
        <v>2000000</v>
      </c>
      <c r="L1735" s="400" t="s">
        <v>2888</v>
      </c>
    </row>
    <row r="1736" spans="1:23" ht="51" x14ac:dyDescent="0.35">
      <c r="A1736" s="54">
        <v>23020105</v>
      </c>
      <c r="B1736" s="436" t="s">
        <v>2891</v>
      </c>
      <c r="C1736" s="54">
        <v>70630</v>
      </c>
      <c r="D1736" s="75">
        <v>100000010102</v>
      </c>
      <c r="E1736" s="56">
        <v>3101</v>
      </c>
      <c r="F1736" s="54">
        <v>10711100</v>
      </c>
      <c r="G1736" s="86" t="s">
        <v>2812</v>
      </c>
      <c r="H1736" s="87">
        <v>10000000</v>
      </c>
      <c r="I1736" s="87"/>
      <c r="J1736" s="58">
        <v>-8000000</v>
      </c>
      <c r="K1736" s="58">
        <f t="shared" si="28"/>
        <v>2000000</v>
      </c>
      <c r="L1736" s="400" t="s">
        <v>2888</v>
      </c>
    </row>
    <row r="1737" spans="1:23" ht="51" x14ac:dyDescent="0.35">
      <c r="A1737" s="54">
        <v>23020105</v>
      </c>
      <c r="B1737" s="436" t="s">
        <v>2891</v>
      </c>
      <c r="C1737" s="54">
        <v>70630</v>
      </c>
      <c r="D1737" s="75">
        <v>100000010102</v>
      </c>
      <c r="E1737" s="56">
        <v>3101</v>
      </c>
      <c r="F1737" s="54">
        <v>10720600</v>
      </c>
      <c r="G1737" s="86" t="s">
        <v>2813</v>
      </c>
      <c r="H1737" s="87">
        <v>10000000</v>
      </c>
      <c r="I1737" s="87"/>
      <c r="J1737" s="58">
        <v>-8000000</v>
      </c>
      <c r="K1737" s="58">
        <f t="shared" si="28"/>
        <v>2000000</v>
      </c>
      <c r="L1737" s="400" t="s">
        <v>2888</v>
      </c>
    </row>
    <row r="1738" spans="1:23" ht="51" hidden="1" x14ac:dyDescent="0.35">
      <c r="A1738" s="23">
        <v>23020105</v>
      </c>
      <c r="B1738" s="436" t="s">
        <v>2891</v>
      </c>
      <c r="C1738" s="23">
        <v>70630</v>
      </c>
      <c r="D1738" s="46">
        <v>100000010102</v>
      </c>
      <c r="E1738" s="25">
        <v>3101</v>
      </c>
      <c r="F1738" s="23">
        <v>10720600</v>
      </c>
      <c r="G1738" s="47" t="s">
        <v>2814</v>
      </c>
      <c r="H1738" s="41">
        <v>10000000</v>
      </c>
      <c r="I1738" s="41"/>
      <c r="J1738" s="41">
        <v>-8000000</v>
      </c>
      <c r="K1738" s="27">
        <f t="shared" si="28"/>
        <v>2000000</v>
      </c>
      <c r="L1738" s="207"/>
    </row>
    <row r="1739" spans="1:23" ht="51" hidden="1" x14ac:dyDescent="0.35">
      <c r="A1739" s="23">
        <v>23020105</v>
      </c>
      <c r="B1739" s="436" t="s">
        <v>2891</v>
      </c>
      <c r="C1739" s="23">
        <v>70630</v>
      </c>
      <c r="D1739" s="46">
        <v>100000010102</v>
      </c>
      <c r="E1739" s="25">
        <v>3101</v>
      </c>
      <c r="F1739" s="23">
        <v>10720600</v>
      </c>
      <c r="G1739" s="47" t="s">
        <v>2815</v>
      </c>
      <c r="H1739" s="41">
        <v>10000000</v>
      </c>
      <c r="I1739" s="41"/>
      <c r="J1739" s="41">
        <v>-8000000</v>
      </c>
      <c r="K1739" s="27">
        <f t="shared" si="28"/>
        <v>2000000</v>
      </c>
      <c r="L1739" s="207"/>
    </row>
    <row r="1740" spans="1:23" ht="51" hidden="1" x14ac:dyDescent="0.35">
      <c r="A1740" s="23">
        <v>23020105</v>
      </c>
      <c r="B1740" s="436" t="s">
        <v>2891</v>
      </c>
      <c r="C1740" s="23">
        <v>70630</v>
      </c>
      <c r="D1740" s="46">
        <v>100000010102</v>
      </c>
      <c r="E1740" s="25">
        <v>3101</v>
      </c>
      <c r="F1740" s="23">
        <v>10711200</v>
      </c>
      <c r="G1740" s="47" t="s">
        <v>2816</v>
      </c>
      <c r="H1740" s="41">
        <v>10000000</v>
      </c>
      <c r="I1740" s="41"/>
      <c r="J1740" s="41">
        <v>-8000000</v>
      </c>
      <c r="K1740" s="27">
        <f t="shared" si="28"/>
        <v>2000000</v>
      </c>
      <c r="L1740" s="207"/>
    </row>
    <row r="1741" spans="1:23" ht="51" hidden="1" x14ac:dyDescent="0.35">
      <c r="A1741" s="23">
        <v>23020105</v>
      </c>
      <c r="B1741" s="436" t="s">
        <v>2891</v>
      </c>
      <c r="C1741" s="23">
        <v>70630</v>
      </c>
      <c r="D1741" s="46">
        <v>100000010102</v>
      </c>
      <c r="E1741" s="25">
        <v>3101</v>
      </c>
      <c r="F1741" s="23">
        <v>10720600</v>
      </c>
      <c r="G1741" s="47" t="s">
        <v>2817</v>
      </c>
      <c r="H1741" s="41">
        <v>10000000</v>
      </c>
      <c r="I1741" s="41"/>
      <c r="J1741" s="41">
        <v>-8000000</v>
      </c>
      <c r="K1741" s="27">
        <f t="shared" si="28"/>
        <v>2000000</v>
      </c>
      <c r="L1741" s="207"/>
    </row>
    <row r="1742" spans="1:23" ht="51" hidden="1" x14ac:dyDescent="0.35">
      <c r="A1742" s="23">
        <v>23020105</v>
      </c>
      <c r="B1742" s="436" t="s">
        <v>2891</v>
      </c>
      <c r="C1742" s="23">
        <v>70630</v>
      </c>
      <c r="D1742" s="46">
        <v>100000010102</v>
      </c>
      <c r="E1742" s="25">
        <v>3101</v>
      </c>
      <c r="F1742" s="23">
        <v>10720517</v>
      </c>
      <c r="G1742" s="26" t="s">
        <v>2145</v>
      </c>
      <c r="H1742" s="27">
        <v>800000</v>
      </c>
      <c r="I1742" s="215">
        <v>70400</v>
      </c>
      <c r="J1742" s="41"/>
      <c r="K1742" s="27">
        <f t="shared" si="28"/>
        <v>800000</v>
      </c>
      <c r="L1742" s="207"/>
    </row>
    <row r="1743" spans="1:23" ht="51" hidden="1" x14ac:dyDescent="0.35">
      <c r="A1743" s="23">
        <v>23020105</v>
      </c>
      <c r="B1743" s="436" t="s">
        <v>2891</v>
      </c>
      <c r="C1743" s="23">
        <v>70630</v>
      </c>
      <c r="D1743" s="46">
        <v>100000010104</v>
      </c>
      <c r="E1743" s="25">
        <v>3101</v>
      </c>
      <c r="F1743" s="23">
        <v>10720517</v>
      </c>
      <c r="G1743" s="26" t="s">
        <v>2166</v>
      </c>
      <c r="H1743" s="41">
        <v>110000</v>
      </c>
      <c r="I1743" s="220">
        <v>7900</v>
      </c>
      <c r="J1743" s="41"/>
      <c r="K1743" s="27">
        <f t="shared" si="28"/>
        <v>110000</v>
      </c>
      <c r="L1743" s="207"/>
    </row>
    <row r="1744" spans="1:23" ht="76.5" hidden="1" x14ac:dyDescent="0.35">
      <c r="A1744" s="23">
        <v>23020105</v>
      </c>
      <c r="B1744" s="436" t="s">
        <v>2891</v>
      </c>
      <c r="C1744" s="23">
        <v>70630</v>
      </c>
      <c r="D1744" s="46">
        <v>100000010104</v>
      </c>
      <c r="E1744" s="25">
        <v>3101</v>
      </c>
      <c r="F1744" s="23">
        <v>10720517</v>
      </c>
      <c r="G1744" s="26" t="s">
        <v>2146</v>
      </c>
      <c r="H1744" s="41">
        <v>4905000</v>
      </c>
      <c r="I1744" s="220"/>
      <c r="J1744" s="41"/>
      <c r="K1744" s="27">
        <f t="shared" ref="K1744:K1807" si="29">SUM(H1744,J1744)</f>
        <v>4905000</v>
      </c>
      <c r="L1744" s="207"/>
    </row>
    <row r="1745" spans="1:13" ht="76.5" hidden="1" x14ac:dyDescent="0.35">
      <c r="A1745" s="23">
        <v>23020105</v>
      </c>
      <c r="B1745" s="436" t="s">
        <v>2891</v>
      </c>
      <c r="C1745" s="23">
        <v>70630</v>
      </c>
      <c r="D1745" s="46">
        <v>100000010102</v>
      </c>
      <c r="E1745" s="25">
        <v>3101</v>
      </c>
      <c r="F1745" s="23">
        <v>10721300</v>
      </c>
      <c r="G1745" s="47" t="s">
        <v>2797</v>
      </c>
      <c r="H1745" s="41">
        <v>20000000</v>
      </c>
      <c r="I1745" s="342"/>
      <c r="J1745" s="41">
        <v>-10000000</v>
      </c>
      <c r="K1745" s="27">
        <f t="shared" si="29"/>
        <v>10000000</v>
      </c>
      <c r="L1745" s="207"/>
    </row>
    <row r="1746" spans="1:13" ht="51" x14ac:dyDescent="0.35">
      <c r="A1746" s="54">
        <v>23020105</v>
      </c>
      <c r="B1746" s="436" t="s">
        <v>2891</v>
      </c>
      <c r="C1746" s="54">
        <v>70630</v>
      </c>
      <c r="D1746" s="75">
        <v>100000010104</v>
      </c>
      <c r="E1746" s="54">
        <v>3101</v>
      </c>
      <c r="F1746" s="54">
        <v>10731500</v>
      </c>
      <c r="G1746" s="86" t="s">
        <v>2738</v>
      </c>
      <c r="H1746" s="58">
        <v>20000000</v>
      </c>
      <c r="I1746" s="308"/>
      <c r="J1746" s="87">
        <v>-10000000</v>
      </c>
      <c r="K1746" s="58">
        <f t="shared" si="29"/>
        <v>10000000</v>
      </c>
      <c r="L1746" s="400" t="s">
        <v>2553</v>
      </c>
      <c r="M1746" s="343"/>
    </row>
    <row r="1747" spans="1:13" ht="51" x14ac:dyDescent="0.35">
      <c r="A1747" s="54">
        <v>23020105</v>
      </c>
      <c r="B1747" s="436" t="s">
        <v>2891</v>
      </c>
      <c r="C1747" s="54">
        <v>70630</v>
      </c>
      <c r="D1747" s="75">
        <v>100000010104</v>
      </c>
      <c r="E1747" s="54">
        <v>3101</v>
      </c>
      <c r="F1747" s="54">
        <v>10712300</v>
      </c>
      <c r="G1747" s="86" t="s">
        <v>2739</v>
      </c>
      <c r="H1747" s="58">
        <v>25000000</v>
      </c>
      <c r="I1747" s="308">
        <v>2345295.5499999998</v>
      </c>
      <c r="J1747" s="87"/>
      <c r="K1747" s="58">
        <f t="shared" si="29"/>
        <v>25000000</v>
      </c>
      <c r="L1747" s="400" t="s">
        <v>2553</v>
      </c>
      <c r="M1747" s="343"/>
    </row>
    <row r="1748" spans="1:13" ht="51" x14ac:dyDescent="0.35">
      <c r="A1748" s="54">
        <v>23020105</v>
      </c>
      <c r="B1748" s="436" t="s">
        <v>2891</v>
      </c>
      <c r="C1748" s="54">
        <v>70630</v>
      </c>
      <c r="D1748" s="75">
        <v>100000010104</v>
      </c>
      <c r="E1748" s="54">
        <v>3101</v>
      </c>
      <c r="F1748" s="54">
        <v>10731900</v>
      </c>
      <c r="G1748" s="86" t="s">
        <v>2740</v>
      </c>
      <c r="H1748" s="58">
        <v>20000000</v>
      </c>
      <c r="I1748" s="308"/>
      <c r="J1748" s="87">
        <v>-10000000</v>
      </c>
      <c r="K1748" s="58">
        <f t="shared" si="29"/>
        <v>10000000</v>
      </c>
      <c r="L1748" s="400" t="s">
        <v>2553</v>
      </c>
      <c r="M1748" s="343"/>
    </row>
    <row r="1749" spans="1:13" ht="51" x14ac:dyDescent="0.35">
      <c r="A1749" s="54">
        <v>23020105</v>
      </c>
      <c r="B1749" s="436" t="s">
        <v>2891</v>
      </c>
      <c r="C1749" s="54">
        <v>70630</v>
      </c>
      <c r="D1749" s="75">
        <v>100000010104</v>
      </c>
      <c r="E1749" s="54">
        <v>3101</v>
      </c>
      <c r="F1749" s="54">
        <v>10730203</v>
      </c>
      <c r="G1749" s="86" t="s">
        <v>2741</v>
      </c>
      <c r="H1749" s="58">
        <v>10000000</v>
      </c>
      <c r="I1749" s="308"/>
      <c r="J1749" s="87">
        <v>-5000000</v>
      </c>
      <c r="K1749" s="58">
        <f t="shared" si="29"/>
        <v>5000000</v>
      </c>
      <c r="L1749" s="400" t="s">
        <v>2553</v>
      </c>
      <c r="M1749" s="343"/>
    </row>
    <row r="1750" spans="1:13" ht="51" x14ac:dyDescent="0.35">
      <c r="A1750" s="54">
        <v>23020105</v>
      </c>
      <c r="B1750" s="436" t="s">
        <v>2891</v>
      </c>
      <c r="C1750" s="54">
        <v>70630</v>
      </c>
      <c r="D1750" s="75">
        <v>100000010104</v>
      </c>
      <c r="E1750" s="54">
        <v>3101</v>
      </c>
      <c r="F1750" s="54">
        <v>10710901</v>
      </c>
      <c r="G1750" s="86" t="s">
        <v>2742</v>
      </c>
      <c r="H1750" s="58">
        <v>25000000</v>
      </c>
      <c r="I1750" s="308"/>
      <c r="J1750" s="87">
        <v>-15000000</v>
      </c>
      <c r="K1750" s="58">
        <f t="shared" si="29"/>
        <v>10000000</v>
      </c>
      <c r="L1750" s="400" t="s">
        <v>2553</v>
      </c>
      <c r="M1750" s="343"/>
    </row>
    <row r="1751" spans="1:13" ht="51" x14ac:dyDescent="0.35">
      <c r="A1751" s="78">
        <v>23020105</v>
      </c>
      <c r="B1751" s="436" t="s">
        <v>2891</v>
      </c>
      <c r="C1751" s="78">
        <v>70630</v>
      </c>
      <c r="D1751" s="79">
        <v>100000010104</v>
      </c>
      <c r="E1751" s="78">
        <v>3101</v>
      </c>
      <c r="F1751" s="78">
        <v>10720502</v>
      </c>
      <c r="G1751" s="91" t="s">
        <v>2743</v>
      </c>
      <c r="H1751" s="81">
        <v>9770833.7369999997</v>
      </c>
      <c r="I1751" s="307"/>
      <c r="J1751" s="81"/>
      <c r="K1751" s="81">
        <f t="shared" si="29"/>
        <v>9770833.7369999997</v>
      </c>
      <c r="L1751" s="399" t="s">
        <v>2553</v>
      </c>
      <c r="M1751" s="343"/>
    </row>
    <row r="1752" spans="1:13" ht="51" x14ac:dyDescent="0.35">
      <c r="A1752" s="54">
        <v>23020105</v>
      </c>
      <c r="B1752" s="436" t="s">
        <v>2891</v>
      </c>
      <c r="C1752" s="54">
        <v>70630</v>
      </c>
      <c r="D1752" s="75">
        <v>100000010104</v>
      </c>
      <c r="E1752" s="54">
        <v>3101</v>
      </c>
      <c r="F1752" s="54">
        <v>10731400</v>
      </c>
      <c r="G1752" s="86" t="s">
        <v>2744</v>
      </c>
      <c r="H1752" s="58">
        <v>5000000</v>
      </c>
      <c r="I1752" s="308"/>
      <c r="J1752" s="87"/>
      <c r="K1752" s="58">
        <f t="shared" si="29"/>
        <v>5000000</v>
      </c>
      <c r="L1752" s="400" t="s">
        <v>2553</v>
      </c>
      <c r="M1752" s="343"/>
    </row>
    <row r="1753" spans="1:13" ht="51" x14ac:dyDescent="0.35">
      <c r="A1753" s="54">
        <v>23020105</v>
      </c>
      <c r="B1753" s="436" t="s">
        <v>2891</v>
      </c>
      <c r="C1753" s="54">
        <v>70630</v>
      </c>
      <c r="D1753" s="75">
        <v>100000010104</v>
      </c>
      <c r="E1753" s="54">
        <v>3101</v>
      </c>
      <c r="F1753" s="54">
        <v>10711100</v>
      </c>
      <c r="G1753" s="86" t="s">
        <v>2745</v>
      </c>
      <c r="H1753" s="58">
        <v>5000000</v>
      </c>
      <c r="I1753" s="308"/>
      <c r="J1753" s="87"/>
      <c r="K1753" s="58">
        <f t="shared" si="29"/>
        <v>5000000</v>
      </c>
      <c r="L1753" s="400" t="s">
        <v>2553</v>
      </c>
      <c r="M1753" s="343"/>
    </row>
    <row r="1754" spans="1:13" ht="51" hidden="1" x14ac:dyDescent="0.35">
      <c r="A1754" s="155">
        <v>23020105</v>
      </c>
      <c r="B1754" s="436" t="s">
        <v>2891</v>
      </c>
      <c r="C1754" s="155">
        <v>70630</v>
      </c>
      <c r="D1754" s="156">
        <v>100000010104</v>
      </c>
      <c r="E1754" s="155">
        <v>3101</v>
      </c>
      <c r="F1754" s="155">
        <v>10711100</v>
      </c>
      <c r="G1754" s="158" t="s">
        <v>2765</v>
      </c>
      <c r="H1754" s="116"/>
      <c r="I1754" s="308"/>
      <c r="J1754" s="159">
        <v>250000000</v>
      </c>
      <c r="K1754" s="116">
        <f t="shared" si="29"/>
        <v>250000000</v>
      </c>
      <c r="L1754" s="405"/>
      <c r="M1754" s="344"/>
    </row>
    <row r="1755" spans="1:13" ht="51" x14ac:dyDescent="0.35">
      <c r="A1755" s="54">
        <v>23020105</v>
      </c>
      <c r="B1755" s="436" t="s">
        <v>2891</v>
      </c>
      <c r="C1755" s="54">
        <v>70630</v>
      </c>
      <c r="D1755" s="75">
        <v>100000010104</v>
      </c>
      <c r="E1755" s="54">
        <v>3101</v>
      </c>
      <c r="F1755" s="54">
        <v>10731600</v>
      </c>
      <c r="G1755" s="86" t="s">
        <v>2746</v>
      </c>
      <c r="H1755" s="58">
        <v>5000000</v>
      </c>
      <c r="I1755" s="308"/>
      <c r="J1755" s="87"/>
      <c r="K1755" s="58">
        <f t="shared" si="29"/>
        <v>5000000</v>
      </c>
      <c r="L1755" s="400" t="s">
        <v>2553</v>
      </c>
      <c r="M1755" s="343"/>
    </row>
    <row r="1756" spans="1:13" ht="51" x14ac:dyDescent="0.35">
      <c r="A1756" s="54">
        <v>23020105</v>
      </c>
      <c r="B1756" s="436" t="s">
        <v>2891</v>
      </c>
      <c r="C1756" s="54">
        <v>70630</v>
      </c>
      <c r="D1756" s="75">
        <v>100000010104</v>
      </c>
      <c r="E1756" s="54">
        <v>3101</v>
      </c>
      <c r="F1756" s="54">
        <v>10731900</v>
      </c>
      <c r="G1756" s="86" t="s">
        <v>2747</v>
      </c>
      <c r="H1756" s="58">
        <v>5000000</v>
      </c>
      <c r="I1756" s="308"/>
      <c r="J1756" s="87"/>
      <c r="K1756" s="58">
        <f t="shared" si="29"/>
        <v>5000000</v>
      </c>
      <c r="L1756" s="400" t="s">
        <v>2553</v>
      </c>
      <c r="M1756" s="343"/>
    </row>
    <row r="1757" spans="1:13" ht="51" x14ac:dyDescent="0.35">
      <c r="A1757" s="54">
        <v>23020105</v>
      </c>
      <c r="B1757" s="436" t="s">
        <v>2891</v>
      </c>
      <c r="C1757" s="54">
        <v>70630</v>
      </c>
      <c r="D1757" s="75">
        <v>100000010104</v>
      </c>
      <c r="E1757" s="54">
        <v>3101</v>
      </c>
      <c r="F1757" s="54">
        <v>10710900</v>
      </c>
      <c r="G1757" s="86" t="s">
        <v>2748</v>
      </c>
      <c r="H1757" s="58">
        <v>25000000</v>
      </c>
      <c r="I1757" s="308"/>
      <c r="J1757" s="87">
        <v>-15000000</v>
      </c>
      <c r="K1757" s="58">
        <f t="shared" si="29"/>
        <v>10000000</v>
      </c>
      <c r="L1757" s="400" t="s">
        <v>2553</v>
      </c>
      <c r="M1757" s="343"/>
    </row>
    <row r="1758" spans="1:13" ht="51" hidden="1" x14ac:dyDescent="0.35">
      <c r="A1758" s="23">
        <v>23020105</v>
      </c>
      <c r="B1758" s="436" t="s">
        <v>2891</v>
      </c>
      <c r="C1758" s="23">
        <v>70630</v>
      </c>
      <c r="D1758" s="46">
        <v>100000010104</v>
      </c>
      <c r="E1758" s="23">
        <v>3101</v>
      </c>
      <c r="F1758" s="23">
        <v>10710900</v>
      </c>
      <c r="G1758" s="47" t="s">
        <v>2749</v>
      </c>
      <c r="H1758" s="27">
        <v>965000000</v>
      </c>
      <c r="I1758" s="282"/>
      <c r="J1758" s="27">
        <v>-600000000</v>
      </c>
      <c r="K1758" s="27">
        <f t="shared" si="29"/>
        <v>365000000</v>
      </c>
      <c r="L1758" s="207"/>
      <c r="M1758" s="343"/>
    </row>
    <row r="1759" spans="1:13" ht="51" x14ac:dyDescent="0.35">
      <c r="A1759" s="54">
        <v>23020105</v>
      </c>
      <c r="B1759" s="436" t="s">
        <v>2891</v>
      </c>
      <c r="C1759" s="54">
        <v>70630</v>
      </c>
      <c r="D1759" s="75">
        <v>100000010104</v>
      </c>
      <c r="E1759" s="54">
        <v>3101</v>
      </c>
      <c r="F1759" s="54">
        <v>10731900</v>
      </c>
      <c r="G1759" s="86" t="s">
        <v>2750</v>
      </c>
      <c r="H1759" s="58">
        <v>3000000</v>
      </c>
      <c r="I1759" s="308"/>
      <c r="J1759" s="87"/>
      <c r="K1759" s="58">
        <f t="shared" si="29"/>
        <v>3000000</v>
      </c>
      <c r="L1759" s="400" t="s">
        <v>2553</v>
      </c>
      <c r="M1759" s="343"/>
    </row>
    <row r="1760" spans="1:13" ht="51" hidden="1" x14ac:dyDescent="0.35">
      <c r="A1760" s="23">
        <v>23020105</v>
      </c>
      <c r="B1760" s="436" t="s">
        <v>2891</v>
      </c>
      <c r="C1760" s="23">
        <v>70630</v>
      </c>
      <c r="D1760" s="46">
        <v>100000010104</v>
      </c>
      <c r="E1760" s="23">
        <v>3101</v>
      </c>
      <c r="F1760" s="23">
        <v>10721300</v>
      </c>
      <c r="G1760" s="47" t="s">
        <v>2751</v>
      </c>
      <c r="H1760" s="27">
        <v>230000000</v>
      </c>
      <c r="I1760" s="282"/>
      <c r="J1760" s="27">
        <v>-100000000</v>
      </c>
      <c r="K1760" s="27">
        <f t="shared" si="29"/>
        <v>130000000</v>
      </c>
      <c r="L1760" s="207"/>
      <c r="M1760" s="343"/>
    </row>
    <row r="1761" spans="1:23" ht="51" hidden="1" x14ac:dyDescent="0.35">
      <c r="A1761" s="23">
        <v>23020105</v>
      </c>
      <c r="B1761" s="436" t="s">
        <v>2891</v>
      </c>
      <c r="C1761" s="23">
        <v>70630</v>
      </c>
      <c r="D1761" s="46">
        <v>100000010104</v>
      </c>
      <c r="E1761" s="23">
        <v>3101</v>
      </c>
      <c r="F1761" s="23">
        <v>10720600</v>
      </c>
      <c r="G1761" s="47" t="s">
        <v>2752</v>
      </c>
      <c r="H1761" s="27"/>
      <c r="I1761" s="282"/>
      <c r="J1761" s="41"/>
      <c r="K1761" s="41">
        <f t="shared" si="29"/>
        <v>0</v>
      </c>
      <c r="L1761" s="207"/>
      <c r="M1761" s="343"/>
    </row>
    <row r="1762" spans="1:23" ht="51" x14ac:dyDescent="0.35">
      <c r="A1762" s="54">
        <v>23020105</v>
      </c>
      <c r="B1762" s="436" t="s">
        <v>2891</v>
      </c>
      <c r="C1762" s="54">
        <v>70630</v>
      </c>
      <c r="D1762" s="75">
        <v>100000010101</v>
      </c>
      <c r="E1762" s="54">
        <v>3101</v>
      </c>
      <c r="F1762" s="54">
        <v>10730300</v>
      </c>
      <c r="G1762" s="86" t="s">
        <v>2753</v>
      </c>
      <c r="H1762" s="58"/>
      <c r="I1762" s="308"/>
      <c r="J1762" s="87"/>
      <c r="K1762" s="87">
        <f t="shared" si="29"/>
        <v>0</v>
      </c>
      <c r="L1762" s="400" t="s">
        <v>2553</v>
      </c>
      <c r="M1762" s="343"/>
    </row>
    <row r="1763" spans="1:23" ht="51" x14ac:dyDescent="0.35">
      <c r="A1763" s="54">
        <v>23020105</v>
      </c>
      <c r="B1763" s="436" t="s">
        <v>2891</v>
      </c>
      <c r="C1763" s="54">
        <v>70630</v>
      </c>
      <c r="D1763" s="75">
        <v>100000010101</v>
      </c>
      <c r="E1763" s="54">
        <v>3101</v>
      </c>
      <c r="F1763" s="54">
        <v>10720500</v>
      </c>
      <c r="G1763" s="86" t="s">
        <v>2754</v>
      </c>
      <c r="H1763" s="58">
        <v>30000000</v>
      </c>
      <c r="I1763" s="308"/>
      <c r="J1763" s="87"/>
      <c r="K1763" s="58">
        <f t="shared" si="29"/>
        <v>30000000</v>
      </c>
      <c r="L1763" s="400" t="s">
        <v>2553</v>
      </c>
      <c r="M1763" s="343"/>
    </row>
    <row r="1764" spans="1:23" ht="51" hidden="1" x14ac:dyDescent="0.35">
      <c r="A1764" s="23">
        <v>23020105</v>
      </c>
      <c r="B1764" s="436" t="s">
        <v>2891</v>
      </c>
      <c r="C1764" s="23">
        <v>70630</v>
      </c>
      <c r="D1764" s="46">
        <v>100000010101</v>
      </c>
      <c r="E1764" s="23">
        <v>3101</v>
      </c>
      <c r="F1764" s="23">
        <v>10721300</v>
      </c>
      <c r="G1764" s="47" t="s">
        <v>2755</v>
      </c>
      <c r="H1764" s="27"/>
      <c r="I1764" s="282"/>
      <c r="J1764" s="41"/>
      <c r="K1764" s="41">
        <f t="shared" si="29"/>
        <v>0</v>
      </c>
      <c r="L1764" s="207"/>
      <c r="M1764" s="343"/>
    </row>
    <row r="1765" spans="1:23" ht="51" x14ac:dyDescent="0.35">
      <c r="A1765" s="54">
        <v>23020105</v>
      </c>
      <c r="B1765" s="436" t="s">
        <v>2891</v>
      </c>
      <c r="C1765" s="54">
        <v>70630</v>
      </c>
      <c r="D1765" s="75">
        <v>100000010102</v>
      </c>
      <c r="E1765" s="54">
        <v>3101</v>
      </c>
      <c r="F1765" s="54">
        <v>10730200</v>
      </c>
      <c r="G1765" s="86" t="s">
        <v>2756</v>
      </c>
      <c r="H1765" s="58">
        <v>5000000</v>
      </c>
      <c r="I1765" s="308"/>
      <c r="J1765" s="87"/>
      <c r="K1765" s="58">
        <f t="shared" si="29"/>
        <v>5000000</v>
      </c>
      <c r="L1765" s="400" t="s">
        <v>2553</v>
      </c>
      <c r="M1765" s="343"/>
    </row>
    <row r="1766" spans="1:23" ht="51" x14ac:dyDescent="0.35">
      <c r="A1766" s="54">
        <v>23020105</v>
      </c>
      <c r="B1766" s="436" t="s">
        <v>2891</v>
      </c>
      <c r="C1766" s="54">
        <v>70630</v>
      </c>
      <c r="D1766" s="75">
        <v>100000010102</v>
      </c>
      <c r="E1766" s="54">
        <v>3101</v>
      </c>
      <c r="F1766" s="54">
        <v>10712200</v>
      </c>
      <c r="G1766" s="86" t="s">
        <v>2757</v>
      </c>
      <c r="H1766" s="58">
        <v>5000000</v>
      </c>
      <c r="I1766" s="308"/>
      <c r="J1766" s="87"/>
      <c r="K1766" s="58">
        <f t="shared" si="29"/>
        <v>5000000</v>
      </c>
      <c r="L1766" s="400" t="s">
        <v>2553</v>
      </c>
      <c r="M1766" s="343"/>
    </row>
    <row r="1767" spans="1:23" ht="76.5" x14ac:dyDescent="0.35">
      <c r="A1767" s="54">
        <v>23020105</v>
      </c>
      <c r="B1767" s="436" t="s">
        <v>2891</v>
      </c>
      <c r="C1767" s="54">
        <v>70630</v>
      </c>
      <c r="D1767" s="75">
        <v>100000010102</v>
      </c>
      <c r="E1767" s="54">
        <v>3101</v>
      </c>
      <c r="F1767" s="54">
        <v>10721300</v>
      </c>
      <c r="G1767" s="86" t="s">
        <v>2758</v>
      </c>
      <c r="H1767" s="58"/>
      <c r="I1767" s="308"/>
      <c r="J1767" s="87"/>
      <c r="K1767" s="87">
        <f t="shared" si="29"/>
        <v>0</v>
      </c>
      <c r="L1767" s="400" t="s">
        <v>2553</v>
      </c>
      <c r="M1767" s="343"/>
    </row>
    <row r="1768" spans="1:23" ht="51" hidden="1" x14ac:dyDescent="0.35">
      <c r="A1768" s="34">
        <v>23020105</v>
      </c>
      <c r="B1768" s="436" t="s">
        <v>2891</v>
      </c>
      <c r="C1768" s="34">
        <v>70630</v>
      </c>
      <c r="D1768" s="49">
        <v>100000010104</v>
      </c>
      <c r="E1768" s="34">
        <v>3101</v>
      </c>
      <c r="F1768" s="34">
        <v>10712300</v>
      </c>
      <c r="G1768" s="50" t="s">
        <v>2759</v>
      </c>
      <c r="H1768" s="38"/>
      <c r="I1768" s="309"/>
      <c r="J1768" s="44"/>
      <c r="K1768" s="44">
        <f t="shared" si="29"/>
        <v>0</v>
      </c>
      <c r="L1768" s="206"/>
      <c r="M1768" s="343"/>
    </row>
    <row r="1769" spans="1:23" s="323" customFormat="1" ht="51" hidden="1" x14ac:dyDescent="0.35">
      <c r="A1769" s="23">
        <v>23020105</v>
      </c>
      <c r="B1769" s="436" t="s">
        <v>2891</v>
      </c>
      <c r="C1769" s="23">
        <v>70630</v>
      </c>
      <c r="D1769" s="46">
        <v>10000010104</v>
      </c>
      <c r="E1769" s="25">
        <v>3101</v>
      </c>
      <c r="F1769" s="23">
        <v>10721300</v>
      </c>
      <c r="G1769" s="47" t="s">
        <v>300</v>
      </c>
      <c r="H1769" s="67">
        <v>29517684</v>
      </c>
      <c r="I1769" s="224"/>
      <c r="J1769" s="67">
        <v>20482316</v>
      </c>
      <c r="K1769" s="67">
        <f t="shared" si="29"/>
        <v>50000000</v>
      </c>
      <c r="L1769" s="207"/>
      <c r="M1769" s="42"/>
      <c r="N1769" s="42"/>
      <c r="O1769" s="42"/>
      <c r="P1769" s="42"/>
      <c r="Q1769" s="42"/>
      <c r="R1769" s="42"/>
      <c r="S1769" s="42"/>
      <c r="T1769" s="42"/>
      <c r="U1769" s="42"/>
      <c r="V1769" s="42"/>
      <c r="W1769" s="42"/>
    </row>
    <row r="1770" spans="1:23" ht="51" hidden="1" x14ac:dyDescent="0.35">
      <c r="A1770" s="23">
        <v>23020105</v>
      </c>
      <c r="B1770" s="436" t="s">
        <v>2891</v>
      </c>
      <c r="C1770" s="23">
        <v>70630</v>
      </c>
      <c r="D1770" s="46">
        <v>10000010104</v>
      </c>
      <c r="E1770" s="25">
        <v>3101</v>
      </c>
      <c r="F1770" s="23">
        <v>10721300</v>
      </c>
      <c r="G1770" s="47" t="s">
        <v>301</v>
      </c>
      <c r="H1770" s="67">
        <v>267745401</v>
      </c>
      <c r="I1770" s="224"/>
      <c r="J1770" s="84">
        <v>-70871067</v>
      </c>
      <c r="K1770" s="67">
        <f t="shared" si="29"/>
        <v>196874334</v>
      </c>
      <c r="L1770" s="207"/>
    </row>
    <row r="1771" spans="1:23" ht="51" hidden="1" x14ac:dyDescent="0.35">
      <c r="A1771" s="23">
        <v>23020105</v>
      </c>
      <c r="B1771" s="436" t="s">
        <v>2891</v>
      </c>
      <c r="C1771" s="23">
        <v>70630</v>
      </c>
      <c r="D1771" s="46">
        <v>10000010104</v>
      </c>
      <c r="E1771" s="25">
        <v>3101</v>
      </c>
      <c r="F1771" s="23">
        <v>10721300</v>
      </c>
      <c r="G1771" s="47" t="s">
        <v>302</v>
      </c>
      <c r="H1771" s="67" t="s">
        <v>20</v>
      </c>
      <c r="I1771" s="224">
        <v>13117213</v>
      </c>
      <c r="J1771" s="68">
        <v>10000000</v>
      </c>
      <c r="K1771" s="83">
        <f t="shared" si="29"/>
        <v>10000000</v>
      </c>
      <c r="L1771" s="207"/>
    </row>
    <row r="1772" spans="1:23" ht="51" x14ac:dyDescent="0.35">
      <c r="A1772" s="54">
        <v>23020105</v>
      </c>
      <c r="B1772" s="436" t="s">
        <v>2891</v>
      </c>
      <c r="C1772" s="54">
        <v>70630</v>
      </c>
      <c r="D1772" s="75">
        <v>100000010102</v>
      </c>
      <c r="E1772" s="56">
        <v>3101</v>
      </c>
      <c r="F1772" s="54">
        <v>10721300</v>
      </c>
      <c r="G1772" s="57" t="s">
        <v>1971</v>
      </c>
      <c r="H1772" s="58">
        <v>2500000</v>
      </c>
      <c r="I1772" s="221"/>
      <c r="J1772" s="87"/>
      <c r="K1772" s="58">
        <f t="shared" si="29"/>
        <v>2500000</v>
      </c>
      <c r="L1772" s="400" t="s">
        <v>2889</v>
      </c>
    </row>
    <row r="1773" spans="1:23" ht="51" x14ac:dyDescent="0.35">
      <c r="A1773" s="54">
        <v>23020105</v>
      </c>
      <c r="B1773" s="436" t="s">
        <v>2891</v>
      </c>
      <c r="C1773" s="54">
        <v>70630</v>
      </c>
      <c r="D1773" s="75">
        <v>100000010102</v>
      </c>
      <c r="E1773" s="56">
        <v>3101</v>
      </c>
      <c r="F1773" s="54">
        <v>10711000</v>
      </c>
      <c r="G1773" s="57" t="s">
        <v>1972</v>
      </c>
      <c r="H1773" s="58">
        <v>250000</v>
      </c>
      <c r="I1773" s="221"/>
      <c r="J1773" s="87"/>
      <c r="K1773" s="58">
        <f t="shared" si="29"/>
        <v>250000</v>
      </c>
      <c r="L1773" s="400" t="s">
        <v>2889</v>
      </c>
    </row>
    <row r="1774" spans="1:23" ht="76.5" x14ac:dyDescent="0.35">
      <c r="A1774" s="54">
        <v>23020105</v>
      </c>
      <c r="B1774" s="436" t="s">
        <v>2891</v>
      </c>
      <c r="C1774" s="54">
        <v>70630</v>
      </c>
      <c r="D1774" s="75">
        <v>100000010102</v>
      </c>
      <c r="E1774" s="56">
        <v>3101</v>
      </c>
      <c r="F1774" s="54">
        <v>10722000</v>
      </c>
      <c r="G1774" s="57" t="s">
        <v>1973</v>
      </c>
      <c r="H1774" s="58">
        <v>4125812</v>
      </c>
      <c r="I1774" s="221"/>
      <c r="J1774" s="87"/>
      <c r="K1774" s="58">
        <f t="shared" si="29"/>
        <v>4125812</v>
      </c>
      <c r="L1774" s="400" t="s">
        <v>2889</v>
      </c>
    </row>
    <row r="1775" spans="1:23" ht="51" x14ac:dyDescent="0.35">
      <c r="A1775" s="54">
        <v>23020105</v>
      </c>
      <c r="B1775" s="436" t="s">
        <v>2891</v>
      </c>
      <c r="C1775" s="54">
        <v>70443</v>
      </c>
      <c r="D1775" s="75">
        <v>100000010101</v>
      </c>
      <c r="E1775" s="56">
        <v>3101</v>
      </c>
      <c r="F1775" s="54">
        <v>10720800</v>
      </c>
      <c r="G1775" s="57" t="s">
        <v>1974</v>
      </c>
      <c r="H1775" s="58">
        <v>500000</v>
      </c>
      <c r="I1775" s="221"/>
      <c r="J1775" s="87"/>
      <c r="K1775" s="58">
        <f t="shared" si="29"/>
        <v>500000</v>
      </c>
      <c r="L1775" s="400" t="s">
        <v>2889</v>
      </c>
    </row>
    <row r="1776" spans="1:23" s="151" customFormat="1" ht="51" hidden="1" x14ac:dyDescent="0.35">
      <c r="A1776" s="23">
        <v>23020103</v>
      </c>
      <c r="B1776" s="436" t="s">
        <v>2891</v>
      </c>
      <c r="C1776" s="23">
        <v>70435</v>
      </c>
      <c r="D1776" s="46">
        <v>140000010104</v>
      </c>
      <c r="E1776" s="25">
        <v>3101</v>
      </c>
      <c r="F1776" s="23">
        <v>10720800</v>
      </c>
      <c r="G1776" s="26" t="s">
        <v>2809</v>
      </c>
      <c r="H1776" s="41">
        <v>2478000</v>
      </c>
      <c r="I1776" s="41"/>
      <c r="J1776" s="27"/>
      <c r="K1776" s="27">
        <f t="shared" si="29"/>
        <v>2478000</v>
      </c>
      <c r="L1776" s="207"/>
      <c r="M1776" s="42"/>
      <c r="N1776" s="42"/>
      <c r="O1776" s="42"/>
      <c r="P1776" s="42"/>
      <c r="Q1776" s="42"/>
      <c r="R1776" s="42"/>
      <c r="S1776" s="42"/>
      <c r="T1776" s="42"/>
      <c r="U1776" s="42"/>
      <c r="V1776" s="42"/>
      <c r="W1776" s="42"/>
    </row>
    <row r="1777" spans="1:23" ht="51" hidden="1" x14ac:dyDescent="0.35">
      <c r="A1777" s="23">
        <v>23020103</v>
      </c>
      <c r="B1777" s="436" t="s">
        <v>2891</v>
      </c>
      <c r="C1777" s="23">
        <v>70435</v>
      </c>
      <c r="D1777" s="46">
        <v>140000010102</v>
      </c>
      <c r="E1777" s="25">
        <v>3101</v>
      </c>
      <c r="F1777" s="23">
        <v>10720517</v>
      </c>
      <c r="G1777" s="26" t="s">
        <v>2127</v>
      </c>
      <c r="H1777" s="27">
        <v>2800000</v>
      </c>
      <c r="I1777" s="215">
        <v>73000</v>
      </c>
      <c r="J1777" s="41"/>
      <c r="K1777" s="27">
        <f t="shared" si="29"/>
        <v>2800000</v>
      </c>
      <c r="L1777" s="207"/>
    </row>
    <row r="1778" spans="1:23" s="151" customFormat="1" ht="51" x14ac:dyDescent="0.35">
      <c r="A1778" s="54">
        <v>23020103</v>
      </c>
      <c r="B1778" s="436" t="s">
        <v>2891</v>
      </c>
      <c r="C1778" s="54">
        <v>70435</v>
      </c>
      <c r="D1778" s="75">
        <v>140000010104</v>
      </c>
      <c r="E1778" s="56">
        <v>3101</v>
      </c>
      <c r="F1778" s="54">
        <v>10711100</v>
      </c>
      <c r="G1778" s="57" t="s">
        <v>1569</v>
      </c>
      <c r="H1778" s="58">
        <v>500000</v>
      </c>
      <c r="I1778" s="221"/>
      <c r="J1778" s="58"/>
      <c r="K1778" s="58">
        <f t="shared" si="29"/>
        <v>500000</v>
      </c>
      <c r="L1778" s="400" t="s">
        <v>2889</v>
      </c>
      <c r="M1778" s="42"/>
      <c r="N1778" s="42"/>
      <c r="O1778" s="42"/>
      <c r="P1778" s="42"/>
      <c r="Q1778" s="42"/>
      <c r="R1778" s="42"/>
      <c r="S1778" s="42"/>
      <c r="T1778" s="42"/>
      <c r="U1778" s="42"/>
      <c r="V1778" s="42"/>
      <c r="W1778" s="42"/>
    </row>
    <row r="1779" spans="1:23" ht="51" x14ac:dyDescent="0.35">
      <c r="A1779" s="54">
        <v>23020103</v>
      </c>
      <c r="B1779" s="436" t="s">
        <v>2891</v>
      </c>
      <c r="C1779" s="54">
        <v>70435</v>
      </c>
      <c r="D1779" s="75">
        <v>140000010104</v>
      </c>
      <c r="E1779" s="56">
        <v>3101</v>
      </c>
      <c r="F1779" s="54">
        <v>10711100</v>
      </c>
      <c r="G1779" s="57" t="s">
        <v>1570</v>
      </c>
      <c r="H1779" s="58">
        <v>273000</v>
      </c>
      <c r="I1779" s="221"/>
      <c r="J1779" s="87"/>
      <c r="K1779" s="58">
        <f t="shared" si="29"/>
        <v>273000</v>
      </c>
      <c r="L1779" s="400" t="s">
        <v>2889</v>
      </c>
    </row>
    <row r="1780" spans="1:23" ht="51" hidden="1" x14ac:dyDescent="0.35">
      <c r="A1780" s="160">
        <v>23020103</v>
      </c>
      <c r="B1780" s="436" t="s">
        <v>2891</v>
      </c>
      <c r="C1780" s="160">
        <v>70435</v>
      </c>
      <c r="D1780" s="161">
        <v>140000010104</v>
      </c>
      <c r="E1780" s="162">
        <v>3101</v>
      </c>
      <c r="F1780" s="160">
        <v>10721300</v>
      </c>
      <c r="G1780" s="163" t="s">
        <v>2650</v>
      </c>
      <c r="H1780" s="164"/>
      <c r="I1780" s="246"/>
      <c r="J1780" s="165">
        <v>475860794</v>
      </c>
      <c r="K1780" s="164">
        <f t="shared" si="29"/>
        <v>475860794</v>
      </c>
      <c r="L1780" s="404"/>
    </row>
    <row r="1781" spans="1:23" ht="51" x14ac:dyDescent="0.35">
      <c r="A1781" s="54">
        <v>23020103</v>
      </c>
      <c r="B1781" s="436" t="s">
        <v>2891</v>
      </c>
      <c r="C1781" s="54">
        <v>70435</v>
      </c>
      <c r="D1781" s="75">
        <v>140000010104</v>
      </c>
      <c r="E1781" s="56">
        <v>3101</v>
      </c>
      <c r="F1781" s="54">
        <v>10720400</v>
      </c>
      <c r="G1781" s="57" t="s">
        <v>1571</v>
      </c>
      <c r="H1781" s="58">
        <v>7500000</v>
      </c>
      <c r="I1781" s="221"/>
      <c r="J1781" s="87"/>
      <c r="K1781" s="58">
        <f t="shared" si="29"/>
        <v>7500000</v>
      </c>
      <c r="L1781" s="400" t="s">
        <v>2889</v>
      </c>
    </row>
    <row r="1782" spans="1:23" ht="76.5" x14ac:dyDescent="0.35">
      <c r="A1782" s="54">
        <v>23020103</v>
      </c>
      <c r="B1782" s="436" t="s">
        <v>2891</v>
      </c>
      <c r="C1782" s="54">
        <v>70435</v>
      </c>
      <c r="D1782" s="75">
        <v>140000010104</v>
      </c>
      <c r="E1782" s="56">
        <v>3101</v>
      </c>
      <c r="F1782" s="54">
        <v>10710900</v>
      </c>
      <c r="G1782" s="57" t="s">
        <v>1572</v>
      </c>
      <c r="H1782" s="58">
        <v>2500000</v>
      </c>
      <c r="I1782" s="221"/>
      <c r="J1782" s="87"/>
      <c r="K1782" s="58">
        <f t="shared" si="29"/>
        <v>2500000</v>
      </c>
      <c r="L1782" s="400" t="s">
        <v>2889</v>
      </c>
    </row>
    <row r="1783" spans="1:23" ht="76.5" x14ac:dyDescent="0.35">
      <c r="A1783" s="54">
        <v>23020103</v>
      </c>
      <c r="B1783" s="436" t="s">
        <v>2891</v>
      </c>
      <c r="C1783" s="54">
        <v>70435</v>
      </c>
      <c r="D1783" s="75">
        <v>140000010104</v>
      </c>
      <c r="E1783" s="56">
        <v>3101</v>
      </c>
      <c r="F1783" s="54">
        <v>10712103</v>
      </c>
      <c r="G1783" s="57" t="s">
        <v>1573</v>
      </c>
      <c r="H1783" s="58">
        <v>2500000</v>
      </c>
      <c r="I1783" s="221"/>
      <c r="J1783" s="87"/>
      <c r="K1783" s="58">
        <f t="shared" si="29"/>
        <v>2500000</v>
      </c>
      <c r="L1783" s="400" t="s">
        <v>2889</v>
      </c>
      <c r="M1783" s="166"/>
    </row>
    <row r="1784" spans="1:23" ht="51" x14ac:dyDescent="0.35">
      <c r="A1784" s="54">
        <v>23020103</v>
      </c>
      <c r="B1784" s="436" t="s">
        <v>2891</v>
      </c>
      <c r="C1784" s="54">
        <v>70435</v>
      </c>
      <c r="D1784" s="75">
        <v>140000010104</v>
      </c>
      <c r="E1784" s="56">
        <v>3101</v>
      </c>
      <c r="F1784" s="54">
        <v>10731500</v>
      </c>
      <c r="G1784" s="57" t="s">
        <v>1574</v>
      </c>
      <c r="H1784" s="58">
        <v>2500000</v>
      </c>
      <c r="I1784" s="221"/>
      <c r="J1784" s="87"/>
      <c r="K1784" s="58">
        <f t="shared" si="29"/>
        <v>2500000</v>
      </c>
      <c r="L1784" s="400" t="s">
        <v>2889</v>
      </c>
      <c r="M1784" s="166"/>
    </row>
    <row r="1785" spans="1:23" ht="51" hidden="1" x14ac:dyDescent="0.35">
      <c r="A1785" s="582">
        <v>23020103</v>
      </c>
      <c r="B1785" s="436" t="s">
        <v>2891</v>
      </c>
      <c r="C1785" s="582">
        <v>70435</v>
      </c>
      <c r="D1785" s="585">
        <v>140000010104</v>
      </c>
      <c r="E1785" s="587">
        <v>3101</v>
      </c>
      <c r="F1785" s="582">
        <v>10712300</v>
      </c>
      <c r="G1785" s="592" t="s">
        <v>2107</v>
      </c>
      <c r="H1785" s="541"/>
      <c r="I1785" s="607"/>
      <c r="J1785" s="620">
        <v>24132560.870000001</v>
      </c>
      <c r="K1785" s="541">
        <f t="shared" si="29"/>
        <v>24132560.870000001</v>
      </c>
      <c r="L1785" s="633"/>
    </row>
    <row r="1786" spans="1:23" ht="51" hidden="1" x14ac:dyDescent="0.35">
      <c r="A1786" s="160">
        <v>23020103</v>
      </c>
      <c r="B1786" s="436" t="s">
        <v>2891</v>
      </c>
      <c r="C1786" s="160">
        <v>70435</v>
      </c>
      <c r="D1786" s="161">
        <v>140000010104</v>
      </c>
      <c r="E1786" s="162">
        <v>3101</v>
      </c>
      <c r="F1786" s="160">
        <v>10711100</v>
      </c>
      <c r="G1786" s="163" t="s">
        <v>2106</v>
      </c>
      <c r="H1786" s="164"/>
      <c r="I1786" s="246"/>
      <c r="J1786" s="165">
        <v>127154524.23999999</v>
      </c>
      <c r="K1786" s="164">
        <f t="shared" si="29"/>
        <v>127154524.23999999</v>
      </c>
      <c r="L1786" s="404"/>
    </row>
    <row r="1787" spans="1:23" ht="51" x14ac:dyDescent="0.35">
      <c r="A1787" s="54">
        <v>23020103</v>
      </c>
      <c r="B1787" s="436" t="s">
        <v>2891</v>
      </c>
      <c r="C1787" s="54">
        <v>70435</v>
      </c>
      <c r="D1787" s="75">
        <v>140000010104</v>
      </c>
      <c r="E1787" s="56">
        <v>3101</v>
      </c>
      <c r="F1787" s="54">
        <v>10720500</v>
      </c>
      <c r="G1787" s="57" t="s">
        <v>1575</v>
      </c>
      <c r="H1787" s="58">
        <v>2500000</v>
      </c>
      <c r="I1787" s="221"/>
      <c r="J1787" s="87"/>
      <c r="K1787" s="58">
        <f t="shared" si="29"/>
        <v>2500000</v>
      </c>
      <c r="L1787" s="400" t="s">
        <v>2889</v>
      </c>
    </row>
    <row r="1788" spans="1:23" ht="51" x14ac:dyDescent="0.35">
      <c r="A1788" s="54">
        <v>23020103</v>
      </c>
      <c r="B1788" s="436" t="s">
        <v>2891</v>
      </c>
      <c r="C1788" s="54">
        <v>70435</v>
      </c>
      <c r="D1788" s="75">
        <v>140000010104</v>
      </c>
      <c r="E1788" s="56">
        <v>3101</v>
      </c>
      <c r="F1788" s="54">
        <v>10711200</v>
      </c>
      <c r="G1788" s="57" t="s">
        <v>1576</v>
      </c>
      <c r="H1788" s="58">
        <v>5000000</v>
      </c>
      <c r="I1788" s="221"/>
      <c r="J1788" s="87"/>
      <c r="K1788" s="58">
        <f t="shared" si="29"/>
        <v>5000000</v>
      </c>
      <c r="L1788" s="400" t="s">
        <v>2889</v>
      </c>
    </row>
    <row r="1789" spans="1:23" ht="51" x14ac:dyDescent="0.35">
      <c r="A1789" s="54">
        <v>23020103</v>
      </c>
      <c r="B1789" s="436" t="s">
        <v>2891</v>
      </c>
      <c r="C1789" s="54">
        <v>70435</v>
      </c>
      <c r="D1789" s="75">
        <v>140000010104</v>
      </c>
      <c r="E1789" s="56">
        <v>3101</v>
      </c>
      <c r="F1789" s="54">
        <v>10720600</v>
      </c>
      <c r="G1789" s="57" t="s">
        <v>1577</v>
      </c>
      <c r="H1789" s="58">
        <v>2500000</v>
      </c>
      <c r="I1789" s="221"/>
      <c r="J1789" s="87"/>
      <c r="K1789" s="58">
        <f t="shared" si="29"/>
        <v>2500000</v>
      </c>
      <c r="L1789" s="400" t="s">
        <v>2889</v>
      </c>
      <c r="M1789" s="151"/>
    </row>
    <row r="1790" spans="1:23" ht="51" x14ac:dyDescent="0.35">
      <c r="A1790" s="54">
        <v>23020103</v>
      </c>
      <c r="B1790" s="436" t="s">
        <v>2891</v>
      </c>
      <c r="C1790" s="54">
        <v>70435</v>
      </c>
      <c r="D1790" s="75">
        <v>140000010104</v>
      </c>
      <c r="E1790" s="56">
        <v>3101</v>
      </c>
      <c r="F1790" s="54">
        <v>10720600</v>
      </c>
      <c r="G1790" s="57" t="s">
        <v>1578</v>
      </c>
      <c r="H1790" s="58">
        <v>2500000</v>
      </c>
      <c r="I1790" s="221"/>
      <c r="J1790" s="87"/>
      <c r="K1790" s="58">
        <f t="shared" si="29"/>
        <v>2500000</v>
      </c>
      <c r="L1790" s="400" t="s">
        <v>2889</v>
      </c>
      <c r="M1790" s="127"/>
    </row>
    <row r="1791" spans="1:23" ht="51" x14ac:dyDescent="0.35">
      <c r="A1791" s="155">
        <v>23020103</v>
      </c>
      <c r="B1791" s="436" t="s">
        <v>2891</v>
      </c>
      <c r="C1791" s="155">
        <v>70435</v>
      </c>
      <c r="D1791" s="156">
        <v>140000010104</v>
      </c>
      <c r="E1791" s="157">
        <v>3101</v>
      </c>
      <c r="F1791" s="155">
        <v>10720600</v>
      </c>
      <c r="G1791" s="158" t="s">
        <v>2651</v>
      </c>
      <c r="H1791" s="116">
        <v>2500000</v>
      </c>
      <c r="I1791" s="221"/>
      <c r="J1791" s="159">
        <v>62925789.740000002</v>
      </c>
      <c r="K1791" s="116">
        <f t="shared" si="29"/>
        <v>65425789.740000002</v>
      </c>
      <c r="L1791" s="405" t="s">
        <v>2646</v>
      </c>
    </row>
    <row r="1792" spans="1:23" ht="51" x14ac:dyDescent="0.35">
      <c r="A1792" s="314">
        <v>23020103</v>
      </c>
      <c r="B1792" s="436" t="s">
        <v>2891</v>
      </c>
      <c r="C1792" s="314">
        <v>70435</v>
      </c>
      <c r="D1792" s="315">
        <v>140000010104</v>
      </c>
      <c r="E1792" s="316">
        <v>3101</v>
      </c>
      <c r="F1792" s="314">
        <v>10711000</v>
      </c>
      <c r="G1792" s="317" t="s">
        <v>1579</v>
      </c>
      <c r="H1792" s="324">
        <v>39000000</v>
      </c>
      <c r="I1792" s="325"/>
      <c r="J1792" s="320">
        <v>-29000000</v>
      </c>
      <c r="K1792" s="324">
        <f t="shared" si="29"/>
        <v>10000000</v>
      </c>
      <c r="L1792" s="403" t="s">
        <v>2889</v>
      </c>
      <c r="M1792" s="323"/>
      <c r="N1792" s="323"/>
      <c r="O1792" s="323"/>
      <c r="P1792" s="323"/>
      <c r="Q1792" s="323"/>
      <c r="R1792" s="323"/>
      <c r="S1792" s="323"/>
      <c r="T1792" s="323"/>
      <c r="U1792" s="323"/>
      <c r="V1792" s="323"/>
      <c r="W1792" s="323"/>
    </row>
    <row r="1793" spans="1:23" ht="51" x14ac:dyDescent="0.35">
      <c r="A1793" s="54">
        <v>23020103</v>
      </c>
      <c r="B1793" s="436" t="s">
        <v>2891</v>
      </c>
      <c r="C1793" s="54">
        <v>70435</v>
      </c>
      <c r="D1793" s="75">
        <v>140000010104</v>
      </c>
      <c r="E1793" s="56">
        <v>3101</v>
      </c>
      <c r="F1793" s="54">
        <v>10731600</v>
      </c>
      <c r="G1793" s="57" t="s">
        <v>1580</v>
      </c>
      <c r="H1793" s="58">
        <v>2500000</v>
      </c>
      <c r="I1793" s="221"/>
      <c r="J1793" s="87"/>
      <c r="K1793" s="58">
        <f t="shared" si="29"/>
        <v>2500000</v>
      </c>
      <c r="L1793" s="400" t="s">
        <v>2889</v>
      </c>
    </row>
    <row r="1794" spans="1:23" ht="51" x14ac:dyDescent="0.35">
      <c r="A1794" s="54">
        <v>23020103</v>
      </c>
      <c r="B1794" s="436" t="s">
        <v>2891</v>
      </c>
      <c r="C1794" s="54">
        <v>70435</v>
      </c>
      <c r="D1794" s="75">
        <v>140000010104</v>
      </c>
      <c r="E1794" s="56">
        <v>3101</v>
      </c>
      <c r="F1794" s="54">
        <v>10720400</v>
      </c>
      <c r="G1794" s="57" t="s">
        <v>1581</v>
      </c>
      <c r="H1794" s="58">
        <v>2500000</v>
      </c>
      <c r="I1794" s="221"/>
      <c r="J1794" s="87"/>
      <c r="K1794" s="58">
        <f t="shared" si="29"/>
        <v>2500000</v>
      </c>
      <c r="L1794" s="400" t="s">
        <v>2889</v>
      </c>
    </row>
    <row r="1795" spans="1:23" ht="51" x14ac:dyDescent="0.35">
      <c r="A1795" s="54">
        <v>23020103</v>
      </c>
      <c r="B1795" s="436" t="s">
        <v>2891</v>
      </c>
      <c r="C1795" s="54">
        <v>70435</v>
      </c>
      <c r="D1795" s="75">
        <v>140000010104</v>
      </c>
      <c r="E1795" s="56">
        <v>3101</v>
      </c>
      <c r="F1795" s="54">
        <v>10712100</v>
      </c>
      <c r="G1795" s="57" t="s">
        <v>1582</v>
      </c>
      <c r="H1795" s="58">
        <v>600000</v>
      </c>
      <c r="I1795" s="221"/>
      <c r="J1795" s="87"/>
      <c r="K1795" s="58">
        <f t="shared" si="29"/>
        <v>600000</v>
      </c>
      <c r="L1795" s="400" t="s">
        <v>2889</v>
      </c>
    </row>
    <row r="1796" spans="1:23" ht="51" x14ac:dyDescent="0.35">
      <c r="A1796" s="54">
        <v>23020103</v>
      </c>
      <c r="B1796" s="436" t="s">
        <v>2891</v>
      </c>
      <c r="C1796" s="54">
        <v>70435</v>
      </c>
      <c r="D1796" s="75">
        <v>140000010104</v>
      </c>
      <c r="E1796" s="56">
        <v>3101</v>
      </c>
      <c r="F1796" s="54">
        <v>10721300</v>
      </c>
      <c r="G1796" s="57" t="s">
        <v>1583</v>
      </c>
      <c r="H1796" s="58">
        <v>209902</v>
      </c>
      <c r="I1796" s="221"/>
      <c r="J1796" s="87"/>
      <c r="K1796" s="58">
        <f t="shared" si="29"/>
        <v>209902</v>
      </c>
      <c r="L1796" s="400" t="s">
        <v>2889</v>
      </c>
    </row>
    <row r="1797" spans="1:23" ht="51" x14ac:dyDescent="0.35">
      <c r="A1797" s="54">
        <v>23020103</v>
      </c>
      <c r="B1797" s="436" t="s">
        <v>2891</v>
      </c>
      <c r="C1797" s="54">
        <v>70435</v>
      </c>
      <c r="D1797" s="75">
        <v>140000010104</v>
      </c>
      <c r="E1797" s="56">
        <v>3101</v>
      </c>
      <c r="F1797" s="54">
        <v>10721300</v>
      </c>
      <c r="G1797" s="57" t="s">
        <v>1584</v>
      </c>
      <c r="H1797" s="58">
        <v>5000000</v>
      </c>
      <c r="I1797" s="221"/>
      <c r="J1797" s="87"/>
      <c r="K1797" s="58">
        <f t="shared" si="29"/>
        <v>5000000</v>
      </c>
      <c r="L1797" s="400" t="s">
        <v>2889</v>
      </c>
    </row>
    <row r="1798" spans="1:23" ht="51" x14ac:dyDescent="0.35">
      <c r="A1798" s="54">
        <v>23020103</v>
      </c>
      <c r="B1798" s="436" t="s">
        <v>2891</v>
      </c>
      <c r="C1798" s="54">
        <v>70435</v>
      </c>
      <c r="D1798" s="75">
        <v>140000010104</v>
      </c>
      <c r="E1798" s="56">
        <v>3101</v>
      </c>
      <c r="F1798" s="54">
        <v>10721300</v>
      </c>
      <c r="G1798" s="57" t="s">
        <v>1585</v>
      </c>
      <c r="H1798" s="58">
        <v>1000000</v>
      </c>
      <c r="I1798" s="221"/>
      <c r="J1798" s="87"/>
      <c r="K1798" s="58">
        <f t="shared" si="29"/>
        <v>1000000</v>
      </c>
      <c r="L1798" s="400" t="s">
        <v>2889</v>
      </c>
    </row>
    <row r="1799" spans="1:23" ht="51" x14ac:dyDescent="0.35">
      <c r="A1799" s="54">
        <v>23020103</v>
      </c>
      <c r="B1799" s="436" t="s">
        <v>2891</v>
      </c>
      <c r="C1799" s="54">
        <v>70435</v>
      </c>
      <c r="D1799" s="75">
        <v>140000010104</v>
      </c>
      <c r="E1799" s="56">
        <v>3101</v>
      </c>
      <c r="F1799" s="54">
        <v>10721300</v>
      </c>
      <c r="G1799" s="57" t="s">
        <v>1586</v>
      </c>
      <c r="H1799" s="58">
        <v>3433141</v>
      </c>
      <c r="I1799" s="221"/>
      <c r="J1799" s="87"/>
      <c r="K1799" s="58">
        <f t="shared" si="29"/>
        <v>3433141</v>
      </c>
      <c r="L1799" s="400" t="s">
        <v>2889</v>
      </c>
    </row>
    <row r="1800" spans="1:23" ht="51" x14ac:dyDescent="0.35">
      <c r="A1800" s="54">
        <v>23020103</v>
      </c>
      <c r="B1800" s="436" t="s">
        <v>2891</v>
      </c>
      <c r="C1800" s="54">
        <v>70435</v>
      </c>
      <c r="D1800" s="75">
        <v>140000010104</v>
      </c>
      <c r="E1800" s="56">
        <v>3101</v>
      </c>
      <c r="F1800" s="54">
        <v>10720500</v>
      </c>
      <c r="G1800" s="57" t="s">
        <v>1587</v>
      </c>
      <c r="H1800" s="58">
        <v>1950000</v>
      </c>
      <c r="I1800" s="221"/>
      <c r="J1800" s="87"/>
      <c r="K1800" s="58">
        <f t="shared" si="29"/>
        <v>1950000</v>
      </c>
      <c r="L1800" s="400" t="s">
        <v>2889</v>
      </c>
    </row>
    <row r="1801" spans="1:23" ht="51" x14ac:dyDescent="0.35">
      <c r="A1801" s="54">
        <v>23020103</v>
      </c>
      <c r="B1801" s="436" t="s">
        <v>2891</v>
      </c>
      <c r="C1801" s="54">
        <v>70435</v>
      </c>
      <c r="D1801" s="75">
        <v>140000010104</v>
      </c>
      <c r="E1801" s="56">
        <v>3101</v>
      </c>
      <c r="F1801" s="54">
        <v>10720500</v>
      </c>
      <c r="G1801" s="57" t="s">
        <v>1588</v>
      </c>
      <c r="H1801" s="58">
        <v>1687640</v>
      </c>
      <c r="I1801" s="221"/>
      <c r="J1801" s="87"/>
      <c r="K1801" s="58">
        <f t="shared" si="29"/>
        <v>1687640</v>
      </c>
      <c r="L1801" s="400" t="s">
        <v>2889</v>
      </c>
    </row>
    <row r="1802" spans="1:23" ht="76.5" x14ac:dyDescent="0.35">
      <c r="A1802" s="54">
        <v>23020103</v>
      </c>
      <c r="B1802" s="436" t="s">
        <v>2891</v>
      </c>
      <c r="C1802" s="54">
        <v>70435</v>
      </c>
      <c r="D1802" s="75">
        <v>140000010104</v>
      </c>
      <c r="E1802" s="56">
        <v>3101</v>
      </c>
      <c r="F1802" s="54">
        <v>10720500</v>
      </c>
      <c r="G1802" s="57" t="s">
        <v>1589</v>
      </c>
      <c r="H1802" s="58">
        <v>267450.2</v>
      </c>
      <c r="I1802" s="221"/>
      <c r="J1802" s="87"/>
      <c r="K1802" s="58">
        <f t="shared" si="29"/>
        <v>267450.2</v>
      </c>
      <c r="L1802" s="400" t="s">
        <v>2889</v>
      </c>
    </row>
    <row r="1803" spans="1:23" ht="51" x14ac:dyDescent="0.35">
      <c r="A1803" s="54">
        <v>23020103</v>
      </c>
      <c r="B1803" s="436" t="s">
        <v>2891</v>
      </c>
      <c r="C1803" s="54">
        <v>70435</v>
      </c>
      <c r="D1803" s="75">
        <v>140000010104</v>
      </c>
      <c r="E1803" s="56">
        <v>3101</v>
      </c>
      <c r="F1803" s="54">
        <v>10730200</v>
      </c>
      <c r="G1803" s="57" t="s">
        <v>1590</v>
      </c>
      <c r="H1803" s="58">
        <v>6630000</v>
      </c>
      <c r="I1803" s="221"/>
      <c r="J1803" s="87"/>
      <c r="K1803" s="58">
        <f t="shared" si="29"/>
        <v>6630000</v>
      </c>
      <c r="L1803" s="400" t="s">
        <v>2889</v>
      </c>
    </row>
    <row r="1804" spans="1:23" s="323" customFormat="1" ht="51" x14ac:dyDescent="0.35">
      <c r="A1804" s="78">
        <v>23020103</v>
      </c>
      <c r="B1804" s="436" t="s">
        <v>2891</v>
      </c>
      <c r="C1804" s="78">
        <v>70435</v>
      </c>
      <c r="D1804" s="79">
        <v>140000010104</v>
      </c>
      <c r="E1804" s="80">
        <v>3101</v>
      </c>
      <c r="F1804" s="78">
        <v>10712200</v>
      </c>
      <c r="G1804" s="129" t="s">
        <v>1591</v>
      </c>
      <c r="H1804" s="81">
        <v>5000000</v>
      </c>
      <c r="I1804" s="228"/>
      <c r="J1804" s="133"/>
      <c r="K1804" s="81">
        <f t="shared" si="29"/>
        <v>5000000</v>
      </c>
      <c r="L1804" s="399" t="s">
        <v>2889</v>
      </c>
      <c r="M1804" s="42"/>
      <c r="N1804" s="42"/>
      <c r="O1804" s="42"/>
      <c r="P1804" s="42"/>
      <c r="Q1804" s="42"/>
      <c r="R1804" s="42"/>
      <c r="S1804" s="42"/>
      <c r="T1804" s="42"/>
      <c r="U1804" s="42"/>
      <c r="V1804" s="42"/>
      <c r="W1804" s="42"/>
    </row>
    <row r="1805" spans="1:23" ht="51" x14ac:dyDescent="0.35">
      <c r="A1805" s="54">
        <v>23020103</v>
      </c>
      <c r="B1805" s="436" t="s">
        <v>2891</v>
      </c>
      <c r="C1805" s="54">
        <v>70435</v>
      </c>
      <c r="D1805" s="75">
        <v>140000010104</v>
      </c>
      <c r="E1805" s="56">
        <v>3101</v>
      </c>
      <c r="F1805" s="54">
        <v>10711000</v>
      </c>
      <c r="G1805" s="57" t="s">
        <v>1592</v>
      </c>
      <c r="H1805" s="58">
        <v>48080</v>
      </c>
      <c r="I1805" s="221"/>
      <c r="J1805" s="87"/>
      <c r="K1805" s="58">
        <f t="shared" si="29"/>
        <v>48080</v>
      </c>
      <c r="L1805" s="400" t="s">
        <v>2889</v>
      </c>
    </row>
    <row r="1806" spans="1:23" ht="51" x14ac:dyDescent="0.35">
      <c r="A1806" s="54">
        <v>23020103</v>
      </c>
      <c r="B1806" s="436" t="s">
        <v>2891</v>
      </c>
      <c r="C1806" s="54">
        <v>70435</v>
      </c>
      <c r="D1806" s="75">
        <v>140000010104</v>
      </c>
      <c r="E1806" s="56">
        <v>3101</v>
      </c>
      <c r="F1806" s="54">
        <v>10720400</v>
      </c>
      <c r="G1806" s="57" t="s">
        <v>1593</v>
      </c>
      <c r="H1806" s="58">
        <v>240006</v>
      </c>
      <c r="I1806" s="221"/>
      <c r="J1806" s="87"/>
      <c r="K1806" s="58">
        <f t="shared" si="29"/>
        <v>240006</v>
      </c>
      <c r="L1806" s="400" t="s">
        <v>2889</v>
      </c>
    </row>
    <row r="1807" spans="1:23" ht="51" x14ac:dyDescent="0.35">
      <c r="A1807" s="54">
        <v>23020103</v>
      </c>
      <c r="B1807" s="436" t="s">
        <v>2891</v>
      </c>
      <c r="C1807" s="54">
        <v>70435</v>
      </c>
      <c r="D1807" s="75">
        <v>140000010104</v>
      </c>
      <c r="E1807" s="56">
        <v>3101</v>
      </c>
      <c r="F1807" s="54">
        <v>10731600</v>
      </c>
      <c r="G1807" s="57" t="s">
        <v>1594</v>
      </c>
      <c r="H1807" s="58">
        <v>5000000</v>
      </c>
      <c r="I1807" s="221"/>
      <c r="J1807" s="87"/>
      <c r="K1807" s="58">
        <f t="shared" si="29"/>
        <v>5000000</v>
      </c>
      <c r="L1807" s="400" t="s">
        <v>2889</v>
      </c>
      <c r="M1807" s="127"/>
    </row>
    <row r="1808" spans="1:23" ht="76.5" x14ac:dyDescent="0.35">
      <c r="A1808" s="54">
        <v>23020103</v>
      </c>
      <c r="B1808" s="436" t="s">
        <v>2891</v>
      </c>
      <c r="C1808" s="54">
        <v>70435</v>
      </c>
      <c r="D1808" s="75">
        <v>140000010104</v>
      </c>
      <c r="E1808" s="56">
        <v>3101</v>
      </c>
      <c r="F1808" s="54">
        <v>10711000</v>
      </c>
      <c r="G1808" s="57" t="s">
        <v>1595</v>
      </c>
      <c r="H1808" s="58">
        <v>1326000</v>
      </c>
      <c r="I1808" s="221"/>
      <c r="J1808" s="87"/>
      <c r="K1808" s="58">
        <f t="shared" ref="K1808:K1871" si="30">SUM(H1808,J1808)</f>
        <v>1326000</v>
      </c>
      <c r="L1808" s="400" t="s">
        <v>2889</v>
      </c>
    </row>
    <row r="1809" spans="1:23" ht="76.5" x14ac:dyDescent="0.35">
      <c r="A1809" s="54">
        <v>23020103</v>
      </c>
      <c r="B1809" s="436" t="s">
        <v>2891</v>
      </c>
      <c r="C1809" s="54">
        <v>70435</v>
      </c>
      <c r="D1809" s="75">
        <v>140000010104</v>
      </c>
      <c r="E1809" s="56">
        <v>3101</v>
      </c>
      <c r="F1809" s="54">
        <v>10720700</v>
      </c>
      <c r="G1809" s="86" t="s">
        <v>2060</v>
      </c>
      <c r="H1809" s="58">
        <v>199344.5</v>
      </c>
      <c r="I1809" s="221"/>
      <c r="J1809" s="87"/>
      <c r="K1809" s="58">
        <f t="shared" si="30"/>
        <v>199344.5</v>
      </c>
      <c r="L1809" s="400" t="s">
        <v>2889</v>
      </c>
    </row>
    <row r="1810" spans="1:23" ht="51" x14ac:dyDescent="0.35">
      <c r="A1810" s="54">
        <v>23020103</v>
      </c>
      <c r="B1810" s="436" t="s">
        <v>2891</v>
      </c>
      <c r="C1810" s="54">
        <v>70435</v>
      </c>
      <c r="D1810" s="75">
        <v>140000010104</v>
      </c>
      <c r="E1810" s="56">
        <v>3101</v>
      </c>
      <c r="F1810" s="54">
        <v>10712100</v>
      </c>
      <c r="G1810" s="57" t="s">
        <v>1596</v>
      </c>
      <c r="H1810" s="58">
        <v>7500000</v>
      </c>
      <c r="I1810" s="221"/>
      <c r="J1810" s="87"/>
      <c r="K1810" s="58">
        <f t="shared" si="30"/>
        <v>7500000</v>
      </c>
      <c r="L1810" s="400" t="s">
        <v>2889</v>
      </c>
    </row>
    <row r="1811" spans="1:23" ht="51" x14ac:dyDescent="0.35">
      <c r="A1811" s="54">
        <v>23020103</v>
      </c>
      <c r="B1811" s="436" t="s">
        <v>2891</v>
      </c>
      <c r="C1811" s="54">
        <v>70435</v>
      </c>
      <c r="D1811" s="75">
        <v>140000010104</v>
      </c>
      <c r="E1811" s="56">
        <v>3101</v>
      </c>
      <c r="F1811" s="54">
        <v>10710900</v>
      </c>
      <c r="G1811" s="57" t="s">
        <v>1597</v>
      </c>
      <c r="H1811" s="58">
        <v>69424</v>
      </c>
      <c r="I1811" s="221"/>
      <c r="J1811" s="87"/>
      <c r="K1811" s="58">
        <f t="shared" si="30"/>
        <v>69424</v>
      </c>
      <c r="L1811" s="400" t="s">
        <v>2889</v>
      </c>
    </row>
    <row r="1812" spans="1:23" ht="51" x14ac:dyDescent="0.35">
      <c r="A1812" s="54">
        <v>23020103</v>
      </c>
      <c r="B1812" s="436" t="s">
        <v>2891</v>
      </c>
      <c r="C1812" s="54">
        <v>70435</v>
      </c>
      <c r="D1812" s="75">
        <v>140000010104</v>
      </c>
      <c r="E1812" s="56">
        <v>3101</v>
      </c>
      <c r="F1812" s="54">
        <v>10712200</v>
      </c>
      <c r="G1812" s="57" t="s">
        <v>1598</v>
      </c>
      <c r="H1812" s="58">
        <v>2769000</v>
      </c>
      <c r="I1812" s="221"/>
      <c r="J1812" s="87"/>
      <c r="K1812" s="58">
        <f t="shared" si="30"/>
        <v>2769000</v>
      </c>
      <c r="L1812" s="400" t="s">
        <v>2889</v>
      </c>
    </row>
    <row r="1813" spans="1:23" ht="51" x14ac:dyDescent="0.35">
      <c r="A1813" s="54">
        <v>23020103</v>
      </c>
      <c r="B1813" s="436" t="s">
        <v>2891</v>
      </c>
      <c r="C1813" s="54">
        <v>70435</v>
      </c>
      <c r="D1813" s="75">
        <v>140000010104</v>
      </c>
      <c r="E1813" s="56">
        <v>3101</v>
      </c>
      <c r="F1813" s="54">
        <v>10712200</v>
      </c>
      <c r="G1813" s="57" t="s">
        <v>1599</v>
      </c>
      <c r="H1813" s="58">
        <v>1170000</v>
      </c>
      <c r="I1813" s="221"/>
      <c r="J1813" s="87"/>
      <c r="K1813" s="58">
        <f t="shared" si="30"/>
        <v>1170000</v>
      </c>
      <c r="L1813" s="400" t="s">
        <v>2889</v>
      </c>
    </row>
    <row r="1814" spans="1:23" ht="51" x14ac:dyDescent="0.35">
      <c r="A1814" s="54">
        <v>23020103</v>
      </c>
      <c r="B1814" s="436" t="s">
        <v>2891</v>
      </c>
      <c r="C1814" s="54">
        <v>70435</v>
      </c>
      <c r="D1814" s="75">
        <v>140000010104</v>
      </c>
      <c r="E1814" s="56">
        <v>3101</v>
      </c>
      <c r="F1814" s="54">
        <v>10720500</v>
      </c>
      <c r="G1814" s="57" t="s">
        <v>1600</v>
      </c>
      <c r="H1814" s="58">
        <v>1677000</v>
      </c>
      <c r="I1814" s="221"/>
      <c r="J1814" s="87"/>
      <c r="K1814" s="58">
        <f t="shared" si="30"/>
        <v>1677000</v>
      </c>
      <c r="L1814" s="400" t="s">
        <v>2889</v>
      </c>
    </row>
    <row r="1815" spans="1:23" ht="51" x14ac:dyDescent="0.35">
      <c r="A1815" s="155">
        <v>23020103</v>
      </c>
      <c r="B1815" s="436" t="s">
        <v>2891</v>
      </c>
      <c r="C1815" s="155">
        <v>70435</v>
      </c>
      <c r="D1815" s="156">
        <v>140000010104</v>
      </c>
      <c r="E1815" s="157">
        <v>3101</v>
      </c>
      <c r="F1815" s="155">
        <v>10721300</v>
      </c>
      <c r="G1815" s="158" t="s">
        <v>1601</v>
      </c>
      <c r="H1815" s="116">
        <v>83362.5</v>
      </c>
      <c r="I1815" s="221"/>
      <c r="J1815" s="116">
        <v>8848313.0800000001</v>
      </c>
      <c r="K1815" s="116">
        <f t="shared" si="30"/>
        <v>8931675.5800000001</v>
      </c>
      <c r="L1815" s="405" t="s">
        <v>2646</v>
      </c>
    </row>
    <row r="1816" spans="1:23" ht="51" x14ac:dyDescent="0.35">
      <c r="A1816" s="54">
        <v>23020103</v>
      </c>
      <c r="B1816" s="436" t="s">
        <v>2891</v>
      </c>
      <c r="C1816" s="54">
        <v>70435</v>
      </c>
      <c r="D1816" s="75">
        <v>140000010104</v>
      </c>
      <c r="E1816" s="56">
        <v>3101</v>
      </c>
      <c r="F1816" s="54">
        <v>10720600</v>
      </c>
      <c r="G1816" s="57" t="s">
        <v>1602</v>
      </c>
      <c r="H1816" s="58">
        <v>162981</v>
      </c>
      <c r="I1816" s="221"/>
      <c r="J1816" s="87"/>
      <c r="K1816" s="58">
        <f t="shared" si="30"/>
        <v>162981</v>
      </c>
      <c r="L1816" s="400" t="s">
        <v>2889</v>
      </c>
    </row>
    <row r="1817" spans="1:23" ht="51" x14ac:dyDescent="0.35">
      <c r="A1817" s="54">
        <v>23020103</v>
      </c>
      <c r="B1817" s="436" t="s">
        <v>2891</v>
      </c>
      <c r="C1817" s="54">
        <v>70435</v>
      </c>
      <c r="D1817" s="75">
        <v>140000010104</v>
      </c>
      <c r="E1817" s="56">
        <v>3101</v>
      </c>
      <c r="F1817" s="54">
        <v>10712100</v>
      </c>
      <c r="G1817" s="57" t="s">
        <v>1603</v>
      </c>
      <c r="H1817" s="58">
        <v>1872000</v>
      </c>
      <c r="I1817" s="221"/>
      <c r="J1817" s="87"/>
      <c r="K1817" s="58">
        <f t="shared" si="30"/>
        <v>1872000</v>
      </c>
      <c r="L1817" s="400" t="s">
        <v>2889</v>
      </c>
    </row>
    <row r="1818" spans="1:23" ht="51" x14ac:dyDescent="0.35">
      <c r="A1818" s="123">
        <v>23020103</v>
      </c>
      <c r="B1818" s="436" t="s">
        <v>2891</v>
      </c>
      <c r="C1818" s="123">
        <v>70435</v>
      </c>
      <c r="D1818" s="124">
        <v>140000010104</v>
      </c>
      <c r="E1818" s="125">
        <v>3101</v>
      </c>
      <c r="F1818" s="123">
        <v>10731900</v>
      </c>
      <c r="G1818" s="76" t="s">
        <v>1604</v>
      </c>
      <c r="H1818" s="77">
        <v>2847000</v>
      </c>
      <c r="I1818" s="230"/>
      <c r="J1818" s="134"/>
      <c r="K1818" s="77">
        <f t="shared" si="30"/>
        <v>2847000</v>
      </c>
      <c r="L1818" s="402" t="s">
        <v>2889</v>
      </c>
    </row>
    <row r="1819" spans="1:23" ht="51" x14ac:dyDescent="0.35">
      <c r="A1819" s="168">
        <v>23020103</v>
      </c>
      <c r="B1819" s="436" t="s">
        <v>2891</v>
      </c>
      <c r="C1819" s="168">
        <v>70435</v>
      </c>
      <c r="D1819" s="169">
        <v>140000010104</v>
      </c>
      <c r="E1819" s="170">
        <v>3101</v>
      </c>
      <c r="F1819" s="168">
        <v>10720600</v>
      </c>
      <c r="G1819" s="171" t="s">
        <v>1605</v>
      </c>
      <c r="H1819" s="172">
        <v>1800000</v>
      </c>
      <c r="I1819" s="247"/>
      <c r="J1819" s="173"/>
      <c r="K1819" s="172">
        <f t="shared" si="30"/>
        <v>1800000</v>
      </c>
      <c r="L1819" s="204" t="s">
        <v>2889</v>
      </c>
    </row>
    <row r="1820" spans="1:23" ht="51" x14ac:dyDescent="0.35">
      <c r="A1820" s="168">
        <v>23020103</v>
      </c>
      <c r="B1820" s="436" t="s">
        <v>2891</v>
      </c>
      <c r="C1820" s="168">
        <v>70435</v>
      </c>
      <c r="D1820" s="169">
        <v>140000010104</v>
      </c>
      <c r="E1820" s="170">
        <v>3101</v>
      </c>
      <c r="F1820" s="168">
        <v>10711200</v>
      </c>
      <c r="G1820" s="179" t="s">
        <v>2061</v>
      </c>
      <c r="H1820" s="172">
        <v>585000</v>
      </c>
      <c r="I1820" s="247"/>
      <c r="J1820" s="172"/>
      <c r="K1820" s="172">
        <f t="shared" si="30"/>
        <v>585000</v>
      </c>
      <c r="L1820" s="204" t="s">
        <v>2889</v>
      </c>
    </row>
    <row r="1821" spans="1:23" ht="51" x14ac:dyDescent="0.35">
      <c r="A1821" s="168">
        <v>23020103</v>
      </c>
      <c r="B1821" s="436" t="s">
        <v>2891</v>
      </c>
      <c r="C1821" s="168">
        <v>70435</v>
      </c>
      <c r="D1821" s="169">
        <v>140000010104</v>
      </c>
      <c r="E1821" s="170">
        <v>3101</v>
      </c>
      <c r="F1821" s="168">
        <v>10712100</v>
      </c>
      <c r="G1821" s="171" t="s">
        <v>1606</v>
      </c>
      <c r="H1821" s="172">
        <v>29936.5</v>
      </c>
      <c r="I1821" s="247"/>
      <c r="J1821" s="172"/>
      <c r="K1821" s="172">
        <f t="shared" si="30"/>
        <v>29936.5</v>
      </c>
      <c r="L1821" s="204" t="s">
        <v>2889</v>
      </c>
    </row>
    <row r="1822" spans="1:23" s="323" customFormat="1" ht="51" x14ac:dyDescent="0.35">
      <c r="A1822" s="78">
        <v>23020103</v>
      </c>
      <c r="B1822" s="436" t="s">
        <v>2891</v>
      </c>
      <c r="C1822" s="78">
        <v>70435</v>
      </c>
      <c r="D1822" s="79">
        <v>140000010104</v>
      </c>
      <c r="E1822" s="80">
        <v>3101</v>
      </c>
      <c r="F1822" s="78">
        <v>10711000</v>
      </c>
      <c r="G1822" s="129" t="s">
        <v>1607</v>
      </c>
      <c r="H1822" s="81">
        <v>3500000</v>
      </c>
      <c r="I1822" s="228"/>
      <c r="J1822" s="81"/>
      <c r="K1822" s="81">
        <f t="shared" si="30"/>
        <v>3500000</v>
      </c>
      <c r="L1822" s="399" t="s">
        <v>2889</v>
      </c>
      <c r="M1822" s="42"/>
      <c r="N1822" s="42"/>
      <c r="O1822" s="42"/>
      <c r="P1822" s="42"/>
      <c r="Q1822" s="42"/>
      <c r="R1822" s="42"/>
      <c r="S1822" s="42"/>
      <c r="T1822" s="42"/>
      <c r="U1822" s="42"/>
      <c r="V1822" s="42"/>
      <c r="W1822" s="42"/>
    </row>
    <row r="1823" spans="1:23" ht="51" x14ac:dyDescent="0.35">
      <c r="A1823" s="54">
        <v>23020103</v>
      </c>
      <c r="B1823" s="436" t="s">
        <v>2891</v>
      </c>
      <c r="C1823" s="54">
        <v>70435</v>
      </c>
      <c r="D1823" s="75">
        <v>140000010104</v>
      </c>
      <c r="E1823" s="56">
        <v>3101</v>
      </c>
      <c r="F1823" s="54">
        <v>10720500</v>
      </c>
      <c r="G1823" s="57" t="s">
        <v>1608</v>
      </c>
      <c r="H1823" s="58">
        <v>1950000</v>
      </c>
      <c r="I1823" s="221"/>
      <c r="J1823" s="87"/>
      <c r="K1823" s="58">
        <f t="shared" si="30"/>
        <v>1950000</v>
      </c>
      <c r="L1823" s="400" t="s">
        <v>2889</v>
      </c>
    </row>
    <row r="1824" spans="1:23" ht="51" x14ac:dyDescent="0.35">
      <c r="A1824" s="155">
        <v>23020103</v>
      </c>
      <c r="B1824" s="436" t="s">
        <v>2891</v>
      </c>
      <c r="C1824" s="155">
        <v>70435</v>
      </c>
      <c r="D1824" s="156">
        <v>140000010104</v>
      </c>
      <c r="E1824" s="157">
        <v>3101</v>
      </c>
      <c r="F1824" s="155">
        <v>10730300</v>
      </c>
      <c r="G1824" s="158" t="s">
        <v>1609</v>
      </c>
      <c r="H1824" s="116">
        <v>3600000</v>
      </c>
      <c r="I1824" s="221"/>
      <c r="J1824" s="159">
        <v>50000000</v>
      </c>
      <c r="K1824" s="116">
        <f t="shared" si="30"/>
        <v>53600000</v>
      </c>
      <c r="L1824" s="405" t="s">
        <v>2647</v>
      </c>
    </row>
    <row r="1825" spans="1:23" s="323" customFormat="1" ht="51" x14ac:dyDescent="0.35">
      <c r="A1825" s="54">
        <v>23020103</v>
      </c>
      <c r="B1825" s="436" t="s">
        <v>2891</v>
      </c>
      <c r="C1825" s="54">
        <v>70435</v>
      </c>
      <c r="D1825" s="75">
        <v>140000010104</v>
      </c>
      <c r="E1825" s="56">
        <v>3101</v>
      </c>
      <c r="F1825" s="54">
        <v>10731900</v>
      </c>
      <c r="G1825" s="57" t="s">
        <v>1610</v>
      </c>
      <c r="H1825" s="58">
        <v>2145000</v>
      </c>
      <c r="I1825" s="228"/>
      <c r="J1825" s="133"/>
      <c r="K1825" s="58">
        <f t="shared" si="30"/>
        <v>2145000</v>
      </c>
      <c r="L1825" s="400" t="s">
        <v>2889</v>
      </c>
      <c r="M1825" s="42"/>
      <c r="N1825" s="42"/>
      <c r="O1825" s="42"/>
      <c r="P1825" s="42"/>
      <c r="Q1825" s="42"/>
      <c r="R1825" s="42"/>
      <c r="S1825" s="42"/>
      <c r="T1825" s="42"/>
      <c r="U1825" s="42"/>
      <c r="V1825" s="42"/>
      <c r="W1825" s="42"/>
    </row>
    <row r="1826" spans="1:23" ht="76.5" x14ac:dyDescent="0.35">
      <c r="A1826" s="54">
        <v>23020103</v>
      </c>
      <c r="B1826" s="436" t="s">
        <v>2891</v>
      </c>
      <c r="C1826" s="54">
        <v>70435</v>
      </c>
      <c r="D1826" s="75">
        <v>140000010104</v>
      </c>
      <c r="E1826" s="56">
        <v>3101</v>
      </c>
      <c r="F1826" s="54">
        <v>10731500</v>
      </c>
      <c r="G1826" s="86" t="s">
        <v>2062</v>
      </c>
      <c r="H1826" s="58">
        <v>1000000</v>
      </c>
      <c r="I1826" s="221"/>
      <c r="J1826" s="87"/>
      <c r="K1826" s="58">
        <f t="shared" si="30"/>
        <v>1000000</v>
      </c>
      <c r="L1826" s="400" t="s">
        <v>2889</v>
      </c>
      <c r="M1826" s="127"/>
    </row>
    <row r="1827" spans="1:23" ht="51" x14ac:dyDescent="0.35">
      <c r="A1827" s="54">
        <v>23020103</v>
      </c>
      <c r="B1827" s="436" t="s">
        <v>2891</v>
      </c>
      <c r="C1827" s="54">
        <v>70435</v>
      </c>
      <c r="D1827" s="75">
        <v>140000010104</v>
      </c>
      <c r="E1827" s="56">
        <v>3101</v>
      </c>
      <c r="F1827" s="54">
        <v>10731800</v>
      </c>
      <c r="G1827" s="57" t="s">
        <v>1611</v>
      </c>
      <c r="H1827" s="58">
        <v>1521000</v>
      </c>
      <c r="I1827" s="221"/>
      <c r="J1827" s="58"/>
      <c r="K1827" s="58">
        <f t="shared" si="30"/>
        <v>1521000</v>
      </c>
      <c r="L1827" s="400" t="s">
        <v>2889</v>
      </c>
    </row>
    <row r="1828" spans="1:23" ht="51" x14ac:dyDescent="0.35">
      <c r="A1828" s="54">
        <v>23020103</v>
      </c>
      <c r="B1828" s="436" t="s">
        <v>2891</v>
      </c>
      <c r="C1828" s="54">
        <v>70435</v>
      </c>
      <c r="D1828" s="75">
        <v>140000010104</v>
      </c>
      <c r="E1828" s="56">
        <v>3101</v>
      </c>
      <c r="F1828" s="54">
        <v>10712200</v>
      </c>
      <c r="G1828" s="57" t="s">
        <v>1612</v>
      </c>
      <c r="H1828" s="58">
        <v>5265000</v>
      </c>
      <c r="I1828" s="221"/>
      <c r="J1828" s="87"/>
      <c r="K1828" s="58">
        <f t="shared" si="30"/>
        <v>5265000</v>
      </c>
      <c r="L1828" s="400" t="s">
        <v>2889</v>
      </c>
    </row>
    <row r="1829" spans="1:23" ht="51" x14ac:dyDescent="0.35">
      <c r="A1829" s="54">
        <v>23020103</v>
      </c>
      <c r="B1829" s="436" t="s">
        <v>2891</v>
      </c>
      <c r="C1829" s="54">
        <v>70435</v>
      </c>
      <c r="D1829" s="75">
        <v>140000010104</v>
      </c>
      <c r="E1829" s="56">
        <v>3101</v>
      </c>
      <c r="F1829" s="54">
        <v>10721300</v>
      </c>
      <c r="G1829" s="57" t="s">
        <v>1613</v>
      </c>
      <c r="H1829" s="58">
        <v>2886000</v>
      </c>
      <c r="I1829" s="221"/>
      <c r="J1829" s="58"/>
      <c r="K1829" s="58">
        <f t="shared" si="30"/>
        <v>2886000</v>
      </c>
      <c r="L1829" s="400" t="s">
        <v>2889</v>
      </c>
    </row>
    <row r="1830" spans="1:23" ht="51" hidden="1" x14ac:dyDescent="0.35">
      <c r="A1830" s="23">
        <v>23020103</v>
      </c>
      <c r="B1830" s="436" t="s">
        <v>2891</v>
      </c>
      <c r="C1830" s="23">
        <v>70435</v>
      </c>
      <c r="D1830" s="46">
        <v>140000010104</v>
      </c>
      <c r="E1830" s="25">
        <v>3101</v>
      </c>
      <c r="F1830" s="23">
        <v>10721300</v>
      </c>
      <c r="G1830" s="26" t="s">
        <v>1614</v>
      </c>
      <c r="H1830" s="39">
        <v>0</v>
      </c>
      <c r="I1830" s="220"/>
      <c r="J1830" s="41"/>
      <c r="K1830" s="39">
        <f t="shared" si="30"/>
        <v>0</v>
      </c>
      <c r="L1830" s="207"/>
    </row>
    <row r="1831" spans="1:23" ht="51" x14ac:dyDescent="0.35">
      <c r="A1831" s="54">
        <v>23020103</v>
      </c>
      <c r="B1831" s="436" t="s">
        <v>2891</v>
      </c>
      <c r="C1831" s="54">
        <v>70435</v>
      </c>
      <c r="D1831" s="75">
        <v>140000010104</v>
      </c>
      <c r="E1831" s="56">
        <v>3101</v>
      </c>
      <c r="F1831" s="54">
        <v>10721300</v>
      </c>
      <c r="G1831" s="57" t="s">
        <v>1615</v>
      </c>
      <c r="H1831" s="58">
        <v>7000000</v>
      </c>
      <c r="I1831" s="221"/>
      <c r="J1831" s="87"/>
      <c r="K1831" s="58">
        <f t="shared" si="30"/>
        <v>7000000</v>
      </c>
      <c r="L1831" s="400" t="s">
        <v>2889</v>
      </c>
    </row>
    <row r="1832" spans="1:23" ht="76.5" x14ac:dyDescent="0.35">
      <c r="A1832" s="54">
        <v>23020103</v>
      </c>
      <c r="B1832" s="436" t="s">
        <v>2891</v>
      </c>
      <c r="C1832" s="54">
        <v>70435</v>
      </c>
      <c r="D1832" s="75">
        <v>140000010104</v>
      </c>
      <c r="E1832" s="56">
        <v>3101</v>
      </c>
      <c r="F1832" s="54">
        <v>10720400</v>
      </c>
      <c r="G1832" s="57" t="s">
        <v>1616</v>
      </c>
      <c r="H1832" s="58">
        <v>15942914.5</v>
      </c>
      <c r="I1832" s="221"/>
      <c r="J1832" s="58">
        <v>-10000000</v>
      </c>
      <c r="K1832" s="58">
        <f t="shared" si="30"/>
        <v>5942914.5</v>
      </c>
      <c r="L1832" s="400" t="s">
        <v>2889</v>
      </c>
    </row>
    <row r="1833" spans="1:23" ht="51" x14ac:dyDescent="0.35">
      <c r="A1833" s="54">
        <v>23020103</v>
      </c>
      <c r="B1833" s="436" t="s">
        <v>2891</v>
      </c>
      <c r="C1833" s="54">
        <v>70435</v>
      </c>
      <c r="D1833" s="75">
        <v>140000010104</v>
      </c>
      <c r="E1833" s="56">
        <v>3101</v>
      </c>
      <c r="F1833" s="54">
        <v>10720700</v>
      </c>
      <c r="G1833" s="57" t="s">
        <v>1617</v>
      </c>
      <c r="H1833" s="58">
        <v>1287000</v>
      </c>
      <c r="I1833" s="221">
        <v>14886088.300000001</v>
      </c>
      <c r="J1833" s="87"/>
      <c r="K1833" s="58">
        <f t="shared" si="30"/>
        <v>1287000</v>
      </c>
      <c r="L1833" s="400" t="s">
        <v>2889</v>
      </c>
    </row>
    <row r="1834" spans="1:23" ht="51" x14ac:dyDescent="0.35">
      <c r="A1834" s="54">
        <v>23020103</v>
      </c>
      <c r="B1834" s="436" t="s">
        <v>2891</v>
      </c>
      <c r="C1834" s="54">
        <v>70435</v>
      </c>
      <c r="D1834" s="75">
        <v>140000010104</v>
      </c>
      <c r="E1834" s="56">
        <v>3101</v>
      </c>
      <c r="F1834" s="54">
        <v>10710900</v>
      </c>
      <c r="G1834" s="57" t="s">
        <v>1618</v>
      </c>
      <c r="H1834" s="58">
        <v>4500000</v>
      </c>
      <c r="I1834" s="221"/>
      <c r="J1834" s="87"/>
      <c r="K1834" s="58">
        <f t="shared" si="30"/>
        <v>4500000</v>
      </c>
      <c r="L1834" s="400" t="s">
        <v>2889</v>
      </c>
    </row>
    <row r="1835" spans="1:23" ht="51" x14ac:dyDescent="0.35">
      <c r="A1835" s="54">
        <v>23020103</v>
      </c>
      <c r="B1835" s="436" t="s">
        <v>2891</v>
      </c>
      <c r="C1835" s="54">
        <v>70435</v>
      </c>
      <c r="D1835" s="75">
        <v>140000010104</v>
      </c>
      <c r="E1835" s="56">
        <v>3101</v>
      </c>
      <c r="F1835" s="54">
        <v>10710900</v>
      </c>
      <c r="G1835" s="57" t="s">
        <v>1619</v>
      </c>
      <c r="H1835" s="58">
        <v>250000</v>
      </c>
      <c r="I1835" s="221"/>
      <c r="J1835" s="87"/>
      <c r="K1835" s="58">
        <f t="shared" si="30"/>
        <v>250000</v>
      </c>
      <c r="L1835" s="400" t="s">
        <v>2889</v>
      </c>
    </row>
    <row r="1836" spans="1:23" ht="51" x14ac:dyDescent="0.35">
      <c r="A1836" s="54">
        <v>23020103</v>
      </c>
      <c r="B1836" s="436" t="s">
        <v>2891</v>
      </c>
      <c r="C1836" s="54">
        <v>70435</v>
      </c>
      <c r="D1836" s="75">
        <v>140000010104</v>
      </c>
      <c r="E1836" s="56">
        <v>3101</v>
      </c>
      <c r="F1836" s="54">
        <v>10710900</v>
      </c>
      <c r="G1836" s="57" t="s">
        <v>1620</v>
      </c>
      <c r="H1836" s="58">
        <v>2500000</v>
      </c>
      <c r="I1836" s="221"/>
      <c r="J1836" s="87"/>
      <c r="K1836" s="58">
        <f t="shared" si="30"/>
        <v>2500000</v>
      </c>
      <c r="L1836" s="400" t="s">
        <v>2889</v>
      </c>
    </row>
    <row r="1837" spans="1:23" ht="51" x14ac:dyDescent="0.35">
      <c r="A1837" s="54">
        <v>23020103</v>
      </c>
      <c r="B1837" s="436" t="s">
        <v>2891</v>
      </c>
      <c r="C1837" s="54">
        <v>70435</v>
      </c>
      <c r="D1837" s="75">
        <v>140000010104</v>
      </c>
      <c r="E1837" s="56">
        <v>3101</v>
      </c>
      <c r="F1837" s="54">
        <v>10711200</v>
      </c>
      <c r="G1837" s="57" t="s">
        <v>1621</v>
      </c>
      <c r="H1837" s="58">
        <v>1319000</v>
      </c>
      <c r="I1837" s="221"/>
      <c r="J1837" s="87"/>
      <c r="K1837" s="58">
        <f t="shared" si="30"/>
        <v>1319000</v>
      </c>
      <c r="L1837" s="400" t="s">
        <v>2889</v>
      </c>
    </row>
    <row r="1838" spans="1:23" ht="51" x14ac:dyDescent="0.35">
      <c r="A1838" s="54">
        <v>23020103</v>
      </c>
      <c r="B1838" s="436" t="s">
        <v>2891</v>
      </c>
      <c r="C1838" s="54">
        <v>70435</v>
      </c>
      <c r="D1838" s="75">
        <v>140000010104</v>
      </c>
      <c r="E1838" s="56">
        <v>3101</v>
      </c>
      <c r="F1838" s="54">
        <v>10711200</v>
      </c>
      <c r="G1838" s="57" t="s">
        <v>1622</v>
      </c>
      <c r="H1838" s="58">
        <v>2216000</v>
      </c>
      <c r="I1838" s="221"/>
      <c r="J1838" s="58"/>
      <c r="K1838" s="58">
        <f t="shared" si="30"/>
        <v>2216000</v>
      </c>
      <c r="L1838" s="400" t="s">
        <v>2889</v>
      </c>
    </row>
    <row r="1839" spans="1:23" ht="51" x14ac:dyDescent="0.35">
      <c r="A1839" s="54">
        <v>23020103</v>
      </c>
      <c r="B1839" s="436" t="s">
        <v>2891</v>
      </c>
      <c r="C1839" s="54">
        <v>70435</v>
      </c>
      <c r="D1839" s="75">
        <v>140000010104</v>
      </c>
      <c r="E1839" s="56">
        <v>3101</v>
      </c>
      <c r="F1839" s="54">
        <v>10712100</v>
      </c>
      <c r="G1839" s="57" t="s">
        <v>1623</v>
      </c>
      <c r="H1839" s="58">
        <v>5500000</v>
      </c>
      <c r="I1839" s="221"/>
      <c r="J1839" s="87"/>
      <c r="K1839" s="58">
        <f t="shared" si="30"/>
        <v>5500000</v>
      </c>
      <c r="L1839" s="400" t="s">
        <v>2889</v>
      </c>
    </row>
    <row r="1840" spans="1:23" ht="51" x14ac:dyDescent="0.35">
      <c r="A1840" s="78">
        <v>23020103</v>
      </c>
      <c r="B1840" s="436" t="s">
        <v>2891</v>
      </c>
      <c r="C1840" s="78">
        <v>70435</v>
      </c>
      <c r="D1840" s="79">
        <v>140000010104</v>
      </c>
      <c r="E1840" s="80">
        <v>3101</v>
      </c>
      <c r="F1840" s="78">
        <v>10731500</v>
      </c>
      <c r="G1840" s="129" t="s">
        <v>1624</v>
      </c>
      <c r="H1840" s="81">
        <v>1014000</v>
      </c>
      <c r="I1840" s="228"/>
      <c r="J1840" s="133"/>
      <c r="K1840" s="81">
        <f t="shared" si="30"/>
        <v>1014000</v>
      </c>
      <c r="L1840" s="399" t="s">
        <v>2889</v>
      </c>
    </row>
    <row r="1841" spans="1:23" ht="51" x14ac:dyDescent="0.35">
      <c r="A1841" s="155">
        <v>23020103</v>
      </c>
      <c r="B1841" s="436" t="s">
        <v>2891</v>
      </c>
      <c r="C1841" s="155">
        <v>70435</v>
      </c>
      <c r="D1841" s="156">
        <v>140000010104</v>
      </c>
      <c r="E1841" s="157">
        <v>3101</v>
      </c>
      <c r="F1841" s="155">
        <v>10731700</v>
      </c>
      <c r="G1841" s="158" t="s">
        <v>1625</v>
      </c>
      <c r="H1841" s="116">
        <v>2500000</v>
      </c>
      <c r="I1841" s="221"/>
      <c r="J1841" s="159"/>
      <c r="K1841" s="116">
        <f t="shared" si="30"/>
        <v>2500000</v>
      </c>
      <c r="L1841" s="405" t="s">
        <v>2647</v>
      </c>
      <c r="M1841" s="151"/>
      <c r="N1841" s="151"/>
      <c r="O1841" s="151"/>
      <c r="P1841" s="151"/>
      <c r="Q1841" s="151"/>
      <c r="R1841" s="151"/>
      <c r="S1841" s="151"/>
      <c r="T1841" s="151"/>
      <c r="U1841" s="151"/>
      <c r="V1841" s="151"/>
      <c r="W1841" s="151"/>
    </row>
    <row r="1842" spans="1:23" ht="51" x14ac:dyDescent="0.35">
      <c r="A1842" s="54">
        <v>23020103</v>
      </c>
      <c r="B1842" s="436" t="s">
        <v>2891</v>
      </c>
      <c r="C1842" s="54">
        <v>70435</v>
      </c>
      <c r="D1842" s="75">
        <v>140000010104</v>
      </c>
      <c r="E1842" s="56">
        <v>3101</v>
      </c>
      <c r="F1842" s="54">
        <v>10731400</v>
      </c>
      <c r="G1842" s="57" t="s">
        <v>1626</v>
      </c>
      <c r="H1842" s="58">
        <v>3510000</v>
      </c>
      <c r="I1842" s="221"/>
      <c r="J1842" s="87"/>
      <c r="K1842" s="58">
        <f t="shared" si="30"/>
        <v>3510000</v>
      </c>
      <c r="L1842" s="400" t="s">
        <v>2889</v>
      </c>
    </row>
    <row r="1843" spans="1:23" ht="51" x14ac:dyDescent="0.35">
      <c r="A1843" s="54">
        <v>23020103</v>
      </c>
      <c r="B1843" s="436" t="s">
        <v>2891</v>
      </c>
      <c r="C1843" s="54">
        <v>70435</v>
      </c>
      <c r="D1843" s="75">
        <v>140000010104</v>
      </c>
      <c r="E1843" s="56">
        <v>3101</v>
      </c>
      <c r="F1843" s="54">
        <v>10712300</v>
      </c>
      <c r="G1843" s="57" t="s">
        <v>1627</v>
      </c>
      <c r="H1843" s="58">
        <v>8112000</v>
      </c>
      <c r="I1843" s="221"/>
      <c r="J1843" s="58"/>
      <c r="K1843" s="58">
        <f t="shared" si="30"/>
        <v>8112000</v>
      </c>
      <c r="L1843" s="400" t="s">
        <v>2889</v>
      </c>
    </row>
    <row r="1844" spans="1:23" ht="51" x14ac:dyDescent="0.35">
      <c r="A1844" s="54">
        <v>23020103</v>
      </c>
      <c r="B1844" s="436" t="s">
        <v>2891</v>
      </c>
      <c r="C1844" s="54">
        <v>70435</v>
      </c>
      <c r="D1844" s="75">
        <v>140000010104</v>
      </c>
      <c r="E1844" s="56">
        <v>3101</v>
      </c>
      <c r="F1844" s="54">
        <v>10720400</v>
      </c>
      <c r="G1844" s="57" t="s">
        <v>1628</v>
      </c>
      <c r="H1844" s="58">
        <v>1000000</v>
      </c>
      <c r="I1844" s="221"/>
      <c r="J1844" s="87"/>
      <c r="K1844" s="58">
        <f t="shared" si="30"/>
        <v>1000000</v>
      </c>
      <c r="L1844" s="400" t="s">
        <v>2889</v>
      </c>
    </row>
    <row r="1845" spans="1:23" ht="51" x14ac:dyDescent="0.35">
      <c r="A1845" s="54">
        <v>23020103</v>
      </c>
      <c r="B1845" s="436" t="s">
        <v>2891</v>
      </c>
      <c r="C1845" s="54">
        <v>70435</v>
      </c>
      <c r="D1845" s="75">
        <v>140000010104</v>
      </c>
      <c r="E1845" s="56">
        <v>3101</v>
      </c>
      <c r="F1845" s="54">
        <v>10720400</v>
      </c>
      <c r="G1845" s="57" t="s">
        <v>1629</v>
      </c>
      <c r="H1845" s="58">
        <v>7500000</v>
      </c>
      <c r="I1845" s="221"/>
      <c r="J1845" s="87"/>
      <c r="K1845" s="58">
        <f t="shared" si="30"/>
        <v>7500000</v>
      </c>
      <c r="L1845" s="400" t="s">
        <v>2889</v>
      </c>
    </row>
    <row r="1846" spans="1:23" ht="51" x14ac:dyDescent="0.35">
      <c r="A1846" s="54">
        <v>23020103</v>
      </c>
      <c r="B1846" s="436" t="s">
        <v>2891</v>
      </c>
      <c r="C1846" s="54">
        <v>70435</v>
      </c>
      <c r="D1846" s="75">
        <v>140000010104</v>
      </c>
      <c r="E1846" s="56">
        <v>3101</v>
      </c>
      <c r="F1846" s="54">
        <v>10720800</v>
      </c>
      <c r="G1846" s="57" t="s">
        <v>1630</v>
      </c>
      <c r="H1846" s="58">
        <v>6903000</v>
      </c>
      <c r="I1846" s="221"/>
      <c r="J1846" s="87"/>
      <c r="K1846" s="58">
        <f t="shared" si="30"/>
        <v>6903000</v>
      </c>
      <c r="L1846" s="400" t="s">
        <v>2889</v>
      </c>
      <c r="M1846" s="127"/>
    </row>
    <row r="1847" spans="1:23" ht="51" x14ac:dyDescent="0.35">
      <c r="A1847" s="54">
        <v>23020103</v>
      </c>
      <c r="B1847" s="436" t="s">
        <v>2891</v>
      </c>
      <c r="C1847" s="54">
        <v>70435</v>
      </c>
      <c r="D1847" s="75">
        <v>140000010104</v>
      </c>
      <c r="E1847" s="56">
        <v>3101</v>
      </c>
      <c r="F1847" s="54">
        <v>10731500</v>
      </c>
      <c r="G1847" s="57" t="s">
        <v>1631</v>
      </c>
      <c r="H1847" s="58">
        <v>5000000</v>
      </c>
      <c r="I1847" s="221"/>
      <c r="J1847" s="87"/>
      <c r="K1847" s="58">
        <f t="shared" si="30"/>
        <v>5000000</v>
      </c>
      <c r="L1847" s="400" t="s">
        <v>2889</v>
      </c>
    </row>
    <row r="1848" spans="1:23" ht="51" x14ac:dyDescent="0.35">
      <c r="A1848" s="155">
        <v>23020103</v>
      </c>
      <c r="B1848" s="436" t="s">
        <v>2891</v>
      </c>
      <c r="C1848" s="155">
        <v>70435</v>
      </c>
      <c r="D1848" s="156">
        <v>140000010104</v>
      </c>
      <c r="E1848" s="157">
        <v>3101</v>
      </c>
      <c r="F1848" s="155">
        <v>10712200</v>
      </c>
      <c r="G1848" s="158" t="s">
        <v>1632</v>
      </c>
      <c r="H1848" s="116">
        <v>7000000</v>
      </c>
      <c r="I1848" s="221"/>
      <c r="J1848" s="159">
        <v>20000000</v>
      </c>
      <c r="K1848" s="116">
        <f t="shared" si="30"/>
        <v>27000000</v>
      </c>
      <c r="L1848" s="405" t="s">
        <v>2647</v>
      </c>
      <c r="M1848" s="151"/>
      <c r="N1848" s="151"/>
      <c r="O1848" s="151"/>
      <c r="P1848" s="151"/>
      <c r="Q1848" s="151"/>
      <c r="R1848" s="151"/>
      <c r="S1848" s="151"/>
      <c r="T1848" s="151"/>
      <c r="U1848" s="151"/>
      <c r="V1848" s="151"/>
      <c r="W1848" s="151"/>
    </row>
    <row r="1849" spans="1:23" ht="51" x14ac:dyDescent="0.35">
      <c r="A1849" s="54">
        <v>23020103</v>
      </c>
      <c r="B1849" s="436" t="s">
        <v>2891</v>
      </c>
      <c r="C1849" s="54">
        <v>70435</v>
      </c>
      <c r="D1849" s="75">
        <v>140000010104</v>
      </c>
      <c r="E1849" s="56">
        <v>3101</v>
      </c>
      <c r="F1849" s="54">
        <v>10712200</v>
      </c>
      <c r="G1849" s="57" t="s">
        <v>1633</v>
      </c>
      <c r="H1849" s="58">
        <v>6084000</v>
      </c>
      <c r="I1849" s="221"/>
      <c r="J1849" s="87"/>
      <c r="K1849" s="58">
        <f t="shared" si="30"/>
        <v>6084000</v>
      </c>
      <c r="L1849" s="400" t="s">
        <v>2889</v>
      </c>
    </row>
    <row r="1850" spans="1:23" ht="51" x14ac:dyDescent="0.35">
      <c r="A1850" s="54">
        <v>23020103</v>
      </c>
      <c r="B1850" s="436" t="s">
        <v>2891</v>
      </c>
      <c r="C1850" s="54">
        <v>70435</v>
      </c>
      <c r="D1850" s="75">
        <v>140000010104</v>
      </c>
      <c r="E1850" s="56">
        <v>3101</v>
      </c>
      <c r="F1850" s="54">
        <v>10712300</v>
      </c>
      <c r="G1850" s="57" t="s">
        <v>1634</v>
      </c>
      <c r="H1850" s="58">
        <v>203140</v>
      </c>
      <c r="I1850" s="221"/>
      <c r="J1850" s="58"/>
      <c r="K1850" s="58">
        <f t="shared" si="30"/>
        <v>203140</v>
      </c>
      <c r="L1850" s="400" t="s">
        <v>2889</v>
      </c>
    </row>
    <row r="1851" spans="1:23" ht="76.5" x14ac:dyDescent="0.35">
      <c r="A1851" s="54">
        <v>23020103</v>
      </c>
      <c r="B1851" s="436" t="s">
        <v>2891</v>
      </c>
      <c r="C1851" s="54">
        <v>70435</v>
      </c>
      <c r="D1851" s="75">
        <v>140000010104</v>
      </c>
      <c r="E1851" s="56">
        <v>3101</v>
      </c>
      <c r="F1851" s="54">
        <v>10710900</v>
      </c>
      <c r="G1851" s="57" t="s">
        <v>1635</v>
      </c>
      <c r="H1851" s="58">
        <v>13050000</v>
      </c>
      <c r="I1851" s="221"/>
      <c r="J1851" s="87">
        <v>-8000000</v>
      </c>
      <c r="K1851" s="58">
        <f t="shared" si="30"/>
        <v>5050000</v>
      </c>
      <c r="L1851" s="400" t="s">
        <v>2889</v>
      </c>
    </row>
    <row r="1852" spans="1:23" s="323" customFormat="1" ht="51" x14ac:dyDescent="0.35">
      <c r="A1852" s="54">
        <v>23020103</v>
      </c>
      <c r="B1852" s="436" t="s">
        <v>2891</v>
      </c>
      <c r="C1852" s="54">
        <v>70435</v>
      </c>
      <c r="D1852" s="75">
        <v>140000010104</v>
      </c>
      <c r="E1852" s="56">
        <v>3101</v>
      </c>
      <c r="F1852" s="54">
        <v>10720700</v>
      </c>
      <c r="G1852" s="57" t="s">
        <v>1636</v>
      </c>
      <c r="H1852" s="58">
        <v>4095000</v>
      </c>
      <c r="I1852" s="221"/>
      <c r="J1852" s="87"/>
      <c r="K1852" s="58">
        <f t="shared" si="30"/>
        <v>4095000</v>
      </c>
      <c r="L1852" s="400" t="s">
        <v>2889</v>
      </c>
      <c r="M1852" s="42"/>
      <c r="N1852" s="42"/>
      <c r="O1852" s="42"/>
      <c r="P1852" s="42"/>
      <c r="Q1852" s="42"/>
      <c r="R1852" s="42"/>
      <c r="S1852" s="42"/>
      <c r="T1852" s="42"/>
      <c r="U1852" s="42"/>
      <c r="V1852" s="42"/>
      <c r="W1852" s="42"/>
    </row>
    <row r="1853" spans="1:23" ht="51" x14ac:dyDescent="0.35">
      <c r="A1853" s="54">
        <v>23020103</v>
      </c>
      <c r="B1853" s="436" t="s">
        <v>2891</v>
      </c>
      <c r="C1853" s="54">
        <v>70435</v>
      </c>
      <c r="D1853" s="75">
        <v>140000010104</v>
      </c>
      <c r="E1853" s="56">
        <v>3101</v>
      </c>
      <c r="F1853" s="54">
        <v>10712200</v>
      </c>
      <c r="G1853" s="57" t="s">
        <v>1637</v>
      </c>
      <c r="H1853" s="58">
        <v>2900000</v>
      </c>
      <c r="I1853" s="221"/>
      <c r="J1853" s="87"/>
      <c r="K1853" s="58">
        <f t="shared" si="30"/>
        <v>2900000</v>
      </c>
      <c r="L1853" s="400" t="s">
        <v>2889</v>
      </c>
    </row>
    <row r="1854" spans="1:23" ht="51" hidden="1" x14ac:dyDescent="0.35">
      <c r="A1854" s="23">
        <v>23020103</v>
      </c>
      <c r="B1854" s="436" t="s">
        <v>2891</v>
      </c>
      <c r="C1854" s="23">
        <v>70435</v>
      </c>
      <c r="D1854" s="46">
        <v>140000010104</v>
      </c>
      <c r="E1854" s="25">
        <v>3101</v>
      </c>
      <c r="F1854" s="23">
        <v>10712200</v>
      </c>
      <c r="G1854" s="26" t="s">
        <v>1638</v>
      </c>
      <c r="H1854" s="39">
        <v>0</v>
      </c>
      <c r="I1854" s="220"/>
      <c r="J1854" s="41"/>
      <c r="K1854" s="39">
        <f t="shared" si="30"/>
        <v>0</v>
      </c>
      <c r="L1854" s="207"/>
    </row>
    <row r="1855" spans="1:23" ht="76.5" x14ac:dyDescent="0.35">
      <c r="A1855" s="54">
        <v>23020103</v>
      </c>
      <c r="B1855" s="436" t="s">
        <v>2891</v>
      </c>
      <c r="C1855" s="54">
        <v>70435</v>
      </c>
      <c r="D1855" s="75">
        <v>140000010104</v>
      </c>
      <c r="E1855" s="56">
        <v>3101</v>
      </c>
      <c r="F1855" s="54">
        <v>10711000</v>
      </c>
      <c r="G1855" s="57" t="s">
        <v>1639</v>
      </c>
      <c r="H1855" s="58">
        <v>4500000</v>
      </c>
      <c r="I1855" s="221"/>
      <c r="J1855" s="58"/>
      <c r="K1855" s="58">
        <f t="shared" si="30"/>
        <v>4500000</v>
      </c>
      <c r="L1855" s="400" t="s">
        <v>2889</v>
      </c>
    </row>
    <row r="1856" spans="1:23" ht="51" x14ac:dyDescent="0.35">
      <c r="A1856" s="54">
        <v>23020103</v>
      </c>
      <c r="B1856" s="436" t="s">
        <v>2891</v>
      </c>
      <c r="C1856" s="54">
        <v>70435</v>
      </c>
      <c r="D1856" s="75">
        <v>140000010104</v>
      </c>
      <c r="E1856" s="56">
        <v>3101</v>
      </c>
      <c r="F1856" s="54">
        <v>10711200</v>
      </c>
      <c r="G1856" s="57" t="s">
        <v>1640</v>
      </c>
      <c r="H1856" s="58">
        <v>2500000</v>
      </c>
      <c r="I1856" s="221"/>
      <c r="J1856" s="87"/>
      <c r="K1856" s="58">
        <f t="shared" si="30"/>
        <v>2500000</v>
      </c>
      <c r="L1856" s="400" t="s">
        <v>2889</v>
      </c>
    </row>
    <row r="1857" spans="1:23" ht="76.5" x14ac:dyDescent="0.35">
      <c r="A1857" s="78">
        <v>23020103</v>
      </c>
      <c r="B1857" s="436" t="s">
        <v>2891</v>
      </c>
      <c r="C1857" s="78">
        <v>70435</v>
      </c>
      <c r="D1857" s="79">
        <v>140000010104</v>
      </c>
      <c r="E1857" s="80">
        <v>3101</v>
      </c>
      <c r="F1857" s="78">
        <v>10720500</v>
      </c>
      <c r="G1857" s="129" t="s">
        <v>1641</v>
      </c>
      <c r="H1857" s="81">
        <v>2500000</v>
      </c>
      <c r="I1857" s="228"/>
      <c r="J1857" s="81"/>
      <c r="K1857" s="81">
        <f t="shared" si="30"/>
        <v>2500000</v>
      </c>
      <c r="L1857" s="399" t="s">
        <v>2889</v>
      </c>
    </row>
    <row r="1858" spans="1:23" ht="51" x14ac:dyDescent="0.35">
      <c r="A1858" s="54">
        <v>23020103</v>
      </c>
      <c r="B1858" s="436" t="s">
        <v>2891</v>
      </c>
      <c r="C1858" s="54">
        <v>70435</v>
      </c>
      <c r="D1858" s="75">
        <v>140000010104</v>
      </c>
      <c r="E1858" s="56">
        <v>3101</v>
      </c>
      <c r="F1858" s="54">
        <v>10731900</v>
      </c>
      <c r="G1858" s="57" t="s">
        <v>1642</v>
      </c>
      <c r="H1858" s="58">
        <v>2500000</v>
      </c>
      <c r="I1858" s="221"/>
      <c r="J1858" s="87"/>
      <c r="K1858" s="58">
        <f t="shared" si="30"/>
        <v>2500000</v>
      </c>
      <c r="L1858" s="400" t="s">
        <v>2889</v>
      </c>
    </row>
    <row r="1859" spans="1:23" ht="51" x14ac:dyDescent="0.35">
      <c r="A1859" s="54">
        <v>23020103</v>
      </c>
      <c r="B1859" s="436" t="s">
        <v>2891</v>
      </c>
      <c r="C1859" s="54">
        <v>70435</v>
      </c>
      <c r="D1859" s="75">
        <v>140000010104</v>
      </c>
      <c r="E1859" s="56">
        <v>3101</v>
      </c>
      <c r="F1859" s="54">
        <v>10731900</v>
      </c>
      <c r="G1859" s="57" t="s">
        <v>1643</v>
      </c>
      <c r="H1859" s="58">
        <v>2500000</v>
      </c>
      <c r="I1859" s="221"/>
      <c r="J1859" s="87"/>
      <c r="K1859" s="58">
        <f t="shared" si="30"/>
        <v>2500000</v>
      </c>
      <c r="L1859" s="400" t="s">
        <v>2889</v>
      </c>
    </row>
    <row r="1860" spans="1:23" ht="51" x14ac:dyDescent="0.35">
      <c r="A1860" s="54">
        <v>23020103</v>
      </c>
      <c r="B1860" s="436" t="s">
        <v>2891</v>
      </c>
      <c r="C1860" s="54">
        <v>70435</v>
      </c>
      <c r="D1860" s="75">
        <v>140000010104</v>
      </c>
      <c r="E1860" s="56">
        <v>3101</v>
      </c>
      <c r="F1860" s="54">
        <v>10731400</v>
      </c>
      <c r="G1860" s="57" t="s">
        <v>1644</v>
      </c>
      <c r="H1860" s="58">
        <v>2500000</v>
      </c>
      <c r="I1860" s="221"/>
      <c r="J1860" s="87"/>
      <c r="K1860" s="58">
        <f t="shared" si="30"/>
        <v>2500000</v>
      </c>
      <c r="L1860" s="400" t="s">
        <v>2889</v>
      </c>
    </row>
    <row r="1861" spans="1:23" ht="51" x14ac:dyDescent="0.35">
      <c r="A1861" s="54">
        <v>23020103</v>
      </c>
      <c r="B1861" s="436" t="s">
        <v>2891</v>
      </c>
      <c r="C1861" s="54">
        <v>70435</v>
      </c>
      <c r="D1861" s="75">
        <v>140000010104</v>
      </c>
      <c r="E1861" s="56">
        <v>3101</v>
      </c>
      <c r="F1861" s="54">
        <v>10712300</v>
      </c>
      <c r="G1861" s="57" t="s">
        <v>1645</v>
      </c>
      <c r="H1861" s="58">
        <v>2500000</v>
      </c>
      <c r="I1861" s="221"/>
      <c r="J1861" s="87"/>
      <c r="K1861" s="58">
        <f t="shared" si="30"/>
        <v>2500000</v>
      </c>
      <c r="L1861" s="400" t="s">
        <v>2889</v>
      </c>
    </row>
    <row r="1862" spans="1:23" ht="51" x14ac:dyDescent="0.35">
      <c r="A1862" s="54">
        <v>23020103</v>
      </c>
      <c r="B1862" s="436" t="s">
        <v>2891</v>
      </c>
      <c r="C1862" s="54">
        <v>70435</v>
      </c>
      <c r="D1862" s="75">
        <v>140000010104</v>
      </c>
      <c r="E1862" s="56">
        <v>3101</v>
      </c>
      <c r="F1862" s="54">
        <v>10720400</v>
      </c>
      <c r="G1862" s="57" t="s">
        <v>1646</v>
      </c>
      <c r="H1862" s="58">
        <v>2500000</v>
      </c>
      <c r="I1862" s="221"/>
      <c r="J1862" s="87"/>
      <c r="K1862" s="58">
        <f t="shared" si="30"/>
        <v>2500000</v>
      </c>
      <c r="L1862" s="400" t="s">
        <v>2889</v>
      </c>
    </row>
    <row r="1863" spans="1:23" ht="51" x14ac:dyDescent="0.35">
      <c r="A1863" s="54">
        <v>23020103</v>
      </c>
      <c r="B1863" s="436" t="s">
        <v>2891</v>
      </c>
      <c r="C1863" s="54">
        <v>70435</v>
      </c>
      <c r="D1863" s="75">
        <v>140000010104</v>
      </c>
      <c r="E1863" s="56">
        <v>3101</v>
      </c>
      <c r="F1863" s="54">
        <v>10720400</v>
      </c>
      <c r="G1863" s="57" t="s">
        <v>1647</v>
      </c>
      <c r="H1863" s="58">
        <v>2500000</v>
      </c>
      <c r="I1863" s="221"/>
      <c r="J1863" s="87"/>
      <c r="K1863" s="58">
        <f t="shared" si="30"/>
        <v>2500000</v>
      </c>
      <c r="L1863" s="400" t="s">
        <v>2889</v>
      </c>
    </row>
    <row r="1864" spans="1:23" ht="51" x14ac:dyDescent="0.35">
      <c r="A1864" s="54">
        <v>23020103</v>
      </c>
      <c r="B1864" s="436" t="s">
        <v>2891</v>
      </c>
      <c r="C1864" s="54">
        <v>70435</v>
      </c>
      <c r="D1864" s="75">
        <v>140000010104</v>
      </c>
      <c r="E1864" s="56">
        <v>3101</v>
      </c>
      <c r="F1864" s="54">
        <v>10720400</v>
      </c>
      <c r="G1864" s="57" t="s">
        <v>1648</v>
      </c>
      <c r="H1864" s="58">
        <v>2500000</v>
      </c>
      <c r="I1864" s="221"/>
      <c r="J1864" s="87"/>
      <c r="K1864" s="58">
        <f t="shared" si="30"/>
        <v>2500000</v>
      </c>
      <c r="L1864" s="400" t="s">
        <v>2889</v>
      </c>
    </row>
    <row r="1865" spans="1:23" ht="51" x14ac:dyDescent="0.35">
      <c r="A1865" s="54">
        <v>23020103</v>
      </c>
      <c r="B1865" s="436" t="s">
        <v>2891</v>
      </c>
      <c r="C1865" s="54">
        <v>70435</v>
      </c>
      <c r="D1865" s="75">
        <v>140000010104</v>
      </c>
      <c r="E1865" s="56">
        <v>3101</v>
      </c>
      <c r="F1865" s="54">
        <v>10720500</v>
      </c>
      <c r="G1865" s="57" t="s">
        <v>1649</v>
      </c>
      <c r="H1865" s="58">
        <v>2500000</v>
      </c>
      <c r="I1865" s="221"/>
      <c r="J1865" s="87"/>
      <c r="K1865" s="58">
        <f t="shared" si="30"/>
        <v>2500000</v>
      </c>
      <c r="L1865" s="400" t="s">
        <v>2889</v>
      </c>
    </row>
    <row r="1866" spans="1:23" ht="51" x14ac:dyDescent="0.35">
      <c r="A1866" s="54">
        <v>23020103</v>
      </c>
      <c r="B1866" s="436" t="s">
        <v>2891</v>
      </c>
      <c r="C1866" s="54">
        <v>70435</v>
      </c>
      <c r="D1866" s="75">
        <v>140000010104</v>
      </c>
      <c r="E1866" s="56">
        <v>3101</v>
      </c>
      <c r="F1866" s="54">
        <v>10712200</v>
      </c>
      <c r="G1866" s="57" t="s">
        <v>1650</v>
      </c>
      <c r="H1866" s="58">
        <v>2500000</v>
      </c>
      <c r="I1866" s="221"/>
      <c r="J1866" s="87"/>
      <c r="K1866" s="58">
        <f t="shared" si="30"/>
        <v>2500000</v>
      </c>
      <c r="L1866" s="400" t="s">
        <v>2889</v>
      </c>
    </row>
    <row r="1867" spans="1:23" ht="51" x14ac:dyDescent="0.35">
      <c r="A1867" s="155">
        <v>23020103</v>
      </c>
      <c r="B1867" s="436" t="s">
        <v>2891</v>
      </c>
      <c r="C1867" s="155">
        <v>70435</v>
      </c>
      <c r="D1867" s="156">
        <v>140000010104</v>
      </c>
      <c r="E1867" s="157">
        <v>3101</v>
      </c>
      <c r="F1867" s="155">
        <v>10722000</v>
      </c>
      <c r="G1867" s="158" t="s">
        <v>1651</v>
      </c>
      <c r="H1867" s="116">
        <v>2500000</v>
      </c>
      <c r="I1867" s="221"/>
      <c r="J1867" s="116">
        <v>20000000</v>
      </c>
      <c r="K1867" s="116">
        <f t="shared" si="30"/>
        <v>22500000</v>
      </c>
      <c r="L1867" s="405" t="s">
        <v>2647</v>
      </c>
      <c r="M1867" s="166"/>
      <c r="N1867" s="151"/>
      <c r="O1867" s="151"/>
      <c r="P1867" s="151"/>
      <c r="Q1867" s="151"/>
      <c r="R1867" s="151"/>
      <c r="S1867" s="151"/>
      <c r="T1867" s="151"/>
      <c r="U1867" s="151"/>
      <c r="V1867" s="151"/>
      <c r="W1867" s="151"/>
    </row>
    <row r="1868" spans="1:23" ht="51" x14ac:dyDescent="0.35">
      <c r="A1868" s="54">
        <v>23020103</v>
      </c>
      <c r="B1868" s="436" t="s">
        <v>2891</v>
      </c>
      <c r="C1868" s="54">
        <v>70435</v>
      </c>
      <c r="D1868" s="75">
        <v>140000010104</v>
      </c>
      <c r="E1868" s="56">
        <v>3101</v>
      </c>
      <c r="F1868" s="54">
        <v>10721300</v>
      </c>
      <c r="G1868" s="57" t="s">
        <v>1652</v>
      </c>
      <c r="H1868" s="58">
        <v>5850000</v>
      </c>
      <c r="I1868" s="221"/>
      <c r="J1868" s="87"/>
      <c r="K1868" s="58">
        <f t="shared" si="30"/>
        <v>5850000</v>
      </c>
      <c r="L1868" s="400" t="s">
        <v>2889</v>
      </c>
    </row>
    <row r="1869" spans="1:23" ht="51" x14ac:dyDescent="0.35">
      <c r="A1869" s="54">
        <v>23020103</v>
      </c>
      <c r="B1869" s="436" t="s">
        <v>2891</v>
      </c>
      <c r="C1869" s="54">
        <v>70435</v>
      </c>
      <c r="D1869" s="75">
        <v>140000010104</v>
      </c>
      <c r="E1869" s="56">
        <v>3101</v>
      </c>
      <c r="F1869" s="54">
        <v>10720700</v>
      </c>
      <c r="G1869" s="57" t="s">
        <v>1653</v>
      </c>
      <c r="H1869" s="58">
        <v>7800000</v>
      </c>
      <c r="I1869" s="221"/>
      <c r="J1869" s="87"/>
      <c r="K1869" s="58">
        <f t="shared" si="30"/>
        <v>7800000</v>
      </c>
      <c r="L1869" s="400" t="s">
        <v>2889</v>
      </c>
    </row>
    <row r="1870" spans="1:23" ht="76.5" x14ac:dyDescent="0.35">
      <c r="A1870" s="54">
        <v>23020103</v>
      </c>
      <c r="B1870" s="436" t="s">
        <v>2891</v>
      </c>
      <c r="C1870" s="54">
        <v>70435</v>
      </c>
      <c r="D1870" s="75">
        <v>140000010104</v>
      </c>
      <c r="E1870" s="56">
        <v>3101</v>
      </c>
      <c r="F1870" s="54">
        <v>10720800</v>
      </c>
      <c r="G1870" s="57" t="s">
        <v>1654</v>
      </c>
      <c r="H1870" s="58">
        <v>7800000</v>
      </c>
      <c r="I1870" s="221"/>
      <c r="J1870" s="87"/>
      <c r="K1870" s="58">
        <f t="shared" si="30"/>
        <v>7800000</v>
      </c>
      <c r="L1870" s="400" t="s">
        <v>2889</v>
      </c>
    </row>
    <row r="1871" spans="1:23" ht="51" x14ac:dyDescent="0.35">
      <c r="A1871" s="54">
        <v>23020103</v>
      </c>
      <c r="B1871" s="436" t="s">
        <v>2891</v>
      </c>
      <c r="C1871" s="54">
        <v>70435</v>
      </c>
      <c r="D1871" s="75">
        <v>140000010104</v>
      </c>
      <c r="E1871" s="56">
        <v>3101</v>
      </c>
      <c r="F1871" s="54">
        <v>10711200</v>
      </c>
      <c r="G1871" s="57" t="s">
        <v>1655</v>
      </c>
      <c r="H1871" s="58">
        <v>13884000</v>
      </c>
      <c r="I1871" s="221"/>
      <c r="J1871" s="87">
        <v>-8000000</v>
      </c>
      <c r="K1871" s="58">
        <f t="shared" si="30"/>
        <v>5884000</v>
      </c>
      <c r="L1871" s="400" t="s">
        <v>2889</v>
      </c>
    </row>
    <row r="1872" spans="1:23" ht="76.5" hidden="1" x14ac:dyDescent="0.35">
      <c r="A1872" s="23">
        <v>23020103</v>
      </c>
      <c r="B1872" s="436" t="s">
        <v>2891</v>
      </c>
      <c r="C1872" s="23">
        <v>70435</v>
      </c>
      <c r="D1872" s="46">
        <v>140000010104</v>
      </c>
      <c r="E1872" s="25">
        <v>3101</v>
      </c>
      <c r="F1872" s="23">
        <v>10731800</v>
      </c>
      <c r="G1872" s="26" t="s">
        <v>1656</v>
      </c>
      <c r="H1872" s="39">
        <v>0</v>
      </c>
      <c r="I1872" s="220"/>
      <c r="J1872" s="41"/>
      <c r="K1872" s="39">
        <f t="shared" ref="K1872:K1935" si="31">SUM(H1872,J1872)</f>
        <v>0</v>
      </c>
      <c r="L1872" s="207"/>
    </row>
    <row r="1873" spans="1:23" ht="51" x14ac:dyDescent="0.35">
      <c r="A1873" s="54">
        <v>23020103</v>
      </c>
      <c r="B1873" s="436" t="s">
        <v>2891</v>
      </c>
      <c r="C1873" s="54">
        <v>70435</v>
      </c>
      <c r="D1873" s="75">
        <v>140000010104</v>
      </c>
      <c r="E1873" s="56">
        <v>3101</v>
      </c>
      <c r="F1873" s="54">
        <v>10712100</v>
      </c>
      <c r="G1873" s="57" t="s">
        <v>1657</v>
      </c>
      <c r="H1873" s="58">
        <v>9750000</v>
      </c>
      <c r="I1873" s="221"/>
      <c r="J1873" s="58"/>
      <c r="K1873" s="58">
        <f t="shared" si="31"/>
        <v>9750000</v>
      </c>
      <c r="L1873" s="400" t="s">
        <v>2889</v>
      </c>
    </row>
    <row r="1874" spans="1:23" ht="51" x14ac:dyDescent="0.35">
      <c r="A1874" s="54">
        <v>23020103</v>
      </c>
      <c r="B1874" s="436" t="s">
        <v>2891</v>
      </c>
      <c r="C1874" s="54">
        <v>70435</v>
      </c>
      <c r="D1874" s="75">
        <v>140000010104</v>
      </c>
      <c r="E1874" s="56">
        <v>3101</v>
      </c>
      <c r="F1874" s="54">
        <v>10722000</v>
      </c>
      <c r="G1874" s="57" t="s">
        <v>1658</v>
      </c>
      <c r="H1874" s="58">
        <v>1170000</v>
      </c>
      <c r="I1874" s="221"/>
      <c r="J1874" s="87"/>
      <c r="K1874" s="58">
        <f t="shared" si="31"/>
        <v>1170000</v>
      </c>
      <c r="L1874" s="400" t="s">
        <v>2889</v>
      </c>
    </row>
    <row r="1875" spans="1:23" ht="51" x14ac:dyDescent="0.35">
      <c r="A1875" s="78">
        <v>23020103</v>
      </c>
      <c r="B1875" s="436" t="s">
        <v>2891</v>
      </c>
      <c r="C1875" s="78">
        <v>70435</v>
      </c>
      <c r="D1875" s="79">
        <v>140000010104</v>
      </c>
      <c r="E1875" s="80">
        <v>3101</v>
      </c>
      <c r="F1875" s="78">
        <v>10722000</v>
      </c>
      <c r="G1875" s="129" t="s">
        <v>1659</v>
      </c>
      <c r="H1875" s="81">
        <v>5000000</v>
      </c>
      <c r="I1875" s="228"/>
      <c r="J1875" s="133"/>
      <c r="K1875" s="81">
        <f t="shared" si="31"/>
        <v>5000000</v>
      </c>
      <c r="L1875" s="399" t="s">
        <v>2889</v>
      </c>
    </row>
    <row r="1876" spans="1:23" ht="51" x14ac:dyDescent="0.35">
      <c r="A1876" s="54">
        <v>23020103</v>
      </c>
      <c r="B1876" s="436" t="s">
        <v>2891</v>
      </c>
      <c r="C1876" s="54">
        <v>70435</v>
      </c>
      <c r="D1876" s="75">
        <v>140000010104</v>
      </c>
      <c r="E1876" s="56">
        <v>3101</v>
      </c>
      <c r="F1876" s="54">
        <v>10731900</v>
      </c>
      <c r="G1876" s="57" t="s">
        <v>1660</v>
      </c>
      <c r="H1876" s="58">
        <v>5000000</v>
      </c>
      <c r="I1876" s="221"/>
      <c r="J1876" s="87"/>
      <c r="K1876" s="58">
        <f t="shared" si="31"/>
        <v>5000000</v>
      </c>
      <c r="L1876" s="400" t="s">
        <v>2889</v>
      </c>
    </row>
    <row r="1877" spans="1:23" ht="51" x14ac:dyDescent="0.35">
      <c r="A1877" s="155">
        <v>23020103</v>
      </c>
      <c r="B1877" s="436" t="s">
        <v>2891</v>
      </c>
      <c r="C1877" s="155">
        <v>70435</v>
      </c>
      <c r="D1877" s="156">
        <v>140000010104</v>
      </c>
      <c r="E1877" s="157">
        <v>3101</v>
      </c>
      <c r="F1877" s="155">
        <v>10721300</v>
      </c>
      <c r="G1877" s="158" t="s">
        <v>1661</v>
      </c>
      <c r="H1877" s="116">
        <v>4500000</v>
      </c>
      <c r="I1877" s="221"/>
      <c r="J1877" s="116"/>
      <c r="K1877" s="116">
        <f t="shared" si="31"/>
        <v>4500000</v>
      </c>
      <c r="L1877" s="405" t="s">
        <v>2647</v>
      </c>
      <c r="M1877" s="151"/>
      <c r="N1877" s="151"/>
      <c r="O1877" s="151"/>
      <c r="P1877" s="151"/>
      <c r="Q1877" s="151"/>
      <c r="R1877" s="151"/>
      <c r="S1877" s="151"/>
      <c r="T1877" s="151"/>
      <c r="U1877" s="151"/>
      <c r="V1877" s="151"/>
      <c r="W1877" s="151"/>
    </row>
    <row r="1878" spans="1:23" ht="51" x14ac:dyDescent="0.35">
      <c r="A1878" s="155">
        <v>23020103</v>
      </c>
      <c r="B1878" s="436" t="s">
        <v>2891</v>
      </c>
      <c r="C1878" s="155">
        <v>70435</v>
      </c>
      <c r="D1878" s="156">
        <v>140000010104</v>
      </c>
      <c r="E1878" s="157">
        <v>3101</v>
      </c>
      <c r="F1878" s="155">
        <v>10722000</v>
      </c>
      <c r="G1878" s="158" t="s">
        <v>1662</v>
      </c>
      <c r="H1878" s="116">
        <v>10000000</v>
      </c>
      <c r="I1878" s="221"/>
      <c r="J1878" s="116">
        <v>20000000</v>
      </c>
      <c r="K1878" s="116">
        <f t="shared" si="31"/>
        <v>30000000</v>
      </c>
      <c r="L1878" s="405" t="s">
        <v>2647</v>
      </c>
      <c r="M1878" s="151"/>
      <c r="N1878" s="151"/>
      <c r="O1878" s="151"/>
      <c r="P1878" s="151"/>
      <c r="Q1878" s="151"/>
      <c r="R1878" s="151"/>
      <c r="S1878" s="151"/>
      <c r="T1878" s="151"/>
      <c r="U1878" s="151"/>
      <c r="V1878" s="151"/>
      <c r="W1878" s="151"/>
    </row>
    <row r="1879" spans="1:23" ht="51" x14ac:dyDescent="0.35">
      <c r="A1879" s="54">
        <v>23020103</v>
      </c>
      <c r="B1879" s="436" t="s">
        <v>2891</v>
      </c>
      <c r="C1879" s="54">
        <v>70435</v>
      </c>
      <c r="D1879" s="75">
        <v>140000010104</v>
      </c>
      <c r="E1879" s="56">
        <v>3101</v>
      </c>
      <c r="F1879" s="54">
        <v>10721300</v>
      </c>
      <c r="G1879" s="57" t="s">
        <v>1663</v>
      </c>
      <c r="H1879" s="58">
        <v>2329625</v>
      </c>
      <c r="I1879" s="221">
        <v>12000000</v>
      </c>
      <c r="J1879" s="87"/>
      <c r="K1879" s="58">
        <f t="shared" si="31"/>
        <v>2329625</v>
      </c>
      <c r="L1879" s="400" t="s">
        <v>2889</v>
      </c>
    </row>
    <row r="1880" spans="1:23" ht="51" x14ac:dyDescent="0.35">
      <c r="A1880" s="54">
        <v>23020103</v>
      </c>
      <c r="B1880" s="436" t="s">
        <v>2891</v>
      </c>
      <c r="C1880" s="54">
        <v>70435</v>
      </c>
      <c r="D1880" s="75">
        <v>140000010104</v>
      </c>
      <c r="E1880" s="56">
        <v>3101</v>
      </c>
      <c r="F1880" s="54">
        <v>10711200</v>
      </c>
      <c r="G1880" s="57" t="s">
        <v>1664</v>
      </c>
      <c r="H1880" s="58">
        <v>9750000</v>
      </c>
      <c r="I1880" s="221"/>
      <c r="J1880" s="87"/>
      <c r="K1880" s="58">
        <f t="shared" si="31"/>
        <v>9750000</v>
      </c>
      <c r="L1880" s="400" t="s">
        <v>2889</v>
      </c>
    </row>
    <row r="1881" spans="1:23" ht="51" x14ac:dyDescent="0.35">
      <c r="A1881" s="54">
        <v>23020103</v>
      </c>
      <c r="B1881" s="436" t="s">
        <v>2891</v>
      </c>
      <c r="C1881" s="54">
        <v>70435</v>
      </c>
      <c r="D1881" s="75">
        <v>140000010104</v>
      </c>
      <c r="E1881" s="56">
        <v>3101</v>
      </c>
      <c r="F1881" s="54">
        <v>10721300</v>
      </c>
      <c r="G1881" s="57" t="s">
        <v>1665</v>
      </c>
      <c r="H1881" s="58">
        <v>8034000</v>
      </c>
      <c r="I1881" s="221"/>
      <c r="J1881" s="87"/>
      <c r="K1881" s="58">
        <f t="shared" si="31"/>
        <v>8034000</v>
      </c>
      <c r="L1881" s="400" t="s">
        <v>2889</v>
      </c>
      <c r="M1881" s="151"/>
    </row>
    <row r="1882" spans="1:23" ht="76.5" x14ac:dyDescent="0.35">
      <c r="A1882" s="54">
        <v>23020103</v>
      </c>
      <c r="B1882" s="436" t="s">
        <v>2891</v>
      </c>
      <c r="C1882" s="54">
        <v>70435</v>
      </c>
      <c r="D1882" s="75">
        <v>140000010104</v>
      </c>
      <c r="E1882" s="56">
        <v>3101</v>
      </c>
      <c r="F1882" s="54">
        <v>10720400</v>
      </c>
      <c r="G1882" s="57" t="s">
        <v>1666</v>
      </c>
      <c r="H1882" s="58">
        <v>2500000</v>
      </c>
      <c r="I1882" s="221"/>
      <c r="J1882" s="58"/>
      <c r="K1882" s="58">
        <f t="shared" si="31"/>
        <v>2500000</v>
      </c>
      <c r="L1882" s="400" t="s">
        <v>2889</v>
      </c>
    </row>
    <row r="1883" spans="1:23" ht="51" x14ac:dyDescent="0.35">
      <c r="A1883" s="155">
        <v>23020103</v>
      </c>
      <c r="B1883" s="436" t="s">
        <v>2891</v>
      </c>
      <c r="C1883" s="155">
        <v>70435</v>
      </c>
      <c r="D1883" s="156">
        <v>140000010104</v>
      </c>
      <c r="E1883" s="157">
        <v>3101</v>
      </c>
      <c r="F1883" s="155">
        <v>10711100</v>
      </c>
      <c r="G1883" s="158" t="s">
        <v>1667</v>
      </c>
      <c r="H1883" s="116">
        <v>5000000</v>
      </c>
      <c r="I1883" s="221"/>
      <c r="J1883" s="159">
        <v>62302518.200000003</v>
      </c>
      <c r="K1883" s="116">
        <f t="shared" si="31"/>
        <v>67302518.200000003</v>
      </c>
      <c r="L1883" s="405" t="s">
        <v>2646</v>
      </c>
      <c r="M1883" s="127"/>
    </row>
    <row r="1884" spans="1:23" ht="76.5" x14ac:dyDescent="0.35">
      <c r="A1884" s="54">
        <v>23020103</v>
      </c>
      <c r="B1884" s="436" t="s">
        <v>2891</v>
      </c>
      <c r="C1884" s="54">
        <v>70435</v>
      </c>
      <c r="D1884" s="75">
        <v>140000010104</v>
      </c>
      <c r="E1884" s="56">
        <v>3101</v>
      </c>
      <c r="F1884" s="54">
        <v>10712200</v>
      </c>
      <c r="G1884" s="57" t="s">
        <v>1668</v>
      </c>
      <c r="H1884" s="58">
        <v>5000000</v>
      </c>
      <c r="I1884" s="221"/>
      <c r="J1884" s="87"/>
      <c r="K1884" s="58">
        <f t="shared" si="31"/>
        <v>5000000</v>
      </c>
      <c r="L1884" s="400" t="s">
        <v>2889</v>
      </c>
    </row>
    <row r="1885" spans="1:23" ht="127.5" x14ac:dyDescent="0.35">
      <c r="A1885" s="54">
        <v>23020103</v>
      </c>
      <c r="B1885" s="436" t="s">
        <v>2891</v>
      </c>
      <c r="C1885" s="54">
        <v>70435</v>
      </c>
      <c r="D1885" s="75">
        <v>140000010104</v>
      </c>
      <c r="E1885" s="56">
        <v>3101</v>
      </c>
      <c r="F1885" s="54">
        <v>10721300</v>
      </c>
      <c r="G1885" s="86" t="s">
        <v>2063</v>
      </c>
      <c r="H1885" s="58">
        <v>5000000</v>
      </c>
      <c r="I1885" s="221"/>
      <c r="J1885" s="87"/>
      <c r="K1885" s="58">
        <f t="shared" si="31"/>
        <v>5000000</v>
      </c>
      <c r="L1885" s="400" t="s">
        <v>2889</v>
      </c>
    </row>
    <row r="1886" spans="1:23" ht="76.5" x14ac:dyDescent="0.35">
      <c r="A1886" s="155">
        <v>23020103</v>
      </c>
      <c r="B1886" s="436" t="s">
        <v>2891</v>
      </c>
      <c r="C1886" s="155">
        <v>70435</v>
      </c>
      <c r="D1886" s="156">
        <v>140000010104</v>
      </c>
      <c r="E1886" s="157">
        <v>3101</v>
      </c>
      <c r="F1886" s="155">
        <v>10730300</v>
      </c>
      <c r="G1886" s="158" t="s">
        <v>1669</v>
      </c>
      <c r="H1886" s="116">
        <v>5000000</v>
      </c>
      <c r="I1886" s="221"/>
      <c r="J1886" s="159">
        <v>50000000</v>
      </c>
      <c r="K1886" s="116">
        <f t="shared" si="31"/>
        <v>55000000</v>
      </c>
      <c r="L1886" s="405" t="s">
        <v>2647</v>
      </c>
      <c r="M1886" s="151"/>
      <c r="N1886" s="151"/>
      <c r="O1886" s="151"/>
      <c r="P1886" s="151"/>
      <c r="Q1886" s="151"/>
      <c r="R1886" s="151"/>
      <c r="S1886" s="151"/>
      <c r="T1886" s="151"/>
      <c r="U1886" s="151"/>
      <c r="V1886" s="151"/>
      <c r="W1886" s="151"/>
    </row>
    <row r="1887" spans="1:23" ht="51" x14ac:dyDescent="0.35">
      <c r="A1887" s="54">
        <v>23020103</v>
      </c>
      <c r="B1887" s="436" t="s">
        <v>2891</v>
      </c>
      <c r="C1887" s="54">
        <v>70435</v>
      </c>
      <c r="D1887" s="75">
        <v>140000010104</v>
      </c>
      <c r="E1887" s="56">
        <v>3101</v>
      </c>
      <c r="F1887" s="54">
        <v>10720500</v>
      </c>
      <c r="G1887" s="57" t="s">
        <v>1670</v>
      </c>
      <c r="H1887" s="58">
        <v>4434362</v>
      </c>
      <c r="I1887" s="221"/>
      <c r="J1887" s="87"/>
      <c r="K1887" s="58">
        <f t="shared" si="31"/>
        <v>4434362</v>
      </c>
      <c r="L1887" s="400" t="s">
        <v>2889</v>
      </c>
    </row>
    <row r="1888" spans="1:23" ht="51" x14ac:dyDescent="0.35">
      <c r="A1888" s="54">
        <v>23020103</v>
      </c>
      <c r="B1888" s="436" t="s">
        <v>2891</v>
      </c>
      <c r="C1888" s="54">
        <v>70435</v>
      </c>
      <c r="D1888" s="75">
        <v>140000010104</v>
      </c>
      <c r="E1888" s="56">
        <v>3101</v>
      </c>
      <c r="F1888" s="54">
        <v>10731800</v>
      </c>
      <c r="G1888" s="57" t="s">
        <v>1671</v>
      </c>
      <c r="H1888" s="58">
        <v>5000000</v>
      </c>
      <c r="I1888" s="221"/>
      <c r="J1888" s="87"/>
      <c r="K1888" s="58">
        <f t="shared" si="31"/>
        <v>5000000</v>
      </c>
      <c r="L1888" s="400" t="s">
        <v>2889</v>
      </c>
    </row>
    <row r="1889" spans="1:12" ht="76.5" x14ac:dyDescent="0.35">
      <c r="A1889" s="54">
        <v>23020103</v>
      </c>
      <c r="B1889" s="436" t="s">
        <v>2891</v>
      </c>
      <c r="C1889" s="54">
        <v>70435</v>
      </c>
      <c r="D1889" s="75">
        <v>140000010104</v>
      </c>
      <c r="E1889" s="56">
        <v>3101</v>
      </c>
      <c r="F1889" s="54">
        <v>10711100</v>
      </c>
      <c r="G1889" s="57" t="s">
        <v>1672</v>
      </c>
      <c r="H1889" s="58">
        <v>288822.5</v>
      </c>
      <c r="I1889" s="221"/>
      <c r="J1889" s="87"/>
      <c r="K1889" s="58">
        <f t="shared" si="31"/>
        <v>288822.5</v>
      </c>
      <c r="L1889" s="400" t="s">
        <v>2889</v>
      </c>
    </row>
    <row r="1890" spans="1:12" ht="51" x14ac:dyDescent="0.35">
      <c r="A1890" s="54">
        <v>23020103</v>
      </c>
      <c r="B1890" s="436" t="s">
        <v>2891</v>
      </c>
      <c r="C1890" s="54">
        <v>70435</v>
      </c>
      <c r="D1890" s="75">
        <v>140000010104</v>
      </c>
      <c r="E1890" s="56">
        <v>3101</v>
      </c>
      <c r="F1890" s="54">
        <v>10711100</v>
      </c>
      <c r="G1890" s="86" t="s">
        <v>2064</v>
      </c>
      <c r="H1890" s="58">
        <v>5000000</v>
      </c>
      <c r="I1890" s="221"/>
      <c r="J1890" s="87"/>
      <c r="K1890" s="58">
        <f t="shared" si="31"/>
        <v>5000000</v>
      </c>
      <c r="L1890" s="400" t="s">
        <v>2889</v>
      </c>
    </row>
    <row r="1891" spans="1:12" ht="76.5" x14ac:dyDescent="0.35">
      <c r="A1891" s="54">
        <v>23020103</v>
      </c>
      <c r="B1891" s="436" t="s">
        <v>2891</v>
      </c>
      <c r="C1891" s="54">
        <v>70435</v>
      </c>
      <c r="D1891" s="75">
        <v>140000010104</v>
      </c>
      <c r="E1891" s="56">
        <v>3101</v>
      </c>
      <c r="F1891" s="54">
        <v>10710900</v>
      </c>
      <c r="G1891" s="57" t="s">
        <v>1673</v>
      </c>
      <c r="H1891" s="58">
        <v>4290000</v>
      </c>
      <c r="I1891" s="221"/>
      <c r="J1891" s="87"/>
      <c r="K1891" s="58">
        <f t="shared" si="31"/>
        <v>4290000</v>
      </c>
      <c r="L1891" s="400" t="s">
        <v>2889</v>
      </c>
    </row>
    <row r="1892" spans="1:12" ht="51" x14ac:dyDescent="0.35">
      <c r="A1892" s="78">
        <v>23020103</v>
      </c>
      <c r="B1892" s="436" t="s">
        <v>2891</v>
      </c>
      <c r="C1892" s="78">
        <v>70435</v>
      </c>
      <c r="D1892" s="79">
        <v>140000010104</v>
      </c>
      <c r="E1892" s="80">
        <v>3101</v>
      </c>
      <c r="F1892" s="78">
        <v>10711200</v>
      </c>
      <c r="G1892" s="129" t="s">
        <v>1674</v>
      </c>
      <c r="H1892" s="81">
        <v>4290000</v>
      </c>
      <c r="I1892" s="228"/>
      <c r="J1892" s="133"/>
      <c r="K1892" s="81">
        <f t="shared" si="31"/>
        <v>4290000</v>
      </c>
      <c r="L1892" s="399" t="s">
        <v>2889</v>
      </c>
    </row>
    <row r="1893" spans="1:12" ht="102" x14ac:dyDescent="0.35">
      <c r="A1893" s="155">
        <v>23020103</v>
      </c>
      <c r="B1893" s="436" t="s">
        <v>2891</v>
      </c>
      <c r="C1893" s="155">
        <v>70435</v>
      </c>
      <c r="D1893" s="156">
        <v>140000010104</v>
      </c>
      <c r="E1893" s="157">
        <v>3101</v>
      </c>
      <c r="F1893" s="155">
        <v>10722000</v>
      </c>
      <c r="G1893" s="158" t="s">
        <v>1675</v>
      </c>
      <c r="H1893" s="116">
        <v>1000000</v>
      </c>
      <c r="I1893" s="221"/>
      <c r="J1893" s="159">
        <v>7251789.2000000002</v>
      </c>
      <c r="K1893" s="116">
        <f t="shared" si="31"/>
        <v>8251789.2000000002</v>
      </c>
      <c r="L1893" s="405" t="s">
        <v>2646</v>
      </c>
    </row>
    <row r="1894" spans="1:12" ht="51" x14ac:dyDescent="0.35">
      <c r="A1894" s="54">
        <v>23020103</v>
      </c>
      <c r="B1894" s="436" t="s">
        <v>2891</v>
      </c>
      <c r="C1894" s="54">
        <v>70435</v>
      </c>
      <c r="D1894" s="75">
        <v>140000010104</v>
      </c>
      <c r="E1894" s="56">
        <v>3101</v>
      </c>
      <c r="F1894" s="54">
        <v>10710900</v>
      </c>
      <c r="G1894" s="57" t="s">
        <v>1676</v>
      </c>
      <c r="H1894" s="58">
        <v>1716000</v>
      </c>
      <c r="I1894" s="221"/>
      <c r="J1894" s="58"/>
      <c r="K1894" s="58">
        <f t="shared" si="31"/>
        <v>1716000</v>
      </c>
      <c r="L1894" s="400" t="s">
        <v>2889</v>
      </c>
    </row>
    <row r="1895" spans="1:12" ht="51" x14ac:dyDescent="0.35">
      <c r="A1895" s="54">
        <v>23020103</v>
      </c>
      <c r="B1895" s="436" t="s">
        <v>2891</v>
      </c>
      <c r="C1895" s="54">
        <v>70435</v>
      </c>
      <c r="D1895" s="75">
        <v>140000010104</v>
      </c>
      <c r="E1895" s="56">
        <v>3101</v>
      </c>
      <c r="F1895" s="54">
        <v>10712100</v>
      </c>
      <c r="G1895" s="57" t="s">
        <v>1677</v>
      </c>
      <c r="H1895" s="58">
        <v>5000000</v>
      </c>
      <c r="I1895" s="221"/>
      <c r="J1895" s="87">
        <v>-2500000</v>
      </c>
      <c r="K1895" s="58">
        <f t="shared" si="31"/>
        <v>2500000</v>
      </c>
      <c r="L1895" s="400" t="s">
        <v>2889</v>
      </c>
    </row>
    <row r="1896" spans="1:12" ht="51" x14ac:dyDescent="0.35">
      <c r="A1896" s="54">
        <v>23020103</v>
      </c>
      <c r="B1896" s="436" t="s">
        <v>2891</v>
      </c>
      <c r="C1896" s="54">
        <v>70435</v>
      </c>
      <c r="D1896" s="75">
        <v>140000010104</v>
      </c>
      <c r="E1896" s="56">
        <v>3101</v>
      </c>
      <c r="F1896" s="54">
        <v>10712100</v>
      </c>
      <c r="G1896" s="57" t="s">
        <v>1678</v>
      </c>
      <c r="H1896" s="58">
        <v>7148329.4000000004</v>
      </c>
      <c r="I1896" s="221"/>
      <c r="J1896" s="87"/>
      <c r="K1896" s="58">
        <f t="shared" si="31"/>
        <v>7148329.4000000004</v>
      </c>
      <c r="L1896" s="400" t="s">
        <v>2889</v>
      </c>
    </row>
    <row r="1897" spans="1:12" ht="51" x14ac:dyDescent="0.35">
      <c r="A1897" s="54">
        <v>23020103</v>
      </c>
      <c r="B1897" s="436" t="s">
        <v>2891</v>
      </c>
      <c r="C1897" s="54">
        <v>70435</v>
      </c>
      <c r="D1897" s="75">
        <v>140000010104</v>
      </c>
      <c r="E1897" s="56">
        <v>3101</v>
      </c>
      <c r="F1897" s="54">
        <v>10711100</v>
      </c>
      <c r="G1897" s="57" t="s">
        <v>1679</v>
      </c>
      <c r="H1897" s="58">
        <v>10000000</v>
      </c>
      <c r="I1897" s="221"/>
      <c r="J1897" s="87">
        <v>-5000000</v>
      </c>
      <c r="K1897" s="58">
        <f t="shared" si="31"/>
        <v>5000000</v>
      </c>
      <c r="L1897" s="400" t="s">
        <v>2889</v>
      </c>
    </row>
    <row r="1898" spans="1:12" ht="51" x14ac:dyDescent="0.35">
      <c r="A1898" s="54">
        <v>23020103</v>
      </c>
      <c r="B1898" s="436" t="s">
        <v>2891</v>
      </c>
      <c r="C1898" s="54">
        <v>70435</v>
      </c>
      <c r="D1898" s="75">
        <v>140000010104</v>
      </c>
      <c r="E1898" s="56">
        <v>3101</v>
      </c>
      <c r="F1898" s="54">
        <v>10720500</v>
      </c>
      <c r="G1898" s="57" t="s">
        <v>1680</v>
      </c>
      <c r="H1898" s="58">
        <v>15239000</v>
      </c>
      <c r="I1898" s="221"/>
      <c r="J1898" s="58">
        <v>-10000000</v>
      </c>
      <c r="K1898" s="58">
        <f t="shared" si="31"/>
        <v>5239000</v>
      </c>
      <c r="L1898" s="400" t="s">
        <v>2889</v>
      </c>
    </row>
    <row r="1899" spans="1:12" ht="51" x14ac:dyDescent="0.35">
      <c r="A1899" s="54">
        <v>23020103</v>
      </c>
      <c r="B1899" s="436" t="s">
        <v>2891</v>
      </c>
      <c r="C1899" s="54">
        <v>70435</v>
      </c>
      <c r="D1899" s="75">
        <v>140000010104</v>
      </c>
      <c r="E1899" s="56">
        <v>3101</v>
      </c>
      <c r="F1899" s="54">
        <v>10720500</v>
      </c>
      <c r="G1899" s="57" t="s">
        <v>1681</v>
      </c>
      <c r="H1899" s="58">
        <v>7150000</v>
      </c>
      <c r="I1899" s="221"/>
      <c r="J1899" s="87"/>
      <c r="K1899" s="58">
        <f t="shared" si="31"/>
        <v>7150000</v>
      </c>
      <c r="L1899" s="400" t="s">
        <v>2889</v>
      </c>
    </row>
    <row r="1900" spans="1:12" ht="51" x14ac:dyDescent="0.35">
      <c r="A1900" s="54">
        <v>23020103</v>
      </c>
      <c r="B1900" s="436" t="s">
        <v>2891</v>
      </c>
      <c r="C1900" s="54">
        <v>70435</v>
      </c>
      <c r="D1900" s="75">
        <v>140000010104</v>
      </c>
      <c r="E1900" s="56">
        <v>3101</v>
      </c>
      <c r="F1900" s="54">
        <v>10722000</v>
      </c>
      <c r="G1900" s="57" t="s">
        <v>1682</v>
      </c>
      <c r="H1900" s="58">
        <v>8000000</v>
      </c>
      <c r="I1900" s="221"/>
      <c r="J1900" s="58">
        <v>-5000000</v>
      </c>
      <c r="K1900" s="58">
        <f t="shared" si="31"/>
        <v>3000000</v>
      </c>
      <c r="L1900" s="400" t="s">
        <v>2889</v>
      </c>
    </row>
    <row r="1901" spans="1:12" ht="76.5" x14ac:dyDescent="0.35">
      <c r="A1901" s="54">
        <v>23020103</v>
      </c>
      <c r="B1901" s="436" t="s">
        <v>2891</v>
      </c>
      <c r="C1901" s="54">
        <v>70435</v>
      </c>
      <c r="D1901" s="75">
        <v>140000010104</v>
      </c>
      <c r="E1901" s="56">
        <v>3101</v>
      </c>
      <c r="F1901" s="54">
        <v>10720800</v>
      </c>
      <c r="G1901" s="57" t="s">
        <v>1683</v>
      </c>
      <c r="H1901" s="58">
        <v>7334143.4400000004</v>
      </c>
      <c r="I1901" s="221"/>
      <c r="J1901" s="58">
        <v>-2500000</v>
      </c>
      <c r="K1901" s="58">
        <f t="shared" si="31"/>
        <v>4834143.4400000004</v>
      </c>
      <c r="L1901" s="400" t="s">
        <v>2889</v>
      </c>
    </row>
    <row r="1902" spans="1:12" ht="51" x14ac:dyDescent="0.35">
      <c r="A1902" s="54">
        <v>23020103</v>
      </c>
      <c r="B1902" s="436" t="s">
        <v>2891</v>
      </c>
      <c r="C1902" s="54">
        <v>70435</v>
      </c>
      <c r="D1902" s="75">
        <v>140000010104</v>
      </c>
      <c r="E1902" s="56">
        <v>3101</v>
      </c>
      <c r="F1902" s="54">
        <v>10720600</v>
      </c>
      <c r="G1902" s="57" t="s">
        <v>1684</v>
      </c>
      <c r="H1902" s="58">
        <v>5000000</v>
      </c>
      <c r="I1902" s="221"/>
      <c r="J1902" s="87">
        <v>-2500000</v>
      </c>
      <c r="K1902" s="58">
        <f t="shared" si="31"/>
        <v>2500000</v>
      </c>
      <c r="L1902" s="400" t="s">
        <v>2889</v>
      </c>
    </row>
    <row r="1903" spans="1:12" ht="51" x14ac:dyDescent="0.35">
      <c r="A1903" s="54">
        <v>23020103</v>
      </c>
      <c r="B1903" s="436" t="s">
        <v>2891</v>
      </c>
      <c r="C1903" s="54">
        <v>70435</v>
      </c>
      <c r="D1903" s="75">
        <v>140000010104</v>
      </c>
      <c r="E1903" s="56">
        <v>3101</v>
      </c>
      <c r="F1903" s="54">
        <v>10731600</v>
      </c>
      <c r="G1903" s="57" t="s">
        <v>1685</v>
      </c>
      <c r="H1903" s="58">
        <v>1500000</v>
      </c>
      <c r="I1903" s="221"/>
      <c r="J1903" s="87"/>
      <c r="K1903" s="58">
        <f t="shared" si="31"/>
        <v>1500000</v>
      </c>
      <c r="L1903" s="400" t="s">
        <v>2889</v>
      </c>
    </row>
    <row r="1904" spans="1:12" ht="51" x14ac:dyDescent="0.35">
      <c r="A1904" s="54">
        <v>23020103</v>
      </c>
      <c r="B1904" s="436" t="s">
        <v>2891</v>
      </c>
      <c r="C1904" s="54">
        <v>70435</v>
      </c>
      <c r="D1904" s="75">
        <v>140000010104</v>
      </c>
      <c r="E1904" s="56">
        <v>3101</v>
      </c>
      <c r="F1904" s="54">
        <v>10730300</v>
      </c>
      <c r="G1904" s="57" t="s">
        <v>1686</v>
      </c>
      <c r="H1904" s="58">
        <v>48500000</v>
      </c>
      <c r="I1904" s="221"/>
      <c r="J1904" s="87">
        <v>-40000000</v>
      </c>
      <c r="K1904" s="58">
        <f t="shared" si="31"/>
        <v>8500000</v>
      </c>
      <c r="L1904" s="400" t="s">
        <v>2889</v>
      </c>
    </row>
    <row r="1905" spans="1:23" ht="76.5" x14ac:dyDescent="0.35">
      <c r="A1905" s="155">
        <v>23020103</v>
      </c>
      <c r="B1905" s="436" t="s">
        <v>2891</v>
      </c>
      <c r="C1905" s="155">
        <v>70435</v>
      </c>
      <c r="D1905" s="156">
        <v>140000010104</v>
      </c>
      <c r="E1905" s="157">
        <v>3101</v>
      </c>
      <c r="F1905" s="155">
        <v>10730200</v>
      </c>
      <c r="G1905" s="158" t="s">
        <v>1687</v>
      </c>
      <c r="H1905" s="116">
        <v>1000000</v>
      </c>
      <c r="I1905" s="221"/>
      <c r="J1905" s="159">
        <v>3699839.2</v>
      </c>
      <c r="K1905" s="116">
        <f t="shared" si="31"/>
        <v>4699839.2</v>
      </c>
      <c r="L1905" s="405" t="s">
        <v>2646</v>
      </c>
    </row>
    <row r="1906" spans="1:23" ht="51" x14ac:dyDescent="0.35">
      <c r="A1906" s="54">
        <v>23020103</v>
      </c>
      <c r="B1906" s="436" t="s">
        <v>2891</v>
      </c>
      <c r="C1906" s="54">
        <v>70435</v>
      </c>
      <c r="D1906" s="75">
        <v>140000010104</v>
      </c>
      <c r="E1906" s="56">
        <v>3101</v>
      </c>
      <c r="F1906" s="54">
        <v>10731600</v>
      </c>
      <c r="G1906" s="86" t="s">
        <v>2065</v>
      </c>
      <c r="H1906" s="58">
        <v>2000000</v>
      </c>
      <c r="I1906" s="221"/>
      <c r="J1906" s="87"/>
      <c r="K1906" s="58">
        <f t="shared" si="31"/>
        <v>2000000</v>
      </c>
      <c r="L1906" s="400" t="s">
        <v>2889</v>
      </c>
    </row>
    <row r="1907" spans="1:23" ht="76.5" x14ac:dyDescent="0.35">
      <c r="A1907" s="54">
        <v>23020103</v>
      </c>
      <c r="B1907" s="436" t="s">
        <v>2891</v>
      </c>
      <c r="C1907" s="54">
        <v>70435</v>
      </c>
      <c r="D1907" s="75">
        <v>140000010104</v>
      </c>
      <c r="E1907" s="56">
        <v>3101</v>
      </c>
      <c r="F1907" s="54">
        <v>10720500</v>
      </c>
      <c r="G1907" s="57" t="s">
        <v>1688</v>
      </c>
      <c r="H1907" s="58">
        <v>5000000</v>
      </c>
      <c r="I1907" s="221"/>
      <c r="J1907" s="87">
        <v>-2500000</v>
      </c>
      <c r="K1907" s="58">
        <f t="shared" si="31"/>
        <v>2500000</v>
      </c>
      <c r="L1907" s="400" t="s">
        <v>2889</v>
      </c>
    </row>
    <row r="1908" spans="1:23" s="166" customFormat="1" ht="76.5" x14ac:dyDescent="0.35">
      <c r="A1908" s="54">
        <v>23020103</v>
      </c>
      <c r="B1908" s="436" t="s">
        <v>2891</v>
      </c>
      <c r="C1908" s="54">
        <v>70435</v>
      </c>
      <c r="D1908" s="75">
        <v>140000010104</v>
      </c>
      <c r="E1908" s="56">
        <v>3101</v>
      </c>
      <c r="F1908" s="54">
        <v>10712200</v>
      </c>
      <c r="G1908" s="57" t="s">
        <v>1689</v>
      </c>
      <c r="H1908" s="58">
        <v>4108623.4</v>
      </c>
      <c r="I1908" s="221"/>
      <c r="J1908" s="87"/>
      <c r="K1908" s="58">
        <f t="shared" si="31"/>
        <v>4108623.4</v>
      </c>
      <c r="L1908" s="400" t="s">
        <v>2889</v>
      </c>
      <c r="M1908" s="42"/>
      <c r="N1908" s="42"/>
      <c r="O1908" s="42"/>
      <c r="P1908" s="42"/>
      <c r="Q1908" s="42"/>
      <c r="R1908" s="42"/>
      <c r="S1908" s="42"/>
      <c r="T1908" s="42"/>
      <c r="U1908" s="42"/>
      <c r="V1908" s="42"/>
      <c r="W1908" s="42"/>
    </row>
    <row r="1909" spans="1:23" ht="76.5" x14ac:dyDescent="0.35">
      <c r="A1909" s="78">
        <v>23020103</v>
      </c>
      <c r="B1909" s="436" t="s">
        <v>2891</v>
      </c>
      <c r="C1909" s="78">
        <v>70435</v>
      </c>
      <c r="D1909" s="79">
        <v>140000010104</v>
      </c>
      <c r="E1909" s="80">
        <v>3101</v>
      </c>
      <c r="F1909" s="78">
        <v>10720700</v>
      </c>
      <c r="G1909" s="129" t="s">
        <v>1690</v>
      </c>
      <c r="H1909" s="81">
        <v>4000000</v>
      </c>
      <c r="I1909" s="228"/>
      <c r="J1909" s="81"/>
      <c r="K1909" s="81">
        <f t="shared" si="31"/>
        <v>4000000</v>
      </c>
      <c r="L1909" s="399" t="s">
        <v>2889</v>
      </c>
    </row>
    <row r="1910" spans="1:23" ht="76.5" x14ac:dyDescent="0.35">
      <c r="A1910" s="54">
        <v>23020103</v>
      </c>
      <c r="B1910" s="436" t="s">
        <v>2891</v>
      </c>
      <c r="C1910" s="54">
        <v>70435</v>
      </c>
      <c r="D1910" s="75">
        <v>140000010104</v>
      </c>
      <c r="E1910" s="56">
        <v>3101</v>
      </c>
      <c r="F1910" s="54">
        <v>10711000</v>
      </c>
      <c r="G1910" s="57" t="s">
        <v>1691</v>
      </c>
      <c r="H1910" s="58">
        <v>4000000</v>
      </c>
      <c r="I1910" s="221"/>
      <c r="J1910" s="87"/>
      <c r="K1910" s="58">
        <f t="shared" si="31"/>
        <v>4000000</v>
      </c>
      <c r="L1910" s="400" t="s">
        <v>2889</v>
      </c>
    </row>
    <row r="1911" spans="1:23" ht="51" x14ac:dyDescent="0.35">
      <c r="A1911" s="54">
        <v>23020103</v>
      </c>
      <c r="B1911" s="436" t="s">
        <v>2891</v>
      </c>
      <c r="C1911" s="54">
        <v>70435</v>
      </c>
      <c r="D1911" s="75">
        <v>140000010104</v>
      </c>
      <c r="E1911" s="56">
        <v>3101</v>
      </c>
      <c r="F1911" s="54">
        <v>10720800</v>
      </c>
      <c r="G1911" s="57" t="s">
        <v>1692</v>
      </c>
      <c r="H1911" s="58">
        <v>11859294.300000001</v>
      </c>
      <c r="I1911" s="221"/>
      <c r="J1911" s="87">
        <v>-5000000</v>
      </c>
      <c r="K1911" s="58">
        <f t="shared" si="31"/>
        <v>6859294.3000000007</v>
      </c>
      <c r="L1911" s="400" t="s">
        <v>2889</v>
      </c>
    </row>
    <row r="1912" spans="1:23" ht="51" x14ac:dyDescent="0.35">
      <c r="A1912" s="54">
        <v>23020103</v>
      </c>
      <c r="B1912" s="436" t="s">
        <v>2891</v>
      </c>
      <c r="C1912" s="54">
        <v>70435</v>
      </c>
      <c r="D1912" s="75">
        <v>140000010104</v>
      </c>
      <c r="E1912" s="56">
        <v>3101</v>
      </c>
      <c r="F1912" s="54">
        <v>10721300</v>
      </c>
      <c r="G1912" s="57" t="s">
        <v>1693</v>
      </c>
      <c r="H1912" s="58">
        <v>2500000</v>
      </c>
      <c r="I1912" s="221"/>
      <c r="J1912" s="87"/>
      <c r="K1912" s="58">
        <f t="shared" si="31"/>
        <v>2500000</v>
      </c>
      <c r="L1912" s="400" t="s">
        <v>2889</v>
      </c>
    </row>
    <row r="1913" spans="1:23" ht="51" x14ac:dyDescent="0.35">
      <c r="A1913" s="54">
        <v>23020103</v>
      </c>
      <c r="B1913" s="436" t="s">
        <v>2891</v>
      </c>
      <c r="C1913" s="54">
        <v>70435</v>
      </c>
      <c r="D1913" s="75">
        <v>140000010104</v>
      </c>
      <c r="E1913" s="56">
        <v>3101</v>
      </c>
      <c r="F1913" s="54">
        <v>10720600</v>
      </c>
      <c r="G1913" s="57" t="s">
        <v>1694</v>
      </c>
      <c r="H1913" s="58">
        <v>5000000</v>
      </c>
      <c r="I1913" s="221"/>
      <c r="J1913" s="87">
        <v>-2500000</v>
      </c>
      <c r="K1913" s="58">
        <f t="shared" si="31"/>
        <v>2500000</v>
      </c>
      <c r="L1913" s="400" t="s">
        <v>2889</v>
      </c>
    </row>
    <row r="1914" spans="1:23" ht="51" x14ac:dyDescent="0.35">
      <c r="A1914" s="54">
        <v>23020103</v>
      </c>
      <c r="B1914" s="436" t="s">
        <v>2891</v>
      </c>
      <c r="C1914" s="54">
        <v>70435</v>
      </c>
      <c r="D1914" s="75">
        <v>140000010104</v>
      </c>
      <c r="E1914" s="56">
        <v>3101</v>
      </c>
      <c r="F1914" s="54">
        <v>10711100</v>
      </c>
      <c r="G1914" s="57" t="s">
        <v>1695</v>
      </c>
      <c r="H1914" s="58">
        <v>5000000</v>
      </c>
      <c r="I1914" s="221"/>
      <c r="J1914" s="87">
        <v>-2500000</v>
      </c>
      <c r="K1914" s="58">
        <f t="shared" si="31"/>
        <v>2500000</v>
      </c>
      <c r="L1914" s="400" t="s">
        <v>2889</v>
      </c>
    </row>
    <row r="1915" spans="1:23" ht="51" x14ac:dyDescent="0.35">
      <c r="A1915" s="314">
        <v>23020103</v>
      </c>
      <c r="B1915" s="436" t="s">
        <v>2891</v>
      </c>
      <c r="C1915" s="314">
        <v>70435</v>
      </c>
      <c r="D1915" s="315">
        <v>140000010104</v>
      </c>
      <c r="E1915" s="316">
        <v>3101</v>
      </c>
      <c r="F1915" s="314">
        <v>10720500</v>
      </c>
      <c r="G1915" s="317" t="s">
        <v>1696</v>
      </c>
      <c r="H1915" s="324">
        <v>20000000</v>
      </c>
      <c r="I1915" s="325"/>
      <c r="J1915" s="324">
        <v>-10000000</v>
      </c>
      <c r="K1915" s="324">
        <f t="shared" si="31"/>
        <v>10000000</v>
      </c>
      <c r="L1915" s="403" t="s">
        <v>2889</v>
      </c>
      <c r="M1915" s="323"/>
      <c r="N1915" s="323"/>
      <c r="O1915" s="323"/>
      <c r="P1915" s="323"/>
      <c r="Q1915" s="323"/>
      <c r="R1915" s="323"/>
      <c r="S1915" s="323"/>
      <c r="T1915" s="323"/>
      <c r="U1915" s="323"/>
      <c r="V1915" s="323"/>
      <c r="W1915" s="323"/>
    </row>
    <row r="1916" spans="1:23" ht="51" x14ac:dyDescent="0.35">
      <c r="A1916" s="54">
        <v>23020103</v>
      </c>
      <c r="B1916" s="436" t="s">
        <v>2891</v>
      </c>
      <c r="C1916" s="54">
        <v>70435</v>
      </c>
      <c r="D1916" s="75">
        <v>140000010104</v>
      </c>
      <c r="E1916" s="56">
        <v>3101</v>
      </c>
      <c r="F1916" s="54">
        <v>10721300</v>
      </c>
      <c r="G1916" s="57" t="s">
        <v>1697</v>
      </c>
      <c r="H1916" s="58">
        <v>5000000</v>
      </c>
      <c r="I1916" s="221"/>
      <c r="J1916" s="87">
        <v>-2500000</v>
      </c>
      <c r="K1916" s="58">
        <f t="shared" si="31"/>
        <v>2500000</v>
      </c>
      <c r="L1916" s="400" t="s">
        <v>2889</v>
      </c>
    </row>
    <row r="1917" spans="1:23" ht="51" x14ac:dyDescent="0.35">
      <c r="A1917" s="54">
        <v>23020103</v>
      </c>
      <c r="B1917" s="436" t="s">
        <v>2891</v>
      </c>
      <c r="C1917" s="54">
        <v>70435</v>
      </c>
      <c r="D1917" s="75">
        <v>140000010104</v>
      </c>
      <c r="E1917" s="56">
        <v>3101</v>
      </c>
      <c r="F1917" s="54">
        <v>10731600</v>
      </c>
      <c r="G1917" s="57" t="s">
        <v>1698</v>
      </c>
      <c r="H1917" s="58">
        <v>6924125.4000000004</v>
      </c>
      <c r="I1917" s="221"/>
      <c r="J1917" s="250"/>
      <c r="K1917" s="58">
        <f t="shared" si="31"/>
        <v>6924125.4000000004</v>
      </c>
      <c r="L1917" s="400" t="s">
        <v>2889</v>
      </c>
    </row>
    <row r="1918" spans="1:23" ht="51" x14ac:dyDescent="0.35">
      <c r="A1918" s="54">
        <v>23020103</v>
      </c>
      <c r="B1918" s="436" t="s">
        <v>2891</v>
      </c>
      <c r="C1918" s="54">
        <v>70435</v>
      </c>
      <c r="D1918" s="75">
        <v>140000010104</v>
      </c>
      <c r="E1918" s="56">
        <v>3101</v>
      </c>
      <c r="F1918" s="54">
        <v>10731600</v>
      </c>
      <c r="G1918" s="57" t="s">
        <v>1699</v>
      </c>
      <c r="H1918" s="58">
        <v>305999.5</v>
      </c>
      <c r="I1918" s="221"/>
      <c r="J1918" s="87"/>
      <c r="K1918" s="58">
        <f t="shared" si="31"/>
        <v>305999.5</v>
      </c>
      <c r="L1918" s="400" t="s">
        <v>2889</v>
      </c>
    </row>
    <row r="1919" spans="1:23" ht="51" x14ac:dyDescent="0.35">
      <c r="A1919" s="54">
        <v>23020103</v>
      </c>
      <c r="B1919" s="436" t="s">
        <v>2891</v>
      </c>
      <c r="C1919" s="54">
        <v>70435</v>
      </c>
      <c r="D1919" s="75">
        <v>140000010104</v>
      </c>
      <c r="E1919" s="56">
        <v>3101</v>
      </c>
      <c r="F1919" s="54">
        <v>10712300</v>
      </c>
      <c r="G1919" s="57" t="s">
        <v>1700</v>
      </c>
      <c r="H1919" s="58">
        <v>5000000</v>
      </c>
      <c r="I1919" s="221"/>
      <c r="J1919" s="87">
        <v>-2500000</v>
      </c>
      <c r="K1919" s="58">
        <f t="shared" si="31"/>
        <v>2500000</v>
      </c>
      <c r="L1919" s="400" t="s">
        <v>2889</v>
      </c>
    </row>
    <row r="1920" spans="1:23" ht="51" x14ac:dyDescent="0.35">
      <c r="A1920" s="54">
        <v>23020103</v>
      </c>
      <c r="B1920" s="436" t="s">
        <v>2891</v>
      </c>
      <c r="C1920" s="54">
        <v>70435</v>
      </c>
      <c r="D1920" s="75">
        <v>140000010104</v>
      </c>
      <c r="E1920" s="56">
        <v>3101</v>
      </c>
      <c r="F1920" s="54">
        <v>10711000</v>
      </c>
      <c r="G1920" s="57" t="s">
        <v>1701</v>
      </c>
      <c r="H1920" s="58">
        <v>10000000</v>
      </c>
      <c r="I1920" s="221"/>
      <c r="J1920" s="87">
        <v>-5000000</v>
      </c>
      <c r="K1920" s="58">
        <f t="shared" si="31"/>
        <v>5000000</v>
      </c>
      <c r="L1920" s="400" t="s">
        <v>2889</v>
      </c>
    </row>
    <row r="1921" spans="1:13" ht="51" x14ac:dyDescent="0.35">
      <c r="A1921" s="54">
        <v>23020103</v>
      </c>
      <c r="B1921" s="436" t="s">
        <v>2891</v>
      </c>
      <c r="C1921" s="54">
        <v>70435</v>
      </c>
      <c r="D1921" s="75">
        <v>140000010104</v>
      </c>
      <c r="E1921" s="56">
        <v>3101</v>
      </c>
      <c r="F1921" s="54">
        <v>10710900</v>
      </c>
      <c r="G1921" s="57" t="s">
        <v>1702</v>
      </c>
      <c r="H1921" s="58">
        <v>1950000</v>
      </c>
      <c r="I1921" s="221"/>
      <c r="J1921" s="87"/>
      <c r="K1921" s="58">
        <f t="shared" si="31"/>
        <v>1950000</v>
      </c>
      <c r="L1921" s="400" t="s">
        <v>2889</v>
      </c>
      <c r="M1921" s="166"/>
    </row>
    <row r="1922" spans="1:13" ht="76.5" x14ac:dyDescent="0.35">
      <c r="A1922" s="54">
        <v>23020103</v>
      </c>
      <c r="B1922" s="436" t="s">
        <v>2891</v>
      </c>
      <c r="C1922" s="54">
        <v>70435</v>
      </c>
      <c r="D1922" s="75">
        <v>140000010104</v>
      </c>
      <c r="E1922" s="56">
        <v>3101</v>
      </c>
      <c r="F1922" s="54">
        <v>10710900</v>
      </c>
      <c r="G1922" s="57" t="s">
        <v>1703</v>
      </c>
      <c r="H1922" s="58">
        <v>3590000</v>
      </c>
      <c r="I1922" s="221"/>
      <c r="J1922" s="87"/>
      <c r="K1922" s="58">
        <f t="shared" si="31"/>
        <v>3590000</v>
      </c>
      <c r="L1922" s="400" t="s">
        <v>2889</v>
      </c>
      <c r="M1922" s="166"/>
    </row>
    <row r="1923" spans="1:13" ht="76.5" hidden="1" x14ac:dyDescent="0.35">
      <c r="A1923" s="160">
        <v>23020103</v>
      </c>
      <c r="B1923" s="436" t="s">
        <v>2891</v>
      </c>
      <c r="C1923" s="160">
        <v>70435</v>
      </c>
      <c r="D1923" s="161">
        <v>140000010104</v>
      </c>
      <c r="E1923" s="162">
        <v>3101</v>
      </c>
      <c r="F1923" s="160">
        <v>10720600</v>
      </c>
      <c r="G1923" s="163" t="s">
        <v>2098</v>
      </c>
      <c r="H1923" s="164"/>
      <c r="I1923" s="246"/>
      <c r="J1923" s="165">
        <v>200000000</v>
      </c>
      <c r="K1923" s="164">
        <f t="shared" si="31"/>
        <v>200000000</v>
      </c>
      <c r="L1923" s="404"/>
    </row>
    <row r="1924" spans="1:13" ht="102" hidden="1" x14ac:dyDescent="0.35">
      <c r="A1924" s="582">
        <v>23020103</v>
      </c>
      <c r="B1924" s="436" t="s">
        <v>2891</v>
      </c>
      <c r="C1924" s="582">
        <v>70435</v>
      </c>
      <c r="D1924" s="585">
        <v>140000010104</v>
      </c>
      <c r="E1924" s="587">
        <v>3101</v>
      </c>
      <c r="F1924" s="582">
        <v>10721300</v>
      </c>
      <c r="G1924" s="592" t="s">
        <v>2099</v>
      </c>
      <c r="H1924" s="541"/>
      <c r="I1924" s="607"/>
      <c r="J1924" s="620">
        <v>40000000</v>
      </c>
      <c r="K1924" s="541">
        <f t="shared" si="31"/>
        <v>40000000</v>
      </c>
      <c r="L1924" s="633"/>
    </row>
    <row r="1925" spans="1:13" ht="51" x14ac:dyDescent="0.35">
      <c r="A1925" s="54">
        <v>23020103</v>
      </c>
      <c r="B1925" s="436" t="s">
        <v>2891</v>
      </c>
      <c r="C1925" s="54">
        <v>70435</v>
      </c>
      <c r="D1925" s="75">
        <v>140000010104</v>
      </c>
      <c r="E1925" s="56">
        <v>3101</v>
      </c>
      <c r="F1925" s="54">
        <v>10710900</v>
      </c>
      <c r="G1925" s="57" t="s">
        <v>1704</v>
      </c>
      <c r="H1925" s="58">
        <v>3590000</v>
      </c>
      <c r="I1925" s="221"/>
      <c r="J1925" s="87"/>
      <c r="K1925" s="58">
        <f t="shared" si="31"/>
        <v>3590000</v>
      </c>
      <c r="L1925" s="400" t="s">
        <v>2889</v>
      </c>
    </row>
    <row r="1926" spans="1:13" ht="76.5" x14ac:dyDescent="0.35">
      <c r="A1926" s="54">
        <v>23020103</v>
      </c>
      <c r="B1926" s="436" t="s">
        <v>2891</v>
      </c>
      <c r="C1926" s="54">
        <v>70435</v>
      </c>
      <c r="D1926" s="75">
        <v>140000010104</v>
      </c>
      <c r="E1926" s="56">
        <v>3101</v>
      </c>
      <c r="F1926" s="54">
        <v>10720700</v>
      </c>
      <c r="G1926" s="57" t="s">
        <v>1705</v>
      </c>
      <c r="H1926" s="58">
        <v>3590000</v>
      </c>
      <c r="I1926" s="221"/>
      <c r="J1926" s="87"/>
      <c r="K1926" s="58">
        <f t="shared" si="31"/>
        <v>3590000</v>
      </c>
      <c r="L1926" s="400" t="s">
        <v>2889</v>
      </c>
    </row>
    <row r="1927" spans="1:13" ht="51" x14ac:dyDescent="0.35">
      <c r="A1927" s="54">
        <v>23020103</v>
      </c>
      <c r="B1927" s="436" t="s">
        <v>2891</v>
      </c>
      <c r="C1927" s="54">
        <v>70435</v>
      </c>
      <c r="D1927" s="75">
        <v>140000010104</v>
      </c>
      <c r="E1927" s="56">
        <v>3101</v>
      </c>
      <c r="F1927" s="54">
        <v>10720800</v>
      </c>
      <c r="G1927" s="57" t="s">
        <v>1706</v>
      </c>
      <c r="H1927" s="58">
        <v>3590000</v>
      </c>
      <c r="I1927" s="221"/>
      <c r="J1927" s="87"/>
      <c r="K1927" s="58">
        <f t="shared" si="31"/>
        <v>3590000</v>
      </c>
      <c r="L1927" s="400" t="s">
        <v>2889</v>
      </c>
    </row>
    <row r="1928" spans="1:13" ht="76.5" x14ac:dyDescent="0.35">
      <c r="A1928" s="54">
        <v>23020103</v>
      </c>
      <c r="B1928" s="436" t="s">
        <v>2891</v>
      </c>
      <c r="C1928" s="54">
        <v>70435</v>
      </c>
      <c r="D1928" s="75">
        <v>140000010104</v>
      </c>
      <c r="E1928" s="56">
        <v>3101</v>
      </c>
      <c r="F1928" s="54">
        <v>10720800</v>
      </c>
      <c r="G1928" s="57" t="s">
        <v>1707</v>
      </c>
      <c r="H1928" s="58">
        <v>3590000</v>
      </c>
      <c r="I1928" s="221"/>
      <c r="J1928" s="87"/>
      <c r="K1928" s="58">
        <f t="shared" si="31"/>
        <v>3590000</v>
      </c>
      <c r="L1928" s="400" t="s">
        <v>2889</v>
      </c>
    </row>
    <row r="1929" spans="1:13" ht="51" x14ac:dyDescent="0.35">
      <c r="A1929" s="54">
        <v>23020103</v>
      </c>
      <c r="B1929" s="436" t="s">
        <v>2891</v>
      </c>
      <c r="C1929" s="54">
        <v>70435</v>
      </c>
      <c r="D1929" s="75">
        <v>140000010104</v>
      </c>
      <c r="E1929" s="56">
        <v>3101</v>
      </c>
      <c r="F1929" s="54">
        <v>10720400</v>
      </c>
      <c r="G1929" s="57" t="s">
        <v>1708</v>
      </c>
      <c r="H1929" s="58">
        <v>3590000</v>
      </c>
      <c r="I1929" s="221"/>
      <c r="J1929" s="87"/>
      <c r="K1929" s="58">
        <f t="shared" si="31"/>
        <v>3590000</v>
      </c>
      <c r="L1929" s="400" t="s">
        <v>2889</v>
      </c>
      <c r="M1929" s="166"/>
    </row>
    <row r="1930" spans="1:13" ht="51" x14ac:dyDescent="0.35">
      <c r="A1930" s="54">
        <v>23020103</v>
      </c>
      <c r="B1930" s="436" t="s">
        <v>2891</v>
      </c>
      <c r="C1930" s="54">
        <v>70435</v>
      </c>
      <c r="D1930" s="75">
        <v>140000010104</v>
      </c>
      <c r="E1930" s="56">
        <v>3101</v>
      </c>
      <c r="F1930" s="54">
        <v>10721300</v>
      </c>
      <c r="G1930" s="57" t="s">
        <v>1709</v>
      </c>
      <c r="H1930" s="58">
        <v>3900000</v>
      </c>
      <c r="I1930" s="221"/>
      <c r="J1930" s="87"/>
      <c r="K1930" s="58">
        <f t="shared" si="31"/>
        <v>3900000</v>
      </c>
      <c r="L1930" s="400" t="s">
        <v>2889</v>
      </c>
    </row>
    <row r="1931" spans="1:13" ht="51" hidden="1" x14ac:dyDescent="0.35">
      <c r="A1931" s="160">
        <v>23020103</v>
      </c>
      <c r="B1931" s="436" t="s">
        <v>2891</v>
      </c>
      <c r="C1931" s="160">
        <v>70435</v>
      </c>
      <c r="D1931" s="161">
        <v>140000010104</v>
      </c>
      <c r="E1931" s="162">
        <v>3101</v>
      </c>
      <c r="F1931" s="160">
        <v>10720400</v>
      </c>
      <c r="G1931" s="163" t="s">
        <v>2100</v>
      </c>
      <c r="H1931" s="164"/>
      <c r="I1931" s="246"/>
      <c r="J1931" s="165">
        <v>23822639.809999999</v>
      </c>
      <c r="K1931" s="164">
        <f t="shared" si="31"/>
        <v>23822639.809999999</v>
      </c>
      <c r="L1931" s="404"/>
    </row>
    <row r="1932" spans="1:13" ht="76.5" x14ac:dyDescent="0.35">
      <c r="A1932" s="54">
        <v>23020103</v>
      </c>
      <c r="B1932" s="436" t="s">
        <v>2891</v>
      </c>
      <c r="C1932" s="54">
        <v>70435</v>
      </c>
      <c r="D1932" s="75">
        <v>140000010104</v>
      </c>
      <c r="E1932" s="56">
        <v>3101</v>
      </c>
      <c r="F1932" s="54">
        <v>10720400</v>
      </c>
      <c r="G1932" s="57" t="s">
        <v>1710</v>
      </c>
      <c r="H1932" s="58">
        <v>1458277.3</v>
      </c>
      <c r="I1932" s="221"/>
      <c r="J1932" s="87"/>
      <c r="K1932" s="58">
        <f t="shared" si="31"/>
        <v>1458277.3</v>
      </c>
      <c r="L1932" s="400" t="s">
        <v>2889</v>
      </c>
    </row>
    <row r="1933" spans="1:13" ht="51" x14ac:dyDescent="0.35">
      <c r="A1933" s="54">
        <v>23020103</v>
      </c>
      <c r="B1933" s="436" t="s">
        <v>2891</v>
      </c>
      <c r="C1933" s="54">
        <v>70435</v>
      </c>
      <c r="D1933" s="75">
        <v>140000010104</v>
      </c>
      <c r="E1933" s="56">
        <v>3101</v>
      </c>
      <c r="F1933" s="54">
        <v>10720700</v>
      </c>
      <c r="G1933" s="57" t="s">
        <v>1711</v>
      </c>
      <c r="H1933" s="58">
        <v>6000000</v>
      </c>
      <c r="I1933" s="221"/>
      <c r="J1933" s="250">
        <v>-2500000</v>
      </c>
      <c r="K1933" s="58">
        <f t="shared" si="31"/>
        <v>3500000</v>
      </c>
      <c r="L1933" s="400" t="s">
        <v>2889</v>
      </c>
    </row>
    <row r="1934" spans="1:13" ht="51" x14ac:dyDescent="0.35">
      <c r="A1934" s="54">
        <v>23020103</v>
      </c>
      <c r="B1934" s="436" t="s">
        <v>2891</v>
      </c>
      <c r="C1934" s="54">
        <v>70435</v>
      </c>
      <c r="D1934" s="75">
        <v>140000010104</v>
      </c>
      <c r="E1934" s="56">
        <v>3101</v>
      </c>
      <c r="F1934" s="54">
        <v>10720700</v>
      </c>
      <c r="G1934" s="57" t="s">
        <v>1712</v>
      </c>
      <c r="H1934" s="58">
        <v>2500000</v>
      </c>
      <c r="I1934" s="221"/>
      <c r="J1934" s="87"/>
      <c r="K1934" s="58">
        <f t="shared" si="31"/>
        <v>2500000</v>
      </c>
      <c r="L1934" s="400" t="s">
        <v>2889</v>
      </c>
    </row>
    <row r="1935" spans="1:13" ht="51" x14ac:dyDescent="0.35">
      <c r="A1935" s="54">
        <v>23020103</v>
      </c>
      <c r="B1935" s="436" t="s">
        <v>2891</v>
      </c>
      <c r="C1935" s="54">
        <v>70435</v>
      </c>
      <c r="D1935" s="75">
        <v>140000010104</v>
      </c>
      <c r="E1935" s="56">
        <v>3101</v>
      </c>
      <c r="F1935" s="54">
        <v>10731900</v>
      </c>
      <c r="G1935" s="57" t="s">
        <v>1713</v>
      </c>
      <c r="H1935" s="58">
        <v>4464531</v>
      </c>
      <c r="I1935" s="221"/>
      <c r="J1935" s="87"/>
      <c r="K1935" s="58">
        <f t="shared" si="31"/>
        <v>4464531</v>
      </c>
      <c r="L1935" s="400" t="s">
        <v>2889</v>
      </c>
    </row>
    <row r="1936" spans="1:13" ht="51" x14ac:dyDescent="0.35">
      <c r="A1936" s="54">
        <v>23020103</v>
      </c>
      <c r="B1936" s="436" t="s">
        <v>2891</v>
      </c>
      <c r="C1936" s="54">
        <v>70435</v>
      </c>
      <c r="D1936" s="75">
        <v>140000010104</v>
      </c>
      <c r="E1936" s="56">
        <v>3101</v>
      </c>
      <c r="F1936" s="54">
        <v>10731900</v>
      </c>
      <c r="G1936" s="57" t="s">
        <v>1714</v>
      </c>
      <c r="H1936" s="58">
        <v>5000000</v>
      </c>
      <c r="I1936" s="221"/>
      <c r="J1936" s="87">
        <v>-2500000</v>
      </c>
      <c r="K1936" s="58">
        <f t="shared" ref="K1936:K1999" si="32">SUM(H1936,J1936)</f>
        <v>2500000</v>
      </c>
      <c r="L1936" s="400" t="s">
        <v>2889</v>
      </c>
    </row>
    <row r="1937" spans="1:13" ht="51" x14ac:dyDescent="0.35">
      <c r="A1937" s="54">
        <v>23020103</v>
      </c>
      <c r="B1937" s="436" t="s">
        <v>2891</v>
      </c>
      <c r="C1937" s="54">
        <v>70435</v>
      </c>
      <c r="D1937" s="75">
        <v>140000010104</v>
      </c>
      <c r="E1937" s="56">
        <v>3101</v>
      </c>
      <c r="F1937" s="54">
        <v>10730200</v>
      </c>
      <c r="G1937" s="57" t="s">
        <v>1715</v>
      </c>
      <c r="H1937" s="58">
        <v>1000000</v>
      </c>
      <c r="I1937" s="221"/>
      <c r="J1937" s="87"/>
      <c r="K1937" s="58">
        <f t="shared" si="32"/>
        <v>1000000</v>
      </c>
      <c r="L1937" s="400" t="s">
        <v>2889</v>
      </c>
    </row>
    <row r="1938" spans="1:13" ht="51" x14ac:dyDescent="0.35">
      <c r="A1938" s="54">
        <v>23020103</v>
      </c>
      <c r="B1938" s="436" t="s">
        <v>2891</v>
      </c>
      <c r="C1938" s="54">
        <v>70435</v>
      </c>
      <c r="D1938" s="75">
        <v>140000010104</v>
      </c>
      <c r="E1938" s="56">
        <v>3101</v>
      </c>
      <c r="F1938" s="54">
        <v>10730310</v>
      </c>
      <c r="G1938" s="57" t="s">
        <v>1716</v>
      </c>
      <c r="H1938" s="58">
        <v>1000000</v>
      </c>
      <c r="I1938" s="221"/>
      <c r="J1938" s="87"/>
      <c r="K1938" s="58">
        <f t="shared" si="32"/>
        <v>1000000</v>
      </c>
      <c r="L1938" s="400" t="s">
        <v>2889</v>
      </c>
    </row>
    <row r="1939" spans="1:13" ht="51" x14ac:dyDescent="0.35">
      <c r="A1939" s="54">
        <v>23020103</v>
      </c>
      <c r="B1939" s="436" t="s">
        <v>2891</v>
      </c>
      <c r="C1939" s="54">
        <v>70435</v>
      </c>
      <c r="D1939" s="75">
        <v>140000010104</v>
      </c>
      <c r="E1939" s="56">
        <v>3101</v>
      </c>
      <c r="F1939" s="54">
        <v>10731500</v>
      </c>
      <c r="G1939" s="57" t="s">
        <v>1717</v>
      </c>
      <c r="H1939" s="58">
        <v>1000000</v>
      </c>
      <c r="I1939" s="221"/>
      <c r="J1939" s="87"/>
      <c r="K1939" s="58">
        <f t="shared" si="32"/>
        <v>1000000</v>
      </c>
      <c r="L1939" s="400" t="s">
        <v>2889</v>
      </c>
    </row>
    <row r="1940" spans="1:13" ht="51" x14ac:dyDescent="0.35">
      <c r="A1940" s="54">
        <v>23020103</v>
      </c>
      <c r="B1940" s="436" t="s">
        <v>2891</v>
      </c>
      <c r="C1940" s="54">
        <v>70435</v>
      </c>
      <c r="D1940" s="75">
        <v>140000010104</v>
      </c>
      <c r="E1940" s="56">
        <v>3101</v>
      </c>
      <c r="F1940" s="54">
        <v>10731700</v>
      </c>
      <c r="G1940" s="57" t="s">
        <v>1718</v>
      </c>
      <c r="H1940" s="58">
        <v>1000000</v>
      </c>
      <c r="I1940" s="221"/>
      <c r="J1940" s="87"/>
      <c r="K1940" s="58">
        <f t="shared" si="32"/>
        <v>1000000</v>
      </c>
      <c r="L1940" s="400" t="s">
        <v>2889</v>
      </c>
    </row>
    <row r="1941" spans="1:13" ht="76.5" x14ac:dyDescent="0.35">
      <c r="A1941" s="78">
        <v>23020103</v>
      </c>
      <c r="B1941" s="436" t="s">
        <v>2891</v>
      </c>
      <c r="C1941" s="78">
        <v>70435</v>
      </c>
      <c r="D1941" s="79">
        <v>140000010104</v>
      </c>
      <c r="E1941" s="80">
        <v>3101</v>
      </c>
      <c r="F1941" s="78">
        <v>10730311</v>
      </c>
      <c r="G1941" s="129" t="s">
        <v>1719</v>
      </c>
      <c r="H1941" s="81">
        <v>1000000</v>
      </c>
      <c r="I1941" s="228"/>
      <c r="J1941" s="133"/>
      <c r="K1941" s="81">
        <f t="shared" si="32"/>
        <v>1000000</v>
      </c>
      <c r="L1941" s="399" t="s">
        <v>2889</v>
      </c>
    </row>
    <row r="1942" spans="1:13" ht="51" x14ac:dyDescent="0.35">
      <c r="A1942" s="54">
        <v>23020103</v>
      </c>
      <c r="B1942" s="436" t="s">
        <v>2891</v>
      </c>
      <c r="C1942" s="54">
        <v>70435</v>
      </c>
      <c r="D1942" s="75">
        <v>140000010104</v>
      </c>
      <c r="E1942" s="56">
        <v>3101</v>
      </c>
      <c r="F1942" s="54">
        <v>10731700</v>
      </c>
      <c r="G1942" s="57" t="s">
        <v>1720</v>
      </c>
      <c r="H1942" s="58">
        <v>1000000</v>
      </c>
      <c r="I1942" s="221"/>
      <c r="J1942" s="87"/>
      <c r="K1942" s="58">
        <f t="shared" si="32"/>
        <v>1000000</v>
      </c>
      <c r="L1942" s="400" t="s">
        <v>2889</v>
      </c>
    </row>
    <row r="1943" spans="1:13" ht="76.5" x14ac:dyDescent="0.35">
      <c r="A1943" s="54">
        <v>23020103</v>
      </c>
      <c r="B1943" s="436" t="s">
        <v>2891</v>
      </c>
      <c r="C1943" s="54">
        <v>70435</v>
      </c>
      <c r="D1943" s="75">
        <v>140000010104</v>
      </c>
      <c r="E1943" s="56">
        <v>3101</v>
      </c>
      <c r="F1943" s="54">
        <v>10712200</v>
      </c>
      <c r="G1943" s="86" t="s">
        <v>2066</v>
      </c>
      <c r="H1943" s="58">
        <v>1000000</v>
      </c>
      <c r="I1943" s="221"/>
      <c r="J1943" s="87"/>
      <c r="K1943" s="58">
        <f t="shared" si="32"/>
        <v>1000000</v>
      </c>
      <c r="L1943" s="400" t="s">
        <v>2889</v>
      </c>
    </row>
    <row r="1944" spans="1:13" ht="51" x14ac:dyDescent="0.35">
      <c r="A1944" s="54">
        <v>23020103</v>
      </c>
      <c r="B1944" s="436" t="s">
        <v>2891</v>
      </c>
      <c r="C1944" s="54">
        <v>70435</v>
      </c>
      <c r="D1944" s="75">
        <v>140000010104</v>
      </c>
      <c r="E1944" s="56">
        <v>3101</v>
      </c>
      <c r="F1944" s="54">
        <v>10720400</v>
      </c>
      <c r="G1944" s="57" t="s">
        <v>1721</v>
      </c>
      <c r="H1944" s="58">
        <v>1000000</v>
      </c>
      <c r="I1944" s="221"/>
      <c r="J1944" s="87"/>
      <c r="K1944" s="58">
        <f t="shared" si="32"/>
        <v>1000000</v>
      </c>
      <c r="L1944" s="400" t="s">
        <v>2889</v>
      </c>
    </row>
    <row r="1945" spans="1:13" ht="51" x14ac:dyDescent="0.35">
      <c r="A1945" s="54">
        <v>23020103</v>
      </c>
      <c r="B1945" s="436" t="s">
        <v>2891</v>
      </c>
      <c r="C1945" s="54">
        <v>70435</v>
      </c>
      <c r="D1945" s="75">
        <v>140000010104</v>
      </c>
      <c r="E1945" s="56">
        <v>3101</v>
      </c>
      <c r="F1945" s="54">
        <v>10730100</v>
      </c>
      <c r="G1945" s="57" t="s">
        <v>1722</v>
      </c>
      <c r="H1945" s="58">
        <v>7500000</v>
      </c>
      <c r="I1945" s="221"/>
      <c r="J1945" s="250"/>
      <c r="K1945" s="58">
        <f t="shared" si="32"/>
        <v>7500000</v>
      </c>
      <c r="L1945" s="400" t="s">
        <v>2889</v>
      </c>
    </row>
    <row r="1946" spans="1:13" ht="76.5" x14ac:dyDescent="0.35">
      <c r="A1946" s="54">
        <v>23020103</v>
      </c>
      <c r="B1946" s="436" t="s">
        <v>2891</v>
      </c>
      <c r="C1946" s="54">
        <v>70435</v>
      </c>
      <c r="D1946" s="75">
        <v>140000010104</v>
      </c>
      <c r="E1946" s="56">
        <v>3101</v>
      </c>
      <c r="F1946" s="54">
        <v>10720800</v>
      </c>
      <c r="G1946" s="57" t="s">
        <v>1723</v>
      </c>
      <c r="H1946" s="58">
        <v>1000000</v>
      </c>
      <c r="I1946" s="221"/>
      <c r="J1946" s="87"/>
      <c r="K1946" s="58">
        <f t="shared" si="32"/>
        <v>1000000</v>
      </c>
      <c r="L1946" s="400" t="s">
        <v>2889</v>
      </c>
    </row>
    <row r="1947" spans="1:13" ht="51" x14ac:dyDescent="0.35">
      <c r="A1947" s="54">
        <v>23020103</v>
      </c>
      <c r="B1947" s="436" t="s">
        <v>2891</v>
      </c>
      <c r="C1947" s="54">
        <v>70435</v>
      </c>
      <c r="D1947" s="75">
        <v>140000010104</v>
      </c>
      <c r="E1947" s="56">
        <v>3101</v>
      </c>
      <c r="F1947" s="54">
        <v>10712300</v>
      </c>
      <c r="G1947" s="57" t="s">
        <v>1724</v>
      </c>
      <c r="H1947" s="58">
        <v>1000000</v>
      </c>
      <c r="I1947" s="221"/>
      <c r="J1947" s="87"/>
      <c r="K1947" s="58">
        <f t="shared" si="32"/>
        <v>1000000</v>
      </c>
      <c r="L1947" s="400" t="s">
        <v>2889</v>
      </c>
    </row>
    <row r="1948" spans="1:13" ht="51" x14ac:dyDescent="0.35">
      <c r="A1948" s="54">
        <v>23020103</v>
      </c>
      <c r="B1948" s="436" t="s">
        <v>2891</v>
      </c>
      <c r="C1948" s="54">
        <v>70435</v>
      </c>
      <c r="D1948" s="75">
        <v>140000010104</v>
      </c>
      <c r="E1948" s="56">
        <v>3101</v>
      </c>
      <c r="F1948" s="54">
        <v>10712300</v>
      </c>
      <c r="G1948" s="57" t="s">
        <v>1725</v>
      </c>
      <c r="H1948" s="58">
        <v>10000000</v>
      </c>
      <c r="I1948" s="221"/>
      <c r="J1948" s="87">
        <v>-5000000</v>
      </c>
      <c r="K1948" s="58">
        <f t="shared" si="32"/>
        <v>5000000</v>
      </c>
      <c r="L1948" s="400" t="s">
        <v>2889</v>
      </c>
    </row>
    <row r="1949" spans="1:13" ht="51" x14ac:dyDescent="0.35">
      <c r="A1949" s="54">
        <v>23020103</v>
      </c>
      <c r="B1949" s="436" t="s">
        <v>2891</v>
      </c>
      <c r="C1949" s="54">
        <v>70435</v>
      </c>
      <c r="D1949" s="75">
        <v>140000010104</v>
      </c>
      <c r="E1949" s="56">
        <v>3101</v>
      </c>
      <c r="F1949" s="54">
        <v>10712100</v>
      </c>
      <c r="G1949" s="57" t="s">
        <v>1726</v>
      </c>
      <c r="H1949" s="58">
        <v>3500000</v>
      </c>
      <c r="I1949" s="221"/>
      <c r="J1949" s="87"/>
      <c r="K1949" s="58">
        <f t="shared" si="32"/>
        <v>3500000</v>
      </c>
      <c r="L1949" s="400" t="s">
        <v>2889</v>
      </c>
    </row>
    <row r="1950" spans="1:13" ht="76.5" x14ac:dyDescent="0.35">
      <c r="A1950" s="54">
        <v>23020103</v>
      </c>
      <c r="B1950" s="436" t="s">
        <v>2891</v>
      </c>
      <c r="C1950" s="54">
        <v>70435</v>
      </c>
      <c r="D1950" s="75">
        <v>140000010104</v>
      </c>
      <c r="E1950" s="56">
        <v>3101</v>
      </c>
      <c r="F1950" s="54">
        <v>10711000</v>
      </c>
      <c r="G1950" s="57" t="s">
        <v>1727</v>
      </c>
      <c r="H1950" s="58">
        <v>1500000</v>
      </c>
      <c r="I1950" s="221"/>
      <c r="J1950" s="87"/>
      <c r="K1950" s="58">
        <f t="shared" si="32"/>
        <v>1500000</v>
      </c>
      <c r="L1950" s="400" t="s">
        <v>2889</v>
      </c>
      <c r="M1950" s="166"/>
    </row>
    <row r="1951" spans="1:13" ht="76.5" x14ac:dyDescent="0.35">
      <c r="A1951" s="54">
        <v>23020103</v>
      </c>
      <c r="B1951" s="436" t="s">
        <v>2891</v>
      </c>
      <c r="C1951" s="54">
        <v>70435</v>
      </c>
      <c r="D1951" s="75">
        <v>140000010104</v>
      </c>
      <c r="E1951" s="56">
        <v>3101</v>
      </c>
      <c r="F1951" s="54">
        <v>10712300</v>
      </c>
      <c r="G1951" s="57" t="s">
        <v>1728</v>
      </c>
      <c r="H1951" s="58">
        <v>3590000</v>
      </c>
      <c r="I1951" s="221"/>
      <c r="J1951" s="87"/>
      <c r="K1951" s="58">
        <f t="shared" si="32"/>
        <v>3590000</v>
      </c>
      <c r="L1951" s="400" t="s">
        <v>2889</v>
      </c>
    </row>
    <row r="1952" spans="1:13" ht="51" hidden="1" x14ac:dyDescent="0.35">
      <c r="A1952" s="160">
        <v>23020103</v>
      </c>
      <c r="B1952" s="436" t="s">
        <v>2891</v>
      </c>
      <c r="C1952" s="160">
        <v>70435</v>
      </c>
      <c r="D1952" s="161">
        <v>140000010104</v>
      </c>
      <c r="E1952" s="162">
        <v>3101</v>
      </c>
      <c r="F1952" s="160">
        <v>10712300</v>
      </c>
      <c r="G1952" s="163" t="s">
        <v>2109</v>
      </c>
      <c r="H1952" s="164"/>
      <c r="I1952" s="246"/>
      <c r="J1952" s="165">
        <v>27829638.98</v>
      </c>
      <c r="K1952" s="164">
        <f t="shared" si="32"/>
        <v>27829638.98</v>
      </c>
      <c r="L1952" s="404"/>
      <c r="M1952" s="166"/>
    </row>
    <row r="1953" spans="1:23" ht="76.5" x14ac:dyDescent="0.35">
      <c r="A1953" s="54">
        <v>23020103</v>
      </c>
      <c r="B1953" s="436" t="s">
        <v>2891</v>
      </c>
      <c r="C1953" s="54">
        <v>70435</v>
      </c>
      <c r="D1953" s="75">
        <v>140000010104</v>
      </c>
      <c r="E1953" s="56">
        <v>3101</v>
      </c>
      <c r="F1953" s="54">
        <v>10712300</v>
      </c>
      <c r="G1953" s="86" t="s">
        <v>2067</v>
      </c>
      <c r="H1953" s="58">
        <v>3590000</v>
      </c>
      <c r="I1953" s="221"/>
      <c r="J1953" s="87"/>
      <c r="K1953" s="58">
        <f t="shared" si="32"/>
        <v>3590000</v>
      </c>
      <c r="L1953" s="400" t="s">
        <v>2889</v>
      </c>
    </row>
    <row r="1954" spans="1:23" ht="76.5" hidden="1" x14ac:dyDescent="0.35">
      <c r="A1954" s="160">
        <v>23020103</v>
      </c>
      <c r="B1954" s="436" t="s">
        <v>2891</v>
      </c>
      <c r="C1954" s="160">
        <v>70435</v>
      </c>
      <c r="D1954" s="161">
        <v>140000010104</v>
      </c>
      <c r="E1954" s="162">
        <v>3101</v>
      </c>
      <c r="F1954" s="160">
        <v>10720600</v>
      </c>
      <c r="G1954" s="163" t="s">
        <v>2108</v>
      </c>
      <c r="H1954" s="164"/>
      <c r="I1954" s="246"/>
      <c r="J1954" s="165">
        <v>7172522.9199999999</v>
      </c>
      <c r="K1954" s="164">
        <f t="shared" si="32"/>
        <v>7172522.9199999999</v>
      </c>
      <c r="L1954" s="404"/>
      <c r="M1954" s="127"/>
    </row>
    <row r="1955" spans="1:23" ht="76.5" x14ac:dyDescent="0.35">
      <c r="A1955" s="155">
        <v>23020103</v>
      </c>
      <c r="B1955" s="436" t="s">
        <v>2891</v>
      </c>
      <c r="C1955" s="155">
        <v>70435</v>
      </c>
      <c r="D1955" s="156">
        <v>140000010104</v>
      </c>
      <c r="E1955" s="157">
        <v>3101</v>
      </c>
      <c r="F1955" s="155">
        <v>10712200</v>
      </c>
      <c r="G1955" s="158" t="s">
        <v>1729</v>
      </c>
      <c r="H1955" s="116">
        <v>3590000</v>
      </c>
      <c r="I1955" s="221"/>
      <c r="J1955" s="159">
        <v>100000000</v>
      </c>
      <c r="K1955" s="116">
        <f t="shared" si="32"/>
        <v>103590000</v>
      </c>
      <c r="L1955" s="405" t="s">
        <v>2647</v>
      </c>
      <c r="M1955" s="151"/>
      <c r="N1955" s="151"/>
      <c r="O1955" s="151"/>
      <c r="P1955" s="151"/>
      <c r="Q1955" s="151"/>
      <c r="R1955" s="151"/>
      <c r="S1955" s="151"/>
      <c r="T1955" s="151"/>
      <c r="U1955" s="151"/>
      <c r="V1955" s="151"/>
      <c r="W1955" s="151"/>
    </row>
    <row r="1956" spans="1:23" ht="76.5" x14ac:dyDescent="0.35">
      <c r="A1956" s="54">
        <v>23020103</v>
      </c>
      <c r="B1956" s="436" t="s">
        <v>2891</v>
      </c>
      <c r="C1956" s="54">
        <v>70435</v>
      </c>
      <c r="D1956" s="75">
        <v>140000010104</v>
      </c>
      <c r="E1956" s="56">
        <v>3101</v>
      </c>
      <c r="F1956" s="54">
        <v>10711200</v>
      </c>
      <c r="G1956" s="86" t="s">
        <v>2068</v>
      </c>
      <c r="H1956" s="58">
        <v>15498969.5</v>
      </c>
      <c r="I1956" s="221"/>
      <c r="J1956" s="87">
        <v>-10000000</v>
      </c>
      <c r="K1956" s="58">
        <f t="shared" si="32"/>
        <v>5498969.5</v>
      </c>
      <c r="L1956" s="400" t="s">
        <v>2889</v>
      </c>
    </row>
    <row r="1957" spans="1:23" ht="51" x14ac:dyDescent="0.35">
      <c r="A1957" s="78">
        <v>23020103</v>
      </c>
      <c r="B1957" s="436" t="s">
        <v>2891</v>
      </c>
      <c r="C1957" s="78">
        <v>70435</v>
      </c>
      <c r="D1957" s="79">
        <v>140000010104</v>
      </c>
      <c r="E1957" s="80">
        <v>3101</v>
      </c>
      <c r="F1957" s="78">
        <v>10722000</v>
      </c>
      <c r="G1957" s="129" t="s">
        <v>1730</v>
      </c>
      <c r="H1957" s="81">
        <v>3590000</v>
      </c>
      <c r="I1957" s="228"/>
      <c r="J1957" s="133"/>
      <c r="K1957" s="81">
        <f t="shared" si="32"/>
        <v>3590000</v>
      </c>
      <c r="L1957" s="399" t="s">
        <v>2889</v>
      </c>
    </row>
    <row r="1958" spans="1:23" ht="51" x14ac:dyDescent="0.35">
      <c r="A1958" s="54">
        <v>23020103</v>
      </c>
      <c r="B1958" s="436" t="s">
        <v>2891</v>
      </c>
      <c r="C1958" s="54">
        <v>70435</v>
      </c>
      <c r="D1958" s="75">
        <v>140000010104</v>
      </c>
      <c r="E1958" s="56">
        <v>3101</v>
      </c>
      <c r="F1958" s="54">
        <v>10711100</v>
      </c>
      <c r="G1958" s="57" t="s">
        <v>1731</v>
      </c>
      <c r="H1958" s="58">
        <v>3590000</v>
      </c>
      <c r="I1958" s="221"/>
      <c r="J1958" s="87"/>
      <c r="K1958" s="58">
        <f t="shared" si="32"/>
        <v>3590000</v>
      </c>
      <c r="L1958" s="400" t="s">
        <v>2889</v>
      </c>
    </row>
    <row r="1959" spans="1:23" ht="76.5" x14ac:dyDescent="0.35">
      <c r="A1959" s="54">
        <v>23020103</v>
      </c>
      <c r="B1959" s="436" t="s">
        <v>2891</v>
      </c>
      <c r="C1959" s="54">
        <v>70435</v>
      </c>
      <c r="D1959" s="75">
        <v>140000010104</v>
      </c>
      <c r="E1959" s="56">
        <v>3101</v>
      </c>
      <c r="F1959" s="54">
        <v>10711100</v>
      </c>
      <c r="G1959" s="57" t="s">
        <v>1732</v>
      </c>
      <c r="H1959" s="58">
        <v>5000000</v>
      </c>
      <c r="I1959" s="221"/>
      <c r="J1959" s="58">
        <v>-2500000</v>
      </c>
      <c r="K1959" s="58">
        <f t="shared" si="32"/>
        <v>2500000</v>
      </c>
      <c r="L1959" s="400" t="s">
        <v>2889</v>
      </c>
    </row>
    <row r="1960" spans="1:23" ht="51" x14ac:dyDescent="0.35">
      <c r="A1960" s="54">
        <v>23020103</v>
      </c>
      <c r="B1960" s="436" t="s">
        <v>2891</v>
      </c>
      <c r="C1960" s="54">
        <v>70435</v>
      </c>
      <c r="D1960" s="75">
        <v>140000010104</v>
      </c>
      <c r="E1960" s="56">
        <v>3101</v>
      </c>
      <c r="F1960" s="54">
        <v>10711000</v>
      </c>
      <c r="G1960" s="57" t="s">
        <v>1733</v>
      </c>
      <c r="H1960" s="58">
        <v>1000000</v>
      </c>
      <c r="I1960" s="221"/>
      <c r="J1960" s="87"/>
      <c r="K1960" s="58">
        <f t="shared" si="32"/>
        <v>1000000</v>
      </c>
      <c r="L1960" s="400" t="s">
        <v>2889</v>
      </c>
    </row>
    <row r="1961" spans="1:23" ht="51" x14ac:dyDescent="0.35">
      <c r="A1961" s="54">
        <v>23020103</v>
      </c>
      <c r="B1961" s="436" t="s">
        <v>2891</v>
      </c>
      <c r="C1961" s="54">
        <v>70435</v>
      </c>
      <c r="D1961" s="75">
        <v>140000010104</v>
      </c>
      <c r="E1961" s="56">
        <v>3101</v>
      </c>
      <c r="F1961" s="54">
        <v>10710900</v>
      </c>
      <c r="G1961" s="57" t="s">
        <v>1734</v>
      </c>
      <c r="H1961" s="58">
        <v>1000000</v>
      </c>
      <c r="I1961" s="221"/>
      <c r="J1961" s="87"/>
      <c r="K1961" s="58">
        <f t="shared" si="32"/>
        <v>1000000</v>
      </c>
      <c r="L1961" s="400" t="s">
        <v>2889</v>
      </c>
    </row>
    <row r="1962" spans="1:23" ht="51" x14ac:dyDescent="0.35">
      <c r="A1962" s="54">
        <v>23020103</v>
      </c>
      <c r="B1962" s="436" t="s">
        <v>2891</v>
      </c>
      <c r="C1962" s="54">
        <v>70435</v>
      </c>
      <c r="D1962" s="75">
        <v>140000010104</v>
      </c>
      <c r="E1962" s="56">
        <v>3101</v>
      </c>
      <c r="F1962" s="54">
        <v>10710900</v>
      </c>
      <c r="G1962" s="57" t="s">
        <v>1735</v>
      </c>
      <c r="H1962" s="58">
        <v>1000000</v>
      </c>
      <c r="I1962" s="221"/>
      <c r="J1962" s="87"/>
      <c r="K1962" s="58">
        <f t="shared" si="32"/>
        <v>1000000</v>
      </c>
      <c r="L1962" s="400" t="s">
        <v>2889</v>
      </c>
    </row>
    <row r="1963" spans="1:23" ht="76.5" x14ac:dyDescent="0.35">
      <c r="A1963" s="54">
        <v>23020103</v>
      </c>
      <c r="B1963" s="436" t="s">
        <v>2891</v>
      </c>
      <c r="C1963" s="54">
        <v>70435</v>
      </c>
      <c r="D1963" s="75">
        <v>140000010104</v>
      </c>
      <c r="E1963" s="56">
        <v>3101</v>
      </c>
      <c r="F1963" s="54">
        <v>10711000</v>
      </c>
      <c r="G1963" s="57" t="s">
        <v>1736</v>
      </c>
      <c r="H1963" s="58">
        <v>1000000</v>
      </c>
      <c r="I1963" s="221"/>
      <c r="J1963" s="87"/>
      <c r="K1963" s="58">
        <f t="shared" si="32"/>
        <v>1000000</v>
      </c>
      <c r="L1963" s="400" t="s">
        <v>2889</v>
      </c>
    </row>
    <row r="1964" spans="1:23" ht="51" x14ac:dyDescent="0.35">
      <c r="A1964" s="54">
        <v>23020103</v>
      </c>
      <c r="B1964" s="436" t="s">
        <v>2891</v>
      </c>
      <c r="C1964" s="54">
        <v>70435</v>
      </c>
      <c r="D1964" s="75">
        <v>140000010104</v>
      </c>
      <c r="E1964" s="56">
        <v>3101</v>
      </c>
      <c r="F1964" s="54">
        <v>10712300</v>
      </c>
      <c r="G1964" s="57" t="s">
        <v>1737</v>
      </c>
      <c r="H1964" s="58">
        <v>1000000</v>
      </c>
      <c r="I1964" s="221"/>
      <c r="J1964" s="87"/>
      <c r="K1964" s="58">
        <f t="shared" si="32"/>
        <v>1000000</v>
      </c>
      <c r="L1964" s="400" t="s">
        <v>2889</v>
      </c>
    </row>
    <row r="1965" spans="1:23" ht="76.5" x14ac:dyDescent="0.35">
      <c r="A1965" s="54">
        <v>23020103</v>
      </c>
      <c r="B1965" s="436" t="s">
        <v>2891</v>
      </c>
      <c r="C1965" s="54">
        <v>70435</v>
      </c>
      <c r="D1965" s="75">
        <v>140000010104</v>
      </c>
      <c r="E1965" s="56">
        <v>3101</v>
      </c>
      <c r="F1965" s="54">
        <v>10720500</v>
      </c>
      <c r="G1965" s="57" t="s">
        <v>1738</v>
      </c>
      <c r="H1965" s="58">
        <v>1000000</v>
      </c>
      <c r="I1965" s="221"/>
      <c r="J1965" s="87"/>
      <c r="K1965" s="58">
        <f t="shared" si="32"/>
        <v>1000000</v>
      </c>
      <c r="L1965" s="400" t="s">
        <v>2889</v>
      </c>
    </row>
    <row r="1966" spans="1:23" ht="51" x14ac:dyDescent="0.35">
      <c r="A1966" s="54">
        <v>23020103</v>
      </c>
      <c r="B1966" s="436" t="s">
        <v>2891</v>
      </c>
      <c r="C1966" s="54">
        <v>70435</v>
      </c>
      <c r="D1966" s="75">
        <v>140000010104</v>
      </c>
      <c r="E1966" s="56">
        <v>3101</v>
      </c>
      <c r="F1966" s="54">
        <v>10731400</v>
      </c>
      <c r="G1966" s="57" t="s">
        <v>1739</v>
      </c>
      <c r="H1966" s="58">
        <v>1000000</v>
      </c>
      <c r="I1966" s="221"/>
      <c r="J1966" s="87"/>
      <c r="K1966" s="58">
        <f t="shared" si="32"/>
        <v>1000000</v>
      </c>
      <c r="L1966" s="400" t="s">
        <v>2889</v>
      </c>
    </row>
    <row r="1967" spans="1:23" ht="51" x14ac:dyDescent="0.35">
      <c r="A1967" s="54">
        <v>23020103</v>
      </c>
      <c r="B1967" s="436" t="s">
        <v>2891</v>
      </c>
      <c r="C1967" s="54">
        <v>70435</v>
      </c>
      <c r="D1967" s="75">
        <v>140000010104</v>
      </c>
      <c r="E1967" s="56">
        <v>3101</v>
      </c>
      <c r="F1967" s="54">
        <v>10721300</v>
      </c>
      <c r="G1967" s="57" t="s">
        <v>1740</v>
      </c>
      <c r="H1967" s="58">
        <v>1000000</v>
      </c>
      <c r="I1967" s="221"/>
      <c r="J1967" s="87"/>
      <c r="K1967" s="58">
        <f t="shared" si="32"/>
        <v>1000000</v>
      </c>
      <c r="L1967" s="400" t="s">
        <v>2889</v>
      </c>
    </row>
    <row r="1968" spans="1:23" ht="76.5" x14ac:dyDescent="0.35">
      <c r="A1968" s="54">
        <v>23020103</v>
      </c>
      <c r="B1968" s="436" t="s">
        <v>2891</v>
      </c>
      <c r="C1968" s="54">
        <v>70435</v>
      </c>
      <c r="D1968" s="75">
        <v>140000010104</v>
      </c>
      <c r="E1968" s="56">
        <v>3101</v>
      </c>
      <c r="F1968" s="54">
        <v>10731400</v>
      </c>
      <c r="G1968" s="57" t="s">
        <v>1741</v>
      </c>
      <c r="H1968" s="58">
        <v>1000000</v>
      </c>
      <c r="I1968" s="221"/>
      <c r="J1968" s="87"/>
      <c r="K1968" s="58">
        <f t="shared" si="32"/>
        <v>1000000</v>
      </c>
      <c r="L1968" s="400" t="s">
        <v>2889</v>
      </c>
    </row>
    <row r="1969" spans="1:23" ht="76.5" x14ac:dyDescent="0.35">
      <c r="A1969" s="54">
        <v>23020103</v>
      </c>
      <c r="B1969" s="436" t="s">
        <v>2891</v>
      </c>
      <c r="C1969" s="54">
        <v>70435</v>
      </c>
      <c r="D1969" s="75">
        <v>140000010104</v>
      </c>
      <c r="E1969" s="56">
        <v>3101</v>
      </c>
      <c r="F1969" s="54">
        <v>10712100</v>
      </c>
      <c r="G1969" s="57" t="s">
        <v>1742</v>
      </c>
      <c r="H1969" s="58">
        <v>1000000</v>
      </c>
      <c r="I1969" s="221"/>
      <c r="J1969" s="87"/>
      <c r="K1969" s="58">
        <f t="shared" si="32"/>
        <v>1000000</v>
      </c>
      <c r="L1969" s="400" t="s">
        <v>2889</v>
      </c>
    </row>
    <row r="1970" spans="1:23" ht="51" x14ac:dyDescent="0.35">
      <c r="A1970" s="54">
        <v>23020103</v>
      </c>
      <c r="B1970" s="436" t="s">
        <v>2891</v>
      </c>
      <c r="C1970" s="54">
        <v>70435</v>
      </c>
      <c r="D1970" s="75">
        <v>140000010104</v>
      </c>
      <c r="E1970" s="56">
        <v>3101</v>
      </c>
      <c r="F1970" s="54">
        <v>10712100</v>
      </c>
      <c r="G1970" s="57" t="s">
        <v>1743</v>
      </c>
      <c r="H1970" s="58">
        <v>1000000</v>
      </c>
      <c r="I1970" s="221"/>
      <c r="J1970" s="87"/>
      <c r="K1970" s="58">
        <f t="shared" si="32"/>
        <v>1000000</v>
      </c>
      <c r="L1970" s="400" t="s">
        <v>2889</v>
      </c>
      <c r="M1970" s="127"/>
    </row>
    <row r="1971" spans="1:23" ht="51" x14ac:dyDescent="0.35">
      <c r="A1971" s="54">
        <v>23020103</v>
      </c>
      <c r="B1971" s="436" t="s">
        <v>2891</v>
      </c>
      <c r="C1971" s="54">
        <v>70435</v>
      </c>
      <c r="D1971" s="75">
        <v>140000010104</v>
      </c>
      <c r="E1971" s="56">
        <v>3101</v>
      </c>
      <c r="F1971" s="54">
        <v>10712109</v>
      </c>
      <c r="G1971" s="57" t="s">
        <v>1744</v>
      </c>
      <c r="H1971" s="58">
        <v>1000000</v>
      </c>
      <c r="I1971" s="221"/>
      <c r="J1971" s="87"/>
      <c r="K1971" s="58">
        <f t="shared" si="32"/>
        <v>1000000</v>
      </c>
      <c r="L1971" s="400" t="s">
        <v>2889</v>
      </c>
    </row>
    <row r="1972" spans="1:23" ht="51" x14ac:dyDescent="0.35">
      <c r="A1972" s="54">
        <v>23020103</v>
      </c>
      <c r="B1972" s="436" t="s">
        <v>2891</v>
      </c>
      <c r="C1972" s="54">
        <v>70435</v>
      </c>
      <c r="D1972" s="75">
        <v>140000010104</v>
      </c>
      <c r="E1972" s="56">
        <v>3101</v>
      </c>
      <c r="F1972" s="54">
        <v>10712103</v>
      </c>
      <c r="G1972" s="57" t="s">
        <v>1745</v>
      </c>
      <c r="H1972" s="58">
        <v>1000000</v>
      </c>
      <c r="I1972" s="221"/>
      <c r="J1972" s="87"/>
      <c r="K1972" s="58">
        <f t="shared" si="32"/>
        <v>1000000</v>
      </c>
      <c r="L1972" s="400" t="s">
        <v>2889</v>
      </c>
    </row>
    <row r="1973" spans="1:23" ht="76.5" x14ac:dyDescent="0.35">
      <c r="A1973" s="78">
        <v>23020103</v>
      </c>
      <c r="B1973" s="436" t="s">
        <v>2891</v>
      </c>
      <c r="C1973" s="78">
        <v>70435</v>
      </c>
      <c r="D1973" s="79">
        <v>140000010104</v>
      </c>
      <c r="E1973" s="80">
        <v>3101</v>
      </c>
      <c r="F1973" s="78">
        <v>10720500</v>
      </c>
      <c r="G1973" s="129" t="s">
        <v>1746</v>
      </c>
      <c r="H1973" s="81">
        <v>1000000</v>
      </c>
      <c r="I1973" s="228"/>
      <c r="J1973" s="133"/>
      <c r="K1973" s="81">
        <f t="shared" si="32"/>
        <v>1000000</v>
      </c>
      <c r="L1973" s="399" t="s">
        <v>2889</v>
      </c>
    </row>
    <row r="1974" spans="1:23" ht="51" x14ac:dyDescent="0.35">
      <c r="A1974" s="54">
        <v>23020103</v>
      </c>
      <c r="B1974" s="436" t="s">
        <v>2891</v>
      </c>
      <c r="C1974" s="54">
        <v>70435</v>
      </c>
      <c r="D1974" s="75">
        <v>140000010104</v>
      </c>
      <c r="E1974" s="56">
        <v>3101</v>
      </c>
      <c r="F1974" s="54">
        <v>10731900</v>
      </c>
      <c r="G1974" s="57" t="s">
        <v>1747</v>
      </c>
      <c r="H1974" s="58">
        <v>1000000</v>
      </c>
      <c r="I1974" s="221"/>
      <c r="J1974" s="87"/>
      <c r="K1974" s="58">
        <f t="shared" si="32"/>
        <v>1000000</v>
      </c>
      <c r="L1974" s="400" t="s">
        <v>2889</v>
      </c>
    </row>
    <row r="1975" spans="1:23" ht="76.5" x14ac:dyDescent="0.35">
      <c r="A1975" s="54">
        <v>23020103</v>
      </c>
      <c r="B1975" s="436" t="s">
        <v>2891</v>
      </c>
      <c r="C1975" s="54">
        <v>70435</v>
      </c>
      <c r="D1975" s="75">
        <v>140000010104</v>
      </c>
      <c r="E1975" s="56">
        <v>3101</v>
      </c>
      <c r="F1975" s="54">
        <v>10712300</v>
      </c>
      <c r="G1975" s="86" t="s">
        <v>2069</v>
      </c>
      <c r="H1975" s="58">
        <v>1000000</v>
      </c>
      <c r="I1975" s="221"/>
      <c r="J1975" s="87"/>
      <c r="K1975" s="58">
        <f t="shared" si="32"/>
        <v>1000000</v>
      </c>
      <c r="L1975" s="400" t="s">
        <v>2889</v>
      </c>
    </row>
    <row r="1976" spans="1:23" ht="51" x14ac:dyDescent="0.35">
      <c r="A1976" s="54">
        <v>23020103</v>
      </c>
      <c r="B1976" s="436" t="s">
        <v>2891</v>
      </c>
      <c r="C1976" s="54">
        <v>70435</v>
      </c>
      <c r="D1976" s="75">
        <v>140000010104</v>
      </c>
      <c r="E1976" s="56">
        <v>3101</v>
      </c>
      <c r="F1976" s="54">
        <v>10711000</v>
      </c>
      <c r="G1976" s="57" t="s">
        <v>1748</v>
      </c>
      <c r="H1976" s="58">
        <v>1000000</v>
      </c>
      <c r="I1976" s="221"/>
      <c r="J1976" s="87"/>
      <c r="K1976" s="58">
        <f t="shared" si="32"/>
        <v>1000000</v>
      </c>
      <c r="L1976" s="400" t="s">
        <v>2889</v>
      </c>
    </row>
    <row r="1977" spans="1:23" ht="51" x14ac:dyDescent="0.35">
      <c r="A1977" s="54">
        <v>23020103</v>
      </c>
      <c r="B1977" s="436" t="s">
        <v>2891</v>
      </c>
      <c r="C1977" s="54">
        <v>70435</v>
      </c>
      <c r="D1977" s="75">
        <v>140000010104</v>
      </c>
      <c r="E1977" s="56">
        <v>3101</v>
      </c>
      <c r="F1977" s="54">
        <v>10731900</v>
      </c>
      <c r="G1977" s="57" t="s">
        <v>1749</v>
      </c>
      <c r="H1977" s="58">
        <v>1000000</v>
      </c>
      <c r="I1977" s="221"/>
      <c r="J1977" s="87"/>
      <c r="K1977" s="58">
        <f t="shared" si="32"/>
        <v>1000000</v>
      </c>
      <c r="L1977" s="400" t="s">
        <v>2889</v>
      </c>
    </row>
    <row r="1978" spans="1:23" ht="51" x14ac:dyDescent="0.35">
      <c r="A1978" s="54">
        <v>23020103</v>
      </c>
      <c r="B1978" s="436" t="s">
        <v>2891</v>
      </c>
      <c r="C1978" s="54">
        <v>70435</v>
      </c>
      <c r="D1978" s="75">
        <v>140000010104</v>
      </c>
      <c r="E1978" s="56">
        <v>3101</v>
      </c>
      <c r="F1978" s="54">
        <v>10712106</v>
      </c>
      <c r="G1978" s="57" t="s">
        <v>1750</v>
      </c>
      <c r="H1978" s="58">
        <v>1000000</v>
      </c>
      <c r="I1978" s="221"/>
      <c r="J1978" s="87"/>
      <c r="K1978" s="58">
        <f t="shared" si="32"/>
        <v>1000000</v>
      </c>
      <c r="L1978" s="400" t="s">
        <v>2889</v>
      </c>
    </row>
    <row r="1979" spans="1:23" ht="76.5" x14ac:dyDescent="0.35">
      <c r="A1979" s="54">
        <v>23020103</v>
      </c>
      <c r="B1979" s="436" t="s">
        <v>2891</v>
      </c>
      <c r="C1979" s="54">
        <v>70435</v>
      </c>
      <c r="D1979" s="75">
        <v>140000010104</v>
      </c>
      <c r="E1979" s="56">
        <v>3101</v>
      </c>
      <c r="F1979" s="54">
        <v>10721300</v>
      </c>
      <c r="G1979" s="57" t="s">
        <v>1751</v>
      </c>
      <c r="H1979" s="58">
        <v>1000000</v>
      </c>
      <c r="I1979" s="221"/>
      <c r="J1979" s="87"/>
      <c r="K1979" s="58">
        <f t="shared" si="32"/>
        <v>1000000</v>
      </c>
      <c r="L1979" s="400" t="s">
        <v>2889</v>
      </c>
    </row>
    <row r="1980" spans="1:23" ht="51" x14ac:dyDescent="0.35">
      <c r="A1980" s="54">
        <v>23020103</v>
      </c>
      <c r="B1980" s="436" t="s">
        <v>2891</v>
      </c>
      <c r="C1980" s="54">
        <v>70435</v>
      </c>
      <c r="D1980" s="75">
        <v>140000010104</v>
      </c>
      <c r="E1980" s="56">
        <v>3101</v>
      </c>
      <c r="F1980" s="54">
        <v>10720400</v>
      </c>
      <c r="G1980" s="57" t="s">
        <v>1752</v>
      </c>
      <c r="H1980" s="58">
        <v>1000000</v>
      </c>
      <c r="I1980" s="221"/>
      <c r="J1980" s="87"/>
      <c r="K1980" s="58">
        <f t="shared" si="32"/>
        <v>1000000</v>
      </c>
      <c r="L1980" s="400" t="s">
        <v>2889</v>
      </c>
    </row>
    <row r="1981" spans="1:23" ht="76.5" x14ac:dyDescent="0.35">
      <c r="A1981" s="54">
        <v>23020103</v>
      </c>
      <c r="B1981" s="436" t="s">
        <v>2891</v>
      </c>
      <c r="C1981" s="54">
        <v>70435</v>
      </c>
      <c r="D1981" s="75">
        <v>140000010104</v>
      </c>
      <c r="E1981" s="56">
        <v>3101</v>
      </c>
      <c r="F1981" s="54">
        <v>10720800</v>
      </c>
      <c r="G1981" s="86" t="s">
        <v>2070</v>
      </c>
      <c r="H1981" s="58">
        <v>7800000</v>
      </c>
      <c r="I1981" s="221"/>
      <c r="J1981" s="87"/>
      <c r="K1981" s="58">
        <f t="shared" si="32"/>
        <v>7800000</v>
      </c>
      <c r="L1981" s="400" t="s">
        <v>2889</v>
      </c>
    </row>
    <row r="1982" spans="1:23" ht="51" x14ac:dyDescent="0.35">
      <c r="A1982" s="54">
        <v>23020103</v>
      </c>
      <c r="B1982" s="436" t="s">
        <v>2891</v>
      </c>
      <c r="C1982" s="54">
        <v>70435</v>
      </c>
      <c r="D1982" s="75">
        <v>140000010104</v>
      </c>
      <c r="E1982" s="56">
        <v>3101</v>
      </c>
      <c r="F1982" s="54">
        <v>10712200</v>
      </c>
      <c r="G1982" s="57" t="s">
        <v>1753</v>
      </c>
      <c r="H1982" s="58">
        <v>2500000</v>
      </c>
      <c r="I1982" s="221"/>
      <c r="J1982" s="87"/>
      <c r="K1982" s="58">
        <f t="shared" si="32"/>
        <v>2500000</v>
      </c>
      <c r="L1982" s="400" t="s">
        <v>2889</v>
      </c>
    </row>
    <row r="1983" spans="1:23" s="151" customFormat="1" ht="51" x14ac:dyDescent="0.35">
      <c r="A1983" s="54">
        <v>23020103</v>
      </c>
      <c r="B1983" s="436" t="s">
        <v>2891</v>
      </c>
      <c r="C1983" s="54">
        <v>70435</v>
      </c>
      <c r="D1983" s="75">
        <v>140000010104</v>
      </c>
      <c r="E1983" s="56">
        <v>3101</v>
      </c>
      <c r="F1983" s="54">
        <v>10712200</v>
      </c>
      <c r="G1983" s="57" t="s">
        <v>1754</v>
      </c>
      <c r="H1983" s="58">
        <v>5000000</v>
      </c>
      <c r="I1983" s="221"/>
      <c r="J1983" s="87"/>
      <c r="K1983" s="58">
        <f t="shared" si="32"/>
        <v>5000000</v>
      </c>
      <c r="L1983" s="400" t="s">
        <v>2889</v>
      </c>
      <c r="M1983" s="42"/>
      <c r="N1983" s="42"/>
      <c r="O1983" s="42"/>
      <c r="P1983" s="42"/>
      <c r="Q1983" s="42"/>
      <c r="R1983" s="42"/>
      <c r="S1983" s="42"/>
      <c r="T1983" s="42"/>
      <c r="U1983" s="42"/>
      <c r="V1983" s="42"/>
      <c r="W1983" s="42"/>
    </row>
    <row r="1984" spans="1:23" ht="51" x14ac:dyDescent="0.35">
      <c r="A1984" s="54">
        <v>23020103</v>
      </c>
      <c r="B1984" s="436" t="s">
        <v>2891</v>
      </c>
      <c r="C1984" s="54">
        <v>70435</v>
      </c>
      <c r="D1984" s="75">
        <v>140000010104</v>
      </c>
      <c r="E1984" s="56">
        <v>3101</v>
      </c>
      <c r="F1984" s="54">
        <v>10712200</v>
      </c>
      <c r="G1984" s="57" t="s">
        <v>1755</v>
      </c>
      <c r="H1984" s="58">
        <v>1000000</v>
      </c>
      <c r="I1984" s="221"/>
      <c r="J1984" s="87"/>
      <c r="K1984" s="58">
        <f t="shared" si="32"/>
        <v>1000000</v>
      </c>
      <c r="L1984" s="400" t="s">
        <v>2889</v>
      </c>
    </row>
    <row r="1985" spans="1:23" ht="51" x14ac:dyDescent="0.35">
      <c r="A1985" s="54">
        <v>23020103</v>
      </c>
      <c r="B1985" s="436" t="s">
        <v>2891</v>
      </c>
      <c r="C1985" s="54">
        <v>70435</v>
      </c>
      <c r="D1985" s="75">
        <v>140000010104</v>
      </c>
      <c r="E1985" s="56">
        <v>3101</v>
      </c>
      <c r="F1985" s="54">
        <v>10712300</v>
      </c>
      <c r="G1985" s="57" t="s">
        <v>1756</v>
      </c>
      <c r="H1985" s="58">
        <v>1000000</v>
      </c>
      <c r="I1985" s="221"/>
      <c r="J1985" s="87"/>
      <c r="K1985" s="58">
        <f t="shared" si="32"/>
        <v>1000000</v>
      </c>
      <c r="L1985" s="400" t="s">
        <v>2889</v>
      </c>
    </row>
    <row r="1986" spans="1:23" ht="51" x14ac:dyDescent="0.35">
      <c r="A1986" s="54">
        <v>23020103</v>
      </c>
      <c r="B1986" s="436" t="s">
        <v>2891</v>
      </c>
      <c r="C1986" s="54">
        <v>70435</v>
      </c>
      <c r="D1986" s="75">
        <v>140000010104</v>
      </c>
      <c r="E1986" s="56">
        <v>3101</v>
      </c>
      <c r="F1986" s="54">
        <v>10712300</v>
      </c>
      <c r="G1986" s="57" t="s">
        <v>1757</v>
      </c>
      <c r="H1986" s="58">
        <v>1000000</v>
      </c>
      <c r="I1986" s="221"/>
      <c r="J1986" s="87"/>
      <c r="K1986" s="58">
        <f t="shared" si="32"/>
        <v>1000000</v>
      </c>
      <c r="L1986" s="400" t="s">
        <v>2889</v>
      </c>
    </row>
    <row r="1987" spans="1:23" ht="51" x14ac:dyDescent="0.35">
      <c r="A1987" s="78">
        <v>23020103</v>
      </c>
      <c r="B1987" s="436" t="s">
        <v>2891</v>
      </c>
      <c r="C1987" s="78">
        <v>70435</v>
      </c>
      <c r="D1987" s="79">
        <v>140000010104</v>
      </c>
      <c r="E1987" s="80">
        <v>3101</v>
      </c>
      <c r="F1987" s="78">
        <v>10730100</v>
      </c>
      <c r="G1987" s="129" t="s">
        <v>1758</v>
      </c>
      <c r="H1987" s="81">
        <v>5000000</v>
      </c>
      <c r="I1987" s="228"/>
      <c r="J1987" s="133"/>
      <c r="K1987" s="81">
        <f t="shared" si="32"/>
        <v>5000000</v>
      </c>
      <c r="L1987" s="399" t="s">
        <v>2889</v>
      </c>
    </row>
    <row r="1988" spans="1:23" ht="51" x14ac:dyDescent="0.35">
      <c r="A1988" s="54">
        <v>23020103</v>
      </c>
      <c r="B1988" s="436" t="s">
        <v>2891</v>
      </c>
      <c r="C1988" s="54">
        <v>70435</v>
      </c>
      <c r="D1988" s="75">
        <v>140000010104</v>
      </c>
      <c r="E1988" s="56">
        <v>3101</v>
      </c>
      <c r="F1988" s="54">
        <v>10712100</v>
      </c>
      <c r="G1988" s="57" t="s">
        <v>1759</v>
      </c>
      <c r="H1988" s="58">
        <v>2500000</v>
      </c>
      <c r="I1988" s="221"/>
      <c r="J1988" s="87"/>
      <c r="K1988" s="58">
        <f t="shared" si="32"/>
        <v>2500000</v>
      </c>
      <c r="L1988" s="400" t="s">
        <v>2889</v>
      </c>
    </row>
    <row r="1989" spans="1:23" ht="51" x14ac:dyDescent="0.35">
      <c r="A1989" s="54">
        <v>23020103</v>
      </c>
      <c r="B1989" s="436" t="s">
        <v>2891</v>
      </c>
      <c r="C1989" s="54">
        <v>70435</v>
      </c>
      <c r="D1989" s="75">
        <v>140000010104</v>
      </c>
      <c r="E1989" s="56">
        <v>3101</v>
      </c>
      <c r="F1989" s="54">
        <v>10712103</v>
      </c>
      <c r="G1989" s="57" t="s">
        <v>1760</v>
      </c>
      <c r="H1989" s="58">
        <v>1000000</v>
      </c>
      <c r="I1989" s="221"/>
      <c r="J1989" s="87"/>
      <c r="K1989" s="58">
        <f t="shared" si="32"/>
        <v>1000000</v>
      </c>
      <c r="L1989" s="400" t="s">
        <v>2889</v>
      </c>
    </row>
    <row r="1990" spans="1:23" ht="51" x14ac:dyDescent="0.35">
      <c r="A1990" s="54">
        <v>23020103</v>
      </c>
      <c r="B1990" s="436" t="s">
        <v>2891</v>
      </c>
      <c r="C1990" s="54">
        <v>70435</v>
      </c>
      <c r="D1990" s="75">
        <v>140000010104</v>
      </c>
      <c r="E1990" s="56">
        <v>3101</v>
      </c>
      <c r="F1990" s="54">
        <v>10731600</v>
      </c>
      <c r="G1990" s="57" t="s">
        <v>1761</v>
      </c>
      <c r="H1990" s="58">
        <v>1000000</v>
      </c>
      <c r="I1990" s="221"/>
      <c r="J1990" s="87"/>
      <c r="K1990" s="58">
        <f t="shared" si="32"/>
        <v>1000000</v>
      </c>
      <c r="L1990" s="400" t="s">
        <v>2889</v>
      </c>
    </row>
    <row r="1991" spans="1:23" ht="76.5" x14ac:dyDescent="0.35">
      <c r="A1991" s="54">
        <v>23020103</v>
      </c>
      <c r="B1991" s="436" t="s">
        <v>2891</v>
      </c>
      <c r="C1991" s="54">
        <v>70435</v>
      </c>
      <c r="D1991" s="75">
        <v>140000010104</v>
      </c>
      <c r="E1991" s="56">
        <v>3101</v>
      </c>
      <c r="F1991" s="54">
        <v>10730100</v>
      </c>
      <c r="G1991" s="57" t="s">
        <v>1762</v>
      </c>
      <c r="H1991" s="58">
        <v>1000000</v>
      </c>
      <c r="I1991" s="221"/>
      <c r="J1991" s="87"/>
      <c r="K1991" s="58">
        <f t="shared" si="32"/>
        <v>1000000</v>
      </c>
      <c r="L1991" s="400" t="s">
        <v>2889</v>
      </c>
    </row>
    <row r="1992" spans="1:23" ht="51" x14ac:dyDescent="0.35">
      <c r="A1992" s="155">
        <v>23020103</v>
      </c>
      <c r="B1992" s="436" t="s">
        <v>2891</v>
      </c>
      <c r="C1992" s="155">
        <v>70435</v>
      </c>
      <c r="D1992" s="156">
        <v>140000010104</v>
      </c>
      <c r="E1992" s="157">
        <v>3101</v>
      </c>
      <c r="F1992" s="155">
        <v>10721300</v>
      </c>
      <c r="G1992" s="158" t="s">
        <v>1763</v>
      </c>
      <c r="H1992" s="116">
        <v>1950000</v>
      </c>
      <c r="I1992" s="221"/>
      <c r="J1992" s="159">
        <v>150000000</v>
      </c>
      <c r="K1992" s="116">
        <f t="shared" si="32"/>
        <v>151950000</v>
      </c>
      <c r="L1992" s="405" t="s">
        <v>2647</v>
      </c>
      <c r="M1992" s="151"/>
      <c r="N1992" s="151"/>
      <c r="O1992" s="151"/>
      <c r="P1992" s="151"/>
      <c r="Q1992" s="151"/>
      <c r="R1992" s="151"/>
      <c r="S1992" s="151"/>
      <c r="T1992" s="151"/>
      <c r="U1992" s="151"/>
      <c r="V1992" s="151"/>
      <c r="W1992" s="151"/>
    </row>
    <row r="1993" spans="1:23" ht="76.5" x14ac:dyDescent="0.35">
      <c r="A1993" s="155">
        <v>23020103</v>
      </c>
      <c r="B1993" s="436" t="s">
        <v>2891</v>
      </c>
      <c r="C1993" s="155">
        <v>70435</v>
      </c>
      <c r="D1993" s="156">
        <v>140000010104</v>
      </c>
      <c r="E1993" s="157">
        <v>3101</v>
      </c>
      <c r="F1993" s="155">
        <v>10721300</v>
      </c>
      <c r="G1993" s="158" t="s">
        <v>2722</v>
      </c>
      <c r="H1993" s="116">
        <v>1000000</v>
      </c>
      <c r="I1993" s="221"/>
      <c r="J1993" s="159">
        <v>150000000</v>
      </c>
      <c r="K1993" s="116">
        <f t="shared" si="32"/>
        <v>151000000</v>
      </c>
      <c r="L1993" s="405" t="s">
        <v>2647</v>
      </c>
      <c r="M1993" s="151"/>
      <c r="N1993" s="151"/>
      <c r="O1993" s="151"/>
      <c r="P1993" s="151"/>
      <c r="Q1993" s="151"/>
      <c r="R1993" s="151"/>
      <c r="S1993" s="151"/>
      <c r="T1993" s="151"/>
      <c r="U1993" s="151"/>
      <c r="V1993" s="151"/>
      <c r="W1993" s="151"/>
    </row>
    <row r="1994" spans="1:23" ht="76.5" x14ac:dyDescent="0.35">
      <c r="A1994" s="54">
        <v>23020103</v>
      </c>
      <c r="B1994" s="436" t="s">
        <v>2891</v>
      </c>
      <c r="C1994" s="54">
        <v>70435</v>
      </c>
      <c r="D1994" s="75">
        <v>140000010104</v>
      </c>
      <c r="E1994" s="56">
        <v>3101</v>
      </c>
      <c r="F1994" s="54">
        <v>10721300</v>
      </c>
      <c r="G1994" s="57" t="s">
        <v>1764</v>
      </c>
      <c r="H1994" s="58">
        <v>1000000</v>
      </c>
      <c r="I1994" s="221"/>
      <c r="J1994" s="87"/>
      <c r="K1994" s="58">
        <f t="shared" si="32"/>
        <v>1000000</v>
      </c>
      <c r="L1994" s="400" t="s">
        <v>2889</v>
      </c>
    </row>
    <row r="1995" spans="1:23" ht="51" x14ac:dyDescent="0.35">
      <c r="A1995" s="54">
        <v>23020103</v>
      </c>
      <c r="B1995" s="436" t="s">
        <v>2891</v>
      </c>
      <c r="C1995" s="54">
        <v>70435</v>
      </c>
      <c r="D1995" s="75">
        <v>140000010104</v>
      </c>
      <c r="E1995" s="56">
        <v>3101</v>
      </c>
      <c r="F1995" s="54">
        <v>10712300</v>
      </c>
      <c r="G1995" s="57" t="s">
        <v>1765</v>
      </c>
      <c r="H1995" s="58">
        <v>1000000</v>
      </c>
      <c r="I1995" s="221"/>
      <c r="J1995" s="87"/>
      <c r="K1995" s="58">
        <f t="shared" si="32"/>
        <v>1000000</v>
      </c>
      <c r="L1995" s="400" t="s">
        <v>2889</v>
      </c>
    </row>
    <row r="1996" spans="1:23" ht="76.5" x14ac:dyDescent="0.35">
      <c r="A1996" s="54">
        <v>23020103</v>
      </c>
      <c r="B1996" s="436" t="s">
        <v>2891</v>
      </c>
      <c r="C1996" s="54">
        <v>70435</v>
      </c>
      <c r="D1996" s="75">
        <v>140000010104</v>
      </c>
      <c r="E1996" s="56">
        <v>3101</v>
      </c>
      <c r="F1996" s="54">
        <v>10712300</v>
      </c>
      <c r="G1996" s="57" t="s">
        <v>1766</v>
      </c>
      <c r="H1996" s="58"/>
      <c r="I1996" s="221"/>
      <c r="J1996" s="87"/>
      <c r="K1996" s="87">
        <f t="shared" si="32"/>
        <v>0</v>
      </c>
      <c r="L1996" s="400" t="s">
        <v>2889</v>
      </c>
    </row>
    <row r="1997" spans="1:23" ht="51" x14ac:dyDescent="0.35">
      <c r="A1997" s="54">
        <v>23020103</v>
      </c>
      <c r="B1997" s="436" t="s">
        <v>2891</v>
      </c>
      <c r="C1997" s="54">
        <v>70435</v>
      </c>
      <c r="D1997" s="75">
        <v>140000010104</v>
      </c>
      <c r="E1997" s="56">
        <v>3101</v>
      </c>
      <c r="F1997" s="54">
        <v>10712100</v>
      </c>
      <c r="G1997" s="57" t="s">
        <v>1767</v>
      </c>
      <c r="H1997" s="58">
        <v>1000000</v>
      </c>
      <c r="I1997" s="221"/>
      <c r="J1997" s="87"/>
      <c r="K1997" s="58">
        <f t="shared" si="32"/>
        <v>1000000</v>
      </c>
      <c r="L1997" s="400" t="s">
        <v>2889</v>
      </c>
    </row>
    <row r="1998" spans="1:23" ht="51" x14ac:dyDescent="0.35">
      <c r="A1998" s="54">
        <v>23020103</v>
      </c>
      <c r="B1998" s="436" t="s">
        <v>2891</v>
      </c>
      <c r="C1998" s="54">
        <v>70435</v>
      </c>
      <c r="D1998" s="75">
        <v>140000010104</v>
      </c>
      <c r="E1998" s="56">
        <v>3101</v>
      </c>
      <c r="F1998" s="54">
        <v>10712100</v>
      </c>
      <c r="G1998" s="57" t="s">
        <v>1768</v>
      </c>
      <c r="H1998" s="58">
        <v>1000000</v>
      </c>
      <c r="I1998" s="221"/>
      <c r="J1998" s="87"/>
      <c r="K1998" s="58">
        <f t="shared" si="32"/>
        <v>1000000</v>
      </c>
      <c r="L1998" s="400" t="s">
        <v>2889</v>
      </c>
    </row>
    <row r="1999" spans="1:23" ht="51" x14ac:dyDescent="0.35">
      <c r="A1999" s="54">
        <v>23020103</v>
      </c>
      <c r="B1999" s="436" t="s">
        <v>2891</v>
      </c>
      <c r="C1999" s="54">
        <v>70435</v>
      </c>
      <c r="D1999" s="75">
        <v>140000010104</v>
      </c>
      <c r="E1999" s="56">
        <v>3101</v>
      </c>
      <c r="F1999" s="54">
        <v>10721300</v>
      </c>
      <c r="G1999" s="57" t="s">
        <v>1769</v>
      </c>
      <c r="H1999" s="58">
        <v>1000000</v>
      </c>
      <c r="I1999" s="221"/>
      <c r="J1999" s="87"/>
      <c r="K1999" s="58">
        <f t="shared" si="32"/>
        <v>1000000</v>
      </c>
      <c r="L1999" s="400" t="s">
        <v>2889</v>
      </c>
    </row>
    <row r="2000" spans="1:23" ht="51" x14ac:dyDescent="0.35">
      <c r="A2000" s="54">
        <v>23020103</v>
      </c>
      <c r="B2000" s="436" t="s">
        <v>2891</v>
      </c>
      <c r="C2000" s="54">
        <v>70435</v>
      </c>
      <c r="D2000" s="75">
        <v>140000010104</v>
      </c>
      <c r="E2000" s="56">
        <v>3101</v>
      </c>
      <c r="F2000" s="54">
        <v>10711100</v>
      </c>
      <c r="G2000" s="57" t="s">
        <v>1770</v>
      </c>
      <c r="H2000" s="58">
        <v>1000000</v>
      </c>
      <c r="I2000" s="221"/>
      <c r="J2000" s="87"/>
      <c r="K2000" s="58">
        <f t="shared" ref="K2000:K2063" si="33">SUM(H2000,J2000)</f>
        <v>1000000</v>
      </c>
      <c r="L2000" s="400" t="s">
        <v>2889</v>
      </c>
    </row>
    <row r="2001" spans="1:12" ht="51" x14ac:dyDescent="0.35">
      <c r="A2001" s="54">
        <v>23020103</v>
      </c>
      <c r="B2001" s="436" t="s">
        <v>2891</v>
      </c>
      <c r="C2001" s="54">
        <v>70435</v>
      </c>
      <c r="D2001" s="75">
        <v>140000010104</v>
      </c>
      <c r="E2001" s="56">
        <v>3101</v>
      </c>
      <c r="F2001" s="54">
        <v>10731900</v>
      </c>
      <c r="G2001" s="57" t="s">
        <v>1771</v>
      </c>
      <c r="H2001" s="58">
        <v>1000000</v>
      </c>
      <c r="I2001" s="221"/>
      <c r="J2001" s="87"/>
      <c r="K2001" s="58">
        <f t="shared" si="33"/>
        <v>1000000</v>
      </c>
      <c r="L2001" s="400" t="s">
        <v>2889</v>
      </c>
    </row>
    <row r="2002" spans="1:12" ht="153" x14ac:dyDescent="0.35">
      <c r="A2002" s="54">
        <v>23020103</v>
      </c>
      <c r="B2002" s="436" t="s">
        <v>2891</v>
      </c>
      <c r="C2002" s="54">
        <v>70435</v>
      </c>
      <c r="D2002" s="75">
        <v>140000010104</v>
      </c>
      <c r="E2002" s="56">
        <v>3101</v>
      </c>
      <c r="F2002" s="54">
        <v>10731900</v>
      </c>
      <c r="G2002" s="57" t="s">
        <v>1772</v>
      </c>
      <c r="H2002" s="58">
        <v>1000000</v>
      </c>
      <c r="I2002" s="221"/>
      <c r="J2002" s="87"/>
      <c r="K2002" s="58">
        <f t="shared" si="33"/>
        <v>1000000</v>
      </c>
      <c r="L2002" s="400" t="s">
        <v>2889</v>
      </c>
    </row>
    <row r="2003" spans="1:12" ht="51" x14ac:dyDescent="0.35">
      <c r="A2003" s="78">
        <v>23020103</v>
      </c>
      <c r="B2003" s="436" t="s">
        <v>2891</v>
      </c>
      <c r="C2003" s="78">
        <v>70435</v>
      </c>
      <c r="D2003" s="79">
        <v>140000010104</v>
      </c>
      <c r="E2003" s="80">
        <v>3101</v>
      </c>
      <c r="F2003" s="78">
        <v>10711100</v>
      </c>
      <c r="G2003" s="129" t="s">
        <v>1773</v>
      </c>
      <c r="H2003" s="81">
        <v>1000000</v>
      </c>
      <c r="I2003" s="228"/>
      <c r="J2003" s="133"/>
      <c r="K2003" s="81">
        <f t="shared" si="33"/>
        <v>1000000</v>
      </c>
      <c r="L2003" s="399" t="s">
        <v>2889</v>
      </c>
    </row>
    <row r="2004" spans="1:12" ht="76.5" x14ac:dyDescent="0.35">
      <c r="A2004" s="54">
        <v>23020103</v>
      </c>
      <c r="B2004" s="436" t="s">
        <v>2891</v>
      </c>
      <c r="C2004" s="54">
        <v>70435</v>
      </c>
      <c r="D2004" s="75">
        <v>140000010104</v>
      </c>
      <c r="E2004" s="56">
        <v>3101</v>
      </c>
      <c r="F2004" s="54">
        <v>10731400</v>
      </c>
      <c r="G2004" s="57" t="s">
        <v>1774</v>
      </c>
      <c r="H2004" s="58">
        <v>1000000</v>
      </c>
      <c r="I2004" s="221"/>
      <c r="J2004" s="87"/>
      <c r="K2004" s="58">
        <f t="shared" si="33"/>
        <v>1000000</v>
      </c>
      <c r="L2004" s="400" t="s">
        <v>2889</v>
      </c>
    </row>
    <row r="2005" spans="1:12" ht="51" x14ac:dyDescent="0.35">
      <c r="A2005" s="54">
        <v>23020103</v>
      </c>
      <c r="B2005" s="436" t="s">
        <v>2891</v>
      </c>
      <c r="C2005" s="54">
        <v>70435</v>
      </c>
      <c r="D2005" s="75">
        <v>140000010104</v>
      </c>
      <c r="E2005" s="56">
        <v>3101</v>
      </c>
      <c r="F2005" s="54">
        <v>10712300</v>
      </c>
      <c r="G2005" s="57" t="s">
        <v>1775</v>
      </c>
      <c r="H2005" s="58">
        <v>1000000</v>
      </c>
      <c r="I2005" s="221"/>
      <c r="J2005" s="87"/>
      <c r="K2005" s="58">
        <f t="shared" si="33"/>
        <v>1000000</v>
      </c>
      <c r="L2005" s="400" t="s">
        <v>2889</v>
      </c>
    </row>
    <row r="2006" spans="1:12" ht="76.5" x14ac:dyDescent="0.35">
      <c r="A2006" s="54">
        <v>23020103</v>
      </c>
      <c r="B2006" s="436" t="s">
        <v>2891</v>
      </c>
      <c r="C2006" s="54">
        <v>70435</v>
      </c>
      <c r="D2006" s="75">
        <v>140000010104</v>
      </c>
      <c r="E2006" s="56">
        <v>3101</v>
      </c>
      <c r="F2006" s="54">
        <v>10712100</v>
      </c>
      <c r="G2006" s="57" t="s">
        <v>1776</v>
      </c>
      <c r="H2006" s="58">
        <v>1000000</v>
      </c>
      <c r="I2006" s="221"/>
      <c r="J2006" s="87"/>
      <c r="K2006" s="58">
        <f t="shared" si="33"/>
        <v>1000000</v>
      </c>
      <c r="L2006" s="400" t="s">
        <v>2889</v>
      </c>
    </row>
    <row r="2007" spans="1:12" ht="76.5" x14ac:dyDescent="0.35">
      <c r="A2007" s="54">
        <v>23020103</v>
      </c>
      <c r="B2007" s="436" t="s">
        <v>2891</v>
      </c>
      <c r="C2007" s="54">
        <v>70435</v>
      </c>
      <c r="D2007" s="75">
        <v>140000010104</v>
      </c>
      <c r="E2007" s="56">
        <v>3101</v>
      </c>
      <c r="F2007" s="54">
        <v>10731900</v>
      </c>
      <c r="G2007" s="86" t="s">
        <v>2071</v>
      </c>
      <c r="H2007" s="58">
        <v>1000000</v>
      </c>
      <c r="I2007" s="221"/>
      <c r="J2007" s="87"/>
      <c r="K2007" s="58">
        <f t="shared" si="33"/>
        <v>1000000</v>
      </c>
      <c r="L2007" s="400" t="s">
        <v>2889</v>
      </c>
    </row>
    <row r="2008" spans="1:12" ht="76.5" x14ac:dyDescent="0.35">
      <c r="A2008" s="54">
        <v>23020103</v>
      </c>
      <c r="B2008" s="436" t="s">
        <v>2891</v>
      </c>
      <c r="C2008" s="54">
        <v>70435</v>
      </c>
      <c r="D2008" s="75">
        <v>140000010104</v>
      </c>
      <c r="E2008" s="56">
        <v>3101</v>
      </c>
      <c r="F2008" s="54">
        <v>10721300</v>
      </c>
      <c r="G2008" s="57" t="s">
        <v>1777</v>
      </c>
      <c r="H2008" s="58">
        <v>1000000</v>
      </c>
      <c r="I2008" s="221"/>
      <c r="J2008" s="87"/>
      <c r="K2008" s="58">
        <f t="shared" si="33"/>
        <v>1000000</v>
      </c>
      <c r="L2008" s="400" t="s">
        <v>2889</v>
      </c>
    </row>
    <row r="2009" spans="1:12" ht="76.5" x14ac:dyDescent="0.35">
      <c r="A2009" s="54">
        <v>23020103</v>
      </c>
      <c r="B2009" s="436" t="s">
        <v>2891</v>
      </c>
      <c r="C2009" s="54">
        <v>70435</v>
      </c>
      <c r="D2009" s="75">
        <v>140000010104</v>
      </c>
      <c r="E2009" s="56">
        <v>3101</v>
      </c>
      <c r="F2009" s="54">
        <v>10731500</v>
      </c>
      <c r="G2009" s="57" t="s">
        <v>1778</v>
      </c>
      <c r="H2009" s="58">
        <v>1000000</v>
      </c>
      <c r="I2009" s="221"/>
      <c r="J2009" s="87"/>
      <c r="K2009" s="58">
        <f t="shared" si="33"/>
        <v>1000000</v>
      </c>
      <c r="L2009" s="400" t="s">
        <v>2889</v>
      </c>
    </row>
    <row r="2010" spans="1:12" ht="51" x14ac:dyDescent="0.35">
      <c r="A2010" s="54">
        <v>23020103</v>
      </c>
      <c r="B2010" s="436" t="s">
        <v>2891</v>
      </c>
      <c r="C2010" s="54">
        <v>70435</v>
      </c>
      <c r="D2010" s="75">
        <v>140000010104</v>
      </c>
      <c r="E2010" s="56">
        <v>3101</v>
      </c>
      <c r="F2010" s="54">
        <v>10721300</v>
      </c>
      <c r="G2010" s="57" t="s">
        <v>1779</v>
      </c>
      <c r="H2010" s="58">
        <v>2500000</v>
      </c>
      <c r="I2010" s="221"/>
      <c r="J2010" s="87"/>
      <c r="K2010" s="58">
        <f t="shared" si="33"/>
        <v>2500000</v>
      </c>
      <c r="L2010" s="400" t="s">
        <v>2889</v>
      </c>
    </row>
    <row r="2011" spans="1:12" ht="76.5" x14ac:dyDescent="0.35">
      <c r="A2011" s="54">
        <v>23020103</v>
      </c>
      <c r="B2011" s="436" t="s">
        <v>2891</v>
      </c>
      <c r="C2011" s="54">
        <v>70435</v>
      </c>
      <c r="D2011" s="75">
        <v>140000010104</v>
      </c>
      <c r="E2011" s="56">
        <v>3101</v>
      </c>
      <c r="F2011" s="54">
        <v>10721300</v>
      </c>
      <c r="G2011" s="57" t="s">
        <v>1780</v>
      </c>
      <c r="H2011" s="58">
        <v>2500000</v>
      </c>
      <c r="I2011" s="221"/>
      <c r="J2011" s="87"/>
      <c r="K2011" s="58">
        <f t="shared" si="33"/>
        <v>2500000</v>
      </c>
      <c r="L2011" s="400" t="s">
        <v>2889</v>
      </c>
    </row>
    <row r="2012" spans="1:12" ht="51" x14ac:dyDescent="0.35">
      <c r="A2012" s="54">
        <v>23020103</v>
      </c>
      <c r="B2012" s="436" t="s">
        <v>2891</v>
      </c>
      <c r="C2012" s="54">
        <v>70435</v>
      </c>
      <c r="D2012" s="75">
        <v>140000010104</v>
      </c>
      <c r="E2012" s="56">
        <v>3101</v>
      </c>
      <c r="F2012" s="54">
        <v>10731600</v>
      </c>
      <c r="G2012" s="57" t="s">
        <v>1781</v>
      </c>
      <c r="H2012" s="58">
        <v>2500000</v>
      </c>
      <c r="I2012" s="221"/>
      <c r="J2012" s="87"/>
      <c r="K2012" s="58">
        <f t="shared" si="33"/>
        <v>2500000</v>
      </c>
      <c r="L2012" s="400" t="s">
        <v>2889</v>
      </c>
    </row>
    <row r="2013" spans="1:12" ht="76.5" x14ac:dyDescent="0.35">
      <c r="A2013" s="54">
        <v>23020103</v>
      </c>
      <c r="B2013" s="436" t="s">
        <v>2891</v>
      </c>
      <c r="C2013" s="54">
        <v>70435</v>
      </c>
      <c r="D2013" s="75">
        <v>140000010104</v>
      </c>
      <c r="E2013" s="56">
        <v>3101</v>
      </c>
      <c r="F2013" s="54">
        <v>10720400</v>
      </c>
      <c r="G2013" s="57" t="s">
        <v>1782</v>
      </c>
      <c r="H2013" s="58">
        <v>2671743</v>
      </c>
      <c r="I2013" s="221"/>
      <c r="J2013" s="58"/>
      <c r="K2013" s="58">
        <f t="shared" si="33"/>
        <v>2671743</v>
      </c>
      <c r="L2013" s="400" t="s">
        <v>2889</v>
      </c>
    </row>
    <row r="2014" spans="1:12" ht="76.5" x14ac:dyDescent="0.35">
      <c r="A2014" s="54">
        <v>23020103</v>
      </c>
      <c r="B2014" s="436" t="s">
        <v>2891</v>
      </c>
      <c r="C2014" s="54">
        <v>70435</v>
      </c>
      <c r="D2014" s="75">
        <v>140000010104</v>
      </c>
      <c r="E2014" s="56">
        <v>3101</v>
      </c>
      <c r="F2014" s="54">
        <v>10720400</v>
      </c>
      <c r="G2014" s="57" t="s">
        <v>1783</v>
      </c>
      <c r="H2014" s="58">
        <v>2500000</v>
      </c>
      <c r="I2014" s="221"/>
      <c r="J2014" s="87"/>
      <c r="K2014" s="58">
        <f t="shared" si="33"/>
        <v>2500000</v>
      </c>
      <c r="L2014" s="400" t="s">
        <v>2889</v>
      </c>
    </row>
    <row r="2015" spans="1:12" ht="76.5" x14ac:dyDescent="0.35">
      <c r="A2015" s="54">
        <v>23020103</v>
      </c>
      <c r="B2015" s="436" t="s">
        <v>2891</v>
      </c>
      <c r="C2015" s="54">
        <v>70435</v>
      </c>
      <c r="D2015" s="75">
        <v>140000010104</v>
      </c>
      <c r="E2015" s="56">
        <v>3101</v>
      </c>
      <c r="F2015" s="54">
        <v>10720400</v>
      </c>
      <c r="G2015" s="57" t="s">
        <v>1784</v>
      </c>
      <c r="H2015" s="58">
        <v>2500000</v>
      </c>
      <c r="I2015" s="221"/>
      <c r="J2015" s="87"/>
      <c r="K2015" s="58">
        <f t="shared" si="33"/>
        <v>2500000</v>
      </c>
      <c r="L2015" s="400" t="s">
        <v>2889</v>
      </c>
    </row>
    <row r="2016" spans="1:12" ht="76.5" x14ac:dyDescent="0.35">
      <c r="A2016" s="54">
        <v>23020103</v>
      </c>
      <c r="B2016" s="436" t="s">
        <v>2891</v>
      </c>
      <c r="C2016" s="54">
        <v>70435</v>
      </c>
      <c r="D2016" s="75">
        <v>140000010104</v>
      </c>
      <c r="E2016" s="56">
        <v>3101</v>
      </c>
      <c r="F2016" s="54">
        <v>10720400</v>
      </c>
      <c r="G2016" s="86" t="s">
        <v>2072</v>
      </c>
      <c r="H2016" s="58">
        <v>2500000</v>
      </c>
      <c r="I2016" s="221"/>
      <c r="J2016" s="87"/>
      <c r="K2016" s="58">
        <f t="shared" si="33"/>
        <v>2500000</v>
      </c>
      <c r="L2016" s="400" t="s">
        <v>2889</v>
      </c>
    </row>
    <row r="2017" spans="1:23" ht="76.5" x14ac:dyDescent="0.35">
      <c r="A2017" s="54">
        <v>23020103</v>
      </c>
      <c r="B2017" s="436" t="s">
        <v>2891</v>
      </c>
      <c r="C2017" s="54">
        <v>70435</v>
      </c>
      <c r="D2017" s="75">
        <v>140000010104</v>
      </c>
      <c r="E2017" s="56">
        <v>3101</v>
      </c>
      <c r="F2017" s="54">
        <v>10720400</v>
      </c>
      <c r="G2017" s="57" t="s">
        <v>1785</v>
      </c>
      <c r="H2017" s="58">
        <v>2500000</v>
      </c>
      <c r="I2017" s="221"/>
      <c r="J2017" s="87"/>
      <c r="K2017" s="58">
        <f t="shared" si="33"/>
        <v>2500000</v>
      </c>
      <c r="L2017" s="400" t="s">
        <v>2889</v>
      </c>
    </row>
    <row r="2018" spans="1:23" ht="51" x14ac:dyDescent="0.35">
      <c r="A2018" s="78">
        <v>23020103</v>
      </c>
      <c r="B2018" s="436" t="s">
        <v>2891</v>
      </c>
      <c r="C2018" s="78">
        <v>70435</v>
      </c>
      <c r="D2018" s="79">
        <v>140000010104</v>
      </c>
      <c r="E2018" s="80">
        <v>3101</v>
      </c>
      <c r="F2018" s="78">
        <v>10721300</v>
      </c>
      <c r="G2018" s="129" t="s">
        <v>1786</v>
      </c>
      <c r="H2018" s="81">
        <v>2500000</v>
      </c>
      <c r="I2018" s="228"/>
      <c r="J2018" s="133"/>
      <c r="K2018" s="81">
        <f t="shared" si="33"/>
        <v>2500000</v>
      </c>
      <c r="L2018" s="399" t="s">
        <v>2889</v>
      </c>
    </row>
    <row r="2019" spans="1:23" ht="51" x14ac:dyDescent="0.35">
      <c r="A2019" s="54">
        <v>23020103</v>
      </c>
      <c r="B2019" s="436" t="s">
        <v>2891</v>
      </c>
      <c r="C2019" s="54">
        <v>70435</v>
      </c>
      <c r="D2019" s="75">
        <v>140000010104</v>
      </c>
      <c r="E2019" s="56">
        <v>3101</v>
      </c>
      <c r="F2019" s="54">
        <v>10720500</v>
      </c>
      <c r="G2019" s="86" t="s">
        <v>2073</v>
      </c>
      <c r="H2019" s="58">
        <v>2500000</v>
      </c>
      <c r="I2019" s="221"/>
      <c r="J2019" s="87"/>
      <c r="K2019" s="58">
        <f t="shared" si="33"/>
        <v>2500000</v>
      </c>
      <c r="L2019" s="400" t="s">
        <v>2889</v>
      </c>
    </row>
    <row r="2020" spans="1:23" ht="51" x14ac:dyDescent="0.35">
      <c r="A2020" s="54">
        <v>23020103</v>
      </c>
      <c r="B2020" s="436" t="s">
        <v>2891</v>
      </c>
      <c r="C2020" s="54">
        <v>70435</v>
      </c>
      <c r="D2020" s="75">
        <v>140000010104</v>
      </c>
      <c r="E2020" s="56">
        <v>3101</v>
      </c>
      <c r="F2020" s="54">
        <v>10720400</v>
      </c>
      <c r="G2020" s="57" t="s">
        <v>1787</v>
      </c>
      <c r="H2020" s="58">
        <v>7500000</v>
      </c>
      <c r="I2020" s="221"/>
      <c r="J2020" s="87">
        <v>-2500000</v>
      </c>
      <c r="K2020" s="58">
        <f t="shared" si="33"/>
        <v>5000000</v>
      </c>
      <c r="L2020" s="400" t="s">
        <v>2889</v>
      </c>
    </row>
    <row r="2021" spans="1:23" ht="51" x14ac:dyDescent="0.35">
      <c r="A2021" s="54">
        <v>23020103</v>
      </c>
      <c r="B2021" s="436" t="s">
        <v>2891</v>
      </c>
      <c r="C2021" s="54">
        <v>70435</v>
      </c>
      <c r="D2021" s="75">
        <v>140000010104</v>
      </c>
      <c r="E2021" s="56">
        <v>3101</v>
      </c>
      <c r="F2021" s="54">
        <v>10720700</v>
      </c>
      <c r="G2021" s="57" t="s">
        <v>1788</v>
      </c>
      <c r="H2021" s="58">
        <v>2500000</v>
      </c>
      <c r="I2021" s="221"/>
      <c r="J2021" s="87"/>
      <c r="K2021" s="58">
        <f t="shared" si="33"/>
        <v>2500000</v>
      </c>
      <c r="L2021" s="400" t="s">
        <v>2889</v>
      </c>
    </row>
    <row r="2022" spans="1:23" s="151" customFormat="1" ht="51" x14ac:dyDescent="0.35">
      <c r="A2022" s="54">
        <v>23020103</v>
      </c>
      <c r="B2022" s="436" t="s">
        <v>2891</v>
      </c>
      <c r="C2022" s="54">
        <v>70435</v>
      </c>
      <c r="D2022" s="75">
        <v>140000010104</v>
      </c>
      <c r="E2022" s="56">
        <v>3101</v>
      </c>
      <c r="F2022" s="54">
        <v>10720700</v>
      </c>
      <c r="G2022" s="57" t="s">
        <v>1789</v>
      </c>
      <c r="H2022" s="58">
        <v>2500000</v>
      </c>
      <c r="I2022" s="221"/>
      <c r="J2022" s="87"/>
      <c r="K2022" s="58">
        <f t="shared" si="33"/>
        <v>2500000</v>
      </c>
      <c r="L2022" s="400" t="s">
        <v>2889</v>
      </c>
      <c r="M2022" s="42"/>
      <c r="N2022" s="42"/>
      <c r="O2022" s="42"/>
      <c r="P2022" s="42"/>
      <c r="Q2022" s="42"/>
      <c r="R2022" s="42"/>
      <c r="S2022" s="42"/>
      <c r="T2022" s="42"/>
      <c r="U2022" s="42"/>
      <c r="V2022" s="42"/>
      <c r="W2022" s="42"/>
    </row>
    <row r="2023" spans="1:23" ht="76.5" x14ac:dyDescent="0.35">
      <c r="A2023" s="54">
        <v>23020103</v>
      </c>
      <c r="B2023" s="436" t="s">
        <v>2891</v>
      </c>
      <c r="C2023" s="54">
        <v>70435</v>
      </c>
      <c r="D2023" s="75">
        <v>140000010104</v>
      </c>
      <c r="E2023" s="56">
        <v>3101</v>
      </c>
      <c r="F2023" s="54">
        <v>10722000</v>
      </c>
      <c r="G2023" s="86" t="s">
        <v>2074</v>
      </c>
      <c r="H2023" s="58">
        <v>2500000</v>
      </c>
      <c r="I2023" s="221"/>
      <c r="J2023" s="87"/>
      <c r="K2023" s="58">
        <f t="shared" si="33"/>
        <v>2500000</v>
      </c>
      <c r="L2023" s="400" t="s">
        <v>2889</v>
      </c>
    </row>
    <row r="2024" spans="1:23" ht="51" x14ac:dyDescent="0.35">
      <c r="A2024" s="54">
        <v>23020103</v>
      </c>
      <c r="B2024" s="436" t="s">
        <v>2891</v>
      </c>
      <c r="C2024" s="54">
        <v>70435</v>
      </c>
      <c r="D2024" s="75">
        <v>140000010104</v>
      </c>
      <c r="E2024" s="56">
        <v>3101</v>
      </c>
      <c r="F2024" s="54">
        <v>10722000</v>
      </c>
      <c r="G2024" s="57" t="s">
        <v>1790</v>
      </c>
      <c r="H2024" s="58">
        <v>2500000</v>
      </c>
      <c r="I2024" s="221"/>
      <c r="J2024" s="87"/>
      <c r="K2024" s="58">
        <f t="shared" si="33"/>
        <v>2500000</v>
      </c>
      <c r="L2024" s="400" t="s">
        <v>2889</v>
      </c>
    </row>
    <row r="2025" spans="1:23" ht="51" x14ac:dyDescent="0.35">
      <c r="A2025" s="54">
        <v>23020103</v>
      </c>
      <c r="B2025" s="436" t="s">
        <v>2891</v>
      </c>
      <c r="C2025" s="54">
        <v>70435</v>
      </c>
      <c r="D2025" s="75">
        <v>140000010104</v>
      </c>
      <c r="E2025" s="56">
        <v>3101</v>
      </c>
      <c r="F2025" s="54">
        <v>10722000</v>
      </c>
      <c r="G2025" s="57" t="s">
        <v>1791</v>
      </c>
      <c r="H2025" s="58">
        <v>2500000</v>
      </c>
      <c r="I2025" s="221"/>
      <c r="J2025" s="87"/>
      <c r="K2025" s="58">
        <f t="shared" si="33"/>
        <v>2500000</v>
      </c>
      <c r="L2025" s="400" t="s">
        <v>2889</v>
      </c>
    </row>
    <row r="2026" spans="1:23" ht="51" x14ac:dyDescent="0.35">
      <c r="A2026" s="54">
        <v>23020103</v>
      </c>
      <c r="B2026" s="436" t="s">
        <v>2891</v>
      </c>
      <c r="C2026" s="54">
        <v>70435</v>
      </c>
      <c r="D2026" s="75">
        <v>140000010104</v>
      </c>
      <c r="E2026" s="56">
        <v>3101</v>
      </c>
      <c r="F2026" s="54">
        <v>10722000</v>
      </c>
      <c r="G2026" s="57" t="s">
        <v>1792</v>
      </c>
      <c r="H2026" s="58">
        <v>2500000</v>
      </c>
      <c r="I2026" s="221"/>
      <c r="J2026" s="87"/>
      <c r="K2026" s="58">
        <f t="shared" si="33"/>
        <v>2500000</v>
      </c>
      <c r="L2026" s="400" t="s">
        <v>2889</v>
      </c>
    </row>
    <row r="2027" spans="1:23" ht="76.5" x14ac:dyDescent="0.35">
      <c r="A2027" s="54">
        <v>23020103</v>
      </c>
      <c r="B2027" s="436" t="s">
        <v>2891</v>
      </c>
      <c r="C2027" s="54">
        <v>70435</v>
      </c>
      <c r="D2027" s="75">
        <v>140000010104</v>
      </c>
      <c r="E2027" s="56">
        <v>3101</v>
      </c>
      <c r="F2027" s="54">
        <v>10720400</v>
      </c>
      <c r="G2027" s="57" t="s">
        <v>1793</v>
      </c>
      <c r="H2027" s="58">
        <v>2500000</v>
      </c>
      <c r="I2027" s="221"/>
      <c r="J2027" s="87"/>
      <c r="K2027" s="58">
        <f t="shared" si="33"/>
        <v>2500000</v>
      </c>
      <c r="L2027" s="400" t="s">
        <v>2889</v>
      </c>
    </row>
    <row r="2028" spans="1:23" ht="51" x14ac:dyDescent="0.35">
      <c r="A2028" s="54">
        <v>23020103</v>
      </c>
      <c r="B2028" s="436" t="s">
        <v>2891</v>
      </c>
      <c r="C2028" s="54">
        <v>70435</v>
      </c>
      <c r="D2028" s="75">
        <v>140000010104</v>
      </c>
      <c r="E2028" s="56">
        <v>3101</v>
      </c>
      <c r="F2028" s="54">
        <v>10731800</v>
      </c>
      <c r="G2028" s="57" t="s">
        <v>1794</v>
      </c>
      <c r="H2028" s="58">
        <v>2500000</v>
      </c>
      <c r="I2028" s="221"/>
      <c r="J2028" s="87"/>
      <c r="K2028" s="58">
        <f t="shared" si="33"/>
        <v>2500000</v>
      </c>
      <c r="L2028" s="400" t="s">
        <v>2889</v>
      </c>
    </row>
    <row r="2029" spans="1:23" ht="51" x14ac:dyDescent="0.35">
      <c r="A2029" s="54">
        <v>23020103</v>
      </c>
      <c r="B2029" s="436" t="s">
        <v>2891</v>
      </c>
      <c r="C2029" s="54">
        <v>70435</v>
      </c>
      <c r="D2029" s="75">
        <v>140000010104</v>
      </c>
      <c r="E2029" s="56">
        <v>3101</v>
      </c>
      <c r="F2029" s="54">
        <v>10721300</v>
      </c>
      <c r="G2029" s="57" t="s">
        <v>1795</v>
      </c>
      <c r="H2029" s="58">
        <v>2500000</v>
      </c>
      <c r="I2029" s="221"/>
      <c r="J2029" s="87"/>
      <c r="K2029" s="58">
        <f t="shared" si="33"/>
        <v>2500000</v>
      </c>
      <c r="L2029" s="400" t="s">
        <v>2889</v>
      </c>
    </row>
    <row r="2030" spans="1:23" ht="51" x14ac:dyDescent="0.35">
      <c r="A2030" s="54">
        <v>23020103</v>
      </c>
      <c r="B2030" s="436" t="s">
        <v>2891</v>
      </c>
      <c r="C2030" s="54">
        <v>70435</v>
      </c>
      <c r="D2030" s="75">
        <v>140000010104</v>
      </c>
      <c r="E2030" s="56">
        <v>3101</v>
      </c>
      <c r="F2030" s="54">
        <v>10721300</v>
      </c>
      <c r="G2030" s="57" t="s">
        <v>1796</v>
      </c>
      <c r="H2030" s="58">
        <v>2500000</v>
      </c>
      <c r="I2030" s="221"/>
      <c r="J2030" s="87"/>
      <c r="K2030" s="58">
        <f t="shared" si="33"/>
        <v>2500000</v>
      </c>
      <c r="L2030" s="400" t="s">
        <v>2889</v>
      </c>
    </row>
    <row r="2031" spans="1:23" ht="76.5" x14ac:dyDescent="0.35">
      <c r="A2031" s="54">
        <v>23020103</v>
      </c>
      <c r="B2031" s="436" t="s">
        <v>2891</v>
      </c>
      <c r="C2031" s="54">
        <v>70435</v>
      </c>
      <c r="D2031" s="75">
        <v>140000010104</v>
      </c>
      <c r="E2031" s="56">
        <v>3101</v>
      </c>
      <c r="F2031" s="54">
        <v>10720500</v>
      </c>
      <c r="G2031" s="57" t="s">
        <v>1797</v>
      </c>
      <c r="H2031" s="58">
        <v>1500000</v>
      </c>
      <c r="I2031" s="221"/>
      <c r="J2031" s="87"/>
      <c r="K2031" s="58">
        <f t="shared" si="33"/>
        <v>1500000</v>
      </c>
      <c r="L2031" s="400" t="s">
        <v>2889</v>
      </c>
    </row>
    <row r="2032" spans="1:23" ht="76.5" x14ac:dyDescent="0.35">
      <c r="A2032" s="78">
        <v>23020103</v>
      </c>
      <c r="B2032" s="436" t="s">
        <v>2891</v>
      </c>
      <c r="C2032" s="78">
        <v>70435</v>
      </c>
      <c r="D2032" s="79">
        <v>140000010104</v>
      </c>
      <c r="E2032" s="80">
        <v>3101</v>
      </c>
      <c r="F2032" s="78">
        <v>10731600</v>
      </c>
      <c r="G2032" s="129" t="s">
        <v>1798</v>
      </c>
      <c r="H2032" s="81">
        <v>1500000</v>
      </c>
      <c r="I2032" s="228"/>
      <c r="J2032" s="133"/>
      <c r="K2032" s="81">
        <f t="shared" si="33"/>
        <v>1500000</v>
      </c>
      <c r="L2032" s="399" t="s">
        <v>2889</v>
      </c>
    </row>
    <row r="2033" spans="1:23" ht="76.5" x14ac:dyDescent="0.35">
      <c r="A2033" s="54">
        <v>23020103</v>
      </c>
      <c r="B2033" s="436" t="s">
        <v>2891</v>
      </c>
      <c r="C2033" s="54">
        <v>70435</v>
      </c>
      <c r="D2033" s="75">
        <v>140000010104</v>
      </c>
      <c r="E2033" s="56">
        <v>3101</v>
      </c>
      <c r="F2033" s="54">
        <v>10720600</v>
      </c>
      <c r="G2033" s="57" t="s">
        <v>1799</v>
      </c>
      <c r="H2033" s="58">
        <v>1500000</v>
      </c>
      <c r="I2033" s="221"/>
      <c r="J2033" s="87"/>
      <c r="K2033" s="58">
        <f t="shared" si="33"/>
        <v>1500000</v>
      </c>
      <c r="L2033" s="400" t="s">
        <v>2889</v>
      </c>
    </row>
    <row r="2034" spans="1:23" ht="51" x14ac:dyDescent="0.35">
      <c r="A2034" s="54">
        <v>23020103</v>
      </c>
      <c r="B2034" s="436" t="s">
        <v>2891</v>
      </c>
      <c r="C2034" s="54">
        <v>70435</v>
      </c>
      <c r="D2034" s="75">
        <v>140000010104</v>
      </c>
      <c r="E2034" s="56">
        <v>3101</v>
      </c>
      <c r="F2034" s="54">
        <v>10720400</v>
      </c>
      <c r="G2034" s="57" t="s">
        <v>1800</v>
      </c>
      <c r="H2034" s="58">
        <v>1500000</v>
      </c>
      <c r="I2034" s="221"/>
      <c r="J2034" s="87"/>
      <c r="K2034" s="58">
        <f t="shared" si="33"/>
        <v>1500000</v>
      </c>
      <c r="L2034" s="400" t="s">
        <v>2889</v>
      </c>
    </row>
    <row r="2035" spans="1:23" ht="76.5" x14ac:dyDescent="0.35">
      <c r="A2035" s="54">
        <v>23020103</v>
      </c>
      <c r="B2035" s="436" t="s">
        <v>2891</v>
      </c>
      <c r="C2035" s="54">
        <v>70435</v>
      </c>
      <c r="D2035" s="75">
        <v>140000010104</v>
      </c>
      <c r="E2035" s="56">
        <v>3101</v>
      </c>
      <c r="F2035" s="54">
        <v>10720400</v>
      </c>
      <c r="G2035" s="57" t="s">
        <v>1801</v>
      </c>
      <c r="H2035" s="58">
        <v>1000000</v>
      </c>
      <c r="I2035" s="221"/>
      <c r="J2035" s="87"/>
      <c r="K2035" s="58">
        <f t="shared" si="33"/>
        <v>1000000</v>
      </c>
      <c r="L2035" s="400" t="s">
        <v>2889</v>
      </c>
    </row>
    <row r="2036" spans="1:23" ht="76.5" x14ac:dyDescent="0.35">
      <c r="A2036" s="54">
        <v>23020103</v>
      </c>
      <c r="B2036" s="436" t="s">
        <v>2891</v>
      </c>
      <c r="C2036" s="54">
        <v>70435</v>
      </c>
      <c r="D2036" s="75">
        <v>140000010104</v>
      </c>
      <c r="E2036" s="56">
        <v>3101</v>
      </c>
      <c r="F2036" s="54">
        <v>10720400</v>
      </c>
      <c r="G2036" s="86" t="s">
        <v>2075</v>
      </c>
      <c r="H2036" s="58">
        <v>500000</v>
      </c>
      <c r="I2036" s="221"/>
      <c r="J2036" s="87"/>
      <c r="K2036" s="58">
        <f t="shared" si="33"/>
        <v>500000</v>
      </c>
      <c r="L2036" s="400" t="s">
        <v>2889</v>
      </c>
    </row>
    <row r="2037" spans="1:23" ht="102" x14ac:dyDescent="0.35">
      <c r="A2037" s="54">
        <v>23020103</v>
      </c>
      <c r="B2037" s="436" t="s">
        <v>2891</v>
      </c>
      <c r="C2037" s="54">
        <v>70435</v>
      </c>
      <c r="D2037" s="75">
        <v>140000010104</v>
      </c>
      <c r="E2037" s="56">
        <v>3101</v>
      </c>
      <c r="F2037" s="54">
        <v>10720400</v>
      </c>
      <c r="G2037" s="57" t="s">
        <v>1802</v>
      </c>
      <c r="H2037" s="58">
        <v>1000000</v>
      </c>
      <c r="I2037" s="221"/>
      <c r="J2037" s="87"/>
      <c r="K2037" s="58">
        <f t="shared" si="33"/>
        <v>1000000</v>
      </c>
      <c r="L2037" s="400" t="s">
        <v>2889</v>
      </c>
    </row>
    <row r="2038" spans="1:23" ht="51" x14ac:dyDescent="0.35">
      <c r="A2038" s="54">
        <v>23020103</v>
      </c>
      <c r="B2038" s="436" t="s">
        <v>2891</v>
      </c>
      <c r="C2038" s="54">
        <v>70435</v>
      </c>
      <c r="D2038" s="75">
        <v>140000010104</v>
      </c>
      <c r="E2038" s="56">
        <v>3101</v>
      </c>
      <c r="F2038" s="54">
        <v>10720500</v>
      </c>
      <c r="G2038" s="57" t="s">
        <v>1803</v>
      </c>
      <c r="H2038" s="58">
        <v>1000000</v>
      </c>
      <c r="I2038" s="221"/>
      <c r="J2038" s="87"/>
      <c r="K2038" s="58">
        <f t="shared" si="33"/>
        <v>1000000</v>
      </c>
      <c r="L2038" s="400" t="s">
        <v>2889</v>
      </c>
    </row>
    <row r="2039" spans="1:23" ht="51" x14ac:dyDescent="0.35">
      <c r="A2039" s="54">
        <v>23020103</v>
      </c>
      <c r="B2039" s="436" t="s">
        <v>2891</v>
      </c>
      <c r="C2039" s="54">
        <v>70435</v>
      </c>
      <c r="D2039" s="75">
        <v>140000010104</v>
      </c>
      <c r="E2039" s="56">
        <v>3101</v>
      </c>
      <c r="F2039" s="54">
        <v>10711100</v>
      </c>
      <c r="G2039" s="57" t="s">
        <v>1804</v>
      </c>
      <c r="H2039" s="58">
        <v>1500000</v>
      </c>
      <c r="I2039" s="221"/>
      <c r="J2039" s="87"/>
      <c r="K2039" s="58">
        <f t="shared" si="33"/>
        <v>1500000</v>
      </c>
      <c r="L2039" s="400" t="s">
        <v>2889</v>
      </c>
    </row>
    <row r="2040" spans="1:23" ht="51" x14ac:dyDescent="0.35">
      <c r="A2040" s="54">
        <v>23020103</v>
      </c>
      <c r="B2040" s="436" t="s">
        <v>2891</v>
      </c>
      <c r="C2040" s="54">
        <v>70435</v>
      </c>
      <c r="D2040" s="75">
        <v>140000010104</v>
      </c>
      <c r="E2040" s="56">
        <v>3101</v>
      </c>
      <c r="F2040" s="54">
        <v>10712200</v>
      </c>
      <c r="G2040" s="57" t="s">
        <v>1805</v>
      </c>
      <c r="H2040" s="58">
        <v>1000000</v>
      </c>
      <c r="I2040" s="221"/>
      <c r="J2040" s="87"/>
      <c r="K2040" s="58">
        <f t="shared" si="33"/>
        <v>1000000</v>
      </c>
      <c r="L2040" s="400" t="s">
        <v>2889</v>
      </c>
    </row>
    <row r="2041" spans="1:23" ht="51" x14ac:dyDescent="0.35">
      <c r="A2041" s="54">
        <v>23020103</v>
      </c>
      <c r="B2041" s="436" t="s">
        <v>2891</v>
      </c>
      <c r="C2041" s="54">
        <v>70435</v>
      </c>
      <c r="D2041" s="75">
        <v>140000010104</v>
      </c>
      <c r="E2041" s="56">
        <v>3101</v>
      </c>
      <c r="F2041" s="54">
        <v>10730200</v>
      </c>
      <c r="G2041" s="57" t="s">
        <v>1806</v>
      </c>
      <c r="H2041" s="58">
        <v>1000000</v>
      </c>
      <c r="I2041" s="221"/>
      <c r="J2041" s="87"/>
      <c r="K2041" s="58">
        <f t="shared" si="33"/>
        <v>1000000</v>
      </c>
      <c r="L2041" s="400" t="s">
        <v>2889</v>
      </c>
    </row>
    <row r="2042" spans="1:23" ht="51" x14ac:dyDescent="0.35">
      <c r="A2042" s="54">
        <v>23020103</v>
      </c>
      <c r="B2042" s="436" t="s">
        <v>2891</v>
      </c>
      <c r="C2042" s="54">
        <v>70435</v>
      </c>
      <c r="D2042" s="75">
        <v>140000010104</v>
      </c>
      <c r="E2042" s="56">
        <v>3101</v>
      </c>
      <c r="F2042" s="54">
        <v>10730200</v>
      </c>
      <c r="G2042" s="57" t="s">
        <v>1807</v>
      </c>
      <c r="H2042" s="58">
        <v>1500000</v>
      </c>
      <c r="I2042" s="221"/>
      <c r="J2042" s="87"/>
      <c r="K2042" s="58">
        <f t="shared" si="33"/>
        <v>1500000</v>
      </c>
      <c r="L2042" s="400" t="s">
        <v>2889</v>
      </c>
    </row>
    <row r="2043" spans="1:23" s="151" customFormat="1" ht="51" x14ac:dyDescent="0.35">
      <c r="A2043" s="54">
        <v>23020103</v>
      </c>
      <c r="B2043" s="436" t="s">
        <v>2891</v>
      </c>
      <c r="C2043" s="54">
        <v>70435</v>
      </c>
      <c r="D2043" s="75">
        <v>140000010104</v>
      </c>
      <c r="E2043" s="56">
        <v>3101</v>
      </c>
      <c r="F2043" s="54">
        <v>10720500</v>
      </c>
      <c r="G2043" s="57" t="s">
        <v>1808</v>
      </c>
      <c r="H2043" s="58">
        <v>500000</v>
      </c>
      <c r="I2043" s="221"/>
      <c r="J2043" s="87"/>
      <c r="K2043" s="58">
        <f t="shared" si="33"/>
        <v>500000</v>
      </c>
      <c r="L2043" s="400" t="s">
        <v>2889</v>
      </c>
      <c r="M2043" s="42"/>
      <c r="N2043" s="42"/>
      <c r="O2043" s="42"/>
      <c r="P2043" s="42"/>
      <c r="Q2043" s="42"/>
      <c r="R2043" s="42"/>
      <c r="S2043" s="42"/>
      <c r="T2043" s="42"/>
      <c r="U2043" s="42"/>
      <c r="V2043" s="42"/>
      <c r="W2043" s="42"/>
    </row>
    <row r="2044" spans="1:23" ht="76.5" x14ac:dyDescent="0.35">
      <c r="A2044" s="54">
        <v>23020103</v>
      </c>
      <c r="B2044" s="436" t="s">
        <v>2891</v>
      </c>
      <c r="C2044" s="54">
        <v>70435</v>
      </c>
      <c r="D2044" s="75">
        <v>140000010104</v>
      </c>
      <c r="E2044" s="56">
        <v>3101</v>
      </c>
      <c r="F2044" s="54">
        <v>10720500</v>
      </c>
      <c r="G2044" s="57" t="s">
        <v>1589</v>
      </c>
      <c r="H2044" s="58">
        <v>1000000</v>
      </c>
      <c r="I2044" s="221"/>
      <c r="J2044" s="87"/>
      <c r="K2044" s="58">
        <f t="shared" si="33"/>
        <v>1000000</v>
      </c>
      <c r="L2044" s="400" t="s">
        <v>2889</v>
      </c>
    </row>
    <row r="2045" spans="1:23" ht="51" x14ac:dyDescent="0.35">
      <c r="A2045" s="78">
        <v>23020103</v>
      </c>
      <c r="B2045" s="436" t="s">
        <v>2891</v>
      </c>
      <c r="C2045" s="78">
        <v>70435</v>
      </c>
      <c r="D2045" s="79">
        <v>140000010104</v>
      </c>
      <c r="E2045" s="80">
        <v>3101</v>
      </c>
      <c r="F2045" s="78">
        <v>10720500</v>
      </c>
      <c r="G2045" s="129" t="s">
        <v>1809</v>
      </c>
      <c r="H2045" s="81">
        <v>1000000</v>
      </c>
      <c r="I2045" s="228"/>
      <c r="J2045" s="133"/>
      <c r="K2045" s="81">
        <f t="shared" si="33"/>
        <v>1000000</v>
      </c>
      <c r="L2045" s="399" t="s">
        <v>2889</v>
      </c>
    </row>
    <row r="2046" spans="1:23" ht="76.5" x14ac:dyDescent="0.35">
      <c r="A2046" s="54">
        <v>23020103</v>
      </c>
      <c r="B2046" s="436" t="s">
        <v>2891</v>
      </c>
      <c r="C2046" s="54">
        <v>70435</v>
      </c>
      <c r="D2046" s="75">
        <v>140000010104</v>
      </c>
      <c r="E2046" s="56">
        <v>3101</v>
      </c>
      <c r="F2046" s="54">
        <v>10711000</v>
      </c>
      <c r="G2046" s="57" t="s">
        <v>1810</v>
      </c>
      <c r="H2046" s="58">
        <v>1000000</v>
      </c>
      <c r="I2046" s="221"/>
      <c r="J2046" s="87"/>
      <c r="K2046" s="58">
        <f t="shared" si="33"/>
        <v>1000000</v>
      </c>
      <c r="L2046" s="400" t="s">
        <v>2889</v>
      </c>
    </row>
    <row r="2047" spans="1:23" ht="51" x14ac:dyDescent="0.35">
      <c r="A2047" s="54">
        <v>23020103</v>
      </c>
      <c r="B2047" s="436" t="s">
        <v>2891</v>
      </c>
      <c r="C2047" s="54">
        <v>70435</v>
      </c>
      <c r="D2047" s="75">
        <v>140000010104</v>
      </c>
      <c r="E2047" s="56">
        <v>3101</v>
      </c>
      <c r="F2047" s="54">
        <v>10720400</v>
      </c>
      <c r="G2047" s="57" t="s">
        <v>1811</v>
      </c>
      <c r="H2047" s="58">
        <v>1000000</v>
      </c>
      <c r="I2047" s="221"/>
      <c r="J2047" s="87"/>
      <c r="K2047" s="58">
        <f t="shared" si="33"/>
        <v>1000000</v>
      </c>
      <c r="L2047" s="400" t="s">
        <v>2889</v>
      </c>
    </row>
    <row r="2048" spans="1:23" ht="102" x14ac:dyDescent="0.35">
      <c r="A2048" s="54">
        <v>23020103</v>
      </c>
      <c r="B2048" s="436" t="s">
        <v>2891</v>
      </c>
      <c r="C2048" s="54">
        <v>70435</v>
      </c>
      <c r="D2048" s="75">
        <v>140000010104</v>
      </c>
      <c r="E2048" s="56">
        <v>3101</v>
      </c>
      <c r="F2048" s="54">
        <v>10731600</v>
      </c>
      <c r="G2048" s="86" t="s">
        <v>2076</v>
      </c>
      <c r="H2048" s="58">
        <v>1000000</v>
      </c>
      <c r="I2048" s="221"/>
      <c r="J2048" s="87"/>
      <c r="K2048" s="58">
        <f t="shared" si="33"/>
        <v>1000000</v>
      </c>
      <c r="L2048" s="400" t="s">
        <v>2889</v>
      </c>
    </row>
    <row r="2049" spans="1:12" ht="51" x14ac:dyDescent="0.35">
      <c r="A2049" s="54">
        <v>23020103</v>
      </c>
      <c r="B2049" s="436" t="s">
        <v>2891</v>
      </c>
      <c r="C2049" s="54">
        <v>70435</v>
      </c>
      <c r="D2049" s="75">
        <v>140000010104</v>
      </c>
      <c r="E2049" s="56">
        <v>3101</v>
      </c>
      <c r="F2049" s="54">
        <v>10711100</v>
      </c>
      <c r="G2049" s="57" t="s">
        <v>1812</v>
      </c>
      <c r="H2049" s="58">
        <v>2500000</v>
      </c>
      <c r="I2049" s="221"/>
      <c r="J2049" s="87"/>
      <c r="K2049" s="58">
        <f t="shared" si="33"/>
        <v>2500000</v>
      </c>
      <c r="L2049" s="400" t="s">
        <v>2889</v>
      </c>
    </row>
    <row r="2050" spans="1:12" ht="51" x14ac:dyDescent="0.35">
      <c r="A2050" s="54">
        <v>23020103</v>
      </c>
      <c r="B2050" s="436" t="s">
        <v>2891</v>
      </c>
      <c r="C2050" s="54">
        <v>70435</v>
      </c>
      <c r="D2050" s="75">
        <v>140000010104</v>
      </c>
      <c r="E2050" s="56">
        <v>3101</v>
      </c>
      <c r="F2050" s="54">
        <v>10712200</v>
      </c>
      <c r="G2050" s="57" t="s">
        <v>1813</v>
      </c>
      <c r="H2050" s="58">
        <v>2000000</v>
      </c>
      <c r="I2050" s="221"/>
      <c r="J2050" s="87"/>
      <c r="K2050" s="58">
        <f t="shared" si="33"/>
        <v>2000000</v>
      </c>
      <c r="L2050" s="400" t="s">
        <v>2889</v>
      </c>
    </row>
    <row r="2051" spans="1:12" ht="76.5" x14ac:dyDescent="0.35">
      <c r="A2051" s="54">
        <v>23020103</v>
      </c>
      <c r="B2051" s="436" t="s">
        <v>2891</v>
      </c>
      <c r="C2051" s="54">
        <v>70435</v>
      </c>
      <c r="D2051" s="75">
        <v>140000010104</v>
      </c>
      <c r="E2051" s="56">
        <v>3101</v>
      </c>
      <c r="F2051" s="54">
        <v>10712300</v>
      </c>
      <c r="G2051" s="57" t="s">
        <v>1814</v>
      </c>
      <c r="H2051" s="58">
        <v>1000000</v>
      </c>
      <c r="I2051" s="221"/>
      <c r="J2051" s="87"/>
      <c r="K2051" s="58">
        <f t="shared" si="33"/>
        <v>1000000</v>
      </c>
      <c r="L2051" s="400" t="s">
        <v>2889</v>
      </c>
    </row>
    <row r="2052" spans="1:12" ht="51" x14ac:dyDescent="0.35">
      <c r="A2052" s="54">
        <v>23020103</v>
      </c>
      <c r="B2052" s="436" t="s">
        <v>2891</v>
      </c>
      <c r="C2052" s="54">
        <v>70435</v>
      </c>
      <c r="D2052" s="75">
        <v>140000010104</v>
      </c>
      <c r="E2052" s="56">
        <v>3101</v>
      </c>
      <c r="F2052" s="54">
        <v>10711100</v>
      </c>
      <c r="G2052" s="57" t="s">
        <v>1815</v>
      </c>
      <c r="H2052" s="58">
        <v>2000000</v>
      </c>
      <c r="I2052" s="221"/>
      <c r="J2052" s="87"/>
      <c r="K2052" s="58">
        <f t="shared" si="33"/>
        <v>2000000</v>
      </c>
      <c r="L2052" s="400" t="s">
        <v>2889</v>
      </c>
    </row>
    <row r="2053" spans="1:12" ht="51" x14ac:dyDescent="0.35">
      <c r="A2053" s="54">
        <v>23020103</v>
      </c>
      <c r="B2053" s="436" t="s">
        <v>2891</v>
      </c>
      <c r="C2053" s="54">
        <v>70435</v>
      </c>
      <c r="D2053" s="75">
        <v>140000010104</v>
      </c>
      <c r="E2053" s="56">
        <v>3101</v>
      </c>
      <c r="F2053" s="54">
        <v>10711100</v>
      </c>
      <c r="G2053" s="57" t="s">
        <v>1816</v>
      </c>
      <c r="H2053" s="58">
        <v>500000</v>
      </c>
      <c r="I2053" s="221"/>
      <c r="J2053" s="87"/>
      <c r="K2053" s="58">
        <f t="shared" si="33"/>
        <v>500000</v>
      </c>
      <c r="L2053" s="400" t="s">
        <v>2889</v>
      </c>
    </row>
    <row r="2054" spans="1:12" ht="76.5" x14ac:dyDescent="0.35">
      <c r="A2054" s="54">
        <v>23020103</v>
      </c>
      <c r="B2054" s="436" t="s">
        <v>2891</v>
      </c>
      <c r="C2054" s="54">
        <v>70435</v>
      </c>
      <c r="D2054" s="75">
        <v>140000010104</v>
      </c>
      <c r="E2054" s="56">
        <v>3101</v>
      </c>
      <c r="F2054" s="54">
        <v>10711200</v>
      </c>
      <c r="G2054" s="57" t="s">
        <v>1817</v>
      </c>
      <c r="H2054" s="58">
        <v>1000000</v>
      </c>
      <c r="I2054" s="221"/>
      <c r="J2054" s="87"/>
      <c r="K2054" s="58">
        <f t="shared" si="33"/>
        <v>1000000</v>
      </c>
      <c r="L2054" s="400" t="s">
        <v>2889</v>
      </c>
    </row>
    <row r="2055" spans="1:12" ht="51" x14ac:dyDescent="0.35">
      <c r="A2055" s="54">
        <v>23020103</v>
      </c>
      <c r="B2055" s="436" t="s">
        <v>2891</v>
      </c>
      <c r="C2055" s="54">
        <v>70435</v>
      </c>
      <c r="D2055" s="75">
        <v>140000010104</v>
      </c>
      <c r="E2055" s="56">
        <v>3101</v>
      </c>
      <c r="F2055" s="54">
        <v>10711200</v>
      </c>
      <c r="G2055" s="57" t="s">
        <v>1818</v>
      </c>
      <c r="H2055" s="58">
        <v>1000000</v>
      </c>
      <c r="I2055" s="221"/>
      <c r="J2055" s="87"/>
      <c r="K2055" s="58">
        <f t="shared" si="33"/>
        <v>1000000</v>
      </c>
      <c r="L2055" s="400" t="s">
        <v>2889</v>
      </c>
    </row>
    <row r="2056" spans="1:12" ht="51" x14ac:dyDescent="0.35">
      <c r="A2056" s="78">
        <v>23020103</v>
      </c>
      <c r="B2056" s="436" t="s">
        <v>2891</v>
      </c>
      <c r="C2056" s="78">
        <v>70435</v>
      </c>
      <c r="D2056" s="79">
        <v>140000010104</v>
      </c>
      <c r="E2056" s="80">
        <v>3101</v>
      </c>
      <c r="F2056" s="78">
        <v>10711200</v>
      </c>
      <c r="G2056" s="129" t="s">
        <v>1819</v>
      </c>
      <c r="H2056" s="81">
        <v>500000</v>
      </c>
      <c r="I2056" s="228"/>
      <c r="J2056" s="133"/>
      <c r="K2056" s="81">
        <f t="shared" si="33"/>
        <v>500000</v>
      </c>
      <c r="L2056" s="399" t="s">
        <v>2889</v>
      </c>
    </row>
    <row r="2057" spans="1:12" ht="51" x14ac:dyDescent="0.35">
      <c r="A2057" s="54">
        <v>23020103</v>
      </c>
      <c r="B2057" s="436" t="s">
        <v>2891</v>
      </c>
      <c r="C2057" s="54">
        <v>70435</v>
      </c>
      <c r="D2057" s="75">
        <v>140000010104</v>
      </c>
      <c r="E2057" s="56">
        <v>3101</v>
      </c>
      <c r="F2057" s="54">
        <v>10731500</v>
      </c>
      <c r="G2057" s="57" t="s">
        <v>1820</v>
      </c>
      <c r="H2057" s="58">
        <v>1000000</v>
      </c>
      <c r="I2057" s="221"/>
      <c r="J2057" s="87"/>
      <c r="K2057" s="58">
        <f t="shared" si="33"/>
        <v>1000000</v>
      </c>
      <c r="L2057" s="400" t="s">
        <v>2889</v>
      </c>
    </row>
    <row r="2058" spans="1:12" ht="76.5" x14ac:dyDescent="0.35">
      <c r="A2058" s="54">
        <v>23020103</v>
      </c>
      <c r="B2058" s="436" t="s">
        <v>2891</v>
      </c>
      <c r="C2058" s="54">
        <v>70435</v>
      </c>
      <c r="D2058" s="75">
        <v>140000010104</v>
      </c>
      <c r="E2058" s="56">
        <v>3101</v>
      </c>
      <c r="F2058" s="54">
        <v>10731500</v>
      </c>
      <c r="G2058" s="57" t="s">
        <v>1821</v>
      </c>
      <c r="H2058" s="58">
        <v>1000000</v>
      </c>
      <c r="I2058" s="221"/>
      <c r="J2058" s="87"/>
      <c r="K2058" s="58">
        <f t="shared" si="33"/>
        <v>1000000</v>
      </c>
      <c r="L2058" s="400" t="s">
        <v>2889</v>
      </c>
    </row>
    <row r="2059" spans="1:12" ht="76.5" x14ac:dyDescent="0.35">
      <c r="A2059" s="54">
        <v>23020103</v>
      </c>
      <c r="B2059" s="436" t="s">
        <v>2891</v>
      </c>
      <c r="C2059" s="54">
        <v>70435</v>
      </c>
      <c r="D2059" s="75">
        <v>140000010104</v>
      </c>
      <c r="E2059" s="56">
        <v>3101</v>
      </c>
      <c r="F2059" s="54">
        <v>10720400</v>
      </c>
      <c r="G2059" s="57" t="s">
        <v>1822</v>
      </c>
      <c r="H2059" s="58">
        <v>1000000</v>
      </c>
      <c r="I2059" s="221"/>
      <c r="J2059" s="87"/>
      <c r="K2059" s="58">
        <f t="shared" si="33"/>
        <v>1000000</v>
      </c>
      <c r="L2059" s="400" t="s">
        <v>2889</v>
      </c>
    </row>
    <row r="2060" spans="1:12" ht="51" x14ac:dyDescent="0.35">
      <c r="A2060" s="54">
        <v>23020103</v>
      </c>
      <c r="B2060" s="436" t="s">
        <v>2891</v>
      </c>
      <c r="C2060" s="54">
        <v>70435</v>
      </c>
      <c r="D2060" s="75">
        <v>140000010104</v>
      </c>
      <c r="E2060" s="56">
        <v>3101</v>
      </c>
      <c r="F2060" s="54">
        <v>10720400</v>
      </c>
      <c r="G2060" s="57" t="s">
        <v>1823</v>
      </c>
      <c r="H2060" s="58">
        <v>1000000</v>
      </c>
      <c r="I2060" s="221"/>
      <c r="J2060" s="87"/>
      <c r="K2060" s="58">
        <f t="shared" si="33"/>
        <v>1000000</v>
      </c>
      <c r="L2060" s="400" t="s">
        <v>2889</v>
      </c>
    </row>
    <row r="2061" spans="1:12" ht="51" x14ac:dyDescent="0.35">
      <c r="A2061" s="54">
        <v>23020103</v>
      </c>
      <c r="B2061" s="436" t="s">
        <v>2891</v>
      </c>
      <c r="C2061" s="54">
        <v>70435</v>
      </c>
      <c r="D2061" s="75">
        <v>140000010104</v>
      </c>
      <c r="E2061" s="56">
        <v>3101</v>
      </c>
      <c r="F2061" s="54">
        <v>10730100</v>
      </c>
      <c r="G2061" s="57" t="s">
        <v>1824</v>
      </c>
      <c r="H2061" s="58">
        <v>1000000</v>
      </c>
      <c r="I2061" s="221"/>
      <c r="J2061" s="87"/>
      <c r="K2061" s="58">
        <f t="shared" si="33"/>
        <v>1000000</v>
      </c>
      <c r="L2061" s="400" t="s">
        <v>2889</v>
      </c>
    </row>
    <row r="2062" spans="1:12" ht="51" x14ac:dyDescent="0.35">
      <c r="A2062" s="54">
        <v>23020103</v>
      </c>
      <c r="B2062" s="436" t="s">
        <v>2891</v>
      </c>
      <c r="C2062" s="54">
        <v>70435</v>
      </c>
      <c r="D2062" s="75">
        <v>140000010104</v>
      </c>
      <c r="E2062" s="56">
        <v>3101</v>
      </c>
      <c r="F2062" s="54">
        <v>10722000</v>
      </c>
      <c r="G2062" s="57" t="s">
        <v>1825</v>
      </c>
      <c r="H2062" s="58">
        <v>1000000</v>
      </c>
      <c r="I2062" s="221"/>
      <c r="J2062" s="87"/>
      <c r="K2062" s="58">
        <f t="shared" si="33"/>
        <v>1000000</v>
      </c>
      <c r="L2062" s="400" t="s">
        <v>2889</v>
      </c>
    </row>
    <row r="2063" spans="1:12" ht="51" x14ac:dyDescent="0.35">
      <c r="A2063" s="54">
        <v>23020103</v>
      </c>
      <c r="B2063" s="436" t="s">
        <v>2891</v>
      </c>
      <c r="C2063" s="54">
        <v>70435</v>
      </c>
      <c r="D2063" s="75">
        <v>140000010104</v>
      </c>
      <c r="E2063" s="56">
        <v>3101</v>
      </c>
      <c r="F2063" s="54">
        <v>10721300</v>
      </c>
      <c r="G2063" s="57" t="s">
        <v>1826</v>
      </c>
      <c r="H2063" s="58">
        <v>1000000</v>
      </c>
      <c r="I2063" s="221"/>
      <c r="J2063" s="87"/>
      <c r="K2063" s="58">
        <f t="shared" si="33"/>
        <v>1000000</v>
      </c>
      <c r="L2063" s="400" t="s">
        <v>2889</v>
      </c>
    </row>
    <row r="2064" spans="1:12" ht="51" x14ac:dyDescent="0.35">
      <c r="A2064" s="54">
        <v>23020103</v>
      </c>
      <c r="B2064" s="436" t="s">
        <v>2891</v>
      </c>
      <c r="C2064" s="54">
        <v>70435</v>
      </c>
      <c r="D2064" s="75">
        <v>140000010104</v>
      </c>
      <c r="E2064" s="56">
        <v>3101</v>
      </c>
      <c r="F2064" s="54">
        <v>10721300</v>
      </c>
      <c r="G2064" s="57" t="s">
        <v>1827</v>
      </c>
      <c r="H2064" s="58">
        <v>2500000</v>
      </c>
      <c r="I2064" s="221"/>
      <c r="J2064" s="87"/>
      <c r="K2064" s="58">
        <f t="shared" ref="K2064:K2127" si="34">SUM(H2064,J2064)</f>
        <v>2500000</v>
      </c>
      <c r="L2064" s="400" t="s">
        <v>2889</v>
      </c>
    </row>
    <row r="2065" spans="1:12" ht="51" x14ac:dyDescent="0.35">
      <c r="A2065" s="54">
        <v>23020103</v>
      </c>
      <c r="B2065" s="436" t="s">
        <v>2891</v>
      </c>
      <c r="C2065" s="54">
        <v>70435</v>
      </c>
      <c r="D2065" s="75">
        <v>140000010104</v>
      </c>
      <c r="E2065" s="56">
        <v>3101</v>
      </c>
      <c r="F2065" s="54">
        <v>10721300</v>
      </c>
      <c r="G2065" s="57" t="s">
        <v>1828</v>
      </c>
      <c r="H2065" s="58">
        <v>1000000</v>
      </c>
      <c r="I2065" s="221"/>
      <c r="J2065" s="87"/>
      <c r="K2065" s="58">
        <f t="shared" si="34"/>
        <v>1000000</v>
      </c>
      <c r="L2065" s="400" t="s">
        <v>2889</v>
      </c>
    </row>
    <row r="2066" spans="1:12" ht="51" x14ac:dyDescent="0.35">
      <c r="A2066" s="54">
        <v>23020103</v>
      </c>
      <c r="B2066" s="436" t="s">
        <v>2891</v>
      </c>
      <c r="C2066" s="54">
        <v>70435</v>
      </c>
      <c r="D2066" s="75">
        <v>140000010104</v>
      </c>
      <c r="E2066" s="56">
        <v>3101</v>
      </c>
      <c r="F2066" s="54">
        <v>10721300</v>
      </c>
      <c r="G2066" s="57" t="s">
        <v>1829</v>
      </c>
      <c r="H2066" s="58">
        <v>1000000</v>
      </c>
      <c r="I2066" s="221"/>
      <c r="J2066" s="58"/>
      <c r="K2066" s="58">
        <f t="shared" si="34"/>
        <v>1000000</v>
      </c>
      <c r="L2066" s="400" t="s">
        <v>2889</v>
      </c>
    </row>
    <row r="2067" spans="1:12" ht="51" x14ac:dyDescent="0.35">
      <c r="A2067" s="54">
        <v>23020103</v>
      </c>
      <c r="B2067" s="436" t="s">
        <v>2891</v>
      </c>
      <c r="C2067" s="54">
        <v>70435</v>
      </c>
      <c r="D2067" s="75">
        <v>140000010104</v>
      </c>
      <c r="E2067" s="56">
        <v>3101</v>
      </c>
      <c r="F2067" s="54">
        <v>10712300</v>
      </c>
      <c r="G2067" s="57" t="s">
        <v>1830</v>
      </c>
      <c r="H2067" s="58">
        <v>1000000</v>
      </c>
      <c r="I2067" s="221"/>
      <c r="J2067" s="87"/>
      <c r="K2067" s="58">
        <f t="shared" si="34"/>
        <v>1000000</v>
      </c>
      <c r="L2067" s="400" t="s">
        <v>2889</v>
      </c>
    </row>
    <row r="2068" spans="1:12" ht="51" x14ac:dyDescent="0.35">
      <c r="A2068" s="54">
        <v>23020103</v>
      </c>
      <c r="B2068" s="436" t="s">
        <v>2891</v>
      </c>
      <c r="C2068" s="54">
        <v>70435</v>
      </c>
      <c r="D2068" s="75">
        <v>140000010104</v>
      </c>
      <c r="E2068" s="56">
        <v>3101</v>
      </c>
      <c r="F2068" s="54">
        <v>10720500</v>
      </c>
      <c r="G2068" s="57" t="s">
        <v>1831</v>
      </c>
      <c r="H2068" s="58">
        <v>1000000</v>
      </c>
      <c r="I2068" s="221"/>
      <c r="J2068" s="87"/>
      <c r="K2068" s="58">
        <f t="shared" si="34"/>
        <v>1000000</v>
      </c>
      <c r="L2068" s="400" t="s">
        <v>2889</v>
      </c>
    </row>
    <row r="2069" spans="1:12" ht="76.5" x14ac:dyDescent="0.35">
      <c r="A2069" s="78">
        <v>23020103</v>
      </c>
      <c r="B2069" s="436" t="s">
        <v>2891</v>
      </c>
      <c r="C2069" s="78">
        <v>70435</v>
      </c>
      <c r="D2069" s="79">
        <v>140000010104</v>
      </c>
      <c r="E2069" s="80">
        <v>3101</v>
      </c>
      <c r="F2069" s="78">
        <v>10720500</v>
      </c>
      <c r="G2069" s="129" t="s">
        <v>1832</v>
      </c>
      <c r="H2069" s="81">
        <v>1000000</v>
      </c>
      <c r="I2069" s="228"/>
      <c r="J2069" s="133"/>
      <c r="K2069" s="81">
        <f t="shared" si="34"/>
        <v>1000000</v>
      </c>
      <c r="L2069" s="399" t="s">
        <v>2889</v>
      </c>
    </row>
    <row r="2070" spans="1:12" ht="51" x14ac:dyDescent="0.35">
      <c r="A2070" s="54">
        <v>23020103</v>
      </c>
      <c r="B2070" s="436" t="s">
        <v>2891</v>
      </c>
      <c r="C2070" s="54">
        <v>70435</v>
      </c>
      <c r="D2070" s="75">
        <v>140000010104</v>
      </c>
      <c r="E2070" s="56">
        <v>3101</v>
      </c>
      <c r="F2070" s="54">
        <v>10720500</v>
      </c>
      <c r="G2070" s="57" t="s">
        <v>1833</v>
      </c>
      <c r="H2070" s="58">
        <v>1000000</v>
      </c>
      <c r="I2070" s="221"/>
      <c r="J2070" s="87"/>
      <c r="K2070" s="58">
        <f t="shared" si="34"/>
        <v>1000000</v>
      </c>
      <c r="L2070" s="400" t="s">
        <v>2889</v>
      </c>
    </row>
    <row r="2071" spans="1:12" ht="51" x14ac:dyDescent="0.35">
      <c r="A2071" s="54">
        <v>23020103</v>
      </c>
      <c r="B2071" s="436" t="s">
        <v>2891</v>
      </c>
      <c r="C2071" s="54">
        <v>70435</v>
      </c>
      <c r="D2071" s="75">
        <v>140000010104</v>
      </c>
      <c r="E2071" s="56">
        <v>3101</v>
      </c>
      <c r="F2071" s="54">
        <v>10720500</v>
      </c>
      <c r="G2071" s="57" t="s">
        <v>1834</v>
      </c>
      <c r="H2071" s="58">
        <v>1000000</v>
      </c>
      <c r="I2071" s="221"/>
      <c r="J2071" s="87"/>
      <c r="K2071" s="58">
        <f t="shared" si="34"/>
        <v>1000000</v>
      </c>
      <c r="L2071" s="400" t="s">
        <v>2889</v>
      </c>
    </row>
    <row r="2072" spans="1:12" ht="51" x14ac:dyDescent="0.35">
      <c r="A2072" s="54">
        <v>23020103</v>
      </c>
      <c r="B2072" s="436" t="s">
        <v>2891</v>
      </c>
      <c r="C2072" s="54">
        <v>70435</v>
      </c>
      <c r="D2072" s="75">
        <v>140000010104</v>
      </c>
      <c r="E2072" s="56">
        <v>3101</v>
      </c>
      <c r="F2072" s="54">
        <v>10720500</v>
      </c>
      <c r="G2072" s="57" t="s">
        <v>1835</v>
      </c>
      <c r="H2072" s="58">
        <v>1000000</v>
      </c>
      <c r="I2072" s="221"/>
      <c r="J2072" s="87"/>
      <c r="K2072" s="58">
        <f t="shared" si="34"/>
        <v>1000000</v>
      </c>
      <c r="L2072" s="400" t="s">
        <v>2889</v>
      </c>
    </row>
    <row r="2073" spans="1:12" ht="51" x14ac:dyDescent="0.35">
      <c r="A2073" s="54">
        <v>23020103</v>
      </c>
      <c r="B2073" s="436" t="s">
        <v>2891</v>
      </c>
      <c r="C2073" s="54">
        <v>70435</v>
      </c>
      <c r="D2073" s="75">
        <v>140000010104</v>
      </c>
      <c r="E2073" s="56">
        <v>3101</v>
      </c>
      <c r="F2073" s="54">
        <v>10720500</v>
      </c>
      <c r="G2073" s="57" t="s">
        <v>1836</v>
      </c>
      <c r="H2073" s="58">
        <v>1500000</v>
      </c>
      <c r="I2073" s="221"/>
      <c r="J2073" s="87"/>
      <c r="K2073" s="58">
        <f t="shared" si="34"/>
        <v>1500000</v>
      </c>
      <c r="L2073" s="400" t="s">
        <v>2889</v>
      </c>
    </row>
    <row r="2074" spans="1:12" ht="51" x14ac:dyDescent="0.35">
      <c r="A2074" s="54">
        <v>23020103</v>
      </c>
      <c r="B2074" s="436" t="s">
        <v>2891</v>
      </c>
      <c r="C2074" s="54">
        <v>70435</v>
      </c>
      <c r="D2074" s="75">
        <v>140000010104</v>
      </c>
      <c r="E2074" s="56">
        <v>3101</v>
      </c>
      <c r="F2074" s="54">
        <v>10712300</v>
      </c>
      <c r="G2074" s="57" t="s">
        <v>1837</v>
      </c>
      <c r="H2074" s="58">
        <v>1500000</v>
      </c>
      <c r="I2074" s="221"/>
      <c r="J2074" s="87"/>
      <c r="K2074" s="58">
        <f t="shared" si="34"/>
        <v>1500000</v>
      </c>
      <c r="L2074" s="400" t="s">
        <v>2889</v>
      </c>
    </row>
    <row r="2075" spans="1:12" ht="51" x14ac:dyDescent="0.35">
      <c r="A2075" s="54">
        <v>23020103</v>
      </c>
      <c r="B2075" s="436" t="s">
        <v>2891</v>
      </c>
      <c r="C2075" s="54">
        <v>70435</v>
      </c>
      <c r="D2075" s="75">
        <v>140000010104</v>
      </c>
      <c r="E2075" s="56">
        <v>3101</v>
      </c>
      <c r="F2075" s="54">
        <v>10711100</v>
      </c>
      <c r="G2075" s="57" t="s">
        <v>1838</v>
      </c>
      <c r="H2075" s="58">
        <v>1500000</v>
      </c>
      <c r="I2075" s="221"/>
      <c r="J2075" s="87"/>
      <c r="K2075" s="58">
        <f t="shared" si="34"/>
        <v>1500000</v>
      </c>
      <c r="L2075" s="400" t="s">
        <v>2889</v>
      </c>
    </row>
    <row r="2076" spans="1:12" ht="51" x14ac:dyDescent="0.35">
      <c r="A2076" s="54">
        <v>23020103</v>
      </c>
      <c r="B2076" s="436" t="s">
        <v>2891</v>
      </c>
      <c r="C2076" s="54">
        <v>70435</v>
      </c>
      <c r="D2076" s="75">
        <v>140000010104</v>
      </c>
      <c r="E2076" s="56">
        <v>3101</v>
      </c>
      <c r="F2076" s="54">
        <v>10711100</v>
      </c>
      <c r="G2076" s="57" t="s">
        <v>1839</v>
      </c>
      <c r="H2076" s="58">
        <v>1500000</v>
      </c>
      <c r="I2076" s="221"/>
      <c r="J2076" s="87"/>
      <c r="K2076" s="58">
        <f t="shared" si="34"/>
        <v>1500000</v>
      </c>
      <c r="L2076" s="400" t="s">
        <v>2889</v>
      </c>
    </row>
    <row r="2077" spans="1:12" ht="76.5" x14ac:dyDescent="0.35">
      <c r="A2077" s="54">
        <v>23020103</v>
      </c>
      <c r="B2077" s="436" t="s">
        <v>2891</v>
      </c>
      <c r="C2077" s="54">
        <v>70435</v>
      </c>
      <c r="D2077" s="75">
        <v>140000010104</v>
      </c>
      <c r="E2077" s="56">
        <v>3101</v>
      </c>
      <c r="F2077" s="54">
        <v>10712200</v>
      </c>
      <c r="G2077" s="57" t="s">
        <v>1840</v>
      </c>
      <c r="H2077" s="58">
        <v>1500000</v>
      </c>
      <c r="I2077" s="221"/>
      <c r="J2077" s="87"/>
      <c r="K2077" s="58">
        <f t="shared" si="34"/>
        <v>1500000</v>
      </c>
      <c r="L2077" s="400" t="s">
        <v>2889</v>
      </c>
    </row>
    <row r="2078" spans="1:12" ht="76.5" x14ac:dyDescent="0.35">
      <c r="A2078" s="54">
        <v>23020103</v>
      </c>
      <c r="B2078" s="436" t="s">
        <v>2891</v>
      </c>
      <c r="C2078" s="54">
        <v>70435</v>
      </c>
      <c r="D2078" s="75">
        <v>140000010104</v>
      </c>
      <c r="E2078" s="56">
        <v>3101</v>
      </c>
      <c r="F2078" s="54">
        <v>10712200</v>
      </c>
      <c r="G2078" s="57" t="s">
        <v>1841</v>
      </c>
      <c r="H2078" s="58">
        <v>1500000</v>
      </c>
      <c r="I2078" s="221"/>
      <c r="J2078" s="87"/>
      <c r="K2078" s="58">
        <f t="shared" si="34"/>
        <v>1500000</v>
      </c>
      <c r="L2078" s="400" t="s">
        <v>2889</v>
      </c>
    </row>
    <row r="2079" spans="1:12" ht="76.5" x14ac:dyDescent="0.35">
      <c r="A2079" s="54">
        <v>23020103</v>
      </c>
      <c r="B2079" s="436" t="s">
        <v>2891</v>
      </c>
      <c r="C2079" s="54">
        <v>70435</v>
      </c>
      <c r="D2079" s="75">
        <v>140000010104</v>
      </c>
      <c r="E2079" s="56">
        <v>3101</v>
      </c>
      <c r="F2079" s="54">
        <v>10712200</v>
      </c>
      <c r="G2079" s="86" t="s">
        <v>2077</v>
      </c>
      <c r="H2079" s="58">
        <v>1500000</v>
      </c>
      <c r="I2079" s="221"/>
      <c r="J2079" s="87"/>
      <c r="K2079" s="58">
        <f t="shared" si="34"/>
        <v>1500000</v>
      </c>
      <c r="L2079" s="400" t="s">
        <v>2889</v>
      </c>
    </row>
    <row r="2080" spans="1:12" ht="51" x14ac:dyDescent="0.35">
      <c r="A2080" s="54">
        <v>23020103</v>
      </c>
      <c r="B2080" s="436" t="s">
        <v>2891</v>
      </c>
      <c r="C2080" s="54">
        <v>70435</v>
      </c>
      <c r="D2080" s="75">
        <v>140000010104</v>
      </c>
      <c r="E2080" s="56">
        <v>3101</v>
      </c>
      <c r="F2080" s="54">
        <v>10731900</v>
      </c>
      <c r="G2080" s="57" t="s">
        <v>1842</v>
      </c>
      <c r="H2080" s="58">
        <v>1500000</v>
      </c>
      <c r="I2080" s="221"/>
      <c r="J2080" s="87"/>
      <c r="K2080" s="58">
        <f t="shared" si="34"/>
        <v>1500000</v>
      </c>
      <c r="L2080" s="400" t="s">
        <v>2889</v>
      </c>
    </row>
    <row r="2081" spans="1:23" ht="51" x14ac:dyDescent="0.35">
      <c r="A2081" s="54">
        <v>23020103</v>
      </c>
      <c r="B2081" s="436" t="s">
        <v>2891</v>
      </c>
      <c r="C2081" s="54">
        <v>70435</v>
      </c>
      <c r="D2081" s="75">
        <v>140000010104</v>
      </c>
      <c r="E2081" s="56">
        <v>3101</v>
      </c>
      <c r="F2081" s="54">
        <v>10731900</v>
      </c>
      <c r="G2081" s="57" t="s">
        <v>1843</v>
      </c>
      <c r="H2081" s="58">
        <v>1500000</v>
      </c>
      <c r="I2081" s="221"/>
      <c r="J2081" s="87"/>
      <c r="K2081" s="58">
        <f t="shared" si="34"/>
        <v>1500000</v>
      </c>
      <c r="L2081" s="400" t="s">
        <v>2889</v>
      </c>
    </row>
    <row r="2082" spans="1:23" ht="76.5" x14ac:dyDescent="0.35">
      <c r="A2082" s="78">
        <v>23020103</v>
      </c>
      <c r="B2082" s="436" t="s">
        <v>2891</v>
      </c>
      <c r="C2082" s="78">
        <v>70435</v>
      </c>
      <c r="D2082" s="79">
        <v>140000010104</v>
      </c>
      <c r="E2082" s="80">
        <v>3101</v>
      </c>
      <c r="F2082" s="78">
        <v>10711100</v>
      </c>
      <c r="G2082" s="129" t="s">
        <v>1844</v>
      </c>
      <c r="H2082" s="81">
        <v>1500000</v>
      </c>
      <c r="I2082" s="228"/>
      <c r="J2082" s="133"/>
      <c r="K2082" s="81">
        <f t="shared" si="34"/>
        <v>1500000</v>
      </c>
      <c r="L2082" s="399" t="s">
        <v>2889</v>
      </c>
    </row>
    <row r="2083" spans="1:23" ht="102" x14ac:dyDescent="0.35">
      <c r="A2083" s="54">
        <v>23020103</v>
      </c>
      <c r="B2083" s="436" t="s">
        <v>2891</v>
      </c>
      <c r="C2083" s="54">
        <v>70435</v>
      </c>
      <c r="D2083" s="75">
        <v>140000010104</v>
      </c>
      <c r="E2083" s="56">
        <v>3101</v>
      </c>
      <c r="F2083" s="54">
        <v>10711100</v>
      </c>
      <c r="G2083" s="57" t="s">
        <v>1845</v>
      </c>
      <c r="H2083" s="58">
        <v>1500000</v>
      </c>
      <c r="I2083" s="221"/>
      <c r="J2083" s="87"/>
      <c r="K2083" s="58">
        <f t="shared" si="34"/>
        <v>1500000</v>
      </c>
      <c r="L2083" s="400" t="s">
        <v>2889</v>
      </c>
    </row>
    <row r="2084" spans="1:23" ht="51" x14ac:dyDescent="0.35">
      <c r="A2084" s="54">
        <v>23020103</v>
      </c>
      <c r="B2084" s="436" t="s">
        <v>2891</v>
      </c>
      <c r="C2084" s="54">
        <v>70435</v>
      </c>
      <c r="D2084" s="75">
        <v>140000010104</v>
      </c>
      <c r="E2084" s="56">
        <v>3101</v>
      </c>
      <c r="F2084" s="54">
        <v>10720800</v>
      </c>
      <c r="G2084" s="57" t="s">
        <v>1846</v>
      </c>
      <c r="H2084" s="58">
        <v>1500000</v>
      </c>
      <c r="I2084" s="221"/>
      <c r="J2084" s="87"/>
      <c r="K2084" s="58">
        <f t="shared" si="34"/>
        <v>1500000</v>
      </c>
      <c r="L2084" s="400" t="s">
        <v>2889</v>
      </c>
    </row>
    <row r="2085" spans="1:23" ht="76.5" x14ac:dyDescent="0.35">
      <c r="A2085" s="54">
        <v>23020103</v>
      </c>
      <c r="B2085" s="436" t="s">
        <v>2891</v>
      </c>
      <c r="C2085" s="54">
        <v>70435</v>
      </c>
      <c r="D2085" s="75">
        <v>140000010104</v>
      </c>
      <c r="E2085" s="56">
        <v>3101</v>
      </c>
      <c r="F2085" s="54">
        <v>10712200</v>
      </c>
      <c r="G2085" s="57" t="s">
        <v>1847</v>
      </c>
      <c r="H2085" s="58">
        <v>2500000</v>
      </c>
      <c r="I2085" s="221"/>
      <c r="J2085" s="87"/>
      <c r="K2085" s="58">
        <f t="shared" si="34"/>
        <v>2500000</v>
      </c>
      <c r="L2085" s="400" t="s">
        <v>2889</v>
      </c>
    </row>
    <row r="2086" spans="1:23" ht="76.5" x14ac:dyDescent="0.35">
      <c r="A2086" s="54">
        <v>23020103</v>
      </c>
      <c r="B2086" s="436" t="s">
        <v>2891</v>
      </c>
      <c r="C2086" s="54">
        <v>70435</v>
      </c>
      <c r="D2086" s="75">
        <v>140000010104</v>
      </c>
      <c r="E2086" s="56">
        <v>3101</v>
      </c>
      <c r="F2086" s="54">
        <v>10712200</v>
      </c>
      <c r="G2086" s="86" t="s">
        <v>2078</v>
      </c>
      <c r="H2086" s="58">
        <v>1000000</v>
      </c>
      <c r="I2086" s="221"/>
      <c r="J2086" s="87"/>
      <c r="K2086" s="58">
        <f t="shared" si="34"/>
        <v>1000000</v>
      </c>
      <c r="L2086" s="400" t="s">
        <v>2889</v>
      </c>
    </row>
    <row r="2087" spans="1:23" ht="76.5" x14ac:dyDescent="0.35">
      <c r="A2087" s="54">
        <v>23020103</v>
      </c>
      <c r="B2087" s="436" t="s">
        <v>2891</v>
      </c>
      <c r="C2087" s="54">
        <v>70435</v>
      </c>
      <c r="D2087" s="75">
        <v>140000010104</v>
      </c>
      <c r="E2087" s="56">
        <v>3101</v>
      </c>
      <c r="F2087" s="54">
        <v>10712200</v>
      </c>
      <c r="G2087" s="57" t="s">
        <v>1848</v>
      </c>
      <c r="H2087" s="58">
        <v>1000000</v>
      </c>
      <c r="I2087" s="221"/>
      <c r="J2087" s="87"/>
      <c r="K2087" s="58">
        <f t="shared" si="34"/>
        <v>1000000</v>
      </c>
      <c r="L2087" s="400" t="s">
        <v>2889</v>
      </c>
    </row>
    <row r="2088" spans="1:23" ht="102" x14ac:dyDescent="0.35">
      <c r="A2088" s="54">
        <v>23020103</v>
      </c>
      <c r="B2088" s="436" t="s">
        <v>2891</v>
      </c>
      <c r="C2088" s="54">
        <v>70435</v>
      </c>
      <c r="D2088" s="75">
        <v>140000010104</v>
      </c>
      <c r="E2088" s="56">
        <v>3101</v>
      </c>
      <c r="F2088" s="54">
        <v>10712200</v>
      </c>
      <c r="G2088" s="57" t="s">
        <v>1849</v>
      </c>
      <c r="H2088" s="58">
        <v>1000000</v>
      </c>
      <c r="I2088" s="221"/>
      <c r="J2088" s="87"/>
      <c r="K2088" s="58">
        <f t="shared" si="34"/>
        <v>1000000</v>
      </c>
      <c r="L2088" s="400" t="s">
        <v>2889</v>
      </c>
    </row>
    <row r="2089" spans="1:23" ht="51" x14ac:dyDescent="0.35">
      <c r="A2089" s="54">
        <v>23020103</v>
      </c>
      <c r="B2089" s="436" t="s">
        <v>2891</v>
      </c>
      <c r="C2089" s="54">
        <v>70435</v>
      </c>
      <c r="D2089" s="75">
        <v>140000010104</v>
      </c>
      <c r="E2089" s="56">
        <v>3101</v>
      </c>
      <c r="F2089" s="54">
        <v>10720500</v>
      </c>
      <c r="G2089" s="57" t="s">
        <v>1850</v>
      </c>
      <c r="H2089" s="58">
        <v>1000000</v>
      </c>
      <c r="I2089" s="221"/>
      <c r="J2089" s="87"/>
      <c r="K2089" s="58">
        <f t="shared" si="34"/>
        <v>1000000</v>
      </c>
      <c r="L2089" s="400" t="s">
        <v>2889</v>
      </c>
    </row>
    <row r="2090" spans="1:23" ht="76.5" x14ac:dyDescent="0.35">
      <c r="A2090" s="54">
        <v>23020103</v>
      </c>
      <c r="B2090" s="436" t="s">
        <v>2891</v>
      </c>
      <c r="C2090" s="54">
        <v>70435</v>
      </c>
      <c r="D2090" s="75">
        <v>140000010104</v>
      </c>
      <c r="E2090" s="56">
        <v>3101</v>
      </c>
      <c r="F2090" s="54">
        <v>10720500</v>
      </c>
      <c r="G2090" s="86" t="s">
        <v>2079</v>
      </c>
      <c r="H2090" s="58">
        <v>1000000</v>
      </c>
      <c r="I2090" s="221"/>
      <c r="J2090" s="87"/>
      <c r="K2090" s="58">
        <f t="shared" si="34"/>
        <v>1000000</v>
      </c>
      <c r="L2090" s="400" t="s">
        <v>2889</v>
      </c>
    </row>
    <row r="2091" spans="1:23" ht="51" x14ac:dyDescent="0.35">
      <c r="A2091" s="54">
        <v>23020103</v>
      </c>
      <c r="B2091" s="436" t="s">
        <v>2891</v>
      </c>
      <c r="C2091" s="54">
        <v>70435</v>
      </c>
      <c r="D2091" s="75">
        <v>140000010104</v>
      </c>
      <c r="E2091" s="56">
        <v>3101</v>
      </c>
      <c r="F2091" s="54">
        <v>10720500</v>
      </c>
      <c r="G2091" s="57" t="s">
        <v>1851</v>
      </c>
      <c r="H2091" s="58">
        <v>1000000</v>
      </c>
      <c r="I2091" s="221"/>
      <c r="J2091" s="87"/>
      <c r="K2091" s="58">
        <f t="shared" si="34"/>
        <v>1000000</v>
      </c>
      <c r="L2091" s="400" t="s">
        <v>2889</v>
      </c>
    </row>
    <row r="2092" spans="1:23" ht="51" x14ac:dyDescent="0.35">
      <c r="A2092" s="54">
        <v>23020103</v>
      </c>
      <c r="B2092" s="436" t="s">
        <v>2891</v>
      </c>
      <c r="C2092" s="54">
        <v>70435</v>
      </c>
      <c r="D2092" s="75">
        <v>140000010104</v>
      </c>
      <c r="E2092" s="56">
        <v>3101</v>
      </c>
      <c r="F2092" s="54">
        <v>10720500</v>
      </c>
      <c r="G2092" s="57" t="s">
        <v>1852</v>
      </c>
      <c r="H2092" s="58">
        <v>1000000</v>
      </c>
      <c r="I2092" s="221"/>
      <c r="J2092" s="87"/>
      <c r="K2092" s="58">
        <f t="shared" si="34"/>
        <v>1000000</v>
      </c>
      <c r="L2092" s="400" t="s">
        <v>2889</v>
      </c>
    </row>
    <row r="2093" spans="1:23" ht="51" x14ac:dyDescent="0.35">
      <c r="A2093" s="54">
        <v>23020103</v>
      </c>
      <c r="B2093" s="436" t="s">
        <v>2891</v>
      </c>
      <c r="C2093" s="54">
        <v>70435</v>
      </c>
      <c r="D2093" s="75">
        <v>140000010104</v>
      </c>
      <c r="E2093" s="56">
        <v>3101</v>
      </c>
      <c r="F2093" s="54">
        <v>10731700</v>
      </c>
      <c r="G2093" s="57" t="s">
        <v>1853</v>
      </c>
      <c r="H2093" s="58">
        <v>1000000</v>
      </c>
      <c r="I2093" s="221"/>
      <c r="J2093" s="87"/>
      <c r="K2093" s="58">
        <f t="shared" si="34"/>
        <v>1000000</v>
      </c>
      <c r="L2093" s="400" t="s">
        <v>2889</v>
      </c>
    </row>
    <row r="2094" spans="1:23" ht="51" hidden="1" x14ac:dyDescent="0.35">
      <c r="A2094" s="276">
        <v>23020103</v>
      </c>
      <c r="B2094" s="436" t="s">
        <v>2891</v>
      </c>
      <c r="C2094" s="276">
        <v>70435</v>
      </c>
      <c r="D2094" s="277">
        <v>140000010104</v>
      </c>
      <c r="E2094" s="278">
        <v>3101</v>
      </c>
      <c r="F2094" s="276">
        <v>10731700</v>
      </c>
      <c r="G2094" s="279" t="s">
        <v>2723</v>
      </c>
      <c r="H2094" s="280"/>
      <c r="I2094" s="228"/>
      <c r="J2094" s="614">
        <v>150000000</v>
      </c>
      <c r="K2094" s="280">
        <f t="shared" si="34"/>
        <v>150000000</v>
      </c>
      <c r="L2094" s="407"/>
      <c r="M2094" s="151"/>
      <c r="N2094" s="151"/>
      <c r="O2094" s="151"/>
      <c r="P2094" s="151"/>
      <c r="Q2094" s="151"/>
      <c r="R2094" s="151"/>
      <c r="S2094" s="151"/>
      <c r="T2094" s="151"/>
      <c r="U2094" s="151"/>
      <c r="V2094" s="151"/>
      <c r="W2094" s="151"/>
    </row>
    <row r="2095" spans="1:23" ht="51" x14ac:dyDescent="0.35">
      <c r="A2095" s="54">
        <v>23020103</v>
      </c>
      <c r="B2095" s="436" t="s">
        <v>2891</v>
      </c>
      <c r="C2095" s="54">
        <v>70435</v>
      </c>
      <c r="D2095" s="75">
        <v>140000010104</v>
      </c>
      <c r="E2095" s="56">
        <v>3101</v>
      </c>
      <c r="F2095" s="54">
        <v>10731700</v>
      </c>
      <c r="G2095" s="57" t="s">
        <v>1854</v>
      </c>
      <c r="H2095" s="58">
        <v>1000000</v>
      </c>
      <c r="I2095" s="221"/>
      <c r="J2095" s="87"/>
      <c r="K2095" s="58">
        <f t="shared" si="34"/>
        <v>1000000</v>
      </c>
      <c r="L2095" s="400" t="s">
        <v>2889</v>
      </c>
    </row>
    <row r="2096" spans="1:23" ht="51" x14ac:dyDescent="0.35">
      <c r="A2096" s="54">
        <v>23020103</v>
      </c>
      <c r="B2096" s="436" t="s">
        <v>2891</v>
      </c>
      <c r="C2096" s="54">
        <v>70435</v>
      </c>
      <c r="D2096" s="75">
        <v>140000010104</v>
      </c>
      <c r="E2096" s="56">
        <v>3101</v>
      </c>
      <c r="F2096" s="54">
        <v>10731700</v>
      </c>
      <c r="G2096" s="57" t="s">
        <v>1855</v>
      </c>
      <c r="H2096" s="58">
        <v>1000000</v>
      </c>
      <c r="I2096" s="221"/>
      <c r="J2096" s="87"/>
      <c r="K2096" s="58">
        <f t="shared" si="34"/>
        <v>1000000</v>
      </c>
      <c r="L2096" s="400" t="s">
        <v>2889</v>
      </c>
    </row>
    <row r="2097" spans="1:12" ht="51" x14ac:dyDescent="0.35">
      <c r="A2097" s="54">
        <v>23020103</v>
      </c>
      <c r="B2097" s="436" t="s">
        <v>2891</v>
      </c>
      <c r="C2097" s="54">
        <v>70435</v>
      </c>
      <c r="D2097" s="75">
        <v>140000010104</v>
      </c>
      <c r="E2097" s="56">
        <v>3101</v>
      </c>
      <c r="F2097" s="54">
        <v>10720700</v>
      </c>
      <c r="G2097" s="57" t="s">
        <v>1856</v>
      </c>
      <c r="H2097" s="58">
        <v>1000000</v>
      </c>
      <c r="I2097" s="221"/>
      <c r="J2097" s="87"/>
      <c r="K2097" s="58">
        <f t="shared" si="34"/>
        <v>1000000</v>
      </c>
      <c r="L2097" s="400" t="s">
        <v>2889</v>
      </c>
    </row>
    <row r="2098" spans="1:12" ht="76.5" x14ac:dyDescent="0.35">
      <c r="A2098" s="54">
        <v>23020103</v>
      </c>
      <c r="B2098" s="436" t="s">
        <v>2891</v>
      </c>
      <c r="C2098" s="54">
        <v>70435</v>
      </c>
      <c r="D2098" s="75">
        <v>140000010104</v>
      </c>
      <c r="E2098" s="56">
        <v>3101</v>
      </c>
      <c r="F2098" s="54">
        <v>10720700</v>
      </c>
      <c r="G2098" s="57" t="s">
        <v>1857</v>
      </c>
      <c r="H2098" s="58">
        <v>1000000</v>
      </c>
      <c r="I2098" s="221"/>
      <c r="J2098" s="87"/>
      <c r="K2098" s="58">
        <f t="shared" si="34"/>
        <v>1000000</v>
      </c>
      <c r="L2098" s="400" t="s">
        <v>2889</v>
      </c>
    </row>
    <row r="2099" spans="1:12" ht="51" x14ac:dyDescent="0.35">
      <c r="A2099" s="54">
        <v>23020103</v>
      </c>
      <c r="B2099" s="436" t="s">
        <v>2891</v>
      </c>
      <c r="C2099" s="54">
        <v>70435</v>
      </c>
      <c r="D2099" s="75">
        <v>140000010104</v>
      </c>
      <c r="E2099" s="56">
        <v>3101</v>
      </c>
      <c r="F2099" s="54">
        <v>10721300</v>
      </c>
      <c r="G2099" s="57" t="s">
        <v>1858</v>
      </c>
      <c r="H2099" s="58">
        <v>1000000</v>
      </c>
      <c r="I2099" s="221"/>
      <c r="J2099" s="87"/>
      <c r="K2099" s="58">
        <f t="shared" si="34"/>
        <v>1000000</v>
      </c>
      <c r="L2099" s="400" t="s">
        <v>2889</v>
      </c>
    </row>
    <row r="2100" spans="1:12" ht="51" x14ac:dyDescent="0.35">
      <c r="A2100" s="54">
        <v>23020103</v>
      </c>
      <c r="B2100" s="436" t="s">
        <v>2891</v>
      </c>
      <c r="C2100" s="54">
        <v>70435</v>
      </c>
      <c r="D2100" s="75">
        <v>140000010104</v>
      </c>
      <c r="E2100" s="56">
        <v>3101</v>
      </c>
      <c r="F2100" s="54">
        <v>10722000</v>
      </c>
      <c r="G2100" s="57" t="s">
        <v>1859</v>
      </c>
      <c r="H2100" s="58">
        <v>1000000</v>
      </c>
      <c r="I2100" s="221"/>
      <c r="J2100" s="87"/>
      <c r="K2100" s="58">
        <f t="shared" si="34"/>
        <v>1000000</v>
      </c>
      <c r="L2100" s="400" t="s">
        <v>2889</v>
      </c>
    </row>
    <row r="2101" spans="1:12" ht="51" x14ac:dyDescent="0.35">
      <c r="A2101" s="54">
        <v>23020103</v>
      </c>
      <c r="B2101" s="436" t="s">
        <v>2891</v>
      </c>
      <c r="C2101" s="54">
        <v>70435</v>
      </c>
      <c r="D2101" s="75">
        <v>140000010104</v>
      </c>
      <c r="E2101" s="56">
        <v>3101</v>
      </c>
      <c r="F2101" s="54">
        <v>10710900</v>
      </c>
      <c r="G2101" s="57" t="s">
        <v>1860</v>
      </c>
      <c r="H2101" s="58">
        <v>1000000</v>
      </c>
      <c r="I2101" s="221"/>
      <c r="J2101" s="87"/>
      <c r="K2101" s="58">
        <f t="shared" si="34"/>
        <v>1000000</v>
      </c>
      <c r="L2101" s="400" t="s">
        <v>2889</v>
      </c>
    </row>
    <row r="2102" spans="1:12" ht="76.5" x14ac:dyDescent="0.35">
      <c r="A2102" s="54">
        <v>23020103</v>
      </c>
      <c r="B2102" s="436" t="s">
        <v>2891</v>
      </c>
      <c r="C2102" s="54">
        <v>70435</v>
      </c>
      <c r="D2102" s="75">
        <v>140000010104</v>
      </c>
      <c r="E2102" s="56">
        <v>3101</v>
      </c>
      <c r="F2102" s="54">
        <v>10720500</v>
      </c>
      <c r="G2102" s="86" t="s">
        <v>2080</v>
      </c>
      <c r="H2102" s="58">
        <v>1000000</v>
      </c>
      <c r="I2102" s="221"/>
      <c r="J2102" s="87"/>
      <c r="K2102" s="58">
        <f t="shared" si="34"/>
        <v>1000000</v>
      </c>
      <c r="L2102" s="400" t="s">
        <v>2889</v>
      </c>
    </row>
    <row r="2103" spans="1:12" ht="76.5" x14ac:dyDescent="0.35">
      <c r="A2103" s="54">
        <v>23020103</v>
      </c>
      <c r="B2103" s="436" t="s">
        <v>2891</v>
      </c>
      <c r="C2103" s="54">
        <v>70435</v>
      </c>
      <c r="D2103" s="75">
        <v>140000010104</v>
      </c>
      <c r="E2103" s="56">
        <v>3101</v>
      </c>
      <c r="F2103" s="54">
        <v>10720500</v>
      </c>
      <c r="G2103" s="57" t="s">
        <v>1861</v>
      </c>
      <c r="H2103" s="58">
        <v>1000000</v>
      </c>
      <c r="I2103" s="221"/>
      <c r="J2103" s="87"/>
      <c r="K2103" s="58">
        <f t="shared" si="34"/>
        <v>1000000</v>
      </c>
      <c r="L2103" s="400" t="s">
        <v>2889</v>
      </c>
    </row>
    <row r="2104" spans="1:12" ht="76.5" x14ac:dyDescent="0.35">
      <c r="A2104" s="54">
        <v>23020103</v>
      </c>
      <c r="B2104" s="436" t="s">
        <v>2891</v>
      </c>
      <c r="C2104" s="54">
        <v>70435</v>
      </c>
      <c r="D2104" s="75">
        <v>140000010104</v>
      </c>
      <c r="E2104" s="56">
        <v>3101</v>
      </c>
      <c r="F2104" s="54">
        <v>10720500</v>
      </c>
      <c r="G2104" s="57" t="s">
        <v>1862</v>
      </c>
      <c r="H2104" s="58">
        <v>1000000</v>
      </c>
      <c r="I2104" s="221"/>
      <c r="J2104" s="87"/>
      <c r="K2104" s="58">
        <f t="shared" si="34"/>
        <v>1000000</v>
      </c>
      <c r="L2104" s="400" t="s">
        <v>2889</v>
      </c>
    </row>
    <row r="2105" spans="1:12" ht="51" x14ac:dyDescent="0.35">
      <c r="A2105" s="54">
        <v>23020103</v>
      </c>
      <c r="B2105" s="436" t="s">
        <v>2891</v>
      </c>
      <c r="C2105" s="54">
        <v>70435</v>
      </c>
      <c r="D2105" s="75">
        <v>140000010104</v>
      </c>
      <c r="E2105" s="56">
        <v>3101</v>
      </c>
      <c r="F2105" s="54">
        <v>10720500</v>
      </c>
      <c r="G2105" s="57" t="s">
        <v>1863</v>
      </c>
      <c r="H2105" s="58">
        <v>1000000</v>
      </c>
      <c r="I2105" s="221"/>
      <c r="J2105" s="87"/>
      <c r="K2105" s="58">
        <f t="shared" si="34"/>
        <v>1000000</v>
      </c>
      <c r="L2105" s="400" t="s">
        <v>2889</v>
      </c>
    </row>
    <row r="2106" spans="1:12" ht="51" x14ac:dyDescent="0.35">
      <c r="A2106" s="54">
        <v>23020103</v>
      </c>
      <c r="B2106" s="436" t="s">
        <v>2891</v>
      </c>
      <c r="C2106" s="54">
        <v>70435</v>
      </c>
      <c r="D2106" s="75">
        <v>140000010104</v>
      </c>
      <c r="E2106" s="56">
        <v>3101</v>
      </c>
      <c r="F2106" s="54">
        <v>10720500</v>
      </c>
      <c r="G2106" s="57" t="s">
        <v>1864</v>
      </c>
      <c r="H2106" s="58">
        <v>1000000</v>
      </c>
      <c r="I2106" s="221"/>
      <c r="J2106" s="87"/>
      <c r="K2106" s="58">
        <f t="shared" si="34"/>
        <v>1000000</v>
      </c>
      <c r="L2106" s="400" t="s">
        <v>2889</v>
      </c>
    </row>
    <row r="2107" spans="1:12" ht="51" x14ac:dyDescent="0.35">
      <c r="A2107" s="54">
        <v>23020103</v>
      </c>
      <c r="B2107" s="436" t="s">
        <v>2891</v>
      </c>
      <c r="C2107" s="54">
        <v>70435</v>
      </c>
      <c r="D2107" s="75">
        <v>140000010104</v>
      </c>
      <c r="E2107" s="56">
        <v>3101</v>
      </c>
      <c r="F2107" s="54">
        <v>10720500</v>
      </c>
      <c r="G2107" s="57" t="s">
        <v>1865</v>
      </c>
      <c r="H2107" s="58">
        <v>1000000</v>
      </c>
      <c r="I2107" s="221"/>
      <c r="J2107" s="87"/>
      <c r="K2107" s="58">
        <f t="shared" si="34"/>
        <v>1000000</v>
      </c>
      <c r="L2107" s="400" t="s">
        <v>2889</v>
      </c>
    </row>
    <row r="2108" spans="1:12" ht="76.5" x14ac:dyDescent="0.35">
      <c r="A2108" s="78">
        <v>23020103</v>
      </c>
      <c r="B2108" s="436" t="s">
        <v>2891</v>
      </c>
      <c r="C2108" s="78">
        <v>70435</v>
      </c>
      <c r="D2108" s="79">
        <v>140000010104</v>
      </c>
      <c r="E2108" s="80">
        <v>3101</v>
      </c>
      <c r="F2108" s="78">
        <v>10720400</v>
      </c>
      <c r="G2108" s="129" t="s">
        <v>1866</v>
      </c>
      <c r="H2108" s="81">
        <v>1000000</v>
      </c>
      <c r="I2108" s="228"/>
      <c r="J2108" s="133"/>
      <c r="K2108" s="81">
        <f t="shared" si="34"/>
        <v>1000000</v>
      </c>
      <c r="L2108" s="399" t="s">
        <v>2889</v>
      </c>
    </row>
    <row r="2109" spans="1:12" ht="76.5" x14ac:dyDescent="0.35">
      <c r="A2109" s="54">
        <v>23020103</v>
      </c>
      <c r="B2109" s="436" t="s">
        <v>2891</v>
      </c>
      <c r="C2109" s="54">
        <v>70435</v>
      </c>
      <c r="D2109" s="75">
        <v>140000010104</v>
      </c>
      <c r="E2109" s="56">
        <v>3101</v>
      </c>
      <c r="F2109" s="54">
        <v>10720400</v>
      </c>
      <c r="G2109" s="57" t="s">
        <v>1867</v>
      </c>
      <c r="H2109" s="58">
        <v>1000000</v>
      </c>
      <c r="I2109" s="221"/>
      <c r="J2109" s="87"/>
      <c r="K2109" s="58">
        <f t="shared" si="34"/>
        <v>1000000</v>
      </c>
      <c r="L2109" s="400" t="s">
        <v>2889</v>
      </c>
    </row>
    <row r="2110" spans="1:12" ht="51" x14ac:dyDescent="0.35">
      <c r="A2110" s="54">
        <v>23020103</v>
      </c>
      <c r="B2110" s="436" t="s">
        <v>2891</v>
      </c>
      <c r="C2110" s="54">
        <v>70435</v>
      </c>
      <c r="D2110" s="75">
        <v>140000010104</v>
      </c>
      <c r="E2110" s="56">
        <v>3101</v>
      </c>
      <c r="F2110" s="54">
        <v>10721300</v>
      </c>
      <c r="G2110" s="57" t="s">
        <v>1868</v>
      </c>
      <c r="H2110" s="58">
        <v>1000000</v>
      </c>
      <c r="I2110" s="221"/>
      <c r="J2110" s="87"/>
      <c r="K2110" s="58">
        <f t="shared" si="34"/>
        <v>1000000</v>
      </c>
      <c r="L2110" s="400" t="s">
        <v>2889</v>
      </c>
    </row>
    <row r="2111" spans="1:12" ht="51" x14ac:dyDescent="0.35">
      <c r="A2111" s="54">
        <v>23020103</v>
      </c>
      <c r="B2111" s="436" t="s">
        <v>2891</v>
      </c>
      <c r="C2111" s="54">
        <v>70435</v>
      </c>
      <c r="D2111" s="75">
        <v>140000010104</v>
      </c>
      <c r="E2111" s="56">
        <v>3101</v>
      </c>
      <c r="F2111" s="54">
        <v>10730309</v>
      </c>
      <c r="G2111" s="57" t="s">
        <v>1869</v>
      </c>
      <c r="H2111" s="58">
        <v>1500000</v>
      </c>
      <c r="I2111" s="221"/>
      <c r="J2111" s="87"/>
      <c r="K2111" s="58">
        <f t="shared" si="34"/>
        <v>1500000</v>
      </c>
      <c r="L2111" s="400" t="s">
        <v>2889</v>
      </c>
    </row>
    <row r="2112" spans="1:12" ht="51" x14ac:dyDescent="0.35">
      <c r="A2112" s="54">
        <v>23020103</v>
      </c>
      <c r="B2112" s="436" t="s">
        <v>2891</v>
      </c>
      <c r="C2112" s="54">
        <v>70435</v>
      </c>
      <c r="D2112" s="75">
        <v>140000010104</v>
      </c>
      <c r="E2112" s="56">
        <v>3101</v>
      </c>
      <c r="F2112" s="54">
        <v>10720700</v>
      </c>
      <c r="G2112" s="57" t="s">
        <v>1870</v>
      </c>
      <c r="H2112" s="58">
        <v>2500000</v>
      </c>
      <c r="I2112" s="221"/>
      <c r="J2112" s="87"/>
      <c r="K2112" s="58">
        <f t="shared" si="34"/>
        <v>2500000</v>
      </c>
      <c r="L2112" s="400" t="s">
        <v>2889</v>
      </c>
    </row>
    <row r="2113" spans="1:23" ht="51" x14ac:dyDescent="0.35">
      <c r="A2113" s="54">
        <v>23020103</v>
      </c>
      <c r="B2113" s="436" t="s">
        <v>2891</v>
      </c>
      <c r="C2113" s="54">
        <v>70435</v>
      </c>
      <c r="D2113" s="75">
        <v>140000010104</v>
      </c>
      <c r="E2113" s="56">
        <v>3101</v>
      </c>
      <c r="F2113" s="54">
        <v>10720700</v>
      </c>
      <c r="G2113" s="57" t="s">
        <v>1871</v>
      </c>
      <c r="H2113" s="58">
        <v>1000000</v>
      </c>
      <c r="I2113" s="221"/>
      <c r="J2113" s="87"/>
      <c r="K2113" s="58">
        <f t="shared" si="34"/>
        <v>1000000</v>
      </c>
      <c r="L2113" s="400" t="s">
        <v>2889</v>
      </c>
    </row>
    <row r="2114" spans="1:23" ht="51" x14ac:dyDescent="0.35">
      <c r="A2114" s="54">
        <v>23020103</v>
      </c>
      <c r="B2114" s="436" t="s">
        <v>2891</v>
      </c>
      <c r="C2114" s="54">
        <v>70435</v>
      </c>
      <c r="D2114" s="75">
        <v>140000010104</v>
      </c>
      <c r="E2114" s="56">
        <v>3101</v>
      </c>
      <c r="F2114" s="54">
        <v>10720700</v>
      </c>
      <c r="G2114" s="57" t="s">
        <v>1872</v>
      </c>
      <c r="H2114" s="58">
        <v>1000000</v>
      </c>
      <c r="I2114" s="221"/>
      <c r="J2114" s="87"/>
      <c r="K2114" s="58">
        <f t="shared" si="34"/>
        <v>1000000</v>
      </c>
      <c r="L2114" s="400" t="s">
        <v>2889</v>
      </c>
    </row>
    <row r="2115" spans="1:23" ht="76.5" x14ac:dyDescent="0.35">
      <c r="A2115" s="54">
        <v>23020103</v>
      </c>
      <c r="B2115" s="436" t="s">
        <v>2891</v>
      </c>
      <c r="C2115" s="54">
        <v>70435</v>
      </c>
      <c r="D2115" s="75">
        <v>140000010104</v>
      </c>
      <c r="E2115" s="56">
        <v>3101</v>
      </c>
      <c r="F2115" s="54">
        <v>10720700</v>
      </c>
      <c r="G2115" s="86" t="s">
        <v>2081</v>
      </c>
      <c r="H2115" s="58">
        <v>1000000</v>
      </c>
      <c r="I2115" s="221"/>
      <c r="J2115" s="87"/>
      <c r="K2115" s="58">
        <f t="shared" si="34"/>
        <v>1000000</v>
      </c>
      <c r="L2115" s="400" t="s">
        <v>2889</v>
      </c>
    </row>
    <row r="2116" spans="1:23" ht="51" x14ac:dyDescent="0.35">
      <c r="A2116" s="54">
        <v>23020103</v>
      </c>
      <c r="B2116" s="436" t="s">
        <v>2891</v>
      </c>
      <c r="C2116" s="54">
        <v>70435</v>
      </c>
      <c r="D2116" s="75">
        <v>140000010104</v>
      </c>
      <c r="E2116" s="56">
        <v>3101</v>
      </c>
      <c r="F2116" s="54">
        <v>10731700</v>
      </c>
      <c r="G2116" s="57" t="s">
        <v>1873</v>
      </c>
      <c r="H2116" s="58">
        <v>1000000</v>
      </c>
      <c r="I2116" s="221"/>
      <c r="J2116" s="87"/>
      <c r="K2116" s="58">
        <f t="shared" si="34"/>
        <v>1000000</v>
      </c>
      <c r="L2116" s="400" t="s">
        <v>2889</v>
      </c>
    </row>
    <row r="2117" spans="1:23" x14ac:dyDescent="0.35">
      <c r="A2117" s="54">
        <v>23020103</v>
      </c>
      <c r="B2117" s="436" t="s">
        <v>2891</v>
      </c>
      <c r="C2117" s="54">
        <v>70435</v>
      </c>
      <c r="D2117" s="75">
        <v>140000010104</v>
      </c>
      <c r="E2117" s="56">
        <v>3101</v>
      </c>
      <c r="F2117" s="54">
        <v>10731600</v>
      </c>
      <c r="G2117" s="57" t="s">
        <v>1874</v>
      </c>
      <c r="H2117" s="58">
        <v>1500000</v>
      </c>
      <c r="I2117" s="221"/>
      <c r="J2117" s="87"/>
      <c r="K2117" s="58">
        <f t="shared" si="34"/>
        <v>1500000</v>
      </c>
      <c r="L2117" s="400" t="s">
        <v>2889</v>
      </c>
    </row>
    <row r="2118" spans="1:23" ht="51" x14ac:dyDescent="0.35">
      <c r="A2118" s="54">
        <v>23020103</v>
      </c>
      <c r="B2118" s="436" t="s">
        <v>2891</v>
      </c>
      <c r="C2118" s="54">
        <v>70435</v>
      </c>
      <c r="D2118" s="75">
        <v>140000010104</v>
      </c>
      <c r="E2118" s="56">
        <v>3101</v>
      </c>
      <c r="F2118" s="54">
        <v>10720500</v>
      </c>
      <c r="G2118" s="57" t="s">
        <v>1875</v>
      </c>
      <c r="H2118" s="58">
        <v>1500000</v>
      </c>
      <c r="I2118" s="221"/>
      <c r="J2118" s="58"/>
      <c r="K2118" s="58">
        <f t="shared" si="34"/>
        <v>1500000</v>
      </c>
      <c r="L2118" s="400" t="s">
        <v>2889</v>
      </c>
    </row>
    <row r="2119" spans="1:23" ht="76.5" x14ac:dyDescent="0.35">
      <c r="A2119" s="54">
        <v>23020103</v>
      </c>
      <c r="B2119" s="436" t="s">
        <v>2891</v>
      </c>
      <c r="C2119" s="54">
        <v>70435</v>
      </c>
      <c r="D2119" s="75">
        <v>140000010104</v>
      </c>
      <c r="E2119" s="56">
        <v>3101</v>
      </c>
      <c r="F2119" s="54">
        <v>10720400</v>
      </c>
      <c r="G2119" s="57" t="s">
        <v>1876</v>
      </c>
      <c r="H2119" s="58">
        <v>1500000</v>
      </c>
      <c r="I2119" s="221"/>
      <c r="J2119" s="87"/>
      <c r="K2119" s="58">
        <f t="shared" si="34"/>
        <v>1500000</v>
      </c>
      <c r="L2119" s="400" t="s">
        <v>2889</v>
      </c>
    </row>
    <row r="2120" spans="1:23" ht="76.5" x14ac:dyDescent="0.35">
      <c r="A2120" s="54">
        <v>23020103</v>
      </c>
      <c r="B2120" s="436" t="s">
        <v>2891</v>
      </c>
      <c r="C2120" s="54">
        <v>70435</v>
      </c>
      <c r="D2120" s="75">
        <v>140000010104</v>
      </c>
      <c r="E2120" s="56">
        <v>3101</v>
      </c>
      <c r="F2120" s="54">
        <v>10712300</v>
      </c>
      <c r="G2120" s="57" t="s">
        <v>1877</v>
      </c>
      <c r="H2120" s="58">
        <v>1500000</v>
      </c>
      <c r="I2120" s="221"/>
      <c r="J2120" s="87"/>
      <c r="K2120" s="58">
        <f t="shared" si="34"/>
        <v>1500000</v>
      </c>
      <c r="L2120" s="400" t="s">
        <v>2889</v>
      </c>
    </row>
    <row r="2121" spans="1:23" ht="76.5" x14ac:dyDescent="0.35">
      <c r="A2121" s="54">
        <v>23020103</v>
      </c>
      <c r="B2121" s="436" t="s">
        <v>2891</v>
      </c>
      <c r="C2121" s="54">
        <v>70435</v>
      </c>
      <c r="D2121" s="75">
        <v>140000010104</v>
      </c>
      <c r="E2121" s="56">
        <v>3101</v>
      </c>
      <c r="F2121" s="54">
        <v>10712300</v>
      </c>
      <c r="G2121" s="57" t="s">
        <v>1878</v>
      </c>
      <c r="H2121" s="58">
        <v>1500000</v>
      </c>
      <c r="I2121" s="221"/>
      <c r="J2121" s="87"/>
      <c r="K2121" s="58">
        <f t="shared" si="34"/>
        <v>1500000</v>
      </c>
      <c r="L2121" s="400" t="s">
        <v>2889</v>
      </c>
    </row>
    <row r="2122" spans="1:23" ht="51" x14ac:dyDescent="0.35">
      <c r="A2122" s="54">
        <v>23020103</v>
      </c>
      <c r="B2122" s="436" t="s">
        <v>2891</v>
      </c>
      <c r="C2122" s="54">
        <v>70435</v>
      </c>
      <c r="D2122" s="75">
        <v>140000010104</v>
      </c>
      <c r="E2122" s="56">
        <v>3101</v>
      </c>
      <c r="F2122" s="54">
        <v>10731700</v>
      </c>
      <c r="G2122" s="57" t="s">
        <v>1879</v>
      </c>
      <c r="H2122" s="58">
        <v>1500000</v>
      </c>
      <c r="I2122" s="221"/>
      <c r="J2122" s="87"/>
      <c r="K2122" s="58">
        <f t="shared" si="34"/>
        <v>1500000</v>
      </c>
      <c r="L2122" s="400" t="s">
        <v>2889</v>
      </c>
    </row>
    <row r="2123" spans="1:23" s="323" customFormat="1" ht="51" x14ac:dyDescent="0.35">
      <c r="A2123" s="78">
        <v>23020103</v>
      </c>
      <c r="B2123" s="436" t="s">
        <v>2891</v>
      </c>
      <c r="C2123" s="78">
        <v>70435</v>
      </c>
      <c r="D2123" s="79">
        <v>140000010104</v>
      </c>
      <c r="E2123" s="80">
        <v>3101</v>
      </c>
      <c r="F2123" s="78">
        <v>10730200</v>
      </c>
      <c r="G2123" s="129" t="s">
        <v>1880</v>
      </c>
      <c r="H2123" s="81">
        <v>1500000</v>
      </c>
      <c r="I2123" s="228"/>
      <c r="J2123" s="133"/>
      <c r="K2123" s="81">
        <f t="shared" si="34"/>
        <v>1500000</v>
      </c>
      <c r="L2123" s="204" t="s">
        <v>2889</v>
      </c>
      <c r="M2123" s="42"/>
      <c r="N2123" s="42"/>
      <c r="O2123" s="42"/>
      <c r="P2123" s="42"/>
      <c r="Q2123" s="42"/>
      <c r="R2123" s="42"/>
      <c r="S2123" s="42"/>
      <c r="T2123" s="42"/>
      <c r="U2123" s="42"/>
      <c r="V2123" s="42"/>
      <c r="W2123" s="42"/>
    </row>
    <row r="2124" spans="1:23" ht="51" x14ac:dyDescent="0.35">
      <c r="A2124" s="54">
        <v>23020103</v>
      </c>
      <c r="B2124" s="436" t="s">
        <v>2891</v>
      </c>
      <c r="C2124" s="54">
        <v>70435</v>
      </c>
      <c r="D2124" s="75">
        <v>140000010104</v>
      </c>
      <c r="E2124" s="56">
        <v>3101</v>
      </c>
      <c r="F2124" s="54">
        <v>10730200</v>
      </c>
      <c r="G2124" s="86" t="s">
        <v>2082</v>
      </c>
      <c r="H2124" s="58">
        <v>1000000</v>
      </c>
      <c r="I2124" s="221"/>
      <c r="J2124" s="87"/>
      <c r="K2124" s="58">
        <f t="shared" si="34"/>
        <v>1000000</v>
      </c>
      <c r="L2124" s="204" t="s">
        <v>2889</v>
      </c>
    </row>
    <row r="2125" spans="1:23" ht="51" x14ac:dyDescent="0.35">
      <c r="A2125" s="54">
        <v>23020103</v>
      </c>
      <c r="B2125" s="436" t="s">
        <v>2891</v>
      </c>
      <c r="C2125" s="54">
        <v>70435</v>
      </c>
      <c r="D2125" s="75">
        <v>140000010104</v>
      </c>
      <c r="E2125" s="56">
        <v>3101</v>
      </c>
      <c r="F2125" s="54">
        <v>10720400</v>
      </c>
      <c r="G2125" s="57" t="s">
        <v>1881</v>
      </c>
      <c r="H2125" s="58">
        <v>1000000</v>
      </c>
      <c r="I2125" s="221"/>
      <c r="J2125" s="87"/>
      <c r="K2125" s="58">
        <f t="shared" si="34"/>
        <v>1000000</v>
      </c>
      <c r="L2125" s="204" t="s">
        <v>2889</v>
      </c>
    </row>
    <row r="2126" spans="1:23" ht="76.5" x14ac:dyDescent="0.35">
      <c r="A2126" s="54">
        <v>23020103</v>
      </c>
      <c r="B2126" s="436" t="s">
        <v>2891</v>
      </c>
      <c r="C2126" s="54">
        <v>70435</v>
      </c>
      <c r="D2126" s="75">
        <v>140000010104</v>
      </c>
      <c r="E2126" s="56">
        <v>3101</v>
      </c>
      <c r="F2126" s="54">
        <v>10721300</v>
      </c>
      <c r="G2126" s="57" t="s">
        <v>1882</v>
      </c>
      <c r="H2126" s="58">
        <v>1000000</v>
      </c>
      <c r="I2126" s="221"/>
      <c r="J2126" s="58"/>
      <c r="K2126" s="58">
        <f t="shared" si="34"/>
        <v>1000000</v>
      </c>
      <c r="L2126" s="204" t="s">
        <v>2889</v>
      </c>
    </row>
    <row r="2127" spans="1:23" ht="76.5" x14ac:dyDescent="0.35">
      <c r="A2127" s="54">
        <v>23020103</v>
      </c>
      <c r="B2127" s="436" t="s">
        <v>2891</v>
      </c>
      <c r="C2127" s="54">
        <v>70435</v>
      </c>
      <c r="D2127" s="75">
        <v>140000010104</v>
      </c>
      <c r="E2127" s="56">
        <v>3101</v>
      </c>
      <c r="F2127" s="54">
        <v>10720800</v>
      </c>
      <c r="G2127" s="57" t="s">
        <v>1883</v>
      </c>
      <c r="H2127" s="58">
        <v>1000000</v>
      </c>
      <c r="I2127" s="221"/>
      <c r="J2127" s="87"/>
      <c r="K2127" s="58">
        <f t="shared" si="34"/>
        <v>1000000</v>
      </c>
      <c r="L2127" s="204" t="s">
        <v>2889</v>
      </c>
    </row>
    <row r="2128" spans="1:23" ht="76.5" x14ac:dyDescent="0.35">
      <c r="A2128" s="54">
        <v>23020103</v>
      </c>
      <c r="B2128" s="436" t="s">
        <v>2891</v>
      </c>
      <c r="C2128" s="54">
        <v>70435</v>
      </c>
      <c r="D2128" s="75">
        <v>140000010104</v>
      </c>
      <c r="E2128" s="56">
        <v>3101</v>
      </c>
      <c r="F2128" s="54">
        <v>10711000</v>
      </c>
      <c r="G2128" s="57" t="s">
        <v>1884</v>
      </c>
      <c r="H2128" s="58">
        <v>1000000</v>
      </c>
      <c r="I2128" s="221"/>
      <c r="J2128" s="87"/>
      <c r="K2128" s="58">
        <f t="shared" ref="K2128:K2191" si="35">SUM(H2128,J2128)</f>
        <v>1000000</v>
      </c>
      <c r="L2128" s="204" t="s">
        <v>2889</v>
      </c>
    </row>
    <row r="2129" spans="1:23" ht="76.5" x14ac:dyDescent="0.35">
      <c r="A2129" s="54">
        <v>23020103</v>
      </c>
      <c r="B2129" s="436" t="s">
        <v>2891</v>
      </c>
      <c r="C2129" s="54">
        <v>70435</v>
      </c>
      <c r="D2129" s="75">
        <v>140000010104</v>
      </c>
      <c r="E2129" s="56">
        <v>3101</v>
      </c>
      <c r="F2129" s="54">
        <v>10711000</v>
      </c>
      <c r="G2129" s="57" t="s">
        <v>1885</v>
      </c>
      <c r="H2129" s="58">
        <v>2500000</v>
      </c>
      <c r="I2129" s="221"/>
      <c r="J2129" s="87"/>
      <c r="K2129" s="58">
        <f t="shared" si="35"/>
        <v>2500000</v>
      </c>
      <c r="L2129" s="204" t="s">
        <v>2889</v>
      </c>
    </row>
    <row r="2130" spans="1:23" ht="76.5" x14ac:dyDescent="0.35">
      <c r="A2130" s="54">
        <v>23020103</v>
      </c>
      <c r="B2130" s="436" t="s">
        <v>2891</v>
      </c>
      <c r="C2130" s="54">
        <v>70435</v>
      </c>
      <c r="D2130" s="75">
        <v>140000010104</v>
      </c>
      <c r="E2130" s="56">
        <v>3101</v>
      </c>
      <c r="F2130" s="54">
        <v>10711000</v>
      </c>
      <c r="G2130" s="57" t="s">
        <v>1886</v>
      </c>
      <c r="H2130" s="58">
        <v>2500000</v>
      </c>
      <c r="I2130" s="221"/>
      <c r="J2130" s="87"/>
      <c r="K2130" s="58">
        <f t="shared" si="35"/>
        <v>2500000</v>
      </c>
      <c r="L2130" s="204" t="s">
        <v>2889</v>
      </c>
    </row>
    <row r="2131" spans="1:23" ht="51" x14ac:dyDescent="0.35">
      <c r="A2131" s="54">
        <v>23020103</v>
      </c>
      <c r="B2131" s="436" t="s">
        <v>2891</v>
      </c>
      <c r="C2131" s="54">
        <v>70435</v>
      </c>
      <c r="D2131" s="75">
        <v>140000010104</v>
      </c>
      <c r="E2131" s="56">
        <v>3101</v>
      </c>
      <c r="F2131" s="54">
        <v>10731600</v>
      </c>
      <c r="G2131" s="57" t="s">
        <v>1887</v>
      </c>
      <c r="H2131" s="58">
        <v>2500000</v>
      </c>
      <c r="I2131" s="221"/>
      <c r="J2131" s="87"/>
      <c r="K2131" s="58">
        <f t="shared" si="35"/>
        <v>2500000</v>
      </c>
      <c r="L2131" s="204" t="s">
        <v>2889</v>
      </c>
    </row>
    <row r="2132" spans="1:23" ht="51" x14ac:dyDescent="0.35">
      <c r="A2132" s="54">
        <v>23020103</v>
      </c>
      <c r="B2132" s="436" t="s">
        <v>2891</v>
      </c>
      <c r="C2132" s="54">
        <v>70435</v>
      </c>
      <c r="D2132" s="75">
        <v>140000010104</v>
      </c>
      <c r="E2132" s="56">
        <v>3101</v>
      </c>
      <c r="F2132" s="54">
        <v>10731700</v>
      </c>
      <c r="G2132" s="57" t="s">
        <v>1888</v>
      </c>
      <c r="H2132" s="58">
        <v>1000000</v>
      </c>
      <c r="I2132" s="221"/>
      <c r="J2132" s="87"/>
      <c r="K2132" s="58">
        <f t="shared" si="35"/>
        <v>1000000</v>
      </c>
      <c r="L2132" s="204" t="s">
        <v>2889</v>
      </c>
    </row>
    <row r="2133" spans="1:23" ht="76.5" x14ac:dyDescent="0.35">
      <c r="A2133" s="54">
        <v>23020103</v>
      </c>
      <c r="B2133" s="436" t="s">
        <v>2891</v>
      </c>
      <c r="C2133" s="54">
        <v>70435</v>
      </c>
      <c r="D2133" s="75">
        <v>140000010104</v>
      </c>
      <c r="E2133" s="56">
        <v>3101</v>
      </c>
      <c r="F2133" s="54">
        <v>10731700</v>
      </c>
      <c r="G2133" s="86" t="s">
        <v>2083</v>
      </c>
      <c r="H2133" s="58">
        <v>1000000</v>
      </c>
      <c r="I2133" s="221"/>
      <c r="J2133" s="87"/>
      <c r="K2133" s="58">
        <f t="shared" si="35"/>
        <v>1000000</v>
      </c>
      <c r="L2133" s="204" t="s">
        <v>2889</v>
      </c>
    </row>
    <row r="2134" spans="1:23" ht="51" x14ac:dyDescent="0.35">
      <c r="A2134" s="54">
        <v>23020103</v>
      </c>
      <c r="B2134" s="436" t="s">
        <v>2891</v>
      </c>
      <c r="C2134" s="54">
        <v>70435</v>
      </c>
      <c r="D2134" s="75">
        <v>140000010104</v>
      </c>
      <c r="E2134" s="56">
        <v>3101</v>
      </c>
      <c r="F2134" s="54">
        <v>10720400</v>
      </c>
      <c r="G2134" s="57" t="s">
        <v>1889</v>
      </c>
      <c r="H2134" s="58">
        <v>1000000</v>
      </c>
      <c r="I2134" s="221"/>
      <c r="J2134" s="87"/>
      <c r="K2134" s="58">
        <f t="shared" si="35"/>
        <v>1000000</v>
      </c>
      <c r="L2134" s="204" t="s">
        <v>2889</v>
      </c>
    </row>
    <row r="2135" spans="1:23" ht="51" x14ac:dyDescent="0.35">
      <c r="A2135" s="54">
        <v>23020103</v>
      </c>
      <c r="B2135" s="436" t="s">
        <v>2891</v>
      </c>
      <c r="C2135" s="54">
        <v>70435</v>
      </c>
      <c r="D2135" s="75">
        <v>140000010104</v>
      </c>
      <c r="E2135" s="56">
        <v>3101</v>
      </c>
      <c r="F2135" s="54">
        <v>10721300</v>
      </c>
      <c r="G2135" s="57" t="s">
        <v>1890</v>
      </c>
      <c r="H2135" s="58">
        <v>1000000</v>
      </c>
      <c r="I2135" s="221"/>
      <c r="J2135" s="87"/>
      <c r="K2135" s="58">
        <f t="shared" si="35"/>
        <v>1000000</v>
      </c>
      <c r="L2135" s="204" t="s">
        <v>2889</v>
      </c>
    </row>
    <row r="2136" spans="1:23" ht="76.5" x14ac:dyDescent="0.35">
      <c r="A2136" s="54">
        <v>23020103</v>
      </c>
      <c r="B2136" s="436" t="s">
        <v>2891</v>
      </c>
      <c r="C2136" s="54">
        <v>70435</v>
      </c>
      <c r="D2136" s="75">
        <v>140000010104</v>
      </c>
      <c r="E2136" s="56">
        <v>3101</v>
      </c>
      <c r="F2136" s="54">
        <v>10731700</v>
      </c>
      <c r="G2136" s="57" t="s">
        <v>1891</v>
      </c>
      <c r="H2136" s="58">
        <v>1000000</v>
      </c>
      <c r="I2136" s="221"/>
      <c r="J2136" s="87"/>
      <c r="K2136" s="58">
        <f t="shared" si="35"/>
        <v>1000000</v>
      </c>
      <c r="L2136" s="204" t="s">
        <v>2889</v>
      </c>
    </row>
    <row r="2137" spans="1:23" ht="76.5" x14ac:dyDescent="0.35">
      <c r="A2137" s="54">
        <v>23020103</v>
      </c>
      <c r="B2137" s="436" t="s">
        <v>2891</v>
      </c>
      <c r="C2137" s="54">
        <v>70435</v>
      </c>
      <c r="D2137" s="75">
        <v>140000010104</v>
      </c>
      <c r="E2137" s="56">
        <v>3101</v>
      </c>
      <c r="F2137" s="54">
        <v>10720400</v>
      </c>
      <c r="G2137" s="57" t="s">
        <v>1892</v>
      </c>
      <c r="H2137" s="58">
        <v>1000000</v>
      </c>
      <c r="I2137" s="221"/>
      <c r="J2137" s="87"/>
      <c r="K2137" s="58">
        <f t="shared" si="35"/>
        <v>1000000</v>
      </c>
      <c r="L2137" s="204" t="s">
        <v>2889</v>
      </c>
    </row>
    <row r="2138" spans="1:23" ht="102" x14ac:dyDescent="0.35">
      <c r="A2138" s="54">
        <v>23020103</v>
      </c>
      <c r="B2138" s="436" t="s">
        <v>2891</v>
      </c>
      <c r="C2138" s="54">
        <v>70435</v>
      </c>
      <c r="D2138" s="75">
        <v>140000010104</v>
      </c>
      <c r="E2138" s="56">
        <v>3101</v>
      </c>
      <c r="F2138" s="54">
        <v>10731600</v>
      </c>
      <c r="G2138" s="86" t="s">
        <v>2084</v>
      </c>
      <c r="H2138" s="58">
        <v>1000000</v>
      </c>
      <c r="I2138" s="221"/>
      <c r="J2138" s="87"/>
      <c r="K2138" s="58">
        <f t="shared" si="35"/>
        <v>1000000</v>
      </c>
      <c r="L2138" s="204" t="s">
        <v>2889</v>
      </c>
    </row>
    <row r="2139" spans="1:23" ht="76.5" x14ac:dyDescent="0.35">
      <c r="A2139" s="54">
        <v>23020103</v>
      </c>
      <c r="B2139" s="436" t="s">
        <v>2891</v>
      </c>
      <c r="C2139" s="54">
        <v>70435</v>
      </c>
      <c r="D2139" s="75">
        <v>140000010104</v>
      </c>
      <c r="E2139" s="56">
        <v>3101</v>
      </c>
      <c r="F2139" s="54">
        <v>10710900</v>
      </c>
      <c r="G2139" s="57" t="s">
        <v>1893</v>
      </c>
      <c r="H2139" s="58">
        <v>1000000</v>
      </c>
      <c r="I2139" s="221"/>
      <c r="J2139" s="87"/>
      <c r="K2139" s="58">
        <f t="shared" si="35"/>
        <v>1000000</v>
      </c>
      <c r="L2139" s="204" t="s">
        <v>2889</v>
      </c>
    </row>
    <row r="2140" spans="1:23" ht="76.5" x14ac:dyDescent="0.35">
      <c r="A2140" s="54">
        <v>23020103</v>
      </c>
      <c r="B2140" s="436" t="s">
        <v>2891</v>
      </c>
      <c r="C2140" s="54">
        <v>70435</v>
      </c>
      <c r="D2140" s="75">
        <v>140000010104</v>
      </c>
      <c r="E2140" s="56">
        <v>3101</v>
      </c>
      <c r="F2140" s="54">
        <v>10722000</v>
      </c>
      <c r="G2140" s="57" t="s">
        <v>1894</v>
      </c>
      <c r="H2140" s="58">
        <v>1000000</v>
      </c>
      <c r="I2140" s="221"/>
      <c r="J2140" s="87"/>
      <c r="K2140" s="58">
        <f t="shared" si="35"/>
        <v>1000000</v>
      </c>
      <c r="L2140" s="204" t="s">
        <v>2889</v>
      </c>
    </row>
    <row r="2141" spans="1:23" ht="76.5" x14ac:dyDescent="0.35">
      <c r="A2141" s="54">
        <v>23020103</v>
      </c>
      <c r="B2141" s="436" t="s">
        <v>2891</v>
      </c>
      <c r="C2141" s="54">
        <v>70435</v>
      </c>
      <c r="D2141" s="75">
        <v>140000010104</v>
      </c>
      <c r="E2141" s="56">
        <v>3101</v>
      </c>
      <c r="F2141" s="54">
        <v>10710900</v>
      </c>
      <c r="G2141" s="57" t="s">
        <v>1895</v>
      </c>
      <c r="H2141" s="58">
        <v>2500000</v>
      </c>
      <c r="I2141" s="221"/>
      <c r="J2141" s="87"/>
      <c r="K2141" s="58">
        <f t="shared" si="35"/>
        <v>2500000</v>
      </c>
      <c r="L2141" s="204" t="s">
        <v>2889</v>
      </c>
    </row>
    <row r="2142" spans="1:23" s="323" customFormat="1" ht="51" x14ac:dyDescent="0.35">
      <c r="A2142" s="78">
        <v>23020103</v>
      </c>
      <c r="B2142" s="436" t="s">
        <v>2891</v>
      </c>
      <c r="C2142" s="78">
        <v>70435</v>
      </c>
      <c r="D2142" s="79">
        <v>140000010104</v>
      </c>
      <c r="E2142" s="80">
        <v>3101</v>
      </c>
      <c r="F2142" s="78">
        <v>10722000</v>
      </c>
      <c r="G2142" s="129" t="s">
        <v>1896</v>
      </c>
      <c r="H2142" s="81">
        <v>2500000</v>
      </c>
      <c r="I2142" s="228"/>
      <c r="J2142" s="133"/>
      <c r="K2142" s="81">
        <f t="shared" si="35"/>
        <v>2500000</v>
      </c>
      <c r="L2142" s="399" t="s">
        <v>2889</v>
      </c>
      <c r="M2142" s="42"/>
      <c r="N2142" s="42"/>
      <c r="O2142" s="42"/>
      <c r="P2142" s="42"/>
      <c r="Q2142" s="42"/>
      <c r="R2142" s="42"/>
      <c r="S2142" s="42"/>
      <c r="T2142" s="42"/>
      <c r="U2142" s="42"/>
      <c r="V2142" s="42"/>
      <c r="W2142" s="42"/>
    </row>
    <row r="2143" spans="1:23" ht="51" x14ac:dyDescent="0.35">
      <c r="A2143" s="54">
        <v>23020103</v>
      </c>
      <c r="B2143" s="436" t="s">
        <v>2891</v>
      </c>
      <c r="C2143" s="54">
        <v>70435</v>
      </c>
      <c r="D2143" s="75">
        <v>140000010104</v>
      </c>
      <c r="E2143" s="56">
        <v>3101</v>
      </c>
      <c r="F2143" s="54">
        <v>10710900</v>
      </c>
      <c r="G2143" s="57" t="s">
        <v>1897</v>
      </c>
      <c r="H2143" s="58">
        <v>2500000</v>
      </c>
      <c r="I2143" s="221"/>
      <c r="J2143" s="87"/>
      <c r="K2143" s="58">
        <f t="shared" si="35"/>
        <v>2500000</v>
      </c>
      <c r="L2143" s="400" t="s">
        <v>2889</v>
      </c>
    </row>
    <row r="2144" spans="1:23" ht="51" x14ac:dyDescent="0.35">
      <c r="A2144" s="54">
        <v>23020103</v>
      </c>
      <c r="B2144" s="436" t="s">
        <v>2891</v>
      </c>
      <c r="C2144" s="54">
        <v>70435</v>
      </c>
      <c r="D2144" s="75">
        <v>140000010104</v>
      </c>
      <c r="E2144" s="56">
        <v>3101</v>
      </c>
      <c r="F2144" s="54">
        <v>10720400</v>
      </c>
      <c r="G2144" s="57" t="s">
        <v>1898</v>
      </c>
      <c r="H2144" s="58">
        <v>2500000</v>
      </c>
      <c r="I2144" s="221"/>
      <c r="J2144" s="58"/>
      <c r="K2144" s="58">
        <f t="shared" si="35"/>
        <v>2500000</v>
      </c>
      <c r="L2144" s="400" t="s">
        <v>2889</v>
      </c>
    </row>
    <row r="2145" spans="1:12" ht="51" x14ac:dyDescent="0.35">
      <c r="A2145" s="54">
        <v>23020103</v>
      </c>
      <c r="B2145" s="436" t="s">
        <v>2891</v>
      </c>
      <c r="C2145" s="54">
        <v>70435</v>
      </c>
      <c r="D2145" s="75">
        <v>140000010104</v>
      </c>
      <c r="E2145" s="56">
        <v>3101</v>
      </c>
      <c r="F2145" s="54">
        <v>10710900</v>
      </c>
      <c r="G2145" s="57" t="s">
        <v>1899</v>
      </c>
      <c r="H2145" s="58">
        <v>2500000</v>
      </c>
      <c r="I2145" s="221"/>
      <c r="J2145" s="87"/>
      <c r="K2145" s="58">
        <f t="shared" si="35"/>
        <v>2500000</v>
      </c>
      <c r="L2145" s="400" t="s">
        <v>2889</v>
      </c>
    </row>
    <row r="2146" spans="1:12" ht="76.5" x14ac:dyDescent="0.35">
      <c r="A2146" s="54">
        <v>23020103</v>
      </c>
      <c r="B2146" s="436" t="s">
        <v>2891</v>
      </c>
      <c r="C2146" s="54">
        <v>70435</v>
      </c>
      <c r="D2146" s="75">
        <v>140000010104</v>
      </c>
      <c r="E2146" s="56">
        <v>3101</v>
      </c>
      <c r="F2146" s="54">
        <v>10720500</v>
      </c>
      <c r="G2146" s="86" t="s">
        <v>2085</v>
      </c>
      <c r="H2146" s="58">
        <v>2500000</v>
      </c>
      <c r="I2146" s="221"/>
      <c r="J2146" s="87"/>
      <c r="K2146" s="58">
        <f t="shared" si="35"/>
        <v>2500000</v>
      </c>
      <c r="L2146" s="400" t="s">
        <v>2889</v>
      </c>
    </row>
    <row r="2147" spans="1:12" ht="76.5" x14ac:dyDescent="0.35">
      <c r="A2147" s="54">
        <v>23020103</v>
      </c>
      <c r="B2147" s="436" t="s">
        <v>2891</v>
      </c>
      <c r="C2147" s="54">
        <v>70435</v>
      </c>
      <c r="D2147" s="75">
        <v>140000010104</v>
      </c>
      <c r="E2147" s="56">
        <v>3101</v>
      </c>
      <c r="F2147" s="54">
        <v>10720500</v>
      </c>
      <c r="G2147" s="57" t="s">
        <v>1900</v>
      </c>
      <c r="H2147" s="58">
        <v>2500000</v>
      </c>
      <c r="I2147" s="221"/>
      <c r="J2147" s="87"/>
      <c r="K2147" s="58">
        <f t="shared" si="35"/>
        <v>2500000</v>
      </c>
      <c r="L2147" s="400" t="s">
        <v>2889</v>
      </c>
    </row>
    <row r="2148" spans="1:12" ht="127.5" x14ac:dyDescent="0.35">
      <c r="A2148" s="54">
        <v>23020103</v>
      </c>
      <c r="B2148" s="436" t="s">
        <v>2891</v>
      </c>
      <c r="C2148" s="54">
        <v>70435</v>
      </c>
      <c r="D2148" s="75">
        <v>140000010104</v>
      </c>
      <c r="E2148" s="56">
        <v>3101</v>
      </c>
      <c r="F2148" s="54">
        <v>10721300</v>
      </c>
      <c r="G2148" s="57" t="s">
        <v>1901</v>
      </c>
      <c r="H2148" s="58">
        <v>2500000</v>
      </c>
      <c r="I2148" s="221"/>
      <c r="J2148" s="87"/>
      <c r="K2148" s="58">
        <f t="shared" si="35"/>
        <v>2500000</v>
      </c>
      <c r="L2148" s="400" t="s">
        <v>2889</v>
      </c>
    </row>
    <row r="2149" spans="1:12" ht="76.5" x14ac:dyDescent="0.35">
      <c r="A2149" s="54">
        <v>23020103</v>
      </c>
      <c r="B2149" s="436" t="s">
        <v>2891</v>
      </c>
      <c r="C2149" s="54">
        <v>70435</v>
      </c>
      <c r="D2149" s="75">
        <v>140000010104</v>
      </c>
      <c r="E2149" s="56">
        <v>3101</v>
      </c>
      <c r="F2149" s="54">
        <v>10711100</v>
      </c>
      <c r="G2149" s="86" t="s">
        <v>2086</v>
      </c>
      <c r="H2149" s="58">
        <v>1500000</v>
      </c>
      <c r="I2149" s="221"/>
      <c r="J2149" s="87"/>
      <c r="K2149" s="58">
        <f t="shared" si="35"/>
        <v>1500000</v>
      </c>
      <c r="L2149" s="400" t="s">
        <v>2889</v>
      </c>
    </row>
    <row r="2150" spans="1:12" ht="102" x14ac:dyDescent="0.35">
      <c r="A2150" s="54">
        <v>23020103</v>
      </c>
      <c r="B2150" s="436" t="s">
        <v>2891</v>
      </c>
      <c r="C2150" s="54">
        <v>70435</v>
      </c>
      <c r="D2150" s="75">
        <v>140000010104</v>
      </c>
      <c r="E2150" s="56">
        <v>3101</v>
      </c>
      <c r="F2150" s="54">
        <v>10711100</v>
      </c>
      <c r="G2150" s="57" t="s">
        <v>1902</v>
      </c>
      <c r="H2150" s="58">
        <v>1000000</v>
      </c>
      <c r="I2150" s="221"/>
      <c r="J2150" s="87"/>
      <c r="K2150" s="58">
        <f t="shared" si="35"/>
        <v>1000000</v>
      </c>
      <c r="L2150" s="400" t="s">
        <v>2889</v>
      </c>
    </row>
    <row r="2151" spans="1:12" ht="76.5" x14ac:dyDescent="0.35">
      <c r="A2151" s="54">
        <v>23020103</v>
      </c>
      <c r="B2151" s="436" t="s">
        <v>2891</v>
      </c>
      <c r="C2151" s="54">
        <v>70435</v>
      </c>
      <c r="D2151" s="75">
        <v>140000010104</v>
      </c>
      <c r="E2151" s="56">
        <v>3101</v>
      </c>
      <c r="F2151" s="54">
        <v>10721300</v>
      </c>
      <c r="G2151" s="57" t="s">
        <v>1903</v>
      </c>
      <c r="H2151" s="58">
        <v>1000000</v>
      </c>
      <c r="I2151" s="221"/>
      <c r="J2151" s="87"/>
      <c r="K2151" s="58">
        <f t="shared" si="35"/>
        <v>1000000</v>
      </c>
      <c r="L2151" s="400" t="s">
        <v>2889</v>
      </c>
    </row>
    <row r="2152" spans="1:12" ht="51" x14ac:dyDescent="0.35">
      <c r="A2152" s="54">
        <v>23020103</v>
      </c>
      <c r="B2152" s="436" t="s">
        <v>2891</v>
      </c>
      <c r="C2152" s="54">
        <v>70435</v>
      </c>
      <c r="D2152" s="75">
        <v>140000010104</v>
      </c>
      <c r="E2152" s="56">
        <v>3101</v>
      </c>
      <c r="F2152" s="54">
        <v>10731400</v>
      </c>
      <c r="G2152" s="57" t="s">
        <v>1904</v>
      </c>
      <c r="H2152" s="58">
        <v>1000000</v>
      </c>
      <c r="I2152" s="221"/>
      <c r="J2152" s="87"/>
      <c r="K2152" s="58">
        <f t="shared" si="35"/>
        <v>1000000</v>
      </c>
      <c r="L2152" s="400" t="s">
        <v>2889</v>
      </c>
    </row>
    <row r="2153" spans="1:12" ht="76.5" x14ac:dyDescent="0.35">
      <c r="A2153" s="54">
        <v>23020103</v>
      </c>
      <c r="B2153" s="436" t="s">
        <v>2891</v>
      </c>
      <c r="C2153" s="54">
        <v>70435</v>
      </c>
      <c r="D2153" s="75">
        <v>140000010104</v>
      </c>
      <c r="E2153" s="56">
        <v>3101</v>
      </c>
      <c r="F2153" s="54">
        <v>10730100</v>
      </c>
      <c r="G2153" s="57" t="s">
        <v>1905</v>
      </c>
      <c r="H2153" s="58">
        <v>1000000</v>
      </c>
      <c r="I2153" s="221"/>
      <c r="J2153" s="87"/>
      <c r="K2153" s="58">
        <f t="shared" si="35"/>
        <v>1000000</v>
      </c>
      <c r="L2153" s="400" t="s">
        <v>2889</v>
      </c>
    </row>
    <row r="2154" spans="1:12" ht="51" x14ac:dyDescent="0.35">
      <c r="A2154" s="54">
        <v>23020103</v>
      </c>
      <c r="B2154" s="436" t="s">
        <v>2891</v>
      </c>
      <c r="C2154" s="54">
        <v>70435</v>
      </c>
      <c r="D2154" s="75">
        <v>140000010104</v>
      </c>
      <c r="E2154" s="56">
        <v>3101</v>
      </c>
      <c r="F2154" s="54">
        <v>10721300</v>
      </c>
      <c r="G2154" s="57" t="s">
        <v>1906</v>
      </c>
      <c r="H2154" s="58">
        <v>1000000</v>
      </c>
      <c r="I2154" s="221"/>
      <c r="J2154" s="87"/>
      <c r="K2154" s="58">
        <f t="shared" si="35"/>
        <v>1000000</v>
      </c>
      <c r="L2154" s="400" t="s">
        <v>2889</v>
      </c>
    </row>
    <row r="2155" spans="1:12" ht="51" x14ac:dyDescent="0.35">
      <c r="A2155" s="54">
        <v>23020103</v>
      </c>
      <c r="B2155" s="436" t="s">
        <v>2891</v>
      </c>
      <c r="C2155" s="54">
        <v>70435</v>
      </c>
      <c r="D2155" s="75">
        <v>140000010104</v>
      </c>
      <c r="E2155" s="56">
        <v>3101</v>
      </c>
      <c r="F2155" s="54">
        <v>10721300</v>
      </c>
      <c r="G2155" s="57" t="s">
        <v>1907</v>
      </c>
      <c r="H2155" s="58">
        <v>1000000</v>
      </c>
      <c r="I2155" s="221"/>
      <c r="J2155" s="87"/>
      <c r="K2155" s="58">
        <f t="shared" si="35"/>
        <v>1000000</v>
      </c>
      <c r="L2155" s="400" t="s">
        <v>2889</v>
      </c>
    </row>
    <row r="2156" spans="1:12" ht="76.5" x14ac:dyDescent="0.35">
      <c r="A2156" s="54">
        <v>23020103</v>
      </c>
      <c r="B2156" s="436" t="s">
        <v>2891</v>
      </c>
      <c r="C2156" s="54">
        <v>70435</v>
      </c>
      <c r="D2156" s="75">
        <v>140000010104</v>
      </c>
      <c r="E2156" s="56">
        <v>3101</v>
      </c>
      <c r="F2156" s="54">
        <v>10710900</v>
      </c>
      <c r="G2156" s="57" t="s">
        <v>1908</v>
      </c>
      <c r="H2156" s="58">
        <v>2500000</v>
      </c>
      <c r="I2156" s="221"/>
      <c r="J2156" s="87"/>
      <c r="K2156" s="58">
        <f t="shared" si="35"/>
        <v>2500000</v>
      </c>
      <c r="L2156" s="400" t="s">
        <v>2889</v>
      </c>
    </row>
    <row r="2157" spans="1:12" ht="76.5" x14ac:dyDescent="0.35">
      <c r="A2157" s="54">
        <v>23020103</v>
      </c>
      <c r="B2157" s="436" t="s">
        <v>2891</v>
      </c>
      <c r="C2157" s="54">
        <v>70435</v>
      </c>
      <c r="D2157" s="75">
        <v>140000010104</v>
      </c>
      <c r="E2157" s="56">
        <v>3101</v>
      </c>
      <c r="F2157" s="54">
        <v>10721300</v>
      </c>
      <c r="G2157" s="57" t="s">
        <v>1909</v>
      </c>
      <c r="H2157" s="58">
        <v>2500000</v>
      </c>
      <c r="I2157" s="221"/>
      <c r="J2157" s="87"/>
      <c r="K2157" s="58">
        <f t="shared" si="35"/>
        <v>2500000</v>
      </c>
      <c r="L2157" s="400" t="s">
        <v>2889</v>
      </c>
    </row>
    <row r="2158" spans="1:12" ht="51" x14ac:dyDescent="0.35">
      <c r="A2158" s="54">
        <v>23020103</v>
      </c>
      <c r="B2158" s="436" t="s">
        <v>2891</v>
      </c>
      <c r="C2158" s="54">
        <v>70435</v>
      </c>
      <c r="D2158" s="75">
        <v>140000010104</v>
      </c>
      <c r="E2158" s="56">
        <v>3101</v>
      </c>
      <c r="F2158" s="54">
        <v>10711100</v>
      </c>
      <c r="G2158" s="57" t="s">
        <v>1910</v>
      </c>
      <c r="H2158" s="58">
        <v>2500000</v>
      </c>
      <c r="I2158" s="221"/>
      <c r="J2158" s="87"/>
      <c r="K2158" s="58">
        <f t="shared" si="35"/>
        <v>2500000</v>
      </c>
      <c r="L2158" s="400" t="s">
        <v>2889</v>
      </c>
    </row>
    <row r="2159" spans="1:12" ht="51" x14ac:dyDescent="0.35">
      <c r="A2159" s="78">
        <v>23020103</v>
      </c>
      <c r="B2159" s="436" t="s">
        <v>2891</v>
      </c>
      <c r="C2159" s="78">
        <v>70435</v>
      </c>
      <c r="D2159" s="79">
        <v>140000010104</v>
      </c>
      <c r="E2159" s="80">
        <v>3101</v>
      </c>
      <c r="F2159" s="78">
        <v>10721300</v>
      </c>
      <c r="G2159" s="129" t="s">
        <v>1911</v>
      </c>
      <c r="H2159" s="81">
        <v>2500000</v>
      </c>
      <c r="I2159" s="228"/>
      <c r="J2159" s="133"/>
      <c r="K2159" s="81">
        <f t="shared" si="35"/>
        <v>2500000</v>
      </c>
      <c r="L2159" s="399" t="s">
        <v>2889</v>
      </c>
    </row>
    <row r="2160" spans="1:12" ht="76.5" x14ac:dyDescent="0.35">
      <c r="A2160" s="54">
        <v>23020103</v>
      </c>
      <c r="B2160" s="436" t="s">
        <v>2891</v>
      </c>
      <c r="C2160" s="54">
        <v>70435</v>
      </c>
      <c r="D2160" s="75">
        <v>140000010104</v>
      </c>
      <c r="E2160" s="56">
        <v>3101</v>
      </c>
      <c r="F2160" s="54">
        <v>10711100</v>
      </c>
      <c r="G2160" s="57" t="s">
        <v>1912</v>
      </c>
      <c r="H2160" s="58">
        <v>2500000</v>
      </c>
      <c r="I2160" s="221"/>
      <c r="J2160" s="87"/>
      <c r="K2160" s="58">
        <f t="shared" si="35"/>
        <v>2500000</v>
      </c>
      <c r="L2160" s="400" t="s">
        <v>2889</v>
      </c>
    </row>
    <row r="2161" spans="1:12" ht="51" x14ac:dyDescent="0.35">
      <c r="A2161" s="54">
        <v>23020103</v>
      </c>
      <c r="B2161" s="436" t="s">
        <v>2891</v>
      </c>
      <c r="C2161" s="54">
        <v>70435</v>
      </c>
      <c r="D2161" s="75">
        <v>140000010104</v>
      </c>
      <c r="E2161" s="56">
        <v>3101</v>
      </c>
      <c r="F2161" s="54">
        <v>10720500</v>
      </c>
      <c r="G2161" s="57" t="s">
        <v>1913</v>
      </c>
      <c r="H2161" s="58">
        <v>1000000</v>
      </c>
      <c r="I2161" s="221"/>
      <c r="J2161" s="87"/>
      <c r="K2161" s="58">
        <f t="shared" si="35"/>
        <v>1000000</v>
      </c>
      <c r="L2161" s="400" t="s">
        <v>2889</v>
      </c>
    </row>
    <row r="2162" spans="1:12" ht="51" x14ac:dyDescent="0.35">
      <c r="A2162" s="54">
        <v>23020103</v>
      </c>
      <c r="B2162" s="436" t="s">
        <v>2891</v>
      </c>
      <c r="C2162" s="54">
        <v>70435</v>
      </c>
      <c r="D2162" s="75">
        <v>140000010104</v>
      </c>
      <c r="E2162" s="56">
        <v>3101</v>
      </c>
      <c r="F2162" s="54">
        <v>10731600</v>
      </c>
      <c r="G2162" s="57" t="s">
        <v>1914</v>
      </c>
      <c r="H2162" s="58">
        <v>1000000</v>
      </c>
      <c r="I2162" s="221"/>
      <c r="J2162" s="87"/>
      <c r="K2162" s="58">
        <f t="shared" si="35"/>
        <v>1000000</v>
      </c>
      <c r="L2162" s="400" t="s">
        <v>2889</v>
      </c>
    </row>
    <row r="2163" spans="1:12" ht="76.5" x14ac:dyDescent="0.35">
      <c r="A2163" s="54">
        <v>23020103</v>
      </c>
      <c r="B2163" s="436" t="s">
        <v>2891</v>
      </c>
      <c r="C2163" s="54">
        <v>70435</v>
      </c>
      <c r="D2163" s="75">
        <v>140000010104</v>
      </c>
      <c r="E2163" s="56">
        <v>3101</v>
      </c>
      <c r="F2163" s="54">
        <v>10731600</v>
      </c>
      <c r="G2163" s="57" t="s">
        <v>1915</v>
      </c>
      <c r="H2163" s="58">
        <v>2500000</v>
      </c>
      <c r="I2163" s="221"/>
      <c r="J2163" s="87"/>
      <c r="K2163" s="58">
        <f t="shared" si="35"/>
        <v>2500000</v>
      </c>
      <c r="L2163" s="400" t="s">
        <v>2889</v>
      </c>
    </row>
    <row r="2164" spans="1:12" ht="76.5" x14ac:dyDescent="0.35">
      <c r="A2164" s="54">
        <v>23020103</v>
      </c>
      <c r="B2164" s="436" t="s">
        <v>2891</v>
      </c>
      <c r="C2164" s="54">
        <v>70435</v>
      </c>
      <c r="D2164" s="75">
        <v>140000010104</v>
      </c>
      <c r="E2164" s="56">
        <v>3101</v>
      </c>
      <c r="F2164" s="54">
        <v>10710900</v>
      </c>
      <c r="G2164" s="86" t="s">
        <v>2087</v>
      </c>
      <c r="H2164" s="58">
        <v>1000000</v>
      </c>
      <c r="I2164" s="221"/>
      <c r="J2164" s="87"/>
      <c r="K2164" s="58">
        <f t="shared" si="35"/>
        <v>1000000</v>
      </c>
      <c r="L2164" s="400" t="s">
        <v>2889</v>
      </c>
    </row>
    <row r="2165" spans="1:12" ht="51" x14ac:dyDescent="0.35">
      <c r="A2165" s="54">
        <v>23020103</v>
      </c>
      <c r="B2165" s="436" t="s">
        <v>2891</v>
      </c>
      <c r="C2165" s="54">
        <v>70435</v>
      </c>
      <c r="D2165" s="75">
        <v>140000010104</v>
      </c>
      <c r="E2165" s="56">
        <v>3101</v>
      </c>
      <c r="F2165" s="54">
        <v>10721300</v>
      </c>
      <c r="G2165" s="57" t="s">
        <v>1916</v>
      </c>
      <c r="H2165" s="58">
        <v>1000000</v>
      </c>
      <c r="I2165" s="221"/>
      <c r="J2165" s="87"/>
      <c r="K2165" s="58">
        <f t="shared" si="35"/>
        <v>1000000</v>
      </c>
      <c r="L2165" s="400" t="s">
        <v>2889</v>
      </c>
    </row>
    <row r="2166" spans="1:12" ht="51" x14ac:dyDescent="0.35">
      <c r="A2166" s="54">
        <v>23020103</v>
      </c>
      <c r="B2166" s="436" t="s">
        <v>2891</v>
      </c>
      <c r="C2166" s="54">
        <v>70435</v>
      </c>
      <c r="D2166" s="75">
        <v>140000010104</v>
      </c>
      <c r="E2166" s="56">
        <v>3101</v>
      </c>
      <c r="F2166" s="54">
        <v>10721300</v>
      </c>
      <c r="G2166" s="57" t="s">
        <v>1917</v>
      </c>
      <c r="H2166" s="58">
        <v>1000000</v>
      </c>
      <c r="I2166" s="221"/>
      <c r="J2166" s="87"/>
      <c r="K2166" s="58">
        <f t="shared" si="35"/>
        <v>1000000</v>
      </c>
      <c r="L2166" s="400" t="s">
        <v>2889</v>
      </c>
    </row>
    <row r="2167" spans="1:12" ht="51" x14ac:dyDescent="0.35">
      <c r="A2167" s="54">
        <v>23020103</v>
      </c>
      <c r="B2167" s="436" t="s">
        <v>2891</v>
      </c>
      <c r="C2167" s="54">
        <v>70435</v>
      </c>
      <c r="D2167" s="75">
        <v>140000010104</v>
      </c>
      <c r="E2167" s="56">
        <v>3101</v>
      </c>
      <c r="F2167" s="54">
        <v>10731600</v>
      </c>
      <c r="G2167" s="57" t="s">
        <v>1918</v>
      </c>
      <c r="H2167" s="58">
        <v>1000000</v>
      </c>
      <c r="I2167" s="221"/>
      <c r="J2167" s="87"/>
      <c r="K2167" s="58">
        <f t="shared" si="35"/>
        <v>1000000</v>
      </c>
      <c r="L2167" s="400" t="s">
        <v>2889</v>
      </c>
    </row>
    <row r="2168" spans="1:12" ht="51" x14ac:dyDescent="0.35">
      <c r="A2168" s="54">
        <v>23020103</v>
      </c>
      <c r="B2168" s="436" t="s">
        <v>2891</v>
      </c>
      <c r="C2168" s="54">
        <v>70435</v>
      </c>
      <c r="D2168" s="75">
        <v>140000010104</v>
      </c>
      <c r="E2168" s="56">
        <v>3101</v>
      </c>
      <c r="F2168" s="54">
        <v>10721300</v>
      </c>
      <c r="G2168" s="57" t="s">
        <v>1919</v>
      </c>
      <c r="H2168" s="58">
        <v>1000000</v>
      </c>
      <c r="I2168" s="221"/>
      <c r="J2168" s="87"/>
      <c r="K2168" s="58">
        <f t="shared" si="35"/>
        <v>1000000</v>
      </c>
      <c r="L2168" s="400" t="s">
        <v>2889</v>
      </c>
    </row>
    <row r="2169" spans="1:12" ht="76.5" x14ac:dyDescent="0.35">
      <c r="A2169" s="54">
        <v>23020103</v>
      </c>
      <c r="B2169" s="436" t="s">
        <v>2891</v>
      </c>
      <c r="C2169" s="54">
        <v>70435</v>
      </c>
      <c r="D2169" s="75">
        <v>140000010104</v>
      </c>
      <c r="E2169" s="56">
        <v>3101</v>
      </c>
      <c r="F2169" s="54">
        <v>10730200</v>
      </c>
      <c r="G2169" s="57" t="s">
        <v>1920</v>
      </c>
      <c r="H2169" s="58">
        <v>1000000</v>
      </c>
      <c r="I2169" s="221"/>
      <c r="J2169" s="87"/>
      <c r="K2169" s="58">
        <f t="shared" si="35"/>
        <v>1000000</v>
      </c>
      <c r="L2169" s="400" t="s">
        <v>2889</v>
      </c>
    </row>
    <row r="2170" spans="1:12" ht="51" x14ac:dyDescent="0.35">
      <c r="A2170" s="54">
        <v>23020103</v>
      </c>
      <c r="B2170" s="436" t="s">
        <v>2891</v>
      </c>
      <c r="C2170" s="54">
        <v>70435</v>
      </c>
      <c r="D2170" s="75">
        <v>140000010104</v>
      </c>
      <c r="E2170" s="56">
        <v>3101</v>
      </c>
      <c r="F2170" s="54">
        <v>10730200</v>
      </c>
      <c r="G2170" s="57" t="s">
        <v>1921</v>
      </c>
      <c r="H2170" s="58">
        <v>1000000</v>
      </c>
      <c r="I2170" s="221"/>
      <c r="J2170" s="87"/>
      <c r="K2170" s="58">
        <f t="shared" si="35"/>
        <v>1000000</v>
      </c>
      <c r="L2170" s="400" t="s">
        <v>2889</v>
      </c>
    </row>
    <row r="2171" spans="1:12" ht="51" x14ac:dyDescent="0.35">
      <c r="A2171" s="54">
        <v>23020103</v>
      </c>
      <c r="B2171" s="436" t="s">
        <v>2891</v>
      </c>
      <c r="C2171" s="54">
        <v>70435</v>
      </c>
      <c r="D2171" s="75">
        <v>140000010104</v>
      </c>
      <c r="E2171" s="56">
        <v>3101</v>
      </c>
      <c r="F2171" s="54">
        <v>10731900</v>
      </c>
      <c r="G2171" s="57" t="s">
        <v>1922</v>
      </c>
      <c r="H2171" s="58">
        <v>1000000</v>
      </c>
      <c r="I2171" s="221"/>
      <c r="J2171" s="87"/>
      <c r="K2171" s="58">
        <f t="shared" si="35"/>
        <v>1000000</v>
      </c>
      <c r="L2171" s="400" t="s">
        <v>2889</v>
      </c>
    </row>
    <row r="2172" spans="1:12" ht="51" x14ac:dyDescent="0.35">
      <c r="A2172" s="54">
        <v>23020103</v>
      </c>
      <c r="B2172" s="436" t="s">
        <v>2891</v>
      </c>
      <c r="C2172" s="54">
        <v>70435</v>
      </c>
      <c r="D2172" s="75">
        <v>140000010104</v>
      </c>
      <c r="E2172" s="56">
        <v>3101</v>
      </c>
      <c r="F2172" s="54">
        <v>10721300</v>
      </c>
      <c r="G2172" s="57" t="s">
        <v>1923</v>
      </c>
      <c r="H2172" s="58">
        <v>1000000</v>
      </c>
      <c r="I2172" s="221"/>
      <c r="J2172" s="87"/>
      <c r="K2172" s="58">
        <f t="shared" si="35"/>
        <v>1000000</v>
      </c>
      <c r="L2172" s="400" t="s">
        <v>2889</v>
      </c>
    </row>
    <row r="2173" spans="1:12" ht="76.5" x14ac:dyDescent="0.35">
      <c r="A2173" s="54">
        <v>23020103</v>
      </c>
      <c r="B2173" s="436" t="s">
        <v>2891</v>
      </c>
      <c r="C2173" s="54">
        <v>70435</v>
      </c>
      <c r="D2173" s="75">
        <v>140000010104</v>
      </c>
      <c r="E2173" s="56">
        <v>3101</v>
      </c>
      <c r="F2173" s="54">
        <v>10722000</v>
      </c>
      <c r="G2173" s="86" t="s">
        <v>2088</v>
      </c>
      <c r="H2173" s="58">
        <v>1000000</v>
      </c>
      <c r="I2173" s="221"/>
      <c r="J2173" s="87"/>
      <c r="K2173" s="58">
        <f t="shared" si="35"/>
        <v>1000000</v>
      </c>
      <c r="L2173" s="400" t="s">
        <v>2889</v>
      </c>
    </row>
    <row r="2174" spans="1:12" ht="51" x14ac:dyDescent="0.35">
      <c r="A2174" s="54">
        <v>23020103</v>
      </c>
      <c r="B2174" s="436" t="s">
        <v>2891</v>
      </c>
      <c r="C2174" s="54">
        <v>70435</v>
      </c>
      <c r="D2174" s="75">
        <v>140000010104</v>
      </c>
      <c r="E2174" s="56">
        <v>3101</v>
      </c>
      <c r="F2174" s="54">
        <v>10710900</v>
      </c>
      <c r="G2174" s="57" t="s">
        <v>1924</v>
      </c>
      <c r="H2174" s="58">
        <v>1000000</v>
      </c>
      <c r="I2174" s="221"/>
      <c r="J2174" s="87"/>
      <c r="K2174" s="58">
        <f t="shared" si="35"/>
        <v>1000000</v>
      </c>
      <c r="L2174" s="400" t="s">
        <v>2889</v>
      </c>
    </row>
    <row r="2175" spans="1:12" ht="51" x14ac:dyDescent="0.35">
      <c r="A2175" s="54">
        <v>23020103</v>
      </c>
      <c r="B2175" s="436" t="s">
        <v>2891</v>
      </c>
      <c r="C2175" s="54">
        <v>70435</v>
      </c>
      <c r="D2175" s="75">
        <v>140000010104</v>
      </c>
      <c r="E2175" s="56">
        <v>3101</v>
      </c>
      <c r="F2175" s="54">
        <v>10721300</v>
      </c>
      <c r="G2175" s="57" t="s">
        <v>1925</v>
      </c>
      <c r="H2175" s="58">
        <v>2500000</v>
      </c>
      <c r="I2175" s="221"/>
      <c r="J2175" s="87"/>
      <c r="K2175" s="58">
        <f t="shared" si="35"/>
        <v>2500000</v>
      </c>
      <c r="L2175" s="400" t="s">
        <v>2889</v>
      </c>
    </row>
    <row r="2176" spans="1:12" ht="76.5" x14ac:dyDescent="0.35">
      <c r="A2176" s="54">
        <v>23020103</v>
      </c>
      <c r="B2176" s="436" t="s">
        <v>2891</v>
      </c>
      <c r="C2176" s="54">
        <v>70435</v>
      </c>
      <c r="D2176" s="75">
        <v>140000010104</v>
      </c>
      <c r="E2176" s="56">
        <v>3101</v>
      </c>
      <c r="F2176" s="54">
        <v>10720800</v>
      </c>
      <c r="G2176" s="57" t="s">
        <v>1926</v>
      </c>
      <c r="H2176" s="58">
        <v>2500000</v>
      </c>
      <c r="I2176" s="221"/>
      <c r="J2176" s="87"/>
      <c r="K2176" s="58">
        <f t="shared" si="35"/>
        <v>2500000</v>
      </c>
      <c r="L2176" s="400" t="s">
        <v>2889</v>
      </c>
    </row>
    <row r="2177" spans="1:23" ht="51" x14ac:dyDescent="0.35">
      <c r="A2177" s="54">
        <v>23020103</v>
      </c>
      <c r="B2177" s="436" t="s">
        <v>2891</v>
      </c>
      <c r="C2177" s="54">
        <v>70435</v>
      </c>
      <c r="D2177" s="75">
        <v>140000010104</v>
      </c>
      <c r="E2177" s="56">
        <v>3101</v>
      </c>
      <c r="F2177" s="54">
        <v>10731500</v>
      </c>
      <c r="G2177" s="86" t="s">
        <v>2089</v>
      </c>
      <c r="H2177" s="58">
        <v>2500000</v>
      </c>
      <c r="I2177" s="221"/>
      <c r="J2177" s="87"/>
      <c r="K2177" s="58">
        <f t="shared" si="35"/>
        <v>2500000</v>
      </c>
      <c r="L2177" s="400" t="s">
        <v>2889</v>
      </c>
      <c r="M2177" s="127"/>
    </row>
    <row r="2178" spans="1:23" ht="51" x14ac:dyDescent="0.35">
      <c r="A2178" s="78">
        <v>23020103</v>
      </c>
      <c r="B2178" s="436" t="s">
        <v>2891</v>
      </c>
      <c r="C2178" s="78">
        <v>70435</v>
      </c>
      <c r="D2178" s="79">
        <v>140000010104</v>
      </c>
      <c r="E2178" s="80">
        <v>3101</v>
      </c>
      <c r="F2178" s="78">
        <v>10720500</v>
      </c>
      <c r="G2178" s="129" t="s">
        <v>1927</v>
      </c>
      <c r="H2178" s="81">
        <v>2500000</v>
      </c>
      <c r="I2178" s="228"/>
      <c r="J2178" s="87"/>
      <c r="K2178" s="81">
        <f t="shared" si="35"/>
        <v>2500000</v>
      </c>
      <c r="L2178" s="399" t="s">
        <v>2889</v>
      </c>
    </row>
    <row r="2179" spans="1:23" ht="76.5" x14ac:dyDescent="0.35">
      <c r="A2179" s="54">
        <v>23020103</v>
      </c>
      <c r="B2179" s="436" t="s">
        <v>2891</v>
      </c>
      <c r="C2179" s="54">
        <v>70435</v>
      </c>
      <c r="D2179" s="75">
        <v>140000010104</v>
      </c>
      <c r="E2179" s="56">
        <v>3101</v>
      </c>
      <c r="F2179" s="54">
        <v>10720800</v>
      </c>
      <c r="G2179" s="86" t="s">
        <v>2090</v>
      </c>
      <c r="H2179" s="58">
        <v>2500000</v>
      </c>
      <c r="I2179" s="221"/>
      <c r="J2179" s="87"/>
      <c r="K2179" s="58">
        <f t="shared" si="35"/>
        <v>2500000</v>
      </c>
      <c r="L2179" s="400" t="s">
        <v>2889</v>
      </c>
    </row>
    <row r="2180" spans="1:23" ht="51" x14ac:dyDescent="0.35">
      <c r="A2180" s="54">
        <v>23020103</v>
      </c>
      <c r="B2180" s="436" t="s">
        <v>2891</v>
      </c>
      <c r="C2180" s="54">
        <v>70435</v>
      </c>
      <c r="D2180" s="75">
        <v>140000010104</v>
      </c>
      <c r="E2180" s="56">
        <v>3101</v>
      </c>
      <c r="F2180" s="54">
        <v>10721300</v>
      </c>
      <c r="G2180" s="57" t="s">
        <v>1928</v>
      </c>
      <c r="H2180" s="58">
        <v>2500000</v>
      </c>
      <c r="I2180" s="221"/>
      <c r="J2180" s="87"/>
      <c r="K2180" s="58">
        <f t="shared" si="35"/>
        <v>2500000</v>
      </c>
      <c r="L2180" s="400" t="s">
        <v>2889</v>
      </c>
    </row>
    <row r="2181" spans="1:23" ht="51" x14ac:dyDescent="0.35">
      <c r="A2181" s="54">
        <v>23020103</v>
      </c>
      <c r="B2181" s="436" t="s">
        <v>2891</v>
      </c>
      <c r="C2181" s="54">
        <v>70435</v>
      </c>
      <c r="D2181" s="75">
        <v>140000010104</v>
      </c>
      <c r="E2181" s="56">
        <v>3101</v>
      </c>
      <c r="F2181" s="54">
        <v>10711200</v>
      </c>
      <c r="G2181" s="57" t="s">
        <v>1929</v>
      </c>
      <c r="H2181" s="58">
        <v>2500000</v>
      </c>
      <c r="I2181" s="221"/>
      <c r="J2181" s="87"/>
      <c r="K2181" s="58">
        <f t="shared" si="35"/>
        <v>2500000</v>
      </c>
      <c r="L2181" s="400" t="s">
        <v>2889</v>
      </c>
    </row>
    <row r="2182" spans="1:23" ht="76.5" x14ac:dyDescent="0.35">
      <c r="A2182" s="54">
        <v>23020103</v>
      </c>
      <c r="B2182" s="436" t="s">
        <v>2891</v>
      </c>
      <c r="C2182" s="54">
        <v>70435</v>
      </c>
      <c r="D2182" s="75">
        <v>140000010104</v>
      </c>
      <c r="E2182" s="56">
        <v>3101</v>
      </c>
      <c r="F2182" s="54">
        <v>10721300</v>
      </c>
      <c r="G2182" s="57" t="s">
        <v>1930</v>
      </c>
      <c r="H2182" s="58">
        <v>2500000</v>
      </c>
      <c r="I2182" s="221"/>
      <c r="J2182" s="87"/>
      <c r="K2182" s="58">
        <f t="shared" si="35"/>
        <v>2500000</v>
      </c>
      <c r="L2182" s="400" t="s">
        <v>2889</v>
      </c>
    </row>
    <row r="2183" spans="1:23" ht="76.5" x14ac:dyDescent="0.35">
      <c r="A2183" s="54">
        <v>23020103</v>
      </c>
      <c r="B2183" s="436" t="s">
        <v>2891</v>
      </c>
      <c r="C2183" s="54">
        <v>70435</v>
      </c>
      <c r="D2183" s="75">
        <v>140000010104</v>
      </c>
      <c r="E2183" s="56">
        <v>3101</v>
      </c>
      <c r="F2183" s="54">
        <v>10720500</v>
      </c>
      <c r="G2183" s="86" t="s">
        <v>2091</v>
      </c>
      <c r="H2183" s="58">
        <v>1000000</v>
      </c>
      <c r="I2183" s="221"/>
      <c r="J2183" s="87"/>
      <c r="K2183" s="58">
        <f t="shared" si="35"/>
        <v>1000000</v>
      </c>
      <c r="L2183" s="400" t="s">
        <v>2889</v>
      </c>
    </row>
    <row r="2184" spans="1:23" ht="76.5" x14ac:dyDescent="0.35">
      <c r="A2184" s="54">
        <v>23020103</v>
      </c>
      <c r="B2184" s="436" t="s">
        <v>2891</v>
      </c>
      <c r="C2184" s="54">
        <v>70435</v>
      </c>
      <c r="D2184" s="75">
        <v>140000010104</v>
      </c>
      <c r="E2184" s="56">
        <v>3101</v>
      </c>
      <c r="F2184" s="54">
        <v>10721300</v>
      </c>
      <c r="G2184" s="57" t="s">
        <v>1931</v>
      </c>
      <c r="H2184" s="58">
        <v>1500000</v>
      </c>
      <c r="I2184" s="221"/>
      <c r="J2184" s="87"/>
      <c r="K2184" s="58">
        <f t="shared" si="35"/>
        <v>1500000</v>
      </c>
      <c r="L2184" s="400" t="s">
        <v>2889</v>
      </c>
    </row>
    <row r="2185" spans="1:23" ht="51" x14ac:dyDescent="0.35">
      <c r="A2185" s="54">
        <v>23020103</v>
      </c>
      <c r="B2185" s="436" t="s">
        <v>2891</v>
      </c>
      <c r="C2185" s="54">
        <v>70435</v>
      </c>
      <c r="D2185" s="75">
        <v>140000010104</v>
      </c>
      <c r="E2185" s="56">
        <v>3101</v>
      </c>
      <c r="F2185" s="54">
        <v>10731500</v>
      </c>
      <c r="G2185" s="57" t="s">
        <v>1932</v>
      </c>
      <c r="H2185" s="58">
        <v>1500000</v>
      </c>
      <c r="I2185" s="221"/>
      <c r="J2185" s="87"/>
      <c r="K2185" s="58">
        <f t="shared" si="35"/>
        <v>1500000</v>
      </c>
      <c r="L2185" s="400" t="s">
        <v>2889</v>
      </c>
    </row>
    <row r="2186" spans="1:23" ht="102" x14ac:dyDescent="0.35">
      <c r="A2186" s="54">
        <v>23020103</v>
      </c>
      <c r="B2186" s="436" t="s">
        <v>2891</v>
      </c>
      <c r="C2186" s="54">
        <v>70435</v>
      </c>
      <c r="D2186" s="75">
        <v>140000010104</v>
      </c>
      <c r="E2186" s="56">
        <v>3101</v>
      </c>
      <c r="F2186" s="54">
        <v>10721300</v>
      </c>
      <c r="G2186" s="57" t="s">
        <v>1933</v>
      </c>
      <c r="H2186" s="58">
        <v>1000000</v>
      </c>
      <c r="I2186" s="221"/>
      <c r="J2186" s="87"/>
      <c r="K2186" s="58">
        <f t="shared" si="35"/>
        <v>1000000</v>
      </c>
      <c r="L2186" s="400" t="s">
        <v>2889</v>
      </c>
    </row>
    <row r="2187" spans="1:23" ht="76.5" x14ac:dyDescent="0.35">
      <c r="A2187" s="54">
        <v>23020103</v>
      </c>
      <c r="B2187" s="436" t="s">
        <v>2891</v>
      </c>
      <c r="C2187" s="54">
        <v>70435</v>
      </c>
      <c r="D2187" s="75">
        <v>140000010104</v>
      </c>
      <c r="E2187" s="56">
        <v>3101</v>
      </c>
      <c r="F2187" s="54">
        <v>10721300</v>
      </c>
      <c r="G2187" s="57" t="s">
        <v>1934</v>
      </c>
      <c r="H2187" s="58">
        <v>1500000</v>
      </c>
      <c r="I2187" s="221"/>
      <c r="J2187" s="87"/>
      <c r="K2187" s="58">
        <f t="shared" si="35"/>
        <v>1500000</v>
      </c>
      <c r="L2187" s="400" t="s">
        <v>2889</v>
      </c>
    </row>
    <row r="2188" spans="1:23" ht="102" x14ac:dyDescent="0.35">
      <c r="A2188" s="54">
        <v>23020103</v>
      </c>
      <c r="B2188" s="436" t="s">
        <v>2891</v>
      </c>
      <c r="C2188" s="54">
        <v>70435</v>
      </c>
      <c r="D2188" s="75">
        <v>140000010104</v>
      </c>
      <c r="E2188" s="56">
        <v>3101</v>
      </c>
      <c r="F2188" s="54">
        <v>10731600</v>
      </c>
      <c r="G2188" s="57" t="s">
        <v>1935</v>
      </c>
      <c r="H2188" s="58">
        <v>1500000</v>
      </c>
      <c r="I2188" s="221"/>
      <c r="J2188" s="87"/>
      <c r="K2188" s="58">
        <f t="shared" si="35"/>
        <v>1500000</v>
      </c>
      <c r="L2188" s="400" t="s">
        <v>2889</v>
      </c>
    </row>
    <row r="2189" spans="1:23" ht="76.5" x14ac:dyDescent="0.35">
      <c r="A2189" s="54">
        <v>23020103</v>
      </c>
      <c r="B2189" s="436" t="s">
        <v>2891</v>
      </c>
      <c r="C2189" s="54">
        <v>70435</v>
      </c>
      <c r="D2189" s="75">
        <v>140000010104</v>
      </c>
      <c r="E2189" s="56">
        <v>3101</v>
      </c>
      <c r="F2189" s="54">
        <v>10720500</v>
      </c>
      <c r="G2189" s="57" t="s">
        <v>1936</v>
      </c>
      <c r="H2189" s="58">
        <v>2500000</v>
      </c>
      <c r="I2189" s="221"/>
      <c r="J2189" s="87"/>
      <c r="K2189" s="58">
        <f t="shared" si="35"/>
        <v>2500000</v>
      </c>
      <c r="L2189" s="400" t="s">
        <v>2889</v>
      </c>
    </row>
    <row r="2190" spans="1:23" ht="76.5" x14ac:dyDescent="0.35">
      <c r="A2190" s="54">
        <v>23020103</v>
      </c>
      <c r="B2190" s="436" t="s">
        <v>2891</v>
      </c>
      <c r="C2190" s="54">
        <v>70435</v>
      </c>
      <c r="D2190" s="75">
        <v>140000010104</v>
      </c>
      <c r="E2190" s="56">
        <v>3101</v>
      </c>
      <c r="F2190" s="54">
        <v>10712100</v>
      </c>
      <c r="G2190" s="57" t="s">
        <v>1937</v>
      </c>
      <c r="H2190" s="58">
        <v>2500000</v>
      </c>
      <c r="I2190" s="221"/>
      <c r="J2190" s="87"/>
      <c r="K2190" s="58">
        <f t="shared" si="35"/>
        <v>2500000</v>
      </c>
      <c r="L2190" s="400" t="s">
        <v>2889</v>
      </c>
    </row>
    <row r="2191" spans="1:23" s="151" customFormat="1" ht="76.5" hidden="1" x14ac:dyDescent="0.35">
      <c r="A2191" s="23">
        <v>23020103</v>
      </c>
      <c r="B2191" s="436" t="s">
        <v>2891</v>
      </c>
      <c r="C2191" s="23">
        <v>70435</v>
      </c>
      <c r="D2191" s="46">
        <v>140000010104</v>
      </c>
      <c r="E2191" s="25">
        <v>3101</v>
      </c>
      <c r="F2191" s="23">
        <v>10711200</v>
      </c>
      <c r="G2191" s="26" t="s">
        <v>1938</v>
      </c>
      <c r="H2191" s="41">
        <v>500000</v>
      </c>
      <c r="I2191" s="220"/>
      <c r="J2191" s="41"/>
      <c r="K2191" s="27">
        <f t="shared" si="35"/>
        <v>500000</v>
      </c>
      <c r="L2191" s="207"/>
      <c r="M2191" s="42"/>
      <c r="N2191" s="42"/>
      <c r="O2191" s="42"/>
      <c r="P2191" s="42"/>
      <c r="Q2191" s="42"/>
      <c r="R2191" s="42"/>
      <c r="S2191" s="42"/>
      <c r="T2191" s="42"/>
      <c r="U2191" s="42"/>
      <c r="V2191" s="42"/>
      <c r="W2191" s="42"/>
    </row>
    <row r="2192" spans="1:23" ht="76.5" hidden="1" x14ac:dyDescent="0.35">
      <c r="A2192" s="23">
        <v>23020103</v>
      </c>
      <c r="B2192" s="436" t="s">
        <v>2891</v>
      </c>
      <c r="C2192" s="23">
        <v>70435</v>
      </c>
      <c r="D2192" s="46">
        <v>140000010104</v>
      </c>
      <c r="E2192" s="25">
        <v>3101</v>
      </c>
      <c r="F2192" s="23">
        <v>10730102</v>
      </c>
      <c r="G2192" s="26" t="s">
        <v>1939</v>
      </c>
      <c r="H2192" s="41">
        <v>1000000</v>
      </c>
      <c r="I2192" s="220"/>
      <c r="J2192" s="41"/>
      <c r="K2192" s="27">
        <f t="shared" ref="K2192:K2255" si="36">SUM(H2192,J2192)</f>
        <v>1000000</v>
      </c>
      <c r="L2192" s="207"/>
    </row>
    <row r="2193" spans="1:23" ht="51" hidden="1" x14ac:dyDescent="0.35">
      <c r="A2193" s="23">
        <v>23020103</v>
      </c>
      <c r="B2193" s="436" t="s">
        <v>2891</v>
      </c>
      <c r="C2193" s="23">
        <v>70435</v>
      </c>
      <c r="D2193" s="46">
        <v>140000010104</v>
      </c>
      <c r="E2193" s="25">
        <v>3101</v>
      </c>
      <c r="F2193" s="23">
        <v>10730102</v>
      </c>
      <c r="G2193" s="47" t="s">
        <v>2092</v>
      </c>
      <c r="H2193" s="41">
        <v>1000000</v>
      </c>
      <c r="I2193" s="220"/>
      <c r="J2193" s="41"/>
      <c r="K2193" s="27">
        <f t="shared" si="36"/>
        <v>1000000</v>
      </c>
      <c r="L2193" s="207"/>
    </row>
    <row r="2194" spans="1:23" ht="102" hidden="1" x14ac:dyDescent="0.35">
      <c r="A2194" s="23">
        <v>23020103</v>
      </c>
      <c r="B2194" s="436" t="s">
        <v>2891</v>
      </c>
      <c r="C2194" s="23">
        <v>70435</v>
      </c>
      <c r="D2194" s="46">
        <v>140000010104</v>
      </c>
      <c r="E2194" s="25">
        <v>3101</v>
      </c>
      <c r="F2194" s="23">
        <v>10720700</v>
      </c>
      <c r="G2194" s="26" t="s">
        <v>1940</v>
      </c>
      <c r="H2194" s="41">
        <v>1000000</v>
      </c>
      <c r="I2194" s="220"/>
      <c r="J2194" s="41"/>
      <c r="K2194" s="27">
        <f t="shared" si="36"/>
        <v>1000000</v>
      </c>
      <c r="L2194" s="207"/>
    </row>
    <row r="2195" spans="1:23" ht="76.5" hidden="1" x14ac:dyDescent="0.35">
      <c r="A2195" s="23">
        <v>23020103</v>
      </c>
      <c r="B2195" s="436" t="s">
        <v>2891</v>
      </c>
      <c r="C2195" s="23">
        <v>70435</v>
      </c>
      <c r="D2195" s="46">
        <v>140000010104</v>
      </c>
      <c r="E2195" s="25">
        <v>3101</v>
      </c>
      <c r="F2195" s="23">
        <v>10711000</v>
      </c>
      <c r="G2195" s="26" t="s">
        <v>1941</v>
      </c>
      <c r="H2195" s="41">
        <v>500000</v>
      </c>
      <c r="I2195" s="220"/>
      <c r="J2195" s="41"/>
      <c r="K2195" s="27">
        <f t="shared" si="36"/>
        <v>500000</v>
      </c>
      <c r="L2195" s="207"/>
    </row>
    <row r="2196" spans="1:23" ht="51" hidden="1" x14ac:dyDescent="0.35">
      <c r="A2196" s="23">
        <v>23020103</v>
      </c>
      <c r="B2196" s="436" t="s">
        <v>2891</v>
      </c>
      <c r="C2196" s="23">
        <v>70435</v>
      </c>
      <c r="D2196" s="46">
        <v>140000010104</v>
      </c>
      <c r="E2196" s="25">
        <v>3101</v>
      </c>
      <c r="F2196" s="23">
        <v>10731600</v>
      </c>
      <c r="G2196" s="26" t="s">
        <v>1942</v>
      </c>
      <c r="H2196" s="41">
        <v>1000000</v>
      </c>
      <c r="I2196" s="220"/>
      <c r="J2196" s="41"/>
      <c r="K2196" s="27">
        <f t="shared" si="36"/>
        <v>1000000</v>
      </c>
      <c r="L2196" s="207"/>
    </row>
    <row r="2197" spans="1:23" ht="51" hidden="1" x14ac:dyDescent="0.35">
      <c r="A2197" s="23">
        <v>23020103</v>
      </c>
      <c r="B2197" s="436" t="s">
        <v>2891</v>
      </c>
      <c r="C2197" s="23">
        <v>70435</v>
      </c>
      <c r="D2197" s="46">
        <v>140000010104</v>
      </c>
      <c r="E2197" s="25">
        <v>3101</v>
      </c>
      <c r="F2197" s="23">
        <v>10731400</v>
      </c>
      <c r="G2197" s="26" t="s">
        <v>1943</v>
      </c>
      <c r="H2197" s="41">
        <v>1000000</v>
      </c>
      <c r="I2197" s="220"/>
      <c r="J2197" s="41"/>
      <c r="K2197" s="27">
        <f t="shared" si="36"/>
        <v>1000000</v>
      </c>
      <c r="L2197" s="207"/>
    </row>
    <row r="2198" spans="1:23" s="151" customFormat="1" ht="51" hidden="1" x14ac:dyDescent="0.35">
      <c r="A2198" s="34">
        <v>23020103</v>
      </c>
      <c r="B2198" s="436" t="s">
        <v>2891</v>
      </c>
      <c r="C2198" s="34">
        <v>70435</v>
      </c>
      <c r="D2198" s="49">
        <v>140000010104</v>
      </c>
      <c r="E2198" s="36">
        <v>3101</v>
      </c>
      <c r="F2198" s="34">
        <v>10731400</v>
      </c>
      <c r="G2198" s="37" t="s">
        <v>1944</v>
      </c>
      <c r="H2198" s="44">
        <v>1500000</v>
      </c>
      <c r="I2198" s="219"/>
      <c r="J2198" s="41"/>
      <c r="K2198" s="38">
        <f t="shared" si="36"/>
        <v>1500000</v>
      </c>
      <c r="L2198" s="206"/>
      <c r="M2198" s="42"/>
      <c r="N2198" s="42"/>
      <c r="O2198" s="42"/>
      <c r="P2198" s="42"/>
      <c r="Q2198" s="42"/>
      <c r="R2198" s="42"/>
      <c r="S2198" s="42"/>
      <c r="T2198" s="42"/>
      <c r="U2198" s="42"/>
      <c r="V2198" s="42"/>
      <c r="W2198" s="42"/>
    </row>
    <row r="2199" spans="1:23" ht="76.5" hidden="1" x14ac:dyDescent="0.35">
      <c r="A2199" s="23">
        <v>23020103</v>
      </c>
      <c r="B2199" s="436" t="s">
        <v>2891</v>
      </c>
      <c r="C2199" s="23">
        <v>70435</v>
      </c>
      <c r="D2199" s="46">
        <v>140000010104</v>
      </c>
      <c r="E2199" s="25">
        <v>3101</v>
      </c>
      <c r="F2199" s="23">
        <v>10711000</v>
      </c>
      <c r="G2199" s="26" t="s">
        <v>1945</v>
      </c>
      <c r="H2199" s="41">
        <v>1000000</v>
      </c>
      <c r="I2199" s="220"/>
      <c r="J2199" s="41"/>
      <c r="K2199" s="27">
        <f t="shared" si="36"/>
        <v>1000000</v>
      </c>
      <c r="L2199" s="207"/>
    </row>
    <row r="2200" spans="1:23" ht="76.5" hidden="1" x14ac:dyDescent="0.35">
      <c r="A2200" s="23">
        <v>23020103</v>
      </c>
      <c r="B2200" s="436" t="s">
        <v>2891</v>
      </c>
      <c r="C2200" s="23">
        <v>70435</v>
      </c>
      <c r="D2200" s="46">
        <v>140000010104</v>
      </c>
      <c r="E2200" s="25">
        <v>3101</v>
      </c>
      <c r="F2200" s="23">
        <v>10711000</v>
      </c>
      <c r="G2200" s="26" t="s">
        <v>1946</v>
      </c>
      <c r="H2200" s="41">
        <v>2000000</v>
      </c>
      <c r="I2200" s="220"/>
      <c r="J2200" s="41"/>
      <c r="K2200" s="27">
        <f t="shared" si="36"/>
        <v>2000000</v>
      </c>
      <c r="L2200" s="207"/>
    </row>
    <row r="2201" spans="1:23" ht="76.5" hidden="1" x14ac:dyDescent="0.35">
      <c r="A2201" s="23">
        <v>23020103</v>
      </c>
      <c r="B2201" s="436" t="s">
        <v>2891</v>
      </c>
      <c r="C2201" s="23">
        <v>70435</v>
      </c>
      <c r="D2201" s="46">
        <v>140000010104</v>
      </c>
      <c r="E2201" s="25">
        <v>3101</v>
      </c>
      <c r="F2201" s="23">
        <v>10711100</v>
      </c>
      <c r="G2201" s="26" t="s">
        <v>1947</v>
      </c>
      <c r="H2201" s="41">
        <v>500000</v>
      </c>
      <c r="I2201" s="220"/>
      <c r="J2201" s="41"/>
      <c r="K2201" s="27">
        <f t="shared" si="36"/>
        <v>500000</v>
      </c>
      <c r="L2201" s="207"/>
    </row>
    <row r="2202" spans="1:23" ht="76.5" hidden="1" x14ac:dyDescent="0.35">
      <c r="A2202" s="23">
        <v>23020103</v>
      </c>
      <c r="B2202" s="436" t="s">
        <v>2891</v>
      </c>
      <c r="C2202" s="23">
        <v>70435</v>
      </c>
      <c r="D2202" s="46">
        <v>140000010104</v>
      </c>
      <c r="E2202" s="25">
        <v>3101</v>
      </c>
      <c r="F2202" s="23">
        <v>10720500</v>
      </c>
      <c r="G2202" s="26" t="s">
        <v>1948</v>
      </c>
      <c r="H2202" s="41">
        <v>500000</v>
      </c>
      <c r="I2202" s="220"/>
      <c r="J2202" s="41"/>
      <c r="K2202" s="27">
        <f t="shared" si="36"/>
        <v>500000</v>
      </c>
      <c r="L2202" s="207"/>
    </row>
    <row r="2203" spans="1:23" ht="51" hidden="1" x14ac:dyDescent="0.35">
      <c r="A2203" s="23">
        <v>23020103</v>
      </c>
      <c r="B2203" s="436" t="s">
        <v>2891</v>
      </c>
      <c r="C2203" s="23">
        <v>70435</v>
      </c>
      <c r="D2203" s="46">
        <v>140000010104</v>
      </c>
      <c r="E2203" s="25">
        <v>3101</v>
      </c>
      <c r="F2203" s="23">
        <v>10711200</v>
      </c>
      <c r="G2203" s="26" t="s">
        <v>1949</v>
      </c>
      <c r="H2203" s="41">
        <v>1200000</v>
      </c>
      <c r="I2203" s="220"/>
      <c r="J2203" s="41"/>
      <c r="K2203" s="27">
        <f t="shared" si="36"/>
        <v>1200000</v>
      </c>
      <c r="L2203" s="207"/>
    </row>
    <row r="2204" spans="1:23" ht="76.5" hidden="1" x14ac:dyDescent="0.35">
      <c r="A2204" s="23">
        <v>23020103</v>
      </c>
      <c r="B2204" s="436" t="s">
        <v>2891</v>
      </c>
      <c r="C2204" s="23">
        <v>70435</v>
      </c>
      <c r="D2204" s="46">
        <v>140000010104</v>
      </c>
      <c r="E2204" s="25">
        <v>3101</v>
      </c>
      <c r="F2204" s="23">
        <v>10711000</v>
      </c>
      <c r="G2204" s="26" t="s">
        <v>1950</v>
      </c>
      <c r="H2204" s="41">
        <v>1000000</v>
      </c>
      <c r="I2204" s="220"/>
      <c r="J2204" s="41"/>
      <c r="K2204" s="27">
        <f t="shared" si="36"/>
        <v>1000000</v>
      </c>
      <c r="L2204" s="207"/>
    </row>
    <row r="2205" spans="1:23" ht="76.5" hidden="1" x14ac:dyDescent="0.35">
      <c r="A2205" s="23">
        <v>23020103</v>
      </c>
      <c r="B2205" s="436" t="s">
        <v>2891</v>
      </c>
      <c r="C2205" s="23">
        <v>70435</v>
      </c>
      <c r="D2205" s="46">
        <v>140000010104</v>
      </c>
      <c r="E2205" s="25">
        <v>3101</v>
      </c>
      <c r="F2205" s="23">
        <v>10711000</v>
      </c>
      <c r="G2205" s="26" t="s">
        <v>1951</v>
      </c>
      <c r="H2205" s="41">
        <v>1000000</v>
      </c>
      <c r="I2205" s="220"/>
      <c r="J2205" s="41"/>
      <c r="K2205" s="27">
        <f t="shared" si="36"/>
        <v>1000000</v>
      </c>
      <c r="L2205" s="207"/>
    </row>
    <row r="2206" spans="1:23" ht="76.5" hidden="1" x14ac:dyDescent="0.35">
      <c r="A2206" s="23">
        <v>23020103</v>
      </c>
      <c r="B2206" s="436" t="s">
        <v>2891</v>
      </c>
      <c r="C2206" s="23">
        <v>70435</v>
      </c>
      <c r="D2206" s="46">
        <v>140000010104</v>
      </c>
      <c r="E2206" s="25">
        <v>3101</v>
      </c>
      <c r="F2206" s="23">
        <v>10711000</v>
      </c>
      <c r="G2206" s="26" t="s">
        <v>1952</v>
      </c>
      <c r="H2206" s="41">
        <v>1000000</v>
      </c>
      <c r="I2206" s="220"/>
      <c r="J2206" s="41"/>
      <c r="K2206" s="27">
        <f t="shared" si="36"/>
        <v>1000000</v>
      </c>
      <c r="L2206" s="207"/>
    </row>
    <row r="2207" spans="1:23" ht="76.5" hidden="1" x14ac:dyDescent="0.35">
      <c r="A2207" s="23">
        <v>23020103</v>
      </c>
      <c r="B2207" s="436" t="s">
        <v>2891</v>
      </c>
      <c r="C2207" s="23">
        <v>70435</v>
      </c>
      <c r="D2207" s="46">
        <v>140000010104</v>
      </c>
      <c r="E2207" s="25">
        <v>3101</v>
      </c>
      <c r="F2207" s="23">
        <v>10711000</v>
      </c>
      <c r="G2207" s="47" t="s">
        <v>2093</v>
      </c>
      <c r="H2207" s="41">
        <v>1000000</v>
      </c>
      <c r="I2207" s="220"/>
      <c r="J2207" s="41"/>
      <c r="K2207" s="27">
        <f t="shared" si="36"/>
        <v>1000000</v>
      </c>
      <c r="L2207" s="207"/>
    </row>
    <row r="2208" spans="1:23" ht="76.5" hidden="1" x14ac:dyDescent="0.35">
      <c r="A2208" s="23">
        <v>23020103</v>
      </c>
      <c r="B2208" s="436" t="s">
        <v>2891</v>
      </c>
      <c r="C2208" s="23">
        <v>70435</v>
      </c>
      <c r="D2208" s="46">
        <v>140000010104</v>
      </c>
      <c r="E2208" s="25">
        <v>3101</v>
      </c>
      <c r="F2208" s="23">
        <v>10711100</v>
      </c>
      <c r="G2208" s="26" t="s">
        <v>1953</v>
      </c>
      <c r="H2208" s="41">
        <v>5000000</v>
      </c>
      <c r="I2208" s="220"/>
      <c r="J2208" s="41">
        <v>-2500000</v>
      </c>
      <c r="K2208" s="27">
        <f t="shared" si="36"/>
        <v>2500000</v>
      </c>
      <c r="L2208" s="207"/>
    </row>
    <row r="2209" spans="1:23" ht="102" hidden="1" x14ac:dyDescent="0.35">
      <c r="A2209" s="23">
        <v>23020103</v>
      </c>
      <c r="B2209" s="436" t="s">
        <v>2891</v>
      </c>
      <c r="C2209" s="23">
        <v>70435</v>
      </c>
      <c r="D2209" s="46">
        <v>140000010104</v>
      </c>
      <c r="E2209" s="25">
        <v>3101</v>
      </c>
      <c r="F2209" s="23">
        <v>10712300</v>
      </c>
      <c r="G2209" s="26" t="s">
        <v>1954</v>
      </c>
      <c r="H2209" s="41">
        <v>2000000</v>
      </c>
      <c r="I2209" s="220"/>
      <c r="J2209" s="41"/>
      <c r="K2209" s="27">
        <f t="shared" si="36"/>
        <v>2000000</v>
      </c>
      <c r="L2209" s="207"/>
    </row>
    <row r="2210" spans="1:23" ht="76.5" hidden="1" x14ac:dyDescent="0.35">
      <c r="A2210" s="23">
        <v>23020103</v>
      </c>
      <c r="B2210" s="436" t="s">
        <v>2891</v>
      </c>
      <c r="C2210" s="23">
        <v>70435</v>
      </c>
      <c r="D2210" s="46">
        <v>140000010104</v>
      </c>
      <c r="E2210" s="25">
        <v>3101</v>
      </c>
      <c r="F2210" s="23">
        <v>10712300</v>
      </c>
      <c r="G2210" s="26" t="s">
        <v>1955</v>
      </c>
      <c r="H2210" s="41">
        <v>500000</v>
      </c>
      <c r="I2210" s="220"/>
      <c r="J2210" s="41"/>
      <c r="K2210" s="27">
        <f t="shared" si="36"/>
        <v>500000</v>
      </c>
      <c r="L2210" s="207"/>
    </row>
    <row r="2211" spans="1:23" ht="76.5" hidden="1" x14ac:dyDescent="0.35">
      <c r="A2211" s="23">
        <v>23020103</v>
      </c>
      <c r="B2211" s="436" t="s">
        <v>2891</v>
      </c>
      <c r="C2211" s="23">
        <v>70435</v>
      </c>
      <c r="D2211" s="46">
        <v>140000010104</v>
      </c>
      <c r="E2211" s="25">
        <v>3101</v>
      </c>
      <c r="F2211" s="23">
        <v>10712300</v>
      </c>
      <c r="G2211" s="26" t="s">
        <v>1956</v>
      </c>
      <c r="H2211" s="41">
        <v>1000000</v>
      </c>
      <c r="I2211" s="220"/>
      <c r="J2211" s="41"/>
      <c r="K2211" s="27">
        <f t="shared" si="36"/>
        <v>1000000</v>
      </c>
      <c r="L2211" s="207"/>
    </row>
    <row r="2212" spans="1:23" ht="76.5" hidden="1" x14ac:dyDescent="0.35">
      <c r="A2212" s="23">
        <v>23020103</v>
      </c>
      <c r="B2212" s="436" t="s">
        <v>2891</v>
      </c>
      <c r="C2212" s="23">
        <v>70435</v>
      </c>
      <c r="D2212" s="46">
        <v>140000010104</v>
      </c>
      <c r="E2212" s="25">
        <v>3101</v>
      </c>
      <c r="F2212" s="23">
        <v>10721300</v>
      </c>
      <c r="G2212" s="26" t="s">
        <v>1957</v>
      </c>
      <c r="H2212" s="41">
        <v>10000000</v>
      </c>
      <c r="I2212" s="220"/>
      <c r="J2212" s="41">
        <v>-5000000</v>
      </c>
      <c r="K2212" s="27">
        <f t="shared" si="36"/>
        <v>5000000</v>
      </c>
      <c r="L2212" s="207"/>
    </row>
    <row r="2213" spans="1:23" ht="51" hidden="1" x14ac:dyDescent="0.35">
      <c r="A2213" s="23">
        <v>23020103</v>
      </c>
      <c r="B2213" s="436" t="s">
        <v>2891</v>
      </c>
      <c r="C2213" s="23">
        <v>70435</v>
      </c>
      <c r="D2213" s="46">
        <v>140000010104</v>
      </c>
      <c r="E2213" s="25">
        <v>3101</v>
      </c>
      <c r="F2213" s="23">
        <v>10720600</v>
      </c>
      <c r="G2213" s="26" t="s">
        <v>1958</v>
      </c>
      <c r="H2213" s="41">
        <v>10000000</v>
      </c>
      <c r="I2213" s="220"/>
      <c r="J2213" s="41">
        <v>-5000000</v>
      </c>
      <c r="K2213" s="27">
        <f t="shared" si="36"/>
        <v>5000000</v>
      </c>
      <c r="L2213" s="207"/>
    </row>
    <row r="2214" spans="1:23" ht="51" hidden="1" x14ac:dyDescent="0.35">
      <c r="A2214" s="23">
        <v>23020103</v>
      </c>
      <c r="B2214" s="436" t="s">
        <v>2891</v>
      </c>
      <c r="C2214" s="23">
        <v>70435</v>
      </c>
      <c r="D2214" s="46">
        <v>140000010104</v>
      </c>
      <c r="E2214" s="25">
        <v>3101</v>
      </c>
      <c r="F2214" s="23">
        <v>10720600</v>
      </c>
      <c r="G2214" s="26" t="s">
        <v>1959</v>
      </c>
      <c r="H2214" s="41">
        <v>7000000</v>
      </c>
      <c r="I2214" s="220"/>
      <c r="J2214" s="41">
        <v>-2500000</v>
      </c>
      <c r="K2214" s="27">
        <f t="shared" si="36"/>
        <v>4500000</v>
      </c>
      <c r="L2214" s="207"/>
    </row>
    <row r="2215" spans="1:23" ht="51" hidden="1" x14ac:dyDescent="0.35">
      <c r="A2215" s="23">
        <v>23020103</v>
      </c>
      <c r="B2215" s="436" t="s">
        <v>2891</v>
      </c>
      <c r="C2215" s="23">
        <v>70435</v>
      </c>
      <c r="D2215" s="46">
        <v>140000010104</v>
      </c>
      <c r="E2215" s="25">
        <v>3101</v>
      </c>
      <c r="F2215" s="23">
        <v>10711200</v>
      </c>
      <c r="G2215" s="26" t="s">
        <v>1960</v>
      </c>
      <c r="H2215" s="41">
        <v>2000000</v>
      </c>
      <c r="I2215" s="220"/>
      <c r="J2215" s="41"/>
      <c r="K2215" s="27">
        <f t="shared" si="36"/>
        <v>2000000</v>
      </c>
      <c r="L2215" s="207"/>
    </row>
    <row r="2216" spans="1:23" ht="51" hidden="1" x14ac:dyDescent="0.35">
      <c r="A2216" s="23">
        <v>23020103</v>
      </c>
      <c r="B2216" s="436" t="s">
        <v>2891</v>
      </c>
      <c r="C2216" s="23">
        <v>70435</v>
      </c>
      <c r="D2216" s="46">
        <v>140000010104</v>
      </c>
      <c r="E2216" s="25">
        <v>3101</v>
      </c>
      <c r="F2216" s="23">
        <v>10711100</v>
      </c>
      <c r="G2216" s="26" t="s">
        <v>1961</v>
      </c>
      <c r="H2216" s="41">
        <v>6000000</v>
      </c>
      <c r="I2216" s="220"/>
      <c r="J2216" s="41">
        <v>-2500000</v>
      </c>
      <c r="K2216" s="27">
        <f t="shared" si="36"/>
        <v>3500000</v>
      </c>
      <c r="L2216" s="207"/>
    </row>
    <row r="2217" spans="1:23" s="151" customFormat="1" ht="76.5" hidden="1" x14ac:dyDescent="0.35">
      <c r="A2217" s="23">
        <v>23020103</v>
      </c>
      <c r="B2217" s="436" t="s">
        <v>2891</v>
      </c>
      <c r="C2217" s="23">
        <v>70435</v>
      </c>
      <c r="D2217" s="46">
        <v>140000010104</v>
      </c>
      <c r="E2217" s="25">
        <v>3101</v>
      </c>
      <c r="F2217" s="23">
        <v>10720800</v>
      </c>
      <c r="G2217" s="26" t="s">
        <v>1962</v>
      </c>
      <c r="H2217" s="41">
        <v>5000000</v>
      </c>
      <c r="I2217" s="220"/>
      <c r="J2217" s="41">
        <v>-2500000</v>
      </c>
      <c r="K2217" s="27">
        <f t="shared" si="36"/>
        <v>2500000</v>
      </c>
      <c r="L2217" s="207"/>
      <c r="M2217" s="42"/>
      <c r="N2217" s="42"/>
      <c r="O2217" s="42"/>
      <c r="P2217" s="42"/>
      <c r="Q2217" s="42"/>
      <c r="R2217" s="42"/>
      <c r="S2217" s="42"/>
      <c r="T2217" s="42"/>
      <c r="U2217" s="42"/>
      <c r="V2217" s="42"/>
      <c r="W2217" s="42"/>
    </row>
    <row r="2218" spans="1:23" ht="76.5" hidden="1" x14ac:dyDescent="0.35">
      <c r="A2218" s="23">
        <v>23020103</v>
      </c>
      <c r="B2218" s="436" t="s">
        <v>2891</v>
      </c>
      <c r="C2218" s="23">
        <v>70435</v>
      </c>
      <c r="D2218" s="46">
        <v>140000010104</v>
      </c>
      <c r="E2218" s="25">
        <v>3101</v>
      </c>
      <c r="F2218" s="23">
        <v>10720800</v>
      </c>
      <c r="G2218" s="26" t="s">
        <v>1963</v>
      </c>
      <c r="H2218" s="41">
        <v>7000000</v>
      </c>
      <c r="I2218" s="220"/>
      <c r="J2218" s="41"/>
      <c r="K2218" s="27">
        <f t="shared" si="36"/>
        <v>7000000</v>
      </c>
      <c r="L2218" s="207"/>
    </row>
    <row r="2219" spans="1:23" ht="76.5" hidden="1" x14ac:dyDescent="0.35">
      <c r="A2219" s="34">
        <v>23020103</v>
      </c>
      <c r="B2219" s="436" t="s">
        <v>2891</v>
      </c>
      <c r="C2219" s="34">
        <v>70435</v>
      </c>
      <c r="D2219" s="49">
        <v>140000010104</v>
      </c>
      <c r="E2219" s="36">
        <v>3101</v>
      </c>
      <c r="F2219" s="34">
        <v>10710900</v>
      </c>
      <c r="G2219" s="50" t="s">
        <v>2094</v>
      </c>
      <c r="H2219" s="44">
        <v>1000000</v>
      </c>
      <c r="I2219" s="219"/>
      <c r="J2219" s="41"/>
      <c r="K2219" s="38">
        <f t="shared" si="36"/>
        <v>1000000</v>
      </c>
      <c r="L2219" s="206"/>
    </row>
    <row r="2220" spans="1:23" ht="76.5" hidden="1" x14ac:dyDescent="0.35">
      <c r="A2220" s="23">
        <v>23020103</v>
      </c>
      <c r="B2220" s="436" t="s">
        <v>2891</v>
      </c>
      <c r="C2220" s="23">
        <v>70435</v>
      </c>
      <c r="D2220" s="46">
        <v>140000010104</v>
      </c>
      <c r="E2220" s="25">
        <v>3101</v>
      </c>
      <c r="F2220" s="23">
        <v>10710900</v>
      </c>
      <c r="G2220" s="26" t="s">
        <v>1964</v>
      </c>
      <c r="H2220" s="41">
        <v>500000</v>
      </c>
      <c r="I2220" s="220"/>
      <c r="J2220" s="41"/>
      <c r="K2220" s="27">
        <f t="shared" si="36"/>
        <v>500000</v>
      </c>
      <c r="L2220" s="207"/>
    </row>
    <row r="2221" spans="1:23" ht="76.5" hidden="1" x14ac:dyDescent="0.35">
      <c r="A2221" s="23">
        <v>23020103</v>
      </c>
      <c r="B2221" s="436" t="s">
        <v>2891</v>
      </c>
      <c r="C2221" s="23">
        <v>70435</v>
      </c>
      <c r="D2221" s="46">
        <v>140000010104</v>
      </c>
      <c r="E2221" s="25">
        <v>3101</v>
      </c>
      <c r="F2221" s="23">
        <v>10711000</v>
      </c>
      <c r="G2221" s="47" t="s">
        <v>2095</v>
      </c>
      <c r="H2221" s="41">
        <v>1000000</v>
      </c>
      <c r="I2221" s="220"/>
      <c r="J2221" s="41"/>
      <c r="K2221" s="27">
        <f t="shared" si="36"/>
        <v>1000000</v>
      </c>
      <c r="L2221" s="207"/>
    </row>
    <row r="2222" spans="1:23" ht="76.5" hidden="1" x14ac:dyDescent="0.35">
      <c r="A2222" s="23">
        <v>23020103</v>
      </c>
      <c r="B2222" s="436" t="s">
        <v>2891</v>
      </c>
      <c r="C2222" s="23">
        <v>70435</v>
      </c>
      <c r="D2222" s="46">
        <v>140000010104</v>
      </c>
      <c r="E2222" s="25">
        <v>3101</v>
      </c>
      <c r="F2222" s="23">
        <v>10720700</v>
      </c>
      <c r="G2222" s="26" t="s">
        <v>1965</v>
      </c>
      <c r="H2222" s="41">
        <v>5000000</v>
      </c>
      <c r="I2222" s="220"/>
      <c r="J2222" s="41">
        <v>-2500000</v>
      </c>
      <c r="K2222" s="27">
        <f t="shared" si="36"/>
        <v>2500000</v>
      </c>
      <c r="L2222" s="207"/>
    </row>
    <row r="2223" spans="1:23" ht="51" hidden="1" x14ac:dyDescent="0.35">
      <c r="A2223" s="23">
        <v>23020103</v>
      </c>
      <c r="B2223" s="436" t="s">
        <v>2891</v>
      </c>
      <c r="C2223" s="23">
        <v>70435</v>
      </c>
      <c r="D2223" s="46">
        <v>140000010104</v>
      </c>
      <c r="E2223" s="25">
        <v>3101</v>
      </c>
      <c r="F2223" s="23">
        <v>10730102</v>
      </c>
      <c r="G2223" s="26" t="s">
        <v>1966</v>
      </c>
      <c r="H2223" s="41">
        <v>1000000</v>
      </c>
      <c r="I2223" s="220"/>
      <c r="J2223" s="41"/>
      <c r="K2223" s="27">
        <f t="shared" si="36"/>
        <v>1000000</v>
      </c>
      <c r="L2223" s="207"/>
    </row>
    <row r="2224" spans="1:23" ht="51" hidden="1" x14ac:dyDescent="0.35">
      <c r="A2224" s="23">
        <v>23020103</v>
      </c>
      <c r="B2224" s="436" t="s">
        <v>2891</v>
      </c>
      <c r="C2224" s="23">
        <v>70435</v>
      </c>
      <c r="D2224" s="46">
        <v>140000010104</v>
      </c>
      <c r="E2224" s="25">
        <v>3101</v>
      </c>
      <c r="F2224" s="23">
        <v>10730102</v>
      </c>
      <c r="G2224" s="26" t="s">
        <v>1967</v>
      </c>
      <c r="H2224" s="41">
        <v>1000000</v>
      </c>
      <c r="I2224" s="220"/>
      <c r="J2224" s="41"/>
      <c r="K2224" s="27">
        <f t="shared" si="36"/>
        <v>1000000</v>
      </c>
      <c r="L2224" s="207"/>
    </row>
    <row r="2225" spans="1:23" ht="51" hidden="1" x14ac:dyDescent="0.35">
      <c r="A2225" s="23">
        <v>23020103</v>
      </c>
      <c r="B2225" s="436" t="s">
        <v>2891</v>
      </c>
      <c r="C2225" s="23">
        <v>70435</v>
      </c>
      <c r="D2225" s="46">
        <v>140000010104</v>
      </c>
      <c r="E2225" s="25">
        <v>3101</v>
      </c>
      <c r="F2225" s="23">
        <v>10731600</v>
      </c>
      <c r="G2225" s="26" t="s">
        <v>1968</v>
      </c>
      <c r="H2225" s="41">
        <v>8000000</v>
      </c>
      <c r="I2225" s="220"/>
      <c r="J2225" s="41">
        <v>-2500000</v>
      </c>
      <c r="K2225" s="27">
        <f t="shared" si="36"/>
        <v>5500000</v>
      </c>
      <c r="L2225" s="207"/>
    </row>
    <row r="2226" spans="1:23" ht="51" hidden="1" x14ac:dyDescent="0.35">
      <c r="A2226" s="23">
        <v>23020103</v>
      </c>
      <c r="B2226" s="436" t="s">
        <v>2891</v>
      </c>
      <c r="C2226" s="23">
        <v>70435</v>
      </c>
      <c r="D2226" s="46">
        <v>140000010104</v>
      </c>
      <c r="E2226" s="25">
        <v>3101</v>
      </c>
      <c r="F2226" s="23">
        <v>10731600</v>
      </c>
      <c r="G2226" s="26" t="s">
        <v>1969</v>
      </c>
      <c r="H2226" s="41">
        <v>5000000</v>
      </c>
      <c r="I2226" s="220"/>
      <c r="J2226" s="41">
        <v>-2500000</v>
      </c>
      <c r="K2226" s="27">
        <f t="shared" si="36"/>
        <v>2500000</v>
      </c>
      <c r="L2226" s="207"/>
    </row>
    <row r="2227" spans="1:23" s="151" customFormat="1" ht="51" hidden="1" x14ac:dyDescent="0.35">
      <c r="A2227" s="23">
        <v>23020102</v>
      </c>
      <c r="B2227" s="436" t="s">
        <v>2891</v>
      </c>
      <c r="C2227" s="23">
        <v>70421</v>
      </c>
      <c r="D2227" s="46">
        <v>10000010104</v>
      </c>
      <c r="E2227" s="25">
        <v>3101</v>
      </c>
      <c r="F2227" s="23">
        <v>10721300</v>
      </c>
      <c r="G2227" s="26" t="s">
        <v>2819</v>
      </c>
      <c r="H2227" s="27">
        <v>10750000</v>
      </c>
      <c r="I2227" s="27"/>
      <c r="J2227" s="41"/>
      <c r="K2227" s="27">
        <f t="shared" si="36"/>
        <v>10750000</v>
      </c>
      <c r="L2227" s="207"/>
      <c r="M2227" s="42"/>
      <c r="N2227" s="42"/>
      <c r="O2227" s="42"/>
      <c r="P2227" s="42"/>
      <c r="Q2227" s="42"/>
      <c r="R2227" s="42"/>
      <c r="S2227" s="42"/>
      <c r="T2227" s="42"/>
      <c r="U2227" s="42"/>
      <c r="V2227" s="42"/>
      <c r="W2227" s="42"/>
    </row>
    <row r="2228" spans="1:23" s="151" customFormat="1" ht="51" hidden="1" x14ac:dyDescent="0.35">
      <c r="A2228" s="23">
        <v>23020102</v>
      </c>
      <c r="B2228" s="436" t="s">
        <v>2891</v>
      </c>
      <c r="C2228" s="23">
        <v>70610</v>
      </c>
      <c r="D2228" s="46">
        <v>60000010103</v>
      </c>
      <c r="E2228" s="25">
        <v>3101</v>
      </c>
      <c r="F2228" s="23">
        <v>10721300</v>
      </c>
      <c r="G2228" s="47" t="s">
        <v>2673</v>
      </c>
      <c r="H2228" s="27">
        <v>25000000</v>
      </c>
      <c r="I2228" s="215"/>
      <c r="J2228" s="41">
        <v>-20000000</v>
      </c>
      <c r="K2228" s="27">
        <f t="shared" si="36"/>
        <v>5000000</v>
      </c>
      <c r="L2228" s="207"/>
      <c r="M2228" s="42"/>
      <c r="N2228" s="42"/>
      <c r="O2228" s="42"/>
      <c r="P2228" s="42"/>
      <c r="Q2228" s="42"/>
      <c r="R2228" s="42"/>
      <c r="S2228" s="42"/>
      <c r="T2228" s="42"/>
      <c r="U2228" s="42"/>
      <c r="V2228" s="42"/>
      <c r="W2228" s="42"/>
    </row>
    <row r="2229" spans="1:23" ht="51" hidden="1" x14ac:dyDescent="0.35">
      <c r="A2229" s="23">
        <v>23020102</v>
      </c>
      <c r="B2229" s="436" t="s">
        <v>2891</v>
      </c>
      <c r="C2229" s="23">
        <v>70610</v>
      </c>
      <c r="D2229" s="46">
        <v>60000010103</v>
      </c>
      <c r="E2229" s="25">
        <v>3101</v>
      </c>
      <c r="F2229" s="23">
        <v>10721300</v>
      </c>
      <c r="G2229" s="26" t="s">
        <v>2673</v>
      </c>
      <c r="H2229" s="27">
        <v>10000000</v>
      </c>
      <c r="I2229" s="215"/>
      <c r="J2229" s="41">
        <v>-10000000</v>
      </c>
      <c r="K2229" s="27">
        <f t="shared" si="36"/>
        <v>0</v>
      </c>
      <c r="L2229" s="207"/>
    </row>
    <row r="2230" spans="1:23" hidden="1" x14ac:dyDescent="0.35">
      <c r="A2230" s="23">
        <v>23020101</v>
      </c>
      <c r="B2230" s="436" t="s">
        <v>2891</v>
      </c>
      <c r="C2230" s="23">
        <v>70421</v>
      </c>
      <c r="D2230" s="46">
        <v>10000010104</v>
      </c>
      <c r="E2230" s="25">
        <v>3101</v>
      </c>
      <c r="F2230" s="23">
        <v>10721300</v>
      </c>
      <c r="G2230" s="26" t="s">
        <v>2818</v>
      </c>
      <c r="H2230" s="27">
        <v>6450000</v>
      </c>
      <c r="I2230" s="27"/>
      <c r="J2230" s="41"/>
      <c r="K2230" s="27">
        <f t="shared" si="36"/>
        <v>6450000</v>
      </c>
      <c r="L2230" s="207"/>
    </row>
    <row r="2231" spans="1:23" ht="51" hidden="1" x14ac:dyDescent="0.35">
      <c r="A2231" s="23">
        <v>23020101</v>
      </c>
      <c r="B2231" s="436" t="s">
        <v>2891</v>
      </c>
      <c r="C2231" s="23">
        <v>70610</v>
      </c>
      <c r="D2231" s="46">
        <v>50000020105</v>
      </c>
      <c r="E2231" s="25">
        <v>3101</v>
      </c>
      <c r="F2231" s="23">
        <v>10720517</v>
      </c>
      <c r="G2231" s="26" t="s">
        <v>2141</v>
      </c>
      <c r="H2231" s="27">
        <v>4000000</v>
      </c>
      <c r="I2231" s="215"/>
      <c r="J2231" s="41"/>
      <c r="K2231" s="27">
        <f t="shared" si="36"/>
        <v>4000000</v>
      </c>
      <c r="L2231" s="207"/>
    </row>
    <row r="2232" spans="1:23" ht="51" hidden="1" x14ac:dyDescent="0.35">
      <c r="A2232" s="23">
        <v>23020101</v>
      </c>
      <c r="B2232" s="436" t="s">
        <v>2891</v>
      </c>
      <c r="C2232" s="23">
        <v>70610</v>
      </c>
      <c r="D2232" s="46">
        <v>50000020105</v>
      </c>
      <c r="E2232" s="25">
        <v>3101</v>
      </c>
      <c r="F2232" s="23">
        <v>10720517</v>
      </c>
      <c r="G2232" s="26" t="s">
        <v>2142</v>
      </c>
      <c r="H2232" s="27">
        <v>4800000</v>
      </c>
      <c r="I2232" s="215"/>
      <c r="J2232" s="41"/>
      <c r="K2232" s="27">
        <f t="shared" si="36"/>
        <v>4800000</v>
      </c>
      <c r="L2232" s="207"/>
    </row>
    <row r="2233" spans="1:23" ht="76.5" hidden="1" x14ac:dyDescent="0.35">
      <c r="A2233" s="23">
        <v>23020101</v>
      </c>
      <c r="B2233" s="436" t="s">
        <v>2891</v>
      </c>
      <c r="C2233" s="23">
        <v>70610</v>
      </c>
      <c r="D2233" s="46">
        <v>50000020105</v>
      </c>
      <c r="E2233" s="25">
        <v>3101</v>
      </c>
      <c r="F2233" s="23">
        <v>10720517</v>
      </c>
      <c r="G2233" s="26" t="s">
        <v>2143</v>
      </c>
      <c r="H2233" s="41">
        <v>15000000</v>
      </c>
      <c r="I2233" s="220"/>
      <c r="J2233" s="41">
        <v>-10000000</v>
      </c>
      <c r="K2233" s="27">
        <f t="shared" si="36"/>
        <v>5000000</v>
      </c>
      <c r="L2233" s="207"/>
    </row>
    <row r="2234" spans="1:23" ht="51" hidden="1" x14ac:dyDescent="0.35">
      <c r="A2234" s="23">
        <v>23020101</v>
      </c>
      <c r="B2234" s="436" t="s">
        <v>2891</v>
      </c>
      <c r="C2234" s="23">
        <v>70610</v>
      </c>
      <c r="D2234" s="46">
        <v>50000020105</v>
      </c>
      <c r="E2234" s="25">
        <v>3101</v>
      </c>
      <c r="F2234" s="23">
        <v>10720517</v>
      </c>
      <c r="G2234" s="26" t="s">
        <v>2144</v>
      </c>
      <c r="H2234" s="41">
        <v>9430000</v>
      </c>
      <c r="I2234" s="220"/>
      <c r="J2234" s="41">
        <v>-5000000</v>
      </c>
      <c r="K2234" s="27">
        <f t="shared" si="36"/>
        <v>4430000</v>
      </c>
      <c r="L2234" s="207"/>
    </row>
    <row r="2235" spans="1:23" ht="51" hidden="1" x14ac:dyDescent="0.35">
      <c r="A2235" s="34">
        <v>23020101</v>
      </c>
      <c r="B2235" s="436" t="s">
        <v>2891</v>
      </c>
      <c r="C2235" s="34">
        <v>70133</v>
      </c>
      <c r="D2235" s="49">
        <v>130000010106</v>
      </c>
      <c r="E2235" s="36">
        <v>3101</v>
      </c>
      <c r="F2235" s="34">
        <v>10721300</v>
      </c>
      <c r="G2235" s="50" t="s">
        <v>2795</v>
      </c>
      <c r="H2235" s="38">
        <v>49608081</v>
      </c>
      <c r="I2235" s="309"/>
      <c r="J2235" s="41">
        <v>-24804040.5</v>
      </c>
      <c r="K2235" s="38">
        <f t="shared" si="36"/>
        <v>24804040.5</v>
      </c>
      <c r="L2235" s="206"/>
    </row>
    <row r="2236" spans="1:23" s="151" customFormat="1" ht="76.5" hidden="1" x14ac:dyDescent="0.35">
      <c r="A2236" s="23">
        <v>23020101</v>
      </c>
      <c r="B2236" s="436" t="s">
        <v>2891</v>
      </c>
      <c r="C2236" s="23">
        <v>70133</v>
      </c>
      <c r="D2236" s="46">
        <v>130000010106</v>
      </c>
      <c r="E2236" s="25">
        <v>3101</v>
      </c>
      <c r="F2236" s="23">
        <v>10721300</v>
      </c>
      <c r="G2236" s="47" t="s">
        <v>2796</v>
      </c>
      <c r="H2236" s="27">
        <v>20000000</v>
      </c>
      <c r="I2236" s="282"/>
      <c r="J2236" s="41">
        <v>-10000000</v>
      </c>
      <c r="K2236" s="27">
        <f t="shared" si="36"/>
        <v>10000000</v>
      </c>
      <c r="L2236" s="207"/>
      <c r="M2236" s="42"/>
      <c r="N2236" s="42"/>
      <c r="O2236" s="42"/>
      <c r="P2236" s="42"/>
      <c r="Q2236" s="42"/>
      <c r="R2236" s="42"/>
      <c r="S2236" s="42"/>
      <c r="T2236" s="42"/>
      <c r="U2236" s="42"/>
      <c r="V2236" s="42"/>
      <c r="W2236" s="42"/>
    </row>
    <row r="2237" spans="1:23" hidden="1" x14ac:dyDescent="0.35">
      <c r="A2237" s="23">
        <v>23020101</v>
      </c>
      <c r="B2237" s="436" t="s">
        <v>2891</v>
      </c>
      <c r="C2237" s="23">
        <v>70133</v>
      </c>
      <c r="D2237" s="46">
        <v>130000010106</v>
      </c>
      <c r="E2237" s="25">
        <v>3101</v>
      </c>
      <c r="F2237" s="23">
        <v>10721300</v>
      </c>
      <c r="G2237" s="26" t="s">
        <v>299</v>
      </c>
      <c r="H2237" s="67">
        <v>6720000</v>
      </c>
      <c r="I2237" s="224"/>
      <c r="J2237" s="67">
        <v>3280000</v>
      </c>
      <c r="K2237" s="67">
        <f t="shared" si="36"/>
        <v>10000000</v>
      </c>
      <c r="L2237" s="207"/>
    </row>
    <row r="2238" spans="1:23" ht="76.5" hidden="1" x14ac:dyDescent="0.35">
      <c r="A2238" s="23">
        <v>23020101</v>
      </c>
      <c r="B2238" s="436" t="s">
        <v>2891</v>
      </c>
      <c r="C2238" s="23">
        <v>70443</v>
      </c>
      <c r="D2238" s="46">
        <v>30000020106</v>
      </c>
      <c r="E2238" s="25">
        <v>3101</v>
      </c>
      <c r="F2238" s="23">
        <v>10721300</v>
      </c>
      <c r="G2238" s="47" t="s">
        <v>381</v>
      </c>
      <c r="H2238" s="27">
        <v>8000000</v>
      </c>
      <c r="I2238" s="215"/>
      <c r="J2238" s="41"/>
      <c r="K2238" s="41">
        <f t="shared" si="36"/>
        <v>8000000</v>
      </c>
      <c r="L2238" s="207"/>
    </row>
    <row r="2239" spans="1:23" ht="51" hidden="1" x14ac:dyDescent="0.35">
      <c r="A2239" s="23">
        <v>23020101</v>
      </c>
      <c r="B2239" s="436" t="s">
        <v>2891</v>
      </c>
      <c r="C2239" s="23">
        <v>70443</v>
      </c>
      <c r="D2239" s="46">
        <v>60000010103</v>
      </c>
      <c r="E2239" s="25">
        <v>3101</v>
      </c>
      <c r="F2239" s="23">
        <v>10721300</v>
      </c>
      <c r="G2239" s="47" t="s">
        <v>382</v>
      </c>
      <c r="H2239" s="27">
        <v>5000000</v>
      </c>
      <c r="I2239" s="215"/>
      <c r="J2239" s="41"/>
      <c r="K2239" s="41">
        <f t="shared" si="36"/>
        <v>5000000</v>
      </c>
      <c r="L2239" s="207"/>
    </row>
    <row r="2240" spans="1:23" ht="51" hidden="1" x14ac:dyDescent="0.35">
      <c r="A2240" s="23">
        <v>23020101</v>
      </c>
      <c r="B2240" s="436" t="s">
        <v>2891</v>
      </c>
      <c r="C2240" s="23">
        <v>70443</v>
      </c>
      <c r="D2240" s="46">
        <v>60000010103</v>
      </c>
      <c r="E2240" s="25">
        <v>3101</v>
      </c>
      <c r="F2240" s="23">
        <v>10721300</v>
      </c>
      <c r="G2240" s="47" t="s">
        <v>383</v>
      </c>
      <c r="H2240" s="27">
        <v>5000000</v>
      </c>
      <c r="I2240" s="215"/>
      <c r="J2240" s="41"/>
      <c r="K2240" s="27">
        <f t="shared" si="36"/>
        <v>5000000</v>
      </c>
      <c r="L2240" s="207"/>
    </row>
    <row r="2241" spans="1:12" ht="51" hidden="1" x14ac:dyDescent="0.35">
      <c r="A2241" s="23">
        <v>23020101</v>
      </c>
      <c r="B2241" s="436" t="s">
        <v>2891</v>
      </c>
      <c r="C2241" s="23">
        <v>70443</v>
      </c>
      <c r="D2241" s="46">
        <v>80000020102</v>
      </c>
      <c r="E2241" s="25">
        <v>3101</v>
      </c>
      <c r="F2241" s="23">
        <v>10721300</v>
      </c>
      <c r="G2241" s="47" t="s">
        <v>384</v>
      </c>
      <c r="H2241" s="27">
        <v>5000000</v>
      </c>
      <c r="I2241" s="215"/>
      <c r="J2241" s="41"/>
      <c r="K2241" s="27">
        <f t="shared" si="36"/>
        <v>5000000</v>
      </c>
      <c r="L2241" s="207"/>
    </row>
    <row r="2242" spans="1:12" ht="51" hidden="1" x14ac:dyDescent="0.35">
      <c r="A2242" s="23">
        <v>23020101</v>
      </c>
      <c r="B2242" s="436" t="s">
        <v>2891</v>
      </c>
      <c r="C2242" s="23">
        <v>70610</v>
      </c>
      <c r="D2242" s="46">
        <v>60000010103</v>
      </c>
      <c r="E2242" s="25">
        <v>3101</v>
      </c>
      <c r="F2242" s="23">
        <v>10721300</v>
      </c>
      <c r="G2242" s="47" t="s">
        <v>2671</v>
      </c>
      <c r="H2242" s="27">
        <v>300451448</v>
      </c>
      <c r="I2242" s="215"/>
      <c r="J2242" s="41">
        <v>-200000000</v>
      </c>
      <c r="K2242" s="27">
        <f t="shared" si="36"/>
        <v>100451448</v>
      </c>
      <c r="L2242" s="207"/>
    </row>
    <row r="2243" spans="1:12" ht="51" hidden="1" x14ac:dyDescent="0.35">
      <c r="A2243" s="23">
        <v>23020101</v>
      </c>
      <c r="B2243" s="436" t="s">
        <v>2891</v>
      </c>
      <c r="C2243" s="23">
        <v>70610</v>
      </c>
      <c r="D2243" s="46">
        <v>60000010103</v>
      </c>
      <c r="E2243" s="25">
        <v>3101</v>
      </c>
      <c r="F2243" s="23">
        <v>10721300</v>
      </c>
      <c r="G2243" s="47" t="s">
        <v>2672</v>
      </c>
      <c r="H2243" s="27">
        <v>45000000</v>
      </c>
      <c r="I2243" s="215"/>
      <c r="J2243" s="41">
        <v>-35000000</v>
      </c>
      <c r="K2243" s="27">
        <f t="shared" si="36"/>
        <v>10000000</v>
      </c>
      <c r="L2243" s="207"/>
    </row>
    <row r="2244" spans="1:12" ht="76.5" x14ac:dyDescent="0.35">
      <c r="A2244" s="54">
        <v>23020101</v>
      </c>
      <c r="B2244" s="436" t="s">
        <v>2891</v>
      </c>
      <c r="C2244" s="54">
        <v>70443</v>
      </c>
      <c r="D2244" s="75">
        <v>70000010102</v>
      </c>
      <c r="E2244" s="56">
        <v>3101</v>
      </c>
      <c r="F2244" s="54">
        <v>10730102</v>
      </c>
      <c r="G2244" s="57" t="s">
        <v>1064</v>
      </c>
      <c r="H2244" s="58">
        <v>1000000</v>
      </c>
      <c r="I2244" s="221"/>
      <c r="J2244" s="87"/>
      <c r="K2244" s="58">
        <f t="shared" si="36"/>
        <v>1000000</v>
      </c>
      <c r="L2244" s="400" t="s">
        <v>2889</v>
      </c>
    </row>
    <row r="2245" spans="1:12" ht="51" x14ac:dyDescent="0.35">
      <c r="A2245" s="54">
        <v>23020101</v>
      </c>
      <c r="B2245" s="436" t="s">
        <v>2891</v>
      </c>
      <c r="C2245" s="54">
        <v>70443</v>
      </c>
      <c r="D2245" s="75">
        <v>80000010102</v>
      </c>
      <c r="E2245" s="56">
        <v>3101</v>
      </c>
      <c r="F2245" s="54">
        <v>10721300</v>
      </c>
      <c r="G2245" s="57" t="s">
        <v>1065</v>
      </c>
      <c r="H2245" s="58">
        <v>2577620</v>
      </c>
      <c r="I2245" s="221"/>
      <c r="J2245" s="87"/>
      <c r="K2245" s="58">
        <f t="shared" si="36"/>
        <v>2577620</v>
      </c>
      <c r="L2245" s="400" t="s">
        <v>2889</v>
      </c>
    </row>
    <row r="2246" spans="1:12" ht="51" x14ac:dyDescent="0.35">
      <c r="A2246" s="54">
        <v>23020101</v>
      </c>
      <c r="B2246" s="436" t="s">
        <v>2891</v>
      </c>
      <c r="C2246" s="54">
        <v>70443</v>
      </c>
      <c r="D2246" s="75">
        <v>70000010103</v>
      </c>
      <c r="E2246" s="56">
        <v>3101</v>
      </c>
      <c r="F2246" s="54">
        <v>10710900</v>
      </c>
      <c r="G2246" s="57" t="s">
        <v>1066</v>
      </c>
      <c r="H2246" s="58">
        <v>2613707</v>
      </c>
      <c r="I2246" s="221"/>
      <c r="J2246" s="87"/>
      <c r="K2246" s="58">
        <f t="shared" si="36"/>
        <v>2613707</v>
      </c>
      <c r="L2246" s="400" t="s">
        <v>2889</v>
      </c>
    </row>
    <row r="2247" spans="1:12" ht="51" x14ac:dyDescent="0.35">
      <c r="A2247" s="54">
        <v>23020101</v>
      </c>
      <c r="B2247" s="436" t="s">
        <v>2891</v>
      </c>
      <c r="C2247" s="54">
        <v>70443</v>
      </c>
      <c r="D2247" s="75">
        <v>30000020103</v>
      </c>
      <c r="E2247" s="56">
        <v>3101</v>
      </c>
      <c r="F2247" s="54">
        <v>10720500</v>
      </c>
      <c r="G2247" s="86" t="s">
        <v>1989</v>
      </c>
      <c r="H2247" s="58">
        <v>2010544</v>
      </c>
      <c r="I2247" s="221"/>
      <c r="J2247" s="87"/>
      <c r="K2247" s="58">
        <f t="shared" si="36"/>
        <v>2010544</v>
      </c>
      <c r="L2247" s="400" t="s">
        <v>2889</v>
      </c>
    </row>
    <row r="2248" spans="1:12" ht="76.5" x14ac:dyDescent="0.35">
      <c r="A2248" s="54">
        <v>23020101</v>
      </c>
      <c r="B2248" s="436" t="s">
        <v>2891</v>
      </c>
      <c r="C2248" s="54">
        <v>70443</v>
      </c>
      <c r="D2248" s="75">
        <v>30000020103</v>
      </c>
      <c r="E2248" s="56">
        <v>3101</v>
      </c>
      <c r="F2248" s="54">
        <v>10721300</v>
      </c>
      <c r="G2248" s="86" t="s">
        <v>1990</v>
      </c>
      <c r="H2248" s="58">
        <v>1500000</v>
      </c>
      <c r="I2248" s="221"/>
      <c r="J2248" s="87"/>
      <c r="K2248" s="58">
        <f t="shared" si="36"/>
        <v>1500000</v>
      </c>
      <c r="L2248" s="400" t="s">
        <v>2889</v>
      </c>
    </row>
    <row r="2249" spans="1:12" ht="51" x14ac:dyDescent="0.35">
      <c r="A2249" s="54">
        <v>23020101</v>
      </c>
      <c r="B2249" s="436" t="s">
        <v>2891</v>
      </c>
      <c r="C2249" s="54">
        <v>70443</v>
      </c>
      <c r="D2249" s="75">
        <v>80000020102</v>
      </c>
      <c r="E2249" s="56">
        <v>3101</v>
      </c>
      <c r="F2249" s="54">
        <v>10721300</v>
      </c>
      <c r="G2249" s="57" t="s">
        <v>1067</v>
      </c>
      <c r="H2249" s="58">
        <v>3015816</v>
      </c>
      <c r="I2249" s="221"/>
      <c r="J2249" s="87"/>
      <c r="K2249" s="58">
        <f t="shared" si="36"/>
        <v>3015816</v>
      </c>
      <c r="L2249" s="400" t="s">
        <v>2889</v>
      </c>
    </row>
    <row r="2250" spans="1:12" ht="51" x14ac:dyDescent="0.35">
      <c r="A2250" s="78">
        <v>23020101</v>
      </c>
      <c r="B2250" s="436" t="s">
        <v>2891</v>
      </c>
      <c r="C2250" s="78">
        <v>70443</v>
      </c>
      <c r="D2250" s="79">
        <v>70000010103</v>
      </c>
      <c r="E2250" s="80">
        <v>3101</v>
      </c>
      <c r="F2250" s="78">
        <v>10721300</v>
      </c>
      <c r="G2250" s="129" t="s">
        <v>1068</v>
      </c>
      <c r="H2250" s="81">
        <v>3015816</v>
      </c>
      <c r="I2250" s="228"/>
      <c r="J2250" s="133"/>
      <c r="K2250" s="81">
        <f t="shared" si="36"/>
        <v>3015816</v>
      </c>
      <c r="L2250" s="399" t="s">
        <v>2889</v>
      </c>
    </row>
    <row r="2251" spans="1:12" hidden="1" x14ac:dyDescent="0.35">
      <c r="A2251" s="23">
        <v>23010134</v>
      </c>
      <c r="B2251" s="436" t="s">
        <v>2891</v>
      </c>
      <c r="C2251" s="23">
        <v>70452</v>
      </c>
      <c r="D2251" s="46">
        <v>100000010104</v>
      </c>
      <c r="E2251" s="25">
        <v>3101</v>
      </c>
      <c r="F2251" s="23">
        <v>10721300</v>
      </c>
      <c r="G2251" s="26" t="s">
        <v>320</v>
      </c>
      <c r="H2251" s="39">
        <v>1000000</v>
      </c>
      <c r="I2251" s="220"/>
      <c r="J2251" s="41"/>
      <c r="K2251" s="41">
        <f t="shared" si="36"/>
        <v>1000000</v>
      </c>
      <c r="L2251" s="207"/>
    </row>
    <row r="2252" spans="1:12" hidden="1" x14ac:dyDescent="0.35">
      <c r="A2252" s="23">
        <v>23010133</v>
      </c>
      <c r="B2252" s="436" t="s">
        <v>2891</v>
      </c>
      <c r="C2252" s="23">
        <v>70610</v>
      </c>
      <c r="D2252" s="46">
        <v>110000010104</v>
      </c>
      <c r="E2252" s="25">
        <v>3101</v>
      </c>
      <c r="F2252" s="23">
        <v>10721300</v>
      </c>
      <c r="G2252" s="26" t="s">
        <v>404</v>
      </c>
      <c r="H2252" s="41">
        <v>8480000</v>
      </c>
      <c r="I2252" s="220">
        <v>3570000</v>
      </c>
      <c r="J2252" s="27"/>
      <c r="K2252" s="27">
        <f t="shared" si="36"/>
        <v>8480000</v>
      </c>
      <c r="L2252" s="207"/>
    </row>
    <row r="2253" spans="1:12" hidden="1" x14ac:dyDescent="0.35">
      <c r="A2253" s="23">
        <v>23010132</v>
      </c>
      <c r="B2253" s="436" t="s">
        <v>2891</v>
      </c>
      <c r="C2253" s="23">
        <v>70560</v>
      </c>
      <c r="D2253" s="46">
        <v>50000010104</v>
      </c>
      <c r="E2253" s="25">
        <v>3101</v>
      </c>
      <c r="F2253" s="23">
        <v>10721300</v>
      </c>
      <c r="G2253" s="47" t="s">
        <v>398</v>
      </c>
      <c r="H2253" s="27">
        <v>5000000</v>
      </c>
      <c r="I2253" s="215"/>
      <c r="J2253" s="41"/>
      <c r="K2253" s="27">
        <f t="shared" si="36"/>
        <v>5000000</v>
      </c>
      <c r="L2253" s="207"/>
    </row>
    <row r="2254" spans="1:12" ht="51" x14ac:dyDescent="0.35">
      <c r="A2254" s="54">
        <v>23010129</v>
      </c>
      <c r="B2254" s="436" t="s">
        <v>2891</v>
      </c>
      <c r="C2254" s="54">
        <v>70630</v>
      </c>
      <c r="D2254" s="75">
        <v>10000030101</v>
      </c>
      <c r="E2254" s="56">
        <v>3101</v>
      </c>
      <c r="F2254" s="54">
        <v>10721300</v>
      </c>
      <c r="G2254" s="57" t="s">
        <v>255</v>
      </c>
      <c r="H2254" s="58">
        <v>8480000</v>
      </c>
      <c r="I2254" s="221"/>
      <c r="J2254" s="87"/>
      <c r="K2254" s="58">
        <f t="shared" si="36"/>
        <v>8480000</v>
      </c>
      <c r="L2254" s="400" t="s">
        <v>2551</v>
      </c>
    </row>
    <row r="2255" spans="1:12" x14ac:dyDescent="0.35">
      <c r="A2255" s="54">
        <v>23010129</v>
      </c>
      <c r="B2255" s="436" t="s">
        <v>2891</v>
      </c>
      <c r="C2255" s="54">
        <v>70630</v>
      </c>
      <c r="D2255" s="75">
        <v>10000030101</v>
      </c>
      <c r="E2255" s="56">
        <v>3101</v>
      </c>
      <c r="F2255" s="54">
        <v>10721300</v>
      </c>
      <c r="G2255" s="57" t="s">
        <v>256</v>
      </c>
      <c r="H2255" s="58">
        <v>2544000</v>
      </c>
      <c r="I2255" s="221"/>
      <c r="J2255" s="87"/>
      <c r="K2255" s="58">
        <f t="shared" si="36"/>
        <v>2544000</v>
      </c>
      <c r="L2255" s="400" t="s">
        <v>2551</v>
      </c>
    </row>
    <row r="2256" spans="1:12" x14ac:dyDescent="0.35">
      <c r="A2256" s="54">
        <v>23010129</v>
      </c>
      <c r="B2256" s="436" t="s">
        <v>2891</v>
      </c>
      <c r="C2256" s="54">
        <v>70630</v>
      </c>
      <c r="D2256" s="75">
        <v>10000030101</v>
      </c>
      <c r="E2256" s="56">
        <v>3101</v>
      </c>
      <c r="F2256" s="54">
        <v>10721300</v>
      </c>
      <c r="G2256" s="57" t="s">
        <v>257</v>
      </c>
      <c r="H2256" s="58">
        <v>3392000</v>
      </c>
      <c r="I2256" s="221"/>
      <c r="J2256" s="87"/>
      <c r="K2256" s="58">
        <f t="shared" ref="K2256:K2319" si="37">SUM(H2256,J2256)</f>
        <v>3392000</v>
      </c>
      <c r="L2256" s="400" t="s">
        <v>2551</v>
      </c>
    </row>
    <row r="2257" spans="1:23" x14ac:dyDescent="0.35">
      <c r="A2257" s="54">
        <v>23010129</v>
      </c>
      <c r="B2257" s="436" t="s">
        <v>2891</v>
      </c>
      <c r="C2257" s="54">
        <v>70630</v>
      </c>
      <c r="D2257" s="75">
        <v>10000030101</v>
      </c>
      <c r="E2257" s="56">
        <v>3101</v>
      </c>
      <c r="F2257" s="54">
        <v>10721300</v>
      </c>
      <c r="G2257" s="57" t="s">
        <v>258</v>
      </c>
      <c r="H2257" s="58">
        <v>1272000</v>
      </c>
      <c r="I2257" s="221"/>
      <c r="J2257" s="87"/>
      <c r="K2257" s="58">
        <f t="shared" si="37"/>
        <v>1272000</v>
      </c>
      <c r="L2257" s="400" t="s">
        <v>2551</v>
      </c>
    </row>
    <row r="2258" spans="1:23" ht="51" x14ac:dyDescent="0.35">
      <c r="A2258" s="54">
        <v>23010129</v>
      </c>
      <c r="B2258" s="436" t="s">
        <v>2891</v>
      </c>
      <c r="C2258" s="54">
        <v>70630</v>
      </c>
      <c r="D2258" s="75">
        <v>10000030101</v>
      </c>
      <c r="E2258" s="56">
        <v>3101</v>
      </c>
      <c r="F2258" s="54">
        <v>10721300</v>
      </c>
      <c r="G2258" s="57" t="s">
        <v>259</v>
      </c>
      <c r="H2258" s="58">
        <v>4240000</v>
      </c>
      <c r="I2258" s="221"/>
      <c r="J2258" s="87"/>
      <c r="K2258" s="58">
        <f t="shared" si="37"/>
        <v>4240000</v>
      </c>
      <c r="L2258" s="400" t="s">
        <v>2551</v>
      </c>
    </row>
    <row r="2259" spans="1:23" ht="51" hidden="1" x14ac:dyDescent="0.35">
      <c r="A2259" s="23">
        <v>23010129</v>
      </c>
      <c r="B2259" s="436" t="s">
        <v>2891</v>
      </c>
      <c r="C2259" s="23">
        <v>70460</v>
      </c>
      <c r="D2259" s="46">
        <v>110000010102</v>
      </c>
      <c r="E2259" s="25">
        <v>3101</v>
      </c>
      <c r="F2259" s="23">
        <v>10720517</v>
      </c>
      <c r="G2259" s="26" t="s">
        <v>2125</v>
      </c>
      <c r="H2259" s="41">
        <v>6842782.5</v>
      </c>
      <c r="I2259" s="220"/>
      <c r="J2259" s="41"/>
      <c r="K2259" s="27">
        <f t="shared" si="37"/>
        <v>6842782.5</v>
      </c>
      <c r="L2259" s="207"/>
    </row>
    <row r="2260" spans="1:23" hidden="1" x14ac:dyDescent="0.35">
      <c r="A2260" s="23">
        <v>23010129</v>
      </c>
      <c r="B2260" s="436" t="s">
        <v>2891</v>
      </c>
      <c r="C2260" s="23">
        <v>70435</v>
      </c>
      <c r="D2260" s="46">
        <v>30000020105</v>
      </c>
      <c r="E2260" s="25">
        <v>3101</v>
      </c>
      <c r="F2260" s="23">
        <v>10720517</v>
      </c>
      <c r="G2260" s="26" t="s">
        <v>2126</v>
      </c>
      <c r="H2260" s="27">
        <v>1600000</v>
      </c>
      <c r="I2260" s="215"/>
      <c r="J2260" s="41"/>
      <c r="K2260" s="27">
        <f t="shared" si="37"/>
        <v>1600000</v>
      </c>
      <c r="L2260" s="207"/>
    </row>
    <row r="2261" spans="1:23" ht="51" hidden="1" x14ac:dyDescent="0.35">
      <c r="A2261" s="23">
        <v>23010129</v>
      </c>
      <c r="B2261" s="436" t="s">
        <v>2891</v>
      </c>
      <c r="C2261" s="23">
        <v>70435</v>
      </c>
      <c r="D2261" s="46">
        <v>30000020105</v>
      </c>
      <c r="E2261" s="25">
        <v>3101</v>
      </c>
      <c r="F2261" s="23">
        <v>10720517</v>
      </c>
      <c r="G2261" s="26" t="s">
        <v>2139</v>
      </c>
      <c r="H2261" s="41">
        <v>2800000</v>
      </c>
      <c r="I2261" s="220"/>
      <c r="J2261" s="41"/>
      <c r="K2261" s="27">
        <f t="shared" si="37"/>
        <v>2800000</v>
      </c>
      <c r="L2261" s="207"/>
    </row>
    <row r="2262" spans="1:23" ht="51" hidden="1" x14ac:dyDescent="0.35">
      <c r="A2262" s="23">
        <v>23010129</v>
      </c>
      <c r="B2262" s="436" t="s">
        <v>2891</v>
      </c>
      <c r="C2262" s="23">
        <v>70435</v>
      </c>
      <c r="D2262" s="46">
        <v>30000020105</v>
      </c>
      <c r="E2262" s="25">
        <v>3101</v>
      </c>
      <c r="F2262" s="23">
        <v>10720517</v>
      </c>
      <c r="G2262" s="26" t="s">
        <v>2140</v>
      </c>
      <c r="H2262" s="41">
        <v>10500000</v>
      </c>
      <c r="I2262" s="220"/>
      <c r="J2262" s="41">
        <v>-5000000</v>
      </c>
      <c r="K2262" s="27">
        <f t="shared" si="37"/>
        <v>5500000</v>
      </c>
      <c r="L2262" s="207"/>
    </row>
    <row r="2263" spans="1:23" hidden="1" x14ac:dyDescent="0.35">
      <c r="A2263" s="443">
        <v>23010129</v>
      </c>
      <c r="B2263" s="436" t="s">
        <v>2891</v>
      </c>
      <c r="C2263" s="446">
        <v>70443</v>
      </c>
      <c r="D2263" s="446" t="s">
        <v>2625</v>
      </c>
      <c r="E2263" s="446" t="s">
        <v>545</v>
      </c>
      <c r="F2263" s="446">
        <v>10721300</v>
      </c>
      <c r="G2263" s="470" t="s">
        <v>2626</v>
      </c>
      <c r="H2263" s="487">
        <v>15303399</v>
      </c>
      <c r="I2263" s="513"/>
      <c r="J2263" s="487"/>
      <c r="K2263" s="553">
        <f t="shared" si="37"/>
        <v>15303399</v>
      </c>
      <c r="L2263" s="577"/>
    </row>
    <row r="2264" spans="1:23" ht="51" hidden="1" x14ac:dyDescent="0.35">
      <c r="A2264" s="23">
        <v>23010129</v>
      </c>
      <c r="B2264" s="436" t="s">
        <v>2891</v>
      </c>
      <c r="C2264" s="23">
        <v>70451</v>
      </c>
      <c r="D2264" s="46">
        <v>150000010104</v>
      </c>
      <c r="E2264" s="25">
        <v>3101</v>
      </c>
      <c r="F2264" s="23">
        <v>10721300</v>
      </c>
      <c r="G2264" s="47" t="s">
        <v>379</v>
      </c>
      <c r="H2264" s="27">
        <v>10000000</v>
      </c>
      <c r="I2264" s="215"/>
      <c r="J2264" s="41">
        <v>-5000000</v>
      </c>
      <c r="K2264" s="41">
        <f t="shared" si="37"/>
        <v>5000000</v>
      </c>
      <c r="L2264" s="207"/>
    </row>
    <row r="2265" spans="1:23" s="323" customFormat="1" ht="51" hidden="1" x14ac:dyDescent="0.35">
      <c r="A2265" s="23">
        <v>23010129</v>
      </c>
      <c r="B2265" s="436" t="s">
        <v>2891</v>
      </c>
      <c r="C2265" s="23">
        <v>70474</v>
      </c>
      <c r="D2265" s="46">
        <v>80000010101</v>
      </c>
      <c r="E2265" s="25">
        <v>3101</v>
      </c>
      <c r="F2265" s="23">
        <v>10721300</v>
      </c>
      <c r="G2265" s="26" t="s">
        <v>312</v>
      </c>
      <c r="H2265" s="27">
        <v>1000000</v>
      </c>
      <c r="I2265" s="215"/>
      <c r="J2265" s="41"/>
      <c r="K2265" s="41">
        <f t="shared" si="37"/>
        <v>1000000</v>
      </c>
      <c r="L2265" s="207"/>
      <c r="M2265" s="42"/>
      <c r="N2265" s="42"/>
      <c r="O2265" s="42"/>
      <c r="P2265" s="42"/>
      <c r="Q2265" s="42"/>
      <c r="R2265" s="42"/>
      <c r="S2265" s="42"/>
      <c r="T2265" s="42"/>
      <c r="U2265" s="42"/>
      <c r="V2265" s="42"/>
      <c r="W2265" s="42"/>
    </row>
    <row r="2266" spans="1:23" ht="51" hidden="1" x14ac:dyDescent="0.35">
      <c r="A2266" s="34">
        <v>23010129</v>
      </c>
      <c r="B2266" s="436" t="s">
        <v>2891</v>
      </c>
      <c r="C2266" s="34">
        <v>70474</v>
      </c>
      <c r="D2266" s="49">
        <v>80000010101</v>
      </c>
      <c r="E2266" s="36">
        <v>3101</v>
      </c>
      <c r="F2266" s="34">
        <v>10721300</v>
      </c>
      <c r="G2266" s="37" t="s">
        <v>313</v>
      </c>
      <c r="H2266" s="38">
        <v>5000000</v>
      </c>
      <c r="I2266" s="218"/>
      <c r="J2266" s="44"/>
      <c r="K2266" s="44">
        <f t="shared" si="37"/>
        <v>5000000</v>
      </c>
      <c r="L2266" s="206"/>
    </row>
    <row r="2267" spans="1:23" ht="51" hidden="1" x14ac:dyDescent="0.35">
      <c r="A2267" s="23">
        <v>23010129</v>
      </c>
      <c r="B2267" s="436" t="s">
        <v>2891</v>
      </c>
      <c r="C2267" s="23">
        <v>70474</v>
      </c>
      <c r="D2267" s="46">
        <v>80000010101</v>
      </c>
      <c r="E2267" s="25">
        <v>3101</v>
      </c>
      <c r="F2267" s="23">
        <v>10721300</v>
      </c>
      <c r="G2267" s="26" t="s">
        <v>314</v>
      </c>
      <c r="H2267" s="27">
        <v>8000000</v>
      </c>
      <c r="I2267" s="215"/>
      <c r="J2267" s="41"/>
      <c r="K2267" s="41">
        <f t="shared" si="37"/>
        <v>8000000</v>
      </c>
      <c r="L2267" s="207"/>
    </row>
    <row r="2268" spans="1:23" ht="51" hidden="1" x14ac:dyDescent="0.35">
      <c r="A2268" s="23">
        <v>23010129</v>
      </c>
      <c r="B2268" s="436" t="s">
        <v>2891</v>
      </c>
      <c r="C2268" s="23">
        <v>70451</v>
      </c>
      <c r="D2268" s="46">
        <v>150000010104</v>
      </c>
      <c r="E2268" s="25">
        <v>3101</v>
      </c>
      <c r="F2268" s="23">
        <v>10721300</v>
      </c>
      <c r="G2268" s="26" t="s">
        <v>315</v>
      </c>
      <c r="H2268" s="27">
        <v>4000000</v>
      </c>
      <c r="I2268" s="215"/>
      <c r="J2268" s="41"/>
      <c r="K2268" s="41">
        <f t="shared" si="37"/>
        <v>4000000</v>
      </c>
      <c r="L2268" s="207"/>
    </row>
    <row r="2269" spans="1:23" ht="51" hidden="1" x14ac:dyDescent="0.35">
      <c r="A2269" s="23">
        <v>23010129</v>
      </c>
      <c r="B2269" s="436" t="s">
        <v>2891</v>
      </c>
      <c r="C2269" s="23">
        <v>70451</v>
      </c>
      <c r="D2269" s="46">
        <v>150000010104</v>
      </c>
      <c r="E2269" s="25">
        <v>3101</v>
      </c>
      <c r="F2269" s="23">
        <v>10721300</v>
      </c>
      <c r="G2269" s="26" t="s">
        <v>316</v>
      </c>
      <c r="H2269" s="27">
        <v>4000000</v>
      </c>
      <c r="I2269" s="215"/>
      <c r="J2269" s="41"/>
      <c r="K2269" s="41">
        <f t="shared" si="37"/>
        <v>4000000</v>
      </c>
      <c r="L2269" s="207"/>
    </row>
    <row r="2270" spans="1:23" ht="51" hidden="1" x14ac:dyDescent="0.35">
      <c r="A2270" s="23">
        <v>23010129</v>
      </c>
      <c r="B2270" s="436" t="s">
        <v>2891</v>
      </c>
      <c r="C2270" s="23">
        <v>70451</v>
      </c>
      <c r="D2270" s="46">
        <v>150000010104</v>
      </c>
      <c r="E2270" s="25">
        <v>3101</v>
      </c>
      <c r="F2270" s="23">
        <v>10721300</v>
      </c>
      <c r="G2270" s="47" t="s">
        <v>380</v>
      </c>
      <c r="H2270" s="27">
        <v>10000000</v>
      </c>
      <c r="I2270" s="215"/>
      <c r="J2270" s="41">
        <v>-5000000</v>
      </c>
      <c r="K2270" s="41">
        <f t="shared" si="37"/>
        <v>5000000</v>
      </c>
      <c r="L2270" s="207"/>
    </row>
    <row r="2271" spans="1:23" ht="51" hidden="1" x14ac:dyDescent="0.35">
      <c r="A2271" s="23">
        <v>23010129</v>
      </c>
      <c r="B2271" s="436" t="s">
        <v>2891</v>
      </c>
      <c r="C2271" s="23">
        <v>70443</v>
      </c>
      <c r="D2271" s="46">
        <v>150000010101</v>
      </c>
      <c r="E2271" s="25">
        <v>3101</v>
      </c>
      <c r="F2271" s="23">
        <v>10721300</v>
      </c>
      <c r="G2271" s="26" t="s">
        <v>317</v>
      </c>
      <c r="H2271" s="27">
        <v>20000000</v>
      </c>
      <c r="I2271" s="215"/>
      <c r="J2271" s="41">
        <v>-10000000</v>
      </c>
      <c r="K2271" s="41">
        <f t="shared" si="37"/>
        <v>10000000</v>
      </c>
      <c r="L2271" s="207"/>
    </row>
    <row r="2272" spans="1:23" ht="51" hidden="1" x14ac:dyDescent="0.35">
      <c r="A2272" s="23">
        <v>23010129</v>
      </c>
      <c r="B2272" s="436" t="s">
        <v>2891</v>
      </c>
      <c r="C2272" s="23">
        <v>70443</v>
      </c>
      <c r="D2272" s="46">
        <v>150000010104</v>
      </c>
      <c r="E2272" s="25">
        <v>3102</v>
      </c>
      <c r="F2272" s="23">
        <v>10721300</v>
      </c>
      <c r="G2272" s="26" t="s">
        <v>318</v>
      </c>
      <c r="H2272" s="27">
        <v>20000000</v>
      </c>
      <c r="I2272" s="215"/>
      <c r="J2272" s="41">
        <v>-10000000</v>
      </c>
      <c r="K2272" s="41">
        <f t="shared" si="37"/>
        <v>10000000</v>
      </c>
      <c r="L2272" s="207"/>
    </row>
    <row r="2273" spans="1:12" ht="51" hidden="1" x14ac:dyDescent="0.35">
      <c r="A2273" s="23">
        <v>23010129</v>
      </c>
      <c r="B2273" s="436" t="s">
        <v>2891</v>
      </c>
      <c r="C2273" s="23">
        <v>70451</v>
      </c>
      <c r="D2273" s="46">
        <v>150000010104</v>
      </c>
      <c r="E2273" s="25">
        <v>3101</v>
      </c>
      <c r="F2273" s="23">
        <v>10721300</v>
      </c>
      <c r="G2273" s="26" t="s">
        <v>319</v>
      </c>
      <c r="H2273" s="39">
        <v>3000000</v>
      </c>
      <c r="I2273" s="220"/>
      <c r="J2273" s="41"/>
      <c r="K2273" s="41">
        <f t="shared" si="37"/>
        <v>3000000</v>
      </c>
      <c r="L2273" s="207"/>
    </row>
    <row r="2274" spans="1:12" ht="51" hidden="1" x14ac:dyDescent="0.35">
      <c r="A2274" s="23">
        <v>23010129</v>
      </c>
      <c r="B2274" s="436" t="s">
        <v>2891</v>
      </c>
      <c r="C2274" s="23">
        <v>70431</v>
      </c>
      <c r="D2274" s="46">
        <v>150000010104</v>
      </c>
      <c r="E2274" s="25">
        <v>3101</v>
      </c>
      <c r="F2274" s="23">
        <v>10721300</v>
      </c>
      <c r="G2274" s="26" t="s">
        <v>403</v>
      </c>
      <c r="H2274" s="27">
        <v>4240000</v>
      </c>
      <c r="I2274" s="215"/>
      <c r="J2274" s="41"/>
      <c r="K2274" s="27">
        <f t="shared" si="37"/>
        <v>4240000</v>
      </c>
      <c r="L2274" s="207"/>
    </row>
    <row r="2275" spans="1:12" hidden="1" x14ac:dyDescent="0.35">
      <c r="A2275" s="23">
        <v>23010128</v>
      </c>
      <c r="B2275" s="436" t="s">
        <v>2891</v>
      </c>
      <c r="C2275" s="23">
        <v>70560</v>
      </c>
      <c r="D2275" s="46">
        <v>50000010104</v>
      </c>
      <c r="E2275" s="25">
        <v>3101</v>
      </c>
      <c r="F2275" s="23">
        <v>10720517</v>
      </c>
      <c r="G2275" s="26" t="s">
        <v>2124</v>
      </c>
      <c r="H2275" s="27">
        <v>800640</v>
      </c>
      <c r="I2275" s="215"/>
      <c r="J2275" s="41"/>
      <c r="K2275" s="27">
        <f t="shared" si="37"/>
        <v>800640</v>
      </c>
      <c r="L2275" s="207"/>
    </row>
    <row r="2276" spans="1:12" hidden="1" x14ac:dyDescent="0.35">
      <c r="A2276" s="23">
        <v>23010128</v>
      </c>
      <c r="B2276" s="436" t="s">
        <v>2891</v>
      </c>
      <c r="C2276" s="23">
        <v>70443</v>
      </c>
      <c r="D2276" s="46">
        <v>60000010103</v>
      </c>
      <c r="E2276" s="25">
        <v>3101</v>
      </c>
      <c r="F2276" s="23">
        <v>10721300</v>
      </c>
      <c r="G2276" s="26" t="s">
        <v>278</v>
      </c>
      <c r="H2276" s="41">
        <v>5000000</v>
      </c>
      <c r="I2276" s="220"/>
      <c r="J2276" s="41"/>
      <c r="K2276" s="27">
        <f t="shared" si="37"/>
        <v>5000000</v>
      </c>
      <c r="L2276" s="207"/>
    </row>
    <row r="2277" spans="1:12" ht="51" hidden="1" x14ac:dyDescent="0.35">
      <c r="A2277" s="23">
        <v>23010127</v>
      </c>
      <c r="B2277" s="436" t="s">
        <v>2891</v>
      </c>
      <c r="C2277" s="23">
        <v>70630</v>
      </c>
      <c r="D2277" s="46">
        <v>10000030101</v>
      </c>
      <c r="E2277" s="25">
        <v>3101</v>
      </c>
      <c r="F2277" s="23">
        <v>10721300</v>
      </c>
      <c r="G2277" s="26" t="s">
        <v>246</v>
      </c>
      <c r="H2277" s="27">
        <v>2120000</v>
      </c>
      <c r="I2277" s="215"/>
      <c r="J2277" s="41"/>
      <c r="K2277" s="27">
        <f t="shared" si="37"/>
        <v>2120000</v>
      </c>
      <c r="L2277" s="207"/>
    </row>
    <row r="2278" spans="1:12" ht="51" x14ac:dyDescent="0.35">
      <c r="A2278" s="54">
        <v>23010127</v>
      </c>
      <c r="B2278" s="436" t="s">
        <v>2891</v>
      </c>
      <c r="C2278" s="54">
        <v>70630</v>
      </c>
      <c r="D2278" s="75">
        <v>10000030101</v>
      </c>
      <c r="E2278" s="56">
        <v>3101</v>
      </c>
      <c r="F2278" s="54">
        <v>10721300</v>
      </c>
      <c r="G2278" s="57" t="s">
        <v>247</v>
      </c>
      <c r="H2278" s="58">
        <v>4240000</v>
      </c>
      <c r="I2278" s="221"/>
      <c r="J2278" s="87"/>
      <c r="K2278" s="58">
        <f t="shared" si="37"/>
        <v>4240000</v>
      </c>
      <c r="L2278" s="400" t="s">
        <v>2551</v>
      </c>
    </row>
    <row r="2279" spans="1:12" ht="51" hidden="1" x14ac:dyDescent="0.35">
      <c r="A2279" s="23">
        <v>23010127</v>
      </c>
      <c r="B2279" s="436" t="s">
        <v>2891</v>
      </c>
      <c r="C2279" s="23">
        <v>70630</v>
      </c>
      <c r="D2279" s="46">
        <v>10000010101</v>
      </c>
      <c r="E2279" s="25">
        <v>3101</v>
      </c>
      <c r="F2279" s="23">
        <v>10721300</v>
      </c>
      <c r="G2279" s="26" t="s">
        <v>249</v>
      </c>
      <c r="H2279" s="27">
        <v>500000000</v>
      </c>
      <c r="I2279" s="215"/>
      <c r="J2279" s="27">
        <v>-400000000</v>
      </c>
      <c r="K2279" s="27">
        <f t="shared" si="37"/>
        <v>100000000</v>
      </c>
      <c r="L2279" s="207"/>
    </row>
    <row r="2280" spans="1:12" x14ac:dyDescent="0.35">
      <c r="A2280" s="54">
        <v>23010127</v>
      </c>
      <c r="B2280" s="436" t="s">
        <v>2891</v>
      </c>
      <c r="C2280" s="54">
        <v>70630</v>
      </c>
      <c r="D2280" s="75">
        <v>10000010104</v>
      </c>
      <c r="E2280" s="56">
        <v>3101</v>
      </c>
      <c r="F2280" s="54">
        <v>10721300</v>
      </c>
      <c r="G2280" s="57" t="s">
        <v>250</v>
      </c>
      <c r="H2280" s="58">
        <v>2120000</v>
      </c>
      <c r="I2280" s="221"/>
      <c r="J2280" s="87"/>
      <c r="K2280" s="58">
        <f t="shared" si="37"/>
        <v>2120000</v>
      </c>
      <c r="L2280" s="400" t="s">
        <v>2551</v>
      </c>
    </row>
    <row r="2281" spans="1:12" ht="51" x14ac:dyDescent="0.35">
      <c r="A2281" s="54">
        <v>23010127</v>
      </c>
      <c r="B2281" s="436" t="s">
        <v>2891</v>
      </c>
      <c r="C2281" s="54">
        <v>70630</v>
      </c>
      <c r="D2281" s="75">
        <v>10000010104</v>
      </c>
      <c r="E2281" s="56">
        <v>3101</v>
      </c>
      <c r="F2281" s="54">
        <v>10721300</v>
      </c>
      <c r="G2281" s="86" t="s">
        <v>2705</v>
      </c>
      <c r="H2281" s="58">
        <v>2120000</v>
      </c>
      <c r="I2281" s="221"/>
      <c r="J2281" s="87"/>
      <c r="K2281" s="58">
        <f t="shared" si="37"/>
        <v>2120000</v>
      </c>
      <c r="L2281" s="400" t="s">
        <v>2551</v>
      </c>
    </row>
    <row r="2282" spans="1:12" ht="51" hidden="1" x14ac:dyDescent="0.35">
      <c r="A2282" s="23">
        <v>23010127</v>
      </c>
      <c r="B2282" s="436" t="s">
        <v>2891</v>
      </c>
      <c r="C2282" s="23">
        <v>70421</v>
      </c>
      <c r="D2282" s="46">
        <v>10000030101</v>
      </c>
      <c r="E2282" s="25">
        <v>3101</v>
      </c>
      <c r="F2282" s="23">
        <v>10721300</v>
      </c>
      <c r="G2282" s="26" t="s">
        <v>2802</v>
      </c>
      <c r="H2282" s="41">
        <v>20000000</v>
      </c>
      <c r="I2282" s="41"/>
      <c r="J2282" s="41"/>
      <c r="K2282" s="27">
        <f t="shared" si="37"/>
        <v>20000000</v>
      </c>
      <c r="L2282" s="207"/>
    </row>
    <row r="2283" spans="1:12" ht="76.5" hidden="1" x14ac:dyDescent="0.35">
      <c r="A2283" s="23">
        <v>23010127</v>
      </c>
      <c r="B2283" s="436" t="s">
        <v>2891</v>
      </c>
      <c r="C2283" s="23">
        <v>70421</v>
      </c>
      <c r="D2283" s="46">
        <v>10000030102</v>
      </c>
      <c r="E2283" s="25">
        <v>3101</v>
      </c>
      <c r="F2283" s="23">
        <v>10721300</v>
      </c>
      <c r="G2283" s="26" t="s">
        <v>2803</v>
      </c>
      <c r="H2283" s="41">
        <v>5000000</v>
      </c>
      <c r="I2283" s="41"/>
      <c r="J2283" s="41"/>
      <c r="K2283" s="27">
        <f t="shared" si="37"/>
        <v>5000000</v>
      </c>
      <c r="L2283" s="207"/>
    </row>
    <row r="2284" spans="1:12" ht="51" hidden="1" x14ac:dyDescent="0.35">
      <c r="A2284" s="23">
        <v>23010127</v>
      </c>
      <c r="B2284" s="436" t="s">
        <v>2891</v>
      </c>
      <c r="C2284" s="23">
        <v>70421</v>
      </c>
      <c r="D2284" s="46">
        <v>10000030101</v>
      </c>
      <c r="E2284" s="25">
        <v>3101</v>
      </c>
      <c r="F2284" s="23">
        <v>10720517</v>
      </c>
      <c r="G2284" s="26" t="s">
        <v>2123</v>
      </c>
      <c r="H2284" s="27">
        <v>560000</v>
      </c>
      <c r="I2284" s="215"/>
      <c r="J2284" s="41"/>
      <c r="K2284" s="27">
        <f t="shared" si="37"/>
        <v>560000</v>
      </c>
      <c r="L2284" s="207"/>
    </row>
    <row r="2285" spans="1:12" hidden="1" x14ac:dyDescent="0.35">
      <c r="A2285" s="23">
        <v>23010127</v>
      </c>
      <c r="B2285" s="436" t="s">
        <v>2891</v>
      </c>
      <c r="C2285" s="23">
        <v>70421</v>
      </c>
      <c r="D2285" s="46">
        <v>10000030101</v>
      </c>
      <c r="E2285" s="25">
        <v>3101</v>
      </c>
      <c r="F2285" s="23">
        <v>10720517</v>
      </c>
      <c r="G2285" s="26" t="s">
        <v>2137</v>
      </c>
      <c r="H2285" s="27">
        <v>12800000</v>
      </c>
      <c r="I2285" s="215"/>
      <c r="J2285" s="27">
        <v>-5000000</v>
      </c>
      <c r="K2285" s="27">
        <f t="shared" si="37"/>
        <v>7800000</v>
      </c>
      <c r="L2285" s="207"/>
    </row>
    <row r="2286" spans="1:12" ht="51" hidden="1" x14ac:dyDescent="0.35">
      <c r="A2286" s="23">
        <v>23010124</v>
      </c>
      <c r="B2286" s="436" t="s">
        <v>2891</v>
      </c>
      <c r="C2286" s="23">
        <v>70460</v>
      </c>
      <c r="D2286" s="46">
        <v>50000010102</v>
      </c>
      <c r="E2286" s="25">
        <v>3101</v>
      </c>
      <c r="F2286" s="23">
        <v>10720517</v>
      </c>
      <c r="G2286" s="26" t="s">
        <v>2136</v>
      </c>
      <c r="H2286" s="27">
        <v>3600000</v>
      </c>
      <c r="I2286" s="215"/>
      <c r="J2286" s="41"/>
      <c r="K2286" s="27">
        <f t="shared" si="37"/>
        <v>3600000</v>
      </c>
      <c r="L2286" s="207"/>
    </row>
    <row r="2287" spans="1:12" ht="76.5" hidden="1" x14ac:dyDescent="0.35">
      <c r="A2287" s="23">
        <v>23010123</v>
      </c>
      <c r="B2287" s="436" t="s">
        <v>2891</v>
      </c>
      <c r="C2287" s="23">
        <v>70320</v>
      </c>
      <c r="D2287" s="46">
        <v>30000020106</v>
      </c>
      <c r="E2287" s="25">
        <v>3101</v>
      </c>
      <c r="F2287" s="23">
        <v>10721300</v>
      </c>
      <c r="G2287" s="47" t="s">
        <v>378</v>
      </c>
      <c r="H2287" s="27">
        <v>332800</v>
      </c>
      <c r="I2287" s="215"/>
      <c r="J2287" s="41"/>
      <c r="K2287" s="27">
        <f t="shared" si="37"/>
        <v>332800</v>
      </c>
      <c r="L2287" s="559"/>
    </row>
    <row r="2288" spans="1:12" ht="51" hidden="1" x14ac:dyDescent="0.35">
      <c r="A2288" s="34">
        <v>23010122</v>
      </c>
      <c r="B2288" s="436" t="s">
        <v>2891</v>
      </c>
      <c r="C2288" s="34">
        <v>70630</v>
      </c>
      <c r="D2288" s="49">
        <v>10000030106</v>
      </c>
      <c r="E2288" s="36">
        <v>3101</v>
      </c>
      <c r="F2288" s="34">
        <v>10721300</v>
      </c>
      <c r="G2288" s="37" t="s">
        <v>245</v>
      </c>
      <c r="H2288" s="44">
        <v>10500000</v>
      </c>
      <c r="I2288" s="219"/>
      <c r="J2288" s="44"/>
      <c r="K2288" s="38">
        <f t="shared" si="37"/>
        <v>10500000</v>
      </c>
      <c r="L2288" s="199"/>
    </row>
    <row r="2289" spans="1:23" ht="51" x14ac:dyDescent="0.35">
      <c r="A2289" s="54">
        <v>23010122</v>
      </c>
      <c r="B2289" s="436" t="s">
        <v>2891</v>
      </c>
      <c r="C2289" s="54">
        <v>70630</v>
      </c>
      <c r="D2289" s="75">
        <v>30000020101</v>
      </c>
      <c r="E2289" s="54">
        <v>3101</v>
      </c>
      <c r="F2289" s="54">
        <v>10721300</v>
      </c>
      <c r="G2289" s="86" t="s">
        <v>2737</v>
      </c>
      <c r="H2289" s="58">
        <v>142116660</v>
      </c>
      <c r="I2289" s="308">
        <v>49826250</v>
      </c>
      <c r="J2289" s="58"/>
      <c r="K2289" s="58">
        <f t="shared" si="37"/>
        <v>142116660</v>
      </c>
      <c r="L2289" s="204" t="s">
        <v>2553</v>
      </c>
      <c r="M2289" s="343"/>
    </row>
    <row r="2290" spans="1:23" ht="51" x14ac:dyDescent="0.35">
      <c r="A2290" s="54">
        <v>23010119</v>
      </c>
      <c r="B2290" s="436" t="s">
        <v>2891</v>
      </c>
      <c r="C2290" s="54">
        <v>70630</v>
      </c>
      <c r="D2290" s="75">
        <v>140000010101</v>
      </c>
      <c r="E2290" s="56">
        <v>3101</v>
      </c>
      <c r="F2290" s="54">
        <v>10721300</v>
      </c>
      <c r="G2290" s="86" t="s">
        <v>2710</v>
      </c>
      <c r="H2290" s="58">
        <v>2120000</v>
      </c>
      <c r="I2290" s="221"/>
      <c r="J2290" s="87"/>
      <c r="K2290" s="58">
        <f t="shared" si="37"/>
        <v>2120000</v>
      </c>
      <c r="L2290" s="204" t="s">
        <v>2551</v>
      </c>
    </row>
    <row r="2291" spans="1:23" hidden="1" x14ac:dyDescent="0.35">
      <c r="A2291" s="23">
        <v>23010119</v>
      </c>
      <c r="B2291" s="436" t="s">
        <v>2891</v>
      </c>
      <c r="C2291" s="23">
        <v>70443</v>
      </c>
      <c r="D2291" s="46">
        <v>60000010103</v>
      </c>
      <c r="E2291" s="25">
        <v>3101</v>
      </c>
      <c r="F2291" s="23">
        <v>10721300</v>
      </c>
      <c r="G2291" s="26" t="s">
        <v>277</v>
      </c>
      <c r="H2291" s="27">
        <v>4240000</v>
      </c>
      <c r="I2291" s="215"/>
      <c r="J2291" s="41"/>
      <c r="K2291" s="27">
        <f t="shared" si="37"/>
        <v>4240000</v>
      </c>
      <c r="L2291" s="199"/>
    </row>
    <row r="2292" spans="1:23" ht="51" hidden="1" x14ac:dyDescent="0.35">
      <c r="A2292" s="284">
        <v>23010119</v>
      </c>
      <c r="B2292" s="436" t="s">
        <v>2891</v>
      </c>
      <c r="C2292" s="284">
        <v>70435</v>
      </c>
      <c r="D2292" s="285">
        <v>30000020105</v>
      </c>
      <c r="E2292" s="286">
        <v>3101</v>
      </c>
      <c r="F2292" s="284">
        <v>10721300</v>
      </c>
      <c r="G2292" s="287" t="s">
        <v>2105</v>
      </c>
      <c r="H2292" s="288">
        <v>1000000</v>
      </c>
      <c r="I2292" s="289"/>
      <c r="J2292" s="290">
        <v>27000000</v>
      </c>
      <c r="K2292" s="550">
        <f t="shared" si="37"/>
        <v>28000000</v>
      </c>
      <c r="L2292" s="306"/>
      <c r="M2292" s="293"/>
      <c r="N2292" s="293"/>
      <c r="O2292" s="293"/>
      <c r="P2292" s="293"/>
      <c r="Q2292" s="293"/>
      <c r="R2292" s="293"/>
      <c r="S2292" s="293"/>
      <c r="T2292" s="293"/>
      <c r="U2292" s="293"/>
      <c r="V2292" s="293"/>
      <c r="W2292" s="293"/>
    </row>
    <row r="2293" spans="1:23" ht="51" hidden="1" x14ac:dyDescent="0.35">
      <c r="A2293" s="23">
        <v>23010119</v>
      </c>
      <c r="B2293" s="436" t="s">
        <v>2891</v>
      </c>
      <c r="C2293" s="23">
        <v>70435</v>
      </c>
      <c r="D2293" s="46">
        <v>30000020105</v>
      </c>
      <c r="E2293" s="25">
        <v>3101</v>
      </c>
      <c r="F2293" s="23">
        <v>10721300</v>
      </c>
      <c r="G2293" s="47" t="s">
        <v>375</v>
      </c>
      <c r="H2293" s="27">
        <v>5000000</v>
      </c>
      <c r="I2293" s="215"/>
      <c r="J2293" s="41"/>
      <c r="K2293" s="27">
        <f t="shared" si="37"/>
        <v>5000000</v>
      </c>
      <c r="L2293" s="200"/>
    </row>
    <row r="2294" spans="1:23" ht="51" hidden="1" x14ac:dyDescent="0.35">
      <c r="A2294" s="284">
        <v>23010119</v>
      </c>
      <c r="B2294" s="436" t="s">
        <v>2891</v>
      </c>
      <c r="C2294" s="284">
        <v>70435</v>
      </c>
      <c r="D2294" s="285">
        <v>30000020105</v>
      </c>
      <c r="E2294" s="286">
        <v>3101</v>
      </c>
      <c r="F2294" s="284">
        <v>10721300</v>
      </c>
      <c r="G2294" s="287" t="s">
        <v>1042</v>
      </c>
      <c r="H2294" s="288"/>
      <c r="I2294" s="289"/>
      <c r="J2294" s="290">
        <v>6672000</v>
      </c>
      <c r="K2294" s="550">
        <f t="shared" si="37"/>
        <v>6672000</v>
      </c>
      <c r="L2294" s="306"/>
      <c r="M2294" s="293"/>
      <c r="N2294" s="293"/>
      <c r="O2294" s="293"/>
      <c r="P2294" s="293"/>
      <c r="Q2294" s="293"/>
      <c r="R2294" s="293"/>
      <c r="S2294" s="293"/>
      <c r="T2294" s="293"/>
      <c r="U2294" s="293"/>
      <c r="V2294" s="293"/>
      <c r="W2294" s="293"/>
    </row>
    <row r="2295" spans="1:23" ht="51" hidden="1" x14ac:dyDescent="0.35">
      <c r="A2295" s="23">
        <v>23010119</v>
      </c>
      <c r="B2295" s="436" t="s">
        <v>2891</v>
      </c>
      <c r="C2295" s="23">
        <v>70435</v>
      </c>
      <c r="D2295" s="46">
        <v>30000020105</v>
      </c>
      <c r="E2295" s="25">
        <v>3101</v>
      </c>
      <c r="F2295" s="23">
        <v>10721300</v>
      </c>
      <c r="G2295" s="47" t="s">
        <v>376</v>
      </c>
      <c r="H2295" s="27">
        <v>1000000</v>
      </c>
      <c r="I2295" s="215"/>
      <c r="J2295" s="41"/>
      <c r="K2295" s="27">
        <f t="shared" si="37"/>
        <v>1000000</v>
      </c>
      <c r="L2295" s="200"/>
    </row>
    <row r="2296" spans="1:23" ht="51" hidden="1" x14ac:dyDescent="0.35">
      <c r="A2296" s="23">
        <v>23010119</v>
      </c>
      <c r="B2296" s="436" t="s">
        <v>2891</v>
      </c>
      <c r="C2296" s="23">
        <v>70435</v>
      </c>
      <c r="D2296" s="46">
        <v>30000020105</v>
      </c>
      <c r="E2296" s="25">
        <v>3101</v>
      </c>
      <c r="F2296" s="23">
        <v>10721300</v>
      </c>
      <c r="G2296" s="47" t="s">
        <v>377</v>
      </c>
      <c r="H2296" s="27">
        <v>104845.31200000001</v>
      </c>
      <c r="I2296" s="215"/>
      <c r="J2296" s="41"/>
      <c r="K2296" s="27">
        <f t="shared" si="37"/>
        <v>104845.31200000001</v>
      </c>
      <c r="L2296" s="200"/>
    </row>
    <row r="2297" spans="1:23" hidden="1" x14ac:dyDescent="0.35">
      <c r="A2297" s="23">
        <v>23010118</v>
      </c>
      <c r="B2297" s="436" t="s">
        <v>2891</v>
      </c>
      <c r="C2297" s="23">
        <v>70443</v>
      </c>
      <c r="D2297" s="46">
        <v>60000010103</v>
      </c>
      <c r="E2297" s="25">
        <v>3101</v>
      </c>
      <c r="F2297" s="23">
        <v>10721300</v>
      </c>
      <c r="G2297" s="26" t="s">
        <v>276</v>
      </c>
      <c r="H2297" s="27">
        <v>212000</v>
      </c>
      <c r="I2297" s="215"/>
      <c r="J2297" s="41"/>
      <c r="K2297" s="27">
        <f t="shared" si="37"/>
        <v>212000</v>
      </c>
      <c r="L2297" s="199"/>
    </row>
    <row r="2298" spans="1:23" ht="51" hidden="1" x14ac:dyDescent="0.35">
      <c r="A2298" s="23">
        <v>23010118</v>
      </c>
      <c r="B2298" s="436" t="s">
        <v>2891</v>
      </c>
      <c r="C2298" s="23">
        <v>70443</v>
      </c>
      <c r="D2298" s="46">
        <v>110000010102</v>
      </c>
      <c r="E2298" s="25">
        <v>3101</v>
      </c>
      <c r="F2298" s="23">
        <v>10721300</v>
      </c>
      <c r="G2298" s="26" t="s">
        <v>311</v>
      </c>
      <c r="H2298" s="27">
        <v>416000</v>
      </c>
      <c r="I2298" s="215"/>
      <c r="J2298" s="41"/>
      <c r="K2298" s="27">
        <f t="shared" si="37"/>
        <v>416000</v>
      </c>
      <c r="L2298" s="200"/>
    </row>
    <row r="2299" spans="1:23" hidden="1" x14ac:dyDescent="0.35">
      <c r="A2299" s="23">
        <v>23010118</v>
      </c>
      <c r="B2299" s="436" t="s">
        <v>2891</v>
      </c>
      <c r="C2299" s="23">
        <v>71080</v>
      </c>
      <c r="D2299" s="46">
        <v>60000010105</v>
      </c>
      <c r="E2299" s="25">
        <v>3101</v>
      </c>
      <c r="F2299" s="23">
        <v>10721300</v>
      </c>
      <c r="G2299" s="26" t="s">
        <v>363</v>
      </c>
      <c r="H2299" s="27">
        <v>8000000</v>
      </c>
      <c r="I2299" s="215"/>
      <c r="J2299" s="41"/>
      <c r="K2299" s="39">
        <f t="shared" si="37"/>
        <v>8000000</v>
      </c>
      <c r="L2299" s="199"/>
    </row>
    <row r="2300" spans="1:23" hidden="1" x14ac:dyDescent="0.35">
      <c r="A2300" s="23">
        <v>23010118</v>
      </c>
      <c r="B2300" s="436" t="s">
        <v>2891</v>
      </c>
      <c r="C2300" s="23">
        <v>70460</v>
      </c>
      <c r="D2300" s="46">
        <v>110000010102</v>
      </c>
      <c r="E2300" s="25">
        <v>3101</v>
      </c>
      <c r="F2300" s="23">
        <v>10721300</v>
      </c>
      <c r="G2300" s="26" t="s">
        <v>276</v>
      </c>
      <c r="H2300" s="27">
        <v>127200</v>
      </c>
      <c r="I2300" s="215"/>
      <c r="J2300" s="41"/>
      <c r="K2300" s="27">
        <f t="shared" si="37"/>
        <v>127200</v>
      </c>
      <c r="L2300" s="199"/>
    </row>
    <row r="2301" spans="1:23" hidden="1" x14ac:dyDescent="0.35">
      <c r="A2301" s="23">
        <v>23010115</v>
      </c>
      <c r="B2301" s="436" t="s">
        <v>2891</v>
      </c>
      <c r="C2301" s="23">
        <v>70460</v>
      </c>
      <c r="D2301" s="46">
        <v>110000010102</v>
      </c>
      <c r="E2301" s="25">
        <v>3101</v>
      </c>
      <c r="F2301" s="23">
        <v>10720517</v>
      </c>
      <c r="G2301" s="26" t="s">
        <v>275</v>
      </c>
      <c r="H2301" s="27">
        <v>710272.15</v>
      </c>
      <c r="I2301" s="215"/>
      <c r="J2301" s="27"/>
      <c r="K2301" s="27">
        <f t="shared" si="37"/>
        <v>710272.15</v>
      </c>
      <c r="L2301" s="199"/>
    </row>
    <row r="2302" spans="1:23" hidden="1" x14ac:dyDescent="0.35">
      <c r="A2302" s="23">
        <v>23010115</v>
      </c>
      <c r="B2302" s="436" t="s">
        <v>2891</v>
      </c>
      <c r="C2302" s="23">
        <v>70443</v>
      </c>
      <c r="D2302" s="46">
        <v>60000010103</v>
      </c>
      <c r="E2302" s="25">
        <v>3101</v>
      </c>
      <c r="F2302" s="23">
        <v>10721300</v>
      </c>
      <c r="G2302" s="26" t="s">
        <v>275</v>
      </c>
      <c r="H2302" s="27">
        <v>212000</v>
      </c>
      <c r="I2302" s="215"/>
      <c r="J2302" s="41"/>
      <c r="K2302" s="27">
        <f t="shared" si="37"/>
        <v>212000</v>
      </c>
      <c r="L2302" s="199"/>
    </row>
    <row r="2303" spans="1:23" ht="51" hidden="1" x14ac:dyDescent="0.35">
      <c r="A2303" s="23">
        <v>23010115</v>
      </c>
      <c r="B2303" s="436" t="s">
        <v>2891</v>
      </c>
      <c r="C2303" s="23">
        <v>70443</v>
      </c>
      <c r="D2303" s="46">
        <v>110000010102</v>
      </c>
      <c r="E2303" s="25">
        <v>3101</v>
      </c>
      <c r="F2303" s="23">
        <v>10721300</v>
      </c>
      <c r="G2303" s="26" t="s">
        <v>310</v>
      </c>
      <c r="H2303" s="27">
        <v>1000000</v>
      </c>
      <c r="I2303" s="215"/>
      <c r="J2303" s="41"/>
      <c r="K2303" s="27">
        <f t="shared" si="37"/>
        <v>1000000</v>
      </c>
      <c r="L2303" s="200"/>
    </row>
    <row r="2304" spans="1:23" hidden="1" x14ac:dyDescent="0.35">
      <c r="A2304" s="23">
        <v>23010115</v>
      </c>
      <c r="B2304" s="436" t="s">
        <v>2891</v>
      </c>
      <c r="C2304" s="23">
        <v>70460</v>
      </c>
      <c r="D2304" s="46">
        <v>110000010102</v>
      </c>
      <c r="E2304" s="25">
        <v>3101</v>
      </c>
      <c r="F2304" s="23">
        <v>10721300</v>
      </c>
      <c r="G2304" s="26" t="s">
        <v>397</v>
      </c>
      <c r="H2304" s="27">
        <v>500000</v>
      </c>
      <c r="I2304" s="215">
        <v>165000</v>
      </c>
      <c r="J2304" s="41"/>
      <c r="K2304" s="27">
        <f t="shared" si="37"/>
        <v>500000</v>
      </c>
      <c r="L2304" s="199"/>
    </row>
    <row r="2305" spans="1:23" s="151" customFormat="1" hidden="1" x14ac:dyDescent="0.35">
      <c r="A2305" s="23">
        <v>23010115</v>
      </c>
      <c r="B2305" s="436" t="s">
        <v>2891</v>
      </c>
      <c r="C2305" s="23">
        <v>70460</v>
      </c>
      <c r="D2305" s="46">
        <v>110000010102</v>
      </c>
      <c r="E2305" s="25">
        <v>3101</v>
      </c>
      <c r="F2305" s="23">
        <v>10721300</v>
      </c>
      <c r="G2305" s="26" t="s">
        <v>275</v>
      </c>
      <c r="H2305" s="27">
        <v>212000</v>
      </c>
      <c r="I2305" s="215"/>
      <c r="J2305" s="41"/>
      <c r="K2305" s="27">
        <f t="shared" si="37"/>
        <v>212000</v>
      </c>
      <c r="L2305" s="199"/>
      <c r="M2305" s="42"/>
      <c r="N2305" s="42"/>
      <c r="O2305" s="42"/>
      <c r="P2305" s="42"/>
      <c r="Q2305" s="42"/>
      <c r="R2305" s="42"/>
      <c r="S2305" s="42"/>
      <c r="T2305" s="42"/>
      <c r="U2305" s="42"/>
      <c r="V2305" s="42"/>
      <c r="W2305" s="42"/>
    </row>
    <row r="2306" spans="1:23" hidden="1" x14ac:dyDescent="0.35">
      <c r="A2306" s="34">
        <v>23010115</v>
      </c>
      <c r="B2306" s="436" t="s">
        <v>2891</v>
      </c>
      <c r="C2306" s="34">
        <v>70460</v>
      </c>
      <c r="D2306" s="49">
        <v>110000010102</v>
      </c>
      <c r="E2306" s="36">
        <v>3101</v>
      </c>
      <c r="F2306" s="34">
        <v>10721300</v>
      </c>
      <c r="G2306" s="37" t="s">
        <v>275</v>
      </c>
      <c r="H2306" s="38">
        <v>350000</v>
      </c>
      <c r="I2306" s="218"/>
      <c r="J2306" s="44"/>
      <c r="K2306" s="38">
        <f t="shared" si="37"/>
        <v>350000</v>
      </c>
      <c r="L2306" s="206"/>
    </row>
    <row r="2307" spans="1:23" hidden="1" x14ac:dyDescent="0.35">
      <c r="A2307" s="23">
        <v>23010114</v>
      </c>
      <c r="B2307" s="436" t="s">
        <v>2891</v>
      </c>
      <c r="C2307" s="23">
        <v>70460</v>
      </c>
      <c r="D2307" s="46">
        <v>110000010102</v>
      </c>
      <c r="E2307" s="25">
        <v>3101</v>
      </c>
      <c r="F2307" s="23">
        <v>10720517</v>
      </c>
      <c r="G2307" s="26" t="s">
        <v>274</v>
      </c>
      <c r="H2307" s="27">
        <v>156000</v>
      </c>
      <c r="I2307" s="215"/>
      <c r="J2307" s="41"/>
      <c r="K2307" s="27">
        <f t="shared" si="37"/>
        <v>156000</v>
      </c>
      <c r="L2307" s="207"/>
    </row>
    <row r="2308" spans="1:23" hidden="1" x14ac:dyDescent="0.35">
      <c r="A2308" s="23">
        <v>23010114</v>
      </c>
      <c r="B2308" s="436" t="s">
        <v>2891</v>
      </c>
      <c r="C2308" s="23">
        <v>70443</v>
      </c>
      <c r="D2308" s="46">
        <v>60000010103</v>
      </c>
      <c r="E2308" s="25">
        <v>3101</v>
      </c>
      <c r="F2308" s="23">
        <v>10721300</v>
      </c>
      <c r="G2308" s="26" t="s">
        <v>274</v>
      </c>
      <c r="H2308" s="27">
        <v>63600</v>
      </c>
      <c r="I2308" s="215"/>
      <c r="J2308" s="41"/>
      <c r="K2308" s="27">
        <f t="shared" si="37"/>
        <v>63600</v>
      </c>
      <c r="L2308" s="207"/>
    </row>
    <row r="2309" spans="1:23" ht="51" hidden="1" x14ac:dyDescent="0.35">
      <c r="A2309" s="23">
        <v>23010114</v>
      </c>
      <c r="B2309" s="436" t="s">
        <v>2891</v>
      </c>
      <c r="C2309" s="23">
        <v>70443</v>
      </c>
      <c r="D2309" s="46">
        <v>110000010102</v>
      </c>
      <c r="E2309" s="25">
        <v>3101</v>
      </c>
      <c r="F2309" s="23">
        <v>10721300</v>
      </c>
      <c r="G2309" s="47" t="s">
        <v>374</v>
      </c>
      <c r="H2309" s="27">
        <v>600000</v>
      </c>
      <c r="I2309" s="215"/>
      <c r="J2309" s="41"/>
      <c r="K2309" s="27">
        <f t="shared" si="37"/>
        <v>600000</v>
      </c>
      <c r="L2309" s="559"/>
    </row>
    <row r="2310" spans="1:23" hidden="1" x14ac:dyDescent="0.35">
      <c r="A2310" s="23">
        <v>23010114</v>
      </c>
      <c r="B2310" s="436" t="s">
        <v>2891</v>
      </c>
      <c r="C2310" s="23">
        <v>70460</v>
      </c>
      <c r="D2310" s="46">
        <v>110000010102</v>
      </c>
      <c r="E2310" s="25">
        <v>3101</v>
      </c>
      <c r="F2310" s="23">
        <v>10721300</v>
      </c>
      <c r="G2310" s="26" t="s">
        <v>274</v>
      </c>
      <c r="H2310" s="27">
        <v>169600</v>
      </c>
      <c r="I2310" s="215"/>
      <c r="J2310" s="41"/>
      <c r="K2310" s="27">
        <f t="shared" si="37"/>
        <v>169600</v>
      </c>
      <c r="L2310" s="207"/>
    </row>
    <row r="2311" spans="1:23" hidden="1" x14ac:dyDescent="0.35">
      <c r="A2311" s="23">
        <v>23010114</v>
      </c>
      <c r="B2311" s="436" t="s">
        <v>2891</v>
      </c>
      <c r="C2311" s="23">
        <v>70460</v>
      </c>
      <c r="D2311" s="46">
        <v>110000010102</v>
      </c>
      <c r="E2311" s="25">
        <v>3101</v>
      </c>
      <c r="F2311" s="23">
        <v>10721300</v>
      </c>
      <c r="G2311" s="26" t="s">
        <v>274</v>
      </c>
      <c r="H2311" s="27">
        <v>160000</v>
      </c>
      <c r="I2311" s="215"/>
      <c r="J2311" s="41"/>
      <c r="K2311" s="27">
        <f t="shared" si="37"/>
        <v>160000</v>
      </c>
      <c r="L2311" s="207"/>
    </row>
    <row r="2312" spans="1:23" hidden="1" x14ac:dyDescent="0.35">
      <c r="A2312" s="23">
        <v>23010113</v>
      </c>
      <c r="B2312" s="436" t="s">
        <v>2891</v>
      </c>
      <c r="C2312" s="23">
        <v>70460</v>
      </c>
      <c r="D2312" s="46">
        <v>110000010102</v>
      </c>
      <c r="E2312" s="25">
        <v>3101</v>
      </c>
      <c r="F2312" s="23">
        <v>10720517</v>
      </c>
      <c r="G2312" s="26" t="s">
        <v>2121</v>
      </c>
      <c r="H2312" s="27">
        <v>1151500</v>
      </c>
      <c r="I2312" s="215">
        <v>17000</v>
      </c>
      <c r="J2312" s="27"/>
      <c r="K2312" s="27">
        <f t="shared" si="37"/>
        <v>1151500</v>
      </c>
      <c r="L2312" s="207"/>
    </row>
    <row r="2313" spans="1:23" hidden="1" x14ac:dyDescent="0.35">
      <c r="A2313" s="23">
        <v>23010113</v>
      </c>
      <c r="B2313" s="436" t="s">
        <v>2891</v>
      </c>
      <c r="C2313" s="23">
        <v>70460</v>
      </c>
      <c r="D2313" s="46">
        <v>110000010102</v>
      </c>
      <c r="E2313" s="25">
        <v>3101</v>
      </c>
      <c r="F2313" s="23">
        <v>10720517</v>
      </c>
      <c r="G2313" s="26" t="s">
        <v>2122</v>
      </c>
      <c r="H2313" s="27">
        <v>9600000</v>
      </c>
      <c r="I2313" s="215"/>
      <c r="J2313" s="41">
        <v>-5000000</v>
      </c>
      <c r="K2313" s="27">
        <f t="shared" si="37"/>
        <v>4600000</v>
      </c>
      <c r="L2313" s="207"/>
    </row>
    <row r="2314" spans="1:23" hidden="1" x14ac:dyDescent="0.35">
      <c r="A2314" s="23">
        <v>23010113</v>
      </c>
      <c r="B2314" s="436" t="s">
        <v>2891</v>
      </c>
      <c r="C2314" s="23">
        <v>70443</v>
      </c>
      <c r="D2314" s="46">
        <v>60000010103</v>
      </c>
      <c r="E2314" s="25">
        <v>3101</v>
      </c>
      <c r="F2314" s="23">
        <v>10721300</v>
      </c>
      <c r="G2314" s="26" t="s">
        <v>273</v>
      </c>
      <c r="H2314" s="27">
        <v>530000</v>
      </c>
      <c r="I2314" s="215"/>
      <c r="J2314" s="41"/>
      <c r="K2314" s="27">
        <f t="shared" si="37"/>
        <v>530000</v>
      </c>
      <c r="L2314" s="207"/>
    </row>
    <row r="2315" spans="1:23" ht="51" hidden="1" x14ac:dyDescent="0.35">
      <c r="A2315" s="23">
        <v>23010113</v>
      </c>
      <c r="B2315" s="436" t="s">
        <v>2891</v>
      </c>
      <c r="C2315" s="23">
        <v>70460</v>
      </c>
      <c r="D2315" s="46">
        <v>110000010102</v>
      </c>
      <c r="E2315" s="25">
        <v>3101</v>
      </c>
      <c r="F2315" s="23">
        <v>10721300</v>
      </c>
      <c r="G2315" s="26" t="s">
        <v>2777</v>
      </c>
      <c r="H2315" s="27">
        <v>10990037</v>
      </c>
      <c r="I2315" s="282"/>
      <c r="J2315" s="41">
        <v>-5495018.5</v>
      </c>
      <c r="K2315" s="27">
        <f t="shared" si="37"/>
        <v>5495018.5</v>
      </c>
      <c r="L2315" s="207"/>
    </row>
    <row r="2316" spans="1:23" ht="51" hidden="1" x14ac:dyDescent="0.35">
      <c r="A2316" s="23">
        <v>23010113</v>
      </c>
      <c r="B2316" s="436" t="s">
        <v>2891</v>
      </c>
      <c r="C2316" s="23">
        <v>70443</v>
      </c>
      <c r="D2316" s="46">
        <v>30000020106</v>
      </c>
      <c r="E2316" s="25">
        <v>3101</v>
      </c>
      <c r="F2316" s="23">
        <v>10721300</v>
      </c>
      <c r="G2316" s="26" t="s">
        <v>307</v>
      </c>
      <c r="H2316" s="27">
        <v>1000000</v>
      </c>
      <c r="I2316" s="215"/>
      <c r="J2316" s="41"/>
      <c r="K2316" s="27">
        <f t="shared" si="37"/>
        <v>1000000</v>
      </c>
      <c r="L2316" s="559"/>
    </row>
    <row r="2317" spans="1:23" ht="51" hidden="1" x14ac:dyDescent="0.35">
      <c r="A2317" s="23">
        <v>23010113</v>
      </c>
      <c r="B2317" s="436" t="s">
        <v>2891</v>
      </c>
      <c r="C2317" s="23">
        <v>70443</v>
      </c>
      <c r="D2317" s="46">
        <v>30000020106</v>
      </c>
      <c r="E2317" s="25">
        <v>3101</v>
      </c>
      <c r="F2317" s="23">
        <v>10721300</v>
      </c>
      <c r="G2317" s="26" t="s">
        <v>308</v>
      </c>
      <c r="H2317" s="27">
        <v>1000000</v>
      </c>
      <c r="I2317" s="215"/>
      <c r="J2317" s="41"/>
      <c r="K2317" s="27">
        <f t="shared" si="37"/>
        <v>1000000</v>
      </c>
      <c r="L2317" s="559"/>
    </row>
    <row r="2318" spans="1:23" ht="51" hidden="1" x14ac:dyDescent="0.35">
      <c r="A2318" s="23">
        <v>23010113</v>
      </c>
      <c r="B2318" s="436" t="s">
        <v>2891</v>
      </c>
      <c r="C2318" s="23">
        <v>70443</v>
      </c>
      <c r="D2318" s="46">
        <v>30000020106</v>
      </c>
      <c r="E2318" s="25">
        <v>3101</v>
      </c>
      <c r="F2318" s="23">
        <v>10721300</v>
      </c>
      <c r="G2318" s="26" t="s">
        <v>309</v>
      </c>
      <c r="H2318" s="27">
        <v>1000000</v>
      </c>
      <c r="I2318" s="215"/>
      <c r="J2318" s="41"/>
      <c r="K2318" s="27">
        <f t="shared" si="37"/>
        <v>1000000</v>
      </c>
      <c r="L2318" s="559"/>
    </row>
    <row r="2319" spans="1:23" ht="51" x14ac:dyDescent="0.35">
      <c r="A2319" s="54">
        <v>23010113</v>
      </c>
      <c r="B2319" s="436" t="s">
        <v>2891</v>
      </c>
      <c r="C2319" s="54">
        <v>70460</v>
      </c>
      <c r="D2319" s="75">
        <v>110000010102</v>
      </c>
      <c r="E2319" s="56">
        <v>3101</v>
      </c>
      <c r="F2319" s="54">
        <v>10721300</v>
      </c>
      <c r="G2319" s="57" t="s">
        <v>1060</v>
      </c>
      <c r="H2319" s="58">
        <v>1950000</v>
      </c>
      <c r="I2319" s="221"/>
      <c r="J2319" s="87"/>
      <c r="K2319" s="58">
        <f t="shared" si="37"/>
        <v>1950000</v>
      </c>
      <c r="L2319" s="400" t="s">
        <v>2889</v>
      </c>
    </row>
    <row r="2320" spans="1:23" ht="51" x14ac:dyDescent="0.35">
      <c r="A2320" s="54">
        <v>23010113</v>
      </c>
      <c r="B2320" s="436" t="s">
        <v>2891</v>
      </c>
      <c r="C2320" s="54">
        <v>70460</v>
      </c>
      <c r="D2320" s="75">
        <v>110000010102</v>
      </c>
      <c r="E2320" s="56">
        <v>3101</v>
      </c>
      <c r="F2320" s="54">
        <v>10721300</v>
      </c>
      <c r="G2320" s="57" t="s">
        <v>1061</v>
      </c>
      <c r="H2320" s="58">
        <v>750000</v>
      </c>
      <c r="I2320" s="221"/>
      <c r="J2320" s="87"/>
      <c r="K2320" s="58">
        <f t="shared" ref="K2320:K2383" si="38">SUM(H2320,J2320)</f>
        <v>750000</v>
      </c>
      <c r="L2320" s="400" t="s">
        <v>2889</v>
      </c>
    </row>
    <row r="2321" spans="1:12" x14ac:dyDescent="0.35">
      <c r="A2321" s="54">
        <v>23010113</v>
      </c>
      <c r="B2321" s="436" t="s">
        <v>2891</v>
      </c>
      <c r="C2321" s="54">
        <v>70460</v>
      </c>
      <c r="D2321" s="75">
        <v>110000010102</v>
      </c>
      <c r="E2321" s="56">
        <v>3101</v>
      </c>
      <c r="F2321" s="54">
        <v>10721300</v>
      </c>
      <c r="G2321" s="57" t="s">
        <v>1062</v>
      </c>
      <c r="H2321" s="58">
        <v>1250000</v>
      </c>
      <c r="I2321" s="221"/>
      <c r="J2321" s="87"/>
      <c r="K2321" s="58">
        <f t="shared" si="38"/>
        <v>1250000</v>
      </c>
      <c r="L2321" s="400" t="s">
        <v>2889</v>
      </c>
    </row>
    <row r="2322" spans="1:12" ht="76.5" x14ac:dyDescent="0.35">
      <c r="A2322" s="78">
        <v>23010113</v>
      </c>
      <c r="B2322" s="436" t="s">
        <v>2891</v>
      </c>
      <c r="C2322" s="78">
        <v>70460</v>
      </c>
      <c r="D2322" s="79">
        <v>110000010102</v>
      </c>
      <c r="E2322" s="80">
        <v>3101</v>
      </c>
      <c r="F2322" s="78">
        <v>10721300</v>
      </c>
      <c r="G2322" s="129" t="s">
        <v>1063</v>
      </c>
      <c r="H2322" s="81">
        <v>2365740</v>
      </c>
      <c r="I2322" s="228"/>
      <c r="J2322" s="133"/>
      <c r="K2322" s="81">
        <f t="shared" si="38"/>
        <v>2365740</v>
      </c>
      <c r="L2322" s="399" t="s">
        <v>2889</v>
      </c>
    </row>
    <row r="2323" spans="1:12" hidden="1" x14ac:dyDescent="0.35">
      <c r="A2323" s="23">
        <v>23010113</v>
      </c>
      <c r="B2323" s="436" t="s">
        <v>2891</v>
      </c>
      <c r="C2323" s="23">
        <v>70460</v>
      </c>
      <c r="D2323" s="46">
        <v>110000010102</v>
      </c>
      <c r="E2323" s="25">
        <v>3101</v>
      </c>
      <c r="F2323" s="23">
        <v>10721300</v>
      </c>
      <c r="G2323" s="26" t="s">
        <v>402</v>
      </c>
      <c r="H2323" s="27">
        <v>2756000</v>
      </c>
      <c r="I2323" s="215"/>
      <c r="J2323" s="41"/>
      <c r="K2323" s="27">
        <f t="shared" si="38"/>
        <v>2756000</v>
      </c>
      <c r="L2323" s="207"/>
    </row>
    <row r="2324" spans="1:12" hidden="1" x14ac:dyDescent="0.35">
      <c r="A2324" s="23">
        <v>23010113</v>
      </c>
      <c r="B2324" s="436" t="s">
        <v>2891</v>
      </c>
      <c r="C2324" s="23">
        <v>70460</v>
      </c>
      <c r="D2324" s="46">
        <v>110000010102</v>
      </c>
      <c r="E2324" s="25">
        <v>3101</v>
      </c>
      <c r="F2324" s="23">
        <v>10721300</v>
      </c>
      <c r="G2324" s="26" t="s">
        <v>273</v>
      </c>
      <c r="H2324" s="27">
        <v>480000</v>
      </c>
      <c r="I2324" s="215">
        <v>1915000</v>
      </c>
      <c r="J2324" s="41">
        <v>1915000</v>
      </c>
      <c r="K2324" s="27">
        <f t="shared" si="38"/>
        <v>2395000</v>
      </c>
      <c r="L2324" s="207"/>
    </row>
    <row r="2325" spans="1:12" ht="76.5" hidden="1" x14ac:dyDescent="0.35">
      <c r="A2325" s="23">
        <v>23010112</v>
      </c>
      <c r="B2325" s="436" t="s">
        <v>2891</v>
      </c>
      <c r="C2325" s="23">
        <v>70133</v>
      </c>
      <c r="D2325" s="46">
        <v>50000010106</v>
      </c>
      <c r="E2325" s="25">
        <v>3101</v>
      </c>
      <c r="F2325" s="23">
        <v>10720517</v>
      </c>
      <c r="G2325" s="26" t="s">
        <v>2138</v>
      </c>
      <c r="H2325" s="41">
        <v>6680000</v>
      </c>
      <c r="I2325" s="220"/>
      <c r="J2325" s="41"/>
      <c r="K2325" s="27">
        <f t="shared" si="38"/>
        <v>6680000</v>
      </c>
      <c r="L2325" s="207"/>
    </row>
    <row r="2326" spans="1:12" ht="76.5" hidden="1" x14ac:dyDescent="0.35">
      <c r="A2326" s="23">
        <v>23010112</v>
      </c>
      <c r="B2326" s="436" t="s">
        <v>2891</v>
      </c>
      <c r="C2326" s="23">
        <v>70133</v>
      </c>
      <c r="D2326" s="46">
        <v>50000010106</v>
      </c>
      <c r="E2326" s="25">
        <v>3101</v>
      </c>
      <c r="F2326" s="23">
        <v>10720517</v>
      </c>
      <c r="G2326" s="26" t="s">
        <v>2133</v>
      </c>
      <c r="H2326" s="41">
        <v>1979740</v>
      </c>
      <c r="I2326" s="220">
        <v>307000</v>
      </c>
      <c r="J2326" s="41"/>
      <c r="K2326" s="27">
        <f t="shared" si="38"/>
        <v>1979740</v>
      </c>
      <c r="L2326" s="207"/>
    </row>
    <row r="2327" spans="1:12" ht="102" hidden="1" x14ac:dyDescent="0.35">
      <c r="A2327" s="23">
        <v>23010112</v>
      </c>
      <c r="B2327" s="436" t="s">
        <v>2891</v>
      </c>
      <c r="C2327" s="23">
        <v>70133</v>
      </c>
      <c r="D2327" s="46">
        <v>50000010106</v>
      </c>
      <c r="E2327" s="25">
        <v>3101</v>
      </c>
      <c r="F2327" s="23">
        <v>10720517</v>
      </c>
      <c r="G2327" s="26" t="s">
        <v>2134</v>
      </c>
      <c r="H2327" s="41">
        <v>2600000</v>
      </c>
      <c r="I2327" s="220"/>
      <c r="J2327" s="41"/>
      <c r="K2327" s="27">
        <f t="shared" si="38"/>
        <v>2600000</v>
      </c>
      <c r="L2327" s="207"/>
    </row>
    <row r="2328" spans="1:12" ht="102" hidden="1" x14ac:dyDescent="0.35">
      <c r="A2328" s="23">
        <v>23010112</v>
      </c>
      <c r="B2328" s="436" t="s">
        <v>2891</v>
      </c>
      <c r="C2328" s="23">
        <v>70133</v>
      </c>
      <c r="D2328" s="46">
        <v>50000010106</v>
      </c>
      <c r="E2328" s="25">
        <v>3101</v>
      </c>
      <c r="F2328" s="23">
        <v>10720517</v>
      </c>
      <c r="G2328" s="26" t="s">
        <v>2135</v>
      </c>
      <c r="H2328" s="41">
        <v>3700000</v>
      </c>
      <c r="I2328" s="220">
        <v>405000</v>
      </c>
      <c r="J2328" s="41"/>
      <c r="K2328" s="27">
        <f t="shared" si="38"/>
        <v>3700000</v>
      </c>
      <c r="L2328" s="207"/>
    </row>
    <row r="2329" spans="1:12" hidden="1" x14ac:dyDescent="0.35">
      <c r="A2329" s="23">
        <v>23010112</v>
      </c>
      <c r="B2329" s="436" t="s">
        <v>2891</v>
      </c>
      <c r="C2329" s="23">
        <v>70443</v>
      </c>
      <c r="D2329" s="46">
        <v>60000010103</v>
      </c>
      <c r="E2329" s="25">
        <v>3101</v>
      </c>
      <c r="F2329" s="23">
        <v>10721300</v>
      </c>
      <c r="G2329" s="26" t="s">
        <v>272</v>
      </c>
      <c r="H2329" s="27">
        <v>869200</v>
      </c>
      <c r="I2329" s="215"/>
      <c r="J2329" s="27">
        <v>14000000</v>
      </c>
      <c r="K2329" s="27">
        <f t="shared" si="38"/>
        <v>14869200</v>
      </c>
      <c r="L2329" s="207"/>
    </row>
    <row r="2330" spans="1:12" ht="102" x14ac:dyDescent="0.35">
      <c r="A2330" s="440">
        <v>23010112</v>
      </c>
      <c r="B2330" s="436" t="s">
        <v>2891</v>
      </c>
      <c r="C2330" s="440">
        <v>70133</v>
      </c>
      <c r="D2330" s="440" t="s">
        <v>2627</v>
      </c>
      <c r="E2330" s="440" t="s">
        <v>545</v>
      </c>
      <c r="F2330" s="440">
        <v>10721300</v>
      </c>
      <c r="G2330" s="460" t="s">
        <v>1058</v>
      </c>
      <c r="H2330" s="473">
        <v>500000</v>
      </c>
      <c r="I2330" s="493"/>
      <c r="J2330" s="473">
        <v>7643000</v>
      </c>
      <c r="K2330" s="540">
        <f t="shared" si="38"/>
        <v>8143000</v>
      </c>
      <c r="L2330" s="576" t="s">
        <v>2101</v>
      </c>
    </row>
    <row r="2331" spans="1:12" ht="51" hidden="1" x14ac:dyDescent="0.35">
      <c r="A2331" s="23">
        <v>23010112</v>
      </c>
      <c r="B2331" s="436" t="s">
        <v>2891</v>
      </c>
      <c r="C2331" s="23">
        <v>70133</v>
      </c>
      <c r="D2331" s="46">
        <v>130000010106</v>
      </c>
      <c r="E2331" s="25">
        <v>3101</v>
      </c>
      <c r="F2331" s="23">
        <v>10721300</v>
      </c>
      <c r="G2331" s="26" t="s">
        <v>2771</v>
      </c>
      <c r="H2331" s="27">
        <v>4500000</v>
      </c>
      <c r="I2331" s="282"/>
      <c r="J2331" s="41">
        <v>-2250000</v>
      </c>
      <c r="K2331" s="27">
        <f t="shared" si="38"/>
        <v>2250000</v>
      </c>
      <c r="L2331" s="207"/>
    </row>
    <row r="2332" spans="1:12" hidden="1" x14ac:dyDescent="0.35">
      <c r="A2332" s="23">
        <v>23010112</v>
      </c>
      <c r="B2332" s="436" t="s">
        <v>2891</v>
      </c>
      <c r="C2332" s="23">
        <v>70133</v>
      </c>
      <c r="D2332" s="46">
        <v>130000010106</v>
      </c>
      <c r="E2332" s="25">
        <v>3101</v>
      </c>
      <c r="F2332" s="23">
        <v>10721300</v>
      </c>
      <c r="G2332" s="26" t="s">
        <v>2772</v>
      </c>
      <c r="H2332" s="27">
        <v>800000</v>
      </c>
      <c r="I2332" s="282"/>
      <c r="J2332" s="41">
        <v>-400000</v>
      </c>
      <c r="K2332" s="27">
        <f t="shared" si="38"/>
        <v>400000</v>
      </c>
      <c r="L2332" s="207"/>
    </row>
    <row r="2333" spans="1:12" ht="51" hidden="1" x14ac:dyDescent="0.35">
      <c r="A2333" s="23">
        <v>23010112</v>
      </c>
      <c r="B2333" s="436" t="s">
        <v>2891</v>
      </c>
      <c r="C2333" s="23">
        <v>70133</v>
      </c>
      <c r="D2333" s="46">
        <v>130000010106</v>
      </c>
      <c r="E2333" s="25">
        <v>3101</v>
      </c>
      <c r="F2333" s="23">
        <v>10721300</v>
      </c>
      <c r="G2333" s="47" t="s">
        <v>2792</v>
      </c>
      <c r="H2333" s="27"/>
      <c r="I2333" s="282"/>
      <c r="J2333" s="41">
        <v>0</v>
      </c>
      <c r="K2333" s="27">
        <f t="shared" si="38"/>
        <v>0</v>
      </c>
      <c r="L2333" s="207"/>
    </row>
    <row r="2334" spans="1:12" ht="51" hidden="1" x14ac:dyDescent="0.35">
      <c r="A2334" s="23">
        <v>23010112</v>
      </c>
      <c r="B2334" s="436" t="s">
        <v>2891</v>
      </c>
      <c r="C2334" s="23">
        <v>70133</v>
      </c>
      <c r="D2334" s="46">
        <v>130000010106</v>
      </c>
      <c r="E2334" s="25">
        <v>3101</v>
      </c>
      <c r="F2334" s="23">
        <v>10721300</v>
      </c>
      <c r="G2334" s="47" t="s">
        <v>2793</v>
      </c>
      <c r="H2334" s="27">
        <v>2400000</v>
      </c>
      <c r="I2334" s="282"/>
      <c r="J2334" s="41">
        <v>-1200000</v>
      </c>
      <c r="K2334" s="27">
        <f t="shared" si="38"/>
        <v>1200000</v>
      </c>
      <c r="L2334" s="207"/>
    </row>
    <row r="2335" spans="1:12" ht="51" hidden="1" x14ac:dyDescent="0.35">
      <c r="A2335" s="23">
        <v>23010112</v>
      </c>
      <c r="B2335" s="436" t="s">
        <v>2891</v>
      </c>
      <c r="C2335" s="23">
        <v>70133</v>
      </c>
      <c r="D2335" s="46">
        <v>130000010106</v>
      </c>
      <c r="E2335" s="25">
        <v>3101</v>
      </c>
      <c r="F2335" s="23">
        <v>10721300</v>
      </c>
      <c r="G2335" s="26" t="s">
        <v>2773</v>
      </c>
      <c r="H2335" s="27">
        <v>12669237</v>
      </c>
      <c r="I2335" s="282"/>
      <c r="J2335" s="41">
        <v>-6334618.5</v>
      </c>
      <c r="K2335" s="27">
        <f t="shared" si="38"/>
        <v>6334618.5</v>
      </c>
      <c r="L2335" s="207"/>
    </row>
    <row r="2336" spans="1:12" hidden="1" x14ac:dyDescent="0.35">
      <c r="A2336" s="23">
        <v>23010112</v>
      </c>
      <c r="B2336" s="436" t="s">
        <v>2891</v>
      </c>
      <c r="C2336" s="23">
        <v>70133</v>
      </c>
      <c r="D2336" s="46">
        <v>130000010106</v>
      </c>
      <c r="E2336" s="25">
        <v>3101</v>
      </c>
      <c r="F2336" s="23">
        <v>10721300</v>
      </c>
      <c r="G2336" s="26" t="s">
        <v>2774</v>
      </c>
      <c r="H2336" s="27"/>
      <c r="I2336" s="282"/>
      <c r="J2336" s="41">
        <v>0</v>
      </c>
      <c r="K2336" s="27">
        <f t="shared" si="38"/>
        <v>0</v>
      </c>
      <c r="L2336" s="207"/>
    </row>
    <row r="2337" spans="1:23" ht="51" hidden="1" x14ac:dyDescent="0.35">
      <c r="A2337" s="23">
        <v>23010112</v>
      </c>
      <c r="B2337" s="436" t="s">
        <v>2891</v>
      </c>
      <c r="C2337" s="23">
        <v>70133</v>
      </c>
      <c r="D2337" s="46">
        <v>130000010106</v>
      </c>
      <c r="E2337" s="25">
        <v>3101</v>
      </c>
      <c r="F2337" s="23">
        <v>10721300</v>
      </c>
      <c r="G2337" s="26" t="s">
        <v>2775</v>
      </c>
      <c r="H2337" s="27">
        <v>2000000</v>
      </c>
      <c r="I2337" s="282"/>
      <c r="J2337" s="41">
        <v>-1000000</v>
      </c>
      <c r="K2337" s="27">
        <f t="shared" si="38"/>
        <v>1000000</v>
      </c>
      <c r="L2337" s="207"/>
    </row>
    <row r="2338" spans="1:23" ht="51" hidden="1" x14ac:dyDescent="0.35">
      <c r="A2338" s="23">
        <v>23010112</v>
      </c>
      <c r="B2338" s="436" t="s">
        <v>2891</v>
      </c>
      <c r="C2338" s="23">
        <v>70133</v>
      </c>
      <c r="D2338" s="46">
        <v>130000010106</v>
      </c>
      <c r="E2338" s="25">
        <v>3101</v>
      </c>
      <c r="F2338" s="23">
        <v>10721300</v>
      </c>
      <c r="G2338" s="26" t="s">
        <v>2776</v>
      </c>
      <c r="H2338" s="27">
        <v>150000</v>
      </c>
      <c r="I2338" s="282"/>
      <c r="J2338" s="41">
        <v>-75000</v>
      </c>
      <c r="K2338" s="27">
        <f t="shared" si="38"/>
        <v>75000</v>
      </c>
      <c r="L2338" s="207"/>
    </row>
    <row r="2339" spans="1:23" ht="51" hidden="1" x14ac:dyDescent="0.35">
      <c r="A2339" s="34">
        <v>23010112</v>
      </c>
      <c r="B2339" s="436" t="s">
        <v>2891</v>
      </c>
      <c r="C2339" s="34">
        <v>70133</v>
      </c>
      <c r="D2339" s="49">
        <v>130000010106</v>
      </c>
      <c r="E2339" s="36">
        <v>3101</v>
      </c>
      <c r="F2339" s="34">
        <v>10721300</v>
      </c>
      <c r="G2339" s="50" t="s">
        <v>2794</v>
      </c>
      <c r="H2339" s="38">
        <v>4000000</v>
      </c>
      <c r="I2339" s="309"/>
      <c r="J2339" s="44">
        <v>-2000000</v>
      </c>
      <c r="K2339" s="38">
        <f t="shared" si="38"/>
        <v>2000000</v>
      </c>
      <c r="L2339" s="206"/>
    </row>
    <row r="2340" spans="1:23" ht="51" hidden="1" x14ac:dyDescent="0.35">
      <c r="A2340" s="23">
        <v>23010112</v>
      </c>
      <c r="B2340" s="436" t="s">
        <v>2891</v>
      </c>
      <c r="C2340" s="23">
        <v>70133</v>
      </c>
      <c r="D2340" s="46">
        <v>130000010106</v>
      </c>
      <c r="E2340" s="23">
        <v>3101</v>
      </c>
      <c r="F2340" s="23">
        <v>10721300</v>
      </c>
      <c r="G2340" s="47" t="s">
        <v>2736</v>
      </c>
      <c r="H2340" s="27">
        <v>9500000</v>
      </c>
      <c r="I2340" s="282"/>
      <c r="J2340" s="41"/>
      <c r="K2340" s="27">
        <f t="shared" si="38"/>
        <v>9500000</v>
      </c>
      <c r="L2340" s="207"/>
      <c r="M2340" s="343"/>
    </row>
    <row r="2341" spans="1:23" ht="76.5" hidden="1" x14ac:dyDescent="0.35">
      <c r="A2341" s="23">
        <v>23010112</v>
      </c>
      <c r="B2341" s="436" t="s">
        <v>2891</v>
      </c>
      <c r="C2341" s="23">
        <v>70443</v>
      </c>
      <c r="D2341" s="46">
        <v>30000020106</v>
      </c>
      <c r="E2341" s="25">
        <v>3101</v>
      </c>
      <c r="F2341" s="23">
        <v>10721300</v>
      </c>
      <c r="G2341" s="47" t="s">
        <v>372</v>
      </c>
      <c r="H2341" s="27">
        <v>1000000</v>
      </c>
      <c r="I2341" s="215"/>
      <c r="J2341" s="41"/>
      <c r="K2341" s="27">
        <f t="shared" si="38"/>
        <v>1000000</v>
      </c>
      <c r="L2341" s="559"/>
    </row>
    <row r="2342" spans="1:23" s="151" customFormat="1" ht="76.5" hidden="1" x14ac:dyDescent="0.35">
      <c r="A2342" s="23">
        <v>23010112</v>
      </c>
      <c r="B2342" s="436" t="s">
        <v>2891</v>
      </c>
      <c r="C2342" s="23">
        <v>70443</v>
      </c>
      <c r="D2342" s="46">
        <v>30000020106</v>
      </c>
      <c r="E2342" s="25">
        <v>3101</v>
      </c>
      <c r="F2342" s="23">
        <v>10721300</v>
      </c>
      <c r="G2342" s="47" t="s">
        <v>373</v>
      </c>
      <c r="H2342" s="27">
        <v>1000000</v>
      </c>
      <c r="I2342" s="215"/>
      <c r="J2342" s="41"/>
      <c r="K2342" s="27">
        <f t="shared" si="38"/>
        <v>1000000</v>
      </c>
      <c r="L2342" s="559"/>
      <c r="M2342" s="42"/>
      <c r="N2342" s="42"/>
      <c r="O2342" s="42"/>
      <c r="P2342" s="42"/>
      <c r="Q2342" s="42"/>
      <c r="R2342" s="42"/>
      <c r="S2342" s="42"/>
      <c r="T2342" s="42"/>
      <c r="U2342" s="42"/>
      <c r="V2342" s="42"/>
      <c r="W2342" s="42"/>
    </row>
    <row r="2343" spans="1:23" s="151" customFormat="1" ht="51" hidden="1" x14ac:dyDescent="0.35">
      <c r="A2343" s="23">
        <v>23010112</v>
      </c>
      <c r="B2343" s="436" t="s">
        <v>2891</v>
      </c>
      <c r="C2343" s="23">
        <v>70133</v>
      </c>
      <c r="D2343" s="46">
        <v>130000010106</v>
      </c>
      <c r="E2343" s="25">
        <v>3101</v>
      </c>
      <c r="F2343" s="23">
        <v>10721300</v>
      </c>
      <c r="G2343" s="47" t="s">
        <v>2662</v>
      </c>
      <c r="H2343" s="27">
        <v>4000000</v>
      </c>
      <c r="I2343" s="215"/>
      <c r="J2343" s="41">
        <v>10000000</v>
      </c>
      <c r="K2343" s="27">
        <f t="shared" si="38"/>
        <v>14000000</v>
      </c>
      <c r="L2343" s="207"/>
      <c r="M2343" s="42"/>
      <c r="N2343" s="42"/>
      <c r="O2343" s="42"/>
      <c r="P2343" s="42"/>
      <c r="Q2343" s="42"/>
      <c r="R2343" s="42"/>
      <c r="S2343" s="42"/>
      <c r="T2343" s="42"/>
      <c r="U2343" s="42"/>
      <c r="V2343" s="42"/>
      <c r="W2343" s="42"/>
    </row>
    <row r="2344" spans="1:23" ht="51" hidden="1" x14ac:dyDescent="0.35">
      <c r="A2344" s="23">
        <v>23010112</v>
      </c>
      <c r="B2344" s="436" t="s">
        <v>2891</v>
      </c>
      <c r="C2344" s="23">
        <v>70133</v>
      </c>
      <c r="D2344" s="46">
        <v>130000010106</v>
      </c>
      <c r="E2344" s="25">
        <v>3101</v>
      </c>
      <c r="F2344" s="23">
        <v>10721300</v>
      </c>
      <c r="G2344" s="47" t="s">
        <v>2663</v>
      </c>
      <c r="H2344" s="27">
        <v>7000000</v>
      </c>
      <c r="I2344" s="215"/>
      <c r="J2344" s="41">
        <v>10000000</v>
      </c>
      <c r="K2344" s="27">
        <f t="shared" si="38"/>
        <v>17000000</v>
      </c>
      <c r="L2344" s="207"/>
    </row>
    <row r="2345" spans="1:23" ht="51" hidden="1" x14ac:dyDescent="0.35">
      <c r="A2345" s="23">
        <v>23010112</v>
      </c>
      <c r="B2345" s="436" t="s">
        <v>2891</v>
      </c>
      <c r="C2345" s="23">
        <v>70133</v>
      </c>
      <c r="D2345" s="46">
        <v>130000010106</v>
      </c>
      <c r="E2345" s="25">
        <v>3101</v>
      </c>
      <c r="F2345" s="23">
        <v>10721300</v>
      </c>
      <c r="G2345" s="47" t="s">
        <v>2664</v>
      </c>
      <c r="H2345" s="27">
        <v>7000000</v>
      </c>
      <c r="I2345" s="215"/>
      <c r="J2345" s="41">
        <v>10000000</v>
      </c>
      <c r="K2345" s="27">
        <f t="shared" si="38"/>
        <v>17000000</v>
      </c>
      <c r="L2345" s="207"/>
    </row>
    <row r="2346" spans="1:23" ht="51" hidden="1" x14ac:dyDescent="0.35">
      <c r="A2346" s="23">
        <v>23010112</v>
      </c>
      <c r="B2346" s="436" t="s">
        <v>2891</v>
      </c>
      <c r="C2346" s="23">
        <v>70133</v>
      </c>
      <c r="D2346" s="46">
        <v>130000010106</v>
      </c>
      <c r="E2346" s="25">
        <v>3101</v>
      </c>
      <c r="F2346" s="23">
        <v>10721300</v>
      </c>
      <c r="G2346" s="47" t="s">
        <v>2665</v>
      </c>
      <c r="H2346" s="27">
        <v>2000000</v>
      </c>
      <c r="I2346" s="215"/>
      <c r="J2346" s="41"/>
      <c r="K2346" s="27">
        <f t="shared" si="38"/>
        <v>2000000</v>
      </c>
      <c r="L2346" s="207"/>
    </row>
    <row r="2347" spans="1:23" ht="51" hidden="1" x14ac:dyDescent="0.35">
      <c r="A2347" s="23">
        <v>23010112</v>
      </c>
      <c r="B2347" s="436" t="s">
        <v>2891</v>
      </c>
      <c r="C2347" s="23">
        <v>70133</v>
      </c>
      <c r="D2347" s="46">
        <v>130000010106</v>
      </c>
      <c r="E2347" s="25">
        <v>3101</v>
      </c>
      <c r="F2347" s="23">
        <v>10721300</v>
      </c>
      <c r="G2347" s="26" t="s">
        <v>2113</v>
      </c>
      <c r="H2347" s="27"/>
      <c r="I2347" s="215"/>
      <c r="J2347" s="41">
        <v>100000000</v>
      </c>
      <c r="K2347" s="27">
        <f t="shared" si="38"/>
        <v>100000000</v>
      </c>
      <c r="L2347" s="207"/>
    </row>
    <row r="2348" spans="1:23" ht="51" hidden="1" x14ac:dyDescent="0.35">
      <c r="A2348" s="23">
        <v>23010112</v>
      </c>
      <c r="B2348" s="436" t="s">
        <v>2891</v>
      </c>
      <c r="C2348" s="23">
        <v>70133</v>
      </c>
      <c r="D2348" s="46">
        <v>130000010106</v>
      </c>
      <c r="E2348" s="25">
        <v>3101</v>
      </c>
      <c r="F2348" s="23">
        <v>10721300</v>
      </c>
      <c r="G2348" s="47" t="s">
        <v>2666</v>
      </c>
      <c r="H2348" s="27">
        <v>20000000</v>
      </c>
      <c r="I2348" s="215"/>
      <c r="J2348" s="41">
        <v>10000000</v>
      </c>
      <c r="K2348" s="27">
        <f t="shared" si="38"/>
        <v>30000000</v>
      </c>
      <c r="L2348" s="207"/>
    </row>
    <row r="2349" spans="1:23" ht="51" hidden="1" x14ac:dyDescent="0.35">
      <c r="A2349" s="23">
        <v>23010112</v>
      </c>
      <c r="B2349" s="436" t="s">
        <v>2891</v>
      </c>
      <c r="C2349" s="23">
        <v>70133</v>
      </c>
      <c r="D2349" s="46">
        <v>130000010106</v>
      </c>
      <c r="E2349" s="25">
        <v>3101</v>
      </c>
      <c r="F2349" s="23">
        <v>10721300</v>
      </c>
      <c r="G2349" s="26" t="s">
        <v>2112</v>
      </c>
      <c r="H2349" s="27">
        <v>3000000</v>
      </c>
      <c r="I2349" s="215"/>
      <c r="J2349" s="41">
        <v>10000000</v>
      </c>
      <c r="K2349" s="27">
        <f t="shared" si="38"/>
        <v>13000000</v>
      </c>
      <c r="L2349" s="207"/>
    </row>
    <row r="2350" spans="1:23" ht="51" hidden="1" x14ac:dyDescent="0.35">
      <c r="A2350" s="23">
        <v>23010112</v>
      </c>
      <c r="B2350" s="436" t="s">
        <v>2891</v>
      </c>
      <c r="C2350" s="23">
        <v>70133</v>
      </c>
      <c r="D2350" s="46">
        <v>130000010106</v>
      </c>
      <c r="E2350" s="25">
        <v>3101</v>
      </c>
      <c r="F2350" s="23">
        <v>10721300</v>
      </c>
      <c r="G2350" s="47" t="s">
        <v>2667</v>
      </c>
      <c r="H2350" s="27">
        <v>4000000</v>
      </c>
      <c r="I2350" s="215"/>
      <c r="J2350" s="41">
        <v>10000000</v>
      </c>
      <c r="K2350" s="27">
        <f t="shared" si="38"/>
        <v>14000000</v>
      </c>
      <c r="L2350" s="207"/>
    </row>
    <row r="2351" spans="1:23" ht="51" hidden="1" x14ac:dyDescent="0.35">
      <c r="A2351" s="23">
        <v>23010112</v>
      </c>
      <c r="B2351" s="436" t="s">
        <v>2891</v>
      </c>
      <c r="C2351" s="23">
        <v>70133</v>
      </c>
      <c r="D2351" s="46">
        <v>130000010106</v>
      </c>
      <c r="E2351" s="25">
        <v>3101</v>
      </c>
      <c r="F2351" s="23">
        <v>10721300</v>
      </c>
      <c r="G2351" s="47" t="s">
        <v>2668</v>
      </c>
      <c r="H2351" s="27">
        <v>2000000</v>
      </c>
      <c r="I2351" s="215"/>
      <c r="J2351" s="41"/>
      <c r="K2351" s="27">
        <f t="shared" si="38"/>
        <v>2000000</v>
      </c>
      <c r="L2351" s="207"/>
    </row>
    <row r="2352" spans="1:23" ht="51" hidden="1" x14ac:dyDescent="0.35">
      <c r="A2352" s="23">
        <v>23010112</v>
      </c>
      <c r="B2352" s="436" t="s">
        <v>2891</v>
      </c>
      <c r="C2352" s="23">
        <v>70133</v>
      </c>
      <c r="D2352" s="46">
        <v>130000010106</v>
      </c>
      <c r="E2352" s="25">
        <v>3101</v>
      </c>
      <c r="F2352" s="23">
        <v>10721300</v>
      </c>
      <c r="G2352" s="47" t="s">
        <v>2669</v>
      </c>
      <c r="H2352" s="27">
        <v>5500000</v>
      </c>
      <c r="I2352" s="215"/>
      <c r="J2352" s="41"/>
      <c r="K2352" s="27">
        <f t="shared" si="38"/>
        <v>5500000</v>
      </c>
      <c r="L2352" s="207"/>
    </row>
    <row r="2353" spans="1:12" ht="51" hidden="1" x14ac:dyDescent="0.35">
      <c r="A2353" s="34">
        <v>23010112</v>
      </c>
      <c r="B2353" s="436" t="s">
        <v>2891</v>
      </c>
      <c r="C2353" s="34">
        <v>70133</v>
      </c>
      <c r="D2353" s="49">
        <v>130000010106</v>
      </c>
      <c r="E2353" s="36">
        <v>3101</v>
      </c>
      <c r="F2353" s="34">
        <v>10721300</v>
      </c>
      <c r="G2353" s="50" t="s">
        <v>2640</v>
      </c>
      <c r="H2353" s="38"/>
      <c r="I2353" s="218"/>
      <c r="J2353" s="44">
        <v>120000000</v>
      </c>
      <c r="K2353" s="38">
        <f t="shared" si="38"/>
        <v>120000000</v>
      </c>
      <c r="L2353" s="206"/>
    </row>
    <row r="2354" spans="1:12" ht="51" hidden="1" x14ac:dyDescent="0.35">
      <c r="A2354" s="23">
        <v>23010112</v>
      </c>
      <c r="B2354" s="436" t="s">
        <v>2891</v>
      </c>
      <c r="C2354" s="23">
        <v>70133</v>
      </c>
      <c r="D2354" s="46">
        <v>130000010106</v>
      </c>
      <c r="E2354" s="25">
        <v>3101</v>
      </c>
      <c r="F2354" s="23">
        <v>10721300</v>
      </c>
      <c r="G2354" s="26" t="s">
        <v>2670</v>
      </c>
      <c r="H2354" s="27">
        <v>50000000</v>
      </c>
      <c r="I2354" s="215"/>
      <c r="J2354" s="41">
        <v>30000000</v>
      </c>
      <c r="K2354" s="27">
        <f t="shared" si="38"/>
        <v>80000000</v>
      </c>
      <c r="L2354" s="207"/>
    </row>
    <row r="2355" spans="1:12" ht="51" x14ac:dyDescent="0.35">
      <c r="A2355" s="54">
        <v>23010112</v>
      </c>
      <c r="B2355" s="436" t="s">
        <v>2891</v>
      </c>
      <c r="C2355" s="54">
        <v>70133</v>
      </c>
      <c r="D2355" s="75">
        <v>30000020106</v>
      </c>
      <c r="E2355" s="56">
        <v>3101</v>
      </c>
      <c r="F2355" s="54">
        <v>10721300</v>
      </c>
      <c r="G2355" s="57" t="s">
        <v>1055</v>
      </c>
      <c r="H2355" s="58">
        <v>150000</v>
      </c>
      <c r="I2355" s="221"/>
      <c r="J2355" s="87"/>
      <c r="K2355" s="58">
        <f t="shared" si="38"/>
        <v>150000</v>
      </c>
      <c r="L2355" s="400" t="s">
        <v>2889</v>
      </c>
    </row>
    <row r="2356" spans="1:12" ht="51" x14ac:dyDescent="0.35">
      <c r="A2356" s="54">
        <v>23010112</v>
      </c>
      <c r="B2356" s="436" t="s">
        <v>2891</v>
      </c>
      <c r="C2356" s="54">
        <v>70133</v>
      </c>
      <c r="D2356" s="75">
        <v>30000020106</v>
      </c>
      <c r="E2356" s="56">
        <v>3101</v>
      </c>
      <c r="F2356" s="54">
        <v>10721300</v>
      </c>
      <c r="G2356" s="57" t="s">
        <v>1056</v>
      </c>
      <c r="H2356" s="58">
        <v>125000</v>
      </c>
      <c r="I2356" s="221"/>
      <c r="J2356" s="87"/>
      <c r="K2356" s="58">
        <f t="shared" si="38"/>
        <v>125000</v>
      </c>
      <c r="L2356" s="400" t="s">
        <v>2889</v>
      </c>
    </row>
    <row r="2357" spans="1:12" ht="51" x14ac:dyDescent="0.35">
      <c r="A2357" s="54">
        <v>23010112</v>
      </c>
      <c r="B2357" s="436" t="s">
        <v>2891</v>
      </c>
      <c r="C2357" s="54">
        <v>70133</v>
      </c>
      <c r="D2357" s="75">
        <v>30000020106</v>
      </c>
      <c r="E2357" s="56">
        <v>3101</v>
      </c>
      <c r="F2357" s="54">
        <v>10721300</v>
      </c>
      <c r="G2357" s="57" t="s">
        <v>1057</v>
      </c>
      <c r="H2357" s="58">
        <v>75000</v>
      </c>
      <c r="I2357" s="221"/>
      <c r="J2357" s="87"/>
      <c r="K2357" s="58">
        <f t="shared" si="38"/>
        <v>75000</v>
      </c>
      <c r="L2357" s="400" t="s">
        <v>2889</v>
      </c>
    </row>
    <row r="2358" spans="1:12" x14ac:dyDescent="0.35">
      <c r="A2358" s="54">
        <v>23010112</v>
      </c>
      <c r="B2358" s="436" t="s">
        <v>2891</v>
      </c>
      <c r="C2358" s="54">
        <v>70133</v>
      </c>
      <c r="D2358" s="75">
        <v>30000020106</v>
      </c>
      <c r="E2358" s="56">
        <v>3101</v>
      </c>
      <c r="F2358" s="54">
        <v>10721300</v>
      </c>
      <c r="G2358" s="57" t="s">
        <v>961</v>
      </c>
      <c r="H2358" s="58">
        <v>52500</v>
      </c>
      <c r="I2358" s="221"/>
      <c r="J2358" s="87"/>
      <c r="K2358" s="58">
        <f t="shared" si="38"/>
        <v>52500</v>
      </c>
      <c r="L2358" s="400" t="s">
        <v>2889</v>
      </c>
    </row>
    <row r="2359" spans="1:12" ht="102" x14ac:dyDescent="0.35">
      <c r="A2359" s="54">
        <v>23010112</v>
      </c>
      <c r="B2359" s="436" t="s">
        <v>2891</v>
      </c>
      <c r="C2359" s="54">
        <v>70133</v>
      </c>
      <c r="D2359" s="75">
        <v>30000020106</v>
      </c>
      <c r="E2359" s="56">
        <v>3101</v>
      </c>
      <c r="F2359" s="54">
        <v>10721300</v>
      </c>
      <c r="G2359" s="57" t="s">
        <v>1058</v>
      </c>
      <c r="H2359" s="58">
        <v>500000</v>
      </c>
      <c r="I2359" s="221"/>
      <c r="J2359" s="87"/>
      <c r="K2359" s="58">
        <f t="shared" si="38"/>
        <v>500000</v>
      </c>
      <c r="L2359" s="400" t="s">
        <v>2889</v>
      </c>
    </row>
    <row r="2360" spans="1:12" ht="51" x14ac:dyDescent="0.35">
      <c r="A2360" s="54">
        <v>23010112</v>
      </c>
      <c r="B2360" s="436" t="s">
        <v>2891</v>
      </c>
      <c r="C2360" s="54">
        <v>70133</v>
      </c>
      <c r="D2360" s="75">
        <v>30000020106</v>
      </c>
      <c r="E2360" s="56">
        <v>3101</v>
      </c>
      <c r="F2360" s="54">
        <v>10721300</v>
      </c>
      <c r="G2360" s="57" t="s">
        <v>1059</v>
      </c>
      <c r="H2360" s="58">
        <v>42500</v>
      </c>
      <c r="I2360" s="221"/>
      <c r="J2360" s="87"/>
      <c r="K2360" s="58">
        <f t="shared" si="38"/>
        <v>42500</v>
      </c>
      <c r="L2360" s="400" t="s">
        <v>2889</v>
      </c>
    </row>
    <row r="2361" spans="1:12" ht="76.5" hidden="1" x14ac:dyDescent="0.35">
      <c r="A2361" s="23">
        <v>23010112</v>
      </c>
      <c r="B2361" s="436" t="s">
        <v>2891</v>
      </c>
      <c r="C2361" s="23">
        <v>70133</v>
      </c>
      <c r="D2361" s="46">
        <v>130000010106</v>
      </c>
      <c r="E2361" s="25">
        <v>3101</v>
      </c>
      <c r="F2361" s="23">
        <v>10721300</v>
      </c>
      <c r="G2361" s="47" t="s">
        <v>405</v>
      </c>
      <c r="H2361" s="41">
        <v>2332000</v>
      </c>
      <c r="I2361" s="220"/>
      <c r="J2361" s="41"/>
      <c r="K2361" s="27">
        <f t="shared" si="38"/>
        <v>2332000</v>
      </c>
      <c r="L2361" s="207"/>
    </row>
    <row r="2362" spans="1:12" hidden="1" x14ac:dyDescent="0.35">
      <c r="A2362" s="23">
        <v>23010112</v>
      </c>
      <c r="B2362" s="436" t="s">
        <v>2891</v>
      </c>
      <c r="C2362" s="23">
        <v>70133</v>
      </c>
      <c r="D2362" s="46">
        <v>130000010106</v>
      </c>
      <c r="E2362" s="25">
        <v>3101</v>
      </c>
      <c r="F2362" s="23">
        <v>10721300</v>
      </c>
      <c r="G2362" s="26" t="s">
        <v>962</v>
      </c>
      <c r="H2362" s="27">
        <v>240000</v>
      </c>
      <c r="I2362" s="215"/>
      <c r="J2362" s="41"/>
      <c r="K2362" s="27">
        <f t="shared" si="38"/>
        <v>240000</v>
      </c>
      <c r="L2362" s="207"/>
    </row>
    <row r="2363" spans="1:12" hidden="1" x14ac:dyDescent="0.35">
      <c r="A2363" s="23">
        <v>23010112</v>
      </c>
      <c r="B2363" s="436" t="s">
        <v>2891</v>
      </c>
      <c r="C2363" s="23">
        <v>70133</v>
      </c>
      <c r="D2363" s="46">
        <v>130000010106</v>
      </c>
      <c r="E2363" s="25">
        <v>3101</v>
      </c>
      <c r="F2363" s="23">
        <v>10721300</v>
      </c>
      <c r="G2363" s="26" t="s">
        <v>961</v>
      </c>
      <c r="H2363" s="27">
        <v>480000</v>
      </c>
      <c r="I2363" s="215"/>
      <c r="J2363" s="41"/>
      <c r="K2363" s="27">
        <f t="shared" si="38"/>
        <v>480000</v>
      </c>
      <c r="L2363" s="207"/>
    </row>
    <row r="2364" spans="1:12" hidden="1" x14ac:dyDescent="0.35">
      <c r="A2364" s="23">
        <v>23010112</v>
      </c>
      <c r="B2364" s="436" t="s">
        <v>2891</v>
      </c>
      <c r="C2364" s="23">
        <v>70133</v>
      </c>
      <c r="D2364" s="46">
        <v>130000010106</v>
      </c>
      <c r="E2364" s="25">
        <v>3101</v>
      </c>
      <c r="F2364" s="23">
        <v>10721300</v>
      </c>
      <c r="G2364" s="26" t="s">
        <v>960</v>
      </c>
      <c r="H2364" s="27">
        <v>240000</v>
      </c>
      <c r="I2364" s="215"/>
      <c r="J2364" s="41"/>
      <c r="K2364" s="27">
        <f t="shared" si="38"/>
        <v>240000</v>
      </c>
      <c r="L2364" s="207"/>
    </row>
    <row r="2365" spans="1:12" ht="51" hidden="1" x14ac:dyDescent="0.35">
      <c r="A2365" s="23">
        <v>23010112</v>
      </c>
      <c r="B2365" s="436" t="s">
        <v>2891</v>
      </c>
      <c r="C2365" s="23">
        <v>70133</v>
      </c>
      <c r="D2365" s="46">
        <v>130000010106</v>
      </c>
      <c r="E2365" s="25">
        <v>3101</v>
      </c>
      <c r="F2365" s="23">
        <v>10721300</v>
      </c>
      <c r="G2365" s="26" t="s">
        <v>1029</v>
      </c>
      <c r="H2365" s="27">
        <v>240000</v>
      </c>
      <c r="I2365" s="215"/>
      <c r="J2365" s="41"/>
      <c r="K2365" s="27">
        <f t="shared" si="38"/>
        <v>240000</v>
      </c>
      <c r="L2365" s="207"/>
    </row>
    <row r="2366" spans="1:12" hidden="1" x14ac:dyDescent="0.35">
      <c r="A2366" s="23">
        <v>23010112</v>
      </c>
      <c r="B2366" s="436" t="s">
        <v>2891</v>
      </c>
      <c r="C2366" s="23">
        <v>70133</v>
      </c>
      <c r="D2366" s="46">
        <v>130000010106</v>
      </c>
      <c r="E2366" s="25">
        <v>3101</v>
      </c>
      <c r="F2366" s="23">
        <v>10721300</v>
      </c>
      <c r="G2366" s="26" t="s">
        <v>959</v>
      </c>
      <c r="H2366" s="27">
        <v>240000</v>
      </c>
      <c r="I2366" s="215">
        <v>362000</v>
      </c>
      <c r="J2366" s="41">
        <v>362000</v>
      </c>
      <c r="K2366" s="27">
        <f t="shared" si="38"/>
        <v>602000</v>
      </c>
      <c r="L2366" s="207"/>
    </row>
    <row r="2367" spans="1:12" hidden="1" x14ac:dyDescent="0.35">
      <c r="A2367" s="23">
        <v>23010112</v>
      </c>
      <c r="B2367" s="436" t="s">
        <v>2891</v>
      </c>
      <c r="C2367" s="23">
        <v>70133</v>
      </c>
      <c r="D2367" s="46">
        <v>130000010106</v>
      </c>
      <c r="E2367" s="25">
        <v>3101</v>
      </c>
      <c r="F2367" s="23">
        <v>10721300</v>
      </c>
      <c r="G2367" s="26" t="s">
        <v>1030</v>
      </c>
      <c r="H2367" s="27">
        <v>320000</v>
      </c>
      <c r="I2367" s="215"/>
      <c r="J2367" s="41"/>
      <c r="K2367" s="27">
        <f t="shared" si="38"/>
        <v>320000</v>
      </c>
      <c r="L2367" s="207"/>
    </row>
    <row r="2368" spans="1:12" ht="51" hidden="1" x14ac:dyDescent="0.35">
      <c r="A2368" s="23">
        <v>23010112</v>
      </c>
      <c r="B2368" s="436" t="s">
        <v>2891</v>
      </c>
      <c r="C2368" s="23">
        <v>70133</v>
      </c>
      <c r="D2368" s="46">
        <v>130000010106</v>
      </c>
      <c r="E2368" s="25">
        <v>3101</v>
      </c>
      <c r="F2368" s="23">
        <v>10721300</v>
      </c>
      <c r="G2368" s="26" t="s">
        <v>1031</v>
      </c>
      <c r="H2368" s="27">
        <v>80000</v>
      </c>
      <c r="I2368" s="215"/>
      <c r="J2368" s="41"/>
      <c r="K2368" s="27">
        <f t="shared" si="38"/>
        <v>80000</v>
      </c>
      <c r="L2368" s="207"/>
    </row>
    <row r="2369" spans="1:23" ht="51" hidden="1" x14ac:dyDescent="0.35">
      <c r="A2369" s="34">
        <v>23010112</v>
      </c>
      <c r="B2369" s="436" t="s">
        <v>2891</v>
      </c>
      <c r="C2369" s="34">
        <v>70133</v>
      </c>
      <c r="D2369" s="49">
        <v>130000010106</v>
      </c>
      <c r="E2369" s="36">
        <v>3101</v>
      </c>
      <c r="F2369" s="34">
        <v>10721300</v>
      </c>
      <c r="G2369" s="37" t="s">
        <v>1033</v>
      </c>
      <c r="H2369" s="38"/>
      <c r="I2369" s="218">
        <v>108000</v>
      </c>
      <c r="J2369" s="44">
        <v>108000</v>
      </c>
      <c r="K2369" s="38">
        <f t="shared" si="38"/>
        <v>108000</v>
      </c>
      <c r="L2369" s="206"/>
    </row>
    <row r="2370" spans="1:23" ht="51" hidden="1" x14ac:dyDescent="0.35">
      <c r="A2370" s="23">
        <v>23010112</v>
      </c>
      <c r="B2370" s="436" t="s">
        <v>2891</v>
      </c>
      <c r="C2370" s="23">
        <v>70133</v>
      </c>
      <c r="D2370" s="46">
        <v>130000010106</v>
      </c>
      <c r="E2370" s="25">
        <v>3101</v>
      </c>
      <c r="F2370" s="23">
        <v>10721300</v>
      </c>
      <c r="G2370" s="26" t="s">
        <v>1032</v>
      </c>
      <c r="H2370" s="27">
        <v>160000</v>
      </c>
      <c r="I2370" s="215"/>
      <c r="J2370" s="41"/>
      <c r="K2370" s="27">
        <f t="shared" si="38"/>
        <v>160000</v>
      </c>
      <c r="L2370" s="207"/>
    </row>
    <row r="2371" spans="1:23" hidden="1" x14ac:dyDescent="0.35">
      <c r="A2371" s="23">
        <v>23010112</v>
      </c>
      <c r="B2371" s="436" t="s">
        <v>2891</v>
      </c>
      <c r="C2371" s="23">
        <v>70133</v>
      </c>
      <c r="D2371" s="46">
        <v>130000010106</v>
      </c>
      <c r="E2371" s="25">
        <v>3101</v>
      </c>
      <c r="F2371" s="23">
        <v>10721300</v>
      </c>
      <c r="G2371" s="26" t="s">
        <v>1034</v>
      </c>
      <c r="H2371" s="27"/>
      <c r="I2371" s="215">
        <v>28000</v>
      </c>
      <c r="J2371" s="41"/>
      <c r="K2371" s="27">
        <f t="shared" si="38"/>
        <v>0</v>
      </c>
      <c r="L2371" s="207"/>
    </row>
    <row r="2372" spans="1:23" x14ac:dyDescent="0.35">
      <c r="A2372" s="54">
        <v>23010109</v>
      </c>
      <c r="B2372" s="436" t="s">
        <v>2891</v>
      </c>
      <c r="C2372" s="54">
        <v>70630</v>
      </c>
      <c r="D2372" s="75">
        <v>150000030104</v>
      </c>
      <c r="E2372" s="56">
        <v>3101</v>
      </c>
      <c r="F2372" s="54">
        <v>10721300</v>
      </c>
      <c r="G2372" s="57" t="s">
        <v>244</v>
      </c>
      <c r="H2372" s="58">
        <v>2120000</v>
      </c>
      <c r="I2372" s="221"/>
      <c r="J2372" s="87"/>
      <c r="K2372" s="58">
        <f t="shared" si="38"/>
        <v>2120000</v>
      </c>
      <c r="L2372" s="400" t="s">
        <v>2551</v>
      </c>
    </row>
    <row r="2373" spans="1:23" ht="76.5" hidden="1" x14ac:dyDescent="0.35">
      <c r="A2373" s="23">
        <v>23010109</v>
      </c>
      <c r="B2373" s="436" t="s">
        <v>2891</v>
      </c>
      <c r="C2373" s="23">
        <v>70452</v>
      </c>
      <c r="D2373" s="46">
        <v>150000030104</v>
      </c>
      <c r="E2373" s="25">
        <v>3101</v>
      </c>
      <c r="F2373" s="23">
        <v>10721300</v>
      </c>
      <c r="G2373" s="26" t="s">
        <v>306</v>
      </c>
      <c r="H2373" s="27">
        <v>4000000</v>
      </c>
      <c r="I2373" s="215"/>
      <c r="J2373" s="41"/>
      <c r="K2373" s="27">
        <f t="shared" si="38"/>
        <v>4000000</v>
      </c>
      <c r="L2373" s="559"/>
    </row>
    <row r="2374" spans="1:23" ht="51" hidden="1" x14ac:dyDescent="0.35">
      <c r="A2374" s="23">
        <v>23010108</v>
      </c>
      <c r="B2374" s="436" t="s">
        <v>2891</v>
      </c>
      <c r="C2374" s="23">
        <v>70451</v>
      </c>
      <c r="D2374" s="46">
        <v>150000010104</v>
      </c>
      <c r="E2374" s="25">
        <v>3101</v>
      </c>
      <c r="F2374" s="23">
        <v>10720517</v>
      </c>
      <c r="G2374" s="26" t="s">
        <v>2120</v>
      </c>
      <c r="H2374" s="41">
        <v>9000000</v>
      </c>
      <c r="I2374" s="220"/>
      <c r="J2374" s="41">
        <v>-5000000</v>
      </c>
      <c r="K2374" s="27">
        <f t="shared" si="38"/>
        <v>4000000</v>
      </c>
      <c r="L2374" s="207"/>
    </row>
    <row r="2375" spans="1:23" ht="51" hidden="1" x14ac:dyDescent="0.35">
      <c r="A2375" s="23">
        <v>23010107</v>
      </c>
      <c r="B2375" s="436" t="s">
        <v>2891</v>
      </c>
      <c r="C2375" s="23">
        <v>70451</v>
      </c>
      <c r="D2375" s="46">
        <v>150000010104</v>
      </c>
      <c r="E2375" s="23">
        <v>3101</v>
      </c>
      <c r="F2375" s="23">
        <v>10721300</v>
      </c>
      <c r="G2375" s="26" t="s">
        <v>2727</v>
      </c>
      <c r="H2375" s="27"/>
      <c r="I2375" s="282"/>
      <c r="J2375" s="41"/>
      <c r="K2375" s="41">
        <f t="shared" si="38"/>
        <v>0</v>
      </c>
      <c r="L2375" s="207"/>
      <c r="M2375" s="343"/>
    </row>
    <row r="2376" spans="1:23" hidden="1" x14ac:dyDescent="0.35">
      <c r="A2376" s="23">
        <v>23010107</v>
      </c>
      <c r="B2376" s="436" t="s">
        <v>2891</v>
      </c>
      <c r="C2376" s="23">
        <v>70451</v>
      </c>
      <c r="D2376" s="46">
        <v>150000010104</v>
      </c>
      <c r="E2376" s="25">
        <v>3101</v>
      </c>
      <c r="F2376" s="23">
        <v>10721300</v>
      </c>
      <c r="G2376" s="26" t="s">
        <v>396</v>
      </c>
      <c r="H2376" s="27">
        <v>5000000</v>
      </c>
      <c r="I2376" s="215"/>
      <c r="J2376" s="41">
        <v>10000000</v>
      </c>
      <c r="K2376" s="27">
        <f t="shared" si="38"/>
        <v>15000000</v>
      </c>
      <c r="L2376" s="207"/>
    </row>
    <row r="2377" spans="1:23" ht="51" hidden="1" x14ac:dyDescent="0.35">
      <c r="A2377" s="23">
        <v>23010106</v>
      </c>
      <c r="B2377" s="436" t="s">
        <v>2891</v>
      </c>
      <c r="C2377" s="23">
        <v>70451</v>
      </c>
      <c r="D2377" s="46">
        <v>150000010104</v>
      </c>
      <c r="E2377" s="25">
        <v>3101</v>
      </c>
      <c r="F2377" s="23">
        <v>10720517</v>
      </c>
      <c r="G2377" s="26" t="s">
        <v>2119</v>
      </c>
      <c r="H2377" s="41">
        <v>16000000</v>
      </c>
      <c r="I2377" s="220"/>
      <c r="J2377" s="41">
        <v>-10000000</v>
      </c>
      <c r="K2377" s="27">
        <f t="shared" si="38"/>
        <v>6000000</v>
      </c>
      <c r="L2377" s="207"/>
    </row>
    <row r="2378" spans="1:23" ht="51" x14ac:dyDescent="0.35">
      <c r="A2378" s="54">
        <v>23010105</v>
      </c>
      <c r="B2378" s="444" t="s">
        <v>2891</v>
      </c>
      <c r="C2378" s="54">
        <v>70630</v>
      </c>
      <c r="D2378" s="75">
        <v>10000030101</v>
      </c>
      <c r="E2378" s="56">
        <v>3101</v>
      </c>
      <c r="F2378" s="54">
        <v>10721300</v>
      </c>
      <c r="G2378" s="86" t="s">
        <v>2687</v>
      </c>
      <c r="H2378" s="58">
        <v>287582807.39999998</v>
      </c>
      <c r="I2378" s="221"/>
      <c r="J2378" s="58"/>
      <c r="K2378" s="58">
        <f t="shared" si="38"/>
        <v>287582807.39999998</v>
      </c>
      <c r="L2378" s="400" t="s">
        <v>2551</v>
      </c>
    </row>
    <row r="2379" spans="1:23" ht="51" hidden="1" x14ac:dyDescent="0.35">
      <c r="A2379" s="23">
        <v>23010105</v>
      </c>
      <c r="B2379" s="436" t="s">
        <v>2891</v>
      </c>
      <c r="C2379" s="23">
        <v>70630</v>
      </c>
      <c r="D2379" s="46">
        <v>10000030101</v>
      </c>
      <c r="E2379" s="25">
        <v>3101</v>
      </c>
      <c r="F2379" s="23">
        <v>10721300</v>
      </c>
      <c r="G2379" s="47" t="s">
        <v>2688</v>
      </c>
      <c r="H2379" s="27">
        <v>1650000000</v>
      </c>
      <c r="I2379" s="215"/>
      <c r="J2379" s="27">
        <v>-1000000000</v>
      </c>
      <c r="K2379" s="27">
        <f t="shared" si="38"/>
        <v>650000000</v>
      </c>
      <c r="L2379" s="207"/>
    </row>
    <row r="2380" spans="1:23" ht="51" hidden="1" x14ac:dyDescent="0.35">
      <c r="A2380" s="23">
        <v>23010105</v>
      </c>
      <c r="B2380" s="436" t="s">
        <v>2891</v>
      </c>
      <c r="C2380" s="23">
        <v>70451</v>
      </c>
      <c r="D2380" s="46">
        <v>150000010104</v>
      </c>
      <c r="E2380" s="25">
        <v>3101</v>
      </c>
      <c r="F2380" s="23">
        <v>10720517</v>
      </c>
      <c r="G2380" s="26" t="s">
        <v>2118</v>
      </c>
      <c r="H2380" s="27">
        <v>11200000</v>
      </c>
      <c r="I2380" s="215"/>
      <c r="J2380" s="41">
        <v>-5000000</v>
      </c>
      <c r="K2380" s="27">
        <f t="shared" si="38"/>
        <v>6200000</v>
      </c>
      <c r="L2380" s="207"/>
    </row>
    <row r="2381" spans="1:23" ht="76.5" hidden="1" x14ac:dyDescent="0.35">
      <c r="A2381" s="23">
        <v>23010105</v>
      </c>
      <c r="B2381" s="436" t="s">
        <v>2891</v>
      </c>
      <c r="C2381" s="23">
        <v>70133</v>
      </c>
      <c r="D2381" s="46">
        <v>150000010104</v>
      </c>
      <c r="E2381" s="25">
        <v>3101</v>
      </c>
      <c r="F2381" s="23">
        <v>10721300</v>
      </c>
      <c r="G2381" s="47" t="s">
        <v>371</v>
      </c>
      <c r="H2381" s="41">
        <v>20000000</v>
      </c>
      <c r="I2381" s="220"/>
      <c r="J2381" s="41">
        <v>-10000000</v>
      </c>
      <c r="K2381" s="27">
        <f t="shared" si="38"/>
        <v>10000000</v>
      </c>
      <c r="L2381" s="559"/>
    </row>
    <row r="2382" spans="1:23" hidden="1" x14ac:dyDescent="0.35">
      <c r="A2382" s="284">
        <v>23010105</v>
      </c>
      <c r="B2382" s="436" t="s">
        <v>2891</v>
      </c>
      <c r="C2382" s="284">
        <v>70133</v>
      </c>
      <c r="D2382" s="285" t="s">
        <v>1041</v>
      </c>
      <c r="E2382" s="286">
        <v>3101</v>
      </c>
      <c r="F2382" s="284">
        <v>10721300</v>
      </c>
      <c r="G2382" s="287" t="s">
        <v>1040</v>
      </c>
      <c r="H2382" s="290"/>
      <c r="I2382" s="512"/>
      <c r="J2382" s="290">
        <v>9630000</v>
      </c>
      <c r="K2382" s="550">
        <f t="shared" si="38"/>
        <v>9630000</v>
      </c>
      <c r="L2382" s="571"/>
      <c r="M2382" s="293"/>
      <c r="N2382" s="293"/>
      <c r="O2382" s="293"/>
      <c r="P2382" s="293"/>
      <c r="Q2382" s="293"/>
      <c r="R2382" s="293"/>
      <c r="S2382" s="293"/>
      <c r="T2382" s="293"/>
      <c r="U2382" s="293"/>
      <c r="V2382" s="293"/>
      <c r="W2382" s="293"/>
    </row>
    <row r="2383" spans="1:23" ht="51" hidden="1" x14ac:dyDescent="0.35">
      <c r="A2383" s="284">
        <v>23010105</v>
      </c>
      <c r="B2383" s="436" t="s">
        <v>2891</v>
      </c>
      <c r="C2383" s="284">
        <v>70133</v>
      </c>
      <c r="D2383" s="285">
        <v>150000010104</v>
      </c>
      <c r="E2383" s="286">
        <v>3101</v>
      </c>
      <c r="F2383" s="284">
        <v>10721300</v>
      </c>
      <c r="G2383" s="287" t="s">
        <v>305</v>
      </c>
      <c r="H2383" s="288">
        <v>400000</v>
      </c>
      <c r="I2383" s="289">
        <v>75000000</v>
      </c>
      <c r="J2383" s="288">
        <v>500000000</v>
      </c>
      <c r="K2383" s="550">
        <f t="shared" si="38"/>
        <v>500400000</v>
      </c>
      <c r="L2383" s="571"/>
      <c r="M2383" s="293"/>
      <c r="N2383" s="293"/>
      <c r="O2383" s="293"/>
      <c r="P2383" s="293"/>
      <c r="Q2383" s="293"/>
      <c r="R2383" s="293"/>
      <c r="S2383" s="293"/>
      <c r="T2383" s="293"/>
      <c r="U2383" s="293"/>
      <c r="V2383" s="293"/>
      <c r="W2383" s="293"/>
    </row>
    <row r="2384" spans="1:23" ht="51" x14ac:dyDescent="0.35">
      <c r="A2384" s="54">
        <v>23010105</v>
      </c>
      <c r="B2384" s="436" t="s">
        <v>2891</v>
      </c>
      <c r="C2384" s="54">
        <v>70443</v>
      </c>
      <c r="D2384" s="75">
        <v>150000010104</v>
      </c>
      <c r="E2384" s="56">
        <v>3101</v>
      </c>
      <c r="F2384" s="54">
        <v>10721300</v>
      </c>
      <c r="G2384" s="57" t="s">
        <v>1043</v>
      </c>
      <c r="H2384" s="58">
        <v>2000000</v>
      </c>
      <c r="I2384" s="221"/>
      <c r="J2384" s="87"/>
      <c r="K2384" s="58">
        <f t="shared" ref="K2384:K2404" si="39">SUM(H2384,J2384)</f>
        <v>2000000</v>
      </c>
      <c r="L2384" s="400" t="s">
        <v>2889</v>
      </c>
    </row>
    <row r="2385" spans="1:13" ht="51" x14ac:dyDescent="0.35">
      <c r="A2385" s="54">
        <v>23010105</v>
      </c>
      <c r="B2385" s="436" t="s">
        <v>2891</v>
      </c>
      <c r="C2385" s="54">
        <v>70443</v>
      </c>
      <c r="D2385" s="75">
        <v>150000010104</v>
      </c>
      <c r="E2385" s="56">
        <v>3101</v>
      </c>
      <c r="F2385" s="54">
        <v>10721300</v>
      </c>
      <c r="G2385" s="57" t="s">
        <v>1044</v>
      </c>
      <c r="H2385" s="58">
        <v>1000000</v>
      </c>
      <c r="I2385" s="221"/>
      <c r="J2385" s="87"/>
      <c r="K2385" s="58">
        <f t="shared" si="39"/>
        <v>1000000</v>
      </c>
      <c r="L2385" s="400" t="s">
        <v>2889</v>
      </c>
    </row>
    <row r="2386" spans="1:13" ht="51" x14ac:dyDescent="0.35">
      <c r="A2386" s="78">
        <v>23010105</v>
      </c>
      <c r="B2386" s="436" t="s">
        <v>2891</v>
      </c>
      <c r="C2386" s="78">
        <v>70443</v>
      </c>
      <c r="D2386" s="79">
        <v>150000010104</v>
      </c>
      <c r="E2386" s="80">
        <v>3101</v>
      </c>
      <c r="F2386" s="78">
        <v>10721300</v>
      </c>
      <c r="G2386" s="129" t="s">
        <v>1045</v>
      </c>
      <c r="H2386" s="81">
        <v>3000000</v>
      </c>
      <c r="I2386" s="228"/>
      <c r="J2386" s="133"/>
      <c r="K2386" s="81">
        <f t="shared" si="39"/>
        <v>3000000</v>
      </c>
      <c r="L2386" s="210" t="s">
        <v>2889</v>
      </c>
    </row>
    <row r="2387" spans="1:13" x14ac:dyDescent="0.35">
      <c r="A2387" s="54">
        <v>23010105</v>
      </c>
      <c r="B2387" s="436" t="s">
        <v>2891</v>
      </c>
      <c r="C2387" s="54">
        <v>70443</v>
      </c>
      <c r="D2387" s="75">
        <v>150000010104</v>
      </c>
      <c r="E2387" s="56">
        <v>3101</v>
      </c>
      <c r="F2387" s="54">
        <v>10721300</v>
      </c>
      <c r="G2387" s="57" t="s">
        <v>1046</v>
      </c>
      <c r="H2387" s="58">
        <v>10000000</v>
      </c>
      <c r="I2387" s="221"/>
      <c r="J2387" s="87">
        <v>-5000000</v>
      </c>
      <c r="K2387" s="58">
        <f t="shared" si="39"/>
        <v>5000000</v>
      </c>
      <c r="L2387" s="204" t="s">
        <v>2889</v>
      </c>
    </row>
    <row r="2388" spans="1:13" ht="51" x14ac:dyDescent="0.35">
      <c r="A2388" s="54">
        <v>23010105</v>
      </c>
      <c r="B2388" s="436" t="s">
        <v>2891</v>
      </c>
      <c r="C2388" s="54">
        <v>70443</v>
      </c>
      <c r="D2388" s="75">
        <v>150000010104</v>
      </c>
      <c r="E2388" s="56">
        <v>3101</v>
      </c>
      <c r="F2388" s="54">
        <v>10721300</v>
      </c>
      <c r="G2388" s="57" t="s">
        <v>1047</v>
      </c>
      <c r="H2388" s="58">
        <v>5000000</v>
      </c>
      <c r="I2388" s="221"/>
      <c r="J2388" s="87"/>
      <c r="K2388" s="58">
        <f t="shared" si="39"/>
        <v>5000000</v>
      </c>
      <c r="L2388" s="204" t="s">
        <v>2889</v>
      </c>
    </row>
    <row r="2389" spans="1:13" x14ac:dyDescent="0.35">
      <c r="A2389" s="54">
        <v>23010105</v>
      </c>
      <c r="B2389" s="436" t="s">
        <v>2891</v>
      </c>
      <c r="C2389" s="54">
        <v>70443</v>
      </c>
      <c r="D2389" s="75">
        <v>150000010104</v>
      </c>
      <c r="E2389" s="56">
        <v>3101</v>
      </c>
      <c r="F2389" s="54">
        <v>10721300</v>
      </c>
      <c r="G2389" s="57" t="s">
        <v>1048</v>
      </c>
      <c r="H2389" s="58">
        <v>4750000</v>
      </c>
      <c r="I2389" s="221"/>
      <c r="J2389" s="87"/>
      <c r="K2389" s="58">
        <f t="shared" si="39"/>
        <v>4750000</v>
      </c>
      <c r="L2389" s="204" t="s">
        <v>2889</v>
      </c>
    </row>
    <row r="2390" spans="1:13" x14ac:dyDescent="0.35">
      <c r="A2390" s="54">
        <v>23010105</v>
      </c>
      <c r="B2390" s="436" t="s">
        <v>2891</v>
      </c>
      <c r="C2390" s="54">
        <v>70443</v>
      </c>
      <c r="D2390" s="75">
        <v>150000010104</v>
      </c>
      <c r="E2390" s="56">
        <v>3101</v>
      </c>
      <c r="F2390" s="54">
        <v>10721300</v>
      </c>
      <c r="G2390" s="57" t="s">
        <v>1049</v>
      </c>
      <c r="H2390" s="58">
        <v>4750000</v>
      </c>
      <c r="I2390" s="221"/>
      <c r="J2390" s="87"/>
      <c r="K2390" s="58">
        <f t="shared" si="39"/>
        <v>4750000</v>
      </c>
      <c r="L2390" s="204" t="s">
        <v>2889</v>
      </c>
    </row>
    <row r="2391" spans="1:13" x14ac:dyDescent="0.35">
      <c r="A2391" s="54">
        <v>23010105</v>
      </c>
      <c r="B2391" s="436" t="s">
        <v>2891</v>
      </c>
      <c r="C2391" s="54">
        <v>70443</v>
      </c>
      <c r="D2391" s="75">
        <v>150000010104</v>
      </c>
      <c r="E2391" s="56">
        <v>3101</v>
      </c>
      <c r="F2391" s="54">
        <v>10721300</v>
      </c>
      <c r="G2391" s="57" t="s">
        <v>1050</v>
      </c>
      <c r="H2391" s="58">
        <v>1000000</v>
      </c>
      <c r="I2391" s="221"/>
      <c r="J2391" s="87"/>
      <c r="K2391" s="58">
        <f t="shared" si="39"/>
        <v>1000000</v>
      </c>
      <c r="L2391" s="204" t="s">
        <v>2889</v>
      </c>
    </row>
    <row r="2392" spans="1:13" ht="51" x14ac:dyDescent="0.35">
      <c r="A2392" s="54">
        <v>23010105</v>
      </c>
      <c r="B2392" s="436" t="s">
        <v>2891</v>
      </c>
      <c r="C2392" s="54">
        <v>70443</v>
      </c>
      <c r="D2392" s="75">
        <v>150000010104</v>
      </c>
      <c r="E2392" s="56">
        <v>3101</v>
      </c>
      <c r="F2392" s="54">
        <v>10721300</v>
      </c>
      <c r="G2392" s="57" t="s">
        <v>1051</v>
      </c>
      <c r="H2392" s="58">
        <v>2500000</v>
      </c>
      <c r="I2392" s="221"/>
      <c r="J2392" s="87"/>
      <c r="K2392" s="58">
        <f t="shared" si="39"/>
        <v>2500000</v>
      </c>
      <c r="L2392" s="204" t="s">
        <v>2889</v>
      </c>
    </row>
    <row r="2393" spans="1:13" x14ac:dyDescent="0.35">
      <c r="A2393" s="54">
        <v>23010105</v>
      </c>
      <c r="B2393" s="436" t="s">
        <v>2891</v>
      </c>
      <c r="C2393" s="54">
        <v>70443</v>
      </c>
      <c r="D2393" s="75">
        <v>150000010104</v>
      </c>
      <c r="E2393" s="56">
        <v>3101</v>
      </c>
      <c r="F2393" s="54">
        <v>10721300</v>
      </c>
      <c r="G2393" s="57" t="s">
        <v>1052</v>
      </c>
      <c r="H2393" s="58">
        <v>4500000</v>
      </c>
      <c r="I2393" s="221"/>
      <c r="J2393" s="87"/>
      <c r="K2393" s="58">
        <f t="shared" si="39"/>
        <v>4500000</v>
      </c>
      <c r="L2393" s="204" t="s">
        <v>2889</v>
      </c>
    </row>
    <row r="2394" spans="1:13" ht="51" x14ac:dyDescent="0.35">
      <c r="A2394" s="54">
        <v>23010105</v>
      </c>
      <c r="B2394" s="436" t="s">
        <v>2891</v>
      </c>
      <c r="C2394" s="54">
        <v>70443</v>
      </c>
      <c r="D2394" s="75">
        <v>110000010102</v>
      </c>
      <c r="E2394" s="56">
        <v>3101</v>
      </c>
      <c r="F2394" s="54">
        <v>10721300</v>
      </c>
      <c r="G2394" s="86" t="s">
        <v>1988</v>
      </c>
      <c r="H2394" s="58">
        <v>2000000</v>
      </c>
      <c r="I2394" s="221"/>
      <c r="J2394" s="87"/>
      <c r="K2394" s="58">
        <f t="shared" si="39"/>
        <v>2000000</v>
      </c>
      <c r="L2394" s="204" t="s">
        <v>2889</v>
      </c>
    </row>
    <row r="2395" spans="1:13" x14ac:dyDescent="0.35">
      <c r="A2395" s="54">
        <v>23010105</v>
      </c>
      <c r="B2395" s="436" t="s">
        <v>2891</v>
      </c>
      <c r="C2395" s="54">
        <v>70443</v>
      </c>
      <c r="D2395" s="75">
        <v>110000010102</v>
      </c>
      <c r="E2395" s="56">
        <v>3101</v>
      </c>
      <c r="F2395" s="54">
        <v>10721300</v>
      </c>
      <c r="G2395" s="57" t="s">
        <v>1053</v>
      </c>
      <c r="H2395" s="58">
        <v>3350000</v>
      </c>
      <c r="I2395" s="221"/>
      <c r="J2395" s="87"/>
      <c r="K2395" s="58">
        <f t="shared" si="39"/>
        <v>3350000</v>
      </c>
      <c r="L2395" s="204" t="s">
        <v>2889</v>
      </c>
    </row>
    <row r="2396" spans="1:13" ht="51" x14ac:dyDescent="0.35">
      <c r="A2396" s="54">
        <v>23010105</v>
      </c>
      <c r="B2396" s="436" t="s">
        <v>2891</v>
      </c>
      <c r="C2396" s="54">
        <v>70443</v>
      </c>
      <c r="D2396" s="75">
        <v>110000010102</v>
      </c>
      <c r="E2396" s="56">
        <v>3101</v>
      </c>
      <c r="F2396" s="54">
        <v>10721300</v>
      </c>
      <c r="G2396" s="57" t="s">
        <v>1054</v>
      </c>
      <c r="H2396" s="58">
        <v>2000000</v>
      </c>
      <c r="I2396" s="221"/>
      <c r="J2396" s="87"/>
      <c r="K2396" s="58">
        <f t="shared" si="39"/>
        <v>2000000</v>
      </c>
      <c r="L2396" s="204" t="s">
        <v>2889</v>
      </c>
    </row>
    <row r="2397" spans="1:13" hidden="1" x14ac:dyDescent="0.35">
      <c r="A2397" s="23">
        <v>23010104</v>
      </c>
      <c r="B2397" s="436" t="s">
        <v>2891</v>
      </c>
      <c r="C2397" s="23">
        <v>70451</v>
      </c>
      <c r="D2397" s="46">
        <v>150000010104</v>
      </c>
      <c r="E2397" s="25">
        <v>3101</v>
      </c>
      <c r="F2397" s="23">
        <v>10720517</v>
      </c>
      <c r="G2397" s="26" t="s">
        <v>2117</v>
      </c>
      <c r="H2397" s="27">
        <v>24000</v>
      </c>
      <c r="I2397" s="215"/>
      <c r="J2397" s="41"/>
      <c r="K2397" s="27">
        <f t="shared" si="39"/>
        <v>24000</v>
      </c>
      <c r="L2397" s="199"/>
    </row>
    <row r="2398" spans="1:13" hidden="1" x14ac:dyDescent="0.35">
      <c r="A2398" s="23">
        <v>23010104</v>
      </c>
      <c r="B2398" s="436" t="s">
        <v>2891</v>
      </c>
      <c r="C2398" s="23">
        <v>70443</v>
      </c>
      <c r="D2398" s="46">
        <v>60000010103</v>
      </c>
      <c r="E2398" s="25">
        <v>3101</v>
      </c>
      <c r="F2398" s="23">
        <v>10721300</v>
      </c>
      <c r="G2398" s="26" t="s">
        <v>271</v>
      </c>
      <c r="H2398" s="27">
        <v>424000</v>
      </c>
      <c r="I2398" s="215"/>
      <c r="J2398" s="41"/>
      <c r="K2398" s="27">
        <f t="shared" si="39"/>
        <v>424000</v>
      </c>
      <c r="L2398" s="199"/>
    </row>
    <row r="2399" spans="1:13" ht="51" x14ac:dyDescent="0.35">
      <c r="A2399" s="54">
        <v>23010101</v>
      </c>
      <c r="B2399" s="436" t="s">
        <v>2891</v>
      </c>
      <c r="C2399" s="54">
        <v>70510</v>
      </c>
      <c r="D2399" s="75">
        <v>90000010107</v>
      </c>
      <c r="E2399" s="54">
        <v>3101</v>
      </c>
      <c r="F2399" s="54">
        <v>10721300</v>
      </c>
      <c r="G2399" s="57" t="s">
        <v>2726</v>
      </c>
      <c r="H2399" s="58">
        <v>50000000</v>
      </c>
      <c r="I2399" s="308">
        <v>1740000</v>
      </c>
      <c r="J2399" s="58">
        <v>-30000000</v>
      </c>
      <c r="K2399" s="58">
        <f t="shared" si="39"/>
        <v>20000000</v>
      </c>
      <c r="L2399" s="204" t="s">
        <v>2553</v>
      </c>
      <c r="M2399" s="343"/>
    </row>
    <row r="2400" spans="1:13" ht="51" hidden="1" x14ac:dyDescent="0.35">
      <c r="A2400" s="23">
        <v>23010101</v>
      </c>
      <c r="B2400" s="436" t="s">
        <v>2891</v>
      </c>
      <c r="C2400" s="23">
        <v>70610</v>
      </c>
      <c r="D2400" s="46">
        <v>120000010102</v>
      </c>
      <c r="E2400" s="25">
        <v>3101</v>
      </c>
      <c r="F2400" s="23">
        <v>10721300</v>
      </c>
      <c r="G2400" s="26" t="s">
        <v>401</v>
      </c>
      <c r="H2400" s="41">
        <v>50000000</v>
      </c>
      <c r="I2400" s="220"/>
      <c r="J2400" s="41">
        <v>150000000</v>
      </c>
      <c r="K2400" s="27">
        <f t="shared" si="39"/>
        <v>200000000</v>
      </c>
      <c r="L2400" s="199"/>
    </row>
    <row r="2401" spans="1:12" ht="51" hidden="1" x14ac:dyDescent="0.35">
      <c r="A2401" s="23">
        <v>23050101</v>
      </c>
      <c r="B2401" s="436" t="s">
        <v>2890</v>
      </c>
      <c r="C2401" s="23">
        <v>70850</v>
      </c>
      <c r="D2401" s="46">
        <v>20000030105</v>
      </c>
      <c r="E2401" s="25">
        <v>3101</v>
      </c>
      <c r="F2401" s="23">
        <v>10721300</v>
      </c>
      <c r="G2401" s="26" t="s">
        <v>2616</v>
      </c>
      <c r="H2401" s="27">
        <v>100000</v>
      </c>
      <c r="I2401" s="215"/>
      <c r="J2401" s="41"/>
      <c r="K2401" s="27">
        <f t="shared" si="39"/>
        <v>100000</v>
      </c>
      <c r="L2401" s="199"/>
    </row>
    <row r="2402" spans="1:12" ht="51" hidden="1" x14ac:dyDescent="0.35">
      <c r="A2402" s="34">
        <v>23050101</v>
      </c>
      <c r="B2402" s="436" t="s">
        <v>2890</v>
      </c>
      <c r="C2402" s="34">
        <v>70850</v>
      </c>
      <c r="D2402" s="49">
        <v>20000030105</v>
      </c>
      <c r="E2402" s="36">
        <v>3101</v>
      </c>
      <c r="F2402" s="34">
        <v>10721300</v>
      </c>
      <c r="G2402" s="37" t="s">
        <v>2617</v>
      </c>
      <c r="H2402" s="38">
        <v>100000</v>
      </c>
      <c r="I2402" s="218"/>
      <c r="J2402" s="44"/>
      <c r="K2402" s="38">
        <f t="shared" si="39"/>
        <v>100000</v>
      </c>
      <c r="L2402" s="198"/>
    </row>
    <row r="2403" spans="1:12" ht="76.5" hidden="1" x14ac:dyDescent="0.35">
      <c r="A2403" s="23">
        <v>23050101</v>
      </c>
      <c r="B2403" s="436" t="s">
        <v>2890</v>
      </c>
      <c r="C2403" s="23">
        <v>70850</v>
      </c>
      <c r="D2403" s="46">
        <v>80000020105</v>
      </c>
      <c r="E2403" s="25">
        <v>3101</v>
      </c>
      <c r="F2403" s="23">
        <v>10721300</v>
      </c>
      <c r="G2403" s="47" t="s">
        <v>2618</v>
      </c>
      <c r="H2403" s="27">
        <v>20000000</v>
      </c>
      <c r="I2403" s="215"/>
      <c r="J2403" s="41">
        <v>-1166613.4233448501</v>
      </c>
      <c r="K2403" s="27">
        <f t="shared" si="39"/>
        <v>18833386.576655149</v>
      </c>
      <c r="L2403" s="199"/>
    </row>
    <row r="2404" spans="1:12" ht="51" hidden="1" x14ac:dyDescent="0.35">
      <c r="A2404" s="23">
        <v>23030127</v>
      </c>
      <c r="B2404" s="436" t="s">
        <v>2890</v>
      </c>
      <c r="C2404" s="23">
        <v>70460</v>
      </c>
      <c r="D2404" s="46">
        <v>110000010102</v>
      </c>
      <c r="E2404" s="25">
        <v>3101</v>
      </c>
      <c r="F2404" s="23">
        <v>10721300</v>
      </c>
      <c r="G2404" s="47" t="s">
        <v>2607</v>
      </c>
      <c r="H2404" s="27">
        <v>300000</v>
      </c>
      <c r="I2404" s="215"/>
      <c r="J2404" s="41"/>
      <c r="K2404" s="27">
        <f t="shared" si="39"/>
        <v>300000</v>
      </c>
      <c r="L2404" s="199"/>
    </row>
    <row r="2405" spans="1:12" hidden="1" x14ac:dyDescent="0.35">
      <c r="A2405" s="23">
        <v>23030122</v>
      </c>
      <c r="B2405" s="436" t="s">
        <v>2890</v>
      </c>
      <c r="C2405" s="23">
        <v>70620</v>
      </c>
      <c r="D2405" s="46">
        <v>30000020108</v>
      </c>
      <c r="E2405" s="25">
        <v>3101</v>
      </c>
      <c r="F2405" s="23">
        <v>10721300</v>
      </c>
      <c r="G2405" s="26" t="s">
        <v>2660</v>
      </c>
      <c r="H2405" s="27">
        <v>50000000</v>
      </c>
      <c r="I2405" s="282"/>
      <c r="J2405" s="41"/>
      <c r="K2405" s="27">
        <v>50000000</v>
      </c>
      <c r="L2405" s="199"/>
    </row>
    <row r="2406" spans="1:12" ht="51" hidden="1" x14ac:dyDescent="0.35">
      <c r="A2406" s="23">
        <v>23030121</v>
      </c>
      <c r="B2406" s="436" t="s">
        <v>2890</v>
      </c>
      <c r="C2406" s="23">
        <v>70610</v>
      </c>
      <c r="D2406" s="46">
        <v>30000020106</v>
      </c>
      <c r="E2406" s="25">
        <v>3101</v>
      </c>
      <c r="F2406" s="23">
        <v>10721300</v>
      </c>
      <c r="G2406" s="47" t="s">
        <v>216</v>
      </c>
      <c r="H2406" s="27">
        <v>14323050</v>
      </c>
      <c r="I2406" s="215"/>
      <c r="J2406" s="27">
        <v>-5000000</v>
      </c>
      <c r="K2406" s="27">
        <f t="shared" ref="K2406:K2437" si="40">SUM(H2406,J2406)</f>
        <v>9323050</v>
      </c>
      <c r="L2406" s="199"/>
    </row>
    <row r="2407" spans="1:12" ht="51" hidden="1" x14ac:dyDescent="0.35">
      <c r="A2407" s="23">
        <v>23030121</v>
      </c>
      <c r="B2407" s="436" t="s">
        <v>2890</v>
      </c>
      <c r="C2407" s="23">
        <v>70460</v>
      </c>
      <c r="D2407" s="46">
        <v>110000010102</v>
      </c>
      <c r="E2407" s="25">
        <v>3101</v>
      </c>
      <c r="F2407" s="23">
        <v>10721300</v>
      </c>
      <c r="G2407" s="47" t="s">
        <v>2585</v>
      </c>
      <c r="H2407" s="27">
        <v>1000000</v>
      </c>
      <c r="I2407" s="215"/>
      <c r="J2407" s="41"/>
      <c r="K2407" s="27">
        <f t="shared" si="40"/>
        <v>1000000</v>
      </c>
      <c r="L2407" s="199"/>
    </row>
    <row r="2408" spans="1:12" ht="51" hidden="1" x14ac:dyDescent="0.35">
      <c r="A2408" s="23">
        <v>23030121</v>
      </c>
      <c r="B2408" s="436" t="s">
        <v>2890</v>
      </c>
      <c r="C2408" s="23">
        <v>70460</v>
      </c>
      <c r="D2408" s="46">
        <v>130000010106</v>
      </c>
      <c r="E2408" s="25">
        <v>3101</v>
      </c>
      <c r="F2408" s="23">
        <v>10731908</v>
      </c>
      <c r="G2408" s="47" t="s">
        <v>2587</v>
      </c>
      <c r="H2408" s="27">
        <v>1700000</v>
      </c>
      <c r="I2408" s="215"/>
      <c r="J2408" s="41"/>
      <c r="K2408" s="27">
        <f t="shared" si="40"/>
        <v>1700000</v>
      </c>
      <c r="L2408" s="199"/>
    </row>
    <row r="2409" spans="1:12" ht="51" hidden="1" x14ac:dyDescent="0.35">
      <c r="A2409" s="23">
        <v>23030121</v>
      </c>
      <c r="B2409" s="436" t="s">
        <v>2890</v>
      </c>
      <c r="C2409" s="23">
        <v>70460</v>
      </c>
      <c r="D2409" s="46">
        <v>130000010106</v>
      </c>
      <c r="E2409" s="25">
        <v>3101</v>
      </c>
      <c r="F2409" s="23">
        <v>10721300</v>
      </c>
      <c r="G2409" s="47" t="s">
        <v>2588</v>
      </c>
      <c r="H2409" s="27">
        <v>50000000</v>
      </c>
      <c r="I2409" s="215"/>
      <c r="J2409" s="41">
        <v>-30000000</v>
      </c>
      <c r="K2409" s="27">
        <f t="shared" si="40"/>
        <v>20000000</v>
      </c>
      <c r="L2409" s="199"/>
    </row>
    <row r="2410" spans="1:12" ht="51" hidden="1" x14ac:dyDescent="0.35">
      <c r="A2410" s="23">
        <v>23030121</v>
      </c>
      <c r="B2410" s="436" t="s">
        <v>2890</v>
      </c>
      <c r="C2410" s="23">
        <v>70460</v>
      </c>
      <c r="D2410" s="46">
        <v>130000010106</v>
      </c>
      <c r="E2410" s="25">
        <v>3101</v>
      </c>
      <c r="F2410" s="23">
        <v>10731908</v>
      </c>
      <c r="G2410" s="47" t="s">
        <v>2589</v>
      </c>
      <c r="H2410" s="27">
        <v>2200000</v>
      </c>
      <c r="I2410" s="215"/>
      <c r="J2410" s="41"/>
      <c r="K2410" s="27">
        <f t="shared" si="40"/>
        <v>2200000</v>
      </c>
      <c r="L2410" s="199"/>
    </row>
    <row r="2411" spans="1:12" ht="51" hidden="1" x14ac:dyDescent="0.35">
      <c r="A2411" s="23">
        <v>23030121</v>
      </c>
      <c r="B2411" s="436" t="s">
        <v>2890</v>
      </c>
      <c r="C2411" s="23">
        <v>70460</v>
      </c>
      <c r="D2411" s="46">
        <v>130000010106</v>
      </c>
      <c r="E2411" s="25">
        <v>3101</v>
      </c>
      <c r="F2411" s="23">
        <v>10720503</v>
      </c>
      <c r="G2411" s="47" t="s">
        <v>2590</v>
      </c>
      <c r="H2411" s="27">
        <v>2200000</v>
      </c>
      <c r="I2411" s="215"/>
      <c r="J2411" s="41"/>
      <c r="K2411" s="27">
        <f t="shared" si="40"/>
        <v>2200000</v>
      </c>
      <c r="L2411" s="199"/>
    </row>
    <row r="2412" spans="1:12" ht="51" hidden="1" x14ac:dyDescent="0.35">
      <c r="A2412" s="23">
        <v>23030121</v>
      </c>
      <c r="B2412" s="436" t="s">
        <v>2890</v>
      </c>
      <c r="C2412" s="23">
        <v>70460</v>
      </c>
      <c r="D2412" s="46">
        <v>130000010106</v>
      </c>
      <c r="E2412" s="25">
        <v>3101</v>
      </c>
      <c r="F2412" s="23">
        <v>10710904</v>
      </c>
      <c r="G2412" s="47" t="s">
        <v>2591</v>
      </c>
      <c r="H2412" s="27">
        <v>5400000</v>
      </c>
      <c r="I2412" s="215"/>
      <c r="J2412" s="41"/>
      <c r="K2412" s="27">
        <f t="shared" si="40"/>
        <v>5400000</v>
      </c>
      <c r="L2412" s="199"/>
    </row>
    <row r="2413" spans="1:12" ht="51" hidden="1" x14ac:dyDescent="0.35">
      <c r="A2413" s="23">
        <v>23030121</v>
      </c>
      <c r="B2413" s="436" t="s">
        <v>2890</v>
      </c>
      <c r="C2413" s="23">
        <v>70460</v>
      </c>
      <c r="D2413" s="46">
        <v>130000010106</v>
      </c>
      <c r="E2413" s="25">
        <v>3101</v>
      </c>
      <c r="F2413" s="23">
        <v>10721300</v>
      </c>
      <c r="G2413" s="47" t="s">
        <v>2592</v>
      </c>
      <c r="H2413" s="27">
        <v>50000000</v>
      </c>
      <c r="I2413" s="215"/>
      <c r="J2413" s="41">
        <v>-30000000</v>
      </c>
      <c r="K2413" s="27">
        <f t="shared" si="40"/>
        <v>20000000</v>
      </c>
      <c r="L2413" s="199"/>
    </row>
    <row r="2414" spans="1:12" ht="51" hidden="1" x14ac:dyDescent="0.35">
      <c r="A2414" s="23">
        <v>23030121</v>
      </c>
      <c r="B2414" s="436" t="s">
        <v>2890</v>
      </c>
      <c r="C2414" s="23">
        <v>70460</v>
      </c>
      <c r="D2414" s="46">
        <v>130000010106</v>
      </c>
      <c r="E2414" s="25">
        <v>3101</v>
      </c>
      <c r="F2414" s="23">
        <v>10731908</v>
      </c>
      <c r="G2414" s="47" t="s">
        <v>2593</v>
      </c>
      <c r="H2414" s="27">
        <v>3400000</v>
      </c>
      <c r="I2414" s="215"/>
      <c r="J2414" s="41"/>
      <c r="K2414" s="27">
        <f t="shared" si="40"/>
        <v>3400000</v>
      </c>
      <c r="L2414" s="199"/>
    </row>
    <row r="2415" spans="1:12" ht="51" hidden="1" x14ac:dyDescent="0.35">
      <c r="A2415" s="23">
        <v>23020127</v>
      </c>
      <c r="B2415" s="436" t="s">
        <v>2890</v>
      </c>
      <c r="C2415" s="23">
        <v>70460</v>
      </c>
      <c r="D2415" s="46">
        <v>110000010102</v>
      </c>
      <c r="E2415" s="25">
        <v>3101</v>
      </c>
      <c r="F2415" s="23">
        <v>10721300</v>
      </c>
      <c r="G2415" s="26" t="s">
        <v>2612</v>
      </c>
      <c r="H2415" s="27">
        <v>38091984</v>
      </c>
      <c r="I2415" s="215"/>
      <c r="J2415" s="27"/>
      <c r="K2415" s="27">
        <f t="shared" si="40"/>
        <v>38091984</v>
      </c>
      <c r="L2415" s="199"/>
    </row>
    <row r="2416" spans="1:12" ht="51" hidden="1" x14ac:dyDescent="0.35">
      <c r="A2416" s="23">
        <v>23020127</v>
      </c>
      <c r="B2416" s="436" t="s">
        <v>2890</v>
      </c>
      <c r="C2416" s="23">
        <v>70460</v>
      </c>
      <c r="D2416" s="46">
        <v>110000010102</v>
      </c>
      <c r="E2416" s="25">
        <v>3101</v>
      </c>
      <c r="F2416" s="23">
        <v>10721300</v>
      </c>
      <c r="G2416" s="47" t="s">
        <v>2613</v>
      </c>
      <c r="H2416" s="27">
        <v>500000000</v>
      </c>
      <c r="I2416" s="215">
        <v>172028779.25</v>
      </c>
      <c r="J2416" s="27"/>
      <c r="K2416" s="27">
        <f t="shared" si="40"/>
        <v>500000000</v>
      </c>
      <c r="L2416" s="199"/>
    </row>
    <row r="2417" spans="1:12" ht="51" hidden="1" x14ac:dyDescent="0.35">
      <c r="A2417" s="23">
        <v>23020127</v>
      </c>
      <c r="B2417" s="436" t="s">
        <v>2890</v>
      </c>
      <c r="C2417" s="23">
        <v>70460</v>
      </c>
      <c r="D2417" s="46">
        <v>110000010104</v>
      </c>
      <c r="E2417" s="25">
        <v>3101</v>
      </c>
      <c r="F2417" s="23">
        <v>10721300</v>
      </c>
      <c r="G2417" s="47" t="s">
        <v>2614</v>
      </c>
      <c r="H2417" s="27">
        <v>200000</v>
      </c>
      <c r="I2417" s="215"/>
      <c r="J2417" s="41"/>
      <c r="K2417" s="27">
        <f t="shared" si="40"/>
        <v>200000</v>
      </c>
      <c r="L2417" s="199"/>
    </row>
    <row r="2418" spans="1:12" ht="51" hidden="1" x14ac:dyDescent="0.35">
      <c r="A2418" s="23">
        <v>23020127</v>
      </c>
      <c r="B2418" s="436" t="s">
        <v>2890</v>
      </c>
      <c r="C2418" s="23">
        <v>70460</v>
      </c>
      <c r="D2418" s="46">
        <v>110000010104</v>
      </c>
      <c r="E2418" s="25">
        <v>3101</v>
      </c>
      <c r="F2418" s="23">
        <v>10721300</v>
      </c>
      <c r="G2418" s="47" t="s">
        <v>2615</v>
      </c>
      <c r="H2418" s="27">
        <v>56000000</v>
      </c>
      <c r="I2418" s="215">
        <v>29300161.25</v>
      </c>
      <c r="J2418" s="41"/>
      <c r="K2418" s="27">
        <f t="shared" si="40"/>
        <v>56000000</v>
      </c>
      <c r="L2418" s="199"/>
    </row>
    <row r="2419" spans="1:12" ht="76.5" hidden="1" x14ac:dyDescent="0.35">
      <c r="A2419" s="23">
        <v>23020119</v>
      </c>
      <c r="B2419" s="436" t="s">
        <v>2890</v>
      </c>
      <c r="C2419" s="23">
        <v>70840</v>
      </c>
      <c r="D2419" s="46">
        <v>30000020106</v>
      </c>
      <c r="E2419" s="25">
        <v>3101</v>
      </c>
      <c r="F2419" s="23">
        <v>10721300</v>
      </c>
      <c r="G2419" s="47" t="s">
        <v>2582</v>
      </c>
      <c r="H2419" s="27">
        <v>50000000</v>
      </c>
      <c r="I2419" s="215"/>
      <c r="J2419" s="41">
        <v>-25000000</v>
      </c>
      <c r="K2419" s="41">
        <f t="shared" si="40"/>
        <v>25000000</v>
      </c>
      <c r="L2419" s="199"/>
    </row>
    <row r="2420" spans="1:12" ht="51" hidden="1" x14ac:dyDescent="0.35">
      <c r="A2420" s="34">
        <v>23020119</v>
      </c>
      <c r="B2420" s="436" t="s">
        <v>2890</v>
      </c>
      <c r="C2420" s="34">
        <v>70840</v>
      </c>
      <c r="D2420" s="49">
        <v>30000020106</v>
      </c>
      <c r="E2420" s="36">
        <v>3101</v>
      </c>
      <c r="F2420" s="34">
        <v>10721300</v>
      </c>
      <c r="G2420" s="50" t="s">
        <v>2583</v>
      </c>
      <c r="H2420" s="38">
        <v>6614200</v>
      </c>
      <c r="I2420" s="218"/>
      <c r="J2420" s="44"/>
      <c r="K2420" s="38">
        <f t="shared" si="40"/>
        <v>6614200</v>
      </c>
      <c r="L2420" s="198"/>
    </row>
    <row r="2421" spans="1:12" ht="51" hidden="1" x14ac:dyDescent="0.35">
      <c r="A2421" s="23">
        <v>23020119</v>
      </c>
      <c r="B2421" s="436" t="s">
        <v>2890</v>
      </c>
      <c r="C2421" s="23">
        <v>70820</v>
      </c>
      <c r="D2421" s="46">
        <v>30000020106</v>
      </c>
      <c r="E2421" s="25">
        <v>3101</v>
      </c>
      <c r="F2421" s="23">
        <v>10721300</v>
      </c>
      <c r="G2421" s="47" t="s">
        <v>2584</v>
      </c>
      <c r="H2421" s="27">
        <v>12000000</v>
      </c>
      <c r="I2421" s="215"/>
      <c r="J2421" s="27"/>
      <c r="K2421" s="27">
        <f t="shared" si="40"/>
        <v>12000000</v>
      </c>
      <c r="L2421" s="199"/>
    </row>
    <row r="2422" spans="1:12" ht="51" hidden="1" x14ac:dyDescent="0.35">
      <c r="A2422" s="23">
        <v>23020118</v>
      </c>
      <c r="B2422" s="436" t="s">
        <v>2890</v>
      </c>
      <c r="C2422" s="23">
        <v>70460</v>
      </c>
      <c r="D2422" s="46">
        <v>30000020106</v>
      </c>
      <c r="E2422" s="25">
        <v>3101</v>
      </c>
      <c r="F2422" s="23">
        <v>10721300</v>
      </c>
      <c r="G2422" s="47" t="s">
        <v>2581</v>
      </c>
      <c r="H2422" s="27">
        <v>200000</v>
      </c>
      <c r="I2422" s="215"/>
      <c r="J2422" s="41"/>
      <c r="K2422" s="41">
        <f t="shared" si="40"/>
        <v>200000</v>
      </c>
      <c r="L2422" s="199"/>
    </row>
    <row r="2423" spans="1:12" ht="51" hidden="1" x14ac:dyDescent="0.35">
      <c r="A2423" s="23">
        <v>23020118</v>
      </c>
      <c r="B2423" s="436" t="s">
        <v>2890</v>
      </c>
      <c r="C2423" s="23">
        <v>70460</v>
      </c>
      <c r="D2423" s="46">
        <v>130000010106</v>
      </c>
      <c r="E2423" s="25">
        <v>3101</v>
      </c>
      <c r="F2423" s="23">
        <v>10721300</v>
      </c>
      <c r="G2423" s="47" t="s">
        <v>2594</v>
      </c>
      <c r="H2423" s="27">
        <v>1200000</v>
      </c>
      <c r="I2423" s="215"/>
      <c r="J2423" s="41"/>
      <c r="K2423" s="27">
        <f t="shared" si="40"/>
        <v>1200000</v>
      </c>
      <c r="L2423" s="199"/>
    </row>
    <row r="2424" spans="1:12" ht="51" hidden="1" x14ac:dyDescent="0.35">
      <c r="A2424" s="23">
        <v>23020118</v>
      </c>
      <c r="B2424" s="436" t="s">
        <v>2890</v>
      </c>
      <c r="C2424" s="23">
        <v>70460</v>
      </c>
      <c r="D2424" s="46">
        <v>130000010106</v>
      </c>
      <c r="E2424" s="25">
        <v>3101</v>
      </c>
      <c r="F2424" s="23">
        <v>10721300</v>
      </c>
      <c r="G2424" s="47" t="s">
        <v>2595</v>
      </c>
      <c r="H2424" s="27">
        <v>1200000</v>
      </c>
      <c r="I2424" s="215"/>
      <c r="J2424" s="41"/>
      <c r="K2424" s="27">
        <f t="shared" si="40"/>
        <v>1200000</v>
      </c>
      <c r="L2424" s="199"/>
    </row>
    <row r="2425" spans="1:12" ht="51" hidden="1" x14ac:dyDescent="0.35">
      <c r="A2425" s="23">
        <v>23020118</v>
      </c>
      <c r="B2425" s="436" t="s">
        <v>2890</v>
      </c>
      <c r="C2425" s="23">
        <v>70460</v>
      </c>
      <c r="D2425" s="46">
        <v>130000010106</v>
      </c>
      <c r="E2425" s="25">
        <v>3101</v>
      </c>
      <c r="F2425" s="23">
        <v>10731705</v>
      </c>
      <c r="G2425" s="47" t="s">
        <v>2596</v>
      </c>
      <c r="H2425" s="27">
        <v>1200000</v>
      </c>
      <c r="I2425" s="215"/>
      <c r="J2425" s="41"/>
      <c r="K2425" s="27">
        <f t="shared" si="40"/>
        <v>1200000</v>
      </c>
      <c r="L2425" s="199"/>
    </row>
    <row r="2426" spans="1:12" ht="51" hidden="1" x14ac:dyDescent="0.35">
      <c r="A2426" s="23">
        <v>23020105</v>
      </c>
      <c r="B2426" s="436" t="s">
        <v>2890</v>
      </c>
      <c r="C2426" s="23">
        <v>70630</v>
      </c>
      <c r="D2426" s="46">
        <v>100000010102</v>
      </c>
      <c r="E2426" s="25">
        <v>3101</v>
      </c>
      <c r="F2426" s="23">
        <v>10721300</v>
      </c>
      <c r="G2426" s="47" t="s">
        <v>218</v>
      </c>
      <c r="H2426" s="27">
        <v>13280958.6</v>
      </c>
      <c r="I2426" s="215">
        <v>820000</v>
      </c>
      <c r="J2426" s="27">
        <v>-5000000</v>
      </c>
      <c r="K2426" s="27">
        <f t="shared" si="40"/>
        <v>8280958.5999999996</v>
      </c>
      <c r="L2426" s="199"/>
    </row>
    <row r="2427" spans="1:12" ht="51" hidden="1" x14ac:dyDescent="0.35">
      <c r="A2427" s="23">
        <v>23020105</v>
      </c>
      <c r="B2427" s="436" t="s">
        <v>2890</v>
      </c>
      <c r="C2427" s="23">
        <v>70630</v>
      </c>
      <c r="D2427" s="46">
        <v>100000010102</v>
      </c>
      <c r="E2427" s="25">
        <v>3101</v>
      </c>
      <c r="F2427" s="23">
        <v>10721300</v>
      </c>
      <c r="G2427" s="47" t="s">
        <v>2580</v>
      </c>
      <c r="H2427" s="27">
        <v>1200000</v>
      </c>
      <c r="I2427" s="215"/>
      <c r="J2427" s="41"/>
      <c r="K2427" s="41">
        <f t="shared" si="40"/>
        <v>1200000</v>
      </c>
      <c r="L2427" s="199"/>
    </row>
    <row r="2428" spans="1:12" ht="51" hidden="1" x14ac:dyDescent="0.35">
      <c r="A2428" s="23">
        <v>23020102</v>
      </c>
      <c r="B2428" s="436" t="s">
        <v>2890</v>
      </c>
      <c r="C2428" s="23">
        <v>70610</v>
      </c>
      <c r="D2428" s="46">
        <v>60000010105</v>
      </c>
      <c r="E2428" s="25">
        <v>3101</v>
      </c>
      <c r="F2428" s="23">
        <v>10721300</v>
      </c>
      <c r="G2428" s="47" t="s">
        <v>217</v>
      </c>
      <c r="H2428" s="27">
        <v>13964139</v>
      </c>
      <c r="I2428" s="215"/>
      <c r="J2428" s="27">
        <v>133035861</v>
      </c>
      <c r="K2428" s="27">
        <f t="shared" si="40"/>
        <v>147000000</v>
      </c>
      <c r="L2428" s="199"/>
    </row>
    <row r="2429" spans="1:12" ht="51" hidden="1" x14ac:dyDescent="0.35">
      <c r="A2429" s="23">
        <v>23020102</v>
      </c>
      <c r="B2429" s="436" t="s">
        <v>2890</v>
      </c>
      <c r="C2429" s="23">
        <v>70610</v>
      </c>
      <c r="D2429" s="46">
        <v>60000010105</v>
      </c>
      <c r="E2429" s="25">
        <v>3101</v>
      </c>
      <c r="F2429" s="23">
        <v>10721300</v>
      </c>
      <c r="G2429" s="47" t="s">
        <v>219</v>
      </c>
      <c r="H2429" s="27"/>
      <c r="I2429" s="215"/>
      <c r="J2429" s="27">
        <v>250000000</v>
      </c>
      <c r="K2429" s="27">
        <f t="shared" si="40"/>
        <v>250000000</v>
      </c>
      <c r="L2429" s="199"/>
    </row>
    <row r="2430" spans="1:12" ht="51" hidden="1" x14ac:dyDescent="0.35">
      <c r="A2430" s="23">
        <v>23020101</v>
      </c>
      <c r="B2430" s="436" t="s">
        <v>2890</v>
      </c>
      <c r="C2430" s="23">
        <v>70133</v>
      </c>
      <c r="D2430" s="46">
        <v>130000010106</v>
      </c>
      <c r="E2430" s="25">
        <v>3101</v>
      </c>
      <c r="F2430" s="23">
        <v>10721300</v>
      </c>
      <c r="G2430" s="47" t="s">
        <v>2573</v>
      </c>
      <c r="H2430" s="27">
        <v>9540000</v>
      </c>
      <c r="I2430" s="215"/>
      <c r="J2430" s="41">
        <v>100000000</v>
      </c>
      <c r="K2430" s="41">
        <f t="shared" si="40"/>
        <v>109540000</v>
      </c>
      <c r="L2430" s="199"/>
    </row>
    <row r="2431" spans="1:12" ht="51" hidden="1" x14ac:dyDescent="0.35">
      <c r="A2431" s="23">
        <v>23020101</v>
      </c>
      <c r="B2431" s="436" t="s">
        <v>2890</v>
      </c>
      <c r="C2431" s="23">
        <v>70133</v>
      </c>
      <c r="D2431" s="46">
        <v>130000010106</v>
      </c>
      <c r="E2431" s="25">
        <v>3101</v>
      </c>
      <c r="F2431" s="23">
        <v>10721300</v>
      </c>
      <c r="G2431" s="47" t="s">
        <v>2574</v>
      </c>
      <c r="H2431" s="27">
        <v>5000000</v>
      </c>
      <c r="I2431" s="215"/>
      <c r="J2431" s="41"/>
      <c r="K2431" s="41">
        <f t="shared" si="40"/>
        <v>5000000</v>
      </c>
      <c r="L2431" s="199"/>
    </row>
    <row r="2432" spans="1:12" ht="51" hidden="1" x14ac:dyDescent="0.35">
      <c r="A2432" s="23">
        <v>23020101</v>
      </c>
      <c r="B2432" s="436" t="s">
        <v>2890</v>
      </c>
      <c r="C2432" s="23">
        <v>70133</v>
      </c>
      <c r="D2432" s="46">
        <v>130000010106</v>
      </c>
      <c r="E2432" s="25">
        <v>3101</v>
      </c>
      <c r="F2432" s="23">
        <v>10710904</v>
      </c>
      <c r="G2432" s="47" t="s">
        <v>2575</v>
      </c>
      <c r="H2432" s="27">
        <v>5400000</v>
      </c>
      <c r="I2432" s="215"/>
      <c r="J2432" s="41"/>
      <c r="K2432" s="41">
        <f t="shared" si="40"/>
        <v>5400000</v>
      </c>
      <c r="L2432" s="199"/>
    </row>
    <row r="2433" spans="1:23" ht="51" hidden="1" x14ac:dyDescent="0.35">
      <c r="A2433" s="23">
        <v>23020101</v>
      </c>
      <c r="B2433" s="436" t="s">
        <v>2890</v>
      </c>
      <c r="C2433" s="23">
        <v>70133</v>
      </c>
      <c r="D2433" s="46">
        <v>130000010106</v>
      </c>
      <c r="E2433" s="25">
        <v>3101</v>
      </c>
      <c r="F2433" s="23">
        <v>10731705</v>
      </c>
      <c r="G2433" s="47" t="s">
        <v>2576</v>
      </c>
      <c r="H2433" s="27">
        <v>4400000</v>
      </c>
      <c r="I2433" s="215"/>
      <c r="J2433" s="41"/>
      <c r="K2433" s="41">
        <f t="shared" si="40"/>
        <v>4400000</v>
      </c>
      <c r="L2433" s="199"/>
    </row>
    <row r="2434" spans="1:23" ht="51" hidden="1" x14ac:dyDescent="0.35">
      <c r="A2434" s="23">
        <v>23020101</v>
      </c>
      <c r="B2434" s="436" t="s">
        <v>2890</v>
      </c>
      <c r="C2434" s="23">
        <v>70133</v>
      </c>
      <c r="D2434" s="46">
        <v>130000010106</v>
      </c>
      <c r="E2434" s="25">
        <v>3101</v>
      </c>
      <c r="F2434" s="23">
        <v>10710900</v>
      </c>
      <c r="G2434" s="47" t="s">
        <v>2577</v>
      </c>
      <c r="H2434" s="27">
        <v>2400000</v>
      </c>
      <c r="I2434" s="215"/>
      <c r="J2434" s="41"/>
      <c r="K2434" s="41">
        <f t="shared" si="40"/>
        <v>2400000</v>
      </c>
      <c r="L2434" s="199"/>
    </row>
    <row r="2435" spans="1:23" ht="51" hidden="1" x14ac:dyDescent="0.35">
      <c r="A2435" s="23">
        <v>23020101</v>
      </c>
      <c r="B2435" s="436" t="s">
        <v>2890</v>
      </c>
      <c r="C2435" s="23">
        <v>70133</v>
      </c>
      <c r="D2435" s="46">
        <v>130000010106</v>
      </c>
      <c r="E2435" s="25">
        <v>3101</v>
      </c>
      <c r="F2435" s="23">
        <v>10721300</v>
      </c>
      <c r="G2435" s="47" t="s">
        <v>2578</v>
      </c>
      <c r="H2435" s="27">
        <v>30000000</v>
      </c>
      <c r="I2435" s="215"/>
      <c r="J2435" s="41">
        <v>-15000000</v>
      </c>
      <c r="K2435" s="41">
        <f t="shared" si="40"/>
        <v>15000000</v>
      </c>
      <c r="L2435" s="199"/>
    </row>
    <row r="2436" spans="1:23" ht="51" hidden="1" x14ac:dyDescent="0.35">
      <c r="A2436" s="34">
        <v>23020101</v>
      </c>
      <c r="B2436" s="436" t="s">
        <v>2890</v>
      </c>
      <c r="C2436" s="34">
        <v>70133</v>
      </c>
      <c r="D2436" s="49">
        <v>130000010106</v>
      </c>
      <c r="E2436" s="36">
        <v>3101</v>
      </c>
      <c r="F2436" s="34">
        <v>10721300</v>
      </c>
      <c r="G2436" s="50" t="s">
        <v>2579</v>
      </c>
      <c r="H2436" s="38">
        <v>10000000</v>
      </c>
      <c r="I2436" s="218"/>
      <c r="J2436" s="44">
        <v>-5000000</v>
      </c>
      <c r="K2436" s="44">
        <f t="shared" si="40"/>
        <v>5000000</v>
      </c>
      <c r="L2436" s="198"/>
    </row>
    <row r="2437" spans="1:23" hidden="1" x14ac:dyDescent="0.35">
      <c r="A2437" s="23">
        <v>23010136</v>
      </c>
      <c r="B2437" s="436" t="s">
        <v>2890</v>
      </c>
      <c r="C2437" s="23">
        <v>70460</v>
      </c>
      <c r="D2437" s="46">
        <v>110000010102</v>
      </c>
      <c r="E2437" s="25">
        <v>3101</v>
      </c>
      <c r="F2437" s="23">
        <v>10721300</v>
      </c>
      <c r="G2437" s="26" t="s">
        <v>2586</v>
      </c>
      <c r="H2437" s="27">
        <v>100000</v>
      </c>
      <c r="I2437" s="215"/>
      <c r="J2437" s="41"/>
      <c r="K2437" s="27">
        <f t="shared" si="40"/>
        <v>100000</v>
      </c>
      <c r="L2437" s="199"/>
    </row>
    <row r="2438" spans="1:23" ht="51" hidden="1" x14ac:dyDescent="0.35">
      <c r="A2438" s="23">
        <v>23010129</v>
      </c>
      <c r="B2438" s="436" t="s">
        <v>2890</v>
      </c>
      <c r="C2438" s="23">
        <v>70460</v>
      </c>
      <c r="D2438" s="46">
        <v>110000010102</v>
      </c>
      <c r="E2438" s="25">
        <v>3101</v>
      </c>
      <c r="F2438" s="23">
        <v>10721300</v>
      </c>
      <c r="G2438" s="26" t="s">
        <v>2597</v>
      </c>
      <c r="H2438" s="27">
        <v>5000000</v>
      </c>
      <c r="I2438" s="215"/>
      <c r="J2438" s="41">
        <v>300000000</v>
      </c>
      <c r="K2438" s="27">
        <f t="shared" ref="K2438:K2469" si="41">SUM(H2438,J2438)</f>
        <v>305000000</v>
      </c>
      <c r="L2438" s="199"/>
    </row>
    <row r="2439" spans="1:23" ht="51" hidden="1" x14ac:dyDescent="0.35">
      <c r="A2439" s="23">
        <v>23010129</v>
      </c>
      <c r="B2439" s="436" t="s">
        <v>2890</v>
      </c>
      <c r="C2439" s="23">
        <v>70460</v>
      </c>
      <c r="D2439" s="46">
        <v>110000010102</v>
      </c>
      <c r="E2439" s="25">
        <v>3101</v>
      </c>
      <c r="F2439" s="23">
        <v>10710904</v>
      </c>
      <c r="G2439" s="47" t="s">
        <v>2598</v>
      </c>
      <c r="H2439" s="27">
        <v>9100000</v>
      </c>
      <c r="I2439" s="215"/>
      <c r="J2439" s="41"/>
      <c r="K2439" s="27">
        <f t="shared" si="41"/>
        <v>9100000</v>
      </c>
      <c r="L2439" s="199"/>
    </row>
    <row r="2440" spans="1:23" ht="51" hidden="1" x14ac:dyDescent="0.35">
      <c r="A2440" s="23">
        <v>23010129</v>
      </c>
      <c r="B2440" s="436" t="s">
        <v>2890</v>
      </c>
      <c r="C2440" s="23">
        <v>70460</v>
      </c>
      <c r="D2440" s="46">
        <v>110000010102</v>
      </c>
      <c r="E2440" s="25">
        <v>3101</v>
      </c>
      <c r="F2440" s="23">
        <v>10731705</v>
      </c>
      <c r="G2440" s="47" t="s">
        <v>2599</v>
      </c>
      <c r="H2440" s="27">
        <v>1000000</v>
      </c>
      <c r="I2440" s="215"/>
      <c r="J2440" s="41"/>
      <c r="K2440" s="27">
        <f t="shared" si="41"/>
        <v>1000000</v>
      </c>
      <c r="L2440" s="199"/>
    </row>
    <row r="2441" spans="1:23" ht="51" hidden="1" x14ac:dyDescent="0.35">
      <c r="A2441" s="23">
        <v>23010129</v>
      </c>
      <c r="B2441" s="436" t="s">
        <v>2890</v>
      </c>
      <c r="C2441" s="23">
        <v>70460</v>
      </c>
      <c r="D2441" s="46">
        <v>110000010102</v>
      </c>
      <c r="E2441" s="25">
        <v>3101</v>
      </c>
      <c r="F2441" s="23">
        <v>10721300</v>
      </c>
      <c r="G2441" s="26" t="s">
        <v>2600</v>
      </c>
      <c r="H2441" s="27">
        <v>300000</v>
      </c>
      <c r="I2441" s="215"/>
      <c r="J2441" s="41"/>
      <c r="K2441" s="27">
        <f t="shared" si="41"/>
        <v>300000</v>
      </c>
      <c r="L2441" s="199"/>
    </row>
    <row r="2442" spans="1:23" ht="51" hidden="1" x14ac:dyDescent="0.35">
      <c r="A2442" s="23">
        <v>23010129</v>
      </c>
      <c r="B2442" s="436" t="s">
        <v>2890</v>
      </c>
      <c r="C2442" s="23">
        <v>70460</v>
      </c>
      <c r="D2442" s="46">
        <v>110000010102</v>
      </c>
      <c r="E2442" s="25">
        <v>3101</v>
      </c>
      <c r="F2442" s="23">
        <v>10721300</v>
      </c>
      <c r="G2442" s="26" t="s">
        <v>2601</v>
      </c>
      <c r="H2442" s="27">
        <v>1000000</v>
      </c>
      <c r="I2442" s="215"/>
      <c r="J2442" s="41"/>
      <c r="K2442" s="27">
        <f t="shared" si="41"/>
        <v>1000000</v>
      </c>
      <c r="L2442" s="199"/>
    </row>
    <row r="2443" spans="1:23" ht="51" hidden="1" x14ac:dyDescent="0.35">
      <c r="A2443" s="23">
        <v>23010129</v>
      </c>
      <c r="B2443" s="436" t="s">
        <v>2890</v>
      </c>
      <c r="C2443" s="23">
        <v>70460</v>
      </c>
      <c r="D2443" s="46">
        <v>110000010102</v>
      </c>
      <c r="E2443" s="25">
        <v>3101</v>
      </c>
      <c r="F2443" s="23">
        <v>10721300</v>
      </c>
      <c r="G2443" s="47" t="s">
        <v>2602</v>
      </c>
      <c r="H2443" s="27">
        <v>600000</v>
      </c>
      <c r="I2443" s="215"/>
      <c r="J2443" s="41"/>
      <c r="K2443" s="27">
        <f t="shared" si="41"/>
        <v>600000</v>
      </c>
      <c r="L2443" s="199"/>
    </row>
    <row r="2444" spans="1:23" s="151" customFormat="1" ht="51" hidden="1" x14ac:dyDescent="0.35">
      <c r="A2444" s="23">
        <v>23010129</v>
      </c>
      <c r="B2444" s="436" t="s">
        <v>2890</v>
      </c>
      <c r="C2444" s="23">
        <v>70460</v>
      </c>
      <c r="D2444" s="46">
        <v>110000010102</v>
      </c>
      <c r="E2444" s="25">
        <v>3101</v>
      </c>
      <c r="F2444" s="23">
        <v>10721300</v>
      </c>
      <c r="G2444" s="26" t="s">
        <v>2603</v>
      </c>
      <c r="H2444" s="41">
        <v>53962827.358169556</v>
      </c>
      <c r="I2444" s="220"/>
      <c r="J2444" s="41"/>
      <c r="K2444" s="27">
        <f t="shared" si="41"/>
        <v>53962827.358169556</v>
      </c>
      <c r="L2444" s="199"/>
      <c r="M2444" s="42"/>
      <c r="N2444" s="42"/>
      <c r="O2444" s="42"/>
      <c r="P2444" s="42"/>
      <c r="Q2444" s="42"/>
      <c r="R2444" s="42"/>
      <c r="S2444" s="42"/>
      <c r="T2444" s="42"/>
      <c r="U2444" s="42"/>
      <c r="V2444" s="42"/>
      <c r="W2444" s="42"/>
    </row>
    <row r="2445" spans="1:23" ht="51" hidden="1" x14ac:dyDescent="0.35">
      <c r="A2445" s="23">
        <v>23010129</v>
      </c>
      <c r="B2445" s="436" t="s">
        <v>2890</v>
      </c>
      <c r="C2445" s="23">
        <v>70460</v>
      </c>
      <c r="D2445" s="46">
        <v>110000010102</v>
      </c>
      <c r="E2445" s="25">
        <v>3101</v>
      </c>
      <c r="F2445" s="23">
        <v>10721300</v>
      </c>
      <c r="G2445" s="47" t="s">
        <v>2604</v>
      </c>
      <c r="H2445" s="27">
        <v>600000</v>
      </c>
      <c r="I2445" s="215"/>
      <c r="J2445" s="41"/>
      <c r="K2445" s="27">
        <f t="shared" si="41"/>
        <v>600000</v>
      </c>
      <c r="L2445" s="199"/>
    </row>
    <row r="2446" spans="1:23" ht="51" hidden="1" x14ac:dyDescent="0.35">
      <c r="A2446" s="23">
        <v>23010128</v>
      </c>
      <c r="B2446" s="436" t="s">
        <v>2890</v>
      </c>
      <c r="C2446" s="23">
        <v>70460</v>
      </c>
      <c r="D2446" s="46">
        <v>110000010102</v>
      </c>
      <c r="E2446" s="25">
        <v>3101</v>
      </c>
      <c r="F2446" s="23">
        <v>10721300</v>
      </c>
      <c r="G2446" s="26" t="s">
        <v>2608</v>
      </c>
      <c r="H2446" s="27">
        <v>40000000</v>
      </c>
      <c r="I2446" s="215"/>
      <c r="J2446" s="41">
        <v>-20000000</v>
      </c>
      <c r="K2446" s="27">
        <f t="shared" si="41"/>
        <v>20000000</v>
      </c>
      <c r="L2446" s="199"/>
    </row>
    <row r="2447" spans="1:23" ht="51" hidden="1" x14ac:dyDescent="0.35">
      <c r="A2447" s="23">
        <v>23010128</v>
      </c>
      <c r="B2447" s="436" t="s">
        <v>2890</v>
      </c>
      <c r="C2447" s="23">
        <v>70460</v>
      </c>
      <c r="D2447" s="46">
        <v>110000010102</v>
      </c>
      <c r="E2447" s="25">
        <v>3101</v>
      </c>
      <c r="F2447" s="23">
        <v>10721300</v>
      </c>
      <c r="G2447" s="26" t="s">
        <v>2609</v>
      </c>
      <c r="H2447" s="27">
        <v>400000</v>
      </c>
      <c r="I2447" s="215"/>
      <c r="J2447" s="41"/>
      <c r="K2447" s="27">
        <f t="shared" si="41"/>
        <v>400000</v>
      </c>
      <c r="L2447" s="199"/>
    </row>
    <row r="2448" spans="1:23" hidden="1" x14ac:dyDescent="0.35">
      <c r="A2448" s="23">
        <v>23010128</v>
      </c>
      <c r="B2448" s="436" t="s">
        <v>2890</v>
      </c>
      <c r="C2448" s="23">
        <v>70460</v>
      </c>
      <c r="D2448" s="46">
        <v>110000010102</v>
      </c>
      <c r="E2448" s="25">
        <v>3101</v>
      </c>
      <c r="F2448" s="23">
        <v>10721300</v>
      </c>
      <c r="G2448" s="26" t="s">
        <v>2610</v>
      </c>
      <c r="H2448" s="27">
        <v>300000</v>
      </c>
      <c r="I2448" s="215"/>
      <c r="J2448" s="41"/>
      <c r="K2448" s="27">
        <f t="shared" si="41"/>
        <v>300000</v>
      </c>
      <c r="L2448" s="199"/>
    </row>
    <row r="2449" spans="1:12" ht="51" hidden="1" x14ac:dyDescent="0.35">
      <c r="A2449" s="23">
        <v>23010128</v>
      </c>
      <c r="B2449" s="436" t="s">
        <v>2890</v>
      </c>
      <c r="C2449" s="23">
        <v>70460</v>
      </c>
      <c r="D2449" s="46">
        <v>110000010102</v>
      </c>
      <c r="E2449" s="25">
        <v>3101</v>
      </c>
      <c r="F2449" s="23">
        <v>10731705</v>
      </c>
      <c r="G2449" s="26" t="s">
        <v>2611</v>
      </c>
      <c r="H2449" s="27">
        <v>1000000</v>
      </c>
      <c r="I2449" s="215"/>
      <c r="J2449" s="41"/>
      <c r="K2449" s="27">
        <f t="shared" si="41"/>
        <v>1000000</v>
      </c>
      <c r="L2449" s="199"/>
    </row>
    <row r="2450" spans="1:12" hidden="1" x14ac:dyDescent="0.35">
      <c r="A2450" s="23">
        <v>23010128</v>
      </c>
      <c r="B2450" s="436" t="s">
        <v>2890</v>
      </c>
      <c r="C2450" s="23">
        <v>71090</v>
      </c>
      <c r="D2450" s="46">
        <v>30000020108</v>
      </c>
      <c r="E2450" s="25">
        <v>3101</v>
      </c>
      <c r="F2450" s="23">
        <v>10721300</v>
      </c>
      <c r="G2450" s="26" t="s">
        <v>2725</v>
      </c>
      <c r="H2450" s="27"/>
      <c r="I2450" s="282"/>
      <c r="J2450" s="41">
        <v>300000000</v>
      </c>
      <c r="K2450" s="27">
        <f t="shared" si="41"/>
        <v>300000000</v>
      </c>
      <c r="L2450" s="199"/>
    </row>
    <row r="2451" spans="1:12" ht="51" hidden="1" x14ac:dyDescent="0.35">
      <c r="A2451" s="23">
        <v>23010125</v>
      </c>
      <c r="B2451" s="436" t="s">
        <v>2890</v>
      </c>
      <c r="C2451" s="23">
        <v>70460</v>
      </c>
      <c r="D2451" s="46">
        <v>110000010102</v>
      </c>
      <c r="E2451" s="25">
        <v>3101</v>
      </c>
      <c r="F2451" s="23">
        <v>10721300</v>
      </c>
      <c r="G2451" s="47" t="s">
        <v>2605</v>
      </c>
      <c r="H2451" s="27">
        <v>1000000</v>
      </c>
      <c r="I2451" s="215"/>
      <c r="J2451" s="41"/>
      <c r="K2451" s="27">
        <f t="shared" si="41"/>
        <v>1000000</v>
      </c>
      <c r="L2451" s="199"/>
    </row>
    <row r="2452" spans="1:12" ht="51" hidden="1" x14ac:dyDescent="0.35">
      <c r="A2452" s="34">
        <v>23010125</v>
      </c>
      <c r="B2452" s="436" t="s">
        <v>2890</v>
      </c>
      <c r="C2452" s="34">
        <v>70460</v>
      </c>
      <c r="D2452" s="49">
        <v>110000010102</v>
      </c>
      <c r="E2452" s="36">
        <v>3101</v>
      </c>
      <c r="F2452" s="34">
        <v>10721300</v>
      </c>
      <c r="G2452" s="37" t="s">
        <v>2606</v>
      </c>
      <c r="H2452" s="38">
        <v>600000</v>
      </c>
      <c r="I2452" s="218"/>
      <c r="J2452" s="44"/>
      <c r="K2452" s="38">
        <f t="shared" si="41"/>
        <v>600000</v>
      </c>
      <c r="L2452" s="198"/>
    </row>
    <row r="2453" spans="1:12" hidden="1" x14ac:dyDescent="0.35">
      <c r="A2453" s="23">
        <v>23010123</v>
      </c>
      <c r="B2453" s="436" t="s">
        <v>2890</v>
      </c>
      <c r="C2453" s="23">
        <v>70320</v>
      </c>
      <c r="D2453" s="46">
        <v>30000020106</v>
      </c>
      <c r="E2453" s="25">
        <v>3101</v>
      </c>
      <c r="F2453" s="23">
        <v>10721300</v>
      </c>
      <c r="G2453" s="26" t="s">
        <v>419</v>
      </c>
      <c r="H2453" s="41">
        <v>100000000</v>
      </c>
      <c r="I2453" s="342"/>
      <c r="J2453" s="41"/>
      <c r="K2453" s="27">
        <f t="shared" si="41"/>
        <v>100000000</v>
      </c>
      <c r="L2453" s="199"/>
    </row>
    <row r="2454" spans="1:12" ht="51" hidden="1" x14ac:dyDescent="0.35">
      <c r="A2454" s="23">
        <v>23010119</v>
      </c>
      <c r="B2454" s="436" t="s">
        <v>2890</v>
      </c>
      <c r="C2454" s="23">
        <v>70435</v>
      </c>
      <c r="D2454" s="46">
        <v>30000020105</v>
      </c>
      <c r="E2454" s="25">
        <v>3101</v>
      </c>
      <c r="F2454" s="23">
        <v>10721300</v>
      </c>
      <c r="G2454" s="26" t="s">
        <v>2570</v>
      </c>
      <c r="H2454" s="27">
        <v>530000</v>
      </c>
      <c r="I2454" s="215"/>
      <c r="J2454" s="41"/>
      <c r="K2454" s="41">
        <f t="shared" si="41"/>
        <v>530000</v>
      </c>
      <c r="L2454" s="199"/>
    </row>
    <row r="2455" spans="1:12" ht="51" hidden="1" x14ac:dyDescent="0.35">
      <c r="A2455" s="23">
        <v>23010119</v>
      </c>
      <c r="B2455" s="436" t="s">
        <v>2890</v>
      </c>
      <c r="C2455" s="23">
        <v>70435</v>
      </c>
      <c r="D2455" s="46">
        <v>30000020105</v>
      </c>
      <c r="E2455" s="25">
        <v>3101</v>
      </c>
      <c r="F2455" s="23">
        <v>10721300</v>
      </c>
      <c r="G2455" s="47" t="s">
        <v>2571</v>
      </c>
      <c r="H2455" s="27">
        <v>1060000</v>
      </c>
      <c r="I2455" s="215"/>
      <c r="J2455" s="41"/>
      <c r="K2455" s="41">
        <f t="shared" si="41"/>
        <v>1060000</v>
      </c>
      <c r="L2455" s="199"/>
    </row>
    <row r="2456" spans="1:12" ht="51" hidden="1" x14ac:dyDescent="0.35">
      <c r="A2456" s="23">
        <v>23010119</v>
      </c>
      <c r="B2456" s="436" t="s">
        <v>2890</v>
      </c>
      <c r="C2456" s="23">
        <v>70133</v>
      </c>
      <c r="D2456" s="46">
        <v>30000020105</v>
      </c>
      <c r="E2456" s="25">
        <v>3101</v>
      </c>
      <c r="F2456" s="23">
        <v>10721300</v>
      </c>
      <c r="G2456" s="26" t="s">
        <v>2572</v>
      </c>
      <c r="H2456" s="27">
        <v>48530000</v>
      </c>
      <c r="I2456" s="215"/>
      <c r="J2456" s="41">
        <v>-20000000</v>
      </c>
      <c r="K2456" s="41">
        <f t="shared" si="41"/>
        <v>28530000</v>
      </c>
      <c r="L2456" s="199"/>
    </row>
    <row r="2457" spans="1:12" hidden="1" x14ac:dyDescent="0.35">
      <c r="A2457" s="23">
        <v>23010118</v>
      </c>
      <c r="B2457" s="436" t="s">
        <v>2890</v>
      </c>
      <c r="C2457" s="23">
        <v>70460</v>
      </c>
      <c r="D2457" s="46">
        <v>110000010104</v>
      </c>
      <c r="E2457" s="25">
        <v>3101</v>
      </c>
      <c r="F2457" s="23">
        <v>10721300</v>
      </c>
      <c r="G2457" s="26" t="s">
        <v>276</v>
      </c>
      <c r="H2457" s="27">
        <v>159000</v>
      </c>
      <c r="I2457" s="215"/>
      <c r="J2457" s="41"/>
      <c r="K2457" s="41">
        <f t="shared" si="41"/>
        <v>159000</v>
      </c>
      <c r="L2457" s="199"/>
    </row>
    <row r="2458" spans="1:12" hidden="1" x14ac:dyDescent="0.35">
      <c r="A2458" s="23">
        <v>23010117</v>
      </c>
      <c r="B2458" s="436" t="s">
        <v>2890</v>
      </c>
      <c r="C2458" s="23">
        <v>70460</v>
      </c>
      <c r="D2458" s="46">
        <v>110000010104</v>
      </c>
      <c r="E2458" s="25">
        <v>3101</v>
      </c>
      <c r="F2458" s="23">
        <v>10721300</v>
      </c>
      <c r="G2458" s="26" t="s">
        <v>2568</v>
      </c>
      <c r="H2458" s="27">
        <v>58300</v>
      </c>
      <c r="I2458" s="215"/>
      <c r="J2458" s="41"/>
      <c r="K2458" s="41">
        <f t="shared" si="41"/>
        <v>58300</v>
      </c>
      <c r="L2458" s="199"/>
    </row>
    <row r="2459" spans="1:12" hidden="1" x14ac:dyDescent="0.35">
      <c r="A2459" s="23">
        <v>23010117</v>
      </c>
      <c r="B2459" s="436" t="s">
        <v>2890</v>
      </c>
      <c r="C2459" s="23">
        <v>70460</v>
      </c>
      <c r="D2459" s="46">
        <v>130000010106</v>
      </c>
      <c r="E2459" s="25">
        <v>3101</v>
      </c>
      <c r="F2459" s="23">
        <v>10721300</v>
      </c>
      <c r="G2459" s="26" t="s">
        <v>2569</v>
      </c>
      <c r="H2459" s="27">
        <v>106000</v>
      </c>
      <c r="I2459" s="215"/>
      <c r="J2459" s="41"/>
      <c r="K2459" s="41">
        <f t="shared" si="41"/>
        <v>106000</v>
      </c>
      <c r="L2459" s="199"/>
    </row>
    <row r="2460" spans="1:12" hidden="1" x14ac:dyDescent="0.35">
      <c r="A2460" s="23">
        <v>23010115</v>
      </c>
      <c r="B2460" s="436" t="s">
        <v>2890</v>
      </c>
      <c r="C2460" s="23">
        <v>70460</v>
      </c>
      <c r="D2460" s="46">
        <v>110000010104</v>
      </c>
      <c r="E2460" s="25">
        <v>3101</v>
      </c>
      <c r="F2460" s="23">
        <v>10721300</v>
      </c>
      <c r="G2460" s="26" t="s">
        <v>2567</v>
      </c>
      <c r="H2460" s="27">
        <v>106000</v>
      </c>
      <c r="I2460" s="215"/>
      <c r="J2460" s="41"/>
      <c r="K2460" s="41">
        <f t="shared" si="41"/>
        <v>106000</v>
      </c>
      <c r="L2460" s="199"/>
    </row>
    <row r="2461" spans="1:12" hidden="1" x14ac:dyDescent="0.35">
      <c r="A2461" s="23">
        <v>23010114</v>
      </c>
      <c r="B2461" s="436" t="s">
        <v>2890</v>
      </c>
      <c r="C2461" s="23">
        <v>70460</v>
      </c>
      <c r="D2461" s="46">
        <v>110000010104</v>
      </c>
      <c r="E2461" s="25">
        <v>3101</v>
      </c>
      <c r="F2461" s="23">
        <v>10721300</v>
      </c>
      <c r="G2461" s="26" t="s">
        <v>2566</v>
      </c>
      <c r="H2461" s="27">
        <v>1470000</v>
      </c>
      <c r="I2461" s="215"/>
      <c r="J2461" s="27"/>
      <c r="K2461" s="41">
        <f t="shared" si="41"/>
        <v>1470000</v>
      </c>
      <c r="L2461" s="199"/>
    </row>
    <row r="2462" spans="1:12" hidden="1" x14ac:dyDescent="0.35">
      <c r="A2462" s="23">
        <v>23010113</v>
      </c>
      <c r="B2462" s="436" t="s">
        <v>2890</v>
      </c>
      <c r="C2462" s="23">
        <v>70460</v>
      </c>
      <c r="D2462" s="46">
        <v>110000010104</v>
      </c>
      <c r="E2462" s="25">
        <v>3101</v>
      </c>
      <c r="F2462" s="23">
        <v>10721300</v>
      </c>
      <c r="G2462" s="26" t="s">
        <v>2565</v>
      </c>
      <c r="H2462" s="27">
        <v>1470000</v>
      </c>
      <c r="I2462" s="215"/>
      <c r="J2462" s="27"/>
      <c r="K2462" s="41">
        <f t="shared" si="41"/>
        <v>1470000</v>
      </c>
      <c r="L2462" s="199"/>
    </row>
    <row r="2463" spans="1:12" hidden="1" x14ac:dyDescent="0.35">
      <c r="A2463" s="23">
        <v>23010112</v>
      </c>
      <c r="B2463" s="436" t="s">
        <v>2890</v>
      </c>
      <c r="C2463" s="23">
        <v>70133</v>
      </c>
      <c r="D2463" s="46">
        <v>130000010106</v>
      </c>
      <c r="E2463" s="25">
        <v>3101</v>
      </c>
      <c r="F2463" s="23">
        <v>10721300</v>
      </c>
      <c r="G2463" s="26" t="s">
        <v>959</v>
      </c>
      <c r="H2463" s="27">
        <v>2100000</v>
      </c>
      <c r="I2463" s="215"/>
      <c r="J2463" s="27"/>
      <c r="K2463" s="41">
        <f t="shared" si="41"/>
        <v>2100000</v>
      </c>
      <c r="L2463" s="199"/>
    </row>
    <row r="2464" spans="1:12" hidden="1" x14ac:dyDescent="0.35">
      <c r="A2464" s="23">
        <v>23010112</v>
      </c>
      <c r="B2464" s="436" t="s">
        <v>2890</v>
      </c>
      <c r="C2464" s="23">
        <v>70133</v>
      </c>
      <c r="D2464" s="46">
        <v>130000010106</v>
      </c>
      <c r="E2464" s="25">
        <v>3101</v>
      </c>
      <c r="F2464" s="23">
        <v>10721300</v>
      </c>
      <c r="G2464" s="26" t="s">
        <v>2561</v>
      </c>
      <c r="H2464" s="27">
        <v>2100000</v>
      </c>
      <c r="I2464" s="215"/>
      <c r="J2464" s="27"/>
      <c r="K2464" s="41">
        <f t="shared" si="41"/>
        <v>2100000</v>
      </c>
      <c r="L2464" s="199"/>
    </row>
    <row r="2465" spans="1:12" ht="51" hidden="1" x14ac:dyDescent="0.35">
      <c r="A2465" s="23">
        <v>23010112</v>
      </c>
      <c r="B2465" s="436" t="s">
        <v>2890</v>
      </c>
      <c r="C2465" s="23">
        <v>70133</v>
      </c>
      <c r="D2465" s="46">
        <v>130000010106</v>
      </c>
      <c r="E2465" s="25">
        <v>3101</v>
      </c>
      <c r="F2465" s="23">
        <v>10721300</v>
      </c>
      <c r="G2465" s="26" t="s">
        <v>2562</v>
      </c>
      <c r="H2465" s="27">
        <v>0</v>
      </c>
      <c r="I2465" s="215"/>
      <c r="J2465" s="41"/>
      <c r="K2465" s="41">
        <f t="shared" si="41"/>
        <v>0</v>
      </c>
      <c r="L2465" s="199"/>
    </row>
    <row r="2466" spans="1:12" hidden="1" x14ac:dyDescent="0.35">
      <c r="A2466" s="23">
        <v>23010112</v>
      </c>
      <c r="B2466" s="436" t="s">
        <v>2890</v>
      </c>
      <c r="C2466" s="23">
        <v>70133</v>
      </c>
      <c r="D2466" s="46">
        <v>130000010106</v>
      </c>
      <c r="E2466" s="25">
        <v>3101</v>
      </c>
      <c r="F2466" s="23">
        <v>10721300</v>
      </c>
      <c r="G2466" s="26" t="s">
        <v>960</v>
      </c>
      <c r="H2466" s="27">
        <v>840000</v>
      </c>
      <c r="I2466" s="215"/>
      <c r="J2466" s="27"/>
      <c r="K2466" s="41">
        <f t="shared" si="41"/>
        <v>840000</v>
      </c>
      <c r="L2466" s="199"/>
    </row>
    <row r="2467" spans="1:12" hidden="1" x14ac:dyDescent="0.35">
      <c r="A2467" s="34">
        <v>23010112</v>
      </c>
      <c r="B2467" s="436" t="s">
        <v>2890</v>
      </c>
      <c r="C2467" s="34">
        <v>70133</v>
      </c>
      <c r="D2467" s="49">
        <v>130000010106</v>
      </c>
      <c r="E2467" s="36">
        <v>3101</v>
      </c>
      <c r="F2467" s="34">
        <v>10721300</v>
      </c>
      <c r="G2467" s="37" t="s">
        <v>2563</v>
      </c>
      <c r="H2467" s="38">
        <v>0</v>
      </c>
      <c r="I2467" s="218"/>
      <c r="J2467" s="44"/>
      <c r="K2467" s="44">
        <f t="shared" si="41"/>
        <v>0</v>
      </c>
      <c r="L2467" s="198"/>
    </row>
    <row r="2468" spans="1:12" hidden="1" x14ac:dyDescent="0.35">
      <c r="A2468" s="23">
        <v>23010112</v>
      </c>
      <c r="B2468" s="436" t="s">
        <v>2890</v>
      </c>
      <c r="C2468" s="23">
        <v>70133</v>
      </c>
      <c r="D2468" s="46">
        <v>130000010106</v>
      </c>
      <c r="E2468" s="25">
        <v>3101</v>
      </c>
      <c r="F2468" s="23">
        <v>10721300</v>
      </c>
      <c r="G2468" s="26" t="s">
        <v>2564</v>
      </c>
      <c r="H2468" s="27">
        <v>1050000</v>
      </c>
      <c r="I2468" s="215"/>
      <c r="J2468" s="27"/>
      <c r="K2468" s="41">
        <f t="shared" si="41"/>
        <v>1050000</v>
      </c>
      <c r="L2468" s="199"/>
    </row>
    <row r="2469" spans="1:12" hidden="1" x14ac:dyDescent="0.35">
      <c r="A2469" s="23">
        <v>23010112</v>
      </c>
      <c r="B2469" s="436" t="s">
        <v>2890</v>
      </c>
      <c r="C2469" s="23">
        <v>70133</v>
      </c>
      <c r="D2469" s="46">
        <v>130000010106</v>
      </c>
      <c r="E2469" s="25">
        <v>3101</v>
      </c>
      <c r="F2469" s="23">
        <v>10721300</v>
      </c>
      <c r="G2469" s="26" t="s">
        <v>962</v>
      </c>
      <c r="H2469" s="27">
        <v>420000</v>
      </c>
      <c r="I2469" s="215"/>
      <c r="J2469" s="27"/>
      <c r="K2469" s="41">
        <f t="shared" si="41"/>
        <v>420000</v>
      </c>
      <c r="L2469" s="199"/>
    </row>
    <row r="2470" spans="1:12" hidden="1" x14ac:dyDescent="0.35">
      <c r="A2470" s="23">
        <v>23010109</v>
      </c>
      <c r="B2470" s="436" t="s">
        <v>2890</v>
      </c>
      <c r="C2470" s="23">
        <v>70452</v>
      </c>
      <c r="D2470" s="46">
        <v>150000010104</v>
      </c>
      <c r="E2470" s="25">
        <v>3101</v>
      </c>
      <c r="F2470" s="23">
        <v>10721300</v>
      </c>
      <c r="G2470" s="26" t="s">
        <v>2560</v>
      </c>
      <c r="H2470" s="27"/>
      <c r="I2470" s="215"/>
      <c r="J2470" s="41"/>
      <c r="K2470" s="41">
        <f>SUM(H2470,J2470)</f>
        <v>0</v>
      </c>
      <c r="L2470" s="199"/>
    </row>
  </sheetData>
  <autoFilter ref="A2:W2470">
    <filterColumn colId="7" showButton="0"/>
    <filterColumn colId="8" showButton="0"/>
    <filterColumn colId="9" showButton="0"/>
    <filterColumn colId="11">
      <filters>
        <filter val="CR10"/>
        <filter val="CR11"/>
        <filter val="CR13"/>
        <filter val="CR4"/>
        <filter val="CR5"/>
        <filter val="CR6"/>
        <filter val="CR7"/>
        <filter val="CR8"/>
        <filter val="CR9"/>
      </filters>
    </filterColumn>
    <sortState ref="A3:W2470">
      <sortCondition descending="1" ref="B2:B2470"/>
    </sortState>
  </autoFilter>
  <mergeCells count="3">
    <mergeCell ref="A1:G1"/>
    <mergeCell ref="H1:K1"/>
    <mergeCell ref="H2:K2"/>
  </mergeCells>
  <printOptions horizontalCentered="1"/>
  <pageMargins left="0.25" right="0.25" top="0.75" bottom="0.75" header="0.3" footer="0.3"/>
  <pageSetup paperSize="9" scale="36" fitToHeight="0" orientation="landscape" r:id="rId1"/>
  <headerFooter>
    <oddFooter>&amp;L&amp;20© Benue State Planning Commission, &amp;C&amp;24&amp;P</oddFooter>
  </headerFooter>
  <rowBreaks count="1" manualBreakCount="1">
    <brk id="692" max="1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W2054"/>
  <sheetViews>
    <sheetView view="pageBreakPreview" topLeftCell="B732" zoomScale="40" zoomScaleSheetLayoutView="40" workbookViewId="0">
      <selection activeCell="C20" sqref="C20"/>
    </sheetView>
  </sheetViews>
  <sheetFormatPr defaultColWidth="8.7109375" defaultRowHeight="25.5" x14ac:dyDescent="0.35"/>
  <cols>
    <col min="1" max="1" width="26.28515625" style="42" customWidth="1"/>
    <col min="2" max="2" width="34.7109375" style="42" customWidth="1"/>
    <col min="3" max="3" width="28" style="42" customWidth="1"/>
    <col min="4" max="4" width="23.5703125" style="42" customWidth="1"/>
    <col min="5" max="5" width="20.5703125" style="42" customWidth="1"/>
    <col min="6" max="6" width="22.7109375" style="42" customWidth="1"/>
    <col min="7" max="7" width="144.140625" style="42" customWidth="1"/>
    <col min="8" max="8" width="29.140625" style="42" customWidth="1"/>
    <col min="9" max="9" width="39.85546875" style="213" hidden="1" customWidth="1"/>
    <col min="10" max="10" width="37.42578125" style="281" customWidth="1"/>
    <col min="11" max="11" width="35.85546875" style="42" customWidth="1"/>
    <col min="12" max="12" width="24.140625" style="197" customWidth="1"/>
    <col min="13" max="13" width="3.28515625" style="42" customWidth="1"/>
    <col min="14" max="16384" width="8.7109375" style="42"/>
  </cols>
  <sheetData>
    <row r="1" spans="1:12" ht="26.25" x14ac:dyDescent="0.35">
      <c r="A1" s="1584" t="s">
        <v>0</v>
      </c>
      <c r="B1" s="1584"/>
      <c r="C1" s="1584"/>
      <c r="D1" s="1585"/>
      <c r="E1" s="1586"/>
      <c r="F1" s="1584"/>
      <c r="G1" s="1584"/>
      <c r="H1" s="1587"/>
      <c r="I1" s="1587"/>
      <c r="J1" s="1587"/>
      <c r="K1" s="1587"/>
      <c r="L1" s="195"/>
    </row>
    <row r="2" spans="1:12" ht="24.95" customHeight="1" x14ac:dyDescent="0.35">
      <c r="A2" s="410" t="s">
        <v>183</v>
      </c>
      <c r="B2" s="410"/>
      <c r="C2" s="410"/>
      <c r="D2" s="410"/>
      <c r="E2" s="410"/>
      <c r="F2" s="193"/>
      <c r="G2" s="194"/>
      <c r="H2" s="1588"/>
      <c r="I2" s="1588"/>
      <c r="J2" s="1588"/>
      <c r="K2" s="1588"/>
      <c r="L2" s="196"/>
    </row>
    <row r="3" spans="1:12" hidden="1" x14ac:dyDescent="0.35">
      <c r="A3" s="23">
        <v>22070101</v>
      </c>
      <c r="B3" s="436" t="s">
        <v>2893</v>
      </c>
      <c r="C3" s="23">
        <v>70131</v>
      </c>
      <c r="D3" s="24">
        <v>0</v>
      </c>
      <c r="E3" s="25">
        <v>2101</v>
      </c>
      <c r="F3" s="23">
        <v>10721300</v>
      </c>
      <c r="G3" s="26" t="s">
        <v>763</v>
      </c>
      <c r="H3" s="27">
        <v>247492885</v>
      </c>
      <c r="I3" s="215"/>
      <c r="J3" s="41">
        <v>-150000000</v>
      </c>
      <c r="K3" s="27">
        <f t="shared" ref="K3:K66" si="0">SUM(H3,J3)</f>
        <v>97492885</v>
      </c>
      <c r="L3" s="199"/>
    </row>
    <row r="4" spans="1:12" ht="76.5" x14ac:dyDescent="0.35">
      <c r="A4" s="54">
        <v>22070101</v>
      </c>
      <c r="B4" s="436" t="s">
        <v>2893</v>
      </c>
      <c r="C4" s="54">
        <v>70131</v>
      </c>
      <c r="D4" s="55">
        <v>0</v>
      </c>
      <c r="E4" s="56">
        <v>2101</v>
      </c>
      <c r="F4" s="54">
        <v>10721300</v>
      </c>
      <c r="G4" s="57" t="s">
        <v>980</v>
      </c>
      <c r="H4" s="117">
        <v>100000000</v>
      </c>
      <c r="I4" s="263">
        <v>5595500</v>
      </c>
      <c r="J4" s="122"/>
      <c r="K4" s="117">
        <f t="shared" si="0"/>
        <v>100000000</v>
      </c>
      <c r="L4" s="204" t="s">
        <v>2559</v>
      </c>
    </row>
    <row r="5" spans="1:12" ht="51" hidden="1" x14ac:dyDescent="0.35">
      <c r="A5" s="23">
        <v>22040110</v>
      </c>
      <c r="B5" s="436" t="s">
        <v>2893</v>
      </c>
      <c r="C5" s="23">
        <v>70131</v>
      </c>
      <c r="D5" s="24">
        <v>0</v>
      </c>
      <c r="E5" s="25">
        <v>2101</v>
      </c>
      <c r="F5" s="23">
        <v>10721300</v>
      </c>
      <c r="G5" s="26" t="s">
        <v>489</v>
      </c>
      <c r="H5" s="67">
        <v>750000</v>
      </c>
      <c r="I5" s="224"/>
      <c r="J5" s="68"/>
      <c r="K5" s="67">
        <f t="shared" si="0"/>
        <v>750000</v>
      </c>
      <c r="L5" s="199"/>
    </row>
    <row r="6" spans="1:12" hidden="1" x14ac:dyDescent="0.35">
      <c r="A6" s="23">
        <v>22040109</v>
      </c>
      <c r="B6" s="436" t="s">
        <v>2893</v>
      </c>
      <c r="C6" s="23">
        <v>70133</v>
      </c>
      <c r="D6" s="24">
        <v>0</v>
      </c>
      <c r="E6" s="25">
        <v>2101</v>
      </c>
      <c r="F6" s="23">
        <v>10721300</v>
      </c>
      <c r="G6" s="26" t="s">
        <v>178</v>
      </c>
      <c r="H6" s="67">
        <v>2793000</v>
      </c>
      <c r="I6" s="224">
        <v>1833500</v>
      </c>
      <c r="J6" s="67">
        <v>707000</v>
      </c>
      <c r="K6" s="67">
        <f t="shared" si="0"/>
        <v>3500000</v>
      </c>
      <c r="L6" s="199"/>
    </row>
    <row r="7" spans="1:12" hidden="1" x14ac:dyDescent="0.35">
      <c r="A7" s="23">
        <v>22040109</v>
      </c>
      <c r="B7" s="436" t="s">
        <v>2893</v>
      </c>
      <c r="C7" s="23">
        <v>70131</v>
      </c>
      <c r="D7" s="24">
        <v>0</v>
      </c>
      <c r="E7" s="25">
        <v>2101</v>
      </c>
      <c r="F7" s="23">
        <v>10721300</v>
      </c>
      <c r="G7" s="26" t="s">
        <v>178</v>
      </c>
      <c r="H7" s="67">
        <v>294000</v>
      </c>
      <c r="I7" s="224">
        <v>85000</v>
      </c>
      <c r="J7" s="67"/>
      <c r="K7" s="67">
        <f t="shared" si="0"/>
        <v>294000</v>
      </c>
      <c r="L7" s="200"/>
    </row>
    <row r="8" spans="1:12" hidden="1" x14ac:dyDescent="0.35">
      <c r="A8" s="23">
        <v>22040109</v>
      </c>
      <c r="B8" s="436" t="s">
        <v>2893</v>
      </c>
      <c r="C8" s="23">
        <v>70133</v>
      </c>
      <c r="D8" s="24">
        <v>0</v>
      </c>
      <c r="E8" s="25">
        <v>2101</v>
      </c>
      <c r="F8" s="23">
        <v>10721300</v>
      </c>
      <c r="G8" s="26" t="s">
        <v>178</v>
      </c>
      <c r="H8" s="27">
        <v>252000</v>
      </c>
      <c r="I8" s="215"/>
      <c r="J8" s="27"/>
      <c r="K8" s="41">
        <f t="shared" si="0"/>
        <v>252000</v>
      </c>
      <c r="L8" s="199"/>
    </row>
    <row r="9" spans="1:12" hidden="1" x14ac:dyDescent="0.35">
      <c r="A9" s="23">
        <v>22040109</v>
      </c>
      <c r="B9" s="436" t="s">
        <v>2893</v>
      </c>
      <c r="C9" s="23">
        <v>70131</v>
      </c>
      <c r="D9" s="24">
        <v>0</v>
      </c>
      <c r="E9" s="25">
        <v>2101</v>
      </c>
      <c r="F9" s="23">
        <v>10721300</v>
      </c>
      <c r="G9" s="26" t="s">
        <v>178</v>
      </c>
      <c r="H9" s="101">
        <v>100000</v>
      </c>
      <c r="I9" s="255"/>
      <c r="J9" s="102"/>
      <c r="K9" s="101">
        <f t="shared" si="0"/>
        <v>100000</v>
      </c>
      <c r="L9" s="199"/>
    </row>
    <row r="10" spans="1:12" x14ac:dyDescent="0.35">
      <c r="A10" s="54">
        <v>22040109</v>
      </c>
      <c r="B10" s="436" t="s">
        <v>2893</v>
      </c>
      <c r="C10" s="54">
        <v>70131</v>
      </c>
      <c r="D10" s="55">
        <v>0</v>
      </c>
      <c r="E10" s="56">
        <v>2101</v>
      </c>
      <c r="F10" s="54">
        <v>10721300</v>
      </c>
      <c r="G10" s="57" t="s">
        <v>760</v>
      </c>
      <c r="H10" s="58">
        <v>203000000</v>
      </c>
      <c r="I10" s="221">
        <v>0</v>
      </c>
      <c r="J10" s="87">
        <v>-100000000</v>
      </c>
      <c r="K10" s="58">
        <f t="shared" si="0"/>
        <v>103000000</v>
      </c>
      <c r="L10" s="204" t="s">
        <v>2555</v>
      </c>
    </row>
    <row r="11" spans="1:12" x14ac:dyDescent="0.35">
      <c r="A11" s="54">
        <v>22040109</v>
      </c>
      <c r="B11" s="436" t="s">
        <v>2893</v>
      </c>
      <c r="C11" s="54">
        <v>70131</v>
      </c>
      <c r="D11" s="55">
        <v>0</v>
      </c>
      <c r="E11" s="56">
        <v>2101</v>
      </c>
      <c r="F11" s="54">
        <v>10721300</v>
      </c>
      <c r="G11" s="57" t="s">
        <v>761</v>
      </c>
      <c r="H11" s="58">
        <v>250000000</v>
      </c>
      <c r="I11" s="221">
        <v>0</v>
      </c>
      <c r="J11" s="87">
        <v>-45800000</v>
      </c>
      <c r="K11" s="58">
        <f t="shared" si="0"/>
        <v>204200000</v>
      </c>
      <c r="L11" s="204" t="s">
        <v>2555</v>
      </c>
    </row>
    <row r="12" spans="1:12" x14ac:dyDescent="0.35">
      <c r="A12" s="54">
        <v>22040109</v>
      </c>
      <c r="B12" s="436" t="s">
        <v>2893</v>
      </c>
      <c r="C12" s="54">
        <v>70131</v>
      </c>
      <c r="D12" s="55">
        <v>0</v>
      </c>
      <c r="E12" s="56">
        <v>2101</v>
      </c>
      <c r="F12" s="54">
        <v>10721300</v>
      </c>
      <c r="G12" s="57" t="s">
        <v>762</v>
      </c>
      <c r="H12" s="87">
        <v>250000000</v>
      </c>
      <c r="I12" s="229">
        <v>9878017.3200000003</v>
      </c>
      <c r="J12" s="87">
        <v>-150000000</v>
      </c>
      <c r="K12" s="58">
        <f t="shared" si="0"/>
        <v>100000000</v>
      </c>
      <c r="L12" s="204" t="s">
        <v>2555</v>
      </c>
    </row>
    <row r="13" spans="1:12" x14ac:dyDescent="0.35">
      <c r="A13" s="54">
        <v>22040109</v>
      </c>
      <c r="B13" s="436" t="s">
        <v>2893</v>
      </c>
      <c r="C13" s="54">
        <v>70133</v>
      </c>
      <c r="D13" s="55">
        <v>0</v>
      </c>
      <c r="E13" s="56">
        <v>2101</v>
      </c>
      <c r="F13" s="54">
        <v>10721300</v>
      </c>
      <c r="G13" s="57" t="s">
        <v>178</v>
      </c>
      <c r="H13" s="58">
        <v>294000</v>
      </c>
      <c r="I13" s="221">
        <v>300000</v>
      </c>
      <c r="J13" s="58">
        <v>4000000</v>
      </c>
      <c r="K13" s="58">
        <f t="shared" si="0"/>
        <v>4294000</v>
      </c>
      <c r="L13" s="204" t="s">
        <v>2557</v>
      </c>
    </row>
    <row r="14" spans="1:12" hidden="1" x14ac:dyDescent="0.35">
      <c r="A14" s="23">
        <v>22040109</v>
      </c>
      <c r="B14" s="436" t="s">
        <v>2893</v>
      </c>
      <c r="C14" s="23">
        <v>70133</v>
      </c>
      <c r="D14" s="24">
        <v>0</v>
      </c>
      <c r="E14" s="25">
        <v>2101</v>
      </c>
      <c r="F14" s="23">
        <v>10721300</v>
      </c>
      <c r="G14" s="26" t="s">
        <v>978</v>
      </c>
      <c r="H14" s="101">
        <v>1000000</v>
      </c>
      <c r="I14" s="255">
        <v>0</v>
      </c>
      <c r="J14" s="106"/>
      <c r="K14" s="106">
        <f t="shared" si="0"/>
        <v>1000000</v>
      </c>
      <c r="L14" s="199"/>
    </row>
    <row r="15" spans="1:12" x14ac:dyDescent="0.35">
      <c r="A15" s="54">
        <v>22040109</v>
      </c>
      <c r="B15" s="436" t="s">
        <v>2893</v>
      </c>
      <c r="C15" s="54">
        <v>70131</v>
      </c>
      <c r="D15" s="55">
        <v>0</v>
      </c>
      <c r="E15" s="56">
        <v>2101</v>
      </c>
      <c r="F15" s="54">
        <v>10721300</v>
      </c>
      <c r="G15" s="57" t="s">
        <v>2716</v>
      </c>
      <c r="H15" s="117">
        <v>1045800</v>
      </c>
      <c r="I15" s="263">
        <v>0</v>
      </c>
      <c r="J15" s="117">
        <v>136012161.53</v>
      </c>
      <c r="K15" s="117">
        <f t="shared" si="0"/>
        <v>137057961.53</v>
      </c>
      <c r="L15" s="204" t="s">
        <v>2559</v>
      </c>
    </row>
    <row r="16" spans="1:12" hidden="1" x14ac:dyDescent="0.35">
      <c r="A16" s="34">
        <v>22040104</v>
      </c>
      <c r="B16" s="436" t="s">
        <v>2893</v>
      </c>
      <c r="C16" s="34">
        <v>70131</v>
      </c>
      <c r="D16" s="35">
        <v>0</v>
      </c>
      <c r="E16" s="36">
        <v>2101</v>
      </c>
      <c r="F16" s="34">
        <v>10721300</v>
      </c>
      <c r="G16" s="37" t="s">
        <v>1023</v>
      </c>
      <c r="H16" s="99">
        <v>343480729</v>
      </c>
      <c r="I16" s="254">
        <v>132884994</v>
      </c>
      <c r="J16" s="99"/>
      <c r="K16" s="99">
        <f t="shared" si="0"/>
        <v>343480729</v>
      </c>
      <c r="L16" s="198"/>
    </row>
    <row r="17" spans="1:12" ht="51" hidden="1" x14ac:dyDescent="0.35">
      <c r="A17" s="23">
        <v>22040101</v>
      </c>
      <c r="B17" s="436" t="s">
        <v>2893</v>
      </c>
      <c r="C17" s="23">
        <v>70133</v>
      </c>
      <c r="D17" s="24">
        <v>0</v>
      </c>
      <c r="E17" s="23">
        <v>2101</v>
      </c>
      <c r="F17" s="23">
        <v>10721300</v>
      </c>
      <c r="G17" s="26" t="s">
        <v>956</v>
      </c>
      <c r="H17" s="106">
        <v>1562795</v>
      </c>
      <c r="I17" s="260">
        <v>624084</v>
      </c>
      <c r="J17" s="101"/>
      <c r="K17" s="548">
        <f t="shared" si="0"/>
        <v>1562795</v>
      </c>
      <c r="L17" s="199"/>
    </row>
    <row r="18" spans="1:12" x14ac:dyDescent="0.35">
      <c r="A18" s="54">
        <v>22021041</v>
      </c>
      <c r="B18" s="436" t="s">
        <v>2893</v>
      </c>
      <c r="C18" s="54">
        <v>70131</v>
      </c>
      <c r="D18" s="55">
        <v>0</v>
      </c>
      <c r="E18" s="56">
        <v>2101</v>
      </c>
      <c r="F18" s="54">
        <v>10721300</v>
      </c>
      <c r="G18" s="57" t="s">
        <v>410</v>
      </c>
      <c r="H18" s="58">
        <v>109330674.59999999</v>
      </c>
      <c r="I18" s="221">
        <v>51981375.799999997</v>
      </c>
      <c r="J18" s="58"/>
      <c r="K18" s="116">
        <f t="shared" si="0"/>
        <v>109330674.59999999</v>
      </c>
      <c r="L18" s="204" t="s">
        <v>2555</v>
      </c>
    </row>
    <row r="19" spans="1:12" hidden="1" x14ac:dyDescent="0.35">
      <c r="A19" s="23">
        <v>22021021</v>
      </c>
      <c r="B19" s="436" t="s">
        <v>2893</v>
      </c>
      <c r="C19" s="23">
        <v>70131</v>
      </c>
      <c r="D19" s="24">
        <v>0</v>
      </c>
      <c r="E19" s="25">
        <v>2101</v>
      </c>
      <c r="F19" s="23">
        <v>10721300</v>
      </c>
      <c r="G19" s="26" t="s">
        <v>201</v>
      </c>
      <c r="H19" s="67">
        <v>1000000</v>
      </c>
      <c r="I19" s="224"/>
      <c r="J19" s="68"/>
      <c r="K19" s="67">
        <f t="shared" si="0"/>
        <v>1000000</v>
      </c>
      <c r="L19" s="199"/>
    </row>
    <row r="20" spans="1:12" hidden="1" x14ac:dyDescent="0.35">
      <c r="A20" s="23">
        <v>22021021</v>
      </c>
      <c r="B20" s="436" t="s">
        <v>2893</v>
      </c>
      <c r="C20" s="23">
        <v>70131</v>
      </c>
      <c r="D20" s="24">
        <v>0</v>
      </c>
      <c r="E20" s="25">
        <v>2101</v>
      </c>
      <c r="F20" s="23">
        <v>10721300</v>
      </c>
      <c r="G20" s="26" t="s">
        <v>201</v>
      </c>
      <c r="H20" s="67" t="s">
        <v>20</v>
      </c>
      <c r="I20" s="224"/>
      <c r="J20" s="68">
        <v>3500000</v>
      </c>
      <c r="K20" s="67">
        <f t="shared" si="0"/>
        <v>3500000</v>
      </c>
      <c r="L20" s="199"/>
    </row>
    <row r="21" spans="1:12" hidden="1" x14ac:dyDescent="0.35">
      <c r="A21" s="23">
        <v>22021021</v>
      </c>
      <c r="B21" s="436" t="s">
        <v>2893</v>
      </c>
      <c r="C21" s="23">
        <v>70133</v>
      </c>
      <c r="D21" s="24">
        <v>0</v>
      </c>
      <c r="E21" s="25">
        <v>2101</v>
      </c>
      <c r="F21" s="23">
        <v>10721300</v>
      </c>
      <c r="G21" s="26" t="s">
        <v>201</v>
      </c>
      <c r="H21" s="67">
        <v>14542500</v>
      </c>
      <c r="I21" s="224">
        <v>3180000</v>
      </c>
      <c r="J21" s="67"/>
      <c r="K21" s="67">
        <f t="shared" si="0"/>
        <v>14542500</v>
      </c>
      <c r="L21" s="199"/>
    </row>
    <row r="22" spans="1:12" hidden="1" x14ac:dyDescent="0.35">
      <c r="A22" s="23">
        <v>22021021</v>
      </c>
      <c r="B22" s="436" t="s">
        <v>2893</v>
      </c>
      <c r="C22" s="23">
        <v>70131</v>
      </c>
      <c r="D22" s="24">
        <v>0</v>
      </c>
      <c r="E22" s="25">
        <v>2101</v>
      </c>
      <c r="F22" s="23">
        <v>10721300</v>
      </c>
      <c r="G22" s="26" t="s">
        <v>201</v>
      </c>
      <c r="H22" s="67">
        <v>2000000</v>
      </c>
      <c r="I22" s="224">
        <v>1250000</v>
      </c>
      <c r="J22" s="68"/>
      <c r="K22" s="67">
        <f t="shared" si="0"/>
        <v>2000000</v>
      </c>
      <c r="L22" s="200"/>
    </row>
    <row r="23" spans="1:12" hidden="1" x14ac:dyDescent="0.35">
      <c r="A23" s="23">
        <v>22021021</v>
      </c>
      <c r="B23" s="436" t="s">
        <v>2893</v>
      </c>
      <c r="C23" s="23">
        <v>70133</v>
      </c>
      <c r="D23" s="24">
        <v>0</v>
      </c>
      <c r="E23" s="25">
        <v>2101</v>
      </c>
      <c r="F23" s="23">
        <v>10721300</v>
      </c>
      <c r="G23" s="26" t="s">
        <v>556</v>
      </c>
      <c r="H23" s="27">
        <v>651000</v>
      </c>
      <c r="I23" s="215"/>
      <c r="J23" s="27">
        <v>20000000</v>
      </c>
      <c r="K23" s="41">
        <f t="shared" si="0"/>
        <v>20651000</v>
      </c>
      <c r="L23" s="199"/>
    </row>
    <row r="24" spans="1:12" hidden="1" x14ac:dyDescent="0.35">
      <c r="A24" s="23">
        <v>22021021</v>
      </c>
      <c r="B24" s="436" t="s">
        <v>2893</v>
      </c>
      <c r="C24" s="23">
        <v>70133</v>
      </c>
      <c r="D24" s="24">
        <v>0</v>
      </c>
      <c r="E24" s="25">
        <v>2101</v>
      </c>
      <c r="F24" s="23">
        <v>10721300</v>
      </c>
      <c r="G24" s="26" t="s">
        <v>201</v>
      </c>
      <c r="H24" s="101">
        <v>7875000</v>
      </c>
      <c r="I24" s="255">
        <v>13645000</v>
      </c>
      <c r="J24" s="101"/>
      <c r="K24" s="101">
        <f t="shared" si="0"/>
        <v>7875000</v>
      </c>
      <c r="L24" s="200"/>
    </row>
    <row r="25" spans="1:12" hidden="1" x14ac:dyDescent="0.35">
      <c r="A25" s="23">
        <v>22021021</v>
      </c>
      <c r="B25" s="436" t="s">
        <v>2893</v>
      </c>
      <c r="C25" s="23">
        <v>70131</v>
      </c>
      <c r="D25" s="24">
        <v>0</v>
      </c>
      <c r="E25" s="25">
        <v>2101</v>
      </c>
      <c r="F25" s="23">
        <v>10721300</v>
      </c>
      <c r="G25" s="26" t="s">
        <v>201</v>
      </c>
      <c r="H25" s="101">
        <v>210000</v>
      </c>
      <c r="I25" s="255">
        <v>0</v>
      </c>
      <c r="J25" s="101"/>
      <c r="K25" s="101">
        <f t="shared" si="0"/>
        <v>210000</v>
      </c>
      <c r="L25" s="199"/>
    </row>
    <row r="26" spans="1:12" hidden="1" x14ac:dyDescent="0.35">
      <c r="A26" s="23">
        <v>22021021</v>
      </c>
      <c r="B26" s="436" t="s">
        <v>2893</v>
      </c>
      <c r="C26" s="23">
        <v>70133</v>
      </c>
      <c r="D26" s="24">
        <v>0</v>
      </c>
      <c r="E26" s="25">
        <v>2101</v>
      </c>
      <c r="F26" s="23">
        <v>10721300</v>
      </c>
      <c r="G26" s="26" t="s">
        <v>201</v>
      </c>
      <c r="H26" s="101">
        <v>1680000</v>
      </c>
      <c r="I26" s="255">
        <v>1680000</v>
      </c>
      <c r="J26" s="101"/>
      <c r="K26" s="101">
        <f t="shared" si="0"/>
        <v>1680000</v>
      </c>
      <c r="L26" s="200"/>
    </row>
    <row r="27" spans="1:12" x14ac:dyDescent="0.35">
      <c r="A27" s="54">
        <v>22021021</v>
      </c>
      <c r="B27" s="436" t="s">
        <v>2893</v>
      </c>
      <c r="C27" s="54">
        <v>70133</v>
      </c>
      <c r="D27" s="55">
        <v>0</v>
      </c>
      <c r="E27" s="56">
        <v>2101</v>
      </c>
      <c r="F27" s="54">
        <v>10721300</v>
      </c>
      <c r="G27" s="57" t="s">
        <v>201</v>
      </c>
      <c r="H27" s="58">
        <v>405000</v>
      </c>
      <c r="I27" s="221"/>
      <c r="J27" s="87">
        <v>1000000</v>
      </c>
      <c r="K27" s="58">
        <f t="shared" si="0"/>
        <v>1405000</v>
      </c>
      <c r="L27" s="204" t="s">
        <v>2557</v>
      </c>
    </row>
    <row r="28" spans="1:12" hidden="1" x14ac:dyDescent="0.35">
      <c r="A28" s="23">
        <v>22021021</v>
      </c>
      <c r="B28" s="436" t="s">
        <v>2893</v>
      </c>
      <c r="C28" s="23">
        <v>70131</v>
      </c>
      <c r="D28" s="24">
        <v>0</v>
      </c>
      <c r="E28" s="25">
        <v>2101</v>
      </c>
      <c r="F28" s="23">
        <v>10721300</v>
      </c>
      <c r="G28" s="26" t="s">
        <v>201</v>
      </c>
      <c r="H28" s="101">
        <v>3334800</v>
      </c>
      <c r="I28" s="255"/>
      <c r="J28" s="101"/>
      <c r="K28" s="101">
        <f t="shared" si="0"/>
        <v>3334800</v>
      </c>
      <c r="L28" s="199"/>
    </row>
    <row r="29" spans="1:12" hidden="1" x14ac:dyDescent="0.35">
      <c r="A29" s="23">
        <v>22021021</v>
      </c>
      <c r="B29" s="436" t="s">
        <v>2893</v>
      </c>
      <c r="C29" s="23">
        <v>70133</v>
      </c>
      <c r="D29" s="24">
        <v>0</v>
      </c>
      <c r="E29" s="25">
        <v>2101</v>
      </c>
      <c r="F29" s="23">
        <v>10721300</v>
      </c>
      <c r="G29" s="26" t="s">
        <v>201</v>
      </c>
      <c r="H29" s="101">
        <v>10000000</v>
      </c>
      <c r="I29" s="255">
        <v>0</v>
      </c>
      <c r="J29" s="115">
        <v>-5000000</v>
      </c>
      <c r="K29" s="106">
        <f t="shared" si="0"/>
        <v>5000000</v>
      </c>
      <c r="L29" s="199"/>
    </row>
    <row r="30" spans="1:12" hidden="1" x14ac:dyDescent="0.35">
      <c r="A30" s="23">
        <v>22021021</v>
      </c>
      <c r="B30" s="436" t="s">
        <v>2893</v>
      </c>
      <c r="C30" s="23">
        <v>70131</v>
      </c>
      <c r="D30" s="24">
        <v>0</v>
      </c>
      <c r="E30" s="25">
        <v>2101</v>
      </c>
      <c r="F30" s="23">
        <v>10721300</v>
      </c>
      <c r="G30" s="26" t="s">
        <v>201</v>
      </c>
      <c r="H30" s="101">
        <v>4000000</v>
      </c>
      <c r="I30" s="255">
        <v>1498000</v>
      </c>
      <c r="J30" s="106"/>
      <c r="K30" s="101">
        <f t="shared" si="0"/>
        <v>4000000</v>
      </c>
      <c r="L30" s="199"/>
    </row>
    <row r="31" spans="1:12" hidden="1" x14ac:dyDescent="0.35">
      <c r="A31" s="34">
        <v>22021021</v>
      </c>
      <c r="B31" s="436" t="s">
        <v>2893</v>
      </c>
      <c r="C31" s="34">
        <v>70133</v>
      </c>
      <c r="D31" s="35">
        <v>0</v>
      </c>
      <c r="E31" s="34">
        <v>2101</v>
      </c>
      <c r="F31" s="34">
        <v>10721300</v>
      </c>
      <c r="G31" s="37" t="s">
        <v>201</v>
      </c>
      <c r="H31" s="99">
        <v>3000000</v>
      </c>
      <c r="I31" s="254">
        <v>0</v>
      </c>
      <c r="J31" s="114"/>
      <c r="K31" s="99">
        <f t="shared" si="0"/>
        <v>3000000</v>
      </c>
      <c r="L31" s="198"/>
    </row>
    <row r="32" spans="1:12" hidden="1" x14ac:dyDescent="0.35">
      <c r="A32" s="23">
        <v>22021019</v>
      </c>
      <c r="B32" s="436" t="s">
        <v>2893</v>
      </c>
      <c r="C32" s="23">
        <v>70133</v>
      </c>
      <c r="D32" s="24">
        <v>0</v>
      </c>
      <c r="E32" s="25">
        <v>2101</v>
      </c>
      <c r="F32" s="23">
        <v>10721300</v>
      </c>
      <c r="G32" s="26" t="s">
        <v>581</v>
      </c>
      <c r="H32" s="101">
        <v>1000000</v>
      </c>
      <c r="I32" s="255"/>
      <c r="J32" s="106"/>
      <c r="K32" s="101">
        <f t="shared" si="0"/>
        <v>1000000</v>
      </c>
      <c r="L32" s="200"/>
    </row>
    <row r="33" spans="1:12" x14ac:dyDescent="0.35">
      <c r="A33" s="54">
        <v>22021019</v>
      </c>
      <c r="B33" s="436" t="s">
        <v>2893</v>
      </c>
      <c r="C33" s="54">
        <v>70133</v>
      </c>
      <c r="D33" s="55">
        <v>0</v>
      </c>
      <c r="E33" s="56">
        <v>2101</v>
      </c>
      <c r="F33" s="54">
        <v>10721300</v>
      </c>
      <c r="G33" s="57" t="s">
        <v>957</v>
      </c>
      <c r="H33" s="58">
        <v>405000</v>
      </c>
      <c r="I33" s="221"/>
      <c r="J33" s="87"/>
      <c r="K33" s="58">
        <f t="shared" si="0"/>
        <v>405000</v>
      </c>
      <c r="L33" s="204" t="s">
        <v>2557</v>
      </c>
    </row>
    <row r="34" spans="1:12" x14ac:dyDescent="0.35">
      <c r="A34" s="54">
        <v>22021015</v>
      </c>
      <c r="B34" s="436" t="s">
        <v>2893</v>
      </c>
      <c r="C34" s="54">
        <v>70131</v>
      </c>
      <c r="D34" s="55">
        <v>0</v>
      </c>
      <c r="E34" s="56">
        <v>2101</v>
      </c>
      <c r="F34" s="54">
        <v>10721300</v>
      </c>
      <c r="G34" s="57" t="s">
        <v>975</v>
      </c>
      <c r="H34" s="118">
        <v>20000000</v>
      </c>
      <c r="I34" s="267"/>
      <c r="J34" s="122">
        <v>-11400000</v>
      </c>
      <c r="K34" s="117">
        <f t="shared" si="0"/>
        <v>8600000</v>
      </c>
      <c r="L34" s="204" t="s">
        <v>2558</v>
      </c>
    </row>
    <row r="35" spans="1:12" hidden="1" x14ac:dyDescent="0.35">
      <c r="A35" s="23">
        <v>22021014</v>
      </c>
      <c r="B35" s="436" t="s">
        <v>2893</v>
      </c>
      <c r="C35" s="23">
        <v>70131</v>
      </c>
      <c r="D35" s="24">
        <v>0</v>
      </c>
      <c r="E35" s="25">
        <v>2101</v>
      </c>
      <c r="F35" s="23">
        <v>10721300</v>
      </c>
      <c r="G35" s="26" t="s">
        <v>759</v>
      </c>
      <c r="H35" s="27"/>
      <c r="I35" s="215">
        <v>0</v>
      </c>
      <c r="J35" s="41"/>
      <c r="K35" s="41">
        <f t="shared" si="0"/>
        <v>0</v>
      </c>
      <c r="L35" s="199"/>
    </row>
    <row r="36" spans="1:12" hidden="1" x14ac:dyDescent="0.35">
      <c r="A36" s="23">
        <v>22021014</v>
      </c>
      <c r="B36" s="436" t="s">
        <v>2893</v>
      </c>
      <c r="C36" s="23">
        <v>70133</v>
      </c>
      <c r="D36" s="24">
        <v>0</v>
      </c>
      <c r="E36" s="25">
        <v>2101</v>
      </c>
      <c r="F36" s="23">
        <v>10721300</v>
      </c>
      <c r="G36" s="26" t="s">
        <v>206</v>
      </c>
      <c r="H36" s="27"/>
      <c r="I36" s="215"/>
      <c r="J36" s="41"/>
      <c r="K36" s="41">
        <f t="shared" si="0"/>
        <v>0</v>
      </c>
      <c r="L36" s="199"/>
    </row>
    <row r="37" spans="1:12" hidden="1" x14ac:dyDescent="0.35">
      <c r="A37" s="23">
        <v>22021014</v>
      </c>
      <c r="B37" s="436" t="s">
        <v>2893</v>
      </c>
      <c r="C37" s="23">
        <v>70133</v>
      </c>
      <c r="D37" s="24">
        <v>0</v>
      </c>
      <c r="E37" s="25">
        <v>2101</v>
      </c>
      <c r="F37" s="23">
        <v>10721300</v>
      </c>
      <c r="G37" s="26" t="s">
        <v>206</v>
      </c>
      <c r="H37" s="101"/>
      <c r="I37" s="255"/>
      <c r="J37" s="106"/>
      <c r="K37" s="101">
        <f t="shared" si="0"/>
        <v>0</v>
      </c>
      <c r="L37" s="199"/>
    </row>
    <row r="38" spans="1:12" hidden="1" x14ac:dyDescent="0.35">
      <c r="A38" s="23">
        <v>22021011</v>
      </c>
      <c r="B38" s="436" t="s">
        <v>2893</v>
      </c>
      <c r="C38" s="23">
        <v>70131</v>
      </c>
      <c r="D38" s="24">
        <v>0</v>
      </c>
      <c r="E38" s="25">
        <v>2101</v>
      </c>
      <c r="F38" s="23">
        <v>10721300</v>
      </c>
      <c r="G38" s="26" t="s">
        <v>1022</v>
      </c>
      <c r="H38" s="101">
        <v>2390644</v>
      </c>
      <c r="I38" s="255">
        <v>1839900</v>
      </c>
      <c r="J38" s="101"/>
      <c r="K38" s="101">
        <f t="shared" si="0"/>
        <v>2390644</v>
      </c>
      <c r="L38" s="199"/>
    </row>
    <row r="39" spans="1:12" hidden="1" x14ac:dyDescent="0.35">
      <c r="A39" s="23">
        <v>22021010</v>
      </c>
      <c r="B39" s="436" t="s">
        <v>2893</v>
      </c>
      <c r="C39" s="23">
        <v>70133</v>
      </c>
      <c r="D39" s="24">
        <v>0</v>
      </c>
      <c r="E39" s="25">
        <v>2101</v>
      </c>
      <c r="F39" s="23">
        <v>10721300</v>
      </c>
      <c r="G39" s="26" t="s">
        <v>580</v>
      </c>
      <c r="H39" s="101">
        <v>34637064</v>
      </c>
      <c r="I39" s="255">
        <v>64404883</v>
      </c>
      <c r="J39" s="101"/>
      <c r="K39" s="101">
        <f t="shared" si="0"/>
        <v>34637064</v>
      </c>
      <c r="L39" s="200"/>
    </row>
    <row r="40" spans="1:12" hidden="1" x14ac:dyDescent="0.35">
      <c r="A40" s="23">
        <v>22021010</v>
      </c>
      <c r="B40" s="436" t="s">
        <v>2893</v>
      </c>
      <c r="C40" s="23">
        <v>70131</v>
      </c>
      <c r="D40" s="24">
        <v>0</v>
      </c>
      <c r="E40" s="25">
        <v>2101</v>
      </c>
      <c r="F40" s="23">
        <v>10721300</v>
      </c>
      <c r="G40" s="26" t="s">
        <v>580</v>
      </c>
      <c r="H40" s="101">
        <v>6300000</v>
      </c>
      <c r="I40" s="255">
        <v>1352500</v>
      </c>
      <c r="J40" s="101"/>
      <c r="K40" s="101">
        <f t="shared" si="0"/>
        <v>6300000</v>
      </c>
      <c r="L40" s="199"/>
    </row>
    <row r="41" spans="1:12" hidden="1" x14ac:dyDescent="0.35">
      <c r="A41" s="23">
        <v>22021010</v>
      </c>
      <c r="B41" s="436" t="s">
        <v>2893</v>
      </c>
      <c r="C41" s="23">
        <v>70133</v>
      </c>
      <c r="D41" s="24">
        <v>0</v>
      </c>
      <c r="E41" s="25">
        <v>2101</v>
      </c>
      <c r="F41" s="23">
        <v>10721300</v>
      </c>
      <c r="G41" s="26" t="s">
        <v>580</v>
      </c>
      <c r="H41" s="101">
        <v>5000000</v>
      </c>
      <c r="I41" s="255">
        <v>2660000</v>
      </c>
      <c r="J41" s="106"/>
      <c r="K41" s="101">
        <f t="shared" si="0"/>
        <v>5000000</v>
      </c>
      <c r="L41" s="200"/>
    </row>
    <row r="42" spans="1:12" x14ac:dyDescent="0.35">
      <c r="A42" s="54">
        <v>22021010</v>
      </c>
      <c r="B42" s="436" t="s">
        <v>2893</v>
      </c>
      <c r="C42" s="54">
        <v>70133</v>
      </c>
      <c r="D42" s="55">
        <v>0</v>
      </c>
      <c r="E42" s="56">
        <v>2101</v>
      </c>
      <c r="F42" s="54">
        <v>10721300</v>
      </c>
      <c r="G42" s="57" t="s">
        <v>580</v>
      </c>
      <c r="H42" s="58">
        <v>801900</v>
      </c>
      <c r="I42" s="221"/>
      <c r="J42" s="87"/>
      <c r="K42" s="58">
        <f t="shared" si="0"/>
        <v>801900</v>
      </c>
      <c r="L42" s="204" t="s">
        <v>2557</v>
      </c>
    </row>
    <row r="43" spans="1:12" hidden="1" x14ac:dyDescent="0.35">
      <c r="A43" s="23">
        <v>22021009</v>
      </c>
      <c r="B43" s="436" t="s">
        <v>2893</v>
      </c>
      <c r="C43" s="23">
        <v>70131</v>
      </c>
      <c r="D43" s="24">
        <v>0</v>
      </c>
      <c r="E43" s="25">
        <v>2101</v>
      </c>
      <c r="F43" s="23">
        <v>10721300</v>
      </c>
      <c r="G43" s="26" t="s">
        <v>176</v>
      </c>
      <c r="H43" s="67">
        <v>500000</v>
      </c>
      <c r="I43" s="224"/>
      <c r="J43" s="68"/>
      <c r="K43" s="67">
        <f t="shared" si="0"/>
        <v>500000</v>
      </c>
      <c r="L43" s="199"/>
    </row>
    <row r="44" spans="1:12" hidden="1" x14ac:dyDescent="0.35">
      <c r="A44" s="23">
        <v>22021009</v>
      </c>
      <c r="B44" s="436" t="s">
        <v>2893</v>
      </c>
      <c r="C44" s="23">
        <v>70131</v>
      </c>
      <c r="D44" s="24">
        <v>0</v>
      </c>
      <c r="E44" s="25">
        <v>2101</v>
      </c>
      <c r="F44" s="23">
        <v>10721300</v>
      </c>
      <c r="G44" s="26" t="s">
        <v>176</v>
      </c>
      <c r="H44" s="67">
        <v>2156000</v>
      </c>
      <c r="I44" s="224"/>
      <c r="J44" s="68"/>
      <c r="K44" s="67">
        <f t="shared" si="0"/>
        <v>2156000</v>
      </c>
      <c r="L44" s="200"/>
    </row>
    <row r="45" spans="1:12" hidden="1" x14ac:dyDescent="0.35">
      <c r="A45" s="23">
        <v>22021009</v>
      </c>
      <c r="B45" s="436" t="s">
        <v>2893</v>
      </c>
      <c r="C45" s="23">
        <v>70133</v>
      </c>
      <c r="D45" s="24">
        <v>0</v>
      </c>
      <c r="E45" s="25">
        <v>2101</v>
      </c>
      <c r="F45" s="23">
        <v>10721300</v>
      </c>
      <c r="G45" s="26" t="s">
        <v>176</v>
      </c>
      <c r="H45" s="101">
        <v>1197000</v>
      </c>
      <c r="I45" s="255">
        <v>100000</v>
      </c>
      <c r="J45" s="101"/>
      <c r="K45" s="101">
        <f t="shared" si="0"/>
        <v>1197000</v>
      </c>
      <c r="L45" s="200"/>
    </row>
    <row r="46" spans="1:12" hidden="1" x14ac:dyDescent="0.35">
      <c r="A46" s="34">
        <v>22021009</v>
      </c>
      <c r="B46" s="436" t="s">
        <v>2893</v>
      </c>
      <c r="C46" s="34">
        <v>70131</v>
      </c>
      <c r="D46" s="35">
        <v>0</v>
      </c>
      <c r="E46" s="36">
        <v>2101</v>
      </c>
      <c r="F46" s="34">
        <v>10721300</v>
      </c>
      <c r="G46" s="37" t="s">
        <v>176</v>
      </c>
      <c r="H46" s="99">
        <v>25000</v>
      </c>
      <c r="I46" s="254">
        <v>0</v>
      </c>
      <c r="J46" s="114"/>
      <c r="K46" s="99">
        <f t="shared" si="0"/>
        <v>25000</v>
      </c>
      <c r="L46" s="198"/>
    </row>
    <row r="47" spans="1:12" hidden="1" x14ac:dyDescent="0.35">
      <c r="A47" s="23">
        <v>22021009</v>
      </c>
      <c r="B47" s="436" t="s">
        <v>2893</v>
      </c>
      <c r="C47" s="23">
        <v>70133</v>
      </c>
      <c r="D47" s="24">
        <v>0</v>
      </c>
      <c r="E47" s="25">
        <v>2101</v>
      </c>
      <c r="F47" s="23">
        <v>10721300</v>
      </c>
      <c r="G47" s="26" t="s">
        <v>176</v>
      </c>
      <c r="H47" s="101">
        <v>3402000</v>
      </c>
      <c r="I47" s="255">
        <v>511000</v>
      </c>
      <c r="J47" s="101"/>
      <c r="K47" s="101">
        <f t="shared" si="0"/>
        <v>3402000</v>
      </c>
      <c r="L47" s="200"/>
    </row>
    <row r="48" spans="1:12" x14ac:dyDescent="0.35">
      <c r="A48" s="54">
        <v>22021009</v>
      </c>
      <c r="B48" s="436" t="s">
        <v>2893</v>
      </c>
      <c r="C48" s="54">
        <v>70133</v>
      </c>
      <c r="D48" s="55">
        <v>0</v>
      </c>
      <c r="E48" s="56">
        <v>2101</v>
      </c>
      <c r="F48" s="54">
        <v>10721300</v>
      </c>
      <c r="G48" s="57" t="s">
        <v>176</v>
      </c>
      <c r="H48" s="58">
        <v>267300</v>
      </c>
      <c r="I48" s="221"/>
      <c r="J48" s="87"/>
      <c r="K48" s="58">
        <f t="shared" si="0"/>
        <v>267300</v>
      </c>
      <c r="L48" s="204" t="s">
        <v>2557</v>
      </c>
    </row>
    <row r="49" spans="1:12" hidden="1" x14ac:dyDescent="0.35">
      <c r="A49" s="23">
        <v>22021009</v>
      </c>
      <c r="B49" s="436" t="s">
        <v>2893</v>
      </c>
      <c r="C49" s="23">
        <v>70133</v>
      </c>
      <c r="D49" s="24">
        <v>0</v>
      </c>
      <c r="E49" s="23">
        <v>2101</v>
      </c>
      <c r="F49" s="23">
        <v>10721300</v>
      </c>
      <c r="G49" s="26" t="s">
        <v>176</v>
      </c>
      <c r="H49" s="101">
        <v>100000</v>
      </c>
      <c r="I49" s="255">
        <v>0</v>
      </c>
      <c r="J49" s="106"/>
      <c r="K49" s="101">
        <f t="shared" si="0"/>
        <v>100000</v>
      </c>
      <c r="L49" s="199"/>
    </row>
    <row r="50" spans="1:12" hidden="1" x14ac:dyDescent="0.35">
      <c r="A50" s="23">
        <v>22021009</v>
      </c>
      <c r="B50" s="436" t="s">
        <v>2893</v>
      </c>
      <c r="C50" s="23">
        <v>70131</v>
      </c>
      <c r="D50" s="24">
        <v>0</v>
      </c>
      <c r="E50" s="25">
        <v>2101</v>
      </c>
      <c r="F50" s="23">
        <v>10721300</v>
      </c>
      <c r="G50" s="26" t="s">
        <v>176</v>
      </c>
      <c r="H50" s="101">
        <v>26730</v>
      </c>
      <c r="I50" s="255"/>
      <c r="J50" s="106"/>
      <c r="K50" s="101">
        <f t="shared" si="0"/>
        <v>26730</v>
      </c>
      <c r="L50" s="199"/>
    </row>
    <row r="51" spans="1:12" hidden="1" x14ac:dyDescent="0.35">
      <c r="A51" s="23">
        <v>22021008</v>
      </c>
      <c r="B51" s="436" t="s">
        <v>2893</v>
      </c>
      <c r="C51" s="23">
        <v>70133</v>
      </c>
      <c r="D51" s="24">
        <v>0</v>
      </c>
      <c r="E51" s="25">
        <v>2101</v>
      </c>
      <c r="F51" s="23">
        <v>10721300</v>
      </c>
      <c r="G51" s="26" t="s">
        <v>191</v>
      </c>
      <c r="H51" s="67">
        <v>315000</v>
      </c>
      <c r="I51" s="224">
        <v>90000</v>
      </c>
      <c r="J51" s="67">
        <v>185000</v>
      </c>
      <c r="K51" s="67">
        <f t="shared" si="0"/>
        <v>500000</v>
      </c>
      <c r="L51" s="199"/>
    </row>
    <row r="52" spans="1:12" hidden="1" x14ac:dyDescent="0.35">
      <c r="A52" s="23">
        <v>22021008</v>
      </c>
      <c r="B52" s="436" t="s">
        <v>2893</v>
      </c>
      <c r="C52" s="23">
        <v>70133</v>
      </c>
      <c r="D52" s="24">
        <v>0</v>
      </c>
      <c r="E52" s="25">
        <v>2101</v>
      </c>
      <c r="F52" s="23">
        <v>10721300</v>
      </c>
      <c r="G52" s="26" t="s">
        <v>191</v>
      </c>
      <c r="H52" s="67">
        <v>409500</v>
      </c>
      <c r="I52" s="224"/>
      <c r="J52" s="67"/>
      <c r="K52" s="67">
        <f t="shared" si="0"/>
        <v>409500</v>
      </c>
      <c r="L52" s="199"/>
    </row>
    <row r="53" spans="1:12" hidden="1" x14ac:dyDescent="0.35">
      <c r="A53" s="23">
        <v>22021008</v>
      </c>
      <c r="B53" s="436" t="s">
        <v>2893</v>
      </c>
      <c r="C53" s="23">
        <v>70131</v>
      </c>
      <c r="D53" s="24">
        <v>0</v>
      </c>
      <c r="E53" s="25">
        <v>2101</v>
      </c>
      <c r="F53" s="23">
        <v>10721300</v>
      </c>
      <c r="G53" s="26" t="s">
        <v>191</v>
      </c>
      <c r="H53" s="67">
        <v>420000</v>
      </c>
      <c r="I53" s="224"/>
      <c r="J53" s="67"/>
      <c r="K53" s="67">
        <f t="shared" si="0"/>
        <v>420000</v>
      </c>
      <c r="L53" s="200"/>
    </row>
    <row r="54" spans="1:12" hidden="1" x14ac:dyDescent="0.35">
      <c r="A54" s="23">
        <v>22021008</v>
      </c>
      <c r="B54" s="436" t="s">
        <v>2893</v>
      </c>
      <c r="C54" s="23">
        <v>70133</v>
      </c>
      <c r="D54" s="24">
        <v>0</v>
      </c>
      <c r="E54" s="25">
        <v>2101</v>
      </c>
      <c r="F54" s="23">
        <v>10721300</v>
      </c>
      <c r="G54" s="26" t="s">
        <v>191</v>
      </c>
      <c r="H54" s="101">
        <v>9374213.0999999996</v>
      </c>
      <c r="I54" s="255">
        <v>2739641.8</v>
      </c>
      <c r="J54" s="101"/>
      <c r="K54" s="101">
        <f t="shared" si="0"/>
        <v>9374213.0999999996</v>
      </c>
      <c r="L54" s="200"/>
    </row>
    <row r="55" spans="1:12" hidden="1" x14ac:dyDescent="0.35">
      <c r="A55" s="23">
        <v>22021008</v>
      </c>
      <c r="B55" s="436" t="s">
        <v>2893</v>
      </c>
      <c r="C55" s="23">
        <v>70131</v>
      </c>
      <c r="D55" s="24">
        <v>0</v>
      </c>
      <c r="E55" s="25">
        <v>2101</v>
      </c>
      <c r="F55" s="23">
        <v>10721300</v>
      </c>
      <c r="G55" s="26" t="s">
        <v>191</v>
      </c>
      <c r="H55" s="101">
        <v>1500000</v>
      </c>
      <c r="I55" s="255">
        <v>50000</v>
      </c>
      <c r="J55" s="106"/>
      <c r="K55" s="101">
        <f t="shared" si="0"/>
        <v>1500000</v>
      </c>
      <c r="L55" s="199"/>
    </row>
    <row r="56" spans="1:12" hidden="1" x14ac:dyDescent="0.35">
      <c r="A56" s="23">
        <v>22021008</v>
      </c>
      <c r="B56" s="436" t="s">
        <v>2893</v>
      </c>
      <c r="C56" s="23">
        <v>70133</v>
      </c>
      <c r="D56" s="24">
        <v>0</v>
      </c>
      <c r="E56" s="25">
        <v>2101</v>
      </c>
      <c r="F56" s="23">
        <v>10721300</v>
      </c>
      <c r="G56" s="26" t="s">
        <v>191</v>
      </c>
      <c r="H56" s="101">
        <v>405000</v>
      </c>
      <c r="I56" s="255">
        <v>90000</v>
      </c>
      <c r="J56" s="106"/>
      <c r="K56" s="101">
        <f t="shared" si="0"/>
        <v>405000</v>
      </c>
      <c r="L56" s="200"/>
    </row>
    <row r="57" spans="1:12" x14ac:dyDescent="0.35">
      <c r="A57" s="54">
        <v>22021008</v>
      </c>
      <c r="B57" s="436" t="s">
        <v>2893</v>
      </c>
      <c r="C57" s="54">
        <v>70133</v>
      </c>
      <c r="D57" s="55">
        <v>0</v>
      </c>
      <c r="E57" s="56">
        <v>2101</v>
      </c>
      <c r="F57" s="54">
        <v>10721300</v>
      </c>
      <c r="G57" s="57" t="s">
        <v>191</v>
      </c>
      <c r="H57" s="58">
        <v>2138400</v>
      </c>
      <c r="I57" s="221">
        <v>4471202</v>
      </c>
      <c r="J57" s="87">
        <v>13000000</v>
      </c>
      <c r="K57" s="58">
        <f t="shared" si="0"/>
        <v>15138400</v>
      </c>
      <c r="L57" s="204" t="s">
        <v>2557</v>
      </c>
    </row>
    <row r="58" spans="1:12" x14ac:dyDescent="0.35">
      <c r="A58" s="54">
        <v>22021008</v>
      </c>
      <c r="B58" s="436" t="s">
        <v>2893</v>
      </c>
      <c r="C58" s="54">
        <v>70131</v>
      </c>
      <c r="D58" s="55">
        <v>0</v>
      </c>
      <c r="E58" s="56">
        <v>2101</v>
      </c>
      <c r="F58" s="54">
        <v>10721300</v>
      </c>
      <c r="G58" s="57" t="s">
        <v>191</v>
      </c>
      <c r="H58" s="117">
        <v>495000</v>
      </c>
      <c r="I58" s="263"/>
      <c r="J58" s="118"/>
      <c r="K58" s="117">
        <f t="shared" si="0"/>
        <v>495000</v>
      </c>
      <c r="L58" s="204" t="s">
        <v>2558</v>
      </c>
    </row>
    <row r="59" spans="1:12" hidden="1" x14ac:dyDescent="0.35">
      <c r="A59" s="23">
        <v>22021008</v>
      </c>
      <c r="B59" s="436" t="s">
        <v>2893</v>
      </c>
      <c r="C59" s="23">
        <v>70133</v>
      </c>
      <c r="D59" s="24">
        <v>0</v>
      </c>
      <c r="E59" s="25">
        <v>2101</v>
      </c>
      <c r="F59" s="23">
        <v>10721300</v>
      </c>
      <c r="G59" s="26" t="s">
        <v>191</v>
      </c>
      <c r="H59" s="101">
        <v>133650</v>
      </c>
      <c r="I59" s="255">
        <v>195000</v>
      </c>
      <c r="J59" s="106"/>
      <c r="K59" s="101">
        <f t="shared" si="0"/>
        <v>133650</v>
      </c>
      <c r="L59" s="199"/>
    </row>
    <row r="60" spans="1:12" hidden="1" x14ac:dyDescent="0.35">
      <c r="A60" s="23">
        <v>22021008</v>
      </c>
      <c r="B60" s="436" t="s">
        <v>2893</v>
      </c>
      <c r="C60" s="23">
        <v>70131</v>
      </c>
      <c r="D60" s="24">
        <v>0</v>
      </c>
      <c r="E60" s="25">
        <v>2101</v>
      </c>
      <c r="F60" s="23">
        <v>10721300</v>
      </c>
      <c r="G60" s="26" t="s">
        <v>191</v>
      </c>
      <c r="H60" s="101">
        <v>200000</v>
      </c>
      <c r="I60" s="255">
        <v>0</v>
      </c>
      <c r="J60" s="106"/>
      <c r="K60" s="101">
        <f t="shared" si="0"/>
        <v>200000</v>
      </c>
      <c r="L60" s="199"/>
    </row>
    <row r="61" spans="1:12" hidden="1" x14ac:dyDescent="0.35">
      <c r="A61" s="34">
        <v>22021008</v>
      </c>
      <c r="B61" s="436" t="s">
        <v>2893</v>
      </c>
      <c r="C61" s="34">
        <v>70131</v>
      </c>
      <c r="D61" s="35">
        <v>0</v>
      </c>
      <c r="E61" s="36">
        <v>2101</v>
      </c>
      <c r="F61" s="34">
        <v>10721300</v>
      </c>
      <c r="G61" s="37" t="s">
        <v>191</v>
      </c>
      <c r="H61" s="99">
        <v>641520</v>
      </c>
      <c r="I61" s="254"/>
      <c r="J61" s="114"/>
      <c r="K61" s="99">
        <f t="shared" si="0"/>
        <v>641520</v>
      </c>
      <c r="L61" s="198"/>
    </row>
    <row r="62" spans="1:12" hidden="1" x14ac:dyDescent="0.35">
      <c r="A62" s="23">
        <v>22021007</v>
      </c>
      <c r="B62" s="436" t="s">
        <v>2893</v>
      </c>
      <c r="C62" s="23">
        <v>70131</v>
      </c>
      <c r="D62" s="24">
        <v>0</v>
      </c>
      <c r="E62" s="25">
        <v>2101</v>
      </c>
      <c r="F62" s="23">
        <v>10721300</v>
      </c>
      <c r="G62" s="26" t="s">
        <v>175</v>
      </c>
      <c r="H62" s="67">
        <v>3465000</v>
      </c>
      <c r="I62" s="224">
        <v>9995000</v>
      </c>
      <c r="J62" s="271">
        <v>9995000</v>
      </c>
      <c r="K62" s="67">
        <f t="shared" si="0"/>
        <v>13460000</v>
      </c>
      <c r="L62" s="199"/>
    </row>
    <row r="63" spans="1:12" hidden="1" x14ac:dyDescent="0.35">
      <c r="A63" s="23">
        <v>22021007</v>
      </c>
      <c r="B63" s="436" t="s">
        <v>2893</v>
      </c>
      <c r="C63" s="23">
        <v>70131</v>
      </c>
      <c r="D63" s="24">
        <v>0</v>
      </c>
      <c r="E63" s="25">
        <v>2101</v>
      </c>
      <c r="F63" s="23">
        <v>10721300</v>
      </c>
      <c r="G63" s="26" t="s">
        <v>486</v>
      </c>
      <c r="H63" s="67">
        <v>2000000</v>
      </c>
      <c r="I63" s="224"/>
      <c r="J63" s="312">
        <v>-1000000</v>
      </c>
      <c r="K63" s="67">
        <f t="shared" si="0"/>
        <v>1000000</v>
      </c>
      <c r="L63" s="199"/>
    </row>
    <row r="64" spans="1:12" ht="51" hidden="1" x14ac:dyDescent="0.35">
      <c r="A64" s="23">
        <v>22021007</v>
      </c>
      <c r="B64" s="436" t="s">
        <v>2893</v>
      </c>
      <c r="C64" s="23">
        <v>70131</v>
      </c>
      <c r="D64" s="24">
        <v>0</v>
      </c>
      <c r="E64" s="25">
        <v>2101</v>
      </c>
      <c r="F64" s="23">
        <v>10721300</v>
      </c>
      <c r="G64" s="26" t="s">
        <v>487</v>
      </c>
      <c r="H64" s="67">
        <v>551250</v>
      </c>
      <c r="I64" s="224"/>
      <c r="J64" s="67"/>
      <c r="K64" s="67">
        <f t="shared" si="0"/>
        <v>551250</v>
      </c>
      <c r="L64" s="199"/>
    </row>
    <row r="65" spans="1:12" hidden="1" x14ac:dyDescent="0.35">
      <c r="A65" s="23">
        <v>22021007</v>
      </c>
      <c r="B65" s="436" t="s">
        <v>2893</v>
      </c>
      <c r="C65" s="23">
        <v>70131</v>
      </c>
      <c r="D65" s="24">
        <v>0</v>
      </c>
      <c r="E65" s="25">
        <v>2101</v>
      </c>
      <c r="F65" s="23">
        <v>10721300</v>
      </c>
      <c r="G65" s="26" t="s">
        <v>488</v>
      </c>
      <c r="H65" s="68">
        <v>1250000</v>
      </c>
      <c r="I65" s="226"/>
      <c r="J65" s="68"/>
      <c r="K65" s="67">
        <f t="shared" si="0"/>
        <v>1250000</v>
      </c>
      <c r="L65" s="199"/>
    </row>
    <row r="66" spans="1:12" hidden="1" x14ac:dyDescent="0.35">
      <c r="A66" s="23">
        <v>22021007</v>
      </c>
      <c r="B66" s="436" t="s">
        <v>2893</v>
      </c>
      <c r="C66" s="23">
        <v>70133</v>
      </c>
      <c r="D66" s="24">
        <v>0</v>
      </c>
      <c r="E66" s="25">
        <v>2101</v>
      </c>
      <c r="F66" s="23">
        <v>10721300</v>
      </c>
      <c r="G66" s="26" t="s">
        <v>175</v>
      </c>
      <c r="H66" s="67">
        <v>24272640</v>
      </c>
      <c r="I66" s="224">
        <v>7616500</v>
      </c>
      <c r="J66" s="67"/>
      <c r="K66" s="67">
        <f t="shared" si="0"/>
        <v>24272640</v>
      </c>
      <c r="L66" s="199"/>
    </row>
    <row r="67" spans="1:12" hidden="1" x14ac:dyDescent="0.35">
      <c r="A67" s="23">
        <v>22021007</v>
      </c>
      <c r="B67" s="436" t="s">
        <v>2893</v>
      </c>
      <c r="C67" s="23">
        <v>70131</v>
      </c>
      <c r="D67" s="24">
        <v>0</v>
      </c>
      <c r="E67" s="25">
        <v>2101</v>
      </c>
      <c r="F67" s="23">
        <v>10721300</v>
      </c>
      <c r="G67" s="26" t="s">
        <v>175</v>
      </c>
      <c r="H67" s="67">
        <v>1064000</v>
      </c>
      <c r="I67" s="224">
        <v>123600</v>
      </c>
      <c r="J67" s="68"/>
      <c r="K67" s="67">
        <f t="shared" ref="K67:K130" si="1">SUM(H67,J67)</f>
        <v>1064000</v>
      </c>
      <c r="L67" s="200"/>
    </row>
    <row r="68" spans="1:12" hidden="1" x14ac:dyDescent="0.35">
      <c r="A68" s="23">
        <v>22021007</v>
      </c>
      <c r="B68" s="436" t="s">
        <v>2893</v>
      </c>
      <c r="C68" s="23">
        <v>70133</v>
      </c>
      <c r="D68" s="24">
        <v>0</v>
      </c>
      <c r="E68" s="25">
        <v>2101</v>
      </c>
      <c r="F68" s="23">
        <v>10721300</v>
      </c>
      <c r="G68" s="26" t="s">
        <v>175</v>
      </c>
      <c r="H68" s="27">
        <v>2278500</v>
      </c>
      <c r="I68" s="215">
        <v>145000</v>
      </c>
      <c r="J68" s="27">
        <v>3222000</v>
      </c>
      <c r="K68" s="41">
        <f t="shared" si="1"/>
        <v>5500500</v>
      </c>
      <c r="L68" s="199"/>
    </row>
    <row r="69" spans="1:12" hidden="1" x14ac:dyDescent="0.35">
      <c r="A69" s="23">
        <v>22021007</v>
      </c>
      <c r="B69" s="436" t="s">
        <v>2893</v>
      </c>
      <c r="C69" s="23">
        <v>70133</v>
      </c>
      <c r="D69" s="24">
        <v>0</v>
      </c>
      <c r="E69" s="25">
        <v>2101</v>
      </c>
      <c r="F69" s="23">
        <v>10721300</v>
      </c>
      <c r="G69" s="26" t="s">
        <v>175</v>
      </c>
      <c r="H69" s="101">
        <v>86946497.400000006</v>
      </c>
      <c r="I69" s="255">
        <v>34027329</v>
      </c>
      <c r="J69" s="101"/>
      <c r="K69" s="101">
        <f t="shared" si="1"/>
        <v>86946497.400000006</v>
      </c>
      <c r="L69" s="200"/>
    </row>
    <row r="70" spans="1:12" hidden="1" x14ac:dyDescent="0.35">
      <c r="A70" s="23">
        <v>22021007</v>
      </c>
      <c r="B70" s="436" t="s">
        <v>2893</v>
      </c>
      <c r="C70" s="23">
        <v>70133</v>
      </c>
      <c r="D70" s="24">
        <v>0</v>
      </c>
      <c r="E70" s="25">
        <v>2101</v>
      </c>
      <c r="F70" s="23">
        <v>10721300</v>
      </c>
      <c r="G70" s="26" t="s">
        <v>610</v>
      </c>
      <c r="H70" s="101">
        <v>7740600</v>
      </c>
      <c r="I70" s="255">
        <v>5485886</v>
      </c>
      <c r="J70" s="101">
        <v>7259400</v>
      </c>
      <c r="K70" s="101">
        <f t="shared" si="1"/>
        <v>15000000</v>
      </c>
      <c r="L70" s="199"/>
    </row>
    <row r="71" spans="1:12" hidden="1" x14ac:dyDescent="0.35">
      <c r="A71" s="23">
        <v>22021007</v>
      </c>
      <c r="B71" s="436" t="s">
        <v>2893</v>
      </c>
      <c r="C71" s="23">
        <v>70131</v>
      </c>
      <c r="D71" s="24">
        <v>0</v>
      </c>
      <c r="E71" s="25">
        <v>2101</v>
      </c>
      <c r="F71" s="23">
        <v>10721300</v>
      </c>
      <c r="G71" s="26" t="s">
        <v>175</v>
      </c>
      <c r="H71" s="101">
        <v>5040000</v>
      </c>
      <c r="I71" s="255">
        <v>535000</v>
      </c>
      <c r="J71" s="101">
        <v>1060000</v>
      </c>
      <c r="K71" s="101">
        <f t="shared" si="1"/>
        <v>6100000</v>
      </c>
      <c r="L71" s="199"/>
    </row>
    <row r="72" spans="1:12" hidden="1" x14ac:dyDescent="0.35">
      <c r="A72" s="23">
        <v>22021007</v>
      </c>
      <c r="B72" s="436" t="s">
        <v>2893</v>
      </c>
      <c r="C72" s="23">
        <v>70133</v>
      </c>
      <c r="D72" s="24">
        <v>0</v>
      </c>
      <c r="E72" s="25">
        <v>2101</v>
      </c>
      <c r="F72" s="23">
        <v>10721300</v>
      </c>
      <c r="G72" s="26" t="s">
        <v>175</v>
      </c>
      <c r="H72" s="101">
        <v>2430000</v>
      </c>
      <c r="I72" s="255">
        <v>1398000</v>
      </c>
      <c r="J72" s="106">
        <v>1000000</v>
      </c>
      <c r="K72" s="101">
        <f t="shared" si="1"/>
        <v>3430000</v>
      </c>
      <c r="L72" s="200"/>
    </row>
    <row r="73" spans="1:12" x14ac:dyDescent="0.35">
      <c r="A73" s="54">
        <v>22021007</v>
      </c>
      <c r="B73" s="436" t="s">
        <v>2893</v>
      </c>
      <c r="C73" s="54">
        <v>70133</v>
      </c>
      <c r="D73" s="55">
        <v>0</v>
      </c>
      <c r="E73" s="54">
        <v>2101</v>
      </c>
      <c r="F73" s="54">
        <v>10721300</v>
      </c>
      <c r="G73" s="57" t="s">
        <v>175</v>
      </c>
      <c r="H73" s="117">
        <v>1154790</v>
      </c>
      <c r="I73" s="263">
        <v>465400</v>
      </c>
      <c r="J73" s="117"/>
      <c r="K73" s="117">
        <f t="shared" si="1"/>
        <v>1154790</v>
      </c>
      <c r="L73" s="204" t="s">
        <v>2556</v>
      </c>
    </row>
    <row r="74" spans="1:12" x14ac:dyDescent="0.35">
      <c r="A74" s="54">
        <v>22021007</v>
      </c>
      <c r="B74" s="436" t="s">
        <v>2893</v>
      </c>
      <c r="C74" s="54">
        <v>70133</v>
      </c>
      <c r="D74" s="55">
        <v>0</v>
      </c>
      <c r="E74" s="56">
        <v>2101</v>
      </c>
      <c r="F74" s="54">
        <v>10721300</v>
      </c>
      <c r="G74" s="57" t="s">
        <v>175</v>
      </c>
      <c r="H74" s="58">
        <v>69300</v>
      </c>
      <c r="I74" s="221">
        <v>50000</v>
      </c>
      <c r="J74" s="58">
        <v>12000000</v>
      </c>
      <c r="K74" s="58">
        <f t="shared" si="1"/>
        <v>12069300</v>
      </c>
      <c r="L74" s="204" t="s">
        <v>2557</v>
      </c>
    </row>
    <row r="75" spans="1:12" x14ac:dyDescent="0.35">
      <c r="A75" s="78">
        <v>22021007</v>
      </c>
      <c r="B75" s="436" t="s">
        <v>2893</v>
      </c>
      <c r="C75" s="78">
        <v>70131</v>
      </c>
      <c r="D75" s="137">
        <v>0</v>
      </c>
      <c r="E75" s="80">
        <v>2101</v>
      </c>
      <c r="F75" s="78">
        <v>10721300</v>
      </c>
      <c r="G75" s="129" t="s">
        <v>175</v>
      </c>
      <c r="H75" s="130">
        <v>1669500</v>
      </c>
      <c r="I75" s="262"/>
      <c r="J75" s="130"/>
      <c r="K75" s="130">
        <f t="shared" si="1"/>
        <v>1669500</v>
      </c>
      <c r="L75" s="210" t="s">
        <v>2558</v>
      </c>
    </row>
    <row r="76" spans="1:12" hidden="1" x14ac:dyDescent="0.35">
      <c r="A76" s="23">
        <v>22021007</v>
      </c>
      <c r="B76" s="436" t="s">
        <v>2893</v>
      </c>
      <c r="C76" s="23">
        <v>70133</v>
      </c>
      <c r="D76" s="24">
        <v>0</v>
      </c>
      <c r="E76" s="25">
        <v>2101</v>
      </c>
      <c r="F76" s="23">
        <v>10721300</v>
      </c>
      <c r="G76" s="26" t="s">
        <v>175</v>
      </c>
      <c r="H76" s="101">
        <v>19530000</v>
      </c>
      <c r="I76" s="255">
        <v>2773000</v>
      </c>
      <c r="J76" s="108">
        <v>-10000000</v>
      </c>
      <c r="K76" s="106">
        <f t="shared" si="1"/>
        <v>9530000</v>
      </c>
      <c r="L76" s="199"/>
    </row>
    <row r="77" spans="1:12" ht="51" hidden="1" x14ac:dyDescent="0.35">
      <c r="A77" s="23">
        <v>22021007</v>
      </c>
      <c r="B77" s="436" t="s">
        <v>2893</v>
      </c>
      <c r="C77" s="23">
        <v>70131</v>
      </c>
      <c r="D77" s="24">
        <v>0</v>
      </c>
      <c r="E77" s="25">
        <v>2101</v>
      </c>
      <c r="F77" s="23">
        <v>10721300</v>
      </c>
      <c r="G77" s="26" t="s">
        <v>2717</v>
      </c>
      <c r="H77" s="101">
        <v>105000</v>
      </c>
      <c r="I77" s="255">
        <v>0</v>
      </c>
      <c r="J77" s="101">
        <v>172405020</v>
      </c>
      <c r="K77" s="101">
        <f t="shared" si="1"/>
        <v>172510020</v>
      </c>
      <c r="L77" s="199"/>
    </row>
    <row r="78" spans="1:12" ht="76.5" hidden="1" x14ac:dyDescent="0.35">
      <c r="A78" s="23">
        <v>22021007</v>
      </c>
      <c r="B78" s="436" t="s">
        <v>2893</v>
      </c>
      <c r="C78" s="23">
        <v>70133</v>
      </c>
      <c r="D78" s="24">
        <v>0</v>
      </c>
      <c r="E78" s="23">
        <v>2101</v>
      </c>
      <c r="F78" s="23">
        <v>10721300</v>
      </c>
      <c r="G78" s="26" t="s">
        <v>1021</v>
      </c>
      <c r="H78" s="101">
        <v>6866748</v>
      </c>
      <c r="I78" s="255">
        <v>2573880</v>
      </c>
      <c r="J78" s="101"/>
      <c r="K78" s="101">
        <f t="shared" si="1"/>
        <v>6866748</v>
      </c>
      <c r="L78" s="199"/>
    </row>
    <row r="79" spans="1:12" hidden="1" x14ac:dyDescent="0.35">
      <c r="A79" s="23">
        <v>22021006</v>
      </c>
      <c r="B79" s="436" t="s">
        <v>2893</v>
      </c>
      <c r="C79" s="23">
        <v>70131</v>
      </c>
      <c r="D79" s="24">
        <v>0</v>
      </c>
      <c r="E79" s="25">
        <v>2101</v>
      </c>
      <c r="F79" s="23">
        <v>10721300</v>
      </c>
      <c r="G79" s="26" t="s">
        <v>190</v>
      </c>
      <c r="H79" s="67">
        <v>45000</v>
      </c>
      <c r="I79" s="224">
        <v>25000</v>
      </c>
      <c r="J79" s="312">
        <v>-2000000</v>
      </c>
      <c r="K79" s="67">
        <f t="shared" si="1"/>
        <v>-1955000</v>
      </c>
      <c r="L79" s="199"/>
    </row>
    <row r="80" spans="1:12" hidden="1" x14ac:dyDescent="0.35">
      <c r="A80" s="23">
        <v>22021006</v>
      </c>
      <c r="B80" s="436" t="s">
        <v>2893</v>
      </c>
      <c r="C80" s="23">
        <v>70131</v>
      </c>
      <c r="D80" s="24">
        <v>0</v>
      </c>
      <c r="E80" s="25">
        <v>2101</v>
      </c>
      <c r="F80" s="23">
        <v>10721300</v>
      </c>
      <c r="G80" s="26" t="s">
        <v>190</v>
      </c>
      <c r="H80" s="67">
        <v>10500</v>
      </c>
      <c r="I80" s="224">
        <v>5000</v>
      </c>
      <c r="J80" s="67"/>
      <c r="K80" s="67">
        <f t="shared" si="1"/>
        <v>10500</v>
      </c>
      <c r="L80" s="199"/>
    </row>
    <row r="81" spans="1:12" hidden="1" x14ac:dyDescent="0.35">
      <c r="A81" s="23">
        <v>22021006</v>
      </c>
      <c r="B81" s="436" t="s">
        <v>2893</v>
      </c>
      <c r="C81" s="23">
        <v>70133</v>
      </c>
      <c r="D81" s="24">
        <v>0</v>
      </c>
      <c r="E81" s="25">
        <v>2101</v>
      </c>
      <c r="F81" s="23">
        <v>10721300</v>
      </c>
      <c r="G81" s="26" t="s">
        <v>190</v>
      </c>
      <c r="H81" s="67">
        <v>210000</v>
      </c>
      <c r="I81" s="224">
        <v>10830.359999999999</v>
      </c>
      <c r="J81" s="67"/>
      <c r="K81" s="67">
        <f t="shared" si="1"/>
        <v>210000</v>
      </c>
      <c r="L81" s="199"/>
    </row>
    <row r="82" spans="1:12" hidden="1" x14ac:dyDescent="0.35">
      <c r="A82" s="23">
        <v>22021006</v>
      </c>
      <c r="B82" s="436" t="s">
        <v>2893</v>
      </c>
      <c r="C82" s="23">
        <v>70131</v>
      </c>
      <c r="D82" s="24">
        <v>0</v>
      </c>
      <c r="E82" s="25">
        <v>2101</v>
      </c>
      <c r="F82" s="23">
        <v>10721300</v>
      </c>
      <c r="G82" s="26" t="s">
        <v>190</v>
      </c>
      <c r="H82" s="67">
        <v>24640</v>
      </c>
      <c r="I82" s="224">
        <v>640000</v>
      </c>
      <c r="J82" s="68">
        <v>775360</v>
      </c>
      <c r="K82" s="67">
        <f t="shared" si="1"/>
        <v>800000</v>
      </c>
      <c r="L82" s="200"/>
    </row>
    <row r="83" spans="1:12" hidden="1" x14ac:dyDescent="0.35">
      <c r="A83" s="23">
        <v>22021006</v>
      </c>
      <c r="B83" s="436" t="s">
        <v>2893</v>
      </c>
      <c r="C83" s="23">
        <v>70133</v>
      </c>
      <c r="D83" s="24">
        <v>0</v>
      </c>
      <c r="E83" s="25">
        <v>2101</v>
      </c>
      <c r="F83" s="23">
        <v>10721300</v>
      </c>
      <c r="G83" s="26" t="s">
        <v>190</v>
      </c>
      <c r="H83" s="27">
        <v>55860</v>
      </c>
      <c r="I83" s="215">
        <v>15000</v>
      </c>
      <c r="J83" s="27">
        <v>50000</v>
      </c>
      <c r="K83" s="41">
        <f t="shared" si="1"/>
        <v>105860</v>
      </c>
      <c r="L83" s="199"/>
    </row>
    <row r="84" spans="1:12" hidden="1" x14ac:dyDescent="0.35">
      <c r="A84" s="23">
        <v>22021006</v>
      </c>
      <c r="B84" s="436" t="s">
        <v>2893</v>
      </c>
      <c r="C84" s="23">
        <v>70133</v>
      </c>
      <c r="D84" s="24">
        <v>0</v>
      </c>
      <c r="E84" s="25">
        <v>2101</v>
      </c>
      <c r="F84" s="23">
        <v>10721300</v>
      </c>
      <c r="G84" s="26" t="s">
        <v>190</v>
      </c>
      <c r="H84" s="101">
        <v>3271495.5</v>
      </c>
      <c r="I84" s="255">
        <v>1599939.01</v>
      </c>
      <c r="J84" s="101"/>
      <c r="K84" s="101">
        <f t="shared" si="1"/>
        <v>3271495.5</v>
      </c>
      <c r="L84" s="200"/>
    </row>
    <row r="85" spans="1:12" hidden="1" x14ac:dyDescent="0.35">
      <c r="A85" s="23">
        <v>22021006</v>
      </c>
      <c r="B85" s="436" t="s">
        <v>2893</v>
      </c>
      <c r="C85" s="23">
        <v>70133</v>
      </c>
      <c r="D85" s="24">
        <v>0</v>
      </c>
      <c r="E85" s="25">
        <v>2101</v>
      </c>
      <c r="F85" s="23">
        <v>10721300</v>
      </c>
      <c r="G85" s="26" t="s">
        <v>190</v>
      </c>
      <c r="H85" s="101">
        <v>2500</v>
      </c>
      <c r="I85" s="255"/>
      <c r="J85" s="106">
        <v>2500</v>
      </c>
      <c r="K85" s="101">
        <f t="shared" si="1"/>
        <v>5000</v>
      </c>
      <c r="L85" s="199"/>
    </row>
    <row r="86" spans="1:12" hidden="1" x14ac:dyDescent="0.35">
      <c r="A86" s="23">
        <v>22021006</v>
      </c>
      <c r="B86" s="436" t="s">
        <v>2893</v>
      </c>
      <c r="C86" s="23">
        <v>70131</v>
      </c>
      <c r="D86" s="24">
        <v>0</v>
      </c>
      <c r="E86" s="25">
        <v>2101</v>
      </c>
      <c r="F86" s="23">
        <v>10721300</v>
      </c>
      <c r="G86" s="26" t="s">
        <v>190</v>
      </c>
      <c r="H86" s="101">
        <v>25000</v>
      </c>
      <c r="I86" s="255">
        <v>3500</v>
      </c>
      <c r="J86" s="106"/>
      <c r="K86" s="101">
        <f t="shared" si="1"/>
        <v>25000</v>
      </c>
      <c r="L86" s="199"/>
    </row>
    <row r="87" spans="1:12" hidden="1" x14ac:dyDescent="0.35">
      <c r="A87" s="23">
        <v>22021006</v>
      </c>
      <c r="B87" s="436" t="s">
        <v>2893</v>
      </c>
      <c r="C87" s="23">
        <v>70131</v>
      </c>
      <c r="D87" s="24">
        <v>0</v>
      </c>
      <c r="E87" s="25">
        <v>2101</v>
      </c>
      <c r="F87" s="23">
        <v>10721300</v>
      </c>
      <c r="G87" s="26" t="s">
        <v>190</v>
      </c>
      <c r="H87" s="41">
        <v>200000</v>
      </c>
      <c r="I87" s="220">
        <v>0</v>
      </c>
      <c r="J87" s="41"/>
      <c r="K87" s="27">
        <f t="shared" si="1"/>
        <v>200000</v>
      </c>
      <c r="L87" s="199"/>
    </row>
    <row r="88" spans="1:12" x14ac:dyDescent="0.35">
      <c r="A88" s="54">
        <v>22021006</v>
      </c>
      <c r="B88" s="436" t="s">
        <v>2893</v>
      </c>
      <c r="C88" s="54">
        <v>70133</v>
      </c>
      <c r="D88" s="55">
        <v>0</v>
      </c>
      <c r="E88" s="54">
        <v>2101</v>
      </c>
      <c r="F88" s="54">
        <v>10721300</v>
      </c>
      <c r="G88" s="57" t="s">
        <v>190</v>
      </c>
      <c r="H88" s="117">
        <v>25000</v>
      </c>
      <c r="I88" s="263">
        <v>0</v>
      </c>
      <c r="J88" s="118"/>
      <c r="K88" s="117">
        <f t="shared" si="1"/>
        <v>25000</v>
      </c>
      <c r="L88" s="204" t="s">
        <v>2556</v>
      </c>
    </row>
    <row r="89" spans="1:12" x14ac:dyDescent="0.35">
      <c r="A89" s="78">
        <v>22021006</v>
      </c>
      <c r="B89" s="436" t="s">
        <v>2893</v>
      </c>
      <c r="C89" s="78">
        <v>70133</v>
      </c>
      <c r="D89" s="137">
        <v>0</v>
      </c>
      <c r="E89" s="80">
        <v>2101</v>
      </c>
      <c r="F89" s="78">
        <v>10721300</v>
      </c>
      <c r="G89" s="129" t="s">
        <v>190</v>
      </c>
      <c r="H89" s="81">
        <v>165271.57500000001</v>
      </c>
      <c r="I89" s="228">
        <v>132266</v>
      </c>
      <c r="J89" s="81">
        <v>3000000</v>
      </c>
      <c r="K89" s="81">
        <f t="shared" si="1"/>
        <v>3165271.5750000002</v>
      </c>
      <c r="L89" s="210" t="s">
        <v>2557</v>
      </c>
    </row>
    <row r="90" spans="1:12" x14ac:dyDescent="0.35">
      <c r="A90" s="54">
        <v>22021006</v>
      </c>
      <c r="B90" s="436" t="s">
        <v>2893</v>
      </c>
      <c r="C90" s="54">
        <v>70131</v>
      </c>
      <c r="D90" s="55">
        <v>0</v>
      </c>
      <c r="E90" s="56">
        <v>2101</v>
      </c>
      <c r="F90" s="54">
        <v>10721300</v>
      </c>
      <c r="G90" s="57" t="s">
        <v>190</v>
      </c>
      <c r="H90" s="117">
        <v>105000</v>
      </c>
      <c r="I90" s="263"/>
      <c r="J90" s="117"/>
      <c r="K90" s="130">
        <f t="shared" si="1"/>
        <v>105000</v>
      </c>
      <c r="L90" s="204" t="s">
        <v>2558</v>
      </c>
    </row>
    <row r="91" spans="1:12" hidden="1" x14ac:dyDescent="0.35">
      <c r="A91" s="23">
        <v>22021006</v>
      </c>
      <c r="B91" s="436" t="s">
        <v>2893</v>
      </c>
      <c r="C91" s="23">
        <v>70133</v>
      </c>
      <c r="D91" s="24">
        <v>0</v>
      </c>
      <c r="E91" s="25">
        <v>2101</v>
      </c>
      <c r="F91" s="23">
        <v>10721300</v>
      </c>
      <c r="G91" s="26" t="s">
        <v>190</v>
      </c>
      <c r="H91" s="101">
        <v>5346</v>
      </c>
      <c r="I91" s="255"/>
      <c r="J91" s="106"/>
      <c r="K91" s="99">
        <f t="shared" si="1"/>
        <v>5346</v>
      </c>
      <c r="L91" s="199"/>
    </row>
    <row r="92" spans="1:12" hidden="1" x14ac:dyDescent="0.35">
      <c r="A92" s="23">
        <v>22021006</v>
      </c>
      <c r="B92" s="436" t="s">
        <v>2893</v>
      </c>
      <c r="C92" s="23">
        <v>70133</v>
      </c>
      <c r="D92" s="24">
        <v>0</v>
      </c>
      <c r="E92" s="25">
        <v>2101</v>
      </c>
      <c r="F92" s="23">
        <v>10721300</v>
      </c>
      <c r="G92" s="26" t="s">
        <v>190</v>
      </c>
      <c r="H92" s="101">
        <v>2300000</v>
      </c>
      <c r="I92" s="255">
        <v>21000</v>
      </c>
      <c r="J92" s="115">
        <v>-1800000</v>
      </c>
      <c r="K92" s="114">
        <f t="shared" si="1"/>
        <v>500000</v>
      </c>
      <c r="L92" s="199"/>
    </row>
    <row r="93" spans="1:12" hidden="1" x14ac:dyDescent="0.35">
      <c r="A93" s="23">
        <v>22021006</v>
      </c>
      <c r="B93" s="436" t="s">
        <v>2893</v>
      </c>
      <c r="C93" s="23">
        <v>70131</v>
      </c>
      <c r="D93" s="24">
        <v>0</v>
      </c>
      <c r="E93" s="25">
        <v>2101</v>
      </c>
      <c r="F93" s="23">
        <v>10721300</v>
      </c>
      <c r="G93" s="26" t="s">
        <v>190</v>
      </c>
      <c r="H93" s="101">
        <v>50400</v>
      </c>
      <c r="I93" s="255">
        <v>18000</v>
      </c>
      <c r="J93" s="101">
        <v>50000</v>
      </c>
      <c r="K93" s="99">
        <f t="shared" si="1"/>
        <v>100400</v>
      </c>
      <c r="L93" s="199"/>
    </row>
    <row r="94" spans="1:12" hidden="1" x14ac:dyDescent="0.35">
      <c r="A94" s="23">
        <v>22021006</v>
      </c>
      <c r="B94" s="436" t="s">
        <v>2893</v>
      </c>
      <c r="C94" s="23">
        <v>70133</v>
      </c>
      <c r="D94" s="24">
        <v>0</v>
      </c>
      <c r="E94" s="23">
        <v>2101</v>
      </c>
      <c r="F94" s="23">
        <v>10721300</v>
      </c>
      <c r="G94" s="26" t="s">
        <v>190</v>
      </c>
      <c r="H94" s="101">
        <v>10291</v>
      </c>
      <c r="I94" s="255">
        <v>0</v>
      </c>
      <c r="J94" s="106"/>
      <c r="K94" s="99">
        <f t="shared" si="1"/>
        <v>10291</v>
      </c>
      <c r="L94" s="199"/>
    </row>
    <row r="95" spans="1:12" hidden="1" x14ac:dyDescent="0.35">
      <c r="A95" s="23">
        <v>22021006</v>
      </c>
      <c r="B95" s="436" t="s">
        <v>2893</v>
      </c>
      <c r="C95" s="23">
        <v>70131</v>
      </c>
      <c r="D95" s="24">
        <v>0</v>
      </c>
      <c r="E95" s="25">
        <v>2101</v>
      </c>
      <c r="F95" s="23">
        <v>10721300</v>
      </c>
      <c r="G95" s="26" t="s">
        <v>190</v>
      </c>
      <c r="H95" s="101">
        <v>13365</v>
      </c>
      <c r="I95" s="255">
        <v>8792.15</v>
      </c>
      <c r="J95" s="106"/>
      <c r="K95" s="99">
        <f t="shared" si="1"/>
        <v>13365</v>
      </c>
      <c r="L95" s="199"/>
    </row>
    <row r="96" spans="1:12" hidden="1" x14ac:dyDescent="0.35">
      <c r="A96" s="23">
        <v>22021004</v>
      </c>
      <c r="B96" s="436" t="s">
        <v>2893</v>
      </c>
      <c r="C96" s="23">
        <v>70131</v>
      </c>
      <c r="D96" s="24">
        <v>0</v>
      </c>
      <c r="E96" s="25">
        <v>2101</v>
      </c>
      <c r="F96" s="23">
        <v>10721300</v>
      </c>
      <c r="G96" s="26" t="s">
        <v>225</v>
      </c>
      <c r="H96" s="67">
        <v>625000</v>
      </c>
      <c r="I96" s="224"/>
      <c r="J96" s="68"/>
      <c r="K96" s="70">
        <f t="shared" si="1"/>
        <v>625000</v>
      </c>
      <c r="L96" s="199"/>
    </row>
    <row r="97" spans="1:12" hidden="1" x14ac:dyDescent="0.35">
      <c r="A97" s="23">
        <v>22021004</v>
      </c>
      <c r="B97" s="436" t="s">
        <v>2893</v>
      </c>
      <c r="C97" s="23">
        <v>70131</v>
      </c>
      <c r="D97" s="24">
        <v>0</v>
      </c>
      <c r="E97" s="25">
        <v>2101</v>
      </c>
      <c r="F97" s="23">
        <v>10721300</v>
      </c>
      <c r="G97" s="26" t="s">
        <v>174</v>
      </c>
      <c r="H97" s="67">
        <v>630000</v>
      </c>
      <c r="I97" s="224">
        <v>369350</v>
      </c>
      <c r="J97" s="67"/>
      <c r="K97" s="70">
        <f t="shared" si="1"/>
        <v>630000</v>
      </c>
      <c r="L97" s="199"/>
    </row>
    <row r="98" spans="1:12" hidden="1" x14ac:dyDescent="0.35">
      <c r="A98" s="23">
        <v>22021004</v>
      </c>
      <c r="B98" s="436" t="s">
        <v>2893</v>
      </c>
      <c r="C98" s="23">
        <v>70133</v>
      </c>
      <c r="D98" s="24">
        <v>0</v>
      </c>
      <c r="E98" s="25">
        <v>2101</v>
      </c>
      <c r="F98" s="23">
        <v>10721300</v>
      </c>
      <c r="G98" s="26" t="s">
        <v>174</v>
      </c>
      <c r="H98" s="67">
        <v>630000</v>
      </c>
      <c r="I98" s="224"/>
      <c r="J98" s="67"/>
      <c r="K98" s="70">
        <f t="shared" si="1"/>
        <v>630000</v>
      </c>
      <c r="L98" s="199"/>
    </row>
    <row r="99" spans="1:12" hidden="1" x14ac:dyDescent="0.35">
      <c r="A99" s="23">
        <v>22021004</v>
      </c>
      <c r="B99" s="436" t="s">
        <v>2893</v>
      </c>
      <c r="C99" s="23">
        <v>70133</v>
      </c>
      <c r="D99" s="24">
        <v>0</v>
      </c>
      <c r="E99" s="25">
        <v>2101</v>
      </c>
      <c r="F99" s="23">
        <v>10721300</v>
      </c>
      <c r="G99" s="26" t="s">
        <v>174</v>
      </c>
      <c r="H99" s="67">
        <v>201075</v>
      </c>
      <c r="I99" s="224">
        <v>97760</v>
      </c>
      <c r="J99" s="67"/>
      <c r="K99" s="70">
        <f t="shared" si="1"/>
        <v>201075</v>
      </c>
      <c r="L99" s="199"/>
    </row>
    <row r="100" spans="1:12" hidden="1" x14ac:dyDescent="0.35">
      <c r="A100" s="23">
        <v>22021004</v>
      </c>
      <c r="B100" s="436" t="s">
        <v>2893</v>
      </c>
      <c r="C100" s="23">
        <v>70131</v>
      </c>
      <c r="D100" s="24">
        <v>0</v>
      </c>
      <c r="E100" s="25">
        <v>2101</v>
      </c>
      <c r="F100" s="23">
        <v>10721300</v>
      </c>
      <c r="G100" s="26" t="s">
        <v>174</v>
      </c>
      <c r="H100" s="67">
        <v>308000</v>
      </c>
      <c r="I100" s="224">
        <v>163000</v>
      </c>
      <c r="J100" s="68">
        <v>192000</v>
      </c>
      <c r="K100" s="70">
        <f t="shared" si="1"/>
        <v>500000</v>
      </c>
      <c r="L100" s="200"/>
    </row>
    <row r="101" spans="1:12" hidden="1" x14ac:dyDescent="0.35">
      <c r="A101" s="23">
        <v>22021004</v>
      </c>
      <c r="B101" s="436" t="s">
        <v>2893</v>
      </c>
      <c r="C101" s="23">
        <v>70133</v>
      </c>
      <c r="D101" s="24">
        <v>0</v>
      </c>
      <c r="E101" s="25">
        <v>2101</v>
      </c>
      <c r="F101" s="23">
        <v>10721300</v>
      </c>
      <c r="G101" s="26" t="s">
        <v>174</v>
      </c>
      <c r="H101" s="27">
        <v>315000</v>
      </c>
      <c r="I101" s="215"/>
      <c r="J101" s="27">
        <v>2185000</v>
      </c>
      <c r="K101" s="44">
        <f t="shared" si="1"/>
        <v>2500000</v>
      </c>
      <c r="L101" s="199"/>
    </row>
    <row r="102" spans="1:12" hidden="1" x14ac:dyDescent="0.35">
      <c r="A102" s="23">
        <v>22021004</v>
      </c>
      <c r="B102" s="436" t="s">
        <v>2893</v>
      </c>
      <c r="C102" s="23">
        <v>70133</v>
      </c>
      <c r="D102" s="24">
        <v>0</v>
      </c>
      <c r="E102" s="25">
        <v>2101</v>
      </c>
      <c r="F102" s="23">
        <v>10721300</v>
      </c>
      <c r="G102" s="26" t="s">
        <v>174</v>
      </c>
      <c r="H102" s="101">
        <v>3450573</v>
      </c>
      <c r="I102" s="255">
        <v>4916100</v>
      </c>
      <c r="J102" s="101"/>
      <c r="K102" s="99">
        <f t="shared" si="1"/>
        <v>3450573</v>
      </c>
      <c r="L102" s="200"/>
    </row>
    <row r="103" spans="1:12" hidden="1" x14ac:dyDescent="0.35">
      <c r="A103" s="34">
        <v>22021004</v>
      </c>
      <c r="B103" s="436" t="s">
        <v>2893</v>
      </c>
      <c r="C103" s="34">
        <v>70133</v>
      </c>
      <c r="D103" s="35">
        <v>0</v>
      </c>
      <c r="E103" s="36">
        <v>2101</v>
      </c>
      <c r="F103" s="34">
        <v>10721300</v>
      </c>
      <c r="G103" s="37" t="s">
        <v>174</v>
      </c>
      <c r="H103" s="99">
        <v>1250000</v>
      </c>
      <c r="I103" s="254">
        <v>217500</v>
      </c>
      <c r="J103" s="114"/>
      <c r="K103" s="99">
        <f t="shared" si="1"/>
        <v>1250000</v>
      </c>
      <c r="L103" s="198"/>
    </row>
    <row r="104" spans="1:12" hidden="1" x14ac:dyDescent="0.35">
      <c r="A104" s="23">
        <v>22021004</v>
      </c>
      <c r="B104" s="436" t="s">
        <v>2893</v>
      </c>
      <c r="C104" s="23">
        <v>70131</v>
      </c>
      <c r="D104" s="24">
        <v>0</v>
      </c>
      <c r="E104" s="25">
        <v>2101</v>
      </c>
      <c r="F104" s="23">
        <v>10721300</v>
      </c>
      <c r="G104" s="26" t="s">
        <v>225</v>
      </c>
      <c r="H104" s="101">
        <v>250000</v>
      </c>
      <c r="I104" s="255">
        <v>366730</v>
      </c>
      <c r="J104" s="106">
        <v>250000</v>
      </c>
      <c r="K104" s="101">
        <f t="shared" si="1"/>
        <v>500000</v>
      </c>
      <c r="L104" s="199"/>
    </row>
    <row r="105" spans="1:12" hidden="1" x14ac:dyDescent="0.35">
      <c r="A105" s="23">
        <v>22021004</v>
      </c>
      <c r="B105" s="436" t="s">
        <v>2893</v>
      </c>
      <c r="C105" s="23">
        <v>70133</v>
      </c>
      <c r="D105" s="24">
        <v>0</v>
      </c>
      <c r="E105" s="25">
        <v>2101</v>
      </c>
      <c r="F105" s="23">
        <v>10721300</v>
      </c>
      <c r="G105" s="26" t="s">
        <v>225</v>
      </c>
      <c r="H105" s="101">
        <v>1740942</v>
      </c>
      <c r="I105" s="255">
        <v>0</v>
      </c>
      <c r="J105" s="101"/>
      <c r="K105" s="101">
        <f t="shared" si="1"/>
        <v>1740942</v>
      </c>
      <c r="L105" s="200"/>
    </row>
    <row r="106" spans="1:12" x14ac:dyDescent="0.35">
      <c r="A106" s="54">
        <v>22021004</v>
      </c>
      <c r="B106" s="436" t="s">
        <v>2893</v>
      </c>
      <c r="C106" s="54">
        <v>70131</v>
      </c>
      <c r="D106" s="55">
        <v>0</v>
      </c>
      <c r="E106" s="56">
        <v>2101</v>
      </c>
      <c r="F106" s="54">
        <v>10721300</v>
      </c>
      <c r="G106" s="57" t="s">
        <v>174</v>
      </c>
      <c r="H106" s="58">
        <v>5000000</v>
      </c>
      <c r="I106" s="221">
        <v>100000</v>
      </c>
      <c r="J106" s="87"/>
      <c r="K106" s="58">
        <f t="shared" si="1"/>
        <v>5000000</v>
      </c>
      <c r="L106" s="204" t="s">
        <v>2555</v>
      </c>
    </row>
    <row r="107" spans="1:12" x14ac:dyDescent="0.35">
      <c r="A107" s="54">
        <v>22021004</v>
      </c>
      <c r="B107" s="436" t="s">
        <v>2893</v>
      </c>
      <c r="C107" s="54">
        <v>70133</v>
      </c>
      <c r="D107" s="55">
        <v>0</v>
      </c>
      <c r="E107" s="54">
        <v>2101</v>
      </c>
      <c r="F107" s="54">
        <v>10721300</v>
      </c>
      <c r="G107" s="57" t="s">
        <v>225</v>
      </c>
      <c r="H107" s="117">
        <v>6090</v>
      </c>
      <c r="I107" s="263">
        <v>0</v>
      </c>
      <c r="J107" s="117"/>
      <c r="K107" s="117">
        <f t="shared" si="1"/>
        <v>6090</v>
      </c>
      <c r="L107" s="204" t="s">
        <v>2556</v>
      </c>
    </row>
    <row r="108" spans="1:12" x14ac:dyDescent="0.35">
      <c r="A108" s="54">
        <v>22021004</v>
      </c>
      <c r="B108" s="436" t="s">
        <v>2893</v>
      </c>
      <c r="C108" s="54">
        <v>70133</v>
      </c>
      <c r="D108" s="55">
        <v>0</v>
      </c>
      <c r="E108" s="56">
        <v>2101</v>
      </c>
      <c r="F108" s="54">
        <v>10721300</v>
      </c>
      <c r="G108" s="57" t="s">
        <v>225</v>
      </c>
      <c r="H108" s="58">
        <v>21672000</v>
      </c>
      <c r="I108" s="221"/>
      <c r="J108" s="58"/>
      <c r="K108" s="58">
        <f t="shared" si="1"/>
        <v>21672000</v>
      </c>
      <c r="L108" s="204" t="s">
        <v>2557</v>
      </c>
    </row>
    <row r="109" spans="1:12" x14ac:dyDescent="0.35">
      <c r="A109" s="54">
        <v>22021004</v>
      </c>
      <c r="B109" s="436" t="s">
        <v>2893</v>
      </c>
      <c r="C109" s="54">
        <v>70131</v>
      </c>
      <c r="D109" s="55">
        <v>0</v>
      </c>
      <c r="E109" s="56">
        <v>2101</v>
      </c>
      <c r="F109" s="54">
        <v>10721300</v>
      </c>
      <c r="G109" s="57" t="s">
        <v>974</v>
      </c>
      <c r="H109" s="117">
        <v>170100</v>
      </c>
      <c r="I109" s="263"/>
      <c r="J109" s="117"/>
      <c r="K109" s="117">
        <f t="shared" si="1"/>
        <v>170100</v>
      </c>
      <c r="L109" s="204" t="s">
        <v>2558</v>
      </c>
    </row>
    <row r="110" spans="1:12" hidden="1" x14ac:dyDescent="0.35">
      <c r="A110" s="23">
        <v>22021004</v>
      </c>
      <c r="B110" s="436" t="s">
        <v>2893</v>
      </c>
      <c r="C110" s="23">
        <v>70133</v>
      </c>
      <c r="D110" s="24">
        <v>0</v>
      </c>
      <c r="E110" s="25">
        <v>2101</v>
      </c>
      <c r="F110" s="23">
        <v>10721300</v>
      </c>
      <c r="G110" s="26" t="s">
        <v>976</v>
      </c>
      <c r="H110" s="101">
        <v>241500</v>
      </c>
      <c r="I110" s="255">
        <v>15000</v>
      </c>
      <c r="J110" s="108">
        <v>-100000</v>
      </c>
      <c r="K110" s="101">
        <f t="shared" si="1"/>
        <v>141500</v>
      </c>
      <c r="L110" s="199"/>
    </row>
    <row r="111" spans="1:12" hidden="1" x14ac:dyDescent="0.35">
      <c r="A111" s="23">
        <v>22021004</v>
      </c>
      <c r="B111" s="436" t="s">
        <v>2893</v>
      </c>
      <c r="C111" s="23">
        <v>70133</v>
      </c>
      <c r="D111" s="24">
        <v>0</v>
      </c>
      <c r="E111" s="25">
        <v>2101</v>
      </c>
      <c r="F111" s="23">
        <v>10721300</v>
      </c>
      <c r="G111" s="26" t="s">
        <v>174</v>
      </c>
      <c r="H111" s="101">
        <v>2084940</v>
      </c>
      <c r="I111" s="255">
        <v>2200000</v>
      </c>
      <c r="J111" s="106">
        <v>1000000</v>
      </c>
      <c r="K111" s="106">
        <f t="shared" si="1"/>
        <v>3084940</v>
      </c>
      <c r="L111" s="199"/>
    </row>
    <row r="112" spans="1:12" hidden="1" x14ac:dyDescent="0.35">
      <c r="A112" s="23">
        <v>22021004</v>
      </c>
      <c r="B112" s="436" t="s">
        <v>2893</v>
      </c>
      <c r="C112" s="23">
        <v>70131</v>
      </c>
      <c r="D112" s="24">
        <v>0</v>
      </c>
      <c r="E112" s="25">
        <v>2101</v>
      </c>
      <c r="F112" s="23">
        <v>10721300</v>
      </c>
      <c r="G112" s="26" t="s">
        <v>174</v>
      </c>
      <c r="H112" s="101">
        <v>2043300</v>
      </c>
      <c r="I112" s="255">
        <v>0</v>
      </c>
      <c r="J112" s="101"/>
      <c r="K112" s="101">
        <f t="shared" si="1"/>
        <v>2043300</v>
      </c>
      <c r="L112" s="199"/>
    </row>
    <row r="113" spans="1:23" hidden="1" x14ac:dyDescent="0.35">
      <c r="A113" s="23">
        <v>22021004</v>
      </c>
      <c r="B113" s="436" t="s">
        <v>2893</v>
      </c>
      <c r="C113" s="23">
        <v>70133</v>
      </c>
      <c r="D113" s="24">
        <v>0</v>
      </c>
      <c r="E113" s="23">
        <v>2101</v>
      </c>
      <c r="F113" s="23">
        <v>10721300</v>
      </c>
      <c r="G113" s="26" t="s">
        <v>174</v>
      </c>
      <c r="H113" s="101">
        <v>154000</v>
      </c>
      <c r="I113" s="255">
        <v>0</v>
      </c>
      <c r="J113" s="106"/>
      <c r="K113" s="101">
        <f t="shared" si="1"/>
        <v>154000</v>
      </c>
      <c r="L113" s="199"/>
    </row>
    <row r="114" spans="1:23" hidden="1" x14ac:dyDescent="0.35">
      <c r="A114" s="23">
        <v>22021003</v>
      </c>
      <c r="B114" s="436" t="s">
        <v>2893</v>
      </c>
      <c r="C114" s="23">
        <v>70131</v>
      </c>
      <c r="D114" s="24">
        <v>0</v>
      </c>
      <c r="E114" s="25">
        <v>2101</v>
      </c>
      <c r="F114" s="23">
        <v>10721300</v>
      </c>
      <c r="G114" s="26" t="s">
        <v>482</v>
      </c>
      <c r="H114" s="67">
        <v>150000</v>
      </c>
      <c r="I114" s="224">
        <v>10550</v>
      </c>
      <c r="J114" s="68">
        <v>350000</v>
      </c>
      <c r="K114" s="67">
        <f t="shared" si="1"/>
        <v>500000</v>
      </c>
      <c r="L114" s="199"/>
    </row>
    <row r="115" spans="1:23" ht="51" hidden="1" x14ac:dyDescent="0.35">
      <c r="A115" s="23">
        <v>22021003</v>
      </c>
      <c r="B115" s="436" t="s">
        <v>2893</v>
      </c>
      <c r="C115" s="23">
        <v>70131</v>
      </c>
      <c r="D115" s="24">
        <v>0</v>
      </c>
      <c r="E115" s="25">
        <v>2101</v>
      </c>
      <c r="F115" s="23">
        <v>10721300</v>
      </c>
      <c r="G115" s="26" t="s">
        <v>483</v>
      </c>
      <c r="H115" s="67">
        <v>150000</v>
      </c>
      <c r="I115" s="224"/>
      <c r="J115" s="68"/>
      <c r="K115" s="67">
        <f t="shared" si="1"/>
        <v>150000</v>
      </c>
      <c r="L115" s="199"/>
    </row>
    <row r="116" spans="1:23" ht="51" hidden="1" x14ac:dyDescent="0.35">
      <c r="A116" s="23">
        <v>22021003</v>
      </c>
      <c r="B116" s="436" t="s">
        <v>2893</v>
      </c>
      <c r="C116" s="23">
        <v>70131</v>
      </c>
      <c r="D116" s="24">
        <v>0</v>
      </c>
      <c r="E116" s="25">
        <v>2101</v>
      </c>
      <c r="F116" s="23">
        <v>10721300</v>
      </c>
      <c r="G116" s="26" t="s">
        <v>484</v>
      </c>
      <c r="H116" s="67">
        <v>150000</v>
      </c>
      <c r="I116" s="224"/>
      <c r="J116" s="68"/>
      <c r="K116" s="67">
        <f t="shared" si="1"/>
        <v>150000</v>
      </c>
      <c r="L116" s="199"/>
    </row>
    <row r="117" spans="1:23" ht="51" hidden="1" x14ac:dyDescent="0.35">
      <c r="A117" s="23">
        <v>22021003</v>
      </c>
      <c r="B117" s="436" t="s">
        <v>2893</v>
      </c>
      <c r="C117" s="23">
        <v>70131</v>
      </c>
      <c r="D117" s="24">
        <v>0</v>
      </c>
      <c r="E117" s="25">
        <v>2101</v>
      </c>
      <c r="F117" s="23">
        <v>10721300</v>
      </c>
      <c r="G117" s="26" t="s">
        <v>485</v>
      </c>
      <c r="H117" s="67">
        <v>150000</v>
      </c>
      <c r="I117" s="224"/>
      <c r="J117" s="68"/>
      <c r="K117" s="67">
        <f t="shared" si="1"/>
        <v>150000</v>
      </c>
      <c r="L117" s="199"/>
    </row>
    <row r="118" spans="1:23" hidden="1" x14ac:dyDescent="0.35">
      <c r="A118" s="23">
        <v>22021003</v>
      </c>
      <c r="B118" s="436" t="s">
        <v>2893</v>
      </c>
      <c r="C118" s="23">
        <v>70133</v>
      </c>
      <c r="D118" s="24">
        <v>0</v>
      </c>
      <c r="E118" s="25">
        <v>2101</v>
      </c>
      <c r="F118" s="23">
        <v>10721300</v>
      </c>
      <c r="G118" s="26" t="s">
        <v>173</v>
      </c>
      <c r="H118" s="67">
        <v>7528080</v>
      </c>
      <c r="I118" s="224">
        <v>975000</v>
      </c>
      <c r="J118" s="67"/>
      <c r="K118" s="67">
        <f t="shared" si="1"/>
        <v>7528080</v>
      </c>
      <c r="L118" s="199"/>
    </row>
    <row r="119" spans="1:23" hidden="1" x14ac:dyDescent="0.35">
      <c r="A119" s="34">
        <v>22021003</v>
      </c>
      <c r="B119" s="436" t="s">
        <v>2893</v>
      </c>
      <c r="C119" s="34">
        <v>70133</v>
      </c>
      <c r="D119" s="35">
        <v>0</v>
      </c>
      <c r="E119" s="36">
        <v>2101</v>
      </c>
      <c r="F119" s="34">
        <v>10721300</v>
      </c>
      <c r="G119" s="37" t="s">
        <v>173</v>
      </c>
      <c r="H119" s="70">
        <v>468720</v>
      </c>
      <c r="I119" s="223">
        <v>97250</v>
      </c>
      <c r="J119" s="70">
        <v>0.449999999254942</v>
      </c>
      <c r="K119" s="70">
        <f t="shared" si="1"/>
        <v>468720.44999999925</v>
      </c>
      <c r="L119" s="198"/>
    </row>
    <row r="120" spans="1:23" hidden="1" x14ac:dyDescent="0.35">
      <c r="A120" s="23">
        <v>22021003</v>
      </c>
      <c r="B120" s="436" t="s">
        <v>2893</v>
      </c>
      <c r="C120" s="23">
        <v>70131</v>
      </c>
      <c r="D120" s="24">
        <v>0</v>
      </c>
      <c r="E120" s="25">
        <v>2101</v>
      </c>
      <c r="F120" s="23">
        <v>10721300</v>
      </c>
      <c r="G120" s="26" t="s">
        <v>173</v>
      </c>
      <c r="H120" s="67">
        <v>1500000</v>
      </c>
      <c r="I120" s="224">
        <v>740000</v>
      </c>
      <c r="J120" s="68"/>
      <c r="K120" s="70">
        <f t="shared" si="1"/>
        <v>1500000</v>
      </c>
      <c r="L120" s="200"/>
    </row>
    <row r="121" spans="1:23" hidden="1" x14ac:dyDescent="0.35">
      <c r="A121" s="23">
        <v>22021003</v>
      </c>
      <c r="B121" s="436" t="s">
        <v>2893</v>
      </c>
      <c r="C121" s="23">
        <v>70133</v>
      </c>
      <c r="D121" s="24">
        <v>0</v>
      </c>
      <c r="E121" s="25">
        <v>2101</v>
      </c>
      <c r="F121" s="23">
        <v>10721300</v>
      </c>
      <c r="G121" s="26" t="s">
        <v>173</v>
      </c>
      <c r="H121" s="27">
        <v>3238200</v>
      </c>
      <c r="I121" s="215">
        <v>185000</v>
      </c>
      <c r="J121" s="27">
        <v>1761800</v>
      </c>
      <c r="K121" s="44">
        <f t="shared" si="1"/>
        <v>5000000</v>
      </c>
      <c r="L121" s="199"/>
    </row>
    <row r="122" spans="1:23" hidden="1" x14ac:dyDescent="0.35">
      <c r="A122" s="23">
        <v>22021003</v>
      </c>
      <c r="B122" s="436" t="s">
        <v>2893</v>
      </c>
      <c r="C122" s="23">
        <v>70133</v>
      </c>
      <c r="D122" s="24">
        <v>0</v>
      </c>
      <c r="E122" s="25">
        <v>2101</v>
      </c>
      <c r="F122" s="23">
        <v>10721300</v>
      </c>
      <c r="G122" s="26" t="s">
        <v>173</v>
      </c>
      <c r="H122" s="101">
        <v>12880734.300000001</v>
      </c>
      <c r="I122" s="255">
        <v>4683479</v>
      </c>
      <c r="J122" s="101"/>
      <c r="K122" s="99">
        <f t="shared" si="1"/>
        <v>12880734.300000001</v>
      </c>
      <c r="L122" s="200"/>
    </row>
    <row r="123" spans="1:23" hidden="1" x14ac:dyDescent="0.35">
      <c r="A123" s="23">
        <v>22021003</v>
      </c>
      <c r="B123" s="436" t="s">
        <v>2893</v>
      </c>
      <c r="C123" s="23">
        <v>70133</v>
      </c>
      <c r="D123" s="24">
        <v>0</v>
      </c>
      <c r="E123" s="25">
        <v>2101</v>
      </c>
      <c r="F123" s="23">
        <v>10721300</v>
      </c>
      <c r="G123" s="26" t="s">
        <v>173</v>
      </c>
      <c r="H123" s="101">
        <v>228900</v>
      </c>
      <c r="I123" s="255">
        <v>225000</v>
      </c>
      <c r="J123" s="101">
        <v>771100</v>
      </c>
      <c r="K123" s="99">
        <f t="shared" si="1"/>
        <v>1000000</v>
      </c>
      <c r="L123" s="199"/>
    </row>
    <row r="124" spans="1:23" hidden="1" x14ac:dyDescent="0.35">
      <c r="A124" s="23">
        <v>22021003</v>
      </c>
      <c r="B124" s="436" t="s">
        <v>2893</v>
      </c>
      <c r="C124" s="23">
        <v>70131</v>
      </c>
      <c r="D124" s="24">
        <v>0</v>
      </c>
      <c r="E124" s="25">
        <v>2101</v>
      </c>
      <c r="F124" s="23">
        <v>10721300</v>
      </c>
      <c r="G124" s="26" t="s">
        <v>173</v>
      </c>
      <c r="H124" s="101">
        <v>829500</v>
      </c>
      <c r="I124" s="255">
        <v>175789</v>
      </c>
      <c r="J124" s="101"/>
      <c r="K124" s="99">
        <f t="shared" si="1"/>
        <v>829500</v>
      </c>
      <c r="L124" s="199"/>
    </row>
    <row r="125" spans="1:23" hidden="1" x14ac:dyDescent="0.35">
      <c r="A125" s="23">
        <v>22021003</v>
      </c>
      <c r="B125" s="436" t="s">
        <v>2893</v>
      </c>
      <c r="C125" s="23">
        <v>70133</v>
      </c>
      <c r="D125" s="24">
        <v>0</v>
      </c>
      <c r="E125" s="25">
        <v>2101</v>
      </c>
      <c r="F125" s="23">
        <v>10721300</v>
      </c>
      <c r="G125" s="26" t="s">
        <v>173</v>
      </c>
      <c r="H125" s="101">
        <v>882000</v>
      </c>
      <c r="I125" s="255">
        <v>407500</v>
      </c>
      <c r="J125" s="101"/>
      <c r="K125" s="99">
        <f t="shared" si="1"/>
        <v>882000</v>
      </c>
      <c r="L125" s="200"/>
    </row>
    <row r="126" spans="1:23" x14ac:dyDescent="0.35">
      <c r="A126" s="54">
        <v>22021003</v>
      </c>
      <c r="B126" s="436" t="s">
        <v>2893</v>
      </c>
      <c r="C126" s="54">
        <v>70131</v>
      </c>
      <c r="D126" s="55">
        <v>0</v>
      </c>
      <c r="E126" s="56">
        <v>2101</v>
      </c>
      <c r="F126" s="54">
        <v>10721300</v>
      </c>
      <c r="G126" s="57" t="s">
        <v>173</v>
      </c>
      <c r="H126" s="58">
        <v>630000</v>
      </c>
      <c r="I126" s="221">
        <v>2592000</v>
      </c>
      <c r="J126" s="58">
        <v>4000000</v>
      </c>
      <c r="K126" s="81">
        <f t="shared" si="1"/>
        <v>4630000</v>
      </c>
      <c r="L126" s="204" t="s">
        <v>2555</v>
      </c>
    </row>
    <row r="127" spans="1:23" s="5" customFormat="1" x14ac:dyDescent="0.35">
      <c r="A127" s="54">
        <v>22021003</v>
      </c>
      <c r="B127" s="436" t="s">
        <v>2893</v>
      </c>
      <c r="C127" s="54">
        <v>70133</v>
      </c>
      <c r="D127" s="55">
        <v>0</v>
      </c>
      <c r="E127" s="54">
        <v>2101</v>
      </c>
      <c r="F127" s="54">
        <v>10721300</v>
      </c>
      <c r="G127" s="57" t="s">
        <v>173</v>
      </c>
      <c r="H127" s="117">
        <v>138600</v>
      </c>
      <c r="I127" s="263">
        <v>10000</v>
      </c>
      <c r="J127" s="117">
        <v>140000</v>
      </c>
      <c r="K127" s="130">
        <f t="shared" si="1"/>
        <v>278600</v>
      </c>
      <c r="L127" s="204" t="s">
        <v>2556</v>
      </c>
      <c r="M127" s="42"/>
      <c r="N127" s="42"/>
      <c r="O127" s="42"/>
      <c r="P127" s="42"/>
      <c r="Q127" s="42"/>
      <c r="R127" s="42"/>
      <c r="S127" s="42"/>
      <c r="T127" s="42"/>
      <c r="U127" s="42"/>
      <c r="V127" s="42"/>
      <c r="W127" s="42"/>
    </row>
    <row r="128" spans="1:23" s="5" customFormat="1" x14ac:dyDescent="0.35">
      <c r="A128" s="54">
        <v>22021003</v>
      </c>
      <c r="B128" s="436" t="s">
        <v>2893</v>
      </c>
      <c r="C128" s="54">
        <v>70133</v>
      </c>
      <c r="D128" s="55">
        <v>0</v>
      </c>
      <c r="E128" s="56">
        <v>2101</v>
      </c>
      <c r="F128" s="54">
        <v>10721300</v>
      </c>
      <c r="G128" s="76" t="s">
        <v>173</v>
      </c>
      <c r="H128" s="77">
        <v>476700</v>
      </c>
      <c r="I128" s="230">
        <v>635500</v>
      </c>
      <c r="J128" s="77">
        <v>10000000</v>
      </c>
      <c r="K128" s="81">
        <f t="shared" si="1"/>
        <v>10476700</v>
      </c>
      <c r="L128" s="204" t="s">
        <v>2557</v>
      </c>
      <c r="M128" s="42"/>
      <c r="N128" s="42"/>
      <c r="O128" s="42"/>
      <c r="P128" s="42"/>
      <c r="Q128" s="42"/>
      <c r="R128" s="42"/>
      <c r="S128" s="42"/>
      <c r="T128" s="42"/>
      <c r="U128" s="42"/>
      <c r="V128" s="42"/>
      <c r="W128" s="42"/>
    </row>
    <row r="129" spans="1:12" x14ac:dyDescent="0.35">
      <c r="A129" s="78">
        <v>22021003</v>
      </c>
      <c r="B129" s="436" t="s">
        <v>2893</v>
      </c>
      <c r="C129" s="78">
        <v>70131</v>
      </c>
      <c r="D129" s="137">
        <v>0</v>
      </c>
      <c r="E129" s="80">
        <v>2101</v>
      </c>
      <c r="F129" s="78">
        <v>10721300</v>
      </c>
      <c r="G129" s="129" t="s">
        <v>973</v>
      </c>
      <c r="H129" s="130">
        <v>252000</v>
      </c>
      <c r="I129" s="262"/>
      <c r="J129" s="130">
        <v>2000000</v>
      </c>
      <c r="K129" s="130">
        <f t="shared" si="1"/>
        <v>2252000</v>
      </c>
      <c r="L129" s="210" t="s">
        <v>2558</v>
      </c>
    </row>
    <row r="130" spans="1:12" hidden="1" x14ac:dyDescent="0.35">
      <c r="A130" s="23">
        <v>22021003</v>
      </c>
      <c r="B130" s="436" t="s">
        <v>2893</v>
      </c>
      <c r="C130" s="23">
        <v>70133</v>
      </c>
      <c r="D130" s="24">
        <v>0</v>
      </c>
      <c r="E130" s="25">
        <v>2101</v>
      </c>
      <c r="F130" s="23">
        <v>10721300</v>
      </c>
      <c r="G130" s="26" t="s">
        <v>173</v>
      </c>
      <c r="H130" s="106">
        <v>50000</v>
      </c>
      <c r="I130" s="260"/>
      <c r="J130" s="106"/>
      <c r="K130" s="99">
        <f t="shared" si="1"/>
        <v>50000</v>
      </c>
      <c r="L130" s="199"/>
    </row>
    <row r="131" spans="1:12" hidden="1" x14ac:dyDescent="0.35">
      <c r="A131" s="23">
        <v>22021003</v>
      </c>
      <c r="B131" s="436" t="s">
        <v>2893</v>
      </c>
      <c r="C131" s="23">
        <v>70133</v>
      </c>
      <c r="D131" s="24">
        <v>0</v>
      </c>
      <c r="E131" s="25">
        <v>2101</v>
      </c>
      <c r="F131" s="23">
        <v>10721300</v>
      </c>
      <c r="G131" s="26" t="s">
        <v>173</v>
      </c>
      <c r="H131" s="101">
        <v>9576000</v>
      </c>
      <c r="I131" s="255">
        <v>2685000</v>
      </c>
      <c r="J131" s="108">
        <v>-5079180</v>
      </c>
      <c r="K131" s="99">
        <f t="shared" ref="K131:K194" si="2">SUM(H131,J131)</f>
        <v>4496820</v>
      </c>
      <c r="L131" s="199"/>
    </row>
    <row r="132" spans="1:12" hidden="1" x14ac:dyDescent="0.35">
      <c r="A132" s="23">
        <v>22021003</v>
      </c>
      <c r="B132" s="436" t="s">
        <v>2893</v>
      </c>
      <c r="C132" s="23">
        <v>70131</v>
      </c>
      <c r="D132" s="24">
        <v>0</v>
      </c>
      <c r="E132" s="25">
        <v>2101</v>
      </c>
      <c r="F132" s="23">
        <v>10721300</v>
      </c>
      <c r="G132" s="26" t="s">
        <v>173</v>
      </c>
      <c r="H132" s="101">
        <v>369600</v>
      </c>
      <c r="I132" s="255">
        <v>0</v>
      </c>
      <c r="J132" s="101"/>
      <c r="K132" s="99">
        <f t="shared" si="2"/>
        <v>369600</v>
      </c>
      <c r="L132" s="199"/>
    </row>
    <row r="133" spans="1:12" hidden="1" x14ac:dyDescent="0.35">
      <c r="A133" s="23">
        <v>22021003</v>
      </c>
      <c r="B133" s="436" t="s">
        <v>2893</v>
      </c>
      <c r="C133" s="23">
        <v>70133</v>
      </c>
      <c r="D133" s="24">
        <v>0</v>
      </c>
      <c r="E133" s="23">
        <v>2101</v>
      </c>
      <c r="F133" s="23">
        <v>10721300</v>
      </c>
      <c r="G133" s="26" t="s">
        <v>173</v>
      </c>
      <c r="H133" s="101">
        <v>63000</v>
      </c>
      <c r="I133" s="255">
        <v>0</v>
      </c>
      <c r="J133" s="101"/>
      <c r="K133" s="99">
        <f t="shared" si="2"/>
        <v>63000</v>
      </c>
      <c r="L133" s="199"/>
    </row>
    <row r="134" spans="1:12" hidden="1" x14ac:dyDescent="0.35">
      <c r="A134" s="23">
        <v>22021003</v>
      </c>
      <c r="B134" s="436" t="s">
        <v>2893</v>
      </c>
      <c r="C134" s="23">
        <v>70131</v>
      </c>
      <c r="D134" s="24">
        <v>0</v>
      </c>
      <c r="E134" s="25">
        <v>2101</v>
      </c>
      <c r="F134" s="23">
        <v>10721300</v>
      </c>
      <c r="G134" s="26" t="s">
        <v>173</v>
      </c>
      <c r="H134" s="101">
        <v>14992530</v>
      </c>
      <c r="I134" s="255">
        <v>6355000</v>
      </c>
      <c r="J134" s="101"/>
      <c r="K134" s="99">
        <f t="shared" si="2"/>
        <v>14992530</v>
      </c>
      <c r="L134" s="199"/>
    </row>
    <row r="135" spans="1:12" hidden="1" x14ac:dyDescent="0.35">
      <c r="A135" s="23">
        <v>22021002</v>
      </c>
      <c r="B135" s="436" t="s">
        <v>2893</v>
      </c>
      <c r="C135" s="23">
        <v>70131</v>
      </c>
      <c r="D135" s="24">
        <v>0</v>
      </c>
      <c r="E135" s="25">
        <v>2101</v>
      </c>
      <c r="F135" s="23">
        <v>10721300</v>
      </c>
      <c r="G135" s="26" t="s">
        <v>189</v>
      </c>
      <c r="H135" s="67">
        <v>1100000</v>
      </c>
      <c r="I135" s="224"/>
      <c r="J135" s="68"/>
      <c r="K135" s="70">
        <f t="shared" si="2"/>
        <v>1100000</v>
      </c>
      <c r="L135" s="199"/>
    </row>
    <row r="136" spans="1:12" hidden="1" x14ac:dyDescent="0.35">
      <c r="A136" s="23">
        <v>22021002</v>
      </c>
      <c r="B136" s="436" t="s">
        <v>2893</v>
      </c>
      <c r="C136" s="23">
        <v>70133</v>
      </c>
      <c r="D136" s="24">
        <v>0</v>
      </c>
      <c r="E136" s="25">
        <v>2101</v>
      </c>
      <c r="F136" s="23">
        <v>10721300</v>
      </c>
      <c r="G136" s="26" t="s">
        <v>189</v>
      </c>
      <c r="H136" s="67">
        <v>16826250</v>
      </c>
      <c r="I136" s="224">
        <v>2330000</v>
      </c>
      <c r="J136" s="67"/>
      <c r="K136" s="70">
        <f t="shared" si="2"/>
        <v>16826250</v>
      </c>
      <c r="L136" s="199"/>
    </row>
    <row r="137" spans="1:12" hidden="1" x14ac:dyDescent="0.35">
      <c r="A137" s="23">
        <v>22021002</v>
      </c>
      <c r="B137" s="436" t="s">
        <v>2893</v>
      </c>
      <c r="C137" s="23">
        <v>70133</v>
      </c>
      <c r="D137" s="24">
        <v>0</v>
      </c>
      <c r="E137" s="25">
        <v>2101</v>
      </c>
      <c r="F137" s="23">
        <v>10721300</v>
      </c>
      <c r="G137" s="26" t="s">
        <v>189</v>
      </c>
      <c r="H137" s="67">
        <v>6251490</v>
      </c>
      <c r="I137" s="224">
        <v>575000</v>
      </c>
      <c r="J137" s="67"/>
      <c r="K137" s="70">
        <f t="shared" si="2"/>
        <v>6251490</v>
      </c>
      <c r="L137" s="199"/>
    </row>
    <row r="138" spans="1:12" hidden="1" x14ac:dyDescent="0.35">
      <c r="A138" s="23">
        <v>22021002</v>
      </c>
      <c r="B138" s="436" t="s">
        <v>2893</v>
      </c>
      <c r="C138" s="23">
        <v>70131</v>
      </c>
      <c r="D138" s="24">
        <v>0</v>
      </c>
      <c r="E138" s="25">
        <v>2101</v>
      </c>
      <c r="F138" s="23">
        <v>10721300</v>
      </c>
      <c r="G138" s="26" t="s">
        <v>189</v>
      </c>
      <c r="H138" s="67">
        <v>4650120.5</v>
      </c>
      <c r="I138" s="224">
        <v>8217533.3300000001</v>
      </c>
      <c r="J138" s="68">
        <v>5349879</v>
      </c>
      <c r="K138" s="70">
        <f t="shared" si="2"/>
        <v>9999999.5</v>
      </c>
      <c r="L138" s="200"/>
    </row>
    <row r="139" spans="1:12" hidden="1" x14ac:dyDescent="0.35">
      <c r="A139" s="23">
        <v>22021002</v>
      </c>
      <c r="B139" s="436" t="s">
        <v>2893</v>
      </c>
      <c r="C139" s="23">
        <v>70133</v>
      </c>
      <c r="D139" s="24">
        <v>0</v>
      </c>
      <c r="E139" s="25">
        <v>2101</v>
      </c>
      <c r="F139" s="23">
        <v>10721300</v>
      </c>
      <c r="G139" s="26" t="s">
        <v>189</v>
      </c>
      <c r="H139" s="27">
        <v>6927900</v>
      </c>
      <c r="I139" s="215">
        <v>4782000</v>
      </c>
      <c r="J139" s="27">
        <v>10000000</v>
      </c>
      <c r="K139" s="44">
        <f t="shared" si="2"/>
        <v>16927900</v>
      </c>
      <c r="L139" s="199"/>
    </row>
    <row r="140" spans="1:12" hidden="1" x14ac:dyDescent="0.35">
      <c r="A140" s="23">
        <v>22021002</v>
      </c>
      <c r="B140" s="436" t="s">
        <v>2893</v>
      </c>
      <c r="C140" s="23">
        <v>70133</v>
      </c>
      <c r="D140" s="24">
        <v>0</v>
      </c>
      <c r="E140" s="25">
        <v>2101</v>
      </c>
      <c r="F140" s="23">
        <v>10721300</v>
      </c>
      <c r="G140" s="26" t="s">
        <v>189</v>
      </c>
      <c r="H140" s="101">
        <v>57374646</v>
      </c>
      <c r="I140" s="255">
        <v>10696710</v>
      </c>
      <c r="J140" s="313">
        <v>-30000000</v>
      </c>
      <c r="K140" s="99">
        <f t="shared" si="2"/>
        <v>27374646</v>
      </c>
      <c r="L140" s="200"/>
    </row>
    <row r="141" spans="1:12" hidden="1" x14ac:dyDescent="0.35">
      <c r="A141" s="23">
        <v>22021002</v>
      </c>
      <c r="B141" s="436" t="s">
        <v>2893</v>
      </c>
      <c r="C141" s="23">
        <v>70133</v>
      </c>
      <c r="D141" s="24">
        <v>0</v>
      </c>
      <c r="E141" s="25">
        <v>2101</v>
      </c>
      <c r="F141" s="23">
        <v>10721300</v>
      </c>
      <c r="G141" s="26" t="s">
        <v>189</v>
      </c>
      <c r="H141" s="101">
        <v>1000000</v>
      </c>
      <c r="I141" s="255">
        <v>500000</v>
      </c>
      <c r="J141" s="106">
        <v>2500000</v>
      </c>
      <c r="K141" s="99">
        <f t="shared" si="2"/>
        <v>3500000</v>
      </c>
      <c r="L141" s="199"/>
    </row>
    <row r="142" spans="1:12" hidden="1" x14ac:dyDescent="0.35">
      <c r="A142" s="23">
        <v>22021002</v>
      </c>
      <c r="B142" s="436" t="s">
        <v>2893</v>
      </c>
      <c r="C142" s="23">
        <v>70131</v>
      </c>
      <c r="D142" s="24">
        <v>0</v>
      </c>
      <c r="E142" s="25">
        <v>2101</v>
      </c>
      <c r="F142" s="23">
        <v>10721300</v>
      </c>
      <c r="G142" s="26" t="s">
        <v>189</v>
      </c>
      <c r="H142" s="101">
        <v>25412478</v>
      </c>
      <c r="I142" s="255">
        <v>12682441</v>
      </c>
      <c r="J142" s="101">
        <v>9587522</v>
      </c>
      <c r="K142" s="99">
        <f t="shared" si="2"/>
        <v>35000000</v>
      </c>
      <c r="L142" s="199"/>
    </row>
    <row r="143" spans="1:12" hidden="1" x14ac:dyDescent="0.35">
      <c r="A143" s="23">
        <v>22021002</v>
      </c>
      <c r="B143" s="436" t="s">
        <v>2893</v>
      </c>
      <c r="C143" s="23">
        <v>70133</v>
      </c>
      <c r="D143" s="24">
        <v>0</v>
      </c>
      <c r="E143" s="25">
        <v>2101</v>
      </c>
      <c r="F143" s="23">
        <v>10721300</v>
      </c>
      <c r="G143" s="28" t="s">
        <v>189</v>
      </c>
      <c r="H143" s="103">
        <v>2373000</v>
      </c>
      <c r="I143" s="256">
        <v>200000</v>
      </c>
      <c r="J143" s="523"/>
      <c r="K143" s="99">
        <f t="shared" si="2"/>
        <v>2373000</v>
      </c>
      <c r="L143" s="200"/>
    </row>
    <row r="144" spans="1:12" x14ac:dyDescent="0.35">
      <c r="A144" s="78">
        <v>22021002</v>
      </c>
      <c r="B144" s="436" t="s">
        <v>2893</v>
      </c>
      <c r="C144" s="78">
        <v>70131</v>
      </c>
      <c r="D144" s="137">
        <v>0</v>
      </c>
      <c r="E144" s="80">
        <v>2101</v>
      </c>
      <c r="F144" s="78">
        <v>10721300</v>
      </c>
      <c r="G144" s="129" t="s">
        <v>189</v>
      </c>
      <c r="H144" s="81">
        <v>5000000</v>
      </c>
      <c r="I144" s="228">
        <v>991250</v>
      </c>
      <c r="J144" s="133"/>
      <c r="K144" s="81">
        <f t="shared" si="2"/>
        <v>5000000</v>
      </c>
      <c r="L144" s="210" t="s">
        <v>2555</v>
      </c>
    </row>
    <row r="145" spans="1:12" x14ac:dyDescent="0.35">
      <c r="A145" s="54">
        <v>22021002</v>
      </c>
      <c r="B145" s="436" t="s">
        <v>2893</v>
      </c>
      <c r="C145" s="54">
        <v>70133</v>
      </c>
      <c r="D145" s="55">
        <v>0</v>
      </c>
      <c r="E145" s="54">
        <v>2101</v>
      </c>
      <c r="F145" s="54">
        <v>10721300</v>
      </c>
      <c r="G145" s="57" t="s">
        <v>189</v>
      </c>
      <c r="H145" s="117">
        <v>1649384</v>
      </c>
      <c r="I145" s="263">
        <v>998820</v>
      </c>
      <c r="J145" s="117">
        <v>920000</v>
      </c>
      <c r="K145" s="130">
        <f t="shared" si="2"/>
        <v>2569384</v>
      </c>
      <c r="L145" s="204" t="s">
        <v>2556</v>
      </c>
    </row>
    <row r="146" spans="1:12" x14ac:dyDescent="0.35">
      <c r="A146" s="54">
        <v>22021002</v>
      </c>
      <c r="B146" s="436" t="s">
        <v>2893</v>
      </c>
      <c r="C146" s="54">
        <v>70133</v>
      </c>
      <c r="D146" s="55">
        <v>0</v>
      </c>
      <c r="E146" s="56">
        <v>2101</v>
      </c>
      <c r="F146" s="54">
        <v>10721300</v>
      </c>
      <c r="G146" s="57" t="s">
        <v>189</v>
      </c>
      <c r="H146" s="58">
        <v>19474350</v>
      </c>
      <c r="I146" s="221">
        <v>5565500</v>
      </c>
      <c r="J146" s="58">
        <v>8000000</v>
      </c>
      <c r="K146" s="81">
        <f t="shared" si="2"/>
        <v>27474350</v>
      </c>
      <c r="L146" s="204" t="s">
        <v>2557</v>
      </c>
    </row>
    <row r="147" spans="1:12" x14ac:dyDescent="0.35">
      <c r="A147" s="54">
        <v>22021002</v>
      </c>
      <c r="B147" s="436" t="s">
        <v>2893</v>
      </c>
      <c r="C147" s="54">
        <v>70131</v>
      </c>
      <c r="D147" s="55">
        <v>0</v>
      </c>
      <c r="E147" s="56">
        <v>2101</v>
      </c>
      <c r="F147" s="54">
        <v>10721300</v>
      </c>
      <c r="G147" s="57" t="s">
        <v>189</v>
      </c>
      <c r="H147" s="117">
        <v>4481400</v>
      </c>
      <c r="I147" s="263"/>
      <c r="J147" s="121">
        <v>-2000000</v>
      </c>
      <c r="K147" s="130">
        <f t="shared" si="2"/>
        <v>2481400</v>
      </c>
      <c r="L147" s="204" t="s">
        <v>2558</v>
      </c>
    </row>
    <row r="148" spans="1:12" hidden="1" x14ac:dyDescent="0.35">
      <c r="A148" s="23">
        <v>22021002</v>
      </c>
      <c r="B148" s="436" t="s">
        <v>2893</v>
      </c>
      <c r="C148" s="23">
        <v>70133</v>
      </c>
      <c r="D148" s="24">
        <v>0</v>
      </c>
      <c r="E148" s="25">
        <v>2101</v>
      </c>
      <c r="F148" s="23">
        <v>10721300</v>
      </c>
      <c r="G148" s="26" t="s">
        <v>189</v>
      </c>
      <c r="H148" s="101">
        <v>82863</v>
      </c>
      <c r="I148" s="255">
        <v>100380</v>
      </c>
      <c r="J148" s="106">
        <v>300000</v>
      </c>
      <c r="K148" s="99">
        <f t="shared" si="2"/>
        <v>382863</v>
      </c>
      <c r="L148" s="199"/>
    </row>
    <row r="149" spans="1:12" hidden="1" x14ac:dyDescent="0.35">
      <c r="A149" s="23">
        <v>22021002</v>
      </c>
      <c r="B149" s="436" t="s">
        <v>2893</v>
      </c>
      <c r="C149" s="23">
        <v>70133</v>
      </c>
      <c r="D149" s="24">
        <v>0</v>
      </c>
      <c r="E149" s="25">
        <v>2101</v>
      </c>
      <c r="F149" s="23">
        <v>10721300</v>
      </c>
      <c r="G149" s="26" t="s">
        <v>189</v>
      </c>
      <c r="H149" s="101">
        <v>91941780</v>
      </c>
      <c r="I149" s="255">
        <v>26546000</v>
      </c>
      <c r="J149" s="108">
        <v>-50000000</v>
      </c>
      <c r="K149" s="99">
        <f t="shared" si="2"/>
        <v>41941780</v>
      </c>
      <c r="L149" s="199"/>
    </row>
    <row r="150" spans="1:12" hidden="1" x14ac:dyDescent="0.35">
      <c r="A150" s="23">
        <v>22021002</v>
      </c>
      <c r="B150" s="436" t="s">
        <v>2893</v>
      </c>
      <c r="C150" s="23">
        <v>70131</v>
      </c>
      <c r="D150" s="24">
        <v>0</v>
      </c>
      <c r="E150" s="25">
        <v>2101</v>
      </c>
      <c r="F150" s="23">
        <v>10721300</v>
      </c>
      <c r="G150" s="26" t="s">
        <v>189</v>
      </c>
      <c r="H150" s="101">
        <v>284550</v>
      </c>
      <c r="I150" s="255">
        <v>85000</v>
      </c>
      <c r="J150" s="101"/>
      <c r="K150" s="99">
        <f t="shared" si="2"/>
        <v>284550</v>
      </c>
      <c r="L150" s="199"/>
    </row>
    <row r="151" spans="1:12" hidden="1" x14ac:dyDescent="0.35">
      <c r="A151" s="23">
        <v>22021002</v>
      </c>
      <c r="B151" s="436" t="s">
        <v>2893</v>
      </c>
      <c r="C151" s="23">
        <v>70133</v>
      </c>
      <c r="D151" s="24">
        <v>0</v>
      </c>
      <c r="E151" s="23">
        <v>2101</v>
      </c>
      <c r="F151" s="23">
        <v>10721300</v>
      </c>
      <c r="G151" s="26" t="s">
        <v>189</v>
      </c>
      <c r="H151" s="101">
        <v>65100</v>
      </c>
      <c r="I151" s="255">
        <v>0</v>
      </c>
      <c r="J151" s="101"/>
      <c r="K151" s="99">
        <f t="shared" si="2"/>
        <v>65100</v>
      </c>
      <c r="L151" s="199"/>
    </row>
    <row r="152" spans="1:12" hidden="1" x14ac:dyDescent="0.35">
      <c r="A152" s="23">
        <v>22021002</v>
      </c>
      <c r="B152" s="436" t="s">
        <v>2893</v>
      </c>
      <c r="C152" s="23">
        <v>70131</v>
      </c>
      <c r="D152" s="24">
        <v>0</v>
      </c>
      <c r="E152" s="25">
        <v>2101</v>
      </c>
      <c r="F152" s="23">
        <v>10721300</v>
      </c>
      <c r="G152" s="28" t="s">
        <v>189</v>
      </c>
      <c r="H152" s="103">
        <v>15429750</v>
      </c>
      <c r="I152" s="256">
        <v>3897500</v>
      </c>
      <c r="J152" s="103"/>
      <c r="K152" s="99">
        <f t="shared" si="2"/>
        <v>15429750</v>
      </c>
      <c r="L152" s="199"/>
    </row>
    <row r="153" spans="1:12" hidden="1" x14ac:dyDescent="0.35">
      <c r="A153" s="34">
        <v>22021001</v>
      </c>
      <c r="B153" s="437" t="s">
        <v>2893</v>
      </c>
      <c r="C153" s="34">
        <v>70131</v>
      </c>
      <c r="D153" s="35">
        <v>0</v>
      </c>
      <c r="E153" s="36">
        <v>2101</v>
      </c>
      <c r="F153" s="34">
        <v>10721300</v>
      </c>
      <c r="G153" s="37" t="s">
        <v>172</v>
      </c>
      <c r="H153" s="70">
        <v>94500</v>
      </c>
      <c r="I153" s="223">
        <v>100000</v>
      </c>
      <c r="J153" s="70">
        <v>140000</v>
      </c>
      <c r="K153" s="70">
        <f t="shared" si="2"/>
        <v>234500</v>
      </c>
      <c r="L153" s="198"/>
    </row>
    <row r="154" spans="1:12" hidden="1" x14ac:dyDescent="0.35">
      <c r="A154" s="23">
        <v>22021001</v>
      </c>
      <c r="B154" s="437" t="s">
        <v>2893</v>
      </c>
      <c r="C154" s="23">
        <v>70133</v>
      </c>
      <c r="D154" s="24">
        <v>0</v>
      </c>
      <c r="E154" s="25">
        <v>2101</v>
      </c>
      <c r="F154" s="23">
        <v>10721300</v>
      </c>
      <c r="G154" s="26" t="s">
        <v>172</v>
      </c>
      <c r="H154" s="67">
        <v>24131940</v>
      </c>
      <c r="I154" s="224">
        <v>3962000</v>
      </c>
      <c r="J154" s="67"/>
      <c r="K154" s="70">
        <f t="shared" si="2"/>
        <v>24131940</v>
      </c>
      <c r="L154" s="199"/>
    </row>
    <row r="155" spans="1:12" hidden="1" x14ac:dyDescent="0.35">
      <c r="A155" s="23">
        <v>22021001</v>
      </c>
      <c r="B155" s="437" t="s">
        <v>2893</v>
      </c>
      <c r="C155" s="23">
        <v>70133</v>
      </c>
      <c r="D155" s="24">
        <v>0</v>
      </c>
      <c r="E155" s="25">
        <v>2101</v>
      </c>
      <c r="F155" s="23">
        <v>10721300</v>
      </c>
      <c r="G155" s="26" t="s">
        <v>172</v>
      </c>
      <c r="H155" s="27">
        <v>1271424</v>
      </c>
      <c r="I155" s="215">
        <v>2173850</v>
      </c>
      <c r="J155" s="27"/>
      <c r="K155" s="38">
        <f t="shared" si="2"/>
        <v>1271424</v>
      </c>
      <c r="L155" s="199"/>
    </row>
    <row r="156" spans="1:12" hidden="1" x14ac:dyDescent="0.35">
      <c r="A156" s="23">
        <v>22021001</v>
      </c>
      <c r="B156" s="437" t="s">
        <v>2893</v>
      </c>
      <c r="C156" s="23">
        <v>70131</v>
      </c>
      <c r="D156" s="24">
        <v>0</v>
      </c>
      <c r="E156" s="25">
        <v>2101</v>
      </c>
      <c r="F156" s="23">
        <v>10721300</v>
      </c>
      <c r="G156" s="26" t="s">
        <v>172</v>
      </c>
      <c r="H156" s="67">
        <v>4800000</v>
      </c>
      <c r="I156" s="224">
        <v>7156200</v>
      </c>
      <c r="J156" s="68">
        <v>10200000</v>
      </c>
      <c r="K156" s="70">
        <f t="shared" si="2"/>
        <v>15000000</v>
      </c>
      <c r="L156" s="200"/>
    </row>
    <row r="157" spans="1:12" hidden="1" x14ac:dyDescent="0.35">
      <c r="A157" s="23">
        <v>22021001</v>
      </c>
      <c r="B157" s="437" t="s">
        <v>2893</v>
      </c>
      <c r="C157" s="23">
        <v>70133</v>
      </c>
      <c r="D157" s="24">
        <v>0</v>
      </c>
      <c r="E157" s="25">
        <v>2101</v>
      </c>
      <c r="F157" s="23">
        <v>10721300</v>
      </c>
      <c r="G157" s="26" t="s">
        <v>172</v>
      </c>
      <c r="H157" s="27">
        <v>1207500</v>
      </c>
      <c r="I157" s="215">
        <v>82000</v>
      </c>
      <c r="J157" s="27">
        <v>8792500</v>
      </c>
      <c r="K157" s="44">
        <f t="shared" si="2"/>
        <v>10000000</v>
      </c>
      <c r="L157" s="199"/>
    </row>
    <row r="158" spans="1:12" hidden="1" x14ac:dyDescent="0.35">
      <c r="A158" s="23">
        <v>22021001</v>
      </c>
      <c r="B158" s="437" t="s">
        <v>2893</v>
      </c>
      <c r="C158" s="23">
        <v>70133</v>
      </c>
      <c r="D158" s="24">
        <v>0</v>
      </c>
      <c r="E158" s="25">
        <v>2101</v>
      </c>
      <c r="F158" s="23">
        <v>10721300</v>
      </c>
      <c r="G158" s="26" t="s">
        <v>172</v>
      </c>
      <c r="H158" s="101">
        <v>9961350</v>
      </c>
      <c r="I158" s="255">
        <v>3910800</v>
      </c>
      <c r="J158" s="101"/>
      <c r="K158" s="99">
        <f t="shared" si="2"/>
        <v>9961350</v>
      </c>
      <c r="L158" s="200"/>
    </row>
    <row r="159" spans="1:12" hidden="1" x14ac:dyDescent="0.35">
      <c r="A159" s="23">
        <v>22021001</v>
      </c>
      <c r="B159" s="437" t="s">
        <v>2893</v>
      </c>
      <c r="C159" s="23">
        <v>70133</v>
      </c>
      <c r="D159" s="24">
        <v>0</v>
      </c>
      <c r="E159" s="25">
        <v>2101</v>
      </c>
      <c r="F159" s="23">
        <v>10721300</v>
      </c>
      <c r="G159" s="26" t="s">
        <v>172</v>
      </c>
      <c r="H159" s="101">
        <v>3601920</v>
      </c>
      <c r="I159" s="255">
        <v>1905100</v>
      </c>
      <c r="J159" s="101"/>
      <c r="K159" s="99">
        <f t="shared" si="2"/>
        <v>3601920</v>
      </c>
      <c r="L159" s="199"/>
    </row>
    <row r="160" spans="1:12" hidden="1" x14ac:dyDescent="0.35">
      <c r="A160" s="23">
        <v>22021001</v>
      </c>
      <c r="B160" s="437" t="s">
        <v>2893</v>
      </c>
      <c r="C160" s="23">
        <v>70131</v>
      </c>
      <c r="D160" s="24">
        <v>0</v>
      </c>
      <c r="E160" s="25">
        <v>2101</v>
      </c>
      <c r="F160" s="23">
        <v>10721300</v>
      </c>
      <c r="G160" s="26" t="s">
        <v>172</v>
      </c>
      <c r="H160" s="101">
        <v>3230052</v>
      </c>
      <c r="I160" s="255">
        <v>1796235</v>
      </c>
      <c r="J160" s="101">
        <v>1269948</v>
      </c>
      <c r="K160" s="99">
        <f t="shared" si="2"/>
        <v>4500000</v>
      </c>
      <c r="L160" s="199"/>
    </row>
    <row r="161" spans="1:12" hidden="1" x14ac:dyDescent="0.35">
      <c r="A161" s="23">
        <v>22021001</v>
      </c>
      <c r="B161" s="437" t="s">
        <v>2893</v>
      </c>
      <c r="C161" s="23">
        <v>70133</v>
      </c>
      <c r="D161" s="24">
        <v>0</v>
      </c>
      <c r="E161" s="25">
        <v>2101</v>
      </c>
      <c r="F161" s="23">
        <v>10721300</v>
      </c>
      <c r="G161" s="26" t="s">
        <v>172</v>
      </c>
      <c r="H161" s="101">
        <v>5901420</v>
      </c>
      <c r="I161" s="255">
        <v>523750</v>
      </c>
      <c r="J161" s="101"/>
      <c r="K161" s="99">
        <f t="shared" si="2"/>
        <v>5901420</v>
      </c>
      <c r="L161" s="200"/>
    </row>
    <row r="162" spans="1:12" x14ac:dyDescent="0.35">
      <c r="A162" s="54">
        <v>22021001</v>
      </c>
      <c r="B162" s="437" t="s">
        <v>2893</v>
      </c>
      <c r="C162" s="54">
        <v>70131</v>
      </c>
      <c r="D162" s="55">
        <v>0</v>
      </c>
      <c r="E162" s="56">
        <v>2101</v>
      </c>
      <c r="F162" s="54">
        <v>10721300</v>
      </c>
      <c r="G162" s="57" t="s">
        <v>172</v>
      </c>
      <c r="H162" s="58">
        <v>897750</v>
      </c>
      <c r="I162" s="221">
        <v>370300</v>
      </c>
      <c r="J162" s="58"/>
      <c r="K162" s="81">
        <f t="shared" si="2"/>
        <v>897750</v>
      </c>
      <c r="L162" s="204" t="s">
        <v>2555</v>
      </c>
    </row>
    <row r="163" spans="1:12" x14ac:dyDescent="0.35">
      <c r="A163" s="54">
        <v>22021001</v>
      </c>
      <c r="B163" s="437" t="s">
        <v>2893</v>
      </c>
      <c r="C163" s="54">
        <v>70133</v>
      </c>
      <c r="D163" s="55">
        <v>0</v>
      </c>
      <c r="E163" s="54">
        <v>2101</v>
      </c>
      <c r="F163" s="54">
        <v>10721300</v>
      </c>
      <c r="G163" s="57" t="s">
        <v>172</v>
      </c>
      <c r="H163" s="117">
        <v>1244250</v>
      </c>
      <c r="I163" s="263">
        <v>830000</v>
      </c>
      <c r="J163" s="117">
        <v>1200000</v>
      </c>
      <c r="K163" s="130">
        <f t="shared" si="2"/>
        <v>2444250</v>
      </c>
      <c r="L163" s="204" t="s">
        <v>2556</v>
      </c>
    </row>
    <row r="164" spans="1:12" x14ac:dyDescent="0.35">
      <c r="A164" s="54">
        <v>22021001</v>
      </c>
      <c r="B164" s="437" t="s">
        <v>2893</v>
      </c>
      <c r="C164" s="54">
        <v>70133</v>
      </c>
      <c r="D164" s="55">
        <v>0</v>
      </c>
      <c r="E164" s="56">
        <v>2101</v>
      </c>
      <c r="F164" s="54">
        <v>10721300</v>
      </c>
      <c r="G164" s="57" t="s">
        <v>172</v>
      </c>
      <c r="H164" s="58">
        <v>6090378</v>
      </c>
      <c r="I164" s="221">
        <v>2115550</v>
      </c>
      <c r="J164" s="58">
        <v>2000000</v>
      </c>
      <c r="K164" s="81">
        <f t="shared" si="2"/>
        <v>8090378</v>
      </c>
      <c r="L164" s="204" t="s">
        <v>2557</v>
      </c>
    </row>
    <row r="165" spans="1:12" x14ac:dyDescent="0.35">
      <c r="A165" s="54">
        <v>22021001</v>
      </c>
      <c r="B165" s="437" t="s">
        <v>2893</v>
      </c>
      <c r="C165" s="54">
        <v>70131</v>
      </c>
      <c r="D165" s="55">
        <v>0</v>
      </c>
      <c r="E165" s="56">
        <v>2101</v>
      </c>
      <c r="F165" s="54">
        <v>10721300</v>
      </c>
      <c r="G165" s="57" t="s">
        <v>172</v>
      </c>
      <c r="H165" s="117">
        <v>2012850</v>
      </c>
      <c r="I165" s="263"/>
      <c r="J165" s="121">
        <v>-1000000</v>
      </c>
      <c r="K165" s="130">
        <f t="shared" si="2"/>
        <v>1012850</v>
      </c>
      <c r="L165" s="204" t="s">
        <v>2558</v>
      </c>
    </row>
    <row r="166" spans="1:12" hidden="1" x14ac:dyDescent="0.35">
      <c r="A166" s="23">
        <v>22021001</v>
      </c>
      <c r="B166" s="437" t="s">
        <v>2893</v>
      </c>
      <c r="C166" s="23">
        <v>70133</v>
      </c>
      <c r="D166" s="24">
        <v>0</v>
      </c>
      <c r="E166" s="25">
        <v>2101</v>
      </c>
      <c r="F166" s="23">
        <v>10721300</v>
      </c>
      <c r="G166" s="26" t="s">
        <v>172</v>
      </c>
      <c r="H166" s="101">
        <v>218820</v>
      </c>
      <c r="I166" s="255">
        <v>90000</v>
      </c>
      <c r="J166" s="101"/>
      <c r="K166" s="99">
        <f t="shared" si="2"/>
        <v>218820</v>
      </c>
      <c r="L166" s="199"/>
    </row>
    <row r="167" spans="1:12" hidden="1" x14ac:dyDescent="0.35">
      <c r="A167" s="23">
        <v>22021001</v>
      </c>
      <c r="B167" s="437" t="s">
        <v>2893</v>
      </c>
      <c r="C167" s="23">
        <v>70133</v>
      </c>
      <c r="D167" s="24">
        <v>0</v>
      </c>
      <c r="E167" s="25">
        <v>2101</v>
      </c>
      <c r="F167" s="23">
        <v>10721300</v>
      </c>
      <c r="G167" s="26" t="s">
        <v>172</v>
      </c>
      <c r="H167" s="101">
        <v>5979120</v>
      </c>
      <c r="I167" s="255">
        <v>5340000</v>
      </c>
      <c r="J167" s="101">
        <v>3520880</v>
      </c>
      <c r="K167" s="99">
        <f t="shared" si="2"/>
        <v>9500000</v>
      </c>
      <c r="L167" s="199"/>
    </row>
    <row r="168" spans="1:12" hidden="1" x14ac:dyDescent="0.35">
      <c r="A168" s="23">
        <v>22021001</v>
      </c>
      <c r="B168" s="437" t="s">
        <v>2893</v>
      </c>
      <c r="C168" s="23">
        <v>70131</v>
      </c>
      <c r="D168" s="24">
        <v>0</v>
      </c>
      <c r="E168" s="25">
        <v>2101</v>
      </c>
      <c r="F168" s="23">
        <v>10721300</v>
      </c>
      <c r="G168" s="26" t="s">
        <v>172</v>
      </c>
      <c r="H168" s="101">
        <v>400000</v>
      </c>
      <c r="I168" s="255">
        <v>0</v>
      </c>
      <c r="J168" s="106"/>
      <c r="K168" s="99">
        <f t="shared" si="2"/>
        <v>400000</v>
      </c>
      <c r="L168" s="199"/>
    </row>
    <row r="169" spans="1:12" hidden="1" x14ac:dyDescent="0.35">
      <c r="A169" s="23">
        <v>22021001</v>
      </c>
      <c r="B169" s="437" t="s">
        <v>2893</v>
      </c>
      <c r="C169" s="23">
        <v>70133</v>
      </c>
      <c r="D169" s="24">
        <v>0</v>
      </c>
      <c r="E169" s="23">
        <v>2101</v>
      </c>
      <c r="F169" s="23">
        <v>10721300</v>
      </c>
      <c r="G169" s="26" t="s">
        <v>172</v>
      </c>
      <c r="H169" s="101">
        <v>346500</v>
      </c>
      <c r="I169" s="255">
        <v>130000</v>
      </c>
      <c r="J169" s="101"/>
      <c r="K169" s="99">
        <f t="shared" si="2"/>
        <v>346500</v>
      </c>
      <c r="L169" s="199"/>
    </row>
    <row r="170" spans="1:12" hidden="1" x14ac:dyDescent="0.35">
      <c r="A170" s="23">
        <v>22021001</v>
      </c>
      <c r="B170" s="437" t="s">
        <v>2893</v>
      </c>
      <c r="C170" s="23">
        <v>70131</v>
      </c>
      <c r="D170" s="24">
        <v>0</v>
      </c>
      <c r="E170" s="25">
        <v>2101</v>
      </c>
      <c r="F170" s="23">
        <v>10721300</v>
      </c>
      <c r="G170" s="26" t="s">
        <v>172</v>
      </c>
      <c r="H170" s="101">
        <v>4091220</v>
      </c>
      <c r="I170" s="255">
        <v>2509160</v>
      </c>
      <c r="J170" s="101">
        <v>1287000</v>
      </c>
      <c r="K170" s="99">
        <f t="shared" si="2"/>
        <v>5378220</v>
      </c>
      <c r="L170" s="199"/>
    </row>
    <row r="171" spans="1:12" hidden="1" x14ac:dyDescent="0.35">
      <c r="A171" s="23">
        <v>22020902</v>
      </c>
      <c r="B171" s="437" t="s">
        <v>2893</v>
      </c>
      <c r="C171" s="23">
        <v>70133</v>
      </c>
      <c r="D171" s="24">
        <v>0</v>
      </c>
      <c r="E171" s="25">
        <v>2101</v>
      </c>
      <c r="F171" s="23">
        <v>10721300</v>
      </c>
      <c r="G171" s="26" t="s">
        <v>226</v>
      </c>
      <c r="H171" s="67">
        <v>4200000</v>
      </c>
      <c r="I171" s="224">
        <v>500000</v>
      </c>
      <c r="J171" s="67"/>
      <c r="K171" s="70">
        <f t="shared" si="2"/>
        <v>4200000</v>
      </c>
      <c r="L171" s="199"/>
    </row>
    <row r="172" spans="1:12" hidden="1" x14ac:dyDescent="0.35">
      <c r="A172" s="23">
        <v>22020902</v>
      </c>
      <c r="B172" s="437" t="s">
        <v>2893</v>
      </c>
      <c r="C172" s="23">
        <v>70131</v>
      </c>
      <c r="D172" s="24">
        <v>0</v>
      </c>
      <c r="E172" s="25">
        <v>2101</v>
      </c>
      <c r="F172" s="23">
        <v>10721300</v>
      </c>
      <c r="G172" s="26" t="s">
        <v>226</v>
      </c>
      <c r="H172" s="67">
        <v>4000000</v>
      </c>
      <c r="I172" s="224"/>
      <c r="J172" s="68"/>
      <c r="K172" s="70">
        <f t="shared" si="2"/>
        <v>4000000</v>
      </c>
      <c r="L172" s="200"/>
    </row>
    <row r="173" spans="1:12" hidden="1" x14ac:dyDescent="0.35">
      <c r="A173" s="23">
        <v>22020902</v>
      </c>
      <c r="B173" s="437" t="s">
        <v>2893</v>
      </c>
      <c r="C173" s="23">
        <v>70133</v>
      </c>
      <c r="D173" s="24">
        <v>0</v>
      </c>
      <c r="E173" s="25">
        <v>2101</v>
      </c>
      <c r="F173" s="23">
        <v>10721300</v>
      </c>
      <c r="G173" s="26" t="s">
        <v>226</v>
      </c>
      <c r="H173" s="101">
        <v>36402345</v>
      </c>
      <c r="I173" s="255">
        <v>3780961</v>
      </c>
      <c r="J173" s="101"/>
      <c r="K173" s="99">
        <f t="shared" si="2"/>
        <v>36402345</v>
      </c>
      <c r="L173" s="200"/>
    </row>
    <row r="174" spans="1:12" hidden="1" x14ac:dyDescent="0.35">
      <c r="A174" s="23">
        <v>22020902</v>
      </c>
      <c r="B174" s="437" t="s">
        <v>2893</v>
      </c>
      <c r="C174" s="23">
        <v>70133</v>
      </c>
      <c r="D174" s="24">
        <v>0</v>
      </c>
      <c r="E174" s="25">
        <v>2101</v>
      </c>
      <c r="F174" s="23">
        <v>10721300</v>
      </c>
      <c r="G174" s="26" t="s">
        <v>226</v>
      </c>
      <c r="H174" s="106">
        <v>2500000</v>
      </c>
      <c r="I174" s="260"/>
      <c r="J174" s="106"/>
      <c r="K174" s="99">
        <f t="shared" si="2"/>
        <v>2500000</v>
      </c>
      <c r="L174" s="199"/>
    </row>
    <row r="175" spans="1:12" hidden="1" x14ac:dyDescent="0.35">
      <c r="A175" s="23">
        <v>22020902</v>
      </c>
      <c r="B175" s="437" t="s">
        <v>2893</v>
      </c>
      <c r="C175" s="23">
        <v>70131</v>
      </c>
      <c r="D175" s="24">
        <v>0</v>
      </c>
      <c r="E175" s="25">
        <v>2101</v>
      </c>
      <c r="F175" s="23">
        <v>10721300</v>
      </c>
      <c r="G175" s="26" t="s">
        <v>226</v>
      </c>
      <c r="H175" s="101">
        <v>7500000</v>
      </c>
      <c r="I175" s="255">
        <v>3285081</v>
      </c>
      <c r="J175" s="102">
        <v>17500000</v>
      </c>
      <c r="K175" s="99">
        <f t="shared" si="2"/>
        <v>25000000</v>
      </c>
      <c r="L175" s="199"/>
    </row>
    <row r="176" spans="1:12" x14ac:dyDescent="0.35">
      <c r="A176" s="54">
        <v>22020902</v>
      </c>
      <c r="B176" s="437" t="s">
        <v>2893</v>
      </c>
      <c r="C176" s="54">
        <v>70133</v>
      </c>
      <c r="D176" s="55">
        <v>0</v>
      </c>
      <c r="E176" s="56">
        <v>2101</v>
      </c>
      <c r="F176" s="54">
        <v>10721300</v>
      </c>
      <c r="G176" s="57" t="s">
        <v>226</v>
      </c>
      <c r="H176" s="58">
        <v>1050000</v>
      </c>
      <c r="I176" s="221"/>
      <c r="J176" s="58">
        <v>10000000</v>
      </c>
      <c r="K176" s="81">
        <f t="shared" si="2"/>
        <v>11050000</v>
      </c>
      <c r="L176" s="204" t="s">
        <v>2557</v>
      </c>
    </row>
    <row r="177" spans="1:12" x14ac:dyDescent="0.35">
      <c r="A177" s="54">
        <v>22020902</v>
      </c>
      <c r="B177" s="437" t="s">
        <v>2893</v>
      </c>
      <c r="C177" s="54">
        <v>70131</v>
      </c>
      <c r="D177" s="55">
        <v>0</v>
      </c>
      <c r="E177" s="56">
        <v>2101</v>
      </c>
      <c r="F177" s="54">
        <v>10721300</v>
      </c>
      <c r="G177" s="57" t="s">
        <v>226</v>
      </c>
      <c r="H177" s="117">
        <v>1500000</v>
      </c>
      <c r="I177" s="263"/>
      <c r="J177" s="118"/>
      <c r="K177" s="130">
        <f t="shared" si="2"/>
        <v>1500000</v>
      </c>
      <c r="L177" s="204" t="s">
        <v>2558</v>
      </c>
    </row>
    <row r="178" spans="1:12" hidden="1" x14ac:dyDescent="0.35">
      <c r="A178" s="23">
        <v>22020902</v>
      </c>
      <c r="B178" s="437" t="s">
        <v>2893</v>
      </c>
      <c r="C178" s="23">
        <v>70131</v>
      </c>
      <c r="D178" s="24">
        <v>0</v>
      </c>
      <c r="E178" s="25">
        <v>2101</v>
      </c>
      <c r="F178" s="23">
        <v>10721300</v>
      </c>
      <c r="G178" s="26" t="s">
        <v>226</v>
      </c>
      <c r="H178" s="101">
        <v>534600</v>
      </c>
      <c r="I178" s="255">
        <v>0</v>
      </c>
      <c r="J178" s="106"/>
      <c r="K178" s="99">
        <f t="shared" si="2"/>
        <v>534600</v>
      </c>
      <c r="L178" s="199"/>
    </row>
    <row r="179" spans="1:12" hidden="1" x14ac:dyDescent="0.35">
      <c r="A179" s="23">
        <v>22020901</v>
      </c>
      <c r="B179" s="437" t="s">
        <v>2893</v>
      </c>
      <c r="C179" s="23">
        <v>70131</v>
      </c>
      <c r="D179" s="24">
        <v>0</v>
      </c>
      <c r="E179" s="25">
        <v>2101</v>
      </c>
      <c r="F179" s="23">
        <v>10721300</v>
      </c>
      <c r="G179" s="26" t="s">
        <v>171</v>
      </c>
      <c r="H179" s="67">
        <v>55717.451999999997</v>
      </c>
      <c r="I179" s="224">
        <v>16989.419999999998</v>
      </c>
      <c r="J179" s="67"/>
      <c r="K179" s="70">
        <f t="shared" si="2"/>
        <v>55717.451999999997</v>
      </c>
      <c r="L179" s="199"/>
    </row>
    <row r="180" spans="1:12" hidden="1" x14ac:dyDescent="0.35">
      <c r="A180" s="23">
        <v>22020901</v>
      </c>
      <c r="B180" s="437" t="s">
        <v>2893</v>
      </c>
      <c r="C180" s="23">
        <v>70131</v>
      </c>
      <c r="D180" s="24">
        <v>0</v>
      </c>
      <c r="E180" s="25">
        <v>2101</v>
      </c>
      <c r="F180" s="23">
        <v>10721300</v>
      </c>
      <c r="G180" s="26" t="s">
        <v>171</v>
      </c>
      <c r="H180" s="67">
        <v>31500</v>
      </c>
      <c r="I180" s="224">
        <v>2253</v>
      </c>
      <c r="J180" s="67"/>
      <c r="K180" s="70">
        <f t="shared" si="2"/>
        <v>31500</v>
      </c>
      <c r="L180" s="199"/>
    </row>
    <row r="181" spans="1:12" hidden="1" x14ac:dyDescent="0.35">
      <c r="A181" s="23">
        <v>22020901</v>
      </c>
      <c r="B181" s="437" t="s">
        <v>2893</v>
      </c>
      <c r="C181" s="23">
        <v>70133</v>
      </c>
      <c r="D181" s="24">
        <v>0</v>
      </c>
      <c r="E181" s="25">
        <v>2101</v>
      </c>
      <c r="F181" s="23">
        <v>10721300</v>
      </c>
      <c r="G181" s="28" t="s">
        <v>171</v>
      </c>
      <c r="H181" s="71">
        <v>2494536</v>
      </c>
      <c r="I181" s="225">
        <v>62285.109999999993</v>
      </c>
      <c r="J181" s="67"/>
      <c r="K181" s="70">
        <f t="shared" si="2"/>
        <v>2494536</v>
      </c>
      <c r="L181" s="199"/>
    </row>
    <row r="182" spans="1:12" hidden="1" x14ac:dyDescent="0.35">
      <c r="A182" s="34">
        <v>22020901</v>
      </c>
      <c r="B182" s="437" t="s">
        <v>2893</v>
      </c>
      <c r="C182" s="34">
        <v>70133</v>
      </c>
      <c r="D182" s="35">
        <v>0</v>
      </c>
      <c r="E182" s="36">
        <v>2101</v>
      </c>
      <c r="F182" s="34">
        <v>10721300</v>
      </c>
      <c r="G182" s="37" t="s">
        <v>171</v>
      </c>
      <c r="H182" s="38">
        <v>43361.387999999999</v>
      </c>
      <c r="I182" s="218">
        <v>10262</v>
      </c>
      <c r="J182" s="38"/>
      <c r="K182" s="38">
        <f t="shared" si="2"/>
        <v>43361.387999999999</v>
      </c>
      <c r="L182" s="206"/>
    </row>
    <row r="183" spans="1:12" hidden="1" x14ac:dyDescent="0.35">
      <c r="A183" s="23">
        <v>22020901</v>
      </c>
      <c r="B183" s="437" t="s">
        <v>2893</v>
      </c>
      <c r="C183" s="23">
        <v>70131</v>
      </c>
      <c r="D183" s="24">
        <v>0</v>
      </c>
      <c r="E183" s="25">
        <v>2101</v>
      </c>
      <c r="F183" s="23">
        <v>10721300</v>
      </c>
      <c r="G183" s="26" t="s">
        <v>171</v>
      </c>
      <c r="H183" s="67">
        <v>154000</v>
      </c>
      <c r="I183" s="224"/>
      <c r="J183" s="68"/>
      <c r="K183" s="70">
        <f t="shared" si="2"/>
        <v>154000</v>
      </c>
      <c r="L183" s="559"/>
    </row>
    <row r="184" spans="1:12" hidden="1" x14ac:dyDescent="0.35">
      <c r="A184" s="23">
        <v>22020901</v>
      </c>
      <c r="B184" s="437" t="s">
        <v>2893</v>
      </c>
      <c r="C184" s="23">
        <v>70133</v>
      </c>
      <c r="D184" s="24">
        <v>0</v>
      </c>
      <c r="E184" s="25">
        <v>2101</v>
      </c>
      <c r="F184" s="23">
        <v>10721300</v>
      </c>
      <c r="G184" s="26" t="s">
        <v>171</v>
      </c>
      <c r="H184" s="27">
        <v>178791.9</v>
      </c>
      <c r="I184" s="215">
        <v>19869</v>
      </c>
      <c r="J184" s="27"/>
      <c r="K184" s="44">
        <f t="shared" si="2"/>
        <v>178791.9</v>
      </c>
      <c r="L184" s="207"/>
    </row>
    <row r="185" spans="1:12" hidden="1" x14ac:dyDescent="0.35">
      <c r="A185" s="23">
        <v>22020901</v>
      </c>
      <c r="B185" s="437" t="s">
        <v>2893</v>
      </c>
      <c r="C185" s="23">
        <v>70133</v>
      </c>
      <c r="D185" s="24">
        <v>0</v>
      </c>
      <c r="E185" s="25">
        <v>2101</v>
      </c>
      <c r="F185" s="23">
        <v>10721300</v>
      </c>
      <c r="G185" s="26" t="s">
        <v>171</v>
      </c>
      <c r="H185" s="101">
        <v>259891.8</v>
      </c>
      <c r="I185" s="255">
        <v>137900</v>
      </c>
      <c r="J185" s="101"/>
      <c r="K185" s="99">
        <f t="shared" si="2"/>
        <v>259891.8</v>
      </c>
      <c r="L185" s="559"/>
    </row>
    <row r="186" spans="1:12" hidden="1" x14ac:dyDescent="0.35">
      <c r="A186" s="23">
        <v>22020901</v>
      </c>
      <c r="B186" s="437" t="s">
        <v>2893</v>
      </c>
      <c r="C186" s="23">
        <v>70133</v>
      </c>
      <c r="D186" s="24">
        <v>0</v>
      </c>
      <c r="E186" s="25">
        <v>2101</v>
      </c>
      <c r="F186" s="23">
        <v>10721300</v>
      </c>
      <c r="G186" s="26" t="s">
        <v>171</v>
      </c>
      <c r="H186" s="101">
        <v>420000</v>
      </c>
      <c r="I186" s="255">
        <v>347450.79</v>
      </c>
      <c r="J186" s="101">
        <v>580000</v>
      </c>
      <c r="K186" s="99">
        <f t="shared" si="2"/>
        <v>1000000</v>
      </c>
      <c r="L186" s="207"/>
    </row>
    <row r="187" spans="1:12" hidden="1" x14ac:dyDescent="0.35">
      <c r="A187" s="23">
        <v>22020901</v>
      </c>
      <c r="B187" s="437" t="s">
        <v>2893</v>
      </c>
      <c r="C187" s="23">
        <v>70131</v>
      </c>
      <c r="D187" s="24">
        <v>0</v>
      </c>
      <c r="E187" s="25">
        <v>2101</v>
      </c>
      <c r="F187" s="23">
        <v>10721300</v>
      </c>
      <c r="G187" s="26" t="s">
        <v>171</v>
      </c>
      <c r="H187" s="101">
        <v>18022.2</v>
      </c>
      <c r="I187" s="255">
        <v>100111.31999999999</v>
      </c>
      <c r="J187" s="101">
        <v>481978</v>
      </c>
      <c r="K187" s="99">
        <f t="shared" si="2"/>
        <v>500000.2</v>
      </c>
      <c r="L187" s="207"/>
    </row>
    <row r="188" spans="1:12" hidden="1" x14ac:dyDescent="0.35">
      <c r="A188" s="23">
        <v>22020901</v>
      </c>
      <c r="B188" s="437" t="s">
        <v>2893</v>
      </c>
      <c r="C188" s="23">
        <v>70133</v>
      </c>
      <c r="D188" s="24">
        <v>0</v>
      </c>
      <c r="E188" s="25">
        <v>2101</v>
      </c>
      <c r="F188" s="23">
        <v>10721300</v>
      </c>
      <c r="G188" s="26" t="s">
        <v>171</v>
      </c>
      <c r="H188" s="101">
        <v>91849.8</v>
      </c>
      <c r="I188" s="255">
        <v>52954.1</v>
      </c>
      <c r="J188" s="101"/>
      <c r="K188" s="99">
        <f t="shared" si="2"/>
        <v>91849.8</v>
      </c>
      <c r="L188" s="559"/>
    </row>
    <row r="189" spans="1:12" x14ac:dyDescent="0.35">
      <c r="A189" s="54">
        <v>22020901</v>
      </c>
      <c r="B189" s="437" t="s">
        <v>2893</v>
      </c>
      <c r="C189" s="54">
        <v>70131</v>
      </c>
      <c r="D189" s="55">
        <v>0</v>
      </c>
      <c r="E189" s="56">
        <v>2101</v>
      </c>
      <c r="F189" s="54">
        <v>10721300</v>
      </c>
      <c r="G189" s="76" t="s">
        <v>171</v>
      </c>
      <c r="H189" s="77">
        <v>105227</v>
      </c>
      <c r="I189" s="230">
        <v>0</v>
      </c>
      <c r="J189" s="134"/>
      <c r="K189" s="81">
        <f t="shared" si="2"/>
        <v>105227</v>
      </c>
      <c r="L189" s="400" t="s">
        <v>2555</v>
      </c>
    </row>
    <row r="190" spans="1:12" x14ac:dyDescent="0.35">
      <c r="A190" s="78">
        <v>22020901</v>
      </c>
      <c r="B190" s="437" t="s">
        <v>2893</v>
      </c>
      <c r="C190" s="78">
        <v>70133</v>
      </c>
      <c r="D190" s="137">
        <v>0</v>
      </c>
      <c r="E190" s="78">
        <v>2101</v>
      </c>
      <c r="F190" s="78">
        <v>10721300</v>
      </c>
      <c r="G190" s="129" t="s">
        <v>171</v>
      </c>
      <c r="H190" s="130">
        <v>43157</v>
      </c>
      <c r="I190" s="262">
        <v>8890</v>
      </c>
      <c r="J190" s="130"/>
      <c r="K190" s="130">
        <f t="shared" si="2"/>
        <v>43157</v>
      </c>
      <c r="L190" s="210" t="s">
        <v>2556</v>
      </c>
    </row>
    <row r="191" spans="1:12" x14ac:dyDescent="0.35">
      <c r="A191" s="54">
        <v>22020901</v>
      </c>
      <c r="B191" s="437" t="s">
        <v>2893</v>
      </c>
      <c r="C191" s="54">
        <v>70133</v>
      </c>
      <c r="D191" s="55">
        <v>0</v>
      </c>
      <c r="E191" s="56">
        <v>2101</v>
      </c>
      <c r="F191" s="54">
        <v>10721300</v>
      </c>
      <c r="G191" s="57" t="s">
        <v>171</v>
      </c>
      <c r="H191" s="58">
        <v>283298.56799999997</v>
      </c>
      <c r="I191" s="221">
        <v>119012.07</v>
      </c>
      <c r="J191" s="58"/>
      <c r="K191" s="81">
        <f t="shared" si="2"/>
        <v>283298.56799999997</v>
      </c>
      <c r="L191" s="204" t="s">
        <v>2557</v>
      </c>
    </row>
    <row r="192" spans="1:12" x14ac:dyDescent="0.35">
      <c r="A192" s="54">
        <v>22020901</v>
      </c>
      <c r="B192" s="437" t="s">
        <v>2893</v>
      </c>
      <c r="C192" s="54">
        <v>70131</v>
      </c>
      <c r="D192" s="55">
        <v>0</v>
      </c>
      <c r="E192" s="56">
        <v>2101</v>
      </c>
      <c r="F192" s="54">
        <v>10721300</v>
      </c>
      <c r="G192" s="57" t="s">
        <v>171</v>
      </c>
      <c r="H192" s="117">
        <v>121607</v>
      </c>
      <c r="I192" s="263"/>
      <c r="J192" s="117"/>
      <c r="K192" s="130">
        <f t="shared" si="2"/>
        <v>121607</v>
      </c>
      <c r="L192" s="204" t="s">
        <v>2558</v>
      </c>
    </row>
    <row r="193" spans="1:12" hidden="1" x14ac:dyDescent="0.35">
      <c r="A193" s="23">
        <v>22020901</v>
      </c>
      <c r="B193" s="437" t="s">
        <v>2893</v>
      </c>
      <c r="C193" s="23">
        <v>70133</v>
      </c>
      <c r="D193" s="24">
        <v>0</v>
      </c>
      <c r="E193" s="25">
        <v>2101</v>
      </c>
      <c r="F193" s="23">
        <v>10721300</v>
      </c>
      <c r="G193" s="26" t="s">
        <v>171</v>
      </c>
      <c r="H193" s="106">
        <v>20000</v>
      </c>
      <c r="I193" s="260">
        <v>536</v>
      </c>
      <c r="J193" s="106"/>
      <c r="K193" s="99">
        <f t="shared" si="2"/>
        <v>20000</v>
      </c>
      <c r="L193" s="199"/>
    </row>
    <row r="194" spans="1:12" hidden="1" x14ac:dyDescent="0.35">
      <c r="A194" s="23">
        <v>22020901</v>
      </c>
      <c r="B194" s="437" t="s">
        <v>2893</v>
      </c>
      <c r="C194" s="23">
        <v>70133</v>
      </c>
      <c r="D194" s="24">
        <v>0</v>
      </c>
      <c r="E194" s="25">
        <v>2101</v>
      </c>
      <c r="F194" s="23">
        <v>10721300</v>
      </c>
      <c r="G194" s="26" t="s">
        <v>171</v>
      </c>
      <c r="H194" s="101">
        <v>1069200</v>
      </c>
      <c r="I194" s="255">
        <v>0</v>
      </c>
      <c r="J194" s="106"/>
      <c r="K194" s="99">
        <f t="shared" si="2"/>
        <v>1069200</v>
      </c>
      <c r="L194" s="199"/>
    </row>
    <row r="195" spans="1:12" hidden="1" x14ac:dyDescent="0.35">
      <c r="A195" s="23">
        <v>22020901</v>
      </c>
      <c r="B195" s="437" t="s">
        <v>2893</v>
      </c>
      <c r="C195" s="23">
        <v>70131</v>
      </c>
      <c r="D195" s="24">
        <v>0</v>
      </c>
      <c r="E195" s="25">
        <v>2101</v>
      </c>
      <c r="F195" s="23">
        <v>10721300</v>
      </c>
      <c r="G195" s="26" t="s">
        <v>171</v>
      </c>
      <c r="H195" s="101">
        <v>9448</v>
      </c>
      <c r="I195" s="255">
        <v>2965.94</v>
      </c>
      <c r="J195" s="101"/>
      <c r="K195" s="99">
        <f t="shared" ref="K195:K258" si="3">SUM(H195,J195)</f>
        <v>9448</v>
      </c>
      <c r="L195" s="199"/>
    </row>
    <row r="196" spans="1:12" hidden="1" x14ac:dyDescent="0.35">
      <c r="A196" s="23">
        <v>22020901</v>
      </c>
      <c r="B196" s="437" t="s">
        <v>2893</v>
      </c>
      <c r="C196" s="23">
        <v>70133</v>
      </c>
      <c r="D196" s="24">
        <v>0</v>
      </c>
      <c r="E196" s="23">
        <v>2101</v>
      </c>
      <c r="F196" s="23">
        <v>10721300</v>
      </c>
      <c r="G196" s="26" t="s">
        <v>171</v>
      </c>
      <c r="H196" s="101">
        <v>26464</v>
      </c>
      <c r="I196" s="255">
        <v>566.5</v>
      </c>
      <c r="J196" s="101"/>
      <c r="K196" s="99">
        <f t="shared" si="3"/>
        <v>26464</v>
      </c>
      <c r="L196" s="199"/>
    </row>
    <row r="197" spans="1:12" hidden="1" x14ac:dyDescent="0.35">
      <c r="A197" s="23">
        <v>22020901</v>
      </c>
      <c r="B197" s="437" t="s">
        <v>2893</v>
      </c>
      <c r="C197" s="23">
        <v>70131</v>
      </c>
      <c r="D197" s="24">
        <v>0</v>
      </c>
      <c r="E197" s="25">
        <v>2101</v>
      </c>
      <c r="F197" s="23">
        <v>10721300</v>
      </c>
      <c r="G197" s="26" t="s">
        <v>171</v>
      </c>
      <c r="H197" s="106">
        <v>63487</v>
      </c>
      <c r="I197" s="260">
        <v>26222.26</v>
      </c>
      <c r="J197" s="101"/>
      <c r="K197" s="99">
        <f t="shared" si="3"/>
        <v>63487</v>
      </c>
      <c r="L197" s="199"/>
    </row>
    <row r="198" spans="1:12" hidden="1" x14ac:dyDescent="0.35">
      <c r="A198" s="23">
        <v>22020806</v>
      </c>
      <c r="B198" s="437" t="s">
        <v>2893</v>
      </c>
      <c r="C198" s="23">
        <v>70133</v>
      </c>
      <c r="D198" s="24">
        <v>0</v>
      </c>
      <c r="E198" s="25">
        <v>2101</v>
      </c>
      <c r="F198" s="23">
        <v>10721300</v>
      </c>
      <c r="G198" s="26" t="s">
        <v>170</v>
      </c>
      <c r="H198" s="67">
        <v>1932105</v>
      </c>
      <c r="I198" s="224">
        <v>525000</v>
      </c>
      <c r="J198" s="67"/>
      <c r="K198" s="70">
        <f t="shared" si="3"/>
        <v>1932105</v>
      </c>
      <c r="L198" s="199"/>
    </row>
    <row r="199" spans="1:12" hidden="1" x14ac:dyDescent="0.35">
      <c r="A199" s="23">
        <v>22020806</v>
      </c>
      <c r="B199" s="437" t="s">
        <v>2893</v>
      </c>
      <c r="C199" s="23">
        <v>70131</v>
      </c>
      <c r="D199" s="24">
        <v>0</v>
      </c>
      <c r="E199" s="25">
        <v>2101</v>
      </c>
      <c r="F199" s="23">
        <v>10721300</v>
      </c>
      <c r="G199" s="26" t="s">
        <v>170</v>
      </c>
      <c r="H199" s="67">
        <v>40000</v>
      </c>
      <c r="I199" s="224"/>
      <c r="J199" s="68">
        <v>210000</v>
      </c>
      <c r="K199" s="70">
        <f t="shared" si="3"/>
        <v>250000</v>
      </c>
      <c r="L199" s="200"/>
    </row>
    <row r="200" spans="1:12" hidden="1" x14ac:dyDescent="0.35">
      <c r="A200" s="23">
        <v>22020806</v>
      </c>
      <c r="B200" s="437" t="s">
        <v>2893</v>
      </c>
      <c r="C200" s="23">
        <v>70133</v>
      </c>
      <c r="D200" s="24">
        <v>0</v>
      </c>
      <c r="E200" s="25">
        <v>2101</v>
      </c>
      <c r="F200" s="23">
        <v>10721300</v>
      </c>
      <c r="G200" s="26" t="s">
        <v>170</v>
      </c>
      <c r="H200" s="101">
        <v>100000</v>
      </c>
      <c r="I200" s="255"/>
      <c r="J200" s="106"/>
      <c r="K200" s="99">
        <f t="shared" si="3"/>
        <v>100000</v>
      </c>
      <c r="L200" s="200"/>
    </row>
    <row r="201" spans="1:12" hidden="1" x14ac:dyDescent="0.35">
      <c r="A201" s="23">
        <v>22020806</v>
      </c>
      <c r="B201" s="437" t="s">
        <v>2893</v>
      </c>
      <c r="C201" s="23">
        <v>70131</v>
      </c>
      <c r="D201" s="24">
        <v>0</v>
      </c>
      <c r="E201" s="25">
        <v>2101</v>
      </c>
      <c r="F201" s="23">
        <v>10721300</v>
      </c>
      <c r="G201" s="26" t="s">
        <v>170</v>
      </c>
      <c r="H201" s="101">
        <v>25000</v>
      </c>
      <c r="I201" s="255">
        <v>0</v>
      </c>
      <c r="J201" s="102"/>
      <c r="K201" s="99">
        <f t="shared" si="3"/>
        <v>25000</v>
      </c>
      <c r="L201" s="199"/>
    </row>
    <row r="202" spans="1:12" x14ac:dyDescent="0.35">
      <c r="A202" s="54">
        <v>22020806</v>
      </c>
      <c r="B202" s="437" t="s">
        <v>2893</v>
      </c>
      <c r="C202" s="54">
        <v>70133</v>
      </c>
      <c r="D202" s="55">
        <v>0</v>
      </c>
      <c r="E202" s="54">
        <v>2101</v>
      </c>
      <c r="F202" s="54">
        <v>10721300</v>
      </c>
      <c r="G202" s="57" t="s">
        <v>170</v>
      </c>
      <c r="H202" s="117">
        <v>100000</v>
      </c>
      <c r="I202" s="263">
        <v>0</v>
      </c>
      <c r="J202" s="118"/>
      <c r="K202" s="130">
        <f t="shared" si="3"/>
        <v>100000</v>
      </c>
      <c r="L202" s="204" t="s">
        <v>2556</v>
      </c>
    </row>
    <row r="203" spans="1:12" x14ac:dyDescent="0.35">
      <c r="A203" s="54">
        <v>22020806</v>
      </c>
      <c r="B203" s="437" t="s">
        <v>2893</v>
      </c>
      <c r="C203" s="54">
        <v>70133</v>
      </c>
      <c r="D203" s="55">
        <v>0</v>
      </c>
      <c r="E203" s="56">
        <v>2101</v>
      </c>
      <c r="F203" s="54">
        <v>10721300</v>
      </c>
      <c r="G203" s="57" t="s">
        <v>170</v>
      </c>
      <c r="H203" s="58">
        <v>196917</v>
      </c>
      <c r="I203" s="221"/>
      <c r="J203" s="58">
        <v>500000</v>
      </c>
      <c r="K203" s="81">
        <f t="shared" si="3"/>
        <v>696917</v>
      </c>
      <c r="L203" s="204" t="s">
        <v>2557</v>
      </c>
    </row>
    <row r="204" spans="1:12" hidden="1" x14ac:dyDescent="0.35">
      <c r="A204" s="23">
        <v>22020803</v>
      </c>
      <c r="B204" s="437" t="s">
        <v>2893</v>
      </c>
      <c r="C204" s="23">
        <v>70131</v>
      </c>
      <c r="D204" s="24">
        <v>0</v>
      </c>
      <c r="E204" s="25">
        <v>2101</v>
      </c>
      <c r="F204" s="23">
        <v>10721300</v>
      </c>
      <c r="G204" s="26" t="s">
        <v>169</v>
      </c>
      <c r="H204" s="68">
        <v>125000</v>
      </c>
      <c r="I204" s="226">
        <v>50000</v>
      </c>
      <c r="J204" s="68"/>
      <c r="K204" s="70">
        <f t="shared" si="3"/>
        <v>125000</v>
      </c>
      <c r="L204" s="199"/>
    </row>
    <row r="205" spans="1:12" hidden="1" x14ac:dyDescent="0.35">
      <c r="A205" s="23">
        <v>22020803</v>
      </c>
      <c r="B205" s="437" t="s">
        <v>2893</v>
      </c>
      <c r="C205" s="23">
        <v>70131</v>
      </c>
      <c r="D205" s="24">
        <v>0</v>
      </c>
      <c r="E205" s="25">
        <v>2101</v>
      </c>
      <c r="F205" s="23">
        <v>10721300</v>
      </c>
      <c r="G205" s="26" t="s">
        <v>169</v>
      </c>
      <c r="H205" s="67">
        <v>147000</v>
      </c>
      <c r="I205" s="224">
        <v>5000</v>
      </c>
      <c r="J205" s="67"/>
      <c r="K205" s="70">
        <f t="shared" si="3"/>
        <v>147000</v>
      </c>
      <c r="L205" s="199"/>
    </row>
    <row r="206" spans="1:12" hidden="1" x14ac:dyDescent="0.35">
      <c r="A206" s="23">
        <v>22020803</v>
      </c>
      <c r="B206" s="437" t="s">
        <v>2893</v>
      </c>
      <c r="C206" s="23">
        <v>70133</v>
      </c>
      <c r="D206" s="24">
        <v>0</v>
      </c>
      <c r="E206" s="25">
        <v>2101</v>
      </c>
      <c r="F206" s="23">
        <v>10721300</v>
      </c>
      <c r="G206" s="26" t="s">
        <v>169</v>
      </c>
      <c r="H206" s="67">
        <v>13657672</v>
      </c>
      <c r="I206" s="224">
        <v>3548500</v>
      </c>
      <c r="J206" s="67"/>
      <c r="K206" s="70">
        <f t="shared" si="3"/>
        <v>13657672</v>
      </c>
      <c r="L206" s="199"/>
    </row>
    <row r="207" spans="1:12" hidden="1" x14ac:dyDescent="0.35">
      <c r="A207" s="23">
        <v>22020803</v>
      </c>
      <c r="B207" s="437" t="s">
        <v>2893</v>
      </c>
      <c r="C207" s="23">
        <v>70133</v>
      </c>
      <c r="D207" s="24">
        <v>0</v>
      </c>
      <c r="E207" s="25">
        <v>2101</v>
      </c>
      <c r="F207" s="23">
        <v>10721300</v>
      </c>
      <c r="G207" s="26" t="s">
        <v>169</v>
      </c>
      <c r="H207" s="27">
        <v>304972.5</v>
      </c>
      <c r="I207" s="215">
        <v>897570</v>
      </c>
      <c r="J207" s="27">
        <v>195027.5</v>
      </c>
      <c r="K207" s="38">
        <f t="shared" si="3"/>
        <v>500000</v>
      </c>
      <c r="L207" s="199"/>
    </row>
    <row r="208" spans="1:12" hidden="1" x14ac:dyDescent="0.35">
      <c r="A208" s="23">
        <v>22020803</v>
      </c>
      <c r="B208" s="437" t="s">
        <v>2893</v>
      </c>
      <c r="C208" s="23">
        <v>70131</v>
      </c>
      <c r="D208" s="24">
        <v>0</v>
      </c>
      <c r="E208" s="25">
        <v>2101</v>
      </c>
      <c r="F208" s="23">
        <v>10721300</v>
      </c>
      <c r="G208" s="26" t="s">
        <v>169</v>
      </c>
      <c r="H208" s="67">
        <v>5418210</v>
      </c>
      <c r="I208" s="224">
        <v>54000</v>
      </c>
      <c r="J208" s="67"/>
      <c r="K208" s="70">
        <f t="shared" si="3"/>
        <v>5418210</v>
      </c>
      <c r="L208" s="200"/>
    </row>
    <row r="209" spans="1:12" hidden="1" x14ac:dyDescent="0.35">
      <c r="A209" s="23">
        <v>22020803</v>
      </c>
      <c r="B209" s="437" t="s">
        <v>2893</v>
      </c>
      <c r="C209" s="23">
        <v>70133</v>
      </c>
      <c r="D209" s="24">
        <v>0</v>
      </c>
      <c r="E209" s="25">
        <v>2101</v>
      </c>
      <c r="F209" s="23">
        <v>10721300</v>
      </c>
      <c r="G209" s="26" t="s">
        <v>169</v>
      </c>
      <c r="H209" s="27">
        <v>1581300</v>
      </c>
      <c r="I209" s="215">
        <v>219000</v>
      </c>
      <c r="J209" s="27">
        <v>6918700</v>
      </c>
      <c r="K209" s="44">
        <f t="shared" si="3"/>
        <v>8500000</v>
      </c>
      <c r="L209" s="199"/>
    </row>
    <row r="210" spans="1:12" hidden="1" x14ac:dyDescent="0.35">
      <c r="A210" s="23">
        <v>22020803</v>
      </c>
      <c r="B210" s="437" t="s">
        <v>2893</v>
      </c>
      <c r="C210" s="23">
        <v>70133</v>
      </c>
      <c r="D210" s="24">
        <v>0</v>
      </c>
      <c r="E210" s="25">
        <v>2101</v>
      </c>
      <c r="F210" s="23">
        <v>10721300</v>
      </c>
      <c r="G210" s="26" t="s">
        <v>169</v>
      </c>
      <c r="H210" s="101">
        <v>35990535</v>
      </c>
      <c r="I210" s="255">
        <v>21759060</v>
      </c>
      <c r="J210" s="108">
        <v>-3000000</v>
      </c>
      <c r="K210" s="99">
        <f t="shared" si="3"/>
        <v>32990535</v>
      </c>
      <c r="L210" s="200"/>
    </row>
    <row r="211" spans="1:12" hidden="1" x14ac:dyDescent="0.35">
      <c r="A211" s="23">
        <v>22020803</v>
      </c>
      <c r="B211" s="437" t="s">
        <v>2893</v>
      </c>
      <c r="C211" s="23">
        <v>70133</v>
      </c>
      <c r="D211" s="24">
        <v>0</v>
      </c>
      <c r="E211" s="25">
        <v>2101</v>
      </c>
      <c r="F211" s="23">
        <v>10721300</v>
      </c>
      <c r="G211" s="26" t="s">
        <v>169</v>
      </c>
      <c r="H211" s="101">
        <v>750000</v>
      </c>
      <c r="I211" s="255">
        <v>302750</v>
      </c>
      <c r="J211" s="106">
        <v>250000</v>
      </c>
      <c r="K211" s="99">
        <f t="shared" si="3"/>
        <v>1000000</v>
      </c>
      <c r="L211" s="199"/>
    </row>
    <row r="212" spans="1:12" hidden="1" x14ac:dyDescent="0.35">
      <c r="A212" s="23">
        <v>22020803</v>
      </c>
      <c r="B212" s="437" t="s">
        <v>2893</v>
      </c>
      <c r="C212" s="23">
        <v>70131</v>
      </c>
      <c r="D212" s="24">
        <v>0</v>
      </c>
      <c r="E212" s="25">
        <v>2101</v>
      </c>
      <c r="F212" s="23">
        <v>10721300</v>
      </c>
      <c r="G212" s="26" t="s">
        <v>169</v>
      </c>
      <c r="H212" s="101">
        <v>6704775</v>
      </c>
      <c r="I212" s="255">
        <v>3766262.5</v>
      </c>
      <c r="J212" s="101"/>
      <c r="K212" s="99">
        <f t="shared" si="3"/>
        <v>6704775</v>
      </c>
      <c r="L212" s="199"/>
    </row>
    <row r="213" spans="1:12" hidden="1" x14ac:dyDescent="0.35">
      <c r="A213" s="23">
        <v>22020803</v>
      </c>
      <c r="B213" s="437" t="s">
        <v>2893</v>
      </c>
      <c r="C213" s="23">
        <v>70133</v>
      </c>
      <c r="D213" s="24">
        <v>0</v>
      </c>
      <c r="E213" s="25">
        <v>2101</v>
      </c>
      <c r="F213" s="23">
        <v>10721300</v>
      </c>
      <c r="G213" s="26" t="s">
        <v>169</v>
      </c>
      <c r="H213" s="101">
        <v>5760562.5</v>
      </c>
      <c r="I213" s="255">
        <v>5474218.75</v>
      </c>
      <c r="J213" s="101"/>
      <c r="K213" s="99">
        <f t="shared" si="3"/>
        <v>5760562.5</v>
      </c>
      <c r="L213" s="200"/>
    </row>
    <row r="214" spans="1:12" x14ac:dyDescent="0.35">
      <c r="A214" s="54">
        <v>22020803</v>
      </c>
      <c r="B214" s="437" t="s">
        <v>2893</v>
      </c>
      <c r="C214" s="54">
        <v>70131</v>
      </c>
      <c r="D214" s="55">
        <v>0</v>
      </c>
      <c r="E214" s="56">
        <v>2101</v>
      </c>
      <c r="F214" s="54">
        <v>10721300</v>
      </c>
      <c r="G214" s="57" t="s">
        <v>169</v>
      </c>
      <c r="H214" s="58">
        <v>120750</v>
      </c>
      <c r="I214" s="221">
        <v>75000</v>
      </c>
      <c r="J214" s="58">
        <v>1500000</v>
      </c>
      <c r="K214" s="81">
        <f t="shared" si="3"/>
        <v>1620750</v>
      </c>
      <c r="L214" s="204" t="s">
        <v>2555</v>
      </c>
    </row>
    <row r="215" spans="1:12" x14ac:dyDescent="0.35">
      <c r="A215" s="54">
        <v>22020803</v>
      </c>
      <c r="B215" s="437" t="s">
        <v>2893</v>
      </c>
      <c r="C215" s="54">
        <v>70133</v>
      </c>
      <c r="D215" s="55">
        <v>0</v>
      </c>
      <c r="E215" s="54">
        <v>2101</v>
      </c>
      <c r="F215" s="54">
        <v>10721300</v>
      </c>
      <c r="G215" s="57" t="s">
        <v>169</v>
      </c>
      <c r="H215" s="117">
        <v>111300</v>
      </c>
      <c r="I215" s="263">
        <v>48000</v>
      </c>
      <c r="J215" s="117">
        <v>400000</v>
      </c>
      <c r="K215" s="130">
        <f t="shared" si="3"/>
        <v>511300</v>
      </c>
      <c r="L215" s="204" t="s">
        <v>2556</v>
      </c>
    </row>
    <row r="216" spans="1:12" x14ac:dyDescent="0.35">
      <c r="A216" s="54">
        <v>22020803</v>
      </c>
      <c r="B216" s="437" t="s">
        <v>2893</v>
      </c>
      <c r="C216" s="54">
        <v>70133</v>
      </c>
      <c r="D216" s="55">
        <v>0</v>
      </c>
      <c r="E216" s="56">
        <v>2101</v>
      </c>
      <c r="F216" s="54">
        <v>10721300</v>
      </c>
      <c r="G216" s="57" t="s">
        <v>169</v>
      </c>
      <c r="H216" s="58">
        <v>5950875</v>
      </c>
      <c r="I216" s="221">
        <v>5435579</v>
      </c>
      <c r="J216" s="58">
        <v>16000000</v>
      </c>
      <c r="K216" s="81">
        <f t="shared" si="3"/>
        <v>21950875</v>
      </c>
      <c r="L216" s="204" t="s">
        <v>2557</v>
      </c>
    </row>
    <row r="217" spans="1:12" x14ac:dyDescent="0.35">
      <c r="A217" s="54">
        <v>22020803</v>
      </c>
      <c r="B217" s="437" t="s">
        <v>2893</v>
      </c>
      <c r="C217" s="54">
        <v>70131</v>
      </c>
      <c r="D217" s="55">
        <v>0</v>
      </c>
      <c r="E217" s="56">
        <v>2101</v>
      </c>
      <c r="F217" s="54">
        <v>10721300</v>
      </c>
      <c r="G217" s="57" t="s">
        <v>169</v>
      </c>
      <c r="H217" s="117">
        <v>274575</v>
      </c>
      <c r="I217" s="263"/>
      <c r="J217" s="117"/>
      <c r="K217" s="130">
        <f t="shared" si="3"/>
        <v>274575</v>
      </c>
      <c r="L217" s="204" t="s">
        <v>2558</v>
      </c>
    </row>
    <row r="218" spans="1:12" hidden="1" x14ac:dyDescent="0.35">
      <c r="A218" s="23">
        <v>22020803</v>
      </c>
      <c r="B218" s="437" t="s">
        <v>2893</v>
      </c>
      <c r="C218" s="23">
        <v>70133</v>
      </c>
      <c r="D218" s="24">
        <v>0</v>
      </c>
      <c r="E218" s="25">
        <v>2101</v>
      </c>
      <c r="F218" s="23">
        <v>10721300</v>
      </c>
      <c r="G218" s="26" t="s">
        <v>169</v>
      </c>
      <c r="H218" s="101">
        <v>232680</v>
      </c>
      <c r="I218" s="255">
        <v>75000</v>
      </c>
      <c r="J218" s="108">
        <v>-100000</v>
      </c>
      <c r="K218" s="99">
        <f t="shared" si="3"/>
        <v>132680</v>
      </c>
      <c r="L218" s="199"/>
    </row>
    <row r="219" spans="1:12" hidden="1" x14ac:dyDescent="0.35">
      <c r="A219" s="23">
        <v>22020803</v>
      </c>
      <c r="B219" s="437" t="s">
        <v>2893</v>
      </c>
      <c r="C219" s="23">
        <v>70133</v>
      </c>
      <c r="D219" s="24">
        <v>0</v>
      </c>
      <c r="E219" s="25">
        <v>2101</v>
      </c>
      <c r="F219" s="23">
        <v>10721300</v>
      </c>
      <c r="G219" s="26" t="s">
        <v>169</v>
      </c>
      <c r="H219" s="101">
        <v>23541000</v>
      </c>
      <c r="I219" s="255">
        <v>14000000</v>
      </c>
      <c r="J219" s="101">
        <v>10100000</v>
      </c>
      <c r="K219" s="99">
        <f t="shared" si="3"/>
        <v>33641000</v>
      </c>
      <c r="L219" s="199"/>
    </row>
    <row r="220" spans="1:12" hidden="1" x14ac:dyDescent="0.35">
      <c r="A220" s="23">
        <v>22020803</v>
      </c>
      <c r="B220" s="437" t="s">
        <v>2893</v>
      </c>
      <c r="C220" s="23">
        <v>70131</v>
      </c>
      <c r="D220" s="24">
        <v>0</v>
      </c>
      <c r="E220" s="25">
        <v>2101</v>
      </c>
      <c r="F220" s="23">
        <v>10721300</v>
      </c>
      <c r="G220" s="26" t="s">
        <v>169</v>
      </c>
      <c r="H220" s="101">
        <v>156450</v>
      </c>
      <c r="I220" s="255">
        <v>0</v>
      </c>
      <c r="J220" s="101"/>
      <c r="K220" s="99">
        <f t="shared" si="3"/>
        <v>156450</v>
      </c>
      <c r="L220" s="199"/>
    </row>
    <row r="221" spans="1:12" hidden="1" x14ac:dyDescent="0.35">
      <c r="A221" s="23">
        <v>22020803</v>
      </c>
      <c r="B221" s="437" t="s">
        <v>2893</v>
      </c>
      <c r="C221" s="23">
        <v>70131</v>
      </c>
      <c r="D221" s="24">
        <v>0</v>
      </c>
      <c r="E221" s="25">
        <v>2101</v>
      </c>
      <c r="F221" s="23">
        <v>10721300</v>
      </c>
      <c r="G221" s="26" t="s">
        <v>169</v>
      </c>
      <c r="H221" s="101">
        <v>994980</v>
      </c>
      <c r="I221" s="255">
        <v>119000</v>
      </c>
      <c r="J221" s="101"/>
      <c r="K221" s="99">
        <f t="shared" si="3"/>
        <v>994980</v>
      </c>
      <c r="L221" s="199"/>
    </row>
    <row r="222" spans="1:12" hidden="1" x14ac:dyDescent="0.35">
      <c r="A222" s="23">
        <v>22020802</v>
      </c>
      <c r="B222" s="437" t="s">
        <v>2893</v>
      </c>
      <c r="C222" s="23">
        <v>70131</v>
      </c>
      <c r="D222" s="24">
        <v>0</v>
      </c>
      <c r="E222" s="25">
        <v>2101</v>
      </c>
      <c r="F222" s="23">
        <v>10721300</v>
      </c>
      <c r="G222" s="26" t="s">
        <v>188</v>
      </c>
      <c r="H222" s="67">
        <v>68600</v>
      </c>
      <c r="I222" s="224"/>
      <c r="J222" s="68"/>
      <c r="K222" s="70">
        <f t="shared" si="3"/>
        <v>68600</v>
      </c>
      <c r="L222" s="199"/>
    </row>
    <row r="223" spans="1:12" hidden="1" x14ac:dyDescent="0.35">
      <c r="A223" s="23">
        <v>22020802</v>
      </c>
      <c r="B223" s="437" t="s">
        <v>2893</v>
      </c>
      <c r="C223" s="23">
        <v>70133</v>
      </c>
      <c r="D223" s="24">
        <v>0</v>
      </c>
      <c r="E223" s="25">
        <v>2101</v>
      </c>
      <c r="F223" s="23">
        <v>10721300</v>
      </c>
      <c r="G223" s="26" t="s">
        <v>188</v>
      </c>
      <c r="H223" s="27">
        <v>241500</v>
      </c>
      <c r="I223" s="215">
        <v>16000</v>
      </c>
      <c r="J223" s="27"/>
      <c r="K223" s="38">
        <f t="shared" si="3"/>
        <v>241500</v>
      </c>
      <c r="L223" s="199"/>
    </row>
    <row r="224" spans="1:12" hidden="1" x14ac:dyDescent="0.35">
      <c r="A224" s="23">
        <v>22020802</v>
      </c>
      <c r="B224" s="437" t="s">
        <v>2893</v>
      </c>
      <c r="C224" s="23">
        <v>70133</v>
      </c>
      <c r="D224" s="24">
        <v>0</v>
      </c>
      <c r="E224" s="25">
        <v>2101</v>
      </c>
      <c r="F224" s="23">
        <v>10721300</v>
      </c>
      <c r="G224" s="26" t="s">
        <v>188</v>
      </c>
      <c r="H224" s="101">
        <v>1500000</v>
      </c>
      <c r="I224" s="255"/>
      <c r="J224" s="106"/>
      <c r="K224" s="99">
        <f t="shared" si="3"/>
        <v>1500000</v>
      </c>
      <c r="L224" s="199"/>
    </row>
    <row r="225" spans="1:12" hidden="1" x14ac:dyDescent="0.35">
      <c r="A225" s="23">
        <v>22020802</v>
      </c>
      <c r="B225" s="437" t="s">
        <v>2893</v>
      </c>
      <c r="C225" s="23">
        <v>70131</v>
      </c>
      <c r="D225" s="24">
        <v>0</v>
      </c>
      <c r="E225" s="25">
        <v>2101</v>
      </c>
      <c r="F225" s="23">
        <v>10721300</v>
      </c>
      <c r="G225" s="26" t="s">
        <v>188</v>
      </c>
      <c r="H225" s="101">
        <v>60000</v>
      </c>
      <c r="I225" s="255">
        <v>0</v>
      </c>
      <c r="J225" s="102"/>
      <c r="K225" s="99">
        <f t="shared" si="3"/>
        <v>60000</v>
      </c>
      <c r="L225" s="199"/>
    </row>
    <row r="226" spans="1:12" hidden="1" x14ac:dyDescent="0.35">
      <c r="A226" s="23">
        <v>22020802</v>
      </c>
      <c r="B226" s="437" t="s">
        <v>2893</v>
      </c>
      <c r="C226" s="23">
        <v>70133</v>
      </c>
      <c r="D226" s="24">
        <v>0</v>
      </c>
      <c r="E226" s="25">
        <v>2101</v>
      </c>
      <c r="F226" s="23">
        <v>10721300</v>
      </c>
      <c r="G226" s="26" t="s">
        <v>188</v>
      </c>
      <c r="H226" s="101">
        <v>1202850</v>
      </c>
      <c r="I226" s="255">
        <v>0</v>
      </c>
      <c r="J226" s="106"/>
      <c r="K226" s="99">
        <f t="shared" si="3"/>
        <v>1202850</v>
      </c>
      <c r="L226" s="199"/>
    </row>
    <row r="227" spans="1:12" hidden="1" x14ac:dyDescent="0.35">
      <c r="A227" s="23">
        <v>22020802</v>
      </c>
      <c r="B227" s="437" t="s">
        <v>2893</v>
      </c>
      <c r="C227" s="23">
        <v>70133</v>
      </c>
      <c r="D227" s="24">
        <v>0</v>
      </c>
      <c r="E227" s="23">
        <v>2101</v>
      </c>
      <c r="F227" s="23">
        <v>10721300</v>
      </c>
      <c r="G227" s="26" t="s">
        <v>188</v>
      </c>
      <c r="H227" s="101">
        <v>54600</v>
      </c>
      <c r="I227" s="255">
        <v>30000</v>
      </c>
      <c r="J227" s="101"/>
      <c r="K227" s="99">
        <f t="shared" si="3"/>
        <v>54600</v>
      </c>
      <c r="L227" s="199"/>
    </row>
    <row r="228" spans="1:12" hidden="1" x14ac:dyDescent="0.35">
      <c r="A228" s="34">
        <v>22020801</v>
      </c>
      <c r="B228" s="437" t="s">
        <v>2893</v>
      </c>
      <c r="C228" s="34">
        <v>70131</v>
      </c>
      <c r="D228" s="35">
        <v>0</v>
      </c>
      <c r="E228" s="36">
        <v>2101</v>
      </c>
      <c r="F228" s="34">
        <v>10721300</v>
      </c>
      <c r="G228" s="37" t="s">
        <v>168</v>
      </c>
      <c r="H228" s="70">
        <v>42000</v>
      </c>
      <c r="I228" s="223">
        <v>50000</v>
      </c>
      <c r="J228" s="70">
        <v>70000</v>
      </c>
      <c r="K228" s="70">
        <f t="shared" si="3"/>
        <v>112000</v>
      </c>
      <c r="L228" s="198"/>
    </row>
    <row r="229" spans="1:12" hidden="1" x14ac:dyDescent="0.35">
      <c r="A229" s="23">
        <v>22020801</v>
      </c>
      <c r="B229" s="437" t="s">
        <v>2893</v>
      </c>
      <c r="C229" s="23">
        <v>70131</v>
      </c>
      <c r="D229" s="24">
        <v>0</v>
      </c>
      <c r="E229" s="25">
        <v>2101</v>
      </c>
      <c r="F229" s="23">
        <v>10721300</v>
      </c>
      <c r="G229" s="26" t="s">
        <v>168</v>
      </c>
      <c r="H229" s="67">
        <v>378000</v>
      </c>
      <c r="I229" s="224">
        <v>218434</v>
      </c>
      <c r="J229" s="67"/>
      <c r="K229" s="70">
        <f t="shared" si="3"/>
        <v>378000</v>
      </c>
      <c r="L229" s="199"/>
    </row>
    <row r="230" spans="1:12" hidden="1" x14ac:dyDescent="0.35">
      <c r="A230" s="23">
        <v>22020801</v>
      </c>
      <c r="B230" s="437" t="s">
        <v>2893</v>
      </c>
      <c r="C230" s="23">
        <v>70133</v>
      </c>
      <c r="D230" s="24">
        <v>0</v>
      </c>
      <c r="E230" s="25">
        <v>2101</v>
      </c>
      <c r="F230" s="23">
        <v>10721300</v>
      </c>
      <c r="G230" s="26" t="s">
        <v>168</v>
      </c>
      <c r="H230" s="67">
        <v>7363282</v>
      </c>
      <c r="I230" s="224">
        <v>1765950</v>
      </c>
      <c r="J230" s="67"/>
      <c r="K230" s="70">
        <f t="shared" si="3"/>
        <v>7363282</v>
      </c>
      <c r="L230" s="199"/>
    </row>
    <row r="231" spans="1:12" hidden="1" x14ac:dyDescent="0.35">
      <c r="A231" s="23">
        <v>22020801</v>
      </c>
      <c r="B231" s="437" t="s">
        <v>2893</v>
      </c>
      <c r="C231" s="23">
        <v>70133</v>
      </c>
      <c r="D231" s="24">
        <v>0</v>
      </c>
      <c r="E231" s="25">
        <v>2101</v>
      </c>
      <c r="F231" s="23">
        <v>10721300</v>
      </c>
      <c r="G231" s="26" t="s">
        <v>168</v>
      </c>
      <c r="H231" s="27">
        <v>737383.5</v>
      </c>
      <c r="I231" s="215">
        <v>1967100</v>
      </c>
      <c r="J231" s="27"/>
      <c r="K231" s="38">
        <f t="shared" si="3"/>
        <v>737383.5</v>
      </c>
      <c r="L231" s="199"/>
    </row>
    <row r="232" spans="1:12" hidden="1" x14ac:dyDescent="0.35">
      <c r="A232" s="23">
        <v>22020801</v>
      </c>
      <c r="B232" s="437" t="s">
        <v>2893</v>
      </c>
      <c r="C232" s="23">
        <v>70131</v>
      </c>
      <c r="D232" s="24">
        <v>0</v>
      </c>
      <c r="E232" s="25">
        <v>2101</v>
      </c>
      <c r="F232" s="23">
        <v>10721300</v>
      </c>
      <c r="G232" s="26" t="s">
        <v>168</v>
      </c>
      <c r="H232" s="67">
        <v>756000</v>
      </c>
      <c r="I232" s="224">
        <v>927150</v>
      </c>
      <c r="J232" s="67">
        <v>1744000</v>
      </c>
      <c r="K232" s="70">
        <f t="shared" si="3"/>
        <v>2500000</v>
      </c>
      <c r="L232" s="200"/>
    </row>
    <row r="233" spans="1:12" hidden="1" x14ac:dyDescent="0.35">
      <c r="A233" s="23">
        <v>22020801</v>
      </c>
      <c r="B233" s="437" t="s">
        <v>2893</v>
      </c>
      <c r="C233" s="23">
        <v>70133</v>
      </c>
      <c r="D233" s="24">
        <v>0</v>
      </c>
      <c r="E233" s="25">
        <v>2101</v>
      </c>
      <c r="F233" s="23">
        <v>10721300</v>
      </c>
      <c r="G233" s="26" t="s">
        <v>168</v>
      </c>
      <c r="H233" s="27">
        <v>3952200</v>
      </c>
      <c r="I233" s="215">
        <v>674000</v>
      </c>
      <c r="J233" s="27">
        <v>1500000</v>
      </c>
      <c r="K233" s="38">
        <f t="shared" si="3"/>
        <v>5452200</v>
      </c>
      <c r="L233" s="199"/>
    </row>
    <row r="234" spans="1:12" hidden="1" x14ac:dyDescent="0.35">
      <c r="A234" s="23">
        <v>22020801</v>
      </c>
      <c r="B234" s="437" t="s">
        <v>2893</v>
      </c>
      <c r="C234" s="23">
        <v>70133</v>
      </c>
      <c r="D234" s="24">
        <v>0</v>
      </c>
      <c r="E234" s="25">
        <v>2101</v>
      </c>
      <c r="F234" s="23">
        <v>10721300</v>
      </c>
      <c r="G234" s="26" t="s">
        <v>168</v>
      </c>
      <c r="H234" s="101">
        <v>12365934</v>
      </c>
      <c r="I234" s="255">
        <v>15978430</v>
      </c>
      <c r="J234" s="101"/>
      <c r="K234" s="99">
        <f t="shared" si="3"/>
        <v>12365934</v>
      </c>
      <c r="L234" s="200"/>
    </row>
    <row r="235" spans="1:12" hidden="1" x14ac:dyDescent="0.35">
      <c r="A235" s="23">
        <v>22020801</v>
      </c>
      <c r="B235" s="437" t="s">
        <v>2893</v>
      </c>
      <c r="C235" s="23">
        <v>70133</v>
      </c>
      <c r="D235" s="24">
        <v>0</v>
      </c>
      <c r="E235" s="25">
        <v>2101</v>
      </c>
      <c r="F235" s="23">
        <v>10721300</v>
      </c>
      <c r="G235" s="26" t="s">
        <v>168</v>
      </c>
      <c r="H235" s="101">
        <v>1493100</v>
      </c>
      <c r="I235" s="255">
        <v>5259000</v>
      </c>
      <c r="J235" s="101">
        <v>2506900</v>
      </c>
      <c r="K235" s="99">
        <f t="shared" si="3"/>
        <v>4000000</v>
      </c>
      <c r="L235" s="199"/>
    </row>
    <row r="236" spans="1:12" hidden="1" x14ac:dyDescent="0.35">
      <c r="A236" s="23">
        <v>22020801</v>
      </c>
      <c r="B236" s="437" t="s">
        <v>2893</v>
      </c>
      <c r="C236" s="23">
        <v>70131</v>
      </c>
      <c r="D236" s="24">
        <v>0</v>
      </c>
      <c r="E236" s="25">
        <v>2101</v>
      </c>
      <c r="F236" s="23">
        <v>10721300</v>
      </c>
      <c r="G236" s="26" t="s">
        <v>168</v>
      </c>
      <c r="H236" s="101">
        <v>4006800</v>
      </c>
      <c r="I236" s="255">
        <v>1548466.7</v>
      </c>
      <c r="J236" s="101"/>
      <c r="K236" s="99">
        <f t="shared" si="3"/>
        <v>4006800</v>
      </c>
      <c r="L236" s="199"/>
    </row>
    <row r="237" spans="1:12" hidden="1" x14ac:dyDescent="0.35">
      <c r="A237" s="23">
        <v>22020801</v>
      </c>
      <c r="B237" s="437" t="s">
        <v>2893</v>
      </c>
      <c r="C237" s="23">
        <v>70133</v>
      </c>
      <c r="D237" s="24">
        <v>0</v>
      </c>
      <c r="E237" s="25">
        <v>2101</v>
      </c>
      <c r="F237" s="23">
        <v>10721300</v>
      </c>
      <c r="G237" s="26" t="s">
        <v>168</v>
      </c>
      <c r="H237" s="101">
        <v>2142000</v>
      </c>
      <c r="I237" s="255">
        <v>1350000</v>
      </c>
      <c r="J237" s="101"/>
      <c r="K237" s="99">
        <f t="shared" si="3"/>
        <v>2142000</v>
      </c>
      <c r="L237" s="200"/>
    </row>
    <row r="238" spans="1:12" x14ac:dyDescent="0.35">
      <c r="A238" s="54">
        <v>22020801</v>
      </c>
      <c r="B238" s="437" t="s">
        <v>2893</v>
      </c>
      <c r="C238" s="54">
        <v>70131</v>
      </c>
      <c r="D238" s="55">
        <v>0</v>
      </c>
      <c r="E238" s="56">
        <v>2101</v>
      </c>
      <c r="F238" s="54">
        <v>10721300</v>
      </c>
      <c r="G238" s="57" t="s">
        <v>168</v>
      </c>
      <c r="H238" s="58">
        <v>1008000</v>
      </c>
      <c r="I238" s="221">
        <v>790000</v>
      </c>
      <c r="J238" s="58">
        <v>3000000</v>
      </c>
      <c r="K238" s="81">
        <f t="shared" si="3"/>
        <v>4008000</v>
      </c>
      <c r="L238" s="204" t="s">
        <v>2555</v>
      </c>
    </row>
    <row r="239" spans="1:12" x14ac:dyDescent="0.35">
      <c r="A239" s="54">
        <v>22020801</v>
      </c>
      <c r="B239" s="437" t="s">
        <v>2893</v>
      </c>
      <c r="C239" s="54">
        <v>70133</v>
      </c>
      <c r="D239" s="55">
        <v>0</v>
      </c>
      <c r="E239" s="54">
        <v>2101</v>
      </c>
      <c r="F239" s="54">
        <v>10721300</v>
      </c>
      <c r="G239" s="57" t="s">
        <v>168</v>
      </c>
      <c r="H239" s="117">
        <v>2994600</v>
      </c>
      <c r="I239" s="263">
        <v>1198250</v>
      </c>
      <c r="J239" s="117">
        <v>405000</v>
      </c>
      <c r="K239" s="130">
        <f t="shared" si="3"/>
        <v>3399600</v>
      </c>
      <c r="L239" s="204" t="s">
        <v>2556</v>
      </c>
    </row>
    <row r="240" spans="1:12" x14ac:dyDescent="0.35">
      <c r="A240" s="54">
        <v>22020801</v>
      </c>
      <c r="B240" s="437" t="s">
        <v>2893</v>
      </c>
      <c r="C240" s="54">
        <v>70133</v>
      </c>
      <c r="D240" s="55">
        <v>0</v>
      </c>
      <c r="E240" s="56">
        <v>2101</v>
      </c>
      <c r="F240" s="54">
        <v>10721300</v>
      </c>
      <c r="G240" s="57" t="s">
        <v>168</v>
      </c>
      <c r="H240" s="58">
        <v>6341475</v>
      </c>
      <c r="I240" s="221">
        <v>2462600</v>
      </c>
      <c r="J240" s="58"/>
      <c r="K240" s="81">
        <f t="shared" si="3"/>
        <v>6341475</v>
      </c>
      <c r="L240" s="204" t="s">
        <v>2557</v>
      </c>
    </row>
    <row r="241" spans="1:12" x14ac:dyDescent="0.35">
      <c r="A241" s="54">
        <v>22020801</v>
      </c>
      <c r="B241" s="437" t="s">
        <v>2893</v>
      </c>
      <c r="C241" s="54">
        <v>70131</v>
      </c>
      <c r="D241" s="55">
        <v>0</v>
      </c>
      <c r="E241" s="56">
        <v>2101</v>
      </c>
      <c r="F241" s="54">
        <v>10721300</v>
      </c>
      <c r="G241" s="57" t="s">
        <v>168</v>
      </c>
      <c r="H241" s="117">
        <v>1827000</v>
      </c>
      <c r="I241" s="263"/>
      <c r="J241" s="117">
        <v>900000</v>
      </c>
      <c r="K241" s="130">
        <f t="shared" si="3"/>
        <v>2727000</v>
      </c>
      <c r="L241" s="204" t="s">
        <v>2558</v>
      </c>
    </row>
    <row r="242" spans="1:12" hidden="1" x14ac:dyDescent="0.35">
      <c r="A242" s="23">
        <v>22020801</v>
      </c>
      <c r="B242" s="437" t="s">
        <v>2893</v>
      </c>
      <c r="C242" s="23">
        <v>70133</v>
      </c>
      <c r="D242" s="24">
        <v>0</v>
      </c>
      <c r="E242" s="25">
        <v>2101</v>
      </c>
      <c r="F242" s="23">
        <v>10721300</v>
      </c>
      <c r="G242" s="26" t="s">
        <v>168</v>
      </c>
      <c r="H242" s="101">
        <v>50000</v>
      </c>
      <c r="I242" s="255">
        <v>60000</v>
      </c>
      <c r="J242" s="115">
        <v>400000</v>
      </c>
      <c r="K242" s="99">
        <f t="shared" si="3"/>
        <v>450000</v>
      </c>
      <c r="L242" s="199"/>
    </row>
    <row r="243" spans="1:12" hidden="1" x14ac:dyDescent="0.35">
      <c r="A243" s="23">
        <v>22020801</v>
      </c>
      <c r="B243" s="437" t="s">
        <v>2893</v>
      </c>
      <c r="C243" s="23">
        <v>70133</v>
      </c>
      <c r="D243" s="24">
        <v>0</v>
      </c>
      <c r="E243" s="25">
        <v>2101</v>
      </c>
      <c r="F243" s="23">
        <v>10721300</v>
      </c>
      <c r="G243" s="26" t="s">
        <v>168</v>
      </c>
      <c r="H243" s="101">
        <v>231000</v>
      </c>
      <c r="I243" s="255">
        <v>6204000</v>
      </c>
      <c r="J243" s="101">
        <v>10500000</v>
      </c>
      <c r="K243" s="99">
        <f t="shared" si="3"/>
        <v>10731000</v>
      </c>
      <c r="L243" s="199"/>
    </row>
    <row r="244" spans="1:12" hidden="1" x14ac:dyDescent="0.35">
      <c r="A244" s="23">
        <v>22020801</v>
      </c>
      <c r="B244" s="437" t="s">
        <v>2893</v>
      </c>
      <c r="C244" s="23">
        <v>70131</v>
      </c>
      <c r="D244" s="24">
        <v>0</v>
      </c>
      <c r="E244" s="25">
        <v>2101</v>
      </c>
      <c r="F244" s="23">
        <v>10721300</v>
      </c>
      <c r="G244" s="26" t="s">
        <v>168</v>
      </c>
      <c r="H244" s="101">
        <v>105000</v>
      </c>
      <c r="I244" s="255">
        <v>0</v>
      </c>
      <c r="J244" s="101">
        <v>200000</v>
      </c>
      <c r="K244" s="99">
        <f t="shared" si="3"/>
        <v>305000</v>
      </c>
      <c r="L244" s="199"/>
    </row>
    <row r="245" spans="1:12" hidden="1" x14ac:dyDescent="0.35">
      <c r="A245" s="23">
        <v>22020801</v>
      </c>
      <c r="B245" s="437" t="s">
        <v>2893</v>
      </c>
      <c r="C245" s="23">
        <v>70133</v>
      </c>
      <c r="D245" s="24">
        <v>0</v>
      </c>
      <c r="E245" s="23">
        <v>2101</v>
      </c>
      <c r="F245" s="23">
        <v>10721300</v>
      </c>
      <c r="G245" s="26" t="s">
        <v>168</v>
      </c>
      <c r="H245" s="101">
        <v>378000</v>
      </c>
      <c r="I245" s="255">
        <v>250000</v>
      </c>
      <c r="J245" s="101">
        <v>200000</v>
      </c>
      <c r="K245" s="99">
        <f t="shared" si="3"/>
        <v>578000</v>
      </c>
      <c r="L245" s="199"/>
    </row>
    <row r="246" spans="1:12" hidden="1" x14ac:dyDescent="0.35">
      <c r="A246" s="23">
        <v>22020801</v>
      </c>
      <c r="B246" s="437" t="s">
        <v>2893</v>
      </c>
      <c r="C246" s="23">
        <v>70131</v>
      </c>
      <c r="D246" s="24">
        <v>0</v>
      </c>
      <c r="E246" s="25">
        <v>2101</v>
      </c>
      <c r="F246" s="23">
        <v>10721300</v>
      </c>
      <c r="G246" s="26" t="s">
        <v>168</v>
      </c>
      <c r="H246" s="101">
        <v>1931160</v>
      </c>
      <c r="I246" s="255">
        <v>670000</v>
      </c>
      <c r="J246" s="101"/>
      <c r="K246" s="99">
        <f t="shared" si="3"/>
        <v>1931160</v>
      </c>
      <c r="L246" s="199"/>
    </row>
    <row r="247" spans="1:12" hidden="1" x14ac:dyDescent="0.35">
      <c r="A247" s="23">
        <v>22020709</v>
      </c>
      <c r="B247" s="437" t="s">
        <v>2893</v>
      </c>
      <c r="C247" s="23">
        <v>70133</v>
      </c>
      <c r="D247" s="24">
        <v>0</v>
      </c>
      <c r="E247" s="25">
        <v>2101</v>
      </c>
      <c r="F247" s="23">
        <v>10721300</v>
      </c>
      <c r="G247" s="28" t="s">
        <v>230</v>
      </c>
      <c r="H247" s="71">
        <v>4953900</v>
      </c>
      <c r="I247" s="225">
        <v>1750000</v>
      </c>
      <c r="J247" s="71"/>
      <c r="K247" s="70">
        <f t="shared" si="3"/>
        <v>4953900</v>
      </c>
      <c r="L247" s="199"/>
    </row>
    <row r="248" spans="1:12" hidden="1" x14ac:dyDescent="0.35">
      <c r="A248" s="34">
        <v>22020709</v>
      </c>
      <c r="B248" s="437" t="s">
        <v>2893</v>
      </c>
      <c r="C248" s="34">
        <v>70133</v>
      </c>
      <c r="D248" s="35">
        <v>0</v>
      </c>
      <c r="E248" s="36">
        <v>2101</v>
      </c>
      <c r="F248" s="34">
        <v>10721300</v>
      </c>
      <c r="G248" s="37" t="s">
        <v>230</v>
      </c>
      <c r="H248" s="99">
        <v>11172000</v>
      </c>
      <c r="I248" s="254"/>
      <c r="J248" s="528">
        <v>-10000000</v>
      </c>
      <c r="K248" s="99">
        <f t="shared" si="3"/>
        <v>1172000</v>
      </c>
      <c r="L248" s="198"/>
    </row>
    <row r="249" spans="1:12" x14ac:dyDescent="0.35">
      <c r="A249" s="78">
        <v>22020709</v>
      </c>
      <c r="B249" s="437" t="s">
        <v>2893</v>
      </c>
      <c r="C249" s="78">
        <v>70133</v>
      </c>
      <c r="D249" s="137">
        <v>0</v>
      </c>
      <c r="E249" s="80">
        <v>2101</v>
      </c>
      <c r="F249" s="78">
        <v>10721300</v>
      </c>
      <c r="G249" s="129" t="s">
        <v>230</v>
      </c>
      <c r="H249" s="81">
        <v>1620000</v>
      </c>
      <c r="I249" s="228"/>
      <c r="J249" s="133">
        <v>10000000</v>
      </c>
      <c r="K249" s="81">
        <f t="shared" si="3"/>
        <v>11620000</v>
      </c>
      <c r="L249" s="204" t="s">
        <v>2557</v>
      </c>
    </row>
    <row r="250" spans="1:12" hidden="1" x14ac:dyDescent="0.35">
      <c r="A250" s="23">
        <v>22020709</v>
      </c>
      <c r="B250" s="437" t="s">
        <v>2893</v>
      </c>
      <c r="C250" s="23">
        <v>70133</v>
      </c>
      <c r="D250" s="24">
        <v>0</v>
      </c>
      <c r="E250" s="25">
        <v>2101</v>
      </c>
      <c r="F250" s="23">
        <v>10721300</v>
      </c>
      <c r="G250" s="26" t="s">
        <v>230</v>
      </c>
      <c r="H250" s="101"/>
      <c r="I250" s="255"/>
      <c r="J250" s="115">
        <v>100000</v>
      </c>
      <c r="K250" s="101">
        <f t="shared" si="3"/>
        <v>100000</v>
      </c>
      <c r="L250" s="199"/>
    </row>
    <row r="251" spans="1:12" x14ac:dyDescent="0.35">
      <c r="A251" s="54">
        <v>22020708</v>
      </c>
      <c r="B251" s="437" t="s">
        <v>2893</v>
      </c>
      <c r="C251" s="54">
        <v>70133</v>
      </c>
      <c r="D251" s="55">
        <v>0</v>
      </c>
      <c r="E251" s="56">
        <v>2101</v>
      </c>
      <c r="F251" s="54">
        <v>10721300</v>
      </c>
      <c r="G251" s="57" t="s">
        <v>200</v>
      </c>
      <c r="H251" s="58">
        <v>405000</v>
      </c>
      <c r="I251" s="221"/>
      <c r="J251" s="87"/>
      <c r="K251" s="58">
        <f t="shared" si="3"/>
        <v>405000</v>
      </c>
      <c r="L251" s="204" t="s">
        <v>2557</v>
      </c>
    </row>
    <row r="252" spans="1:12" x14ac:dyDescent="0.35">
      <c r="A252" s="54">
        <v>22020708</v>
      </c>
      <c r="B252" s="437" t="s">
        <v>2893</v>
      </c>
      <c r="C252" s="54">
        <v>70131</v>
      </c>
      <c r="D252" s="55">
        <v>0</v>
      </c>
      <c r="E252" s="56">
        <v>2101</v>
      </c>
      <c r="F252" s="54">
        <v>10721300</v>
      </c>
      <c r="G252" s="57" t="s">
        <v>200</v>
      </c>
      <c r="H252" s="117">
        <v>2000000</v>
      </c>
      <c r="I252" s="263"/>
      <c r="J252" s="122">
        <v>-1000000</v>
      </c>
      <c r="K252" s="117">
        <f t="shared" si="3"/>
        <v>1000000</v>
      </c>
      <c r="L252" s="204" t="s">
        <v>2558</v>
      </c>
    </row>
    <row r="253" spans="1:12" hidden="1" x14ac:dyDescent="0.35">
      <c r="A253" s="23">
        <v>22020706</v>
      </c>
      <c r="B253" s="437" t="s">
        <v>2893</v>
      </c>
      <c r="C253" s="23">
        <v>70133</v>
      </c>
      <c r="D253" s="24">
        <v>0</v>
      </c>
      <c r="E253" s="25">
        <v>2101</v>
      </c>
      <c r="F253" s="23">
        <v>10721300</v>
      </c>
      <c r="G253" s="26" t="s">
        <v>229</v>
      </c>
      <c r="H253" s="67">
        <v>1018500</v>
      </c>
      <c r="I253" s="224"/>
      <c r="J253" s="67"/>
      <c r="K253" s="67">
        <f t="shared" si="3"/>
        <v>1018500</v>
      </c>
      <c r="L253" s="199"/>
    </row>
    <row r="254" spans="1:12" hidden="1" x14ac:dyDescent="0.35">
      <c r="A254" s="23">
        <v>22020706</v>
      </c>
      <c r="B254" s="437" t="s">
        <v>2893</v>
      </c>
      <c r="C254" s="23">
        <v>70131</v>
      </c>
      <c r="D254" s="24">
        <v>0</v>
      </c>
      <c r="E254" s="25">
        <v>2101</v>
      </c>
      <c r="F254" s="23">
        <v>10721300</v>
      </c>
      <c r="G254" s="26" t="s">
        <v>229</v>
      </c>
      <c r="H254" s="67">
        <v>2000000</v>
      </c>
      <c r="I254" s="224">
        <v>258000</v>
      </c>
      <c r="J254" s="68"/>
      <c r="K254" s="67">
        <f t="shared" si="3"/>
        <v>2000000</v>
      </c>
      <c r="L254" s="200"/>
    </row>
    <row r="255" spans="1:12" hidden="1" x14ac:dyDescent="0.35">
      <c r="A255" s="23">
        <v>22020705</v>
      </c>
      <c r="B255" s="437" t="s">
        <v>2893</v>
      </c>
      <c r="C255" s="23">
        <v>70131</v>
      </c>
      <c r="D255" s="24">
        <v>0</v>
      </c>
      <c r="E255" s="25">
        <v>2101</v>
      </c>
      <c r="F255" s="23">
        <v>10721300</v>
      </c>
      <c r="G255" s="26" t="s">
        <v>205</v>
      </c>
      <c r="H255" s="67">
        <v>61600</v>
      </c>
      <c r="I255" s="224">
        <v>350000</v>
      </c>
      <c r="J255" s="68">
        <v>438400</v>
      </c>
      <c r="K255" s="67">
        <f t="shared" si="3"/>
        <v>500000</v>
      </c>
      <c r="L255" s="200"/>
    </row>
    <row r="256" spans="1:12" hidden="1" x14ac:dyDescent="0.35">
      <c r="A256" s="23">
        <v>22020705</v>
      </c>
      <c r="B256" s="437" t="s">
        <v>2893</v>
      </c>
      <c r="C256" s="23">
        <v>70133</v>
      </c>
      <c r="D256" s="24">
        <v>0</v>
      </c>
      <c r="E256" s="25">
        <v>2101</v>
      </c>
      <c r="F256" s="23">
        <v>10721300</v>
      </c>
      <c r="G256" s="26" t="s">
        <v>205</v>
      </c>
      <c r="H256" s="27">
        <v>3859186.8</v>
      </c>
      <c r="I256" s="215"/>
      <c r="J256" s="27"/>
      <c r="K256" s="27">
        <f t="shared" si="3"/>
        <v>3859186.8</v>
      </c>
      <c r="L256" s="199"/>
    </row>
    <row r="257" spans="1:12" hidden="1" x14ac:dyDescent="0.35">
      <c r="A257" s="23">
        <v>22020705</v>
      </c>
      <c r="B257" s="437" t="s">
        <v>2893</v>
      </c>
      <c r="C257" s="23">
        <v>70133</v>
      </c>
      <c r="D257" s="24">
        <v>0</v>
      </c>
      <c r="E257" s="25">
        <v>2101</v>
      </c>
      <c r="F257" s="23">
        <v>10721300</v>
      </c>
      <c r="G257" s="26" t="s">
        <v>205</v>
      </c>
      <c r="H257" s="101">
        <v>375000</v>
      </c>
      <c r="I257" s="255">
        <v>3194540.4699999997</v>
      </c>
      <c r="J257" s="106"/>
      <c r="K257" s="101">
        <f t="shared" si="3"/>
        <v>375000</v>
      </c>
      <c r="L257" s="200"/>
    </row>
    <row r="258" spans="1:12" hidden="1" x14ac:dyDescent="0.35">
      <c r="A258" s="23">
        <v>22020705</v>
      </c>
      <c r="B258" s="437" t="s">
        <v>2893</v>
      </c>
      <c r="C258" s="23">
        <v>70131</v>
      </c>
      <c r="D258" s="24">
        <v>0</v>
      </c>
      <c r="E258" s="25">
        <v>2101</v>
      </c>
      <c r="F258" s="23">
        <v>10721300</v>
      </c>
      <c r="G258" s="26" t="s">
        <v>205</v>
      </c>
      <c r="H258" s="101">
        <v>50000</v>
      </c>
      <c r="I258" s="255"/>
      <c r="J258" s="102"/>
      <c r="K258" s="101">
        <f t="shared" si="3"/>
        <v>50000</v>
      </c>
      <c r="L258" s="199"/>
    </row>
    <row r="259" spans="1:12" x14ac:dyDescent="0.35">
      <c r="A259" s="54">
        <v>22020705</v>
      </c>
      <c r="B259" s="437" t="s">
        <v>2893</v>
      </c>
      <c r="C259" s="54">
        <v>70131</v>
      </c>
      <c r="D259" s="55">
        <v>0</v>
      </c>
      <c r="E259" s="56">
        <v>2101</v>
      </c>
      <c r="F259" s="54">
        <v>10721300</v>
      </c>
      <c r="G259" s="57" t="s">
        <v>205</v>
      </c>
      <c r="H259" s="58">
        <v>1620000</v>
      </c>
      <c r="I259" s="221">
        <v>11760000</v>
      </c>
      <c r="J259" s="87">
        <v>20000000</v>
      </c>
      <c r="K259" s="58">
        <f t="shared" ref="K259:K322" si="4">SUM(H259,J259)</f>
        <v>21620000</v>
      </c>
      <c r="L259" s="204" t="s">
        <v>2555</v>
      </c>
    </row>
    <row r="260" spans="1:12" x14ac:dyDescent="0.35">
      <c r="A260" s="54">
        <v>22020705</v>
      </c>
      <c r="B260" s="437" t="s">
        <v>2893</v>
      </c>
      <c r="C260" s="54">
        <v>70133</v>
      </c>
      <c r="D260" s="55">
        <v>0</v>
      </c>
      <c r="E260" s="56">
        <v>2101</v>
      </c>
      <c r="F260" s="54">
        <v>10721300</v>
      </c>
      <c r="G260" s="57" t="s">
        <v>205</v>
      </c>
      <c r="H260" s="58">
        <v>405000</v>
      </c>
      <c r="I260" s="221"/>
      <c r="J260" s="87"/>
      <c r="K260" s="58">
        <f t="shared" si="4"/>
        <v>405000</v>
      </c>
      <c r="L260" s="204" t="s">
        <v>2557</v>
      </c>
    </row>
    <row r="261" spans="1:12" hidden="1" x14ac:dyDescent="0.35">
      <c r="A261" s="23">
        <v>22020704</v>
      </c>
      <c r="B261" s="437" t="s">
        <v>2893</v>
      </c>
      <c r="C261" s="23">
        <v>70133</v>
      </c>
      <c r="D261" s="24">
        <v>0</v>
      </c>
      <c r="E261" s="25">
        <v>2101</v>
      </c>
      <c r="F261" s="23">
        <v>10721300</v>
      </c>
      <c r="G261" s="26" t="s">
        <v>204</v>
      </c>
      <c r="H261" s="67">
        <v>997500</v>
      </c>
      <c r="I261" s="224"/>
      <c r="J261" s="67"/>
      <c r="K261" s="67">
        <f t="shared" si="4"/>
        <v>997500</v>
      </c>
      <c r="L261" s="199"/>
    </row>
    <row r="262" spans="1:12" hidden="1" x14ac:dyDescent="0.35">
      <c r="A262" s="23">
        <v>22020704</v>
      </c>
      <c r="B262" s="437" t="s">
        <v>2893</v>
      </c>
      <c r="C262" s="23">
        <v>70131</v>
      </c>
      <c r="D262" s="24">
        <v>0</v>
      </c>
      <c r="E262" s="25">
        <v>2101</v>
      </c>
      <c r="F262" s="23">
        <v>10721300</v>
      </c>
      <c r="G262" s="26" t="s">
        <v>204</v>
      </c>
      <c r="H262" s="67">
        <v>56813</v>
      </c>
      <c r="I262" s="224">
        <v>45000</v>
      </c>
      <c r="J262" s="68">
        <v>443187</v>
      </c>
      <c r="K262" s="67">
        <f t="shared" si="4"/>
        <v>500000</v>
      </c>
      <c r="L262" s="199"/>
    </row>
    <row r="263" spans="1:12" hidden="1" x14ac:dyDescent="0.35">
      <c r="A263" s="23">
        <v>22020704</v>
      </c>
      <c r="B263" s="437" t="s">
        <v>2893</v>
      </c>
      <c r="C263" s="23">
        <v>70131</v>
      </c>
      <c r="D263" s="24">
        <v>0</v>
      </c>
      <c r="E263" s="25">
        <v>2101</v>
      </c>
      <c r="F263" s="23">
        <v>10721300</v>
      </c>
      <c r="G263" s="26" t="s">
        <v>204</v>
      </c>
      <c r="H263" s="101">
        <v>50000</v>
      </c>
      <c r="I263" s="255"/>
      <c r="J263" s="102"/>
      <c r="K263" s="101">
        <f t="shared" si="4"/>
        <v>50000</v>
      </c>
      <c r="L263" s="199"/>
    </row>
    <row r="264" spans="1:12" x14ac:dyDescent="0.35">
      <c r="A264" s="54">
        <v>22020704</v>
      </c>
      <c r="B264" s="437" t="s">
        <v>2893</v>
      </c>
      <c r="C264" s="54">
        <v>70133</v>
      </c>
      <c r="D264" s="55">
        <v>0</v>
      </c>
      <c r="E264" s="56">
        <v>2101</v>
      </c>
      <c r="F264" s="54">
        <v>10721300</v>
      </c>
      <c r="G264" s="57" t="s">
        <v>204</v>
      </c>
      <c r="H264" s="58">
        <v>405000</v>
      </c>
      <c r="I264" s="221"/>
      <c r="J264" s="87">
        <v>595000</v>
      </c>
      <c r="K264" s="58">
        <f t="shared" si="4"/>
        <v>1000000</v>
      </c>
      <c r="L264" s="204" t="s">
        <v>2557</v>
      </c>
    </row>
    <row r="265" spans="1:12" hidden="1" x14ac:dyDescent="0.35">
      <c r="A265" s="23">
        <v>22020703</v>
      </c>
      <c r="B265" s="437" t="s">
        <v>2893</v>
      </c>
      <c r="C265" s="23">
        <v>70133</v>
      </c>
      <c r="D265" s="24">
        <v>0</v>
      </c>
      <c r="E265" s="25">
        <v>2101</v>
      </c>
      <c r="F265" s="23">
        <v>10721300</v>
      </c>
      <c r="G265" s="26" t="s">
        <v>208</v>
      </c>
      <c r="H265" s="67"/>
      <c r="I265" s="224">
        <v>1100000</v>
      </c>
      <c r="J265" s="67">
        <v>2500000</v>
      </c>
      <c r="K265" s="68">
        <f t="shared" si="4"/>
        <v>2500000</v>
      </c>
      <c r="L265" s="199"/>
    </row>
    <row r="266" spans="1:12" hidden="1" x14ac:dyDescent="0.35">
      <c r="A266" s="23">
        <v>22020703</v>
      </c>
      <c r="B266" s="437" t="s">
        <v>2893</v>
      </c>
      <c r="C266" s="23">
        <v>70131</v>
      </c>
      <c r="D266" s="24">
        <v>0</v>
      </c>
      <c r="E266" s="25">
        <v>2101</v>
      </c>
      <c r="F266" s="23">
        <v>10721300</v>
      </c>
      <c r="G266" s="26" t="s">
        <v>208</v>
      </c>
      <c r="H266" s="67"/>
      <c r="I266" s="224">
        <v>269000</v>
      </c>
      <c r="J266" s="68">
        <v>1000000</v>
      </c>
      <c r="K266" s="67">
        <f t="shared" si="4"/>
        <v>1000000</v>
      </c>
      <c r="L266" s="199"/>
    </row>
    <row r="267" spans="1:12" hidden="1" x14ac:dyDescent="0.35">
      <c r="A267" s="23">
        <v>22020703</v>
      </c>
      <c r="B267" s="437" t="s">
        <v>2893</v>
      </c>
      <c r="C267" s="23">
        <v>70133</v>
      </c>
      <c r="D267" s="24">
        <v>0</v>
      </c>
      <c r="E267" s="25">
        <v>2101</v>
      </c>
      <c r="F267" s="23">
        <v>10721300</v>
      </c>
      <c r="G267" s="26" t="s">
        <v>208</v>
      </c>
      <c r="H267" s="27"/>
      <c r="I267" s="215"/>
      <c r="J267" s="41"/>
      <c r="K267" s="41">
        <f t="shared" si="4"/>
        <v>0</v>
      </c>
      <c r="L267" s="199"/>
    </row>
    <row r="268" spans="1:12" hidden="1" x14ac:dyDescent="0.35">
      <c r="A268" s="23">
        <v>22020702</v>
      </c>
      <c r="B268" s="437" t="s">
        <v>2893</v>
      </c>
      <c r="C268" s="23">
        <v>70131</v>
      </c>
      <c r="D268" s="24">
        <v>0</v>
      </c>
      <c r="E268" s="25">
        <v>2101</v>
      </c>
      <c r="F268" s="23">
        <v>10721300</v>
      </c>
      <c r="G268" s="26" t="s">
        <v>223</v>
      </c>
      <c r="H268" s="67">
        <v>139600</v>
      </c>
      <c r="I268" s="224"/>
      <c r="J268" s="68"/>
      <c r="K268" s="67">
        <f t="shared" si="4"/>
        <v>139600</v>
      </c>
      <c r="L268" s="199"/>
    </row>
    <row r="269" spans="1:12" hidden="1" x14ac:dyDescent="0.35">
      <c r="A269" s="23">
        <v>22020702</v>
      </c>
      <c r="B269" s="437" t="s">
        <v>2893</v>
      </c>
      <c r="C269" s="23">
        <v>70133</v>
      </c>
      <c r="D269" s="24">
        <v>0</v>
      </c>
      <c r="E269" s="25">
        <v>2101</v>
      </c>
      <c r="F269" s="23">
        <v>10721300</v>
      </c>
      <c r="G269" s="26" t="s">
        <v>223</v>
      </c>
      <c r="H269" s="27">
        <v>142800</v>
      </c>
      <c r="I269" s="215"/>
      <c r="J269" s="27">
        <v>207200</v>
      </c>
      <c r="K269" s="27">
        <f t="shared" si="4"/>
        <v>350000</v>
      </c>
      <c r="L269" s="199"/>
    </row>
    <row r="270" spans="1:12" hidden="1" x14ac:dyDescent="0.35">
      <c r="A270" s="23">
        <v>22020702</v>
      </c>
      <c r="B270" s="437" t="s">
        <v>2893</v>
      </c>
      <c r="C270" s="23">
        <v>70131</v>
      </c>
      <c r="D270" s="24">
        <v>0</v>
      </c>
      <c r="E270" s="25">
        <v>2101</v>
      </c>
      <c r="F270" s="23">
        <v>10721300</v>
      </c>
      <c r="G270" s="26" t="s">
        <v>223</v>
      </c>
      <c r="H270" s="67">
        <v>1000000</v>
      </c>
      <c r="I270" s="224">
        <v>300000</v>
      </c>
      <c r="J270" s="68"/>
      <c r="K270" s="67">
        <f t="shared" si="4"/>
        <v>1000000</v>
      </c>
      <c r="L270" s="199"/>
    </row>
    <row r="271" spans="1:12" hidden="1" x14ac:dyDescent="0.35">
      <c r="A271" s="23">
        <v>22020702</v>
      </c>
      <c r="B271" s="437" t="s">
        <v>2893</v>
      </c>
      <c r="C271" s="23">
        <v>70131</v>
      </c>
      <c r="D271" s="24">
        <v>0</v>
      </c>
      <c r="E271" s="25">
        <v>2101</v>
      </c>
      <c r="F271" s="23">
        <v>10721300</v>
      </c>
      <c r="G271" s="26" t="s">
        <v>223</v>
      </c>
      <c r="H271" s="101">
        <v>750000</v>
      </c>
      <c r="I271" s="255"/>
      <c r="J271" s="102"/>
      <c r="K271" s="101">
        <f t="shared" si="4"/>
        <v>750000</v>
      </c>
      <c r="L271" s="199"/>
    </row>
    <row r="272" spans="1:12" hidden="1" x14ac:dyDescent="0.35">
      <c r="A272" s="23">
        <v>22020702</v>
      </c>
      <c r="B272" s="437" t="s">
        <v>2893</v>
      </c>
      <c r="C272" s="23">
        <v>70133</v>
      </c>
      <c r="D272" s="24">
        <v>0</v>
      </c>
      <c r="E272" s="25">
        <v>2101</v>
      </c>
      <c r="F272" s="23">
        <v>10721300</v>
      </c>
      <c r="G272" s="26" t="s">
        <v>223</v>
      </c>
      <c r="H272" s="101">
        <v>810000</v>
      </c>
      <c r="I272" s="255">
        <v>0</v>
      </c>
      <c r="J272" s="106"/>
      <c r="K272" s="101">
        <f t="shared" si="4"/>
        <v>810000</v>
      </c>
      <c r="L272" s="200"/>
    </row>
    <row r="273" spans="1:12" x14ac:dyDescent="0.35">
      <c r="A273" s="54">
        <v>22020702</v>
      </c>
      <c r="B273" s="437" t="s">
        <v>2893</v>
      </c>
      <c r="C273" s="54">
        <v>70133</v>
      </c>
      <c r="D273" s="55">
        <v>0</v>
      </c>
      <c r="E273" s="54">
        <v>2101</v>
      </c>
      <c r="F273" s="54">
        <v>10721300</v>
      </c>
      <c r="G273" s="57" t="s">
        <v>223</v>
      </c>
      <c r="H273" s="117">
        <v>53460</v>
      </c>
      <c r="I273" s="263">
        <v>0</v>
      </c>
      <c r="J273" s="118"/>
      <c r="K273" s="117">
        <f t="shared" si="4"/>
        <v>53460</v>
      </c>
      <c r="L273" s="204" t="s">
        <v>2556</v>
      </c>
    </row>
    <row r="274" spans="1:12" x14ac:dyDescent="0.35">
      <c r="A274" s="78">
        <v>22020702</v>
      </c>
      <c r="B274" s="437" t="s">
        <v>2893</v>
      </c>
      <c r="C274" s="78">
        <v>70133</v>
      </c>
      <c r="D274" s="137">
        <v>0</v>
      </c>
      <c r="E274" s="80">
        <v>2101</v>
      </c>
      <c r="F274" s="78">
        <v>10721300</v>
      </c>
      <c r="G274" s="129" t="s">
        <v>223</v>
      </c>
      <c r="H274" s="81">
        <v>1683990</v>
      </c>
      <c r="I274" s="228"/>
      <c r="J274" s="133"/>
      <c r="K274" s="81">
        <f t="shared" si="4"/>
        <v>1683990</v>
      </c>
      <c r="L274" s="210" t="s">
        <v>2557</v>
      </c>
    </row>
    <row r="275" spans="1:12" x14ac:dyDescent="0.35">
      <c r="A275" s="54">
        <v>22020702</v>
      </c>
      <c r="B275" s="437" t="s">
        <v>2893</v>
      </c>
      <c r="C275" s="54">
        <v>70131</v>
      </c>
      <c r="D275" s="55">
        <v>0</v>
      </c>
      <c r="E275" s="56">
        <v>2101</v>
      </c>
      <c r="F275" s="54">
        <v>10721300</v>
      </c>
      <c r="G275" s="57" t="s">
        <v>223</v>
      </c>
      <c r="H275" s="117">
        <v>1650000</v>
      </c>
      <c r="I275" s="263"/>
      <c r="J275" s="122">
        <v>-500000</v>
      </c>
      <c r="K275" s="117">
        <f t="shared" si="4"/>
        <v>1150000</v>
      </c>
      <c r="L275" s="204" t="s">
        <v>2558</v>
      </c>
    </row>
    <row r="276" spans="1:12" hidden="1" x14ac:dyDescent="0.35">
      <c r="A276" s="23">
        <v>22020702</v>
      </c>
      <c r="B276" s="437" t="s">
        <v>2893</v>
      </c>
      <c r="C276" s="23">
        <v>70133</v>
      </c>
      <c r="D276" s="24">
        <v>0</v>
      </c>
      <c r="E276" s="25">
        <v>2101</v>
      </c>
      <c r="F276" s="23">
        <v>10721300</v>
      </c>
      <c r="G276" s="26" t="s">
        <v>223</v>
      </c>
      <c r="H276" s="101">
        <v>2004750</v>
      </c>
      <c r="I276" s="255">
        <v>0</v>
      </c>
      <c r="J276" s="115">
        <v>-1000000</v>
      </c>
      <c r="K276" s="101">
        <f t="shared" si="4"/>
        <v>1004750</v>
      </c>
      <c r="L276" s="199"/>
    </row>
    <row r="277" spans="1:12" hidden="1" x14ac:dyDescent="0.35">
      <c r="A277" s="23">
        <v>22020701</v>
      </c>
      <c r="B277" s="437" t="s">
        <v>2893</v>
      </c>
      <c r="C277" s="23">
        <v>70131</v>
      </c>
      <c r="D277" s="24">
        <v>0</v>
      </c>
      <c r="E277" s="25">
        <v>2101</v>
      </c>
      <c r="F277" s="23">
        <v>10721300</v>
      </c>
      <c r="G277" s="26" t="s">
        <v>199</v>
      </c>
      <c r="H277" s="67">
        <v>588000</v>
      </c>
      <c r="I277" s="224"/>
      <c r="J277" s="67"/>
      <c r="K277" s="67">
        <f t="shared" si="4"/>
        <v>588000</v>
      </c>
      <c r="L277" s="199"/>
    </row>
    <row r="278" spans="1:12" hidden="1" x14ac:dyDescent="0.35">
      <c r="A278" s="23">
        <v>22020701</v>
      </c>
      <c r="B278" s="437" t="s">
        <v>2893</v>
      </c>
      <c r="C278" s="23">
        <v>70133</v>
      </c>
      <c r="D278" s="24">
        <v>0</v>
      </c>
      <c r="E278" s="25">
        <v>2101</v>
      </c>
      <c r="F278" s="23">
        <v>10721300</v>
      </c>
      <c r="G278" s="26" t="s">
        <v>199</v>
      </c>
      <c r="H278" s="27">
        <v>122850</v>
      </c>
      <c r="I278" s="215">
        <v>172000</v>
      </c>
      <c r="J278" s="27">
        <v>377150</v>
      </c>
      <c r="K278" s="27">
        <f t="shared" si="4"/>
        <v>500000</v>
      </c>
      <c r="L278" s="199"/>
    </row>
    <row r="279" spans="1:12" hidden="1" x14ac:dyDescent="0.35">
      <c r="A279" s="23">
        <v>22020701</v>
      </c>
      <c r="B279" s="437" t="s">
        <v>2893</v>
      </c>
      <c r="C279" s="23">
        <v>70131</v>
      </c>
      <c r="D279" s="24">
        <v>0</v>
      </c>
      <c r="E279" s="25">
        <v>2101</v>
      </c>
      <c r="F279" s="23">
        <v>10721300</v>
      </c>
      <c r="G279" s="26" t="s">
        <v>199</v>
      </c>
      <c r="H279" s="67">
        <v>1540000</v>
      </c>
      <c r="I279" s="224">
        <v>0</v>
      </c>
      <c r="J279" s="68"/>
      <c r="K279" s="67">
        <f t="shared" si="4"/>
        <v>1540000</v>
      </c>
      <c r="L279" s="199"/>
    </row>
    <row r="280" spans="1:12" hidden="1" x14ac:dyDescent="0.35">
      <c r="A280" s="23">
        <v>22020701</v>
      </c>
      <c r="B280" s="437" t="s">
        <v>2893</v>
      </c>
      <c r="C280" s="23">
        <v>70133</v>
      </c>
      <c r="D280" s="24">
        <v>0</v>
      </c>
      <c r="E280" s="25">
        <v>2101</v>
      </c>
      <c r="F280" s="23">
        <v>10721300</v>
      </c>
      <c r="G280" s="26" t="s">
        <v>555</v>
      </c>
      <c r="H280" s="27">
        <v>5541375</v>
      </c>
      <c r="I280" s="215">
        <v>75000</v>
      </c>
      <c r="J280" s="27">
        <v>5000000</v>
      </c>
      <c r="K280" s="27">
        <f t="shared" si="4"/>
        <v>10541375</v>
      </c>
      <c r="L280" s="199"/>
    </row>
    <row r="281" spans="1:12" hidden="1" x14ac:dyDescent="0.35">
      <c r="A281" s="23">
        <v>22020701</v>
      </c>
      <c r="B281" s="437" t="s">
        <v>2893</v>
      </c>
      <c r="C281" s="23">
        <v>70133</v>
      </c>
      <c r="D281" s="24">
        <v>0</v>
      </c>
      <c r="E281" s="25">
        <v>2101</v>
      </c>
      <c r="F281" s="23">
        <v>10721300</v>
      </c>
      <c r="G281" s="26" t="s">
        <v>555</v>
      </c>
      <c r="H281" s="101">
        <v>11358423.300000001</v>
      </c>
      <c r="I281" s="255">
        <v>16748656.26</v>
      </c>
      <c r="J281" s="101">
        <v>3000000</v>
      </c>
      <c r="K281" s="101">
        <f t="shared" si="4"/>
        <v>14358423.300000001</v>
      </c>
      <c r="L281" s="200"/>
    </row>
    <row r="282" spans="1:12" hidden="1" x14ac:dyDescent="0.35">
      <c r="A282" s="23">
        <v>22020701</v>
      </c>
      <c r="B282" s="437" t="s">
        <v>2893</v>
      </c>
      <c r="C282" s="23">
        <v>70133</v>
      </c>
      <c r="D282" s="24">
        <v>0</v>
      </c>
      <c r="E282" s="25">
        <v>2101</v>
      </c>
      <c r="F282" s="23">
        <v>10721300</v>
      </c>
      <c r="G282" s="28" t="s">
        <v>199</v>
      </c>
      <c r="H282" s="103">
        <v>50370495</v>
      </c>
      <c r="I282" s="256"/>
      <c r="J282" s="523">
        <v>-49000000</v>
      </c>
      <c r="K282" s="103">
        <f t="shared" si="4"/>
        <v>1370495</v>
      </c>
      <c r="L282" s="199"/>
    </row>
    <row r="283" spans="1:12" hidden="1" x14ac:dyDescent="0.35">
      <c r="A283" s="34">
        <v>22020701</v>
      </c>
      <c r="B283" s="437" t="s">
        <v>2893</v>
      </c>
      <c r="C283" s="34">
        <v>70131</v>
      </c>
      <c r="D283" s="35">
        <v>0</v>
      </c>
      <c r="E283" s="36">
        <v>2101</v>
      </c>
      <c r="F283" s="34">
        <v>10721300</v>
      </c>
      <c r="G283" s="37" t="s">
        <v>199</v>
      </c>
      <c r="H283" s="99">
        <v>340000</v>
      </c>
      <c r="I283" s="254">
        <v>952500</v>
      </c>
      <c r="J283" s="100">
        <v>2300000</v>
      </c>
      <c r="K283" s="99">
        <f t="shared" si="4"/>
        <v>2640000</v>
      </c>
      <c r="L283" s="198"/>
    </row>
    <row r="284" spans="1:12" hidden="1" x14ac:dyDescent="0.35">
      <c r="A284" s="23">
        <v>22020701</v>
      </c>
      <c r="B284" s="437" t="s">
        <v>2893</v>
      </c>
      <c r="C284" s="23">
        <v>70133</v>
      </c>
      <c r="D284" s="24">
        <v>0</v>
      </c>
      <c r="E284" s="25">
        <v>2101</v>
      </c>
      <c r="F284" s="23">
        <v>10721300</v>
      </c>
      <c r="G284" s="26" t="s">
        <v>199</v>
      </c>
      <c r="H284" s="101">
        <v>2430000</v>
      </c>
      <c r="I284" s="255">
        <v>2000000</v>
      </c>
      <c r="J284" s="106">
        <v>2000000</v>
      </c>
      <c r="K284" s="99">
        <f t="shared" si="4"/>
        <v>4430000</v>
      </c>
      <c r="L284" s="200"/>
    </row>
    <row r="285" spans="1:12" x14ac:dyDescent="0.35">
      <c r="A285" s="54">
        <v>22020701</v>
      </c>
      <c r="B285" s="437" t="s">
        <v>2893</v>
      </c>
      <c r="C285" s="54">
        <v>70133</v>
      </c>
      <c r="D285" s="55">
        <v>0</v>
      </c>
      <c r="E285" s="56">
        <v>2101</v>
      </c>
      <c r="F285" s="54">
        <v>10721300</v>
      </c>
      <c r="G285" s="57" t="s">
        <v>199</v>
      </c>
      <c r="H285" s="58">
        <v>801900</v>
      </c>
      <c r="I285" s="221"/>
      <c r="J285" s="87"/>
      <c r="K285" s="81">
        <f t="shared" si="4"/>
        <v>801900</v>
      </c>
      <c r="L285" s="204" t="s">
        <v>2557</v>
      </c>
    </row>
    <row r="286" spans="1:12" x14ac:dyDescent="0.35">
      <c r="A286" s="54">
        <v>22020701</v>
      </c>
      <c r="B286" s="437" t="s">
        <v>2893</v>
      </c>
      <c r="C286" s="54">
        <v>70131</v>
      </c>
      <c r="D286" s="55">
        <v>0</v>
      </c>
      <c r="E286" s="56">
        <v>2101</v>
      </c>
      <c r="F286" s="54">
        <v>10721300</v>
      </c>
      <c r="G286" s="57" t="s">
        <v>199</v>
      </c>
      <c r="H286" s="117">
        <v>1650000</v>
      </c>
      <c r="I286" s="263"/>
      <c r="J286" s="122">
        <v>-500000</v>
      </c>
      <c r="K286" s="130">
        <f t="shared" si="4"/>
        <v>1150000</v>
      </c>
      <c r="L286" s="204" t="s">
        <v>2558</v>
      </c>
    </row>
    <row r="287" spans="1:12" hidden="1" x14ac:dyDescent="0.35">
      <c r="A287" s="23">
        <v>22020701</v>
      </c>
      <c r="B287" s="437" t="s">
        <v>2893</v>
      </c>
      <c r="C287" s="23">
        <v>70133</v>
      </c>
      <c r="D287" s="24">
        <v>0</v>
      </c>
      <c r="E287" s="25">
        <v>2101</v>
      </c>
      <c r="F287" s="23">
        <v>10721300</v>
      </c>
      <c r="G287" s="26" t="s">
        <v>199</v>
      </c>
      <c r="H287" s="106">
        <v>378000</v>
      </c>
      <c r="I287" s="260">
        <v>30000</v>
      </c>
      <c r="J287" s="108">
        <v>-100000</v>
      </c>
      <c r="K287" s="99">
        <f t="shared" si="4"/>
        <v>278000</v>
      </c>
      <c r="L287" s="199"/>
    </row>
    <row r="288" spans="1:12" hidden="1" x14ac:dyDescent="0.35">
      <c r="A288" s="23">
        <v>22020701</v>
      </c>
      <c r="B288" s="437" t="s">
        <v>2893</v>
      </c>
      <c r="C288" s="23">
        <v>70133</v>
      </c>
      <c r="D288" s="24">
        <v>0</v>
      </c>
      <c r="E288" s="25">
        <v>2101</v>
      </c>
      <c r="F288" s="23">
        <v>10721300</v>
      </c>
      <c r="G288" s="26" t="s">
        <v>977</v>
      </c>
      <c r="H288" s="101">
        <v>210000</v>
      </c>
      <c r="I288" s="255">
        <v>0</v>
      </c>
      <c r="J288" s="101">
        <v>1000000</v>
      </c>
      <c r="K288" s="99">
        <f t="shared" si="4"/>
        <v>1210000</v>
      </c>
      <c r="L288" s="199"/>
    </row>
    <row r="289" spans="1:12" hidden="1" x14ac:dyDescent="0.35">
      <c r="A289" s="23">
        <v>22020701</v>
      </c>
      <c r="B289" s="437" t="s">
        <v>2893</v>
      </c>
      <c r="C289" s="23">
        <v>70131</v>
      </c>
      <c r="D289" s="24">
        <v>0</v>
      </c>
      <c r="E289" s="25">
        <v>2101</v>
      </c>
      <c r="F289" s="23">
        <v>10721300</v>
      </c>
      <c r="G289" s="26" t="s">
        <v>199</v>
      </c>
      <c r="H289" s="101">
        <v>48759060</v>
      </c>
      <c r="I289" s="255">
        <v>20406250</v>
      </c>
      <c r="J289" s="108">
        <v>-9129570</v>
      </c>
      <c r="K289" s="99">
        <f t="shared" si="4"/>
        <v>39629490</v>
      </c>
      <c r="L289" s="199"/>
    </row>
    <row r="290" spans="1:12" hidden="1" x14ac:dyDescent="0.35">
      <c r="A290" s="23">
        <v>22020605</v>
      </c>
      <c r="B290" s="437" t="s">
        <v>2893</v>
      </c>
      <c r="C290" s="23">
        <v>70131</v>
      </c>
      <c r="D290" s="24">
        <v>0</v>
      </c>
      <c r="E290" s="25">
        <v>2101</v>
      </c>
      <c r="F290" s="23">
        <v>10721300</v>
      </c>
      <c r="G290" s="26" t="s">
        <v>167</v>
      </c>
      <c r="H290" s="67"/>
      <c r="I290" s="224"/>
      <c r="J290" s="68">
        <v>205000</v>
      </c>
      <c r="K290" s="70">
        <f t="shared" si="4"/>
        <v>205000</v>
      </c>
      <c r="L290" s="199"/>
    </row>
    <row r="291" spans="1:12" hidden="1" x14ac:dyDescent="0.35">
      <c r="A291" s="23">
        <v>22020605</v>
      </c>
      <c r="B291" s="437" t="s">
        <v>2893</v>
      </c>
      <c r="C291" s="23">
        <v>70133</v>
      </c>
      <c r="D291" s="24">
        <v>0</v>
      </c>
      <c r="E291" s="25">
        <v>2101</v>
      </c>
      <c r="F291" s="23">
        <v>10721300</v>
      </c>
      <c r="G291" s="26" t="s">
        <v>167</v>
      </c>
      <c r="H291" s="67">
        <v>2471700</v>
      </c>
      <c r="I291" s="224">
        <v>1479800</v>
      </c>
      <c r="J291" s="67"/>
      <c r="K291" s="70">
        <f t="shared" si="4"/>
        <v>2471700</v>
      </c>
      <c r="L291" s="199"/>
    </row>
    <row r="292" spans="1:12" hidden="1" x14ac:dyDescent="0.35">
      <c r="A292" s="23">
        <v>22020605</v>
      </c>
      <c r="B292" s="437" t="s">
        <v>2893</v>
      </c>
      <c r="C292" s="23">
        <v>70133</v>
      </c>
      <c r="D292" s="24">
        <v>0</v>
      </c>
      <c r="E292" s="25">
        <v>2101</v>
      </c>
      <c r="F292" s="23">
        <v>10721300</v>
      </c>
      <c r="G292" s="26" t="s">
        <v>167</v>
      </c>
      <c r="H292" s="27">
        <v>89250</v>
      </c>
      <c r="I292" s="215">
        <v>10000</v>
      </c>
      <c r="J292" s="27">
        <v>160750</v>
      </c>
      <c r="K292" s="38">
        <f t="shared" si="4"/>
        <v>250000</v>
      </c>
      <c r="L292" s="199"/>
    </row>
    <row r="293" spans="1:12" hidden="1" x14ac:dyDescent="0.35">
      <c r="A293" s="23">
        <v>22020605</v>
      </c>
      <c r="B293" s="437" t="s">
        <v>2893</v>
      </c>
      <c r="C293" s="23">
        <v>70131</v>
      </c>
      <c r="D293" s="24">
        <v>0</v>
      </c>
      <c r="E293" s="25">
        <v>2101</v>
      </c>
      <c r="F293" s="23">
        <v>10721300</v>
      </c>
      <c r="G293" s="26" t="s">
        <v>167</v>
      </c>
      <c r="H293" s="67">
        <v>1232000</v>
      </c>
      <c r="I293" s="224">
        <v>70000</v>
      </c>
      <c r="J293" s="68"/>
      <c r="K293" s="70">
        <f t="shared" si="4"/>
        <v>1232000</v>
      </c>
      <c r="L293" s="199"/>
    </row>
    <row r="294" spans="1:12" hidden="1" x14ac:dyDescent="0.35">
      <c r="A294" s="23">
        <v>22020605</v>
      </c>
      <c r="B294" s="437" t="s">
        <v>2893</v>
      </c>
      <c r="C294" s="23">
        <v>70133</v>
      </c>
      <c r="D294" s="24">
        <v>0</v>
      </c>
      <c r="E294" s="25">
        <v>2101</v>
      </c>
      <c r="F294" s="23">
        <v>10721300</v>
      </c>
      <c r="G294" s="26" t="s">
        <v>167</v>
      </c>
      <c r="H294" s="27">
        <v>1578150</v>
      </c>
      <c r="I294" s="215">
        <v>45000</v>
      </c>
      <c r="J294" s="27"/>
      <c r="K294" s="38">
        <f t="shared" si="4"/>
        <v>1578150</v>
      </c>
      <c r="L294" s="199"/>
    </row>
    <row r="295" spans="1:12" hidden="1" x14ac:dyDescent="0.35">
      <c r="A295" s="23">
        <v>22020605</v>
      </c>
      <c r="B295" s="437" t="s">
        <v>2893</v>
      </c>
      <c r="C295" s="23">
        <v>70133</v>
      </c>
      <c r="D295" s="24">
        <v>0</v>
      </c>
      <c r="E295" s="25">
        <v>2101</v>
      </c>
      <c r="F295" s="23">
        <v>10721300</v>
      </c>
      <c r="G295" s="26" t="s">
        <v>167</v>
      </c>
      <c r="H295" s="101">
        <v>45085513.200000003</v>
      </c>
      <c r="I295" s="255">
        <v>10453645.5</v>
      </c>
      <c r="J295" s="108">
        <v>-25000000</v>
      </c>
      <c r="K295" s="99">
        <f t="shared" si="4"/>
        <v>20085513.200000003</v>
      </c>
      <c r="L295" s="200"/>
    </row>
    <row r="296" spans="1:12" hidden="1" x14ac:dyDescent="0.35">
      <c r="A296" s="23">
        <v>22020605</v>
      </c>
      <c r="B296" s="437" t="s">
        <v>2893</v>
      </c>
      <c r="C296" s="23">
        <v>70133</v>
      </c>
      <c r="D296" s="24">
        <v>0</v>
      </c>
      <c r="E296" s="25">
        <v>2101</v>
      </c>
      <c r="F296" s="23">
        <v>10721300</v>
      </c>
      <c r="G296" s="26" t="s">
        <v>167</v>
      </c>
      <c r="H296" s="101">
        <v>238980</v>
      </c>
      <c r="I296" s="255">
        <v>204000</v>
      </c>
      <c r="J296" s="101">
        <v>761020</v>
      </c>
      <c r="K296" s="99">
        <f t="shared" si="4"/>
        <v>1000000</v>
      </c>
      <c r="L296" s="199"/>
    </row>
    <row r="297" spans="1:12" hidden="1" x14ac:dyDescent="0.35">
      <c r="A297" s="23">
        <v>22020605</v>
      </c>
      <c r="B297" s="437" t="s">
        <v>2893</v>
      </c>
      <c r="C297" s="23">
        <v>70131</v>
      </c>
      <c r="D297" s="24">
        <v>0</v>
      </c>
      <c r="E297" s="25">
        <v>2101</v>
      </c>
      <c r="F297" s="23">
        <v>10721300</v>
      </c>
      <c r="G297" s="26" t="s">
        <v>167</v>
      </c>
      <c r="H297" s="101">
        <v>14442897</v>
      </c>
      <c r="I297" s="255">
        <v>7172850</v>
      </c>
      <c r="J297" s="101">
        <v>2157103</v>
      </c>
      <c r="K297" s="99">
        <f t="shared" si="4"/>
        <v>16600000</v>
      </c>
      <c r="L297" s="199"/>
    </row>
    <row r="298" spans="1:12" hidden="1" x14ac:dyDescent="0.35">
      <c r="A298" s="23">
        <v>22020605</v>
      </c>
      <c r="B298" s="437" t="s">
        <v>2893</v>
      </c>
      <c r="C298" s="23">
        <v>70133</v>
      </c>
      <c r="D298" s="24">
        <v>0</v>
      </c>
      <c r="E298" s="25">
        <v>2101</v>
      </c>
      <c r="F298" s="23">
        <v>10721300</v>
      </c>
      <c r="G298" s="26" t="s">
        <v>167</v>
      </c>
      <c r="H298" s="101">
        <v>311850</v>
      </c>
      <c r="I298" s="255">
        <v>160000</v>
      </c>
      <c r="J298" s="106">
        <v>700000</v>
      </c>
      <c r="K298" s="99">
        <f t="shared" si="4"/>
        <v>1011850</v>
      </c>
      <c r="L298" s="200"/>
    </row>
    <row r="299" spans="1:12" x14ac:dyDescent="0.35">
      <c r="A299" s="54">
        <v>22020605</v>
      </c>
      <c r="B299" s="437" t="s">
        <v>2893</v>
      </c>
      <c r="C299" s="54">
        <v>70131</v>
      </c>
      <c r="D299" s="55">
        <v>0</v>
      </c>
      <c r="E299" s="56">
        <v>2101</v>
      </c>
      <c r="F299" s="54">
        <v>10721300</v>
      </c>
      <c r="G299" s="57" t="s">
        <v>167</v>
      </c>
      <c r="H299" s="58">
        <v>405000</v>
      </c>
      <c r="I299" s="221">
        <v>985853</v>
      </c>
      <c r="J299" s="87">
        <v>3000000</v>
      </c>
      <c r="K299" s="81">
        <f t="shared" si="4"/>
        <v>3405000</v>
      </c>
      <c r="L299" s="204" t="s">
        <v>2555</v>
      </c>
    </row>
    <row r="300" spans="1:12" x14ac:dyDescent="0.35">
      <c r="A300" s="54">
        <v>22020605</v>
      </c>
      <c r="B300" s="437" t="s">
        <v>2893</v>
      </c>
      <c r="C300" s="54">
        <v>70133</v>
      </c>
      <c r="D300" s="55">
        <v>0</v>
      </c>
      <c r="E300" s="54">
        <v>2101</v>
      </c>
      <c r="F300" s="54">
        <v>10721300</v>
      </c>
      <c r="G300" s="57" t="s">
        <v>167</v>
      </c>
      <c r="H300" s="117">
        <v>80190</v>
      </c>
      <c r="I300" s="263">
        <v>0</v>
      </c>
      <c r="J300" s="118">
        <v>45000</v>
      </c>
      <c r="K300" s="130">
        <f t="shared" si="4"/>
        <v>125190</v>
      </c>
      <c r="L300" s="204" t="s">
        <v>2556</v>
      </c>
    </row>
    <row r="301" spans="1:12" x14ac:dyDescent="0.35">
      <c r="A301" s="54">
        <v>22020605</v>
      </c>
      <c r="B301" s="437" t="s">
        <v>2893</v>
      </c>
      <c r="C301" s="54">
        <v>70133</v>
      </c>
      <c r="D301" s="55">
        <v>0</v>
      </c>
      <c r="E301" s="56">
        <v>2101</v>
      </c>
      <c r="F301" s="54">
        <v>10721300</v>
      </c>
      <c r="G301" s="57" t="s">
        <v>167</v>
      </c>
      <c r="H301" s="58">
        <v>80629514.909999982</v>
      </c>
      <c r="I301" s="221">
        <v>35417389.030000001</v>
      </c>
      <c r="J301" s="58">
        <v>5000000</v>
      </c>
      <c r="K301" s="81">
        <f t="shared" si="4"/>
        <v>85629514.909999982</v>
      </c>
      <c r="L301" s="204" t="s">
        <v>2557</v>
      </c>
    </row>
    <row r="302" spans="1:12" x14ac:dyDescent="0.35">
      <c r="A302" s="54">
        <v>22020605</v>
      </c>
      <c r="B302" s="437" t="s">
        <v>2893</v>
      </c>
      <c r="C302" s="54">
        <v>70131</v>
      </c>
      <c r="D302" s="55">
        <v>0</v>
      </c>
      <c r="E302" s="56">
        <v>2101</v>
      </c>
      <c r="F302" s="54">
        <v>10721300</v>
      </c>
      <c r="G302" s="57" t="s">
        <v>167</v>
      </c>
      <c r="H302" s="117">
        <v>165000</v>
      </c>
      <c r="I302" s="263"/>
      <c r="J302" s="118"/>
      <c r="K302" s="130">
        <f t="shared" si="4"/>
        <v>165000</v>
      </c>
      <c r="L302" s="204" t="s">
        <v>2558</v>
      </c>
    </row>
    <row r="303" spans="1:12" hidden="1" x14ac:dyDescent="0.35">
      <c r="A303" s="23">
        <v>22020605</v>
      </c>
      <c r="B303" s="437" t="s">
        <v>2893</v>
      </c>
      <c r="C303" s="23">
        <v>70133</v>
      </c>
      <c r="D303" s="24">
        <v>0</v>
      </c>
      <c r="E303" s="25">
        <v>2101</v>
      </c>
      <c r="F303" s="23">
        <v>10721300</v>
      </c>
      <c r="G303" s="26" t="s">
        <v>167</v>
      </c>
      <c r="H303" s="101">
        <v>602700</v>
      </c>
      <c r="I303" s="255">
        <v>243500</v>
      </c>
      <c r="J303" s="108">
        <v>-200000</v>
      </c>
      <c r="K303" s="99">
        <f t="shared" si="4"/>
        <v>402700</v>
      </c>
      <c r="L303" s="199"/>
    </row>
    <row r="304" spans="1:12" hidden="1" x14ac:dyDescent="0.35">
      <c r="A304" s="23">
        <v>22020605</v>
      </c>
      <c r="B304" s="437" t="s">
        <v>2893</v>
      </c>
      <c r="C304" s="23">
        <v>70133</v>
      </c>
      <c r="D304" s="24">
        <v>0</v>
      </c>
      <c r="E304" s="25">
        <v>2101</v>
      </c>
      <c r="F304" s="23">
        <v>10721300</v>
      </c>
      <c r="G304" s="26" t="s">
        <v>167</v>
      </c>
      <c r="H304" s="101">
        <v>3360000</v>
      </c>
      <c r="I304" s="255">
        <v>2100000</v>
      </c>
      <c r="J304" s="108"/>
      <c r="K304" s="99">
        <f t="shared" si="4"/>
        <v>3360000</v>
      </c>
      <c r="L304" s="199"/>
    </row>
    <row r="305" spans="1:12" hidden="1" x14ac:dyDescent="0.35">
      <c r="A305" s="23">
        <v>22020605</v>
      </c>
      <c r="B305" s="437" t="s">
        <v>2893</v>
      </c>
      <c r="C305" s="23">
        <v>70131</v>
      </c>
      <c r="D305" s="24">
        <v>0</v>
      </c>
      <c r="E305" s="25">
        <v>2101</v>
      </c>
      <c r="F305" s="23">
        <v>10721300</v>
      </c>
      <c r="G305" s="26" t="s">
        <v>167</v>
      </c>
      <c r="H305" s="101">
        <v>63000</v>
      </c>
      <c r="I305" s="255">
        <v>0</v>
      </c>
      <c r="J305" s="101"/>
      <c r="K305" s="99">
        <f t="shared" si="4"/>
        <v>63000</v>
      </c>
      <c r="L305" s="199"/>
    </row>
    <row r="306" spans="1:12" hidden="1" x14ac:dyDescent="0.35">
      <c r="A306" s="23">
        <v>22020605</v>
      </c>
      <c r="B306" s="437" t="s">
        <v>2893</v>
      </c>
      <c r="C306" s="23">
        <v>70133</v>
      </c>
      <c r="D306" s="24">
        <v>0</v>
      </c>
      <c r="E306" s="23">
        <v>2101</v>
      </c>
      <c r="F306" s="23">
        <v>10721300</v>
      </c>
      <c r="G306" s="26" t="s">
        <v>167</v>
      </c>
      <c r="H306" s="101">
        <v>1590330</v>
      </c>
      <c r="I306" s="255">
        <v>0</v>
      </c>
      <c r="J306" s="108">
        <v>-450000</v>
      </c>
      <c r="K306" s="99">
        <f t="shared" si="4"/>
        <v>1140330</v>
      </c>
      <c r="L306" s="199"/>
    </row>
    <row r="307" spans="1:12" hidden="1" x14ac:dyDescent="0.35">
      <c r="A307" s="23">
        <v>22020605</v>
      </c>
      <c r="B307" s="437" t="s">
        <v>2893</v>
      </c>
      <c r="C307" s="23">
        <v>70131</v>
      </c>
      <c r="D307" s="24">
        <v>0</v>
      </c>
      <c r="E307" s="25">
        <v>2101</v>
      </c>
      <c r="F307" s="23">
        <v>10721300</v>
      </c>
      <c r="G307" s="26" t="s">
        <v>167</v>
      </c>
      <c r="H307" s="101">
        <v>40095</v>
      </c>
      <c r="I307" s="255">
        <v>0</v>
      </c>
      <c r="J307" s="106"/>
      <c r="K307" s="99">
        <f t="shared" si="4"/>
        <v>40095</v>
      </c>
      <c r="L307" s="199"/>
    </row>
    <row r="308" spans="1:12" x14ac:dyDescent="0.35">
      <c r="A308" s="54">
        <v>22020604</v>
      </c>
      <c r="B308" s="437" t="s">
        <v>2893</v>
      </c>
      <c r="C308" s="54">
        <v>70133</v>
      </c>
      <c r="D308" s="55">
        <v>0</v>
      </c>
      <c r="E308" s="56">
        <v>2101</v>
      </c>
      <c r="F308" s="54">
        <v>10721300</v>
      </c>
      <c r="G308" s="57" t="s">
        <v>228</v>
      </c>
      <c r="H308" s="58"/>
      <c r="I308" s="221"/>
      <c r="J308" s="58"/>
      <c r="K308" s="133">
        <f t="shared" si="4"/>
        <v>0</v>
      </c>
      <c r="L308" s="204" t="s">
        <v>2557</v>
      </c>
    </row>
    <row r="309" spans="1:12" hidden="1" x14ac:dyDescent="0.35">
      <c r="A309" s="23">
        <v>22020603</v>
      </c>
      <c r="B309" s="437" t="s">
        <v>2893</v>
      </c>
      <c r="C309" s="23">
        <v>70131</v>
      </c>
      <c r="D309" s="24">
        <v>0</v>
      </c>
      <c r="E309" s="25">
        <v>2101</v>
      </c>
      <c r="F309" s="23">
        <v>10721300</v>
      </c>
      <c r="G309" s="26" t="s">
        <v>233</v>
      </c>
      <c r="H309" s="67">
        <v>2000000</v>
      </c>
      <c r="I309" s="224">
        <v>1350000</v>
      </c>
      <c r="J309" s="68">
        <v>1500000</v>
      </c>
      <c r="K309" s="70">
        <f t="shared" si="4"/>
        <v>3500000</v>
      </c>
      <c r="L309" s="199"/>
    </row>
    <row r="310" spans="1:12" hidden="1" x14ac:dyDescent="0.35">
      <c r="A310" s="23">
        <v>22020603</v>
      </c>
      <c r="B310" s="437" t="s">
        <v>2893</v>
      </c>
      <c r="C310" s="23">
        <v>70133</v>
      </c>
      <c r="D310" s="24">
        <v>0</v>
      </c>
      <c r="E310" s="25">
        <v>2101</v>
      </c>
      <c r="F310" s="23">
        <v>10721300</v>
      </c>
      <c r="G310" s="26" t="s">
        <v>233</v>
      </c>
      <c r="H310" s="27">
        <v>1188600</v>
      </c>
      <c r="I310" s="215">
        <v>344000</v>
      </c>
      <c r="J310" s="27">
        <v>2000000</v>
      </c>
      <c r="K310" s="38">
        <f t="shared" si="4"/>
        <v>3188600</v>
      </c>
      <c r="L310" s="199"/>
    </row>
    <row r="311" spans="1:12" hidden="1" x14ac:dyDescent="0.35">
      <c r="A311" s="23">
        <v>22020603</v>
      </c>
      <c r="B311" s="437" t="s">
        <v>2893</v>
      </c>
      <c r="C311" s="23">
        <v>70133</v>
      </c>
      <c r="D311" s="24">
        <v>0</v>
      </c>
      <c r="E311" s="25">
        <v>2101</v>
      </c>
      <c r="F311" s="23">
        <v>10721300</v>
      </c>
      <c r="G311" s="26" t="s">
        <v>233</v>
      </c>
      <c r="H311" s="101">
        <v>311850</v>
      </c>
      <c r="I311" s="255">
        <v>300000</v>
      </c>
      <c r="J311" s="106"/>
      <c r="K311" s="99">
        <f t="shared" si="4"/>
        <v>311850</v>
      </c>
      <c r="L311" s="200"/>
    </row>
    <row r="312" spans="1:12" x14ac:dyDescent="0.35">
      <c r="A312" s="54">
        <v>22020603</v>
      </c>
      <c r="B312" s="437" t="s">
        <v>2893</v>
      </c>
      <c r="C312" s="54">
        <v>70133</v>
      </c>
      <c r="D312" s="55">
        <v>0</v>
      </c>
      <c r="E312" s="54">
        <v>2101</v>
      </c>
      <c r="F312" s="54">
        <v>10721300</v>
      </c>
      <c r="G312" s="57" t="s">
        <v>233</v>
      </c>
      <c r="H312" s="117">
        <v>400000</v>
      </c>
      <c r="I312" s="263">
        <v>0</v>
      </c>
      <c r="J312" s="118"/>
      <c r="K312" s="130">
        <f t="shared" si="4"/>
        <v>400000</v>
      </c>
      <c r="L312" s="204" t="s">
        <v>2556</v>
      </c>
    </row>
    <row r="313" spans="1:12" hidden="1" x14ac:dyDescent="0.35">
      <c r="A313" s="23">
        <v>22020603</v>
      </c>
      <c r="B313" s="437" t="s">
        <v>2893</v>
      </c>
      <c r="C313" s="23">
        <v>70133</v>
      </c>
      <c r="D313" s="24">
        <v>0</v>
      </c>
      <c r="E313" s="25">
        <v>2101</v>
      </c>
      <c r="F313" s="23">
        <v>10721300</v>
      </c>
      <c r="G313" s="26" t="s">
        <v>233</v>
      </c>
      <c r="H313" s="101">
        <v>10000</v>
      </c>
      <c r="I313" s="255"/>
      <c r="J313" s="106"/>
      <c r="K313" s="99">
        <f t="shared" si="4"/>
        <v>10000</v>
      </c>
      <c r="L313" s="199"/>
    </row>
    <row r="314" spans="1:12" hidden="1" x14ac:dyDescent="0.35">
      <c r="A314" s="23">
        <v>22020603</v>
      </c>
      <c r="B314" s="437" t="s">
        <v>2893</v>
      </c>
      <c r="C314" s="23">
        <v>70133</v>
      </c>
      <c r="D314" s="24">
        <v>0</v>
      </c>
      <c r="E314" s="23">
        <v>2101</v>
      </c>
      <c r="F314" s="23">
        <v>10721300</v>
      </c>
      <c r="G314" s="26" t="s">
        <v>233</v>
      </c>
      <c r="H314" s="101">
        <v>100000</v>
      </c>
      <c r="I314" s="255">
        <v>0</v>
      </c>
      <c r="J314" s="106"/>
      <c r="K314" s="99">
        <f t="shared" si="4"/>
        <v>100000</v>
      </c>
      <c r="L314" s="199"/>
    </row>
    <row r="315" spans="1:12" hidden="1" x14ac:dyDescent="0.35">
      <c r="A315" s="23">
        <v>22020602</v>
      </c>
      <c r="B315" s="437" t="s">
        <v>2893</v>
      </c>
      <c r="C315" s="23">
        <v>70133</v>
      </c>
      <c r="D315" s="24">
        <v>0</v>
      </c>
      <c r="E315" s="25">
        <v>2101</v>
      </c>
      <c r="F315" s="23">
        <v>10721300</v>
      </c>
      <c r="G315" s="26" t="s">
        <v>210</v>
      </c>
      <c r="H315" s="101">
        <v>351876</v>
      </c>
      <c r="I315" s="255">
        <v>500000</v>
      </c>
      <c r="J315" s="101"/>
      <c r="K315" s="99">
        <f t="shared" si="4"/>
        <v>351876</v>
      </c>
      <c r="L315" s="200"/>
    </row>
    <row r="316" spans="1:12" hidden="1" x14ac:dyDescent="0.35">
      <c r="A316" s="23">
        <v>22020602</v>
      </c>
      <c r="B316" s="437" t="s">
        <v>2893</v>
      </c>
      <c r="C316" s="23">
        <v>70133</v>
      </c>
      <c r="D316" s="24">
        <v>0</v>
      </c>
      <c r="E316" s="25">
        <v>2101</v>
      </c>
      <c r="F316" s="23">
        <v>10721300</v>
      </c>
      <c r="G316" s="26" t="s">
        <v>210</v>
      </c>
      <c r="H316" s="101">
        <v>380100</v>
      </c>
      <c r="I316" s="255">
        <v>97000</v>
      </c>
      <c r="J316" s="101"/>
      <c r="K316" s="99">
        <f t="shared" si="4"/>
        <v>380100</v>
      </c>
      <c r="L316" s="200"/>
    </row>
    <row r="317" spans="1:12" x14ac:dyDescent="0.35">
      <c r="A317" s="54">
        <v>22020602</v>
      </c>
      <c r="B317" s="437" t="s">
        <v>2893</v>
      </c>
      <c r="C317" s="54">
        <v>70131</v>
      </c>
      <c r="D317" s="55">
        <v>0</v>
      </c>
      <c r="E317" s="56">
        <v>2101</v>
      </c>
      <c r="F317" s="54">
        <v>10721300</v>
      </c>
      <c r="G317" s="76" t="s">
        <v>210</v>
      </c>
      <c r="H317" s="126">
        <v>825000</v>
      </c>
      <c r="I317" s="265"/>
      <c r="J317" s="128"/>
      <c r="K317" s="130">
        <f t="shared" si="4"/>
        <v>825000</v>
      </c>
      <c r="L317" s="204" t="s">
        <v>2558</v>
      </c>
    </row>
    <row r="318" spans="1:12" hidden="1" x14ac:dyDescent="0.35">
      <c r="A318" s="23">
        <v>22020602</v>
      </c>
      <c r="B318" s="437" t="s">
        <v>2893</v>
      </c>
      <c r="C318" s="23">
        <v>70133</v>
      </c>
      <c r="D318" s="24">
        <v>0</v>
      </c>
      <c r="E318" s="36">
        <v>2101</v>
      </c>
      <c r="F318" s="23">
        <v>10721300</v>
      </c>
      <c r="G318" s="26" t="s">
        <v>210</v>
      </c>
      <c r="H318" s="101">
        <v>10000</v>
      </c>
      <c r="I318" s="255"/>
      <c r="J318" s="106"/>
      <c r="K318" s="101">
        <f t="shared" si="4"/>
        <v>10000</v>
      </c>
      <c r="L318" s="198"/>
    </row>
    <row r="319" spans="1:12" hidden="1" x14ac:dyDescent="0.35">
      <c r="A319" s="23">
        <v>22020602</v>
      </c>
      <c r="B319" s="437" t="s">
        <v>2893</v>
      </c>
      <c r="C319" s="23">
        <v>70133</v>
      </c>
      <c r="D319" s="24">
        <v>0</v>
      </c>
      <c r="E319" s="34">
        <v>2101</v>
      </c>
      <c r="F319" s="23">
        <v>10721300</v>
      </c>
      <c r="G319" s="26" t="s">
        <v>210</v>
      </c>
      <c r="H319" s="101">
        <v>100000</v>
      </c>
      <c r="I319" s="255">
        <v>0</v>
      </c>
      <c r="J319" s="106"/>
      <c r="K319" s="101">
        <f t="shared" si="4"/>
        <v>100000</v>
      </c>
      <c r="L319" s="199"/>
    </row>
    <row r="320" spans="1:12" hidden="1" x14ac:dyDescent="0.35">
      <c r="A320" s="34">
        <v>22020601</v>
      </c>
      <c r="B320" s="437" t="s">
        <v>2893</v>
      </c>
      <c r="C320" s="34">
        <v>70133</v>
      </c>
      <c r="D320" s="35">
        <v>0</v>
      </c>
      <c r="E320" s="36">
        <v>2101</v>
      </c>
      <c r="F320" s="34">
        <v>10721300</v>
      </c>
      <c r="G320" s="37" t="s">
        <v>166</v>
      </c>
      <c r="H320" s="70">
        <v>26754000</v>
      </c>
      <c r="I320" s="223">
        <v>5815500</v>
      </c>
      <c r="J320" s="70"/>
      <c r="K320" s="67">
        <f t="shared" si="4"/>
        <v>26754000</v>
      </c>
      <c r="L320" s="199"/>
    </row>
    <row r="321" spans="1:12" hidden="1" x14ac:dyDescent="0.35">
      <c r="A321" s="23">
        <v>22020601</v>
      </c>
      <c r="B321" s="437" t="s">
        <v>2893</v>
      </c>
      <c r="C321" s="23">
        <v>70133</v>
      </c>
      <c r="D321" s="24">
        <v>0</v>
      </c>
      <c r="E321" s="25">
        <v>2101</v>
      </c>
      <c r="F321" s="23">
        <v>10721300</v>
      </c>
      <c r="G321" s="26" t="s">
        <v>166</v>
      </c>
      <c r="H321" s="27">
        <v>669060</v>
      </c>
      <c r="I321" s="215">
        <v>304500</v>
      </c>
      <c r="J321" s="27"/>
      <c r="K321" s="27">
        <f t="shared" si="4"/>
        <v>669060</v>
      </c>
      <c r="L321" s="199"/>
    </row>
    <row r="322" spans="1:12" hidden="1" x14ac:dyDescent="0.35">
      <c r="A322" s="23">
        <v>22020601</v>
      </c>
      <c r="B322" s="437" t="s">
        <v>2893</v>
      </c>
      <c r="C322" s="23">
        <v>70131</v>
      </c>
      <c r="D322" s="24">
        <v>0</v>
      </c>
      <c r="E322" s="25">
        <v>2101</v>
      </c>
      <c r="F322" s="23">
        <v>10721300</v>
      </c>
      <c r="G322" s="26" t="s">
        <v>166</v>
      </c>
      <c r="H322" s="67">
        <v>2093700</v>
      </c>
      <c r="I322" s="224">
        <v>3156000</v>
      </c>
      <c r="J322" s="67">
        <v>2906300</v>
      </c>
      <c r="K322" s="67">
        <f t="shared" si="4"/>
        <v>5000000</v>
      </c>
      <c r="L322" s="199"/>
    </row>
    <row r="323" spans="1:12" hidden="1" x14ac:dyDescent="0.35">
      <c r="A323" s="23">
        <v>22020601</v>
      </c>
      <c r="B323" s="437" t="s">
        <v>2893</v>
      </c>
      <c r="C323" s="23">
        <v>70133</v>
      </c>
      <c r="D323" s="24">
        <v>0</v>
      </c>
      <c r="E323" s="25">
        <v>2101</v>
      </c>
      <c r="F323" s="23">
        <v>10721300</v>
      </c>
      <c r="G323" s="26" t="s">
        <v>166</v>
      </c>
      <c r="H323" s="27">
        <v>3395700</v>
      </c>
      <c r="I323" s="215">
        <v>420000</v>
      </c>
      <c r="J323" s="27">
        <v>2104300</v>
      </c>
      <c r="K323" s="27">
        <f t="shared" ref="K323:K386" si="5">SUM(H323,J323)</f>
        <v>5500000</v>
      </c>
      <c r="L323" s="199"/>
    </row>
    <row r="324" spans="1:12" hidden="1" x14ac:dyDescent="0.35">
      <c r="A324" s="23">
        <v>22020601</v>
      </c>
      <c r="B324" s="437" t="s">
        <v>2893</v>
      </c>
      <c r="C324" s="23">
        <v>70133</v>
      </c>
      <c r="D324" s="24">
        <v>0</v>
      </c>
      <c r="E324" s="25">
        <v>2101</v>
      </c>
      <c r="F324" s="23">
        <v>10721300</v>
      </c>
      <c r="G324" s="26" t="s">
        <v>166</v>
      </c>
      <c r="H324" s="101">
        <v>31193513.399999999</v>
      </c>
      <c r="I324" s="255">
        <v>22460622.510000002</v>
      </c>
      <c r="J324" s="101"/>
      <c r="K324" s="101">
        <f t="shared" si="5"/>
        <v>31193513.399999999</v>
      </c>
      <c r="L324" s="200"/>
    </row>
    <row r="325" spans="1:12" hidden="1" x14ac:dyDescent="0.35">
      <c r="A325" s="23">
        <v>22020601</v>
      </c>
      <c r="B325" s="437" t="s">
        <v>2893</v>
      </c>
      <c r="C325" s="23">
        <v>70133</v>
      </c>
      <c r="D325" s="24">
        <v>0</v>
      </c>
      <c r="E325" s="25">
        <v>2101</v>
      </c>
      <c r="F325" s="23">
        <v>10721300</v>
      </c>
      <c r="G325" s="26" t="s">
        <v>166</v>
      </c>
      <c r="H325" s="101">
        <v>750000</v>
      </c>
      <c r="I325" s="255">
        <v>675000</v>
      </c>
      <c r="J325" s="106">
        <v>750000</v>
      </c>
      <c r="K325" s="101">
        <f t="shared" si="5"/>
        <v>1500000</v>
      </c>
      <c r="L325" s="199"/>
    </row>
    <row r="326" spans="1:12" hidden="1" x14ac:dyDescent="0.35">
      <c r="A326" s="23">
        <v>22020601</v>
      </c>
      <c r="B326" s="437" t="s">
        <v>2893</v>
      </c>
      <c r="C326" s="23">
        <v>70131</v>
      </c>
      <c r="D326" s="24">
        <v>0</v>
      </c>
      <c r="E326" s="25">
        <v>2101</v>
      </c>
      <c r="F326" s="23">
        <v>10721300</v>
      </c>
      <c r="G326" s="26" t="s">
        <v>166</v>
      </c>
      <c r="H326" s="101">
        <v>1363320</v>
      </c>
      <c r="I326" s="255">
        <v>695000</v>
      </c>
      <c r="J326" s="101">
        <v>436650</v>
      </c>
      <c r="K326" s="101">
        <f t="shared" si="5"/>
        <v>1799970</v>
      </c>
      <c r="L326" s="199"/>
    </row>
    <row r="327" spans="1:12" hidden="1" x14ac:dyDescent="0.35">
      <c r="A327" s="23">
        <v>22020601</v>
      </c>
      <c r="B327" s="437" t="s">
        <v>2893</v>
      </c>
      <c r="C327" s="23">
        <v>70131</v>
      </c>
      <c r="D327" s="24">
        <v>0</v>
      </c>
      <c r="E327" s="25">
        <v>2101</v>
      </c>
      <c r="F327" s="23">
        <v>10721300</v>
      </c>
      <c r="G327" s="26" t="s">
        <v>166</v>
      </c>
      <c r="H327" s="41">
        <v>2000000</v>
      </c>
      <c r="I327" s="220">
        <v>408000</v>
      </c>
      <c r="J327" s="41"/>
      <c r="K327" s="27">
        <f t="shared" si="5"/>
        <v>2000000</v>
      </c>
      <c r="L327" s="199"/>
    </row>
    <row r="328" spans="1:12" x14ac:dyDescent="0.35">
      <c r="A328" s="54">
        <v>22020601</v>
      </c>
      <c r="B328" s="437" t="s">
        <v>2893</v>
      </c>
      <c r="C328" s="54">
        <v>70133</v>
      </c>
      <c r="D328" s="55">
        <v>0</v>
      </c>
      <c r="E328" s="54">
        <v>2101</v>
      </c>
      <c r="F328" s="54">
        <v>10721300</v>
      </c>
      <c r="G328" s="57" t="s">
        <v>166</v>
      </c>
      <c r="H328" s="117">
        <v>378000</v>
      </c>
      <c r="I328" s="263">
        <v>0</v>
      </c>
      <c r="J328" s="117">
        <v>250000</v>
      </c>
      <c r="K328" s="117">
        <f t="shared" si="5"/>
        <v>628000</v>
      </c>
      <c r="L328" s="204" t="s">
        <v>2556</v>
      </c>
    </row>
    <row r="329" spans="1:12" x14ac:dyDescent="0.35">
      <c r="A329" s="54">
        <v>22020601</v>
      </c>
      <c r="B329" s="437" t="s">
        <v>2893</v>
      </c>
      <c r="C329" s="54">
        <v>70133</v>
      </c>
      <c r="D329" s="55">
        <v>0</v>
      </c>
      <c r="E329" s="56">
        <v>2101</v>
      </c>
      <c r="F329" s="54">
        <v>10721300</v>
      </c>
      <c r="G329" s="57" t="s">
        <v>166</v>
      </c>
      <c r="H329" s="58">
        <v>16350749.982000001</v>
      </c>
      <c r="I329" s="221">
        <v>4312856.57</v>
      </c>
      <c r="J329" s="58">
        <v>5000000</v>
      </c>
      <c r="K329" s="58">
        <f t="shared" si="5"/>
        <v>21350749.982000001</v>
      </c>
      <c r="L329" s="204" t="s">
        <v>2557</v>
      </c>
    </row>
    <row r="330" spans="1:12" x14ac:dyDescent="0.35">
      <c r="A330" s="54">
        <v>22020601</v>
      </c>
      <c r="B330" s="437" t="s">
        <v>2893</v>
      </c>
      <c r="C330" s="54">
        <v>70131</v>
      </c>
      <c r="D330" s="55">
        <v>0</v>
      </c>
      <c r="E330" s="56">
        <v>2101</v>
      </c>
      <c r="F330" s="54">
        <v>10721300</v>
      </c>
      <c r="G330" s="57" t="s">
        <v>166</v>
      </c>
      <c r="H330" s="117">
        <v>1386000</v>
      </c>
      <c r="I330" s="263"/>
      <c r="J330" s="122">
        <v>-500000</v>
      </c>
      <c r="K330" s="117">
        <f t="shared" si="5"/>
        <v>886000</v>
      </c>
      <c r="L330" s="204" t="s">
        <v>2558</v>
      </c>
    </row>
    <row r="331" spans="1:12" hidden="1" x14ac:dyDescent="0.35">
      <c r="A331" s="23">
        <v>22020601</v>
      </c>
      <c r="B331" s="437" t="s">
        <v>2893</v>
      </c>
      <c r="C331" s="23">
        <v>70133</v>
      </c>
      <c r="D331" s="24">
        <v>0</v>
      </c>
      <c r="E331" s="25">
        <v>2101</v>
      </c>
      <c r="F331" s="23">
        <v>10721300</v>
      </c>
      <c r="G331" s="28" t="s">
        <v>166</v>
      </c>
      <c r="H331" s="103">
        <v>451500</v>
      </c>
      <c r="I331" s="256">
        <v>163200</v>
      </c>
      <c r="J331" s="103"/>
      <c r="K331" s="101">
        <f t="shared" si="5"/>
        <v>451500</v>
      </c>
      <c r="L331" s="199"/>
    </row>
    <row r="332" spans="1:12" hidden="1" x14ac:dyDescent="0.35">
      <c r="A332" s="23">
        <v>22020601</v>
      </c>
      <c r="B332" s="437" t="s">
        <v>2893</v>
      </c>
      <c r="C332" s="23">
        <v>70133</v>
      </c>
      <c r="D332" s="24">
        <v>0</v>
      </c>
      <c r="E332" s="25">
        <v>2101</v>
      </c>
      <c r="F332" s="23">
        <v>10721300</v>
      </c>
      <c r="G332" s="28" t="s">
        <v>166</v>
      </c>
      <c r="H332" s="103">
        <v>2673000</v>
      </c>
      <c r="I332" s="256">
        <v>3620000</v>
      </c>
      <c r="J332" s="104">
        <v>4000000</v>
      </c>
      <c r="K332" s="101">
        <f t="shared" si="5"/>
        <v>6673000</v>
      </c>
      <c r="L332" s="199"/>
    </row>
    <row r="333" spans="1:12" hidden="1" x14ac:dyDescent="0.35">
      <c r="A333" s="34">
        <v>22020601</v>
      </c>
      <c r="B333" s="437" t="s">
        <v>2893</v>
      </c>
      <c r="C333" s="34">
        <v>70131</v>
      </c>
      <c r="D333" s="35">
        <v>0</v>
      </c>
      <c r="E333" s="36">
        <v>2101</v>
      </c>
      <c r="F333" s="34">
        <v>10721300</v>
      </c>
      <c r="G333" s="37" t="s">
        <v>166</v>
      </c>
      <c r="H333" s="99">
        <v>200000</v>
      </c>
      <c r="I333" s="254">
        <v>6000</v>
      </c>
      <c r="J333" s="114"/>
      <c r="K333" s="99">
        <f t="shared" si="5"/>
        <v>200000</v>
      </c>
      <c r="L333" s="198"/>
    </row>
    <row r="334" spans="1:12" hidden="1" x14ac:dyDescent="0.35">
      <c r="A334" s="23">
        <v>22020601</v>
      </c>
      <c r="B334" s="437" t="s">
        <v>2893</v>
      </c>
      <c r="C334" s="23">
        <v>70133</v>
      </c>
      <c r="D334" s="24">
        <v>0</v>
      </c>
      <c r="E334" s="23">
        <v>2101</v>
      </c>
      <c r="F334" s="23">
        <v>10721300</v>
      </c>
      <c r="G334" s="26" t="s">
        <v>166</v>
      </c>
      <c r="H334" s="101">
        <v>50000</v>
      </c>
      <c r="I334" s="255">
        <v>0</v>
      </c>
      <c r="J334" s="106"/>
      <c r="K334" s="101">
        <f t="shared" si="5"/>
        <v>50000</v>
      </c>
      <c r="L334" s="199"/>
    </row>
    <row r="335" spans="1:12" hidden="1" x14ac:dyDescent="0.35">
      <c r="A335" s="23">
        <v>22020601</v>
      </c>
      <c r="B335" s="437" t="s">
        <v>2893</v>
      </c>
      <c r="C335" s="23">
        <v>70131</v>
      </c>
      <c r="D335" s="24">
        <v>0</v>
      </c>
      <c r="E335" s="25">
        <v>2101</v>
      </c>
      <c r="F335" s="23">
        <v>10721300</v>
      </c>
      <c r="G335" s="26" t="s">
        <v>166</v>
      </c>
      <c r="H335" s="101">
        <v>2142000</v>
      </c>
      <c r="I335" s="255">
        <v>720000</v>
      </c>
      <c r="J335" s="101"/>
      <c r="K335" s="101">
        <f t="shared" si="5"/>
        <v>2142000</v>
      </c>
      <c r="L335" s="199"/>
    </row>
    <row r="336" spans="1:12" hidden="1" x14ac:dyDescent="0.35">
      <c r="A336" s="23">
        <v>22020502</v>
      </c>
      <c r="B336" s="437" t="s">
        <v>2893</v>
      </c>
      <c r="C336" s="23">
        <v>70131</v>
      </c>
      <c r="D336" s="24">
        <v>0</v>
      </c>
      <c r="E336" s="25">
        <v>2101</v>
      </c>
      <c r="F336" s="23">
        <v>10721300</v>
      </c>
      <c r="G336" s="26" t="s">
        <v>549</v>
      </c>
      <c r="H336" s="67">
        <v>5000000</v>
      </c>
      <c r="I336" s="224">
        <v>0</v>
      </c>
      <c r="J336" s="68"/>
      <c r="K336" s="67">
        <f t="shared" si="5"/>
        <v>5000000</v>
      </c>
      <c r="L336" s="199"/>
    </row>
    <row r="337" spans="1:12" hidden="1" x14ac:dyDescent="0.35">
      <c r="A337" s="23">
        <v>22020502</v>
      </c>
      <c r="B337" s="437" t="s">
        <v>2893</v>
      </c>
      <c r="C337" s="23">
        <v>70131</v>
      </c>
      <c r="D337" s="24">
        <v>0</v>
      </c>
      <c r="E337" s="25">
        <v>2101</v>
      </c>
      <c r="F337" s="23">
        <v>10721300</v>
      </c>
      <c r="G337" s="26" t="s">
        <v>222</v>
      </c>
      <c r="H337" s="101">
        <v>11653845</v>
      </c>
      <c r="I337" s="255"/>
      <c r="J337" s="101"/>
      <c r="K337" s="101">
        <f t="shared" si="5"/>
        <v>11653845</v>
      </c>
      <c r="L337" s="199"/>
    </row>
    <row r="338" spans="1:12" hidden="1" x14ac:dyDescent="0.35">
      <c r="A338" s="23">
        <v>22020502</v>
      </c>
      <c r="B338" s="437" t="s">
        <v>2893</v>
      </c>
      <c r="C338" s="23">
        <v>70133</v>
      </c>
      <c r="D338" s="24">
        <v>0</v>
      </c>
      <c r="E338" s="25">
        <v>2101</v>
      </c>
      <c r="F338" s="23">
        <v>10721300</v>
      </c>
      <c r="G338" s="26" t="s">
        <v>222</v>
      </c>
      <c r="H338" s="101">
        <v>4050000</v>
      </c>
      <c r="I338" s="255">
        <v>0</v>
      </c>
      <c r="J338" s="106"/>
      <c r="K338" s="101">
        <f t="shared" si="5"/>
        <v>4050000</v>
      </c>
      <c r="L338" s="200"/>
    </row>
    <row r="339" spans="1:12" x14ac:dyDescent="0.35">
      <c r="A339" s="54">
        <v>22020502</v>
      </c>
      <c r="B339" s="437" t="s">
        <v>2893</v>
      </c>
      <c r="C339" s="54">
        <v>70133</v>
      </c>
      <c r="D339" s="55">
        <v>0</v>
      </c>
      <c r="E339" s="56">
        <v>2101</v>
      </c>
      <c r="F339" s="54">
        <v>10721300</v>
      </c>
      <c r="G339" s="57" t="s">
        <v>222</v>
      </c>
      <c r="H339" s="58">
        <v>12500000</v>
      </c>
      <c r="I339" s="221"/>
      <c r="J339" s="87"/>
      <c r="K339" s="58">
        <f t="shared" si="5"/>
        <v>12500000</v>
      </c>
      <c r="L339" s="204" t="s">
        <v>2557</v>
      </c>
    </row>
    <row r="340" spans="1:12" hidden="1" x14ac:dyDescent="0.35">
      <c r="A340" s="23">
        <v>22020501</v>
      </c>
      <c r="B340" s="437" t="s">
        <v>2893</v>
      </c>
      <c r="C340" s="23">
        <v>70131</v>
      </c>
      <c r="D340" s="24">
        <v>0</v>
      </c>
      <c r="E340" s="25">
        <v>2101</v>
      </c>
      <c r="F340" s="23">
        <v>10721300</v>
      </c>
      <c r="G340" s="26" t="s">
        <v>165</v>
      </c>
      <c r="H340" s="67">
        <v>500000</v>
      </c>
      <c r="I340" s="224"/>
      <c r="J340" s="68"/>
      <c r="K340" s="67">
        <f t="shared" si="5"/>
        <v>500000</v>
      </c>
      <c r="L340" s="199"/>
    </row>
    <row r="341" spans="1:12" hidden="1" x14ac:dyDescent="0.35">
      <c r="A341" s="23">
        <v>22020501</v>
      </c>
      <c r="B341" s="437" t="s">
        <v>2893</v>
      </c>
      <c r="C341" s="23">
        <v>70131</v>
      </c>
      <c r="D341" s="24">
        <v>0</v>
      </c>
      <c r="E341" s="25">
        <v>2101</v>
      </c>
      <c r="F341" s="23">
        <v>10721300</v>
      </c>
      <c r="G341" s="26" t="s">
        <v>165</v>
      </c>
      <c r="H341" s="67">
        <v>1050000</v>
      </c>
      <c r="I341" s="224"/>
      <c r="J341" s="67"/>
      <c r="K341" s="67">
        <f t="shared" si="5"/>
        <v>1050000</v>
      </c>
      <c r="L341" s="199"/>
    </row>
    <row r="342" spans="1:12" hidden="1" x14ac:dyDescent="0.35">
      <c r="A342" s="23">
        <v>22020501</v>
      </c>
      <c r="B342" s="437" t="s">
        <v>2893</v>
      </c>
      <c r="C342" s="23">
        <v>70133</v>
      </c>
      <c r="D342" s="24">
        <v>0</v>
      </c>
      <c r="E342" s="25">
        <v>2101</v>
      </c>
      <c r="F342" s="23">
        <v>10721300</v>
      </c>
      <c r="G342" s="26" t="s">
        <v>165</v>
      </c>
      <c r="H342" s="67">
        <v>1355655</v>
      </c>
      <c r="I342" s="224"/>
      <c r="J342" s="67"/>
      <c r="K342" s="67">
        <f t="shared" si="5"/>
        <v>1355655</v>
      </c>
      <c r="L342" s="199"/>
    </row>
    <row r="343" spans="1:12" hidden="1" x14ac:dyDescent="0.35">
      <c r="A343" s="23">
        <v>22020501</v>
      </c>
      <c r="B343" s="437" t="s">
        <v>2893</v>
      </c>
      <c r="C343" s="23">
        <v>70133</v>
      </c>
      <c r="D343" s="24">
        <v>0</v>
      </c>
      <c r="E343" s="25">
        <v>2101</v>
      </c>
      <c r="F343" s="23">
        <v>10721300</v>
      </c>
      <c r="G343" s="26" t="s">
        <v>165</v>
      </c>
      <c r="H343" s="27">
        <v>4104397.5</v>
      </c>
      <c r="I343" s="215">
        <v>2393650</v>
      </c>
      <c r="J343" s="27"/>
      <c r="K343" s="27">
        <f t="shared" si="5"/>
        <v>4104397.5</v>
      </c>
      <c r="L343" s="199"/>
    </row>
    <row r="344" spans="1:12" hidden="1" x14ac:dyDescent="0.35">
      <c r="A344" s="23">
        <v>22020501</v>
      </c>
      <c r="B344" s="437" t="s">
        <v>2893</v>
      </c>
      <c r="C344" s="23">
        <v>70131</v>
      </c>
      <c r="D344" s="24">
        <v>0</v>
      </c>
      <c r="E344" s="25">
        <v>2101</v>
      </c>
      <c r="F344" s="23">
        <v>10721300</v>
      </c>
      <c r="G344" s="26" t="s">
        <v>165</v>
      </c>
      <c r="H344" s="67">
        <v>10000000</v>
      </c>
      <c r="I344" s="224">
        <v>24980000</v>
      </c>
      <c r="J344" s="68">
        <v>10000000</v>
      </c>
      <c r="K344" s="67">
        <f t="shared" si="5"/>
        <v>20000000</v>
      </c>
      <c r="L344" s="199"/>
    </row>
    <row r="345" spans="1:12" hidden="1" x14ac:dyDescent="0.35">
      <c r="A345" s="23">
        <v>22020501</v>
      </c>
      <c r="B345" s="437" t="s">
        <v>2893</v>
      </c>
      <c r="C345" s="23">
        <v>70133</v>
      </c>
      <c r="D345" s="24">
        <v>0</v>
      </c>
      <c r="E345" s="25">
        <v>2101</v>
      </c>
      <c r="F345" s="23">
        <v>10721300</v>
      </c>
      <c r="G345" s="26" t="s">
        <v>165</v>
      </c>
      <c r="H345" s="27">
        <v>1669500</v>
      </c>
      <c r="I345" s="215">
        <v>160000</v>
      </c>
      <c r="J345" s="27">
        <v>2000000</v>
      </c>
      <c r="K345" s="27">
        <f t="shared" si="5"/>
        <v>3669500</v>
      </c>
      <c r="L345" s="199"/>
    </row>
    <row r="346" spans="1:12" hidden="1" x14ac:dyDescent="0.35">
      <c r="A346" s="23">
        <v>22020501</v>
      </c>
      <c r="B346" s="437" t="s">
        <v>2893</v>
      </c>
      <c r="C346" s="23">
        <v>70133</v>
      </c>
      <c r="D346" s="24">
        <v>0</v>
      </c>
      <c r="E346" s="25">
        <v>2101</v>
      </c>
      <c r="F346" s="23">
        <v>10721300</v>
      </c>
      <c r="G346" s="26" t="s">
        <v>165</v>
      </c>
      <c r="H346" s="101">
        <v>7481775</v>
      </c>
      <c r="I346" s="255">
        <v>2605000</v>
      </c>
      <c r="J346" s="101"/>
      <c r="K346" s="101">
        <f t="shared" si="5"/>
        <v>7481775</v>
      </c>
      <c r="L346" s="200"/>
    </row>
    <row r="347" spans="1:12" hidden="1" x14ac:dyDescent="0.35">
      <c r="A347" s="23">
        <v>22020501</v>
      </c>
      <c r="B347" s="437" t="s">
        <v>2893</v>
      </c>
      <c r="C347" s="23">
        <v>70133</v>
      </c>
      <c r="D347" s="24">
        <v>0</v>
      </c>
      <c r="E347" s="25">
        <v>2101</v>
      </c>
      <c r="F347" s="23">
        <v>10721300</v>
      </c>
      <c r="G347" s="26" t="s">
        <v>165</v>
      </c>
      <c r="H347" s="101">
        <v>750000</v>
      </c>
      <c r="I347" s="255">
        <v>1657750</v>
      </c>
      <c r="J347" s="106">
        <v>2750000</v>
      </c>
      <c r="K347" s="101">
        <f t="shared" si="5"/>
        <v>3500000</v>
      </c>
      <c r="L347" s="199"/>
    </row>
    <row r="348" spans="1:12" hidden="1" x14ac:dyDescent="0.35">
      <c r="A348" s="23">
        <v>22020501</v>
      </c>
      <c r="B348" s="437" t="s">
        <v>2893</v>
      </c>
      <c r="C348" s="23">
        <v>70131</v>
      </c>
      <c r="D348" s="24">
        <v>0</v>
      </c>
      <c r="E348" s="25">
        <v>2101</v>
      </c>
      <c r="F348" s="23">
        <v>10721300</v>
      </c>
      <c r="G348" s="26" t="s">
        <v>165</v>
      </c>
      <c r="H348" s="101">
        <v>2475900</v>
      </c>
      <c r="I348" s="255">
        <v>1506500</v>
      </c>
      <c r="J348" s="101">
        <v>3524100</v>
      </c>
      <c r="K348" s="101">
        <f t="shared" si="5"/>
        <v>6000000</v>
      </c>
      <c r="L348" s="199"/>
    </row>
    <row r="349" spans="1:12" hidden="1" x14ac:dyDescent="0.35">
      <c r="A349" s="23">
        <v>22020501</v>
      </c>
      <c r="B349" s="437" t="s">
        <v>2893</v>
      </c>
      <c r="C349" s="23">
        <v>70133</v>
      </c>
      <c r="D349" s="24">
        <v>0</v>
      </c>
      <c r="E349" s="25">
        <v>2101</v>
      </c>
      <c r="F349" s="23">
        <v>10721300</v>
      </c>
      <c r="G349" s="26" t="s">
        <v>165</v>
      </c>
      <c r="H349" s="101">
        <v>8100000</v>
      </c>
      <c r="I349" s="255">
        <v>1105000</v>
      </c>
      <c r="J349" s="115"/>
      <c r="K349" s="101">
        <f t="shared" si="5"/>
        <v>8100000</v>
      </c>
      <c r="L349" s="200"/>
    </row>
    <row r="350" spans="1:12" x14ac:dyDescent="0.35">
      <c r="A350" s="54">
        <v>22020501</v>
      </c>
      <c r="B350" s="437" t="s">
        <v>2893</v>
      </c>
      <c r="C350" s="54">
        <v>70131</v>
      </c>
      <c r="D350" s="55">
        <v>0</v>
      </c>
      <c r="E350" s="56">
        <v>2101</v>
      </c>
      <c r="F350" s="54">
        <v>10721300</v>
      </c>
      <c r="G350" s="57" t="s">
        <v>165</v>
      </c>
      <c r="H350" s="58">
        <v>405000</v>
      </c>
      <c r="I350" s="221">
        <v>180000</v>
      </c>
      <c r="J350" s="87"/>
      <c r="K350" s="58">
        <f t="shared" si="5"/>
        <v>405000</v>
      </c>
      <c r="L350" s="204" t="s">
        <v>2555</v>
      </c>
    </row>
    <row r="351" spans="1:12" x14ac:dyDescent="0.35">
      <c r="A351" s="54">
        <v>22020501</v>
      </c>
      <c r="B351" s="437" t="s">
        <v>2893</v>
      </c>
      <c r="C351" s="54">
        <v>70133</v>
      </c>
      <c r="D351" s="55">
        <v>0</v>
      </c>
      <c r="E351" s="54">
        <v>2101</v>
      </c>
      <c r="F351" s="54">
        <v>10721300</v>
      </c>
      <c r="G351" s="57" t="s">
        <v>165</v>
      </c>
      <c r="H351" s="117">
        <v>454410</v>
      </c>
      <c r="I351" s="263">
        <v>0</v>
      </c>
      <c r="J351" s="118"/>
      <c r="K351" s="117">
        <f t="shared" si="5"/>
        <v>454410</v>
      </c>
      <c r="L351" s="204" t="s">
        <v>2556</v>
      </c>
    </row>
    <row r="352" spans="1:12" x14ac:dyDescent="0.35">
      <c r="A352" s="54">
        <v>22020501</v>
      </c>
      <c r="B352" s="437" t="s">
        <v>2893</v>
      </c>
      <c r="C352" s="54">
        <v>70133</v>
      </c>
      <c r="D352" s="55">
        <v>0</v>
      </c>
      <c r="E352" s="56">
        <v>2101</v>
      </c>
      <c r="F352" s="54">
        <v>10721300</v>
      </c>
      <c r="G352" s="76" t="s">
        <v>165</v>
      </c>
      <c r="H352" s="77">
        <v>1833300</v>
      </c>
      <c r="I352" s="230">
        <v>1253500</v>
      </c>
      <c r="J352" s="77">
        <v>5000000</v>
      </c>
      <c r="K352" s="77">
        <f t="shared" si="5"/>
        <v>6833300</v>
      </c>
      <c r="L352" s="204" t="s">
        <v>2557</v>
      </c>
    </row>
    <row r="353" spans="1:12" x14ac:dyDescent="0.35">
      <c r="A353" s="78">
        <v>22020501</v>
      </c>
      <c r="B353" s="437" t="s">
        <v>2893</v>
      </c>
      <c r="C353" s="78">
        <v>70131</v>
      </c>
      <c r="D353" s="137">
        <v>0</v>
      </c>
      <c r="E353" s="80">
        <v>2101</v>
      </c>
      <c r="F353" s="78">
        <v>10721300</v>
      </c>
      <c r="G353" s="129" t="s">
        <v>165</v>
      </c>
      <c r="H353" s="130">
        <v>2000000</v>
      </c>
      <c r="I353" s="262"/>
      <c r="J353" s="616">
        <v>-1000000</v>
      </c>
      <c r="K353" s="130">
        <f t="shared" si="5"/>
        <v>1000000</v>
      </c>
      <c r="L353" s="210" t="s">
        <v>2558</v>
      </c>
    </row>
    <row r="354" spans="1:12" hidden="1" x14ac:dyDescent="0.35">
      <c r="A354" s="23">
        <v>22020501</v>
      </c>
      <c r="B354" s="437" t="s">
        <v>2893</v>
      </c>
      <c r="C354" s="23">
        <v>70133</v>
      </c>
      <c r="D354" s="24">
        <v>0</v>
      </c>
      <c r="E354" s="25">
        <v>2101</v>
      </c>
      <c r="F354" s="23">
        <v>10721300</v>
      </c>
      <c r="G354" s="26" t="s">
        <v>165</v>
      </c>
      <c r="H354" s="101">
        <v>50000</v>
      </c>
      <c r="I354" s="255"/>
      <c r="J354" s="106"/>
      <c r="K354" s="99">
        <f t="shared" si="5"/>
        <v>50000</v>
      </c>
      <c r="L354" s="199"/>
    </row>
    <row r="355" spans="1:12" hidden="1" x14ac:dyDescent="0.35">
      <c r="A355" s="23">
        <v>22020501</v>
      </c>
      <c r="B355" s="437" t="s">
        <v>2893</v>
      </c>
      <c r="C355" s="23">
        <v>70133</v>
      </c>
      <c r="D355" s="24">
        <v>0</v>
      </c>
      <c r="E355" s="25">
        <v>2101</v>
      </c>
      <c r="F355" s="23">
        <v>10721300</v>
      </c>
      <c r="G355" s="26" t="s">
        <v>165</v>
      </c>
      <c r="H355" s="101">
        <v>575400</v>
      </c>
      <c r="I355" s="255">
        <v>100000</v>
      </c>
      <c r="J355" s="101"/>
      <c r="K355" s="99">
        <f t="shared" si="5"/>
        <v>575400</v>
      </c>
      <c r="L355" s="199"/>
    </row>
    <row r="356" spans="1:12" hidden="1" x14ac:dyDescent="0.35">
      <c r="A356" s="23">
        <v>22020501</v>
      </c>
      <c r="B356" s="437" t="s">
        <v>2893</v>
      </c>
      <c r="C356" s="23">
        <v>70131</v>
      </c>
      <c r="D356" s="24">
        <v>0</v>
      </c>
      <c r="E356" s="25">
        <v>2101</v>
      </c>
      <c r="F356" s="23">
        <v>10721300</v>
      </c>
      <c r="G356" s="26" t="s">
        <v>165</v>
      </c>
      <c r="H356" s="101">
        <v>1600200</v>
      </c>
      <c r="I356" s="255">
        <v>0</v>
      </c>
      <c r="J356" s="101"/>
      <c r="K356" s="99">
        <f t="shared" si="5"/>
        <v>1600200</v>
      </c>
      <c r="L356" s="199"/>
    </row>
    <row r="357" spans="1:12" hidden="1" x14ac:dyDescent="0.35">
      <c r="A357" s="23">
        <v>22020501</v>
      </c>
      <c r="B357" s="437" t="s">
        <v>2893</v>
      </c>
      <c r="C357" s="23">
        <v>70133</v>
      </c>
      <c r="D357" s="24">
        <v>0</v>
      </c>
      <c r="E357" s="23">
        <v>2101</v>
      </c>
      <c r="F357" s="23">
        <v>10721300</v>
      </c>
      <c r="G357" s="26" t="s">
        <v>165</v>
      </c>
      <c r="H357" s="101">
        <v>100000</v>
      </c>
      <c r="I357" s="255">
        <v>0</v>
      </c>
      <c r="J357" s="106"/>
      <c r="K357" s="99">
        <f t="shared" si="5"/>
        <v>100000</v>
      </c>
      <c r="L357" s="199"/>
    </row>
    <row r="358" spans="1:12" hidden="1" x14ac:dyDescent="0.35">
      <c r="A358" s="23">
        <v>22020501</v>
      </c>
      <c r="B358" s="437" t="s">
        <v>2893</v>
      </c>
      <c r="C358" s="23">
        <v>70131</v>
      </c>
      <c r="D358" s="24">
        <v>0</v>
      </c>
      <c r="E358" s="25">
        <v>2101</v>
      </c>
      <c r="F358" s="23">
        <v>10721300</v>
      </c>
      <c r="G358" s="26" t="s">
        <v>165</v>
      </c>
      <c r="H358" s="101">
        <v>19156011</v>
      </c>
      <c r="I358" s="255">
        <v>16157000</v>
      </c>
      <c r="J358" s="101"/>
      <c r="K358" s="99">
        <f t="shared" si="5"/>
        <v>19156011</v>
      </c>
      <c r="L358" s="199"/>
    </row>
    <row r="359" spans="1:12" hidden="1" x14ac:dyDescent="0.35">
      <c r="A359" s="23">
        <v>22020413</v>
      </c>
      <c r="B359" s="437" t="s">
        <v>2893</v>
      </c>
      <c r="C359" s="23">
        <v>70133</v>
      </c>
      <c r="D359" s="24">
        <v>0</v>
      </c>
      <c r="E359" s="25">
        <v>2101</v>
      </c>
      <c r="F359" s="23">
        <v>10721300</v>
      </c>
      <c r="G359" s="26" t="s">
        <v>212</v>
      </c>
      <c r="H359" s="101">
        <v>10715571.300000001</v>
      </c>
      <c r="I359" s="255"/>
      <c r="J359" s="101"/>
      <c r="K359" s="99">
        <f t="shared" si="5"/>
        <v>10715571.300000001</v>
      </c>
      <c r="L359" s="200"/>
    </row>
    <row r="360" spans="1:12" x14ac:dyDescent="0.35">
      <c r="A360" s="54">
        <v>22020413</v>
      </c>
      <c r="B360" s="437" t="s">
        <v>2893</v>
      </c>
      <c r="C360" s="54">
        <v>70133</v>
      </c>
      <c r="D360" s="55">
        <v>0</v>
      </c>
      <c r="E360" s="56">
        <v>2101</v>
      </c>
      <c r="F360" s="54">
        <v>10721300</v>
      </c>
      <c r="G360" s="57" t="s">
        <v>212</v>
      </c>
      <c r="H360" s="58">
        <v>1000000</v>
      </c>
      <c r="I360" s="221"/>
      <c r="J360" s="87"/>
      <c r="K360" s="81">
        <f t="shared" si="5"/>
        <v>1000000</v>
      </c>
      <c r="L360" s="204" t="s">
        <v>2557</v>
      </c>
    </row>
    <row r="361" spans="1:12" hidden="1" x14ac:dyDescent="0.35">
      <c r="A361" s="23">
        <v>22020412</v>
      </c>
      <c r="B361" s="437" t="s">
        <v>2893</v>
      </c>
      <c r="C361" s="23">
        <v>70131</v>
      </c>
      <c r="D361" s="24">
        <v>0</v>
      </c>
      <c r="E361" s="25">
        <v>2101</v>
      </c>
      <c r="F361" s="23">
        <v>10721300</v>
      </c>
      <c r="G361" s="26" t="s">
        <v>270</v>
      </c>
      <c r="H361" s="101">
        <v>100000</v>
      </c>
      <c r="I361" s="255">
        <v>100000</v>
      </c>
      <c r="J361" s="102"/>
      <c r="K361" s="99">
        <f t="shared" si="5"/>
        <v>100000</v>
      </c>
      <c r="L361" s="199"/>
    </row>
    <row r="362" spans="1:12" hidden="1" x14ac:dyDescent="0.35">
      <c r="A362" s="23">
        <v>22020411</v>
      </c>
      <c r="B362" s="437" t="s">
        <v>2893</v>
      </c>
      <c r="C362" s="23">
        <v>70131</v>
      </c>
      <c r="D362" s="24">
        <v>0</v>
      </c>
      <c r="E362" s="25">
        <v>2101</v>
      </c>
      <c r="F362" s="23">
        <v>10721300</v>
      </c>
      <c r="G362" s="26" t="s">
        <v>164</v>
      </c>
      <c r="H362" s="101">
        <v>100000</v>
      </c>
      <c r="I362" s="255">
        <v>134000</v>
      </c>
      <c r="J362" s="102">
        <v>100000</v>
      </c>
      <c r="K362" s="99">
        <f t="shared" si="5"/>
        <v>200000</v>
      </c>
      <c r="L362" s="199"/>
    </row>
    <row r="363" spans="1:12" x14ac:dyDescent="0.35">
      <c r="A363" s="54">
        <v>22020411</v>
      </c>
      <c r="B363" s="437" t="s">
        <v>2893</v>
      </c>
      <c r="C363" s="54">
        <v>70133</v>
      </c>
      <c r="D363" s="55">
        <v>0</v>
      </c>
      <c r="E363" s="56">
        <v>2101</v>
      </c>
      <c r="F363" s="54">
        <v>10721300</v>
      </c>
      <c r="G363" s="57" t="s">
        <v>164</v>
      </c>
      <c r="H363" s="58">
        <v>5550000</v>
      </c>
      <c r="I363" s="221"/>
      <c r="J363" s="87"/>
      <c r="K363" s="81">
        <f t="shared" si="5"/>
        <v>5550000</v>
      </c>
      <c r="L363" s="204" t="s">
        <v>2557</v>
      </c>
    </row>
    <row r="364" spans="1:12" x14ac:dyDescent="0.35">
      <c r="A364" s="54">
        <v>22020411</v>
      </c>
      <c r="B364" s="437" t="s">
        <v>2893</v>
      </c>
      <c r="C364" s="54">
        <v>70131</v>
      </c>
      <c r="D364" s="55">
        <v>0</v>
      </c>
      <c r="E364" s="56">
        <v>2101</v>
      </c>
      <c r="F364" s="54">
        <v>10721300</v>
      </c>
      <c r="G364" s="57" t="s">
        <v>227</v>
      </c>
      <c r="H364" s="117">
        <v>136500</v>
      </c>
      <c r="I364" s="263"/>
      <c r="J364" s="117"/>
      <c r="K364" s="130">
        <f t="shared" si="5"/>
        <v>136500</v>
      </c>
      <c r="L364" s="204" t="s">
        <v>2558</v>
      </c>
    </row>
    <row r="365" spans="1:12" hidden="1" x14ac:dyDescent="0.35">
      <c r="A365" s="23">
        <v>22020410</v>
      </c>
      <c r="B365" s="437" t="s">
        <v>2893</v>
      </c>
      <c r="C365" s="23">
        <v>70131</v>
      </c>
      <c r="D365" s="24">
        <v>0</v>
      </c>
      <c r="E365" s="25">
        <v>2101</v>
      </c>
      <c r="F365" s="23">
        <v>10721300</v>
      </c>
      <c r="G365" s="26" t="s">
        <v>211</v>
      </c>
      <c r="H365" s="67">
        <v>308000</v>
      </c>
      <c r="I365" s="224">
        <v>150000</v>
      </c>
      <c r="J365" s="68">
        <v>192000</v>
      </c>
      <c r="K365" s="70">
        <f t="shared" si="5"/>
        <v>500000</v>
      </c>
      <c r="L365" s="199"/>
    </row>
    <row r="366" spans="1:12" hidden="1" x14ac:dyDescent="0.35">
      <c r="A366" s="23">
        <v>22020410</v>
      </c>
      <c r="B366" s="437" t="s">
        <v>2893</v>
      </c>
      <c r="C366" s="23">
        <v>70131</v>
      </c>
      <c r="D366" s="24">
        <v>0</v>
      </c>
      <c r="E366" s="25">
        <v>2101</v>
      </c>
      <c r="F366" s="23">
        <v>10721300</v>
      </c>
      <c r="G366" s="26" t="s">
        <v>211</v>
      </c>
      <c r="H366" s="101">
        <v>100000</v>
      </c>
      <c r="I366" s="255">
        <v>0</v>
      </c>
      <c r="J366" s="102"/>
      <c r="K366" s="99">
        <f t="shared" si="5"/>
        <v>100000</v>
      </c>
      <c r="L366" s="199"/>
    </row>
    <row r="367" spans="1:12" x14ac:dyDescent="0.35">
      <c r="A367" s="54">
        <v>22020410</v>
      </c>
      <c r="B367" s="437" t="s">
        <v>2893</v>
      </c>
      <c r="C367" s="54">
        <v>70133</v>
      </c>
      <c r="D367" s="55">
        <v>0</v>
      </c>
      <c r="E367" s="56">
        <v>2101</v>
      </c>
      <c r="F367" s="54">
        <v>10721300</v>
      </c>
      <c r="G367" s="57" t="s">
        <v>211</v>
      </c>
      <c r="H367" s="58">
        <v>1000000</v>
      </c>
      <c r="I367" s="221"/>
      <c r="J367" s="87">
        <v>10000000</v>
      </c>
      <c r="K367" s="81">
        <f t="shared" si="5"/>
        <v>11000000</v>
      </c>
      <c r="L367" s="204" t="s">
        <v>2557</v>
      </c>
    </row>
    <row r="368" spans="1:12" hidden="1" x14ac:dyDescent="0.35">
      <c r="A368" s="23">
        <v>22020406</v>
      </c>
      <c r="B368" s="437" t="s">
        <v>2893</v>
      </c>
      <c r="C368" s="23">
        <v>70131</v>
      </c>
      <c r="D368" s="24">
        <v>0</v>
      </c>
      <c r="E368" s="25">
        <v>2101</v>
      </c>
      <c r="F368" s="23">
        <v>10721300</v>
      </c>
      <c r="G368" s="26" t="s">
        <v>163</v>
      </c>
      <c r="H368" s="67">
        <v>2184000</v>
      </c>
      <c r="I368" s="224">
        <v>700000</v>
      </c>
      <c r="J368" s="271">
        <v>-1000000</v>
      </c>
      <c r="K368" s="70">
        <f t="shared" si="5"/>
        <v>1184000</v>
      </c>
      <c r="L368" s="199"/>
    </row>
    <row r="369" spans="1:12" hidden="1" x14ac:dyDescent="0.35">
      <c r="A369" s="23">
        <v>22020406</v>
      </c>
      <c r="B369" s="437" t="s">
        <v>2893</v>
      </c>
      <c r="C369" s="23">
        <v>70131</v>
      </c>
      <c r="D369" s="24">
        <v>0</v>
      </c>
      <c r="E369" s="25">
        <v>2101</v>
      </c>
      <c r="F369" s="23">
        <v>10721300</v>
      </c>
      <c r="G369" s="26" t="s">
        <v>163</v>
      </c>
      <c r="H369" s="67">
        <v>210000</v>
      </c>
      <c r="I369" s="224">
        <v>110000</v>
      </c>
      <c r="J369" s="67"/>
      <c r="K369" s="70">
        <f t="shared" si="5"/>
        <v>210000</v>
      </c>
      <c r="L369" s="199"/>
    </row>
    <row r="370" spans="1:12" hidden="1" x14ac:dyDescent="0.35">
      <c r="A370" s="23">
        <v>22020406</v>
      </c>
      <c r="B370" s="437" t="s">
        <v>2893</v>
      </c>
      <c r="C370" s="23">
        <v>70133</v>
      </c>
      <c r="D370" s="24">
        <v>0</v>
      </c>
      <c r="E370" s="25">
        <v>2101</v>
      </c>
      <c r="F370" s="23">
        <v>10721300</v>
      </c>
      <c r="G370" s="26" t="s">
        <v>163</v>
      </c>
      <c r="H370" s="67">
        <v>2554913</v>
      </c>
      <c r="I370" s="224">
        <v>961250</v>
      </c>
      <c r="J370" s="67"/>
      <c r="K370" s="70">
        <f t="shared" si="5"/>
        <v>2554913</v>
      </c>
      <c r="L370" s="199"/>
    </row>
    <row r="371" spans="1:12" hidden="1" x14ac:dyDescent="0.35">
      <c r="A371" s="23">
        <v>22020406</v>
      </c>
      <c r="B371" s="437" t="s">
        <v>2893</v>
      </c>
      <c r="C371" s="23">
        <v>70133</v>
      </c>
      <c r="D371" s="24">
        <v>0</v>
      </c>
      <c r="E371" s="25">
        <v>2101</v>
      </c>
      <c r="F371" s="23">
        <v>10721300</v>
      </c>
      <c r="G371" s="26" t="s">
        <v>163</v>
      </c>
      <c r="H371" s="27">
        <v>1294440</v>
      </c>
      <c r="I371" s="215">
        <v>180000</v>
      </c>
      <c r="J371" s="27"/>
      <c r="K371" s="38">
        <f t="shared" si="5"/>
        <v>1294440</v>
      </c>
      <c r="L371" s="199"/>
    </row>
    <row r="372" spans="1:12" hidden="1" x14ac:dyDescent="0.35">
      <c r="A372" s="23">
        <v>22020406</v>
      </c>
      <c r="B372" s="437" t="s">
        <v>2893</v>
      </c>
      <c r="C372" s="23">
        <v>70131</v>
      </c>
      <c r="D372" s="24">
        <v>0</v>
      </c>
      <c r="E372" s="25">
        <v>2101</v>
      </c>
      <c r="F372" s="23">
        <v>10721300</v>
      </c>
      <c r="G372" s="26" t="s">
        <v>163</v>
      </c>
      <c r="H372" s="67">
        <v>1183526.5</v>
      </c>
      <c r="I372" s="224">
        <v>787600</v>
      </c>
      <c r="J372" s="68">
        <v>316473.5</v>
      </c>
      <c r="K372" s="70">
        <f t="shared" si="5"/>
        <v>1500000</v>
      </c>
      <c r="L372" s="199"/>
    </row>
    <row r="373" spans="1:12" hidden="1" x14ac:dyDescent="0.35">
      <c r="A373" s="23">
        <v>22020406</v>
      </c>
      <c r="B373" s="437" t="s">
        <v>2893</v>
      </c>
      <c r="C373" s="23">
        <v>70133</v>
      </c>
      <c r="D373" s="24">
        <v>0</v>
      </c>
      <c r="E373" s="25">
        <v>2101</v>
      </c>
      <c r="F373" s="23">
        <v>10721300</v>
      </c>
      <c r="G373" s="26" t="s">
        <v>163</v>
      </c>
      <c r="H373" s="27">
        <v>354375</v>
      </c>
      <c r="I373" s="215">
        <v>50000</v>
      </c>
      <c r="J373" s="27">
        <v>200000</v>
      </c>
      <c r="K373" s="38">
        <f t="shared" si="5"/>
        <v>554375</v>
      </c>
      <c r="L373" s="199"/>
    </row>
    <row r="374" spans="1:12" hidden="1" x14ac:dyDescent="0.35">
      <c r="A374" s="23">
        <v>22020406</v>
      </c>
      <c r="B374" s="437" t="s">
        <v>2893</v>
      </c>
      <c r="C374" s="23">
        <v>70133</v>
      </c>
      <c r="D374" s="24">
        <v>0</v>
      </c>
      <c r="E374" s="25">
        <v>2101</v>
      </c>
      <c r="F374" s="23">
        <v>10721300</v>
      </c>
      <c r="G374" s="26" t="s">
        <v>163</v>
      </c>
      <c r="H374" s="101">
        <v>10435320</v>
      </c>
      <c r="I374" s="255">
        <v>3922575</v>
      </c>
      <c r="J374" s="101"/>
      <c r="K374" s="99">
        <f t="shared" si="5"/>
        <v>10435320</v>
      </c>
      <c r="L374" s="200"/>
    </row>
    <row r="375" spans="1:12" hidden="1" x14ac:dyDescent="0.35">
      <c r="A375" s="23">
        <v>22020406</v>
      </c>
      <c r="B375" s="437" t="s">
        <v>2893</v>
      </c>
      <c r="C375" s="23">
        <v>70133</v>
      </c>
      <c r="D375" s="24">
        <v>0</v>
      </c>
      <c r="E375" s="25">
        <v>2101</v>
      </c>
      <c r="F375" s="23">
        <v>10721300</v>
      </c>
      <c r="G375" s="26" t="s">
        <v>163</v>
      </c>
      <c r="H375" s="101">
        <v>16682610</v>
      </c>
      <c r="I375" s="255">
        <v>6435000</v>
      </c>
      <c r="J375" s="108">
        <v>-7000000</v>
      </c>
      <c r="K375" s="99">
        <f t="shared" si="5"/>
        <v>9682610</v>
      </c>
      <c r="L375" s="199"/>
    </row>
    <row r="376" spans="1:12" hidden="1" x14ac:dyDescent="0.35">
      <c r="A376" s="34">
        <v>22020406</v>
      </c>
      <c r="B376" s="437" t="s">
        <v>2893</v>
      </c>
      <c r="C376" s="34">
        <v>70131</v>
      </c>
      <c r="D376" s="35">
        <v>0</v>
      </c>
      <c r="E376" s="36">
        <v>2101</v>
      </c>
      <c r="F376" s="34">
        <v>10721300</v>
      </c>
      <c r="G376" s="37" t="s">
        <v>163</v>
      </c>
      <c r="H376" s="99">
        <v>1767265.5</v>
      </c>
      <c r="I376" s="254">
        <v>1472000</v>
      </c>
      <c r="J376" s="99">
        <v>732734</v>
      </c>
      <c r="K376" s="99">
        <f t="shared" si="5"/>
        <v>2499999.5</v>
      </c>
      <c r="L376" s="198"/>
    </row>
    <row r="377" spans="1:12" hidden="1" x14ac:dyDescent="0.35">
      <c r="A377" s="23">
        <v>22020406</v>
      </c>
      <c r="B377" s="437" t="s">
        <v>2893</v>
      </c>
      <c r="C377" s="23">
        <v>70133</v>
      </c>
      <c r="D377" s="24">
        <v>0</v>
      </c>
      <c r="E377" s="25">
        <v>2101</v>
      </c>
      <c r="F377" s="23">
        <v>10721300</v>
      </c>
      <c r="G377" s="26" t="s">
        <v>163</v>
      </c>
      <c r="H377" s="101">
        <v>421680</v>
      </c>
      <c r="I377" s="255">
        <v>455050</v>
      </c>
      <c r="J377" s="101"/>
      <c r="K377" s="99">
        <f t="shared" si="5"/>
        <v>421680</v>
      </c>
      <c r="L377" s="200"/>
    </row>
    <row r="378" spans="1:12" x14ac:dyDescent="0.35">
      <c r="A378" s="54">
        <v>22020406</v>
      </c>
      <c r="B378" s="437" t="s">
        <v>2893</v>
      </c>
      <c r="C378" s="54">
        <v>70131</v>
      </c>
      <c r="D378" s="55">
        <v>0</v>
      </c>
      <c r="E378" s="56">
        <v>2101</v>
      </c>
      <c r="F378" s="54">
        <v>10721300</v>
      </c>
      <c r="G378" s="57" t="s">
        <v>163</v>
      </c>
      <c r="H378" s="58">
        <v>159390</v>
      </c>
      <c r="I378" s="221">
        <v>60900</v>
      </c>
      <c r="J378" s="58">
        <v>500000</v>
      </c>
      <c r="K378" s="81">
        <f t="shared" si="5"/>
        <v>659390</v>
      </c>
      <c r="L378" s="204" t="s">
        <v>2555</v>
      </c>
    </row>
    <row r="379" spans="1:12" x14ac:dyDescent="0.35">
      <c r="A379" s="54">
        <v>22020406</v>
      </c>
      <c r="B379" s="437" t="s">
        <v>2893</v>
      </c>
      <c r="C379" s="54">
        <v>70133</v>
      </c>
      <c r="D379" s="55">
        <v>0</v>
      </c>
      <c r="E379" s="56">
        <v>2101</v>
      </c>
      <c r="F379" s="54">
        <v>10721300</v>
      </c>
      <c r="G379" s="57" t="s">
        <v>163</v>
      </c>
      <c r="H379" s="58">
        <v>1134000</v>
      </c>
      <c r="I379" s="221">
        <v>171100</v>
      </c>
      <c r="J379" s="58">
        <v>7000000</v>
      </c>
      <c r="K379" s="81">
        <f t="shared" si="5"/>
        <v>8134000</v>
      </c>
      <c r="L379" s="204" t="s">
        <v>2557</v>
      </c>
    </row>
    <row r="380" spans="1:12" x14ac:dyDescent="0.35">
      <c r="A380" s="54">
        <v>22020406</v>
      </c>
      <c r="B380" s="437" t="s">
        <v>2893</v>
      </c>
      <c r="C380" s="54">
        <v>70131</v>
      </c>
      <c r="D380" s="55">
        <v>0</v>
      </c>
      <c r="E380" s="56">
        <v>2101</v>
      </c>
      <c r="F380" s="54">
        <v>10721300</v>
      </c>
      <c r="G380" s="57" t="s">
        <v>163</v>
      </c>
      <c r="H380" s="117">
        <v>37800</v>
      </c>
      <c r="I380" s="263"/>
      <c r="J380" s="117">
        <v>2000000</v>
      </c>
      <c r="K380" s="130">
        <f t="shared" si="5"/>
        <v>2037800</v>
      </c>
      <c r="L380" s="204" t="s">
        <v>2558</v>
      </c>
    </row>
    <row r="381" spans="1:12" hidden="1" x14ac:dyDescent="0.35">
      <c r="A381" s="23">
        <v>22020406</v>
      </c>
      <c r="B381" s="437" t="s">
        <v>2893</v>
      </c>
      <c r="C381" s="23">
        <v>70133</v>
      </c>
      <c r="D381" s="24">
        <v>0</v>
      </c>
      <c r="E381" s="25">
        <v>2101</v>
      </c>
      <c r="F381" s="23">
        <v>10721300</v>
      </c>
      <c r="G381" s="26" t="s">
        <v>163</v>
      </c>
      <c r="H381" s="106">
        <v>50000</v>
      </c>
      <c r="I381" s="260"/>
      <c r="J381" s="106"/>
      <c r="K381" s="99">
        <f t="shared" si="5"/>
        <v>50000</v>
      </c>
      <c r="L381" s="199"/>
    </row>
    <row r="382" spans="1:12" hidden="1" x14ac:dyDescent="0.35">
      <c r="A382" s="23">
        <v>22020406</v>
      </c>
      <c r="B382" s="437" t="s">
        <v>2893</v>
      </c>
      <c r="C382" s="23">
        <v>70133</v>
      </c>
      <c r="D382" s="24">
        <v>0</v>
      </c>
      <c r="E382" s="25">
        <v>2101</v>
      </c>
      <c r="F382" s="23">
        <v>10721300</v>
      </c>
      <c r="G382" s="26" t="s">
        <v>163</v>
      </c>
      <c r="H382" s="101">
        <v>877800</v>
      </c>
      <c r="I382" s="255">
        <v>561000</v>
      </c>
      <c r="J382" s="101">
        <v>200000</v>
      </c>
      <c r="K382" s="99">
        <f t="shared" si="5"/>
        <v>1077800</v>
      </c>
      <c r="L382" s="199"/>
    </row>
    <row r="383" spans="1:12" hidden="1" x14ac:dyDescent="0.35">
      <c r="A383" s="23">
        <v>22020406</v>
      </c>
      <c r="B383" s="437" t="s">
        <v>2893</v>
      </c>
      <c r="C383" s="23">
        <v>70131</v>
      </c>
      <c r="D383" s="24">
        <v>0</v>
      </c>
      <c r="E383" s="25">
        <v>2101</v>
      </c>
      <c r="F383" s="23">
        <v>10721300</v>
      </c>
      <c r="G383" s="26" t="s">
        <v>163</v>
      </c>
      <c r="H383" s="101">
        <v>365190</v>
      </c>
      <c r="I383" s="255">
        <v>111450</v>
      </c>
      <c r="J383" s="101"/>
      <c r="K383" s="99">
        <f t="shared" si="5"/>
        <v>365190</v>
      </c>
      <c r="L383" s="199"/>
    </row>
    <row r="384" spans="1:12" hidden="1" x14ac:dyDescent="0.35">
      <c r="A384" s="23">
        <v>22020406</v>
      </c>
      <c r="B384" s="437" t="s">
        <v>2893</v>
      </c>
      <c r="C384" s="23">
        <v>70133</v>
      </c>
      <c r="D384" s="24">
        <v>0</v>
      </c>
      <c r="E384" s="23">
        <v>2101</v>
      </c>
      <c r="F384" s="23">
        <v>10721300</v>
      </c>
      <c r="G384" s="26" t="s">
        <v>163</v>
      </c>
      <c r="H384" s="101">
        <v>98700</v>
      </c>
      <c r="I384" s="255">
        <v>10000</v>
      </c>
      <c r="J384" s="101"/>
      <c r="K384" s="99">
        <f t="shared" si="5"/>
        <v>98700</v>
      </c>
      <c r="L384" s="199"/>
    </row>
    <row r="385" spans="1:12" hidden="1" x14ac:dyDescent="0.35">
      <c r="A385" s="23">
        <v>22020406</v>
      </c>
      <c r="B385" s="437" t="s">
        <v>2893</v>
      </c>
      <c r="C385" s="23">
        <v>70131</v>
      </c>
      <c r="D385" s="24">
        <v>0</v>
      </c>
      <c r="E385" s="25">
        <v>2101</v>
      </c>
      <c r="F385" s="23">
        <v>10721300</v>
      </c>
      <c r="G385" s="26" t="s">
        <v>163</v>
      </c>
      <c r="H385" s="101">
        <v>51455</v>
      </c>
      <c r="I385" s="255">
        <v>0</v>
      </c>
      <c r="J385" s="106"/>
      <c r="K385" s="99">
        <f t="shared" si="5"/>
        <v>51455</v>
      </c>
      <c r="L385" s="199"/>
    </row>
    <row r="386" spans="1:12" hidden="1" x14ac:dyDescent="0.35">
      <c r="A386" s="23">
        <v>22020405</v>
      </c>
      <c r="B386" s="437" t="s">
        <v>2893</v>
      </c>
      <c r="C386" s="23">
        <v>70131</v>
      </c>
      <c r="D386" s="24">
        <v>0</v>
      </c>
      <c r="E386" s="25">
        <v>2101</v>
      </c>
      <c r="F386" s="23">
        <v>10721300</v>
      </c>
      <c r="G386" s="26" t="s">
        <v>162</v>
      </c>
      <c r="H386" s="67">
        <v>210000</v>
      </c>
      <c r="I386" s="224">
        <v>40000</v>
      </c>
      <c r="J386" s="67"/>
      <c r="K386" s="70">
        <f t="shared" si="5"/>
        <v>210000</v>
      </c>
      <c r="L386" s="199"/>
    </row>
    <row r="387" spans="1:12" hidden="1" x14ac:dyDescent="0.35">
      <c r="A387" s="23">
        <v>22020405</v>
      </c>
      <c r="B387" s="437" t="s">
        <v>2893</v>
      </c>
      <c r="C387" s="23">
        <v>70133</v>
      </c>
      <c r="D387" s="24">
        <v>0</v>
      </c>
      <c r="E387" s="25">
        <v>2101</v>
      </c>
      <c r="F387" s="23">
        <v>10721300</v>
      </c>
      <c r="G387" s="26" t="s">
        <v>162</v>
      </c>
      <c r="H387" s="67">
        <v>2738209</v>
      </c>
      <c r="I387" s="224">
        <v>1225500</v>
      </c>
      <c r="J387" s="67">
        <v>761791.10000000009</v>
      </c>
      <c r="K387" s="70">
        <f t="shared" ref="K387:K450" si="6">SUM(H387,J387)</f>
        <v>3500000.1</v>
      </c>
      <c r="L387" s="199"/>
    </row>
    <row r="388" spans="1:12" hidden="1" x14ac:dyDescent="0.35">
      <c r="A388" s="23">
        <v>22020405</v>
      </c>
      <c r="B388" s="437" t="s">
        <v>2893</v>
      </c>
      <c r="C388" s="23">
        <v>70133</v>
      </c>
      <c r="D388" s="24">
        <v>0</v>
      </c>
      <c r="E388" s="25">
        <v>2101</v>
      </c>
      <c r="F388" s="23">
        <v>10721300</v>
      </c>
      <c r="G388" s="26" t="s">
        <v>162</v>
      </c>
      <c r="H388" s="27">
        <v>103740</v>
      </c>
      <c r="I388" s="215">
        <v>235850</v>
      </c>
      <c r="J388" s="27">
        <v>396260</v>
      </c>
      <c r="K388" s="38">
        <f t="shared" si="6"/>
        <v>500000</v>
      </c>
      <c r="L388" s="199"/>
    </row>
    <row r="389" spans="1:12" hidden="1" x14ac:dyDescent="0.35">
      <c r="A389" s="23">
        <v>22020405</v>
      </c>
      <c r="B389" s="437" t="s">
        <v>2893</v>
      </c>
      <c r="C389" s="23">
        <v>70131</v>
      </c>
      <c r="D389" s="24">
        <v>0</v>
      </c>
      <c r="E389" s="25">
        <v>2101</v>
      </c>
      <c r="F389" s="23">
        <v>10721300</v>
      </c>
      <c r="G389" s="26" t="s">
        <v>162</v>
      </c>
      <c r="H389" s="67">
        <v>1539600</v>
      </c>
      <c r="I389" s="224">
        <v>75000</v>
      </c>
      <c r="J389" s="68">
        <v>960400</v>
      </c>
      <c r="K389" s="70">
        <f t="shared" si="6"/>
        <v>2500000</v>
      </c>
      <c r="L389" s="199"/>
    </row>
    <row r="390" spans="1:12" hidden="1" x14ac:dyDescent="0.35">
      <c r="A390" s="23">
        <v>22020405</v>
      </c>
      <c r="B390" s="437" t="s">
        <v>2893</v>
      </c>
      <c r="C390" s="23">
        <v>70133</v>
      </c>
      <c r="D390" s="24">
        <v>0</v>
      </c>
      <c r="E390" s="25">
        <v>2101</v>
      </c>
      <c r="F390" s="23">
        <v>10721300</v>
      </c>
      <c r="G390" s="26" t="s">
        <v>162</v>
      </c>
      <c r="H390" s="27">
        <v>27300</v>
      </c>
      <c r="I390" s="215">
        <v>24000</v>
      </c>
      <c r="J390" s="27">
        <v>1000000</v>
      </c>
      <c r="K390" s="38">
        <f t="shared" si="6"/>
        <v>1027300</v>
      </c>
      <c r="L390" s="199"/>
    </row>
    <row r="391" spans="1:12" hidden="1" x14ac:dyDescent="0.35">
      <c r="A391" s="23">
        <v>22020405</v>
      </c>
      <c r="B391" s="437" t="s">
        <v>2893</v>
      </c>
      <c r="C391" s="23">
        <v>70133</v>
      </c>
      <c r="D391" s="24">
        <v>0</v>
      </c>
      <c r="E391" s="25">
        <v>2101</v>
      </c>
      <c r="F391" s="23">
        <v>10721300</v>
      </c>
      <c r="G391" s="26" t="s">
        <v>162</v>
      </c>
      <c r="H391" s="101">
        <v>3762780</v>
      </c>
      <c r="I391" s="255">
        <v>1107400</v>
      </c>
      <c r="J391" s="101"/>
      <c r="K391" s="99">
        <f t="shared" si="6"/>
        <v>3762780</v>
      </c>
      <c r="L391" s="200"/>
    </row>
    <row r="392" spans="1:12" hidden="1" x14ac:dyDescent="0.35">
      <c r="A392" s="23">
        <v>22020405</v>
      </c>
      <c r="B392" s="437" t="s">
        <v>2893</v>
      </c>
      <c r="C392" s="23">
        <v>70133</v>
      </c>
      <c r="D392" s="24">
        <v>0</v>
      </c>
      <c r="E392" s="25">
        <v>2101</v>
      </c>
      <c r="F392" s="23">
        <v>10721300</v>
      </c>
      <c r="G392" s="26" t="s">
        <v>162</v>
      </c>
      <c r="H392" s="101">
        <v>1303050</v>
      </c>
      <c r="I392" s="255">
        <v>45000</v>
      </c>
      <c r="J392" s="101"/>
      <c r="K392" s="99">
        <f t="shared" si="6"/>
        <v>1303050</v>
      </c>
      <c r="L392" s="199"/>
    </row>
    <row r="393" spans="1:12" hidden="1" x14ac:dyDescent="0.35">
      <c r="A393" s="23">
        <v>22020405</v>
      </c>
      <c r="B393" s="437" t="s">
        <v>2893</v>
      </c>
      <c r="C393" s="23">
        <v>70131</v>
      </c>
      <c r="D393" s="24">
        <v>0</v>
      </c>
      <c r="E393" s="25">
        <v>2101</v>
      </c>
      <c r="F393" s="23">
        <v>10721300</v>
      </c>
      <c r="G393" s="26" t="s">
        <v>162</v>
      </c>
      <c r="H393" s="101">
        <v>1455510</v>
      </c>
      <c r="I393" s="255">
        <v>474900</v>
      </c>
      <c r="J393" s="101">
        <v>544490</v>
      </c>
      <c r="K393" s="99">
        <f t="shared" si="6"/>
        <v>2000000</v>
      </c>
      <c r="L393" s="199"/>
    </row>
    <row r="394" spans="1:12" hidden="1" x14ac:dyDescent="0.35">
      <c r="A394" s="23">
        <v>22020405</v>
      </c>
      <c r="B394" s="437" t="s">
        <v>2893</v>
      </c>
      <c r="C394" s="23">
        <v>70133</v>
      </c>
      <c r="D394" s="24">
        <v>0</v>
      </c>
      <c r="E394" s="25">
        <v>2101</v>
      </c>
      <c r="F394" s="23">
        <v>10721300</v>
      </c>
      <c r="G394" s="26" t="s">
        <v>162</v>
      </c>
      <c r="H394" s="101">
        <v>1370922</v>
      </c>
      <c r="I394" s="255">
        <v>523000</v>
      </c>
      <c r="J394" s="101"/>
      <c r="K394" s="99">
        <f t="shared" si="6"/>
        <v>1370922</v>
      </c>
      <c r="L394" s="200"/>
    </row>
    <row r="395" spans="1:12" x14ac:dyDescent="0.35">
      <c r="A395" s="54">
        <v>22020405</v>
      </c>
      <c r="B395" s="437" t="s">
        <v>2893</v>
      </c>
      <c r="C395" s="54">
        <v>70131</v>
      </c>
      <c r="D395" s="55">
        <v>0</v>
      </c>
      <c r="E395" s="56">
        <v>2101</v>
      </c>
      <c r="F395" s="54">
        <v>10721300</v>
      </c>
      <c r="G395" s="57" t="s">
        <v>162</v>
      </c>
      <c r="H395" s="58">
        <v>2000000</v>
      </c>
      <c r="I395" s="221">
        <v>79000</v>
      </c>
      <c r="J395" s="87"/>
      <c r="K395" s="81">
        <f t="shared" si="6"/>
        <v>2000000</v>
      </c>
      <c r="L395" s="204" t="s">
        <v>2555</v>
      </c>
    </row>
    <row r="396" spans="1:12" x14ac:dyDescent="0.35">
      <c r="A396" s="54">
        <v>22020405</v>
      </c>
      <c r="B396" s="437" t="s">
        <v>2893</v>
      </c>
      <c r="C396" s="54">
        <v>70133</v>
      </c>
      <c r="D396" s="55">
        <v>0</v>
      </c>
      <c r="E396" s="54">
        <v>2101</v>
      </c>
      <c r="F396" s="54">
        <v>10721300</v>
      </c>
      <c r="G396" s="57" t="s">
        <v>162</v>
      </c>
      <c r="H396" s="117">
        <v>308070</v>
      </c>
      <c r="I396" s="263">
        <v>37000</v>
      </c>
      <c r="J396" s="117"/>
      <c r="K396" s="130">
        <f t="shared" si="6"/>
        <v>308070</v>
      </c>
      <c r="L396" s="204" t="s">
        <v>2556</v>
      </c>
    </row>
    <row r="397" spans="1:12" x14ac:dyDescent="0.35">
      <c r="A397" s="54">
        <v>22020405</v>
      </c>
      <c r="B397" s="437" t="s">
        <v>2893</v>
      </c>
      <c r="C397" s="54">
        <v>70133</v>
      </c>
      <c r="D397" s="55">
        <v>0</v>
      </c>
      <c r="E397" s="56">
        <v>2101</v>
      </c>
      <c r="F397" s="54">
        <v>10721300</v>
      </c>
      <c r="G397" s="57" t="s">
        <v>162</v>
      </c>
      <c r="H397" s="58">
        <v>2751000</v>
      </c>
      <c r="I397" s="221">
        <v>3761000</v>
      </c>
      <c r="J397" s="87">
        <v>7000000</v>
      </c>
      <c r="K397" s="81">
        <f t="shared" si="6"/>
        <v>9751000</v>
      </c>
      <c r="L397" s="204" t="s">
        <v>2557</v>
      </c>
    </row>
    <row r="398" spans="1:12" x14ac:dyDescent="0.35">
      <c r="A398" s="54">
        <v>22020405</v>
      </c>
      <c r="B398" s="437" t="s">
        <v>2893</v>
      </c>
      <c r="C398" s="54">
        <v>70131</v>
      </c>
      <c r="D398" s="55">
        <v>0</v>
      </c>
      <c r="E398" s="56">
        <v>2101</v>
      </c>
      <c r="F398" s="54">
        <v>10721300</v>
      </c>
      <c r="G398" s="57" t="s">
        <v>162</v>
      </c>
      <c r="H398" s="117">
        <v>8505</v>
      </c>
      <c r="I398" s="263"/>
      <c r="J398" s="117">
        <v>5000000</v>
      </c>
      <c r="K398" s="130">
        <f t="shared" si="6"/>
        <v>5008505</v>
      </c>
      <c r="L398" s="204" t="s">
        <v>2558</v>
      </c>
    </row>
    <row r="399" spans="1:12" hidden="1" x14ac:dyDescent="0.35">
      <c r="A399" s="23">
        <v>22020405</v>
      </c>
      <c r="B399" s="437" t="s">
        <v>2893</v>
      </c>
      <c r="C399" s="23">
        <v>70133</v>
      </c>
      <c r="D399" s="24">
        <v>0</v>
      </c>
      <c r="E399" s="25">
        <v>2101</v>
      </c>
      <c r="F399" s="23">
        <v>10721300</v>
      </c>
      <c r="G399" s="26" t="s">
        <v>162</v>
      </c>
      <c r="H399" s="101">
        <v>92400</v>
      </c>
      <c r="I399" s="255"/>
      <c r="J399" s="101"/>
      <c r="K399" s="99">
        <f t="shared" si="6"/>
        <v>92400</v>
      </c>
      <c r="L399" s="199"/>
    </row>
    <row r="400" spans="1:12" hidden="1" x14ac:dyDescent="0.35">
      <c r="A400" s="23">
        <v>22020405</v>
      </c>
      <c r="B400" s="437" t="s">
        <v>2893</v>
      </c>
      <c r="C400" s="23">
        <v>70133</v>
      </c>
      <c r="D400" s="24">
        <v>0</v>
      </c>
      <c r="E400" s="25">
        <v>2101</v>
      </c>
      <c r="F400" s="23">
        <v>10721300</v>
      </c>
      <c r="G400" s="26" t="s">
        <v>162</v>
      </c>
      <c r="H400" s="101">
        <v>970200</v>
      </c>
      <c r="I400" s="255">
        <v>1050000</v>
      </c>
      <c r="J400" s="101">
        <v>1000000</v>
      </c>
      <c r="K400" s="99">
        <f t="shared" si="6"/>
        <v>1970200</v>
      </c>
      <c r="L400" s="199"/>
    </row>
    <row r="401" spans="1:12" hidden="1" x14ac:dyDescent="0.35">
      <c r="A401" s="23">
        <v>22020405</v>
      </c>
      <c r="B401" s="437" t="s">
        <v>2893</v>
      </c>
      <c r="C401" s="23">
        <v>70131</v>
      </c>
      <c r="D401" s="24">
        <v>0</v>
      </c>
      <c r="E401" s="25">
        <v>2101</v>
      </c>
      <c r="F401" s="23">
        <v>10721300</v>
      </c>
      <c r="G401" s="26" t="s">
        <v>162</v>
      </c>
      <c r="H401" s="101">
        <v>300000</v>
      </c>
      <c r="I401" s="255">
        <v>17500</v>
      </c>
      <c r="J401" s="106"/>
      <c r="K401" s="99">
        <f t="shared" si="6"/>
        <v>300000</v>
      </c>
      <c r="L401" s="199"/>
    </row>
    <row r="402" spans="1:12" hidden="1" x14ac:dyDescent="0.35">
      <c r="A402" s="23">
        <v>22020405</v>
      </c>
      <c r="B402" s="437" t="s">
        <v>2893</v>
      </c>
      <c r="C402" s="23">
        <v>70131</v>
      </c>
      <c r="D402" s="24">
        <v>0</v>
      </c>
      <c r="E402" s="25">
        <v>2101</v>
      </c>
      <c r="F402" s="23">
        <v>10721300</v>
      </c>
      <c r="G402" s="26" t="s">
        <v>162</v>
      </c>
      <c r="H402" s="101">
        <v>1462020</v>
      </c>
      <c r="I402" s="255">
        <v>1945724</v>
      </c>
      <c r="J402" s="101">
        <v>1500000</v>
      </c>
      <c r="K402" s="99">
        <f t="shared" si="6"/>
        <v>2962020</v>
      </c>
      <c r="L402" s="199"/>
    </row>
    <row r="403" spans="1:12" hidden="1" x14ac:dyDescent="0.35">
      <c r="A403" s="23">
        <v>22020404</v>
      </c>
      <c r="B403" s="437" t="s">
        <v>2893</v>
      </c>
      <c r="C403" s="23">
        <v>70131</v>
      </c>
      <c r="D403" s="24">
        <v>0</v>
      </c>
      <c r="E403" s="25">
        <v>2101</v>
      </c>
      <c r="F403" s="23">
        <v>10721300</v>
      </c>
      <c r="G403" s="26" t="s">
        <v>161</v>
      </c>
      <c r="H403" s="67">
        <v>630000</v>
      </c>
      <c r="I403" s="224">
        <v>700000</v>
      </c>
      <c r="J403" s="67">
        <v>980000</v>
      </c>
      <c r="K403" s="70">
        <f t="shared" si="6"/>
        <v>1610000</v>
      </c>
      <c r="L403" s="199"/>
    </row>
    <row r="404" spans="1:12" hidden="1" x14ac:dyDescent="0.35">
      <c r="A404" s="23">
        <v>22020404</v>
      </c>
      <c r="B404" s="437" t="s">
        <v>2893</v>
      </c>
      <c r="C404" s="23">
        <v>70133</v>
      </c>
      <c r="D404" s="24">
        <v>0</v>
      </c>
      <c r="E404" s="25">
        <v>2101</v>
      </c>
      <c r="F404" s="23">
        <v>10721300</v>
      </c>
      <c r="G404" s="26" t="s">
        <v>161</v>
      </c>
      <c r="H404" s="67">
        <v>2985056</v>
      </c>
      <c r="I404" s="224">
        <v>440422</v>
      </c>
      <c r="J404" s="67"/>
      <c r="K404" s="70">
        <f t="shared" si="6"/>
        <v>2985056</v>
      </c>
      <c r="L404" s="199"/>
    </row>
    <row r="405" spans="1:12" hidden="1" x14ac:dyDescent="0.35">
      <c r="A405" s="23">
        <v>22020404</v>
      </c>
      <c r="B405" s="437" t="s">
        <v>2893</v>
      </c>
      <c r="C405" s="23">
        <v>70133</v>
      </c>
      <c r="D405" s="24">
        <v>0</v>
      </c>
      <c r="E405" s="25">
        <v>2101</v>
      </c>
      <c r="F405" s="23">
        <v>10721300</v>
      </c>
      <c r="G405" s="26" t="s">
        <v>161</v>
      </c>
      <c r="H405" s="27">
        <v>537600</v>
      </c>
      <c r="I405" s="215">
        <v>150000</v>
      </c>
      <c r="J405" s="27"/>
      <c r="K405" s="38">
        <f t="shared" si="6"/>
        <v>537600</v>
      </c>
      <c r="L405" s="199"/>
    </row>
    <row r="406" spans="1:12" hidden="1" x14ac:dyDescent="0.35">
      <c r="A406" s="23">
        <v>22020404</v>
      </c>
      <c r="B406" s="437" t="s">
        <v>2893</v>
      </c>
      <c r="C406" s="23">
        <v>70131</v>
      </c>
      <c r="D406" s="24">
        <v>0</v>
      </c>
      <c r="E406" s="25">
        <v>2101</v>
      </c>
      <c r="F406" s="23">
        <v>10721300</v>
      </c>
      <c r="G406" s="26" t="s">
        <v>161</v>
      </c>
      <c r="H406" s="67">
        <v>813600</v>
      </c>
      <c r="I406" s="224">
        <v>560000</v>
      </c>
      <c r="J406" s="68">
        <v>186400</v>
      </c>
      <c r="K406" s="70">
        <f t="shared" si="6"/>
        <v>1000000</v>
      </c>
      <c r="L406" s="199"/>
    </row>
    <row r="407" spans="1:12" hidden="1" x14ac:dyDescent="0.35">
      <c r="A407" s="23">
        <v>22020404</v>
      </c>
      <c r="B407" s="437" t="s">
        <v>2893</v>
      </c>
      <c r="C407" s="23">
        <v>70133</v>
      </c>
      <c r="D407" s="24">
        <v>0</v>
      </c>
      <c r="E407" s="25">
        <v>2101</v>
      </c>
      <c r="F407" s="23">
        <v>10721300</v>
      </c>
      <c r="G407" s="26" t="s">
        <v>161</v>
      </c>
      <c r="H407" s="27">
        <v>487620</v>
      </c>
      <c r="I407" s="215">
        <v>40000</v>
      </c>
      <c r="J407" s="27">
        <v>100000</v>
      </c>
      <c r="K407" s="38">
        <f t="shared" si="6"/>
        <v>587620</v>
      </c>
      <c r="L407" s="199"/>
    </row>
    <row r="408" spans="1:12" hidden="1" x14ac:dyDescent="0.35">
      <c r="A408" s="23">
        <v>22020404</v>
      </c>
      <c r="B408" s="437" t="s">
        <v>2893</v>
      </c>
      <c r="C408" s="23">
        <v>70133</v>
      </c>
      <c r="D408" s="24">
        <v>0</v>
      </c>
      <c r="E408" s="25">
        <v>2101</v>
      </c>
      <c r="F408" s="23">
        <v>10721300</v>
      </c>
      <c r="G408" s="28" t="s">
        <v>161</v>
      </c>
      <c r="H408" s="103">
        <v>4975013.4000000004</v>
      </c>
      <c r="I408" s="256">
        <v>3344350</v>
      </c>
      <c r="J408" s="103"/>
      <c r="K408" s="99">
        <f t="shared" si="6"/>
        <v>4975013.4000000004</v>
      </c>
      <c r="L408" s="200"/>
    </row>
    <row r="409" spans="1:12" hidden="1" x14ac:dyDescent="0.35">
      <c r="A409" s="34">
        <v>22020404</v>
      </c>
      <c r="B409" s="437" t="s">
        <v>2893</v>
      </c>
      <c r="C409" s="34">
        <v>70133</v>
      </c>
      <c r="D409" s="35">
        <v>0</v>
      </c>
      <c r="E409" s="36">
        <v>2101</v>
      </c>
      <c r="F409" s="34">
        <v>10721300</v>
      </c>
      <c r="G409" s="37" t="s">
        <v>161</v>
      </c>
      <c r="H409" s="99">
        <v>37800</v>
      </c>
      <c r="I409" s="254">
        <v>51000</v>
      </c>
      <c r="J409" s="99">
        <v>12200</v>
      </c>
      <c r="K409" s="99">
        <f t="shared" si="6"/>
        <v>50000</v>
      </c>
      <c r="L409" s="198"/>
    </row>
    <row r="410" spans="1:12" hidden="1" x14ac:dyDescent="0.35">
      <c r="A410" s="23">
        <v>22020404</v>
      </c>
      <c r="B410" s="437" t="s">
        <v>2893</v>
      </c>
      <c r="C410" s="23">
        <v>70131</v>
      </c>
      <c r="D410" s="24">
        <v>0</v>
      </c>
      <c r="E410" s="25">
        <v>2101</v>
      </c>
      <c r="F410" s="23">
        <v>10721300</v>
      </c>
      <c r="G410" s="26" t="s">
        <v>161</v>
      </c>
      <c r="H410" s="101">
        <v>1441188</v>
      </c>
      <c r="I410" s="255">
        <v>3248275</v>
      </c>
      <c r="J410" s="101">
        <v>2858812</v>
      </c>
      <c r="K410" s="99">
        <f t="shared" si="6"/>
        <v>4300000</v>
      </c>
      <c r="L410" s="199"/>
    </row>
    <row r="411" spans="1:12" hidden="1" x14ac:dyDescent="0.35">
      <c r="A411" s="23">
        <v>22020404</v>
      </c>
      <c r="B411" s="437" t="s">
        <v>2893</v>
      </c>
      <c r="C411" s="23">
        <v>70133</v>
      </c>
      <c r="D411" s="24">
        <v>0</v>
      </c>
      <c r="E411" s="25">
        <v>2101</v>
      </c>
      <c r="F411" s="23">
        <v>10721300</v>
      </c>
      <c r="G411" s="26" t="s">
        <v>161</v>
      </c>
      <c r="H411" s="101">
        <v>22546545</v>
      </c>
      <c r="I411" s="255">
        <v>8520710.5</v>
      </c>
      <c r="J411" s="108"/>
      <c r="K411" s="99">
        <f t="shared" si="6"/>
        <v>22546545</v>
      </c>
      <c r="L411" s="200"/>
    </row>
    <row r="412" spans="1:12" x14ac:dyDescent="0.35">
      <c r="A412" s="54">
        <v>22020404</v>
      </c>
      <c r="B412" s="437" t="s">
        <v>2893</v>
      </c>
      <c r="C412" s="54">
        <v>70131</v>
      </c>
      <c r="D412" s="55">
        <v>0</v>
      </c>
      <c r="E412" s="56">
        <v>2101</v>
      </c>
      <c r="F412" s="54">
        <v>10721300</v>
      </c>
      <c r="G412" s="57" t="s">
        <v>161</v>
      </c>
      <c r="H412" s="58">
        <v>741720</v>
      </c>
      <c r="I412" s="221">
        <v>465200</v>
      </c>
      <c r="J412" s="58">
        <v>1500000</v>
      </c>
      <c r="K412" s="81">
        <f t="shared" si="6"/>
        <v>2241720</v>
      </c>
      <c r="L412" s="204" t="s">
        <v>2555</v>
      </c>
    </row>
    <row r="413" spans="1:12" x14ac:dyDescent="0.35">
      <c r="A413" s="54">
        <v>22020404</v>
      </c>
      <c r="B413" s="437" t="s">
        <v>2893</v>
      </c>
      <c r="C413" s="54">
        <v>70133</v>
      </c>
      <c r="D413" s="55">
        <v>0</v>
      </c>
      <c r="E413" s="54">
        <v>2101</v>
      </c>
      <c r="F413" s="54">
        <v>10721300</v>
      </c>
      <c r="G413" s="57" t="s">
        <v>161</v>
      </c>
      <c r="H413" s="117">
        <v>86100</v>
      </c>
      <c r="I413" s="263">
        <v>75000</v>
      </c>
      <c r="J413" s="117">
        <v>250000</v>
      </c>
      <c r="K413" s="130">
        <f t="shared" si="6"/>
        <v>336100</v>
      </c>
      <c r="L413" s="204" t="s">
        <v>2556</v>
      </c>
    </row>
    <row r="414" spans="1:12" x14ac:dyDescent="0.35">
      <c r="A414" s="54">
        <v>22020404</v>
      </c>
      <c r="B414" s="437" t="s">
        <v>2893</v>
      </c>
      <c r="C414" s="54">
        <v>70133</v>
      </c>
      <c r="D414" s="55">
        <v>0</v>
      </c>
      <c r="E414" s="56">
        <v>2101</v>
      </c>
      <c r="F414" s="54">
        <v>10721300</v>
      </c>
      <c r="G414" s="57" t="s">
        <v>161</v>
      </c>
      <c r="H414" s="58">
        <v>3954510</v>
      </c>
      <c r="I414" s="221">
        <v>1553000</v>
      </c>
      <c r="J414" s="58"/>
      <c r="K414" s="81">
        <f t="shared" si="6"/>
        <v>3954510</v>
      </c>
      <c r="L414" s="204" t="s">
        <v>2557</v>
      </c>
    </row>
    <row r="415" spans="1:12" x14ac:dyDescent="0.35">
      <c r="A415" s="54">
        <v>22020404</v>
      </c>
      <c r="B415" s="437" t="s">
        <v>2893</v>
      </c>
      <c r="C415" s="54">
        <v>70131</v>
      </c>
      <c r="D415" s="55">
        <v>0</v>
      </c>
      <c r="E415" s="56">
        <v>2101</v>
      </c>
      <c r="F415" s="54">
        <v>10721300</v>
      </c>
      <c r="G415" s="57" t="s">
        <v>161</v>
      </c>
      <c r="H415" s="117">
        <v>2223900</v>
      </c>
      <c r="I415" s="263"/>
      <c r="J415" s="121">
        <v>-1000000</v>
      </c>
      <c r="K415" s="130">
        <f t="shared" si="6"/>
        <v>1223900</v>
      </c>
      <c r="L415" s="204" t="s">
        <v>2558</v>
      </c>
    </row>
    <row r="416" spans="1:12" hidden="1" x14ac:dyDescent="0.35">
      <c r="A416" s="23">
        <v>22020404</v>
      </c>
      <c r="B416" s="437" t="s">
        <v>2893</v>
      </c>
      <c r="C416" s="23">
        <v>70133</v>
      </c>
      <c r="D416" s="24">
        <v>0</v>
      </c>
      <c r="E416" s="25">
        <v>2101</v>
      </c>
      <c r="F416" s="23">
        <v>10721300</v>
      </c>
      <c r="G416" s="26" t="s">
        <v>161</v>
      </c>
      <c r="H416" s="101">
        <v>10000</v>
      </c>
      <c r="I416" s="255"/>
      <c r="J416" s="106"/>
      <c r="K416" s="99">
        <f t="shared" si="6"/>
        <v>10000</v>
      </c>
      <c r="L416" s="199"/>
    </row>
    <row r="417" spans="1:12" hidden="1" x14ac:dyDescent="0.35">
      <c r="A417" s="23">
        <v>22020404</v>
      </c>
      <c r="B417" s="437" t="s">
        <v>2893</v>
      </c>
      <c r="C417" s="23">
        <v>70133</v>
      </c>
      <c r="D417" s="24">
        <v>0</v>
      </c>
      <c r="E417" s="25">
        <v>2101</v>
      </c>
      <c r="F417" s="23">
        <v>10721300</v>
      </c>
      <c r="G417" s="26" t="s">
        <v>161</v>
      </c>
      <c r="H417" s="101">
        <v>4009500</v>
      </c>
      <c r="I417" s="255">
        <v>261000</v>
      </c>
      <c r="J417" s="115">
        <v>-2000000</v>
      </c>
      <c r="K417" s="99">
        <f t="shared" si="6"/>
        <v>2009500</v>
      </c>
      <c r="L417" s="199"/>
    </row>
    <row r="418" spans="1:12" hidden="1" x14ac:dyDescent="0.35">
      <c r="A418" s="23">
        <v>22020404</v>
      </c>
      <c r="B418" s="437" t="s">
        <v>2893</v>
      </c>
      <c r="C418" s="23">
        <v>70131</v>
      </c>
      <c r="D418" s="24">
        <v>0</v>
      </c>
      <c r="E418" s="25">
        <v>2101</v>
      </c>
      <c r="F418" s="23">
        <v>10721300</v>
      </c>
      <c r="G418" s="26" t="s">
        <v>161</v>
      </c>
      <c r="H418" s="101">
        <v>1189230</v>
      </c>
      <c r="I418" s="255">
        <v>468050</v>
      </c>
      <c r="J418" s="101"/>
      <c r="K418" s="99">
        <f t="shared" si="6"/>
        <v>1189230</v>
      </c>
      <c r="L418" s="199"/>
    </row>
    <row r="419" spans="1:12" hidden="1" x14ac:dyDescent="0.35">
      <c r="A419" s="23">
        <v>22020404</v>
      </c>
      <c r="B419" s="437" t="s">
        <v>2893</v>
      </c>
      <c r="C419" s="23">
        <v>70133</v>
      </c>
      <c r="D419" s="24">
        <v>0</v>
      </c>
      <c r="E419" s="23">
        <v>2101</v>
      </c>
      <c r="F419" s="23">
        <v>10721300</v>
      </c>
      <c r="G419" s="26" t="s">
        <v>161</v>
      </c>
      <c r="H419" s="101">
        <v>84000</v>
      </c>
      <c r="I419" s="255">
        <v>20000</v>
      </c>
      <c r="J419" s="101"/>
      <c r="K419" s="99">
        <f t="shared" si="6"/>
        <v>84000</v>
      </c>
      <c r="L419" s="199"/>
    </row>
    <row r="420" spans="1:12" hidden="1" x14ac:dyDescent="0.35">
      <c r="A420" s="23">
        <v>22020404</v>
      </c>
      <c r="B420" s="437" t="s">
        <v>2893</v>
      </c>
      <c r="C420" s="23">
        <v>70131</v>
      </c>
      <c r="D420" s="24">
        <v>0</v>
      </c>
      <c r="E420" s="25">
        <v>2101</v>
      </c>
      <c r="F420" s="23">
        <v>10721300</v>
      </c>
      <c r="G420" s="26" t="s">
        <v>161</v>
      </c>
      <c r="H420" s="101">
        <v>7350210</v>
      </c>
      <c r="I420" s="255">
        <v>3394250</v>
      </c>
      <c r="J420" s="101"/>
      <c r="K420" s="99">
        <f t="shared" si="6"/>
        <v>7350210</v>
      </c>
      <c r="L420" s="199"/>
    </row>
    <row r="421" spans="1:12" hidden="1" x14ac:dyDescent="0.35">
      <c r="A421" s="23">
        <v>22020403</v>
      </c>
      <c r="B421" s="437" t="s">
        <v>2893</v>
      </c>
      <c r="C421" s="23">
        <v>70131</v>
      </c>
      <c r="D421" s="24">
        <v>0</v>
      </c>
      <c r="E421" s="25">
        <v>2101</v>
      </c>
      <c r="F421" s="23">
        <v>10721300</v>
      </c>
      <c r="G421" s="26" t="s">
        <v>160</v>
      </c>
      <c r="H421" s="67">
        <v>630000</v>
      </c>
      <c r="I421" s="224">
        <v>300000</v>
      </c>
      <c r="J421" s="67">
        <v>420000</v>
      </c>
      <c r="K421" s="70">
        <f t="shared" si="6"/>
        <v>1050000</v>
      </c>
      <c r="L421" s="199"/>
    </row>
    <row r="422" spans="1:12" hidden="1" x14ac:dyDescent="0.35">
      <c r="A422" s="23">
        <v>22020403</v>
      </c>
      <c r="B422" s="437" t="s">
        <v>2893</v>
      </c>
      <c r="C422" s="23">
        <v>70133</v>
      </c>
      <c r="D422" s="24">
        <v>0</v>
      </c>
      <c r="E422" s="25">
        <v>2101</v>
      </c>
      <c r="F422" s="23">
        <v>10721300</v>
      </c>
      <c r="G422" s="26" t="s">
        <v>160</v>
      </c>
      <c r="H422" s="67">
        <v>3386985</v>
      </c>
      <c r="I422" s="224">
        <v>299000</v>
      </c>
      <c r="J422" s="67"/>
      <c r="K422" s="70">
        <f t="shared" si="6"/>
        <v>3386985</v>
      </c>
      <c r="L422" s="199"/>
    </row>
    <row r="423" spans="1:12" hidden="1" x14ac:dyDescent="0.35">
      <c r="A423" s="23">
        <v>22020403</v>
      </c>
      <c r="B423" s="437" t="s">
        <v>2893</v>
      </c>
      <c r="C423" s="23">
        <v>70133</v>
      </c>
      <c r="D423" s="24">
        <v>0</v>
      </c>
      <c r="E423" s="25">
        <v>2101</v>
      </c>
      <c r="F423" s="23">
        <v>10721300</v>
      </c>
      <c r="G423" s="26" t="s">
        <v>160</v>
      </c>
      <c r="H423" s="27">
        <v>1208130</v>
      </c>
      <c r="I423" s="215">
        <v>881500</v>
      </c>
      <c r="J423" s="27"/>
      <c r="K423" s="38">
        <f t="shared" si="6"/>
        <v>1208130</v>
      </c>
      <c r="L423" s="199"/>
    </row>
    <row r="424" spans="1:12" hidden="1" x14ac:dyDescent="0.35">
      <c r="A424" s="23">
        <v>22020403</v>
      </c>
      <c r="B424" s="437" t="s">
        <v>2893</v>
      </c>
      <c r="C424" s="23">
        <v>70131</v>
      </c>
      <c r="D424" s="24">
        <v>0</v>
      </c>
      <c r="E424" s="25">
        <v>2101</v>
      </c>
      <c r="F424" s="23">
        <v>10721300</v>
      </c>
      <c r="G424" s="26" t="s">
        <v>160</v>
      </c>
      <c r="H424" s="67">
        <v>3868000</v>
      </c>
      <c r="I424" s="224">
        <v>594500</v>
      </c>
      <c r="J424" s="68"/>
      <c r="K424" s="70">
        <f t="shared" si="6"/>
        <v>3868000</v>
      </c>
      <c r="L424" s="199"/>
    </row>
    <row r="425" spans="1:12" hidden="1" x14ac:dyDescent="0.35">
      <c r="A425" s="23">
        <v>22020403</v>
      </c>
      <c r="B425" s="437" t="s">
        <v>2893</v>
      </c>
      <c r="C425" s="23">
        <v>70133</v>
      </c>
      <c r="D425" s="24">
        <v>0</v>
      </c>
      <c r="E425" s="25">
        <v>2101</v>
      </c>
      <c r="F425" s="23">
        <v>10721300</v>
      </c>
      <c r="G425" s="26" t="s">
        <v>160</v>
      </c>
      <c r="H425" s="27">
        <v>1880256</v>
      </c>
      <c r="I425" s="215"/>
      <c r="J425" s="27"/>
      <c r="K425" s="38">
        <f t="shared" si="6"/>
        <v>1880256</v>
      </c>
      <c r="L425" s="199"/>
    </row>
    <row r="426" spans="1:12" hidden="1" x14ac:dyDescent="0.35">
      <c r="A426" s="23">
        <v>22020403</v>
      </c>
      <c r="B426" s="437" t="s">
        <v>2893</v>
      </c>
      <c r="C426" s="23">
        <v>70133</v>
      </c>
      <c r="D426" s="24">
        <v>0</v>
      </c>
      <c r="E426" s="25">
        <v>2101</v>
      </c>
      <c r="F426" s="23">
        <v>10721300</v>
      </c>
      <c r="G426" s="26" t="s">
        <v>160</v>
      </c>
      <c r="H426" s="101">
        <v>6953520</v>
      </c>
      <c r="I426" s="255">
        <v>3620480</v>
      </c>
      <c r="J426" s="101"/>
      <c r="K426" s="99">
        <f t="shared" si="6"/>
        <v>6953520</v>
      </c>
      <c r="L426" s="200"/>
    </row>
    <row r="427" spans="1:12" hidden="1" x14ac:dyDescent="0.35">
      <c r="A427" s="23">
        <v>22020403</v>
      </c>
      <c r="B427" s="437" t="s">
        <v>2893</v>
      </c>
      <c r="C427" s="23">
        <v>70133</v>
      </c>
      <c r="D427" s="24">
        <v>0</v>
      </c>
      <c r="E427" s="25">
        <v>2101</v>
      </c>
      <c r="F427" s="23">
        <v>10721300</v>
      </c>
      <c r="G427" s="26" t="s">
        <v>160</v>
      </c>
      <c r="H427" s="101">
        <v>79800</v>
      </c>
      <c r="I427" s="255">
        <v>553000</v>
      </c>
      <c r="J427" s="101">
        <v>1420200</v>
      </c>
      <c r="K427" s="99">
        <f t="shared" si="6"/>
        <v>1500000</v>
      </c>
      <c r="L427" s="199"/>
    </row>
    <row r="428" spans="1:12" hidden="1" x14ac:dyDescent="0.35">
      <c r="A428" s="23">
        <v>22020403</v>
      </c>
      <c r="B428" s="437" t="s">
        <v>2893</v>
      </c>
      <c r="C428" s="23">
        <v>70131</v>
      </c>
      <c r="D428" s="24">
        <v>0</v>
      </c>
      <c r="E428" s="25">
        <v>2101</v>
      </c>
      <c r="F428" s="23">
        <v>10721300</v>
      </c>
      <c r="G428" s="26" t="s">
        <v>160</v>
      </c>
      <c r="H428" s="101">
        <v>4422978</v>
      </c>
      <c r="I428" s="255">
        <v>1016200</v>
      </c>
      <c r="J428" s="101"/>
      <c r="K428" s="99">
        <f t="shared" si="6"/>
        <v>4422978</v>
      </c>
      <c r="L428" s="199"/>
    </row>
    <row r="429" spans="1:12" hidden="1" x14ac:dyDescent="0.35">
      <c r="A429" s="34">
        <v>22020403</v>
      </c>
      <c r="B429" s="437" t="s">
        <v>2893</v>
      </c>
      <c r="C429" s="34">
        <v>70133</v>
      </c>
      <c r="D429" s="35">
        <v>0</v>
      </c>
      <c r="E429" s="36">
        <v>2101</v>
      </c>
      <c r="F429" s="34">
        <v>10721300</v>
      </c>
      <c r="G429" s="37" t="s">
        <v>160</v>
      </c>
      <c r="H429" s="99">
        <v>10710000</v>
      </c>
      <c r="I429" s="254">
        <v>1618516.11</v>
      </c>
      <c r="J429" s="99"/>
      <c r="K429" s="99">
        <f t="shared" si="6"/>
        <v>10710000</v>
      </c>
      <c r="L429" s="209"/>
    </row>
    <row r="430" spans="1:12" x14ac:dyDescent="0.35">
      <c r="A430" s="54">
        <v>22020403</v>
      </c>
      <c r="B430" s="437" t="s">
        <v>2893</v>
      </c>
      <c r="C430" s="54">
        <v>70133</v>
      </c>
      <c r="D430" s="55">
        <v>0</v>
      </c>
      <c r="E430" s="56">
        <v>2101</v>
      </c>
      <c r="F430" s="54">
        <v>10721300</v>
      </c>
      <c r="G430" s="57" t="s">
        <v>160</v>
      </c>
      <c r="H430" s="117">
        <v>304815</v>
      </c>
      <c r="I430" s="263">
        <v>33500</v>
      </c>
      <c r="J430" s="117"/>
      <c r="K430" s="130">
        <f t="shared" si="6"/>
        <v>304815</v>
      </c>
      <c r="L430" s="204" t="s">
        <v>2556</v>
      </c>
    </row>
    <row r="431" spans="1:12" x14ac:dyDescent="0.35">
      <c r="A431" s="54">
        <v>22020403</v>
      </c>
      <c r="B431" s="437" t="s">
        <v>2893</v>
      </c>
      <c r="C431" s="54">
        <v>70133</v>
      </c>
      <c r="D431" s="55">
        <v>0</v>
      </c>
      <c r="E431" s="56">
        <v>2101</v>
      </c>
      <c r="F431" s="54">
        <v>10721300</v>
      </c>
      <c r="G431" s="57" t="s">
        <v>160</v>
      </c>
      <c r="H431" s="58">
        <v>11638200</v>
      </c>
      <c r="I431" s="221">
        <v>1542350</v>
      </c>
      <c r="J431" s="58"/>
      <c r="K431" s="81">
        <f t="shared" si="6"/>
        <v>11638200</v>
      </c>
      <c r="L431" s="204" t="s">
        <v>2557</v>
      </c>
    </row>
    <row r="432" spans="1:12" x14ac:dyDescent="0.35">
      <c r="A432" s="54">
        <v>22020403</v>
      </c>
      <c r="B432" s="437" t="s">
        <v>2893</v>
      </c>
      <c r="C432" s="54">
        <v>70131</v>
      </c>
      <c r="D432" s="55">
        <v>0</v>
      </c>
      <c r="E432" s="56">
        <v>2101</v>
      </c>
      <c r="F432" s="54">
        <v>10721300</v>
      </c>
      <c r="G432" s="57" t="s">
        <v>160</v>
      </c>
      <c r="H432" s="117">
        <v>63000</v>
      </c>
      <c r="I432" s="263"/>
      <c r="J432" s="117">
        <v>2000000</v>
      </c>
      <c r="K432" s="130">
        <f t="shared" si="6"/>
        <v>2063000</v>
      </c>
      <c r="L432" s="204" t="s">
        <v>2558</v>
      </c>
    </row>
    <row r="433" spans="1:12" hidden="1" x14ac:dyDescent="0.35">
      <c r="A433" s="23">
        <v>22020403</v>
      </c>
      <c r="B433" s="437" t="s">
        <v>2893</v>
      </c>
      <c r="C433" s="23">
        <v>70133</v>
      </c>
      <c r="D433" s="24">
        <v>0</v>
      </c>
      <c r="E433" s="25">
        <v>2101</v>
      </c>
      <c r="F433" s="23">
        <v>10721300</v>
      </c>
      <c r="G433" s="26" t="s">
        <v>160</v>
      </c>
      <c r="H433" s="101">
        <v>422100</v>
      </c>
      <c r="I433" s="255">
        <v>270000</v>
      </c>
      <c r="J433" s="101">
        <v>200000</v>
      </c>
      <c r="K433" s="99">
        <f t="shared" si="6"/>
        <v>622100</v>
      </c>
      <c r="L433" s="199"/>
    </row>
    <row r="434" spans="1:12" hidden="1" x14ac:dyDescent="0.35">
      <c r="A434" s="23">
        <v>22020403</v>
      </c>
      <c r="B434" s="437" t="s">
        <v>2893</v>
      </c>
      <c r="C434" s="23">
        <v>70133</v>
      </c>
      <c r="D434" s="24">
        <v>0</v>
      </c>
      <c r="E434" s="25">
        <v>2101</v>
      </c>
      <c r="F434" s="23">
        <v>10721300</v>
      </c>
      <c r="G434" s="26" t="s">
        <v>160</v>
      </c>
      <c r="H434" s="101">
        <v>6132000</v>
      </c>
      <c r="I434" s="255">
        <v>1480000</v>
      </c>
      <c r="J434" s="108">
        <v>-1000000</v>
      </c>
      <c r="K434" s="99">
        <f t="shared" si="6"/>
        <v>5132000</v>
      </c>
      <c r="L434" s="199"/>
    </row>
    <row r="435" spans="1:12" hidden="1" x14ac:dyDescent="0.35">
      <c r="A435" s="23">
        <v>22020403</v>
      </c>
      <c r="B435" s="437" t="s">
        <v>2893</v>
      </c>
      <c r="C435" s="23">
        <v>70131</v>
      </c>
      <c r="D435" s="24">
        <v>0</v>
      </c>
      <c r="E435" s="25">
        <v>2101</v>
      </c>
      <c r="F435" s="23">
        <v>10721300</v>
      </c>
      <c r="G435" s="26" t="s">
        <v>160</v>
      </c>
      <c r="H435" s="101">
        <v>210000</v>
      </c>
      <c r="I435" s="255">
        <v>0</v>
      </c>
      <c r="J435" s="101"/>
      <c r="K435" s="99">
        <f t="shared" si="6"/>
        <v>210000</v>
      </c>
      <c r="L435" s="199"/>
    </row>
    <row r="436" spans="1:12" hidden="1" x14ac:dyDescent="0.35">
      <c r="A436" s="23">
        <v>22020402</v>
      </c>
      <c r="B436" s="437" t="s">
        <v>2893</v>
      </c>
      <c r="C436" s="23">
        <v>70131</v>
      </c>
      <c r="D436" s="24">
        <v>0</v>
      </c>
      <c r="E436" s="25">
        <v>2101</v>
      </c>
      <c r="F436" s="23">
        <v>10721300</v>
      </c>
      <c r="G436" s="26" t="s">
        <v>159</v>
      </c>
      <c r="H436" s="67">
        <v>105000</v>
      </c>
      <c r="I436" s="224">
        <v>50000</v>
      </c>
      <c r="J436" s="67">
        <v>70000</v>
      </c>
      <c r="K436" s="70">
        <f t="shared" si="6"/>
        <v>175000</v>
      </c>
      <c r="L436" s="199"/>
    </row>
    <row r="437" spans="1:12" hidden="1" x14ac:dyDescent="0.35">
      <c r="A437" s="23">
        <v>22020402</v>
      </c>
      <c r="B437" s="437" t="s">
        <v>2893</v>
      </c>
      <c r="C437" s="23">
        <v>70133</v>
      </c>
      <c r="D437" s="24">
        <v>0</v>
      </c>
      <c r="E437" s="25">
        <v>2101</v>
      </c>
      <c r="F437" s="23">
        <v>10721300</v>
      </c>
      <c r="G437" s="26" t="s">
        <v>159</v>
      </c>
      <c r="H437" s="67">
        <v>926090</v>
      </c>
      <c r="I437" s="224">
        <v>0</v>
      </c>
      <c r="J437" s="67"/>
      <c r="K437" s="70">
        <f t="shared" si="6"/>
        <v>926090</v>
      </c>
      <c r="L437" s="199"/>
    </row>
    <row r="438" spans="1:12" hidden="1" x14ac:dyDescent="0.35">
      <c r="A438" s="23">
        <v>22020402</v>
      </c>
      <c r="B438" s="437" t="s">
        <v>2893</v>
      </c>
      <c r="C438" s="23">
        <v>70133</v>
      </c>
      <c r="D438" s="24">
        <v>0</v>
      </c>
      <c r="E438" s="25">
        <v>2101</v>
      </c>
      <c r="F438" s="23">
        <v>10721300</v>
      </c>
      <c r="G438" s="26" t="s">
        <v>159</v>
      </c>
      <c r="H438" s="27">
        <v>430500</v>
      </c>
      <c r="I438" s="215">
        <v>3500</v>
      </c>
      <c r="J438" s="27"/>
      <c r="K438" s="38">
        <f t="shared" si="6"/>
        <v>430500</v>
      </c>
      <c r="L438" s="199"/>
    </row>
    <row r="439" spans="1:12" hidden="1" x14ac:dyDescent="0.35">
      <c r="A439" s="23">
        <v>22020402</v>
      </c>
      <c r="B439" s="437" t="s">
        <v>2893</v>
      </c>
      <c r="C439" s="23">
        <v>70131</v>
      </c>
      <c r="D439" s="24">
        <v>0</v>
      </c>
      <c r="E439" s="25">
        <v>2101</v>
      </c>
      <c r="F439" s="23">
        <v>10721300</v>
      </c>
      <c r="G439" s="26" t="s">
        <v>159</v>
      </c>
      <c r="H439" s="67">
        <v>554400</v>
      </c>
      <c r="I439" s="224">
        <v>480000</v>
      </c>
      <c r="J439" s="68">
        <v>945600</v>
      </c>
      <c r="K439" s="70">
        <f t="shared" si="6"/>
        <v>1500000</v>
      </c>
      <c r="L439" s="199"/>
    </row>
    <row r="440" spans="1:12" hidden="1" x14ac:dyDescent="0.35">
      <c r="A440" s="23">
        <v>22020402</v>
      </c>
      <c r="B440" s="437" t="s">
        <v>2893</v>
      </c>
      <c r="C440" s="23">
        <v>70133</v>
      </c>
      <c r="D440" s="24">
        <v>0</v>
      </c>
      <c r="E440" s="25">
        <v>2101</v>
      </c>
      <c r="F440" s="23">
        <v>10721300</v>
      </c>
      <c r="G440" s="26" t="s">
        <v>159</v>
      </c>
      <c r="H440" s="27">
        <v>472500</v>
      </c>
      <c r="I440" s="215">
        <v>8000</v>
      </c>
      <c r="J440" s="27">
        <v>500000</v>
      </c>
      <c r="K440" s="38">
        <f t="shared" si="6"/>
        <v>972500</v>
      </c>
      <c r="L440" s="199"/>
    </row>
    <row r="441" spans="1:12" hidden="1" x14ac:dyDescent="0.35">
      <c r="A441" s="23">
        <v>22020402</v>
      </c>
      <c r="B441" s="437" t="s">
        <v>2893</v>
      </c>
      <c r="C441" s="23">
        <v>70133</v>
      </c>
      <c r="D441" s="24">
        <v>0</v>
      </c>
      <c r="E441" s="25">
        <v>2101</v>
      </c>
      <c r="F441" s="23">
        <v>10721300</v>
      </c>
      <c r="G441" s="26" t="s">
        <v>159</v>
      </c>
      <c r="H441" s="101">
        <v>454650</v>
      </c>
      <c r="I441" s="255">
        <v>808000</v>
      </c>
      <c r="J441" s="101"/>
      <c r="K441" s="99">
        <f t="shared" si="6"/>
        <v>454650</v>
      </c>
      <c r="L441" s="200"/>
    </row>
    <row r="442" spans="1:12" hidden="1" x14ac:dyDescent="0.35">
      <c r="A442" s="23">
        <v>22020402</v>
      </c>
      <c r="B442" s="437" t="s">
        <v>2893</v>
      </c>
      <c r="C442" s="23">
        <v>70133</v>
      </c>
      <c r="D442" s="24">
        <v>0</v>
      </c>
      <c r="E442" s="25">
        <v>2101</v>
      </c>
      <c r="F442" s="23">
        <v>10721300</v>
      </c>
      <c r="G442" s="26" t="s">
        <v>159</v>
      </c>
      <c r="H442" s="101">
        <v>1686930</v>
      </c>
      <c r="I442" s="255">
        <v>432000</v>
      </c>
      <c r="J442" s="101"/>
      <c r="K442" s="99">
        <f t="shared" si="6"/>
        <v>1686930</v>
      </c>
      <c r="L442" s="199"/>
    </row>
    <row r="443" spans="1:12" hidden="1" x14ac:dyDescent="0.35">
      <c r="A443" s="23">
        <v>22020402</v>
      </c>
      <c r="B443" s="437" t="s">
        <v>2893</v>
      </c>
      <c r="C443" s="23">
        <v>70133</v>
      </c>
      <c r="D443" s="24">
        <v>0</v>
      </c>
      <c r="E443" s="25">
        <v>2101</v>
      </c>
      <c r="F443" s="23">
        <v>10721300</v>
      </c>
      <c r="G443" s="26" t="s">
        <v>159</v>
      </c>
      <c r="H443" s="101">
        <v>300000</v>
      </c>
      <c r="I443" s="255">
        <v>0</v>
      </c>
      <c r="J443" s="106"/>
      <c r="K443" s="99">
        <f t="shared" si="6"/>
        <v>300000</v>
      </c>
      <c r="L443" s="200"/>
    </row>
    <row r="444" spans="1:12" x14ac:dyDescent="0.35">
      <c r="A444" s="54">
        <v>22020402</v>
      </c>
      <c r="B444" s="437" t="s">
        <v>2893</v>
      </c>
      <c r="C444" s="54">
        <v>70133</v>
      </c>
      <c r="D444" s="55">
        <v>0</v>
      </c>
      <c r="E444" s="54">
        <v>2101</v>
      </c>
      <c r="F444" s="54">
        <v>10721300</v>
      </c>
      <c r="G444" s="57" t="s">
        <v>159</v>
      </c>
      <c r="H444" s="117">
        <v>84000</v>
      </c>
      <c r="I444" s="263">
        <v>0</v>
      </c>
      <c r="J444" s="117"/>
      <c r="K444" s="130">
        <f t="shared" si="6"/>
        <v>84000</v>
      </c>
      <c r="L444" s="204" t="s">
        <v>2556</v>
      </c>
    </row>
    <row r="445" spans="1:12" x14ac:dyDescent="0.35">
      <c r="A445" s="54">
        <v>22020402</v>
      </c>
      <c r="B445" s="437" t="s">
        <v>2893</v>
      </c>
      <c r="C445" s="54">
        <v>70133</v>
      </c>
      <c r="D445" s="55">
        <v>0</v>
      </c>
      <c r="E445" s="56">
        <v>2101</v>
      </c>
      <c r="F445" s="54">
        <v>10721300</v>
      </c>
      <c r="G445" s="57" t="s">
        <v>159</v>
      </c>
      <c r="H445" s="58">
        <v>487620</v>
      </c>
      <c r="I445" s="221">
        <v>87800</v>
      </c>
      <c r="J445" s="58">
        <v>3000000</v>
      </c>
      <c r="K445" s="81">
        <f t="shared" si="6"/>
        <v>3487620</v>
      </c>
      <c r="L445" s="204" t="s">
        <v>2557</v>
      </c>
    </row>
    <row r="446" spans="1:12" x14ac:dyDescent="0.35">
      <c r="A446" s="54">
        <v>22020402</v>
      </c>
      <c r="B446" s="437" t="s">
        <v>2893</v>
      </c>
      <c r="C446" s="54">
        <v>70131</v>
      </c>
      <c r="D446" s="55">
        <v>0</v>
      </c>
      <c r="E446" s="56">
        <v>2101</v>
      </c>
      <c r="F446" s="54">
        <v>10721300</v>
      </c>
      <c r="G446" s="57" t="s">
        <v>159</v>
      </c>
      <c r="H446" s="117">
        <v>168000</v>
      </c>
      <c r="I446" s="263"/>
      <c r="J446" s="117"/>
      <c r="K446" s="130">
        <f t="shared" si="6"/>
        <v>168000</v>
      </c>
      <c r="L446" s="204" t="s">
        <v>2558</v>
      </c>
    </row>
    <row r="447" spans="1:12" hidden="1" x14ac:dyDescent="0.35">
      <c r="A447" s="23">
        <v>22020402</v>
      </c>
      <c r="B447" s="437" t="s">
        <v>2893</v>
      </c>
      <c r="C447" s="23">
        <v>70133</v>
      </c>
      <c r="D447" s="24">
        <v>0</v>
      </c>
      <c r="E447" s="25">
        <v>2101</v>
      </c>
      <c r="F447" s="23">
        <v>10721300</v>
      </c>
      <c r="G447" s="26" t="s">
        <v>159</v>
      </c>
      <c r="H447" s="101">
        <v>50000</v>
      </c>
      <c r="I447" s="255">
        <v>19500</v>
      </c>
      <c r="J447" s="106">
        <v>700000</v>
      </c>
      <c r="K447" s="99">
        <f t="shared" si="6"/>
        <v>750000</v>
      </c>
      <c r="L447" s="199"/>
    </row>
    <row r="448" spans="1:12" hidden="1" x14ac:dyDescent="0.35">
      <c r="A448" s="34">
        <v>22020402</v>
      </c>
      <c r="B448" s="437" t="s">
        <v>2893</v>
      </c>
      <c r="C448" s="34">
        <v>70133</v>
      </c>
      <c r="D448" s="35">
        <v>0</v>
      </c>
      <c r="E448" s="36">
        <v>2101</v>
      </c>
      <c r="F448" s="34">
        <v>10721300</v>
      </c>
      <c r="G448" s="37" t="s">
        <v>159</v>
      </c>
      <c r="H448" s="99">
        <v>262500</v>
      </c>
      <c r="I448" s="254">
        <v>25000</v>
      </c>
      <c r="J448" s="99"/>
      <c r="K448" s="99">
        <f t="shared" si="6"/>
        <v>262500</v>
      </c>
      <c r="L448" s="198"/>
    </row>
    <row r="449" spans="1:12" hidden="1" x14ac:dyDescent="0.35">
      <c r="A449" s="23">
        <v>22020402</v>
      </c>
      <c r="B449" s="437" t="s">
        <v>2893</v>
      </c>
      <c r="C449" s="23">
        <v>70133</v>
      </c>
      <c r="D449" s="24">
        <v>0</v>
      </c>
      <c r="E449" s="23">
        <v>2101</v>
      </c>
      <c r="F449" s="23">
        <v>10721300</v>
      </c>
      <c r="G449" s="26" t="s">
        <v>159</v>
      </c>
      <c r="H449" s="101">
        <v>105000</v>
      </c>
      <c r="I449" s="255">
        <v>0</v>
      </c>
      <c r="J449" s="101"/>
      <c r="K449" s="99">
        <f t="shared" si="6"/>
        <v>105000</v>
      </c>
      <c r="L449" s="199"/>
    </row>
    <row r="450" spans="1:12" hidden="1" x14ac:dyDescent="0.35">
      <c r="A450" s="23">
        <v>22020402</v>
      </c>
      <c r="B450" s="437" t="s">
        <v>2893</v>
      </c>
      <c r="C450" s="23">
        <v>70131</v>
      </c>
      <c r="D450" s="24">
        <v>0</v>
      </c>
      <c r="E450" s="25">
        <v>2101</v>
      </c>
      <c r="F450" s="23">
        <v>10721300</v>
      </c>
      <c r="G450" s="26" t="s">
        <v>159</v>
      </c>
      <c r="H450" s="101">
        <v>668250</v>
      </c>
      <c r="I450" s="255"/>
      <c r="J450" s="106"/>
      <c r="K450" s="99">
        <f t="shared" si="6"/>
        <v>668250</v>
      </c>
      <c r="L450" s="199"/>
    </row>
    <row r="451" spans="1:12" hidden="1" x14ac:dyDescent="0.35">
      <c r="A451" s="23">
        <v>22020401</v>
      </c>
      <c r="B451" s="437" t="s">
        <v>2893</v>
      </c>
      <c r="C451" s="23">
        <v>70131</v>
      </c>
      <c r="D451" s="24">
        <v>0</v>
      </c>
      <c r="E451" s="25">
        <v>2101</v>
      </c>
      <c r="F451" s="23">
        <v>10721300</v>
      </c>
      <c r="G451" s="26" t="s">
        <v>158</v>
      </c>
      <c r="H451" s="67">
        <v>1050000</v>
      </c>
      <c r="I451" s="224">
        <v>400000</v>
      </c>
      <c r="J451" s="67">
        <v>490000</v>
      </c>
      <c r="K451" s="70">
        <f t="shared" ref="K451:K514" si="7">SUM(H451,J451)</f>
        <v>1540000</v>
      </c>
      <c r="L451" s="199"/>
    </row>
    <row r="452" spans="1:12" hidden="1" x14ac:dyDescent="0.35">
      <c r="A452" s="23">
        <v>22020401</v>
      </c>
      <c r="B452" s="437" t="s">
        <v>2893</v>
      </c>
      <c r="C452" s="23">
        <v>70131</v>
      </c>
      <c r="D452" s="24">
        <v>0</v>
      </c>
      <c r="E452" s="25">
        <v>2101</v>
      </c>
      <c r="F452" s="23">
        <v>10721300</v>
      </c>
      <c r="G452" s="26" t="s">
        <v>196</v>
      </c>
      <c r="H452" s="67">
        <v>630000</v>
      </c>
      <c r="I452" s="224">
        <v>280000</v>
      </c>
      <c r="J452" s="67"/>
      <c r="K452" s="70">
        <f t="shared" si="7"/>
        <v>630000</v>
      </c>
      <c r="L452" s="199"/>
    </row>
    <row r="453" spans="1:12" hidden="1" x14ac:dyDescent="0.35">
      <c r="A453" s="23">
        <v>22020401</v>
      </c>
      <c r="B453" s="437" t="s">
        <v>2893</v>
      </c>
      <c r="C453" s="23">
        <v>70133</v>
      </c>
      <c r="D453" s="24">
        <v>0</v>
      </c>
      <c r="E453" s="25">
        <v>2101</v>
      </c>
      <c r="F453" s="23">
        <v>10721300</v>
      </c>
      <c r="G453" s="26" t="s">
        <v>196</v>
      </c>
      <c r="H453" s="67">
        <v>13804980</v>
      </c>
      <c r="I453" s="224">
        <v>2138600</v>
      </c>
      <c r="J453" s="67"/>
      <c r="K453" s="70">
        <f t="shared" si="7"/>
        <v>13804980</v>
      </c>
      <c r="L453" s="199"/>
    </row>
    <row r="454" spans="1:12" hidden="1" x14ac:dyDescent="0.35">
      <c r="A454" s="23">
        <v>22020401</v>
      </c>
      <c r="B454" s="437" t="s">
        <v>2893</v>
      </c>
      <c r="C454" s="23">
        <v>70133</v>
      </c>
      <c r="D454" s="24">
        <v>0</v>
      </c>
      <c r="E454" s="25">
        <v>2101</v>
      </c>
      <c r="F454" s="23">
        <v>10721300</v>
      </c>
      <c r="G454" s="26" t="s">
        <v>196</v>
      </c>
      <c r="H454" s="27">
        <v>2331630</v>
      </c>
      <c r="I454" s="215">
        <v>857350</v>
      </c>
      <c r="J454" s="27"/>
      <c r="K454" s="38">
        <f t="shared" si="7"/>
        <v>2331630</v>
      </c>
      <c r="L454" s="199"/>
    </row>
    <row r="455" spans="1:12" hidden="1" x14ac:dyDescent="0.35">
      <c r="A455" s="23">
        <v>22020401</v>
      </c>
      <c r="B455" s="437" t="s">
        <v>2893</v>
      </c>
      <c r="C455" s="23">
        <v>70131</v>
      </c>
      <c r="D455" s="24">
        <v>0</v>
      </c>
      <c r="E455" s="25">
        <v>2101</v>
      </c>
      <c r="F455" s="23">
        <v>10721300</v>
      </c>
      <c r="G455" s="26" t="s">
        <v>196</v>
      </c>
      <c r="H455" s="67">
        <v>1877760</v>
      </c>
      <c r="I455" s="224">
        <v>391000</v>
      </c>
      <c r="J455" s="68">
        <v>1622240</v>
      </c>
      <c r="K455" s="70">
        <f t="shared" si="7"/>
        <v>3500000</v>
      </c>
      <c r="L455" s="199"/>
    </row>
    <row r="456" spans="1:12" hidden="1" x14ac:dyDescent="0.35">
      <c r="A456" s="23">
        <v>22020401</v>
      </c>
      <c r="B456" s="437" t="s">
        <v>2893</v>
      </c>
      <c r="C456" s="23">
        <v>70133</v>
      </c>
      <c r="D456" s="24">
        <v>0</v>
      </c>
      <c r="E456" s="25">
        <v>2101</v>
      </c>
      <c r="F456" s="23">
        <v>10721300</v>
      </c>
      <c r="G456" s="26" t="s">
        <v>196</v>
      </c>
      <c r="H456" s="27">
        <v>1888582.5</v>
      </c>
      <c r="I456" s="215">
        <v>410500</v>
      </c>
      <c r="J456" s="27">
        <v>2500000</v>
      </c>
      <c r="K456" s="38">
        <f t="shared" si="7"/>
        <v>4388582.5</v>
      </c>
      <c r="L456" s="199"/>
    </row>
    <row r="457" spans="1:12" hidden="1" x14ac:dyDescent="0.35">
      <c r="A457" s="23">
        <v>22020401</v>
      </c>
      <c r="B457" s="437" t="s">
        <v>2893</v>
      </c>
      <c r="C457" s="23">
        <v>70133</v>
      </c>
      <c r="D457" s="24">
        <v>0</v>
      </c>
      <c r="E457" s="25">
        <v>2101</v>
      </c>
      <c r="F457" s="23">
        <v>10721300</v>
      </c>
      <c r="G457" s="26" t="s">
        <v>196</v>
      </c>
      <c r="H457" s="101">
        <v>11571795.9</v>
      </c>
      <c r="I457" s="255">
        <v>2477000</v>
      </c>
      <c r="J457" s="101"/>
      <c r="K457" s="99">
        <f t="shared" si="7"/>
        <v>11571795.9</v>
      </c>
      <c r="L457" s="200"/>
    </row>
    <row r="458" spans="1:12" hidden="1" x14ac:dyDescent="0.35">
      <c r="A458" s="23">
        <v>22020401</v>
      </c>
      <c r="B458" s="437" t="s">
        <v>2893</v>
      </c>
      <c r="C458" s="23">
        <v>70133</v>
      </c>
      <c r="D458" s="24">
        <v>0</v>
      </c>
      <c r="E458" s="25">
        <v>2101</v>
      </c>
      <c r="F458" s="23">
        <v>10721300</v>
      </c>
      <c r="G458" s="26" t="s">
        <v>196</v>
      </c>
      <c r="H458" s="101">
        <v>838950</v>
      </c>
      <c r="I458" s="255">
        <v>2855900</v>
      </c>
      <c r="J458" s="101">
        <v>5661050</v>
      </c>
      <c r="K458" s="99">
        <f t="shared" si="7"/>
        <v>6500000</v>
      </c>
      <c r="L458" s="199"/>
    </row>
    <row r="459" spans="1:12" hidden="1" x14ac:dyDescent="0.35">
      <c r="A459" s="23">
        <v>22020401</v>
      </c>
      <c r="B459" s="437" t="s">
        <v>2893</v>
      </c>
      <c r="C459" s="23">
        <v>70131</v>
      </c>
      <c r="D459" s="24">
        <v>0</v>
      </c>
      <c r="E459" s="25">
        <v>2101</v>
      </c>
      <c r="F459" s="23">
        <v>10721300</v>
      </c>
      <c r="G459" s="26" t="s">
        <v>158</v>
      </c>
      <c r="H459" s="101">
        <v>1824900</v>
      </c>
      <c r="I459" s="255">
        <v>1029633.33</v>
      </c>
      <c r="J459" s="101">
        <v>1175100</v>
      </c>
      <c r="K459" s="99">
        <f t="shared" si="7"/>
        <v>3000000</v>
      </c>
      <c r="L459" s="199"/>
    </row>
    <row r="460" spans="1:12" hidden="1" x14ac:dyDescent="0.35">
      <c r="A460" s="23">
        <v>22020401</v>
      </c>
      <c r="B460" s="437" t="s">
        <v>2893</v>
      </c>
      <c r="C460" s="23">
        <v>70133</v>
      </c>
      <c r="D460" s="24">
        <v>0</v>
      </c>
      <c r="E460" s="25">
        <v>2101</v>
      </c>
      <c r="F460" s="23">
        <v>10721300</v>
      </c>
      <c r="G460" s="26" t="s">
        <v>158</v>
      </c>
      <c r="H460" s="101">
        <v>12088807.5</v>
      </c>
      <c r="I460" s="255">
        <v>3790516.1100000003</v>
      </c>
      <c r="J460" s="101"/>
      <c r="K460" s="99">
        <f t="shared" si="7"/>
        <v>12088807.5</v>
      </c>
      <c r="L460" s="200"/>
    </row>
    <row r="461" spans="1:12" x14ac:dyDescent="0.35">
      <c r="A461" s="54">
        <v>22020401</v>
      </c>
      <c r="B461" s="437" t="s">
        <v>2893</v>
      </c>
      <c r="C461" s="54">
        <v>70131</v>
      </c>
      <c r="D461" s="55">
        <v>0</v>
      </c>
      <c r="E461" s="56">
        <v>2101</v>
      </c>
      <c r="F461" s="54">
        <v>10721300</v>
      </c>
      <c r="G461" s="76" t="s">
        <v>196</v>
      </c>
      <c r="H461" s="77">
        <v>976290</v>
      </c>
      <c r="I461" s="230">
        <v>727200</v>
      </c>
      <c r="J461" s="77">
        <v>3000000</v>
      </c>
      <c r="K461" s="81">
        <f t="shared" si="7"/>
        <v>3976290</v>
      </c>
      <c r="L461" s="204" t="s">
        <v>2555</v>
      </c>
    </row>
    <row r="462" spans="1:12" x14ac:dyDescent="0.35">
      <c r="A462" s="78">
        <v>22020401</v>
      </c>
      <c r="B462" s="437" t="s">
        <v>2893</v>
      </c>
      <c r="C462" s="78">
        <v>70133</v>
      </c>
      <c r="D462" s="137">
        <v>0</v>
      </c>
      <c r="E462" s="78">
        <v>2101</v>
      </c>
      <c r="F462" s="78">
        <v>10721300</v>
      </c>
      <c r="G462" s="129" t="s">
        <v>158</v>
      </c>
      <c r="H462" s="130">
        <v>3988950</v>
      </c>
      <c r="I462" s="262">
        <v>674150</v>
      </c>
      <c r="J462" s="130"/>
      <c r="K462" s="130">
        <f t="shared" si="7"/>
        <v>3988950</v>
      </c>
      <c r="L462" s="210" t="s">
        <v>2556</v>
      </c>
    </row>
    <row r="463" spans="1:12" x14ac:dyDescent="0.35">
      <c r="A463" s="54">
        <v>22020401</v>
      </c>
      <c r="B463" s="437" t="s">
        <v>2893</v>
      </c>
      <c r="C463" s="54">
        <v>70133</v>
      </c>
      <c r="D463" s="55">
        <v>0</v>
      </c>
      <c r="E463" s="56">
        <v>2101</v>
      </c>
      <c r="F463" s="54">
        <v>10721300</v>
      </c>
      <c r="G463" s="57" t="s">
        <v>158</v>
      </c>
      <c r="H463" s="58">
        <v>1291080</v>
      </c>
      <c r="I463" s="221">
        <v>117600</v>
      </c>
      <c r="J463" s="58">
        <v>4000000</v>
      </c>
      <c r="K463" s="58">
        <f t="shared" si="7"/>
        <v>5291080</v>
      </c>
      <c r="L463" s="204" t="s">
        <v>2557</v>
      </c>
    </row>
    <row r="464" spans="1:12" x14ac:dyDescent="0.35">
      <c r="A464" s="54">
        <v>22020401</v>
      </c>
      <c r="B464" s="437" t="s">
        <v>2893</v>
      </c>
      <c r="C464" s="54">
        <v>70131</v>
      </c>
      <c r="D464" s="55">
        <v>0</v>
      </c>
      <c r="E464" s="56">
        <v>2101</v>
      </c>
      <c r="F464" s="54">
        <v>10721300</v>
      </c>
      <c r="G464" s="57" t="s">
        <v>196</v>
      </c>
      <c r="H464" s="117">
        <v>2607150</v>
      </c>
      <c r="I464" s="263"/>
      <c r="J464" s="117">
        <v>1000000</v>
      </c>
      <c r="K464" s="117">
        <f t="shared" si="7"/>
        <v>3607150</v>
      </c>
      <c r="L464" s="204" t="s">
        <v>2558</v>
      </c>
    </row>
    <row r="465" spans="1:12" hidden="1" x14ac:dyDescent="0.35">
      <c r="A465" s="23">
        <v>22020401</v>
      </c>
      <c r="B465" s="437" t="s">
        <v>2893</v>
      </c>
      <c r="C465" s="23">
        <v>70133</v>
      </c>
      <c r="D465" s="24">
        <v>0</v>
      </c>
      <c r="E465" s="25">
        <v>2101</v>
      </c>
      <c r="F465" s="23">
        <v>10721300</v>
      </c>
      <c r="G465" s="26" t="s">
        <v>158</v>
      </c>
      <c r="H465" s="101">
        <v>378000</v>
      </c>
      <c r="I465" s="255">
        <v>210000</v>
      </c>
      <c r="J465" s="101"/>
      <c r="K465" s="101">
        <f t="shared" si="7"/>
        <v>378000</v>
      </c>
      <c r="L465" s="199"/>
    </row>
    <row r="466" spans="1:12" hidden="1" x14ac:dyDescent="0.35">
      <c r="A466" s="23">
        <v>22020401</v>
      </c>
      <c r="B466" s="437" t="s">
        <v>2893</v>
      </c>
      <c r="C466" s="23">
        <v>70133</v>
      </c>
      <c r="D466" s="24">
        <v>0</v>
      </c>
      <c r="E466" s="25">
        <v>2101</v>
      </c>
      <c r="F466" s="23">
        <v>10721300</v>
      </c>
      <c r="G466" s="26" t="s">
        <v>196</v>
      </c>
      <c r="H466" s="101">
        <v>3633000</v>
      </c>
      <c r="I466" s="255">
        <v>1163600</v>
      </c>
      <c r="J466" s="101"/>
      <c r="K466" s="101">
        <f t="shared" si="7"/>
        <v>3633000</v>
      </c>
      <c r="L466" s="199"/>
    </row>
    <row r="467" spans="1:12" hidden="1" x14ac:dyDescent="0.35">
      <c r="A467" s="23">
        <v>22020401</v>
      </c>
      <c r="B467" s="437" t="s">
        <v>2893</v>
      </c>
      <c r="C467" s="23">
        <v>70131</v>
      </c>
      <c r="D467" s="24">
        <v>0</v>
      </c>
      <c r="E467" s="25">
        <v>2101</v>
      </c>
      <c r="F467" s="23">
        <v>10721300</v>
      </c>
      <c r="G467" s="26" t="s">
        <v>196</v>
      </c>
      <c r="H467" s="101">
        <v>2940000</v>
      </c>
      <c r="I467" s="255">
        <v>1400000</v>
      </c>
      <c r="J467" s="101">
        <v>3000000</v>
      </c>
      <c r="K467" s="101">
        <f t="shared" si="7"/>
        <v>5940000</v>
      </c>
      <c r="L467" s="199"/>
    </row>
    <row r="468" spans="1:12" hidden="1" x14ac:dyDescent="0.35">
      <c r="A468" s="23">
        <v>22020401</v>
      </c>
      <c r="B468" s="437" t="s">
        <v>2893</v>
      </c>
      <c r="C468" s="23">
        <v>70133</v>
      </c>
      <c r="D468" s="24">
        <v>0</v>
      </c>
      <c r="E468" s="23">
        <v>2101</v>
      </c>
      <c r="F468" s="23">
        <v>10721300</v>
      </c>
      <c r="G468" s="26" t="s">
        <v>196</v>
      </c>
      <c r="H468" s="101">
        <v>273000</v>
      </c>
      <c r="I468" s="255">
        <v>120000</v>
      </c>
      <c r="J468" s="101"/>
      <c r="K468" s="101">
        <f t="shared" si="7"/>
        <v>273000</v>
      </c>
      <c r="L468" s="199"/>
    </row>
    <row r="469" spans="1:12" hidden="1" x14ac:dyDescent="0.35">
      <c r="A469" s="23">
        <v>22020401</v>
      </c>
      <c r="B469" s="437" t="s">
        <v>2893</v>
      </c>
      <c r="C469" s="23">
        <v>70131</v>
      </c>
      <c r="D469" s="24">
        <v>0</v>
      </c>
      <c r="E469" s="25">
        <v>2101</v>
      </c>
      <c r="F469" s="23">
        <v>10721300</v>
      </c>
      <c r="G469" s="26" t="s">
        <v>196</v>
      </c>
      <c r="H469" s="101">
        <v>9198851</v>
      </c>
      <c r="I469" s="255">
        <v>4812634</v>
      </c>
      <c r="J469" s="101"/>
      <c r="K469" s="101">
        <f t="shared" si="7"/>
        <v>9198851</v>
      </c>
      <c r="L469" s="199"/>
    </row>
    <row r="470" spans="1:12" hidden="1" x14ac:dyDescent="0.35">
      <c r="A470" s="23">
        <v>22020313</v>
      </c>
      <c r="B470" s="437" t="s">
        <v>2893</v>
      </c>
      <c r="C470" s="23">
        <v>70133</v>
      </c>
      <c r="D470" s="24">
        <v>0</v>
      </c>
      <c r="E470" s="25">
        <v>2101</v>
      </c>
      <c r="F470" s="23">
        <v>10721300</v>
      </c>
      <c r="G470" s="26" t="s">
        <v>203</v>
      </c>
      <c r="H470" s="27"/>
      <c r="I470" s="215"/>
      <c r="J470" s="41">
        <v>1500000</v>
      </c>
      <c r="K470" s="41">
        <f t="shared" si="7"/>
        <v>1500000</v>
      </c>
      <c r="L470" s="199"/>
    </row>
    <row r="471" spans="1:12" ht="51" hidden="1" x14ac:dyDescent="0.35">
      <c r="A471" s="23">
        <v>22020312</v>
      </c>
      <c r="B471" s="437" t="s">
        <v>2893</v>
      </c>
      <c r="C471" s="23">
        <v>70131</v>
      </c>
      <c r="D471" s="24">
        <v>0</v>
      </c>
      <c r="E471" s="25">
        <v>2101</v>
      </c>
      <c r="F471" s="23">
        <v>10721300</v>
      </c>
      <c r="G471" s="47" t="s">
        <v>441</v>
      </c>
      <c r="H471" s="67">
        <v>300000</v>
      </c>
      <c r="I471" s="224">
        <v>200000</v>
      </c>
      <c r="J471" s="68"/>
      <c r="K471" s="67">
        <f t="shared" si="7"/>
        <v>300000</v>
      </c>
      <c r="L471" s="199"/>
    </row>
    <row r="472" spans="1:12" ht="51" x14ac:dyDescent="0.35">
      <c r="A472" s="54">
        <v>22020312</v>
      </c>
      <c r="B472" s="437" t="s">
        <v>2893</v>
      </c>
      <c r="C472" s="54">
        <v>70133</v>
      </c>
      <c r="D472" s="55">
        <v>0</v>
      </c>
      <c r="E472" s="56">
        <v>2101</v>
      </c>
      <c r="F472" s="54">
        <v>10721300</v>
      </c>
      <c r="G472" s="57" t="s">
        <v>269</v>
      </c>
      <c r="H472" s="58">
        <v>534600</v>
      </c>
      <c r="I472" s="221"/>
      <c r="J472" s="87">
        <v>1500000</v>
      </c>
      <c r="K472" s="58">
        <f t="shared" si="7"/>
        <v>2034600</v>
      </c>
      <c r="L472" s="204" t="s">
        <v>2557</v>
      </c>
    </row>
    <row r="473" spans="1:12" hidden="1" x14ac:dyDescent="0.35">
      <c r="A473" s="23">
        <v>22020311</v>
      </c>
      <c r="B473" s="437" t="s">
        <v>2893</v>
      </c>
      <c r="C473" s="23">
        <v>70133</v>
      </c>
      <c r="D473" s="24">
        <v>0</v>
      </c>
      <c r="E473" s="25">
        <v>2101</v>
      </c>
      <c r="F473" s="23">
        <v>10721300</v>
      </c>
      <c r="G473" s="26" t="s">
        <v>157</v>
      </c>
      <c r="H473" s="67">
        <v>4742546</v>
      </c>
      <c r="I473" s="224">
        <v>1292000</v>
      </c>
      <c r="J473" s="67"/>
      <c r="K473" s="67">
        <f t="shared" si="7"/>
        <v>4742546</v>
      </c>
      <c r="L473" s="199"/>
    </row>
    <row r="474" spans="1:12" hidden="1" x14ac:dyDescent="0.35">
      <c r="A474" s="23">
        <v>22020311</v>
      </c>
      <c r="B474" s="437" t="s">
        <v>2893</v>
      </c>
      <c r="C474" s="23">
        <v>70131</v>
      </c>
      <c r="D474" s="24">
        <v>0</v>
      </c>
      <c r="E474" s="25">
        <v>2101</v>
      </c>
      <c r="F474" s="23">
        <v>10721300</v>
      </c>
      <c r="G474" s="26" t="s">
        <v>157</v>
      </c>
      <c r="H474" s="67">
        <v>273000</v>
      </c>
      <c r="I474" s="224">
        <v>30000</v>
      </c>
      <c r="J474" s="67">
        <v>227000</v>
      </c>
      <c r="K474" s="67">
        <f t="shared" si="7"/>
        <v>500000</v>
      </c>
      <c r="L474" s="199"/>
    </row>
    <row r="475" spans="1:12" hidden="1" x14ac:dyDescent="0.35">
      <c r="A475" s="23">
        <v>22020311</v>
      </c>
      <c r="B475" s="437" t="s">
        <v>2893</v>
      </c>
      <c r="C475" s="23">
        <v>70133</v>
      </c>
      <c r="D475" s="24">
        <v>0</v>
      </c>
      <c r="E475" s="25">
        <v>2101</v>
      </c>
      <c r="F475" s="23">
        <v>10721300</v>
      </c>
      <c r="G475" s="26" t="s">
        <v>157</v>
      </c>
      <c r="H475" s="41">
        <v>73500</v>
      </c>
      <c r="I475" s="220">
        <v>15000</v>
      </c>
      <c r="J475" s="27">
        <v>500000</v>
      </c>
      <c r="K475" s="27">
        <f t="shared" si="7"/>
        <v>573500</v>
      </c>
      <c r="L475" s="199"/>
    </row>
    <row r="476" spans="1:12" hidden="1" x14ac:dyDescent="0.35">
      <c r="A476" s="23">
        <v>22020311</v>
      </c>
      <c r="B476" s="437" t="s">
        <v>2893</v>
      </c>
      <c r="C476" s="23">
        <v>70133</v>
      </c>
      <c r="D476" s="24">
        <v>0</v>
      </c>
      <c r="E476" s="25">
        <v>2101</v>
      </c>
      <c r="F476" s="23">
        <v>10721300</v>
      </c>
      <c r="G476" s="26" t="s">
        <v>157</v>
      </c>
      <c r="H476" s="101">
        <v>1000000</v>
      </c>
      <c r="I476" s="255"/>
      <c r="J476" s="106"/>
      <c r="K476" s="101">
        <f t="shared" si="7"/>
        <v>1000000</v>
      </c>
      <c r="L476" s="200"/>
    </row>
    <row r="477" spans="1:12" hidden="1" x14ac:dyDescent="0.35">
      <c r="A477" s="23">
        <v>22020311</v>
      </c>
      <c r="B477" s="437" t="s">
        <v>2893</v>
      </c>
      <c r="C477" s="23">
        <v>70133</v>
      </c>
      <c r="D477" s="24">
        <v>0</v>
      </c>
      <c r="E477" s="25">
        <v>2101</v>
      </c>
      <c r="F477" s="23">
        <v>10721300</v>
      </c>
      <c r="G477" s="26" t="s">
        <v>157</v>
      </c>
      <c r="H477" s="106">
        <v>15000000</v>
      </c>
      <c r="I477" s="260">
        <v>12500000</v>
      </c>
      <c r="J477" s="106">
        <v>21000000</v>
      </c>
      <c r="K477" s="101">
        <f t="shared" si="7"/>
        <v>36000000</v>
      </c>
      <c r="L477" s="199"/>
    </row>
    <row r="478" spans="1:12" x14ac:dyDescent="0.35">
      <c r="A478" s="54">
        <v>22020311</v>
      </c>
      <c r="B478" s="437" t="s">
        <v>2893</v>
      </c>
      <c r="C478" s="54">
        <v>70133</v>
      </c>
      <c r="D478" s="55">
        <v>0</v>
      </c>
      <c r="E478" s="56">
        <v>2101</v>
      </c>
      <c r="F478" s="54">
        <v>10721300</v>
      </c>
      <c r="G478" s="57" t="s">
        <v>157</v>
      </c>
      <c r="H478" s="58">
        <v>1620000</v>
      </c>
      <c r="I478" s="221"/>
      <c r="J478" s="87"/>
      <c r="K478" s="58">
        <f t="shared" si="7"/>
        <v>1620000</v>
      </c>
      <c r="L478" s="204" t="s">
        <v>2557</v>
      </c>
    </row>
    <row r="479" spans="1:12" hidden="1" x14ac:dyDescent="0.35">
      <c r="A479" s="23">
        <v>22020311</v>
      </c>
      <c r="B479" s="437" t="s">
        <v>2893</v>
      </c>
      <c r="C479" s="23">
        <v>70131</v>
      </c>
      <c r="D479" s="24">
        <v>0</v>
      </c>
      <c r="E479" s="25">
        <v>2101</v>
      </c>
      <c r="F479" s="23">
        <v>10721300</v>
      </c>
      <c r="G479" s="26" t="s">
        <v>157</v>
      </c>
      <c r="H479" s="101">
        <v>10932617</v>
      </c>
      <c r="I479" s="255">
        <v>3998000</v>
      </c>
      <c r="J479" s="108">
        <v>-3650000</v>
      </c>
      <c r="K479" s="101">
        <f t="shared" si="7"/>
        <v>7282617</v>
      </c>
      <c r="L479" s="199"/>
    </row>
    <row r="480" spans="1:12" ht="51" hidden="1" x14ac:dyDescent="0.35">
      <c r="A480" s="23">
        <v>22020311</v>
      </c>
      <c r="B480" s="437" t="s">
        <v>2893</v>
      </c>
      <c r="C480" s="23">
        <v>70133</v>
      </c>
      <c r="D480" s="24">
        <v>0</v>
      </c>
      <c r="E480" s="23">
        <v>2101</v>
      </c>
      <c r="F480" s="23">
        <v>10721300</v>
      </c>
      <c r="G480" s="48" t="s">
        <v>1020</v>
      </c>
      <c r="H480" s="103">
        <v>6300000</v>
      </c>
      <c r="I480" s="256">
        <v>4000000</v>
      </c>
      <c r="J480" s="103">
        <v>100000</v>
      </c>
      <c r="K480" s="103">
        <f t="shared" si="7"/>
        <v>6400000</v>
      </c>
      <c r="L480" s="199"/>
    </row>
    <row r="481" spans="1:12" hidden="1" x14ac:dyDescent="0.35">
      <c r="A481" s="34">
        <v>22020310</v>
      </c>
      <c r="B481" s="437" t="s">
        <v>2893</v>
      </c>
      <c r="C481" s="34">
        <v>70131</v>
      </c>
      <c r="D481" s="35">
        <v>0</v>
      </c>
      <c r="E481" s="36">
        <v>2101</v>
      </c>
      <c r="F481" s="34">
        <v>10721300</v>
      </c>
      <c r="G481" s="37" t="s">
        <v>209</v>
      </c>
      <c r="H481" s="70">
        <v>1050000</v>
      </c>
      <c r="I481" s="223"/>
      <c r="J481" s="70"/>
      <c r="K481" s="70">
        <f t="shared" si="7"/>
        <v>1050000</v>
      </c>
      <c r="L481" s="198"/>
    </row>
    <row r="482" spans="1:12" hidden="1" x14ac:dyDescent="0.35">
      <c r="A482" s="23">
        <v>22020310</v>
      </c>
      <c r="B482" s="437" t="s">
        <v>2893</v>
      </c>
      <c r="C482" s="23">
        <v>70133</v>
      </c>
      <c r="D482" s="24">
        <v>0</v>
      </c>
      <c r="E482" s="25">
        <v>2101</v>
      </c>
      <c r="F482" s="23">
        <v>10721300</v>
      </c>
      <c r="G482" s="26" t="s">
        <v>209</v>
      </c>
      <c r="H482" s="67">
        <v>2910495</v>
      </c>
      <c r="I482" s="224">
        <v>385000</v>
      </c>
      <c r="J482" s="67"/>
      <c r="K482" s="67">
        <f t="shared" si="7"/>
        <v>2910495</v>
      </c>
      <c r="L482" s="199"/>
    </row>
    <row r="483" spans="1:12" hidden="1" x14ac:dyDescent="0.35">
      <c r="A483" s="23">
        <v>22020310</v>
      </c>
      <c r="B483" s="437" t="s">
        <v>2893</v>
      </c>
      <c r="C483" s="23">
        <v>70133</v>
      </c>
      <c r="D483" s="24">
        <v>0</v>
      </c>
      <c r="E483" s="25">
        <v>2101</v>
      </c>
      <c r="F483" s="23">
        <v>10721300</v>
      </c>
      <c r="G483" s="26" t="s">
        <v>209</v>
      </c>
      <c r="H483" s="27">
        <v>189000</v>
      </c>
      <c r="I483" s="215">
        <v>19975</v>
      </c>
      <c r="J483" s="27">
        <v>561000</v>
      </c>
      <c r="K483" s="27">
        <f t="shared" si="7"/>
        <v>750000</v>
      </c>
      <c r="L483" s="199"/>
    </row>
    <row r="484" spans="1:12" hidden="1" x14ac:dyDescent="0.35">
      <c r="A484" s="23">
        <v>22020310</v>
      </c>
      <c r="B484" s="437" t="s">
        <v>2893</v>
      </c>
      <c r="C484" s="23">
        <v>70131</v>
      </c>
      <c r="D484" s="24">
        <v>0</v>
      </c>
      <c r="E484" s="25">
        <v>2101</v>
      </c>
      <c r="F484" s="23">
        <v>10721300</v>
      </c>
      <c r="G484" s="26" t="s">
        <v>209</v>
      </c>
      <c r="H484" s="67">
        <v>3948000</v>
      </c>
      <c r="I484" s="224">
        <v>180000</v>
      </c>
      <c r="J484" s="67"/>
      <c r="K484" s="67">
        <f t="shared" si="7"/>
        <v>3948000</v>
      </c>
      <c r="L484" s="199"/>
    </row>
    <row r="485" spans="1:12" hidden="1" x14ac:dyDescent="0.35">
      <c r="A485" s="23">
        <v>22020310</v>
      </c>
      <c r="B485" s="437" t="s">
        <v>2893</v>
      </c>
      <c r="C485" s="23">
        <v>70133</v>
      </c>
      <c r="D485" s="24">
        <v>0</v>
      </c>
      <c r="E485" s="25">
        <v>2101</v>
      </c>
      <c r="F485" s="23">
        <v>10721300</v>
      </c>
      <c r="G485" s="26" t="s">
        <v>209</v>
      </c>
      <c r="H485" s="27">
        <v>63000</v>
      </c>
      <c r="I485" s="215"/>
      <c r="J485" s="27">
        <v>278000</v>
      </c>
      <c r="K485" s="27">
        <f t="shared" si="7"/>
        <v>341000</v>
      </c>
      <c r="L485" s="199"/>
    </row>
    <row r="486" spans="1:12" hidden="1" x14ac:dyDescent="0.35">
      <c r="A486" s="23">
        <v>22020310</v>
      </c>
      <c r="B486" s="437" t="s">
        <v>2893</v>
      </c>
      <c r="C486" s="23">
        <v>70133</v>
      </c>
      <c r="D486" s="24">
        <v>0</v>
      </c>
      <c r="E486" s="25">
        <v>2101</v>
      </c>
      <c r="F486" s="23">
        <v>10721300</v>
      </c>
      <c r="G486" s="26" t="s">
        <v>209</v>
      </c>
      <c r="H486" s="101">
        <v>1000000</v>
      </c>
      <c r="I486" s="255"/>
      <c r="J486" s="106"/>
      <c r="K486" s="101">
        <f t="shared" si="7"/>
        <v>1000000</v>
      </c>
      <c r="L486" s="200"/>
    </row>
    <row r="487" spans="1:12" hidden="1" x14ac:dyDescent="0.35">
      <c r="A487" s="23">
        <v>22020310</v>
      </c>
      <c r="B487" s="437" t="s">
        <v>2893</v>
      </c>
      <c r="C487" s="23">
        <v>70131</v>
      </c>
      <c r="D487" s="24">
        <v>0</v>
      </c>
      <c r="E487" s="25">
        <v>2101</v>
      </c>
      <c r="F487" s="23">
        <v>10721300</v>
      </c>
      <c r="G487" s="26" t="s">
        <v>209</v>
      </c>
      <c r="H487" s="101">
        <v>521640</v>
      </c>
      <c r="I487" s="255">
        <v>250780</v>
      </c>
      <c r="J487" s="101">
        <v>978360</v>
      </c>
      <c r="K487" s="101">
        <f t="shared" si="7"/>
        <v>1500000</v>
      </c>
      <c r="L487" s="199"/>
    </row>
    <row r="488" spans="1:12" hidden="1" x14ac:dyDescent="0.35">
      <c r="A488" s="23">
        <v>22020310</v>
      </c>
      <c r="B488" s="437" t="s">
        <v>2893</v>
      </c>
      <c r="C488" s="23">
        <v>70133</v>
      </c>
      <c r="D488" s="24">
        <v>0</v>
      </c>
      <c r="E488" s="25">
        <v>2101</v>
      </c>
      <c r="F488" s="23">
        <v>10721300</v>
      </c>
      <c r="G488" s="26" t="s">
        <v>209</v>
      </c>
      <c r="H488" s="101">
        <v>31683766.212000001</v>
      </c>
      <c r="I488" s="255">
        <v>14533000</v>
      </c>
      <c r="J488" s="313">
        <v>-6700000</v>
      </c>
      <c r="K488" s="101">
        <f t="shared" si="7"/>
        <v>24983766.212000001</v>
      </c>
      <c r="L488" s="200"/>
    </row>
    <row r="489" spans="1:12" x14ac:dyDescent="0.35">
      <c r="A489" s="54">
        <v>22020310</v>
      </c>
      <c r="B489" s="437" t="s">
        <v>2893</v>
      </c>
      <c r="C489" s="54">
        <v>70131</v>
      </c>
      <c r="D489" s="55">
        <v>0</v>
      </c>
      <c r="E489" s="56">
        <v>2101</v>
      </c>
      <c r="F489" s="54">
        <v>10721300</v>
      </c>
      <c r="G489" s="57" t="s">
        <v>209</v>
      </c>
      <c r="H489" s="58">
        <v>405000</v>
      </c>
      <c r="I489" s="221">
        <v>0</v>
      </c>
      <c r="J489" s="87"/>
      <c r="K489" s="58">
        <f t="shared" si="7"/>
        <v>405000</v>
      </c>
      <c r="L489" s="204" t="s">
        <v>2555</v>
      </c>
    </row>
    <row r="490" spans="1:12" x14ac:dyDescent="0.35">
      <c r="A490" s="54">
        <v>22020310</v>
      </c>
      <c r="B490" s="437" t="s">
        <v>2893</v>
      </c>
      <c r="C490" s="54">
        <v>70133</v>
      </c>
      <c r="D490" s="55">
        <v>0</v>
      </c>
      <c r="E490" s="56">
        <v>2101</v>
      </c>
      <c r="F490" s="54">
        <v>10721300</v>
      </c>
      <c r="G490" s="57" t="s">
        <v>209</v>
      </c>
      <c r="H490" s="58">
        <v>298039.5</v>
      </c>
      <c r="I490" s="221"/>
      <c r="J490" s="87"/>
      <c r="K490" s="58">
        <f t="shared" si="7"/>
        <v>298039.5</v>
      </c>
      <c r="L490" s="204" t="s">
        <v>2557</v>
      </c>
    </row>
    <row r="491" spans="1:12" hidden="1" x14ac:dyDescent="0.35">
      <c r="A491" s="23">
        <v>22020310</v>
      </c>
      <c r="B491" s="437" t="s">
        <v>2893</v>
      </c>
      <c r="C491" s="23">
        <v>70131</v>
      </c>
      <c r="D491" s="24">
        <v>0</v>
      </c>
      <c r="E491" s="25">
        <v>2101</v>
      </c>
      <c r="F491" s="23">
        <v>10721300</v>
      </c>
      <c r="G491" s="26" t="s">
        <v>209</v>
      </c>
      <c r="H491" s="101">
        <v>900000</v>
      </c>
      <c r="I491" s="255">
        <v>0</v>
      </c>
      <c r="J491" s="106"/>
      <c r="K491" s="101">
        <f t="shared" si="7"/>
        <v>900000</v>
      </c>
      <c r="L491" s="199"/>
    </row>
    <row r="492" spans="1:12" ht="51" hidden="1" x14ac:dyDescent="0.35">
      <c r="A492" s="23">
        <v>22020310</v>
      </c>
      <c r="B492" s="437" t="s">
        <v>2893</v>
      </c>
      <c r="C492" s="23">
        <v>70133</v>
      </c>
      <c r="D492" s="24">
        <v>0</v>
      </c>
      <c r="E492" s="23">
        <v>2101</v>
      </c>
      <c r="F492" s="23">
        <v>10721300</v>
      </c>
      <c r="G492" s="47" t="s">
        <v>1019</v>
      </c>
      <c r="H492" s="101">
        <v>4452000</v>
      </c>
      <c r="I492" s="255">
        <v>1600000</v>
      </c>
      <c r="J492" s="101"/>
      <c r="K492" s="101">
        <f t="shared" si="7"/>
        <v>4452000</v>
      </c>
      <c r="L492" s="199"/>
    </row>
    <row r="493" spans="1:12" hidden="1" x14ac:dyDescent="0.35">
      <c r="A493" s="23">
        <v>22020310</v>
      </c>
      <c r="B493" s="437" t="s">
        <v>2893</v>
      </c>
      <c r="C493" s="23">
        <v>70131</v>
      </c>
      <c r="D493" s="24">
        <v>0</v>
      </c>
      <c r="E493" s="25">
        <v>2101</v>
      </c>
      <c r="F493" s="23">
        <v>10721300</v>
      </c>
      <c r="G493" s="26" t="s">
        <v>209</v>
      </c>
      <c r="H493" s="101">
        <v>400950</v>
      </c>
      <c r="I493" s="255">
        <v>0</v>
      </c>
      <c r="J493" s="106"/>
      <c r="K493" s="101">
        <f t="shared" si="7"/>
        <v>400950</v>
      </c>
      <c r="L493" s="199"/>
    </row>
    <row r="494" spans="1:12" hidden="1" x14ac:dyDescent="0.35">
      <c r="A494" s="23">
        <v>22020309</v>
      </c>
      <c r="B494" s="437" t="s">
        <v>2893</v>
      </c>
      <c r="C494" s="23">
        <v>70133</v>
      </c>
      <c r="D494" s="24">
        <v>0</v>
      </c>
      <c r="E494" s="25">
        <v>2101</v>
      </c>
      <c r="F494" s="23">
        <v>10721300</v>
      </c>
      <c r="G494" s="26" t="s">
        <v>156</v>
      </c>
      <c r="H494" s="67">
        <v>1186500</v>
      </c>
      <c r="I494" s="224">
        <v>0</v>
      </c>
      <c r="J494" s="67"/>
      <c r="K494" s="67">
        <f t="shared" si="7"/>
        <v>1186500</v>
      </c>
      <c r="L494" s="199"/>
    </row>
    <row r="495" spans="1:12" hidden="1" x14ac:dyDescent="0.35">
      <c r="A495" s="23">
        <v>22020309</v>
      </c>
      <c r="B495" s="437" t="s">
        <v>2893</v>
      </c>
      <c r="C495" s="23">
        <v>70131</v>
      </c>
      <c r="D495" s="24">
        <v>0</v>
      </c>
      <c r="E495" s="25">
        <v>2101</v>
      </c>
      <c r="F495" s="23">
        <v>10721300</v>
      </c>
      <c r="G495" s="26" t="s">
        <v>156</v>
      </c>
      <c r="H495" s="67">
        <v>462000</v>
      </c>
      <c r="I495" s="224">
        <v>0</v>
      </c>
      <c r="J495" s="68">
        <v>38000</v>
      </c>
      <c r="K495" s="67">
        <f t="shared" si="7"/>
        <v>500000</v>
      </c>
      <c r="L495" s="199"/>
    </row>
    <row r="496" spans="1:12" hidden="1" x14ac:dyDescent="0.35">
      <c r="A496" s="23">
        <v>22020309</v>
      </c>
      <c r="B496" s="437" t="s">
        <v>2893</v>
      </c>
      <c r="C496" s="23">
        <v>70133</v>
      </c>
      <c r="D496" s="24">
        <v>0</v>
      </c>
      <c r="E496" s="25">
        <v>2101</v>
      </c>
      <c r="F496" s="23">
        <v>10721300</v>
      </c>
      <c r="G496" s="26" t="s">
        <v>156</v>
      </c>
      <c r="H496" s="101">
        <v>1000000</v>
      </c>
      <c r="I496" s="255"/>
      <c r="J496" s="106"/>
      <c r="K496" s="101">
        <f t="shared" si="7"/>
        <v>1000000</v>
      </c>
      <c r="L496" s="200"/>
    </row>
    <row r="497" spans="1:12" hidden="1" x14ac:dyDescent="0.35">
      <c r="A497" s="23">
        <v>22020309</v>
      </c>
      <c r="B497" s="437" t="s">
        <v>2893</v>
      </c>
      <c r="C497" s="23">
        <v>70133</v>
      </c>
      <c r="D497" s="24">
        <v>0</v>
      </c>
      <c r="E497" s="25">
        <v>2101</v>
      </c>
      <c r="F497" s="23">
        <v>10721300</v>
      </c>
      <c r="G497" s="26" t="s">
        <v>156</v>
      </c>
      <c r="H497" s="101">
        <v>500000</v>
      </c>
      <c r="I497" s="255"/>
      <c r="J497" s="106"/>
      <c r="K497" s="101">
        <f t="shared" si="7"/>
        <v>500000</v>
      </c>
      <c r="L497" s="199"/>
    </row>
    <row r="498" spans="1:12" hidden="1" x14ac:dyDescent="0.35">
      <c r="A498" s="23">
        <v>22020309</v>
      </c>
      <c r="B498" s="437" t="s">
        <v>2893</v>
      </c>
      <c r="C498" s="23">
        <v>70131</v>
      </c>
      <c r="D498" s="24">
        <v>0</v>
      </c>
      <c r="E498" s="25">
        <v>2101</v>
      </c>
      <c r="F498" s="23">
        <v>10721300</v>
      </c>
      <c r="G498" s="26" t="s">
        <v>156</v>
      </c>
      <c r="H498" s="101">
        <v>100000</v>
      </c>
      <c r="I498" s="255"/>
      <c r="J498" s="102"/>
      <c r="K498" s="101">
        <f t="shared" si="7"/>
        <v>100000</v>
      </c>
      <c r="L498" s="199"/>
    </row>
    <row r="499" spans="1:12" x14ac:dyDescent="0.35">
      <c r="A499" s="54">
        <v>22020309</v>
      </c>
      <c r="B499" s="437" t="s">
        <v>2893</v>
      </c>
      <c r="C499" s="54">
        <v>70133</v>
      </c>
      <c r="D499" s="55">
        <v>0</v>
      </c>
      <c r="E499" s="56">
        <v>2101</v>
      </c>
      <c r="F499" s="54">
        <v>10721300</v>
      </c>
      <c r="G499" s="57" t="s">
        <v>156</v>
      </c>
      <c r="H499" s="58">
        <v>1078555.5</v>
      </c>
      <c r="I499" s="221"/>
      <c r="J499" s="87"/>
      <c r="K499" s="58">
        <f t="shared" si="7"/>
        <v>1078555.5</v>
      </c>
      <c r="L499" s="204" t="s">
        <v>2557</v>
      </c>
    </row>
    <row r="500" spans="1:12" x14ac:dyDescent="0.35">
      <c r="A500" s="54">
        <v>22020309</v>
      </c>
      <c r="B500" s="437" t="s">
        <v>2893</v>
      </c>
      <c r="C500" s="54">
        <v>70131</v>
      </c>
      <c r="D500" s="55">
        <v>0</v>
      </c>
      <c r="E500" s="56">
        <v>2101</v>
      </c>
      <c r="F500" s="54">
        <v>10721300</v>
      </c>
      <c r="G500" s="57" t="s">
        <v>156</v>
      </c>
      <c r="H500" s="117">
        <v>1000000</v>
      </c>
      <c r="I500" s="263"/>
      <c r="J500" s="118"/>
      <c r="K500" s="117">
        <f t="shared" si="7"/>
        <v>1000000</v>
      </c>
      <c r="L500" s="204" t="s">
        <v>2558</v>
      </c>
    </row>
    <row r="501" spans="1:12" hidden="1" x14ac:dyDescent="0.35">
      <c r="A501" s="23">
        <v>22020309</v>
      </c>
      <c r="B501" s="437" t="s">
        <v>2893</v>
      </c>
      <c r="C501" s="23">
        <v>70133</v>
      </c>
      <c r="D501" s="24">
        <v>0</v>
      </c>
      <c r="E501" s="25">
        <v>2101</v>
      </c>
      <c r="F501" s="23">
        <v>10721300</v>
      </c>
      <c r="G501" s="26" t="s">
        <v>156</v>
      </c>
      <c r="H501" s="101"/>
      <c r="I501" s="255"/>
      <c r="J501" s="106"/>
      <c r="K501" s="101">
        <f t="shared" si="7"/>
        <v>0</v>
      </c>
      <c r="L501" s="199"/>
    </row>
    <row r="502" spans="1:12" hidden="1" x14ac:dyDescent="0.35">
      <c r="A502" s="23">
        <v>22020309</v>
      </c>
      <c r="B502" s="437" t="s">
        <v>2893</v>
      </c>
      <c r="C502" s="23">
        <v>70131</v>
      </c>
      <c r="D502" s="24">
        <v>0</v>
      </c>
      <c r="E502" s="25">
        <v>2101</v>
      </c>
      <c r="F502" s="23">
        <v>10721300</v>
      </c>
      <c r="G502" s="26" t="s">
        <v>156</v>
      </c>
      <c r="H502" s="101">
        <v>1500000</v>
      </c>
      <c r="I502" s="255">
        <v>0</v>
      </c>
      <c r="J502" s="106"/>
      <c r="K502" s="101">
        <f t="shared" si="7"/>
        <v>1500000</v>
      </c>
      <c r="L502" s="199"/>
    </row>
    <row r="503" spans="1:12" hidden="1" x14ac:dyDescent="0.35">
      <c r="A503" s="23">
        <v>22020309</v>
      </c>
      <c r="B503" s="437" t="s">
        <v>2893</v>
      </c>
      <c r="C503" s="23">
        <v>70133</v>
      </c>
      <c r="D503" s="24">
        <v>0</v>
      </c>
      <c r="E503" s="23">
        <v>2101</v>
      </c>
      <c r="F503" s="23">
        <v>10721300</v>
      </c>
      <c r="G503" s="26" t="s">
        <v>156</v>
      </c>
      <c r="H503" s="101">
        <v>500000</v>
      </c>
      <c r="I503" s="255">
        <v>0</v>
      </c>
      <c r="J503" s="106"/>
      <c r="K503" s="101">
        <f t="shared" si="7"/>
        <v>500000</v>
      </c>
      <c r="L503" s="199"/>
    </row>
    <row r="504" spans="1:12" hidden="1" x14ac:dyDescent="0.35">
      <c r="A504" s="23">
        <v>22020309</v>
      </c>
      <c r="B504" s="437" t="s">
        <v>2893</v>
      </c>
      <c r="C504" s="23">
        <v>70131</v>
      </c>
      <c r="D504" s="24">
        <v>0</v>
      </c>
      <c r="E504" s="25">
        <v>2101</v>
      </c>
      <c r="F504" s="23">
        <v>10721300</v>
      </c>
      <c r="G504" s="26" t="s">
        <v>156</v>
      </c>
      <c r="H504" s="101">
        <v>26730</v>
      </c>
      <c r="I504" s="255"/>
      <c r="J504" s="106"/>
      <c r="K504" s="101">
        <f t="shared" si="7"/>
        <v>26730</v>
      </c>
      <c r="L504" s="199"/>
    </row>
    <row r="505" spans="1:12" hidden="1" x14ac:dyDescent="0.35">
      <c r="A505" s="23">
        <v>22020308</v>
      </c>
      <c r="B505" s="437" t="s">
        <v>2893</v>
      </c>
      <c r="C505" s="23">
        <v>70133</v>
      </c>
      <c r="D505" s="24">
        <v>0</v>
      </c>
      <c r="E505" s="25">
        <v>2101</v>
      </c>
      <c r="F505" s="23">
        <v>10721300</v>
      </c>
      <c r="G505" s="26" t="s">
        <v>242</v>
      </c>
      <c r="H505" s="27">
        <v>96600</v>
      </c>
      <c r="I505" s="215">
        <v>57500</v>
      </c>
      <c r="J505" s="27">
        <v>253400</v>
      </c>
      <c r="K505" s="27">
        <f t="shared" si="7"/>
        <v>350000</v>
      </c>
      <c r="L505" s="199"/>
    </row>
    <row r="506" spans="1:12" hidden="1" x14ac:dyDescent="0.35">
      <c r="A506" s="23">
        <v>22020308</v>
      </c>
      <c r="B506" s="437" t="s">
        <v>2893</v>
      </c>
      <c r="C506" s="23">
        <v>70131</v>
      </c>
      <c r="D506" s="24">
        <v>0</v>
      </c>
      <c r="E506" s="25">
        <v>2101</v>
      </c>
      <c r="F506" s="23">
        <v>10721300</v>
      </c>
      <c r="G506" s="26" t="s">
        <v>242</v>
      </c>
      <c r="H506" s="67">
        <v>84084</v>
      </c>
      <c r="I506" s="224">
        <v>0</v>
      </c>
      <c r="J506" s="68">
        <v>215916</v>
      </c>
      <c r="K506" s="67">
        <f t="shared" si="7"/>
        <v>300000</v>
      </c>
      <c r="L506" s="199"/>
    </row>
    <row r="507" spans="1:12" hidden="1" x14ac:dyDescent="0.35">
      <c r="A507" s="23">
        <v>22020308</v>
      </c>
      <c r="B507" s="437" t="s">
        <v>2893</v>
      </c>
      <c r="C507" s="23">
        <v>70131</v>
      </c>
      <c r="D507" s="24">
        <v>0</v>
      </c>
      <c r="E507" s="25">
        <v>2101</v>
      </c>
      <c r="F507" s="23">
        <v>10721300</v>
      </c>
      <c r="G507" s="26" t="s">
        <v>242</v>
      </c>
      <c r="H507" s="101">
        <v>54000</v>
      </c>
      <c r="I507" s="255"/>
      <c r="J507" s="102"/>
      <c r="K507" s="101">
        <f t="shared" si="7"/>
        <v>54000</v>
      </c>
      <c r="L507" s="199"/>
    </row>
    <row r="508" spans="1:12" x14ac:dyDescent="0.35">
      <c r="A508" s="54">
        <v>22020308</v>
      </c>
      <c r="B508" s="437" t="s">
        <v>2893</v>
      </c>
      <c r="C508" s="54">
        <v>70133</v>
      </c>
      <c r="D508" s="55">
        <v>0</v>
      </c>
      <c r="E508" s="56">
        <v>2101</v>
      </c>
      <c r="F508" s="54">
        <v>10721300</v>
      </c>
      <c r="G508" s="57" t="s">
        <v>242</v>
      </c>
      <c r="H508" s="58">
        <v>668250</v>
      </c>
      <c r="I508" s="221">
        <v>100000</v>
      </c>
      <c r="J508" s="87"/>
      <c r="K508" s="58">
        <f t="shared" si="7"/>
        <v>668250</v>
      </c>
      <c r="L508" s="204" t="s">
        <v>2557</v>
      </c>
    </row>
    <row r="509" spans="1:12" hidden="1" x14ac:dyDescent="0.35">
      <c r="A509" s="23">
        <v>22020308</v>
      </c>
      <c r="B509" s="437" t="s">
        <v>2893</v>
      </c>
      <c r="C509" s="23">
        <v>70133</v>
      </c>
      <c r="D509" s="24">
        <v>0</v>
      </c>
      <c r="E509" s="25">
        <v>2101</v>
      </c>
      <c r="F509" s="23">
        <v>10721300</v>
      </c>
      <c r="G509" s="26" t="s">
        <v>242</v>
      </c>
      <c r="H509" s="101"/>
      <c r="I509" s="255"/>
      <c r="J509" s="106"/>
      <c r="K509" s="101">
        <f t="shared" si="7"/>
        <v>0</v>
      </c>
      <c r="L509" s="199"/>
    </row>
    <row r="510" spans="1:12" hidden="1" x14ac:dyDescent="0.35">
      <c r="A510" s="23">
        <v>22020307</v>
      </c>
      <c r="B510" s="437" t="s">
        <v>2893</v>
      </c>
      <c r="C510" s="23">
        <v>70133</v>
      </c>
      <c r="D510" s="24">
        <v>0</v>
      </c>
      <c r="E510" s="25">
        <v>2101</v>
      </c>
      <c r="F510" s="23">
        <v>10721300</v>
      </c>
      <c r="G510" s="26" t="s">
        <v>155</v>
      </c>
      <c r="H510" s="67">
        <v>2753394</v>
      </c>
      <c r="I510" s="224">
        <v>350000</v>
      </c>
      <c r="J510" s="67"/>
      <c r="K510" s="67">
        <f t="shared" si="7"/>
        <v>2753394</v>
      </c>
      <c r="L510" s="199"/>
    </row>
    <row r="511" spans="1:12" hidden="1" x14ac:dyDescent="0.35">
      <c r="A511" s="23">
        <v>22020307</v>
      </c>
      <c r="B511" s="437" t="s">
        <v>2893</v>
      </c>
      <c r="C511" s="23">
        <v>70131</v>
      </c>
      <c r="D511" s="24">
        <v>0</v>
      </c>
      <c r="E511" s="25">
        <v>2101</v>
      </c>
      <c r="F511" s="23">
        <v>10721300</v>
      </c>
      <c r="G511" s="26" t="s">
        <v>155</v>
      </c>
      <c r="H511" s="67">
        <v>420000</v>
      </c>
      <c r="I511" s="224">
        <v>0</v>
      </c>
      <c r="J511" s="67">
        <v>80000</v>
      </c>
      <c r="K511" s="67">
        <f t="shared" si="7"/>
        <v>500000</v>
      </c>
      <c r="L511" s="199"/>
    </row>
    <row r="512" spans="1:12" hidden="1" x14ac:dyDescent="0.35">
      <c r="A512" s="23">
        <v>22020307</v>
      </c>
      <c r="B512" s="437" t="s">
        <v>2893</v>
      </c>
      <c r="C512" s="23">
        <v>70133</v>
      </c>
      <c r="D512" s="24">
        <v>0</v>
      </c>
      <c r="E512" s="25">
        <v>2101</v>
      </c>
      <c r="F512" s="23">
        <v>10721300</v>
      </c>
      <c r="G512" s="26" t="s">
        <v>155</v>
      </c>
      <c r="H512" s="101">
        <v>15606780</v>
      </c>
      <c r="I512" s="255">
        <v>1057550</v>
      </c>
      <c r="J512" s="101"/>
      <c r="K512" s="101">
        <f t="shared" si="7"/>
        <v>15606780</v>
      </c>
      <c r="L512" s="200"/>
    </row>
    <row r="513" spans="1:12" hidden="1" x14ac:dyDescent="0.35">
      <c r="A513" s="23">
        <v>22020307</v>
      </c>
      <c r="B513" s="437" t="s">
        <v>2893</v>
      </c>
      <c r="C513" s="23">
        <v>70131</v>
      </c>
      <c r="D513" s="24">
        <v>0</v>
      </c>
      <c r="E513" s="25">
        <v>2101</v>
      </c>
      <c r="F513" s="23">
        <v>10721300</v>
      </c>
      <c r="G513" s="26" t="s">
        <v>155</v>
      </c>
      <c r="H513" s="101">
        <v>320775</v>
      </c>
      <c r="I513" s="255">
        <v>48000</v>
      </c>
      <c r="J513" s="101"/>
      <c r="K513" s="101">
        <f t="shared" si="7"/>
        <v>320775</v>
      </c>
      <c r="L513" s="199"/>
    </row>
    <row r="514" spans="1:12" hidden="1" x14ac:dyDescent="0.35">
      <c r="A514" s="23">
        <v>22020307</v>
      </c>
      <c r="B514" s="437" t="s">
        <v>2893</v>
      </c>
      <c r="C514" s="23">
        <v>70131</v>
      </c>
      <c r="D514" s="24">
        <v>0</v>
      </c>
      <c r="E514" s="25">
        <v>2101</v>
      </c>
      <c r="F514" s="23">
        <v>10721300</v>
      </c>
      <c r="G514" s="26" t="s">
        <v>155</v>
      </c>
      <c r="H514" s="41">
        <v>50000000</v>
      </c>
      <c r="I514" s="220">
        <v>96200</v>
      </c>
      <c r="J514" s="41">
        <v>-30000000</v>
      </c>
      <c r="K514" s="27">
        <f t="shared" si="7"/>
        <v>20000000</v>
      </c>
      <c r="L514" s="199"/>
    </row>
    <row r="515" spans="1:12" ht="51" x14ac:dyDescent="0.35">
      <c r="A515" s="78">
        <v>22020307</v>
      </c>
      <c r="B515" s="437" t="s">
        <v>2893</v>
      </c>
      <c r="C515" s="78">
        <v>70133</v>
      </c>
      <c r="D515" s="137">
        <v>0</v>
      </c>
      <c r="E515" s="78">
        <v>2101</v>
      </c>
      <c r="F515" s="78">
        <v>10721300</v>
      </c>
      <c r="G515" s="91" t="s">
        <v>955</v>
      </c>
      <c r="H515" s="130">
        <v>93767</v>
      </c>
      <c r="I515" s="262">
        <v>0</v>
      </c>
      <c r="J515" s="130"/>
      <c r="K515" s="130">
        <f t="shared" ref="K515:K578" si="8">SUM(H515,J515)</f>
        <v>93767</v>
      </c>
      <c r="L515" s="210" t="s">
        <v>2556</v>
      </c>
    </row>
    <row r="516" spans="1:12" x14ac:dyDescent="0.35">
      <c r="A516" s="54">
        <v>22020307</v>
      </c>
      <c r="B516" s="437" t="s">
        <v>2893</v>
      </c>
      <c r="C516" s="54">
        <v>70133</v>
      </c>
      <c r="D516" s="55">
        <v>0</v>
      </c>
      <c r="E516" s="56">
        <v>2101</v>
      </c>
      <c r="F516" s="54">
        <v>10721300</v>
      </c>
      <c r="G516" s="57" t="s">
        <v>155</v>
      </c>
      <c r="H516" s="58">
        <v>131172062.7</v>
      </c>
      <c r="I516" s="221">
        <v>32842695.149999999</v>
      </c>
      <c r="J516" s="58"/>
      <c r="K516" s="58">
        <f t="shared" si="8"/>
        <v>131172062.7</v>
      </c>
      <c r="L516" s="204" t="s">
        <v>2557</v>
      </c>
    </row>
    <row r="517" spans="1:12" x14ac:dyDescent="0.35">
      <c r="A517" s="54">
        <v>22020307</v>
      </c>
      <c r="B517" s="437" t="s">
        <v>2893</v>
      </c>
      <c r="C517" s="54">
        <v>70131</v>
      </c>
      <c r="D517" s="55">
        <v>0</v>
      </c>
      <c r="E517" s="56">
        <v>2101</v>
      </c>
      <c r="F517" s="54">
        <v>10721300</v>
      </c>
      <c r="G517" s="57" t="s">
        <v>155</v>
      </c>
      <c r="H517" s="117">
        <v>1163400</v>
      </c>
      <c r="I517" s="263"/>
      <c r="J517" s="117"/>
      <c r="K517" s="117">
        <f t="shared" si="8"/>
        <v>1163400</v>
      </c>
      <c r="L517" s="204" t="s">
        <v>2558</v>
      </c>
    </row>
    <row r="518" spans="1:12" hidden="1" x14ac:dyDescent="0.35">
      <c r="A518" s="23">
        <v>22020307</v>
      </c>
      <c r="B518" s="437" t="s">
        <v>2893</v>
      </c>
      <c r="C518" s="23">
        <v>70131</v>
      </c>
      <c r="D518" s="24">
        <v>0</v>
      </c>
      <c r="E518" s="25">
        <v>2101</v>
      </c>
      <c r="F518" s="23">
        <v>10721300</v>
      </c>
      <c r="G518" s="26" t="s">
        <v>155</v>
      </c>
      <c r="H518" s="101">
        <v>50000</v>
      </c>
      <c r="I518" s="255">
        <v>0</v>
      </c>
      <c r="J518" s="106"/>
      <c r="K518" s="101">
        <f t="shared" si="8"/>
        <v>50000</v>
      </c>
      <c r="L518" s="199"/>
    </row>
    <row r="519" spans="1:12" hidden="1" x14ac:dyDescent="0.35">
      <c r="A519" s="23">
        <v>22020307</v>
      </c>
      <c r="B519" s="437" t="s">
        <v>2893</v>
      </c>
      <c r="C519" s="23">
        <v>70133</v>
      </c>
      <c r="D519" s="24">
        <v>0</v>
      </c>
      <c r="E519" s="23">
        <v>2101</v>
      </c>
      <c r="F519" s="23">
        <v>10721300</v>
      </c>
      <c r="G519" s="26" t="s">
        <v>155</v>
      </c>
      <c r="H519" s="101">
        <v>500000</v>
      </c>
      <c r="I519" s="255">
        <v>0</v>
      </c>
      <c r="J519" s="106"/>
      <c r="K519" s="101">
        <f t="shared" si="8"/>
        <v>500000</v>
      </c>
      <c r="L519" s="199"/>
    </row>
    <row r="520" spans="1:12" hidden="1" x14ac:dyDescent="0.35">
      <c r="A520" s="23">
        <v>22020306</v>
      </c>
      <c r="B520" s="437" t="s">
        <v>2893</v>
      </c>
      <c r="C520" s="23">
        <v>70133</v>
      </c>
      <c r="D520" s="24">
        <v>0</v>
      </c>
      <c r="E520" s="25">
        <v>2101</v>
      </c>
      <c r="F520" s="23">
        <v>10721300</v>
      </c>
      <c r="G520" s="26" t="s">
        <v>154</v>
      </c>
      <c r="H520" s="67">
        <v>7360185</v>
      </c>
      <c r="I520" s="224">
        <v>2619850</v>
      </c>
      <c r="J520" s="67"/>
      <c r="K520" s="67">
        <f t="shared" si="8"/>
        <v>7360185</v>
      </c>
      <c r="L520" s="199"/>
    </row>
    <row r="521" spans="1:12" hidden="1" x14ac:dyDescent="0.35">
      <c r="A521" s="23">
        <v>22020306</v>
      </c>
      <c r="B521" s="437" t="s">
        <v>2893</v>
      </c>
      <c r="C521" s="23">
        <v>70133</v>
      </c>
      <c r="D521" s="24">
        <v>0</v>
      </c>
      <c r="E521" s="25">
        <v>2101</v>
      </c>
      <c r="F521" s="23">
        <v>10721300</v>
      </c>
      <c r="G521" s="28" t="s">
        <v>154</v>
      </c>
      <c r="H521" s="29">
        <v>197400</v>
      </c>
      <c r="I521" s="217">
        <v>3000</v>
      </c>
      <c r="J521" s="29">
        <v>302600</v>
      </c>
      <c r="K521" s="29">
        <f t="shared" si="8"/>
        <v>500000</v>
      </c>
      <c r="L521" s="199"/>
    </row>
    <row r="522" spans="1:12" hidden="1" x14ac:dyDescent="0.35">
      <c r="A522" s="34">
        <v>22020306</v>
      </c>
      <c r="B522" s="437" t="s">
        <v>2893</v>
      </c>
      <c r="C522" s="34">
        <v>70131</v>
      </c>
      <c r="D522" s="35">
        <v>0</v>
      </c>
      <c r="E522" s="36">
        <v>2101</v>
      </c>
      <c r="F522" s="34">
        <v>10721300</v>
      </c>
      <c r="G522" s="37" t="s">
        <v>154</v>
      </c>
      <c r="H522" s="70">
        <v>2400000</v>
      </c>
      <c r="I522" s="223">
        <v>0</v>
      </c>
      <c r="J522" s="94"/>
      <c r="K522" s="70">
        <f t="shared" si="8"/>
        <v>2400000</v>
      </c>
      <c r="L522" s="198"/>
    </row>
    <row r="523" spans="1:12" hidden="1" x14ac:dyDescent="0.35">
      <c r="A523" s="23">
        <v>22020306</v>
      </c>
      <c r="B523" s="437" t="s">
        <v>2893</v>
      </c>
      <c r="C523" s="23">
        <v>70133</v>
      </c>
      <c r="D523" s="24">
        <v>0</v>
      </c>
      <c r="E523" s="25">
        <v>2101</v>
      </c>
      <c r="F523" s="23">
        <v>10721300</v>
      </c>
      <c r="G523" s="26" t="s">
        <v>154</v>
      </c>
      <c r="H523" s="27">
        <v>3015600</v>
      </c>
      <c r="I523" s="215">
        <v>85000</v>
      </c>
      <c r="J523" s="27">
        <v>1984400</v>
      </c>
      <c r="K523" s="27">
        <f t="shared" si="8"/>
        <v>5000000</v>
      </c>
      <c r="L523" s="199"/>
    </row>
    <row r="524" spans="1:12" hidden="1" x14ac:dyDescent="0.35">
      <c r="A524" s="23">
        <v>22020306</v>
      </c>
      <c r="B524" s="437" t="s">
        <v>2893</v>
      </c>
      <c r="C524" s="23">
        <v>70133</v>
      </c>
      <c r="D524" s="24">
        <v>0</v>
      </c>
      <c r="E524" s="25">
        <v>2101</v>
      </c>
      <c r="F524" s="23">
        <v>10721300</v>
      </c>
      <c r="G524" s="26" t="s">
        <v>154</v>
      </c>
      <c r="H524" s="101">
        <v>6723240.2999999998</v>
      </c>
      <c r="I524" s="255">
        <v>96024375</v>
      </c>
      <c r="J524" s="101"/>
      <c r="K524" s="101">
        <f t="shared" si="8"/>
        <v>6723240.2999999998</v>
      </c>
      <c r="L524" s="200"/>
    </row>
    <row r="525" spans="1:12" hidden="1" x14ac:dyDescent="0.35">
      <c r="A525" s="23">
        <v>22020306</v>
      </c>
      <c r="B525" s="437" t="s">
        <v>2893</v>
      </c>
      <c r="C525" s="23">
        <v>70133</v>
      </c>
      <c r="D525" s="24">
        <v>0</v>
      </c>
      <c r="E525" s="25">
        <v>2101</v>
      </c>
      <c r="F525" s="23">
        <v>10721300</v>
      </c>
      <c r="G525" s="26" t="s">
        <v>154</v>
      </c>
      <c r="H525" s="101">
        <v>80000000</v>
      </c>
      <c r="I525" s="255">
        <v>159067666</v>
      </c>
      <c r="J525" s="106">
        <v>15348030</v>
      </c>
      <c r="K525" s="101">
        <f t="shared" si="8"/>
        <v>95348030</v>
      </c>
      <c r="L525" s="199"/>
    </row>
    <row r="526" spans="1:12" hidden="1" x14ac:dyDescent="0.35">
      <c r="A526" s="23">
        <v>22020306</v>
      </c>
      <c r="B526" s="437" t="s">
        <v>2893</v>
      </c>
      <c r="C526" s="23">
        <v>70131</v>
      </c>
      <c r="D526" s="24">
        <v>0</v>
      </c>
      <c r="E526" s="25">
        <v>2101</v>
      </c>
      <c r="F526" s="23">
        <v>10721300</v>
      </c>
      <c r="G526" s="26" t="s">
        <v>154</v>
      </c>
      <c r="H526" s="101">
        <v>400000</v>
      </c>
      <c r="I526" s="255">
        <v>0</v>
      </c>
      <c r="J526" s="102"/>
      <c r="K526" s="101">
        <f t="shared" si="8"/>
        <v>400000</v>
      </c>
      <c r="L526" s="199"/>
    </row>
    <row r="527" spans="1:12" x14ac:dyDescent="0.35">
      <c r="A527" s="54">
        <v>22020306</v>
      </c>
      <c r="B527" s="437" t="s">
        <v>2893</v>
      </c>
      <c r="C527" s="54">
        <v>70133</v>
      </c>
      <c r="D527" s="55">
        <v>0</v>
      </c>
      <c r="E527" s="54">
        <v>2101</v>
      </c>
      <c r="F527" s="54">
        <v>10721300</v>
      </c>
      <c r="G527" s="57" t="s">
        <v>154</v>
      </c>
      <c r="H527" s="117">
        <v>1768200</v>
      </c>
      <c r="I527" s="263">
        <v>319500</v>
      </c>
      <c r="J527" s="117"/>
      <c r="K527" s="117">
        <f t="shared" si="8"/>
        <v>1768200</v>
      </c>
      <c r="L527" s="204" t="s">
        <v>2556</v>
      </c>
    </row>
    <row r="528" spans="1:12" x14ac:dyDescent="0.35">
      <c r="A528" s="54">
        <v>22020306</v>
      </c>
      <c r="B528" s="437" t="s">
        <v>2893</v>
      </c>
      <c r="C528" s="54">
        <v>70133</v>
      </c>
      <c r="D528" s="55">
        <v>0</v>
      </c>
      <c r="E528" s="56">
        <v>2101</v>
      </c>
      <c r="F528" s="54">
        <v>10721300</v>
      </c>
      <c r="G528" s="57" t="s">
        <v>154</v>
      </c>
      <c r="H528" s="58">
        <v>540750</v>
      </c>
      <c r="I528" s="221">
        <v>550000</v>
      </c>
      <c r="J528" s="58">
        <v>4000000</v>
      </c>
      <c r="K528" s="58">
        <f t="shared" si="8"/>
        <v>4540750</v>
      </c>
      <c r="L528" s="204" t="s">
        <v>2557</v>
      </c>
    </row>
    <row r="529" spans="1:12" x14ac:dyDescent="0.35">
      <c r="A529" s="54">
        <v>22020306</v>
      </c>
      <c r="B529" s="437" t="s">
        <v>2893</v>
      </c>
      <c r="C529" s="54">
        <v>70131</v>
      </c>
      <c r="D529" s="55">
        <v>0</v>
      </c>
      <c r="E529" s="56">
        <v>2101</v>
      </c>
      <c r="F529" s="54">
        <v>10721300</v>
      </c>
      <c r="G529" s="57" t="s">
        <v>154</v>
      </c>
      <c r="H529" s="117">
        <v>990000</v>
      </c>
      <c r="I529" s="263"/>
      <c r="J529" s="118"/>
      <c r="K529" s="117">
        <f t="shared" si="8"/>
        <v>990000</v>
      </c>
      <c r="L529" s="204" t="s">
        <v>2558</v>
      </c>
    </row>
    <row r="530" spans="1:12" hidden="1" x14ac:dyDescent="0.35">
      <c r="A530" s="23">
        <v>22020306</v>
      </c>
      <c r="B530" s="437" t="s">
        <v>2893</v>
      </c>
      <c r="C530" s="23">
        <v>70133</v>
      </c>
      <c r="D530" s="24">
        <v>0</v>
      </c>
      <c r="E530" s="25">
        <v>2101</v>
      </c>
      <c r="F530" s="23">
        <v>10721300</v>
      </c>
      <c r="G530" s="26" t="s">
        <v>154</v>
      </c>
      <c r="H530" s="101">
        <v>1000000</v>
      </c>
      <c r="I530" s="255">
        <v>0</v>
      </c>
      <c r="J530" s="106"/>
      <c r="K530" s="101">
        <f t="shared" si="8"/>
        <v>1000000</v>
      </c>
      <c r="L530" s="199"/>
    </row>
    <row r="531" spans="1:12" hidden="1" x14ac:dyDescent="0.35">
      <c r="A531" s="23">
        <v>22020306</v>
      </c>
      <c r="B531" s="437" t="s">
        <v>2893</v>
      </c>
      <c r="C531" s="23">
        <v>70131</v>
      </c>
      <c r="D531" s="24">
        <v>0</v>
      </c>
      <c r="E531" s="25">
        <v>2101</v>
      </c>
      <c r="F531" s="23">
        <v>10721300</v>
      </c>
      <c r="G531" s="26" t="s">
        <v>154</v>
      </c>
      <c r="H531" s="101">
        <v>500000</v>
      </c>
      <c r="I531" s="255">
        <v>22500</v>
      </c>
      <c r="J531" s="106">
        <v>100000</v>
      </c>
      <c r="K531" s="101">
        <f t="shared" si="8"/>
        <v>600000</v>
      </c>
      <c r="L531" s="199"/>
    </row>
    <row r="532" spans="1:12" hidden="1" x14ac:dyDescent="0.35">
      <c r="A532" s="23">
        <v>22020305</v>
      </c>
      <c r="B532" s="437" t="s">
        <v>2893</v>
      </c>
      <c r="C532" s="23">
        <v>70131</v>
      </c>
      <c r="D532" s="24">
        <v>0</v>
      </c>
      <c r="E532" s="25">
        <v>2101</v>
      </c>
      <c r="F532" s="23">
        <v>10721300</v>
      </c>
      <c r="G532" s="26" t="s">
        <v>153</v>
      </c>
      <c r="H532" s="67">
        <v>199500</v>
      </c>
      <c r="I532" s="224">
        <v>150000</v>
      </c>
      <c r="J532" s="67">
        <v>210000</v>
      </c>
      <c r="K532" s="67">
        <f t="shared" si="8"/>
        <v>409500</v>
      </c>
      <c r="L532" s="199"/>
    </row>
    <row r="533" spans="1:12" ht="51" hidden="1" x14ac:dyDescent="0.35">
      <c r="A533" s="23">
        <v>22020305</v>
      </c>
      <c r="B533" s="437" t="s">
        <v>2893</v>
      </c>
      <c r="C533" s="23">
        <v>70131</v>
      </c>
      <c r="D533" s="24">
        <v>0</v>
      </c>
      <c r="E533" s="25">
        <v>2101</v>
      </c>
      <c r="F533" s="23">
        <v>10721300</v>
      </c>
      <c r="G533" s="47" t="s">
        <v>477</v>
      </c>
      <c r="H533" s="67">
        <v>60000</v>
      </c>
      <c r="I533" s="224"/>
      <c r="J533" s="68">
        <v>3475000</v>
      </c>
      <c r="K533" s="67">
        <f t="shared" si="8"/>
        <v>3535000</v>
      </c>
      <c r="L533" s="199"/>
    </row>
    <row r="534" spans="1:12" ht="76.5" hidden="1" x14ac:dyDescent="0.35">
      <c r="A534" s="23">
        <v>22020305</v>
      </c>
      <c r="B534" s="437" t="s">
        <v>2893</v>
      </c>
      <c r="C534" s="23">
        <v>70131</v>
      </c>
      <c r="D534" s="24">
        <v>0</v>
      </c>
      <c r="E534" s="25">
        <v>2101</v>
      </c>
      <c r="F534" s="23">
        <v>10721300</v>
      </c>
      <c r="G534" s="47" t="s">
        <v>478</v>
      </c>
      <c r="H534" s="67">
        <v>1500000</v>
      </c>
      <c r="I534" s="224"/>
      <c r="J534" s="339">
        <v>-500000</v>
      </c>
      <c r="K534" s="67">
        <f t="shared" si="8"/>
        <v>1000000</v>
      </c>
      <c r="L534" s="199"/>
    </row>
    <row r="535" spans="1:12" ht="76.5" hidden="1" x14ac:dyDescent="0.35">
      <c r="A535" s="23">
        <v>22020305</v>
      </c>
      <c r="B535" s="437" t="s">
        <v>2893</v>
      </c>
      <c r="C535" s="23">
        <v>70131</v>
      </c>
      <c r="D535" s="24">
        <v>0</v>
      </c>
      <c r="E535" s="25">
        <v>2101</v>
      </c>
      <c r="F535" s="23">
        <v>10721300</v>
      </c>
      <c r="G535" s="47" t="s">
        <v>479</v>
      </c>
      <c r="H535" s="67">
        <v>3000000</v>
      </c>
      <c r="I535" s="224"/>
      <c r="J535" s="312">
        <v>-2000000</v>
      </c>
      <c r="K535" s="67">
        <f t="shared" si="8"/>
        <v>1000000</v>
      </c>
      <c r="L535" s="199"/>
    </row>
    <row r="536" spans="1:12" hidden="1" x14ac:dyDescent="0.35">
      <c r="A536" s="23">
        <v>22020305</v>
      </c>
      <c r="B536" s="437" t="s">
        <v>2893</v>
      </c>
      <c r="C536" s="23">
        <v>70131</v>
      </c>
      <c r="D536" s="24">
        <v>0</v>
      </c>
      <c r="E536" s="25">
        <v>2101</v>
      </c>
      <c r="F536" s="23">
        <v>10721300</v>
      </c>
      <c r="G536" s="26" t="s">
        <v>480</v>
      </c>
      <c r="H536" s="68">
        <v>3600000</v>
      </c>
      <c r="I536" s="226"/>
      <c r="J536" s="312">
        <v>-2000000</v>
      </c>
      <c r="K536" s="67">
        <f t="shared" si="8"/>
        <v>1600000</v>
      </c>
      <c r="L536" s="199"/>
    </row>
    <row r="537" spans="1:12" ht="76.5" hidden="1" x14ac:dyDescent="0.35">
      <c r="A537" s="23">
        <v>22020305</v>
      </c>
      <c r="B537" s="437" t="s">
        <v>2893</v>
      </c>
      <c r="C537" s="23">
        <v>70131</v>
      </c>
      <c r="D537" s="24">
        <v>0</v>
      </c>
      <c r="E537" s="25">
        <v>2101</v>
      </c>
      <c r="F537" s="23">
        <v>10721300</v>
      </c>
      <c r="G537" s="47" t="s">
        <v>481</v>
      </c>
      <c r="H537" s="68">
        <v>3000000</v>
      </c>
      <c r="I537" s="226"/>
      <c r="J537" s="312">
        <v>-2000000</v>
      </c>
      <c r="K537" s="67">
        <f t="shared" si="8"/>
        <v>1000000</v>
      </c>
      <c r="L537" s="199"/>
    </row>
    <row r="538" spans="1:12" ht="51" hidden="1" x14ac:dyDescent="0.35">
      <c r="A538" s="23">
        <v>22020305</v>
      </c>
      <c r="B538" s="437" t="s">
        <v>2893</v>
      </c>
      <c r="C538" s="23">
        <v>70131</v>
      </c>
      <c r="D538" s="24" t="s">
        <v>192</v>
      </c>
      <c r="E538" s="25" t="s">
        <v>193</v>
      </c>
      <c r="F538" s="23">
        <v>10721300</v>
      </c>
      <c r="G538" s="47" t="s">
        <v>543</v>
      </c>
      <c r="H538" s="68"/>
      <c r="I538" s="226"/>
      <c r="J538" s="68"/>
      <c r="K538" s="67">
        <f t="shared" si="8"/>
        <v>0</v>
      </c>
      <c r="L538" s="199"/>
    </row>
    <row r="539" spans="1:12" hidden="1" x14ac:dyDescent="0.35">
      <c r="A539" s="23">
        <v>22020305</v>
      </c>
      <c r="B539" s="437" t="s">
        <v>2893</v>
      </c>
      <c r="C539" s="23">
        <v>70131</v>
      </c>
      <c r="D539" s="24">
        <v>0</v>
      </c>
      <c r="E539" s="25">
        <v>2101</v>
      </c>
      <c r="F539" s="23">
        <v>10721300</v>
      </c>
      <c r="G539" s="26" t="s">
        <v>548</v>
      </c>
      <c r="H539" s="67" t="s">
        <v>20</v>
      </c>
      <c r="I539" s="224"/>
      <c r="J539" s="68">
        <v>4000000</v>
      </c>
      <c r="K539" s="67">
        <f t="shared" si="8"/>
        <v>4000000</v>
      </c>
      <c r="L539" s="199"/>
    </row>
    <row r="540" spans="1:12" hidden="1" x14ac:dyDescent="0.35">
      <c r="A540" s="23">
        <v>22020305</v>
      </c>
      <c r="B540" s="437" t="s">
        <v>2893</v>
      </c>
      <c r="C540" s="23">
        <v>70133</v>
      </c>
      <c r="D540" s="24">
        <v>0</v>
      </c>
      <c r="E540" s="25">
        <v>2101</v>
      </c>
      <c r="F540" s="23">
        <v>10721300</v>
      </c>
      <c r="G540" s="26" t="s">
        <v>153</v>
      </c>
      <c r="H540" s="67">
        <v>12132110</v>
      </c>
      <c r="I540" s="224">
        <v>4410000</v>
      </c>
      <c r="J540" s="67"/>
      <c r="K540" s="67">
        <f t="shared" si="8"/>
        <v>12132110</v>
      </c>
      <c r="L540" s="199"/>
    </row>
    <row r="541" spans="1:12" hidden="1" x14ac:dyDescent="0.35">
      <c r="A541" s="23">
        <v>22020305</v>
      </c>
      <c r="B541" s="437" t="s">
        <v>2893</v>
      </c>
      <c r="C541" s="23">
        <v>70133</v>
      </c>
      <c r="D541" s="24">
        <v>0</v>
      </c>
      <c r="E541" s="25">
        <v>2101</v>
      </c>
      <c r="F541" s="23">
        <v>10721300</v>
      </c>
      <c r="G541" s="26" t="s">
        <v>153</v>
      </c>
      <c r="H541" s="27">
        <v>73500</v>
      </c>
      <c r="I541" s="215">
        <v>196300</v>
      </c>
      <c r="J541" s="27">
        <v>426500</v>
      </c>
      <c r="K541" s="27">
        <f t="shared" si="8"/>
        <v>500000</v>
      </c>
      <c r="L541" s="199"/>
    </row>
    <row r="542" spans="1:12" hidden="1" x14ac:dyDescent="0.35">
      <c r="A542" s="23">
        <v>22020305</v>
      </c>
      <c r="B542" s="437" t="s">
        <v>2893</v>
      </c>
      <c r="C542" s="23">
        <v>70131</v>
      </c>
      <c r="D542" s="24">
        <v>0</v>
      </c>
      <c r="E542" s="25">
        <v>2101</v>
      </c>
      <c r="F542" s="23">
        <v>10721300</v>
      </c>
      <c r="G542" s="26" t="s">
        <v>153</v>
      </c>
      <c r="H542" s="67">
        <v>7056000</v>
      </c>
      <c r="I542" s="224">
        <v>685000</v>
      </c>
      <c r="J542" s="67"/>
      <c r="K542" s="67">
        <f t="shared" si="8"/>
        <v>7056000</v>
      </c>
      <c r="L542" s="199"/>
    </row>
    <row r="543" spans="1:12" hidden="1" x14ac:dyDescent="0.35">
      <c r="A543" s="23">
        <v>22020305</v>
      </c>
      <c r="B543" s="437" t="s">
        <v>2893</v>
      </c>
      <c r="C543" s="23">
        <v>70133</v>
      </c>
      <c r="D543" s="24">
        <v>0</v>
      </c>
      <c r="E543" s="25">
        <v>2101</v>
      </c>
      <c r="F543" s="23">
        <v>10721300</v>
      </c>
      <c r="G543" s="26" t="s">
        <v>153</v>
      </c>
      <c r="H543" s="27">
        <v>6142500</v>
      </c>
      <c r="I543" s="215">
        <v>220000</v>
      </c>
      <c r="J543" s="27">
        <v>8857500</v>
      </c>
      <c r="K543" s="27">
        <f t="shared" si="8"/>
        <v>15000000</v>
      </c>
      <c r="L543" s="199"/>
    </row>
    <row r="544" spans="1:12" hidden="1" x14ac:dyDescent="0.35">
      <c r="A544" s="23">
        <v>22020305</v>
      </c>
      <c r="B544" s="437" t="s">
        <v>2893</v>
      </c>
      <c r="C544" s="23">
        <v>70133</v>
      </c>
      <c r="D544" s="24">
        <v>0</v>
      </c>
      <c r="E544" s="25">
        <v>2101</v>
      </c>
      <c r="F544" s="23">
        <v>10721300</v>
      </c>
      <c r="G544" s="26" t="s">
        <v>153</v>
      </c>
      <c r="H544" s="101">
        <v>26922000</v>
      </c>
      <c r="I544" s="255">
        <v>26589650</v>
      </c>
      <c r="J544" s="101"/>
      <c r="K544" s="101">
        <f t="shared" si="8"/>
        <v>26922000</v>
      </c>
      <c r="L544" s="200"/>
    </row>
    <row r="545" spans="1:12" hidden="1" x14ac:dyDescent="0.35">
      <c r="A545" s="23">
        <v>22020305</v>
      </c>
      <c r="B545" s="437" t="s">
        <v>2893</v>
      </c>
      <c r="C545" s="23">
        <v>70133</v>
      </c>
      <c r="D545" s="24">
        <v>0</v>
      </c>
      <c r="E545" s="25">
        <v>2101</v>
      </c>
      <c r="F545" s="23">
        <v>10721300</v>
      </c>
      <c r="G545" s="26" t="s">
        <v>153</v>
      </c>
      <c r="H545" s="101">
        <v>500000</v>
      </c>
      <c r="I545" s="255">
        <v>270000</v>
      </c>
      <c r="J545" s="106">
        <v>500000</v>
      </c>
      <c r="K545" s="101">
        <f t="shared" si="8"/>
        <v>1000000</v>
      </c>
      <c r="L545" s="199"/>
    </row>
    <row r="546" spans="1:12" hidden="1" x14ac:dyDescent="0.35">
      <c r="A546" s="23">
        <v>22020305</v>
      </c>
      <c r="B546" s="437" t="s">
        <v>2893</v>
      </c>
      <c r="C546" s="23">
        <v>70131</v>
      </c>
      <c r="D546" s="24">
        <v>0</v>
      </c>
      <c r="E546" s="25">
        <v>2101</v>
      </c>
      <c r="F546" s="23">
        <v>10721300</v>
      </c>
      <c r="G546" s="26" t="s">
        <v>153</v>
      </c>
      <c r="H546" s="101">
        <v>3795319.5</v>
      </c>
      <c r="I546" s="255">
        <v>1464100</v>
      </c>
      <c r="J546" s="101"/>
      <c r="K546" s="101">
        <f t="shared" si="8"/>
        <v>3795319.5</v>
      </c>
      <c r="L546" s="199"/>
    </row>
    <row r="547" spans="1:12" hidden="1" x14ac:dyDescent="0.35">
      <c r="A547" s="23">
        <v>22020305</v>
      </c>
      <c r="B547" s="437" t="s">
        <v>2893</v>
      </c>
      <c r="C547" s="23">
        <v>70133</v>
      </c>
      <c r="D547" s="24">
        <v>0</v>
      </c>
      <c r="E547" s="25">
        <v>2101</v>
      </c>
      <c r="F547" s="23">
        <v>10721300</v>
      </c>
      <c r="G547" s="26" t="s">
        <v>153</v>
      </c>
      <c r="H547" s="101">
        <v>9197580</v>
      </c>
      <c r="I547" s="255">
        <v>6000800</v>
      </c>
      <c r="J547" s="101"/>
      <c r="K547" s="101">
        <f t="shared" si="8"/>
        <v>9197580</v>
      </c>
      <c r="L547" s="200"/>
    </row>
    <row r="548" spans="1:12" x14ac:dyDescent="0.35">
      <c r="A548" s="54">
        <v>22020305</v>
      </c>
      <c r="B548" s="437" t="s">
        <v>2893</v>
      </c>
      <c r="C548" s="54">
        <v>70131</v>
      </c>
      <c r="D548" s="55">
        <v>0</v>
      </c>
      <c r="E548" s="56">
        <v>2101</v>
      </c>
      <c r="F548" s="54">
        <v>10721300</v>
      </c>
      <c r="G548" s="57" t="s">
        <v>153</v>
      </c>
      <c r="H548" s="58">
        <v>37800</v>
      </c>
      <c r="I548" s="221">
        <v>47000</v>
      </c>
      <c r="J548" s="58">
        <v>1300000</v>
      </c>
      <c r="K548" s="58">
        <f t="shared" si="8"/>
        <v>1337800</v>
      </c>
      <c r="L548" s="204" t="s">
        <v>2555</v>
      </c>
    </row>
    <row r="549" spans="1:12" x14ac:dyDescent="0.35">
      <c r="A549" s="54">
        <v>22020305</v>
      </c>
      <c r="B549" s="437" t="s">
        <v>2893</v>
      </c>
      <c r="C549" s="54">
        <v>70133</v>
      </c>
      <c r="D549" s="55">
        <v>0</v>
      </c>
      <c r="E549" s="54">
        <v>2101</v>
      </c>
      <c r="F549" s="54">
        <v>10721300</v>
      </c>
      <c r="G549" s="57" t="s">
        <v>153</v>
      </c>
      <c r="H549" s="117">
        <v>336000</v>
      </c>
      <c r="I549" s="263">
        <v>180000</v>
      </c>
      <c r="J549" s="117"/>
      <c r="K549" s="117">
        <f t="shared" si="8"/>
        <v>336000</v>
      </c>
      <c r="L549" s="204" t="s">
        <v>2556</v>
      </c>
    </row>
    <row r="550" spans="1:12" x14ac:dyDescent="0.35">
      <c r="A550" s="54">
        <v>22020305</v>
      </c>
      <c r="B550" s="437" t="s">
        <v>2893</v>
      </c>
      <c r="C550" s="54">
        <v>70133</v>
      </c>
      <c r="D550" s="55">
        <v>0</v>
      </c>
      <c r="E550" s="56">
        <v>2101</v>
      </c>
      <c r="F550" s="54">
        <v>10721300</v>
      </c>
      <c r="G550" s="57" t="s">
        <v>153</v>
      </c>
      <c r="H550" s="58">
        <v>2310000</v>
      </c>
      <c r="I550" s="221">
        <v>2264600</v>
      </c>
      <c r="J550" s="58">
        <v>8000000</v>
      </c>
      <c r="K550" s="58">
        <f t="shared" si="8"/>
        <v>10310000</v>
      </c>
      <c r="L550" s="204" t="s">
        <v>2557</v>
      </c>
    </row>
    <row r="551" spans="1:12" x14ac:dyDescent="0.35">
      <c r="A551" s="54">
        <v>22020305</v>
      </c>
      <c r="B551" s="437" t="s">
        <v>2893</v>
      </c>
      <c r="C551" s="54">
        <v>70131</v>
      </c>
      <c r="D551" s="55">
        <v>0</v>
      </c>
      <c r="E551" s="56">
        <v>2101</v>
      </c>
      <c r="F551" s="54">
        <v>10721300</v>
      </c>
      <c r="G551" s="57" t="s">
        <v>153</v>
      </c>
      <c r="H551" s="117">
        <v>706650</v>
      </c>
      <c r="I551" s="263"/>
      <c r="J551" s="117">
        <v>10000000</v>
      </c>
      <c r="K551" s="117">
        <f t="shared" si="8"/>
        <v>10706650</v>
      </c>
      <c r="L551" s="204" t="s">
        <v>2558</v>
      </c>
    </row>
    <row r="552" spans="1:12" hidden="1" x14ac:dyDescent="0.35">
      <c r="A552" s="23">
        <v>22020305</v>
      </c>
      <c r="B552" s="437" t="s">
        <v>2893</v>
      </c>
      <c r="C552" s="23">
        <v>70133</v>
      </c>
      <c r="D552" s="24">
        <v>0</v>
      </c>
      <c r="E552" s="25">
        <v>2101</v>
      </c>
      <c r="F552" s="23">
        <v>10721300</v>
      </c>
      <c r="G552" s="26" t="s">
        <v>153</v>
      </c>
      <c r="H552" s="101">
        <v>10692</v>
      </c>
      <c r="I552" s="255"/>
      <c r="J552" s="106"/>
      <c r="K552" s="101">
        <f t="shared" si="8"/>
        <v>10692</v>
      </c>
      <c r="L552" s="199"/>
    </row>
    <row r="553" spans="1:12" hidden="1" x14ac:dyDescent="0.35">
      <c r="A553" s="23">
        <v>22020305</v>
      </c>
      <c r="B553" s="437" t="s">
        <v>2893</v>
      </c>
      <c r="C553" s="23">
        <v>70133</v>
      </c>
      <c r="D553" s="24">
        <v>0</v>
      </c>
      <c r="E553" s="25">
        <v>2101</v>
      </c>
      <c r="F553" s="23">
        <v>10721300</v>
      </c>
      <c r="G553" s="26" t="s">
        <v>153</v>
      </c>
      <c r="H553" s="101">
        <v>3465000</v>
      </c>
      <c r="I553" s="255">
        <v>1870000</v>
      </c>
      <c r="J553" s="101"/>
      <c r="K553" s="101">
        <f t="shared" si="8"/>
        <v>3465000</v>
      </c>
      <c r="L553" s="199"/>
    </row>
    <row r="554" spans="1:12" hidden="1" x14ac:dyDescent="0.35">
      <c r="A554" s="34">
        <v>22020305</v>
      </c>
      <c r="B554" s="437" t="s">
        <v>2893</v>
      </c>
      <c r="C554" s="34">
        <v>70131</v>
      </c>
      <c r="D554" s="35">
        <v>0</v>
      </c>
      <c r="E554" s="36">
        <v>2101</v>
      </c>
      <c r="F554" s="34">
        <v>10721300</v>
      </c>
      <c r="G554" s="37" t="s">
        <v>153</v>
      </c>
      <c r="H554" s="99">
        <v>100000</v>
      </c>
      <c r="I554" s="254">
        <v>95000</v>
      </c>
      <c r="J554" s="114">
        <v>100000</v>
      </c>
      <c r="K554" s="99">
        <f t="shared" si="8"/>
        <v>200000</v>
      </c>
      <c r="L554" s="198"/>
    </row>
    <row r="555" spans="1:12" hidden="1" x14ac:dyDescent="0.35">
      <c r="A555" s="23">
        <v>22020305</v>
      </c>
      <c r="B555" s="437" t="s">
        <v>2893</v>
      </c>
      <c r="C555" s="23">
        <v>70133</v>
      </c>
      <c r="D555" s="24">
        <v>0</v>
      </c>
      <c r="E555" s="23">
        <v>2101</v>
      </c>
      <c r="F555" s="23">
        <v>10721300</v>
      </c>
      <c r="G555" s="26" t="s">
        <v>153</v>
      </c>
      <c r="H555" s="101">
        <v>100000</v>
      </c>
      <c r="I555" s="255">
        <v>21000</v>
      </c>
      <c r="J555" s="106"/>
      <c r="K555" s="101">
        <f t="shared" si="8"/>
        <v>100000</v>
      </c>
      <c r="L555" s="199"/>
    </row>
    <row r="556" spans="1:12" hidden="1" x14ac:dyDescent="0.35">
      <c r="A556" s="23">
        <v>22020304</v>
      </c>
      <c r="B556" s="437" t="s">
        <v>2893</v>
      </c>
      <c r="C556" s="23">
        <v>70131</v>
      </c>
      <c r="D556" s="24">
        <v>0</v>
      </c>
      <c r="E556" s="25">
        <v>2101</v>
      </c>
      <c r="F556" s="23">
        <v>10721300</v>
      </c>
      <c r="G556" s="26" t="s">
        <v>187</v>
      </c>
      <c r="H556" s="67">
        <v>308000</v>
      </c>
      <c r="I556" s="224"/>
      <c r="J556" s="68"/>
      <c r="K556" s="67">
        <f t="shared" si="8"/>
        <v>308000</v>
      </c>
      <c r="L556" s="199"/>
    </row>
    <row r="557" spans="1:12" hidden="1" x14ac:dyDescent="0.35">
      <c r="A557" s="23">
        <v>22020304</v>
      </c>
      <c r="B557" s="437" t="s">
        <v>2893</v>
      </c>
      <c r="C557" s="23">
        <v>70133</v>
      </c>
      <c r="D557" s="24">
        <v>0</v>
      </c>
      <c r="E557" s="25">
        <v>2101</v>
      </c>
      <c r="F557" s="23">
        <v>10721300</v>
      </c>
      <c r="G557" s="28" t="s">
        <v>187</v>
      </c>
      <c r="H557" s="103">
        <v>642075</v>
      </c>
      <c r="I557" s="256">
        <v>326250</v>
      </c>
      <c r="J557" s="103"/>
      <c r="K557" s="103">
        <f t="shared" si="8"/>
        <v>642075</v>
      </c>
      <c r="L557" s="200"/>
    </row>
    <row r="558" spans="1:12" hidden="1" x14ac:dyDescent="0.35">
      <c r="A558" s="34">
        <v>22020304</v>
      </c>
      <c r="B558" s="437" t="s">
        <v>2893</v>
      </c>
      <c r="C558" s="34">
        <v>70133</v>
      </c>
      <c r="D558" s="35">
        <v>0</v>
      </c>
      <c r="E558" s="36">
        <v>2101</v>
      </c>
      <c r="F558" s="34">
        <v>10721300</v>
      </c>
      <c r="G558" s="37" t="s">
        <v>187</v>
      </c>
      <c r="H558" s="99">
        <v>50000</v>
      </c>
      <c r="I558" s="254"/>
      <c r="J558" s="114"/>
      <c r="K558" s="99">
        <f t="shared" si="8"/>
        <v>50000</v>
      </c>
      <c r="L558" s="198"/>
    </row>
    <row r="559" spans="1:12" hidden="1" x14ac:dyDescent="0.35">
      <c r="A559" s="23">
        <v>22020304</v>
      </c>
      <c r="B559" s="437" t="s">
        <v>2893</v>
      </c>
      <c r="C559" s="23">
        <v>70131</v>
      </c>
      <c r="D559" s="24">
        <v>0</v>
      </c>
      <c r="E559" s="25">
        <v>2101</v>
      </c>
      <c r="F559" s="23">
        <v>10721300</v>
      </c>
      <c r="G559" s="26" t="s">
        <v>187</v>
      </c>
      <c r="H559" s="101">
        <v>80000</v>
      </c>
      <c r="I559" s="255"/>
      <c r="J559" s="102"/>
      <c r="K559" s="101">
        <f t="shared" si="8"/>
        <v>80000</v>
      </c>
      <c r="L559" s="199"/>
    </row>
    <row r="560" spans="1:12" hidden="1" x14ac:dyDescent="0.35">
      <c r="A560" s="23">
        <v>22020304</v>
      </c>
      <c r="B560" s="437" t="s">
        <v>2893</v>
      </c>
      <c r="C560" s="23">
        <v>70133</v>
      </c>
      <c r="D560" s="24">
        <v>0</v>
      </c>
      <c r="E560" s="25">
        <v>2101</v>
      </c>
      <c r="F560" s="23">
        <v>10721300</v>
      </c>
      <c r="G560" s="26" t="s">
        <v>187</v>
      </c>
      <c r="H560" s="101">
        <v>10000</v>
      </c>
      <c r="I560" s="255">
        <v>0</v>
      </c>
      <c r="J560" s="106"/>
      <c r="K560" s="101">
        <f t="shared" si="8"/>
        <v>10000</v>
      </c>
      <c r="L560" s="200"/>
    </row>
    <row r="561" spans="1:12" x14ac:dyDescent="0.35">
      <c r="A561" s="54">
        <v>22020304</v>
      </c>
      <c r="B561" s="437" t="s">
        <v>2893</v>
      </c>
      <c r="C561" s="54">
        <v>70133</v>
      </c>
      <c r="D561" s="55">
        <v>0</v>
      </c>
      <c r="E561" s="56">
        <v>2101</v>
      </c>
      <c r="F561" s="54">
        <v>10721300</v>
      </c>
      <c r="G561" s="57" t="s">
        <v>187</v>
      </c>
      <c r="H561" s="58">
        <v>3760000</v>
      </c>
      <c r="I561" s="221">
        <v>150000</v>
      </c>
      <c r="J561" s="87"/>
      <c r="K561" s="58">
        <f t="shared" si="8"/>
        <v>3760000</v>
      </c>
      <c r="L561" s="204" t="s">
        <v>2557</v>
      </c>
    </row>
    <row r="562" spans="1:12" x14ac:dyDescent="0.35">
      <c r="A562" s="54">
        <v>22020304</v>
      </c>
      <c r="B562" s="437" t="s">
        <v>2893</v>
      </c>
      <c r="C562" s="54">
        <v>70131</v>
      </c>
      <c r="D562" s="55">
        <v>0</v>
      </c>
      <c r="E562" s="56">
        <v>2101</v>
      </c>
      <c r="F562" s="54">
        <v>10721300</v>
      </c>
      <c r="G562" s="57" t="s">
        <v>187</v>
      </c>
      <c r="H562" s="117">
        <v>250000</v>
      </c>
      <c r="I562" s="263"/>
      <c r="J562" s="118"/>
      <c r="K562" s="117">
        <f t="shared" si="8"/>
        <v>250000</v>
      </c>
      <c r="L562" s="204" t="s">
        <v>2558</v>
      </c>
    </row>
    <row r="563" spans="1:12" hidden="1" x14ac:dyDescent="0.35">
      <c r="A563" s="23">
        <v>22020304</v>
      </c>
      <c r="B563" s="437" t="s">
        <v>2893</v>
      </c>
      <c r="C563" s="23">
        <v>70133</v>
      </c>
      <c r="D563" s="24">
        <v>0</v>
      </c>
      <c r="E563" s="25">
        <v>2101</v>
      </c>
      <c r="F563" s="23">
        <v>10721300</v>
      </c>
      <c r="G563" s="26" t="s">
        <v>187</v>
      </c>
      <c r="H563" s="101">
        <v>8019</v>
      </c>
      <c r="I563" s="255"/>
      <c r="J563" s="106"/>
      <c r="K563" s="101">
        <f t="shared" si="8"/>
        <v>8019</v>
      </c>
      <c r="L563" s="199"/>
    </row>
    <row r="564" spans="1:12" hidden="1" x14ac:dyDescent="0.35">
      <c r="A564" s="23">
        <v>22020304</v>
      </c>
      <c r="B564" s="437" t="s">
        <v>2893</v>
      </c>
      <c r="C564" s="23">
        <v>70133</v>
      </c>
      <c r="D564" s="24">
        <v>0</v>
      </c>
      <c r="E564" s="25">
        <v>2101</v>
      </c>
      <c r="F564" s="23">
        <v>10721300</v>
      </c>
      <c r="G564" s="26" t="s">
        <v>187</v>
      </c>
      <c r="H564" s="101">
        <v>1000000</v>
      </c>
      <c r="I564" s="255">
        <v>0</v>
      </c>
      <c r="J564" s="115">
        <v>-500000</v>
      </c>
      <c r="K564" s="101">
        <f t="shared" si="8"/>
        <v>500000</v>
      </c>
      <c r="L564" s="199"/>
    </row>
    <row r="565" spans="1:12" hidden="1" x14ac:dyDescent="0.35">
      <c r="A565" s="23">
        <v>22020304</v>
      </c>
      <c r="B565" s="437" t="s">
        <v>2893</v>
      </c>
      <c r="C565" s="23">
        <v>70131</v>
      </c>
      <c r="D565" s="24">
        <v>0</v>
      </c>
      <c r="E565" s="25">
        <v>2101</v>
      </c>
      <c r="F565" s="23">
        <v>10721300</v>
      </c>
      <c r="G565" s="26" t="s">
        <v>187</v>
      </c>
      <c r="H565" s="101">
        <v>3208</v>
      </c>
      <c r="I565" s="255"/>
      <c r="J565" s="106"/>
      <c r="K565" s="101">
        <f t="shared" si="8"/>
        <v>3208</v>
      </c>
      <c r="L565" s="199"/>
    </row>
    <row r="566" spans="1:12" hidden="1" x14ac:dyDescent="0.35">
      <c r="A566" s="23">
        <v>22020303</v>
      </c>
      <c r="B566" s="437" t="s">
        <v>2893</v>
      </c>
      <c r="C566" s="23">
        <v>70131</v>
      </c>
      <c r="D566" s="24">
        <v>0</v>
      </c>
      <c r="E566" s="25">
        <v>2101</v>
      </c>
      <c r="F566" s="23">
        <v>10721300</v>
      </c>
      <c r="G566" s="26" t="s">
        <v>152</v>
      </c>
      <c r="H566" s="67">
        <v>30800</v>
      </c>
      <c r="I566" s="224">
        <v>60000</v>
      </c>
      <c r="J566" s="68">
        <v>319200</v>
      </c>
      <c r="K566" s="67">
        <f t="shared" si="8"/>
        <v>350000</v>
      </c>
      <c r="L566" s="199"/>
    </row>
    <row r="567" spans="1:12" hidden="1" x14ac:dyDescent="0.35">
      <c r="A567" s="23">
        <v>22020303</v>
      </c>
      <c r="B567" s="437" t="s">
        <v>2893</v>
      </c>
      <c r="C567" s="23">
        <v>70133</v>
      </c>
      <c r="D567" s="24">
        <v>0</v>
      </c>
      <c r="E567" s="25">
        <v>2101</v>
      </c>
      <c r="F567" s="23">
        <v>10721300</v>
      </c>
      <c r="G567" s="26" t="s">
        <v>152</v>
      </c>
      <c r="H567" s="101">
        <v>1675800</v>
      </c>
      <c r="I567" s="255">
        <v>678600</v>
      </c>
      <c r="J567" s="101"/>
      <c r="K567" s="101">
        <f t="shared" si="8"/>
        <v>1675800</v>
      </c>
      <c r="L567" s="200"/>
    </row>
    <row r="568" spans="1:12" hidden="1" x14ac:dyDescent="0.35">
      <c r="A568" s="23">
        <v>22020303</v>
      </c>
      <c r="B568" s="437" t="s">
        <v>2893</v>
      </c>
      <c r="C568" s="23">
        <v>70133</v>
      </c>
      <c r="D568" s="24">
        <v>0</v>
      </c>
      <c r="E568" s="25">
        <v>2101</v>
      </c>
      <c r="F568" s="23">
        <v>10721300</v>
      </c>
      <c r="G568" s="26" t="s">
        <v>152</v>
      </c>
      <c r="H568" s="101">
        <v>50000</v>
      </c>
      <c r="I568" s="255"/>
      <c r="J568" s="106"/>
      <c r="K568" s="101">
        <f t="shared" si="8"/>
        <v>50000</v>
      </c>
      <c r="L568" s="199"/>
    </row>
    <row r="569" spans="1:12" hidden="1" x14ac:dyDescent="0.35">
      <c r="A569" s="23">
        <v>22020303</v>
      </c>
      <c r="B569" s="437" t="s">
        <v>2893</v>
      </c>
      <c r="C569" s="23">
        <v>70131</v>
      </c>
      <c r="D569" s="24">
        <v>0</v>
      </c>
      <c r="E569" s="25">
        <v>2101</v>
      </c>
      <c r="F569" s="23">
        <v>10721300</v>
      </c>
      <c r="G569" s="26" t="s">
        <v>152</v>
      </c>
      <c r="H569" s="101">
        <v>131775</v>
      </c>
      <c r="I569" s="255">
        <v>61750</v>
      </c>
      <c r="J569" s="101"/>
      <c r="K569" s="101">
        <f t="shared" si="8"/>
        <v>131775</v>
      </c>
      <c r="L569" s="199"/>
    </row>
    <row r="570" spans="1:12" x14ac:dyDescent="0.35">
      <c r="A570" s="54">
        <v>22020303</v>
      </c>
      <c r="B570" s="437" t="s">
        <v>2893</v>
      </c>
      <c r="C570" s="54">
        <v>70133</v>
      </c>
      <c r="D570" s="55">
        <v>0</v>
      </c>
      <c r="E570" s="54">
        <v>2101</v>
      </c>
      <c r="F570" s="54">
        <v>10721300</v>
      </c>
      <c r="G570" s="57" t="s">
        <v>152</v>
      </c>
      <c r="H570" s="117">
        <v>72000</v>
      </c>
      <c r="I570" s="263">
        <v>0</v>
      </c>
      <c r="J570" s="118"/>
      <c r="K570" s="117">
        <f t="shared" si="8"/>
        <v>72000</v>
      </c>
      <c r="L570" s="204" t="s">
        <v>2556</v>
      </c>
    </row>
    <row r="571" spans="1:12" x14ac:dyDescent="0.35">
      <c r="A571" s="54">
        <v>22020303</v>
      </c>
      <c r="B571" s="437" t="s">
        <v>2893</v>
      </c>
      <c r="C571" s="54">
        <v>70133</v>
      </c>
      <c r="D571" s="55">
        <v>0</v>
      </c>
      <c r="E571" s="56">
        <v>2101</v>
      </c>
      <c r="F571" s="54">
        <v>10721300</v>
      </c>
      <c r="G571" s="57" t="s">
        <v>152</v>
      </c>
      <c r="H571" s="58">
        <v>681200</v>
      </c>
      <c r="I571" s="221"/>
      <c r="J571" s="87"/>
      <c r="K571" s="58">
        <f t="shared" si="8"/>
        <v>681200</v>
      </c>
      <c r="L571" s="204" t="s">
        <v>2557</v>
      </c>
    </row>
    <row r="572" spans="1:12" x14ac:dyDescent="0.35">
      <c r="A572" s="54">
        <v>22020303</v>
      </c>
      <c r="B572" s="437" t="s">
        <v>2893</v>
      </c>
      <c r="C572" s="54">
        <v>70131</v>
      </c>
      <c r="D572" s="55">
        <v>0</v>
      </c>
      <c r="E572" s="56">
        <v>2101</v>
      </c>
      <c r="F572" s="54">
        <v>10721300</v>
      </c>
      <c r="G572" s="57" t="s">
        <v>152</v>
      </c>
      <c r="H572" s="117">
        <v>185000</v>
      </c>
      <c r="I572" s="263"/>
      <c r="J572" s="118"/>
      <c r="K572" s="117">
        <f t="shared" si="8"/>
        <v>185000</v>
      </c>
      <c r="L572" s="204" t="s">
        <v>2558</v>
      </c>
    </row>
    <row r="573" spans="1:12" hidden="1" x14ac:dyDescent="0.35">
      <c r="A573" s="23">
        <v>22020303</v>
      </c>
      <c r="B573" s="437" t="s">
        <v>2893</v>
      </c>
      <c r="C573" s="23">
        <v>70133</v>
      </c>
      <c r="D573" s="24">
        <v>0</v>
      </c>
      <c r="E573" s="25">
        <v>2101</v>
      </c>
      <c r="F573" s="23">
        <v>10721300</v>
      </c>
      <c r="G573" s="26" t="s">
        <v>152</v>
      </c>
      <c r="H573" s="101">
        <v>13365</v>
      </c>
      <c r="I573" s="255"/>
      <c r="J573" s="106"/>
      <c r="K573" s="101">
        <f t="shared" si="8"/>
        <v>13365</v>
      </c>
      <c r="L573" s="199"/>
    </row>
    <row r="574" spans="1:12" hidden="1" x14ac:dyDescent="0.35">
      <c r="A574" s="23">
        <v>22020303</v>
      </c>
      <c r="B574" s="437" t="s">
        <v>2893</v>
      </c>
      <c r="C574" s="23">
        <v>70133</v>
      </c>
      <c r="D574" s="24">
        <v>0</v>
      </c>
      <c r="E574" s="25">
        <v>2101</v>
      </c>
      <c r="F574" s="23">
        <v>10721300</v>
      </c>
      <c r="G574" s="26" t="s">
        <v>152</v>
      </c>
      <c r="H574" s="101">
        <v>157500</v>
      </c>
      <c r="I574" s="255">
        <v>0</v>
      </c>
      <c r="J574" s="101"/>
      <c r="K574" s="101">
        <f t="shared" si="8"/>
        <v>157500</v>
      </c>
      <c r="L574" s="199"/>
    </row>
    <row r="575" spans="1:12" hidden="1" x14ac:dyDescent="0.35">
      <c r="A575" s="23">
        <v>22020303</v>
      </c>
      <c r="B575" s="437" t="s">
        <v>2893</v>
      </c>
      <c r="C575" s="23">
        <v>70131</v>
      </c>
      <c r="D575" s="24">
        <v>0</v>
      </c>
      <c r="E575" s="25">
        <v>2101</v>
      </c>
      <c r="F575" s="23">
        <v>10721300</v>
      </c>
      <c r="G575" s="26" t="s">
        <v>152</v>
      </c>
      <c r="H575" s="101">
        <v>13365</v>
      </c>
      <c r="I575" s="255"/>
      <c r="J575" s="106"/>
      <c r="K575" s="101">
        <f t="shared" si="8"/>
        <v>13365</v>
      </c>
      <c r="L575" s="199"/>
    </row>
    <row r="576" spans="1:12" ht="51" hidden="1" x14ac:dyDescent="0.35">
      <c r="A576" s="23">
        <v>22020302</v>
      </c>
      <c r="B576" s="437" t="s">
        <v>2893</v>
      </c>
      <c r="C576" s="23">
        <v>70131</v>
      </c>
      <c r="D576" s="24">
        <v>0</v>
      </c>
      <c r="E576" s="25">
        <v>2101</v>
      </c>
      <c r="F576" s="23">
        <v>10721300</v>
      </c>
      <c r="G576" s="26" t="s">
        <v>475</v>
      </c>
      <c r="H576" s="67">
        <v>5808000</v>
      </c>
      <c r="I576" s="224">
        <v>1080000</v>
      </c>
      <c r="J576" s="68"/>
      <c r="K576" s="67">
        <f t="shared" si="8"/>
        <v>5808000</v>
      </c>
      <c r="L576" s="199"/>
    </row>
    <row r="577" spans="1:12" hidden="1" x14ac:dyDescent="0.35">
      <c r="A577" s="23">
        <v>22020302</v>
      </c>
      <c r="B577" s="437" t="s">
        <v>2893</v>
      </c>
      <c r="C577" s="23">
        <v>70131</v>
      </c>
      <c r="D577" s="24">
        <v>0</v>
      </c>
      <c r="E577" s="25">
        <v>2101</v>
      </c>
      <c r="F577" s="23">
        <v>10721300</v>
      </c>
      <c r="G577" s="26" t="s">
        <v>476</v>
      </c>
      <c r="H577" s="67">
        <v>200000</v>
      </c>
      <c r="I577" s="224"/>
      <c r="J577" s="68"/>
      <c r="K577" s="67">
        <f t="shared" si="8"/>
        <v>200000</v>
      </c>
      <c r="L577" s="199"/>
    </row>
    <row r="578" spans="1:12" hidden="1" x14ac:dyDescent="0.35">
      <c r="A578" s="23">
        <v>22020302</v>
      </c>
      <c r="B578" s="437" t="s">
        <v>2893</v>
      </c>
      <c r="C578" s="23">
        <v>70133</v>
      </c>
      <c r="D578" s="24">
        <v>0</v>
      </c>
      <c r="E578" s="25">
        <v>2101</v>
      </c>
      <c r="F578" s="23">
        <v>10721300</v>
      </c>
      <c r="G578" s="26" t="s">
        <v>207</v>
      </c>
      <c r="H578" s="27">
        <v>6300</v>
      </c>
      <c r="I578" s="215">
        <v>19000</v>
      </c>
      <c r="J578" s="27">
        <v>1493700</v>
      </c>
      <c r="K578" s="27">
        <f t="shared" si="8"/>
        <v>1500000</v>
      </c>
      <c r="L578" s="199"/>
    </row>
    <row r="579" spans="1:12" hidden="1" x14ac:dyDescent="0.35">
      <c r="A579" s="23">
        <v>22020302</v>
      </c>
      <c r="B579" s="437" t="s">
        <v>2893</v>
      </c>
      <c r="C579" s="23">
        <v>70131</v>
      </c>
      <c r="D579" s="24">
        <v>0</v>
      </c>
      <c r="E579" s="25">
        <v>2101</v>
      </c>
      <c r="F579" s="23">
        <v>10721300</v>
      </c>
      <c r="G579" s="26" t="s">
        <v>207</v>
      </c>
      <c r="H579" s="67">
        <v>308000</v>
      </c>
      <c r="I579" s="224"/>
      <c r="J579" s="68">
        <v>692000</v>
      </c>
      <c r="K579" s="67">
        <f t="shared" ref="K579:K642" si="9">SUM(H579,J579)</f>
        <v>1000000</v>
      </c>
      <c r="L579" s="199"/>
    </row>
    <row r="580" spans="1:12" hidden="1" x14ac:dyDescent="0.35">
      <c r="A580" s="23">
        <v>22020302</v>
      </c>
      <c r="B580" s="437" t="s">
        <v>2893</v>
      </c>
      <c r="C580" s="23">
        <v>70133</v>
      </c>
      <c r="D580" s="24">
        <v>0</v>
      </c>
      <c r="E580" s="25">
        <v>2101</v>
      </c>
      <c r="F580" s="23">
        <v>10721300</v>
      </c>
      <c r="G580" s="26" t="s">
        <v>207</v>
      </c>
      <c r="H580" s="101">
        <v>4441500</v>
      </c>
      <c r="I580" s="255">
        <v>45000</v>
      </c>
      <c r="J580" s="101"/>
      <c r="K580" s="101">
        <f t="shared" si="9"/>
        <v>4441500</v>
      </c>
      <c r="L580" s="200"/>
    </row>
    <row r="581" spans="1:12" hidden="1" x14ac:dyDescent="0.35">
      <c r="A581" s="23">
        <v>22020302</v>
      </c>
      <c r="B581" s="437" t="s">
        <v>2893</v>
      </c>
      <c r="C581" s="23">
        <v>70131</v>
      </c>
      <c r="D581" s="24">
        <v>0</v>
      </c>
      <c r="E581" s="25">
        <v>2101</v>
      </c>
      <c r="F581" s="23">
        <v>10721300</v>
      </c>
      <c r="G581" s="26" t="s">
        <v>207</v>
      </c>
      <c r="H581" s="101">
        <v>2250000</v>
      </c>
      <c r="I581" s="255">
        <v>268500</v>
      </c>
      <c r="J581" s="102">
        <v>1750000</v>
      </c>
      <c r="K581" s="101">
        <f t="shared" si="9"/>
        <v>4000000</v>
      </c>
      <c r="L581" s="199"/>
    </row>
    <row r="582" spans="1:12" hidden="1" x14ac:dyDescent="0.35">
      <c r="A582" s="23">
        <v>22020302</v>
      </c>
      <c r="B582" s="437" t="s">
        <v>2893</v>
      </c>
      <c r="C582" s="23">
        <v>70133</v>
      </c>
      <c r="D582" s="24">
        <v>0</v>
      </c>
      <c r="E582" s="25">
        <v>2101</v>
      </c>
      <c r="F582" s="23">
        <v>10721300</v>
      </c>
      <c r="G582" s="26" t="s">
        <v>207</v>
      </c>
      <c r="H582" s="101">
        <v>5540000</v>
      </c>
      <c r="I582" s="255">
        <v>100000</v>
      </c>
      <c r="J582" s="106"/>
      <c r="K582" s="101">
        <f t="shared" si="9"/>
        <v>5540000</v>
      </c>
      <c r="L582" s="200"/>
    </row>
    <row r="583" spans="1:12" x14ac:dyDescent="0.35">
      <c r="A583" s="54">
        <v>22020302</v>
      </c>
      <c r="B583" s="437" t="s">
        <v>2893</v>
      </c>
      <c r="C583" s="54">
        <v>70131</v>
      </c>
      <c r="D583" s="55">
        <v>0</v>
      </c>
      <c r="E583" s="56">
        <v>2101</v>
      </c>
      <c r="F583" s="54">
        <v>10721300</v>
      </c>
      <c r="G583" s="57" t="s">
        <v>207</v>
      </c>
      <c r="H583" s="58">
        <v>2500000</v>
      </c>
      <c r="I583" s="221">
        <v>0</v>
      </c>
      <c r="J583" s="87"/>
      <c r="K583" s="58">
        <f t="shared" si="9"/>
        <v>2500000</v>
      </c>
      <c r="L583" s="204" t="s">
        <v>2555</v>
      </c>
    </row>
    <row r="584" spans="1:12" x14ac:dyDescent="0.35">
      <c r="A584" s="54">
        <v>22020302</v>
      </c>
      <c r="B584" s="437" t="s">
        <v>2893</v>
      </c>
      <c r="C584" s="54">
        <v>70133</v>
      </c>
      <c r="D584" s="55">
        <v>0</v>
      </c>
      <c r="E584" s="54">
        <v>2101</v>
      </c>
      <c r="F584" s="54">
        <v>10721300</v>
      </c>
      <c r="G584" s="57" t="s">
        <v>207</v>
      </c>
      <c r="H584" s="117">
        <v>40000</v>
      </c>
      <c r="I584" s="263">
        <v>0</v>
      </c>
      <c r="J584" s="118"/>
      <c r="K584" s="117">
        <f t="shared" si="9"/>
        <v>40000</v>
      </c>
      <c r="L584" s="204" t="s">
        <v>2556</v>
      </c>
    </row>
    <row r="585" spans="1:12" x14ac:dyDescent="0.35">
      <c r="A585" s="54">
        <v>22020302</v>
      </c>
      <c r="B585" s="437" t="s">
        <v>2893</v>
      </c>
      <c r="C585" s="54">
        <v>70133</v>
      </c>
      <c r="D585" s="55">
        <v>0</v>
      </c>
      <c r="E585" s="56">
        <v>2101</v>
      </c>
      <c r="F585" s="54">
        <v>10721300</v>
      </c>
      <c r="G585" s="57" t="s">
        <v>207</v>
      </c>
      <c r="H585" s="58">
        <v>10498600</v>
      </c>
      <c r="I585" s="221">
        <v>400000</v>
      </c>
      <c r="J585" s="87"/>
      <c r="K585" s="58">
        <f t="shared" si="9"/>
        <v>10498600</v>
      </c>
      <c r="L585" s="204" t="s">
        <v>2557</v>
      </c>
    </row>
    <row r="586" spans="1:12" x14ac:dyDescent="0.35">
      <c r="A586" s="54">
        <v>22020302</v>
      </c>
      <c r="B586" s="437" t="s">
        <v>2893</v>
      </c>
      <c r="C586" s="54">
        <v>70131</v>
      </c>
      <c r="D586" s="55">
        <v>0</v>
      </c>
      <c r="E586" s="56">
        <v>2101</v>
      </c>
      <c r="F586" s="54">
        <v>10721300</v>
      </c>
      <c r="G586" s="57" t="s">
        <v>207</v>
      </c>
      <c r="H586" s="117">
        <v>420000</v>
      </c>
      <c r="I586" s="263"/>
      <c r="J586" s="117"/>
      <c r="K586" s="117">
        <f t="shared" si="9"/>
        <v>420000</v>
      </c>
      <c r="L586" s="204" t="s">
        <v>2558</v>
      </c>
    </row>
    <row r="587" spans="1:12" hidden="1" x14ac:dyDescent="0.35">
      <c r="A587" s="23">
        <v>22020302</v>
      </c>
      <c r="B587" s="437" t="s">
        <v>2893</v>
      </c>
      <c r="C587" s="23">
        <v>70133</v>
      </c>
      <c r="D587" s="24">
        <v>0</v>
      </c>
      <c r="E587" s="25">
        <v>2101</v>
      </c>
      <c r="F587" s="23">
        <v>10721300</v>
      </c>
      <c r="G587" s="26" t="s">
        <v>207</v>
      </c>
      <c r="H587" s="101">
        <v>2000000</v>
      </c>
      <c r="I587" s="255"/>
      <c r="J587" s="115">
        <v>-1000000</v>
      </c>
      <c r="K587" s="101">
        <f t="shared" si="9"/>
        <v>1000000</v>
      </c>
      <c r="L587" s="199"/>
    </row>
    <row r="588" spans="1:12" hidden="1" x14ac:dyDescent="0.35">
      <c r="A588" s="23">
        <v>22020302</v>
      </c>
      <c r="B588" s="437" t="s">
        <v>2893</v>
      </c>
      <c r="C588" s="23">
        <v>70133</v>
      </c>
      <c r="D588" s="24">
        <v>0</v>
      </c>
      <c r="E588" s="25">
        <v>2101</v>
      </c>
      <c r="F588" s="23">
        <v>10721300</v>
      </c>
      <c r="G588" s="26" t="s">
        <v>207</v>
      </c>
      <c r="H588" s="101">
        <v>2000000</v>
      </c>
      <c r="I588" s="255">
        <v>350000</v>
      </c>
      <c r="J588" s="106"/>
      <c r="K588" s="101">
        <f t="shared" si="9"/>
        <v>2000000</v>
      </c>
      <c r="L588" s="199"/>
    </row>
    <row r="589" spans="1:12" hidden="1" x14ac:dyDescent="0.35">
      <c r="A589" s="34">
        <v>22020302</v>
      </c>
      <c r="B589" s="437" t="s">
        <v>2893</v>
      </c>
      <c r="C589" s="34">
        <v>70131</v>
      </c>
      <c r="D589" s="35">
        <v>0</v>
      </c>
      <c r="E589" s="36">
        <v>2101</v>
      </c>
      <c r="F589" s="34">
        <v>10721300</v>
      </c>
      <c r="G589" s="37" t="s">
        <v>207</v>
      </c>
      <c r="H589" s="99">
        <v>73500</v>
      </c>
      <c r="I589" s="254">
        <v>64000</v>
      </c>
      <c r="J589" s="99">
        <v>200000</v>
      </c>
      <c r="K589" s="99">
        <f t="shared" si="9"/>
        <v>273500</v>
      </c>
      <c r="L589" s="206"/>
    </row>
    <row r="590" spans="1:12" hidden="1" x14ac:dyDescent="0.35">
      <c r="A590" s="23">
        <v>22020302</v>
      </c>
      <c r="B590" s="437" t="s">
        <v>2893</v>
      </c>
      <c r="C590" s="23">
        <v>70133</v>
      </c>
      <c r="D590" s="24">
        <v>0</v>
      </c>
      <c r="E590" s="23">
        <v>2101</v>
      </c>
      <c r="F590" s="23">
        <v>10721300</v>
      </c>
      <c r="G590" s="26" t="s">
        <v>207</v>
      </c>
      <c r="H590" s="101">
        <v>105000</v>
      </c>
      <c r="I590" s="255">
        <v>50000</v>
      </c>
      <c r="J590" s="101"/>
      <c r="K590" s="101">
        <f t="shared" si="9"/>
        <v>105000</v>
      </c>
      <c r="L590" s="207"/>
    </row>
    <row r="591" spans="1:12" hidden="1" x14ac:dyDescent="0.35">
      <c r="A591" s="23">
        <v>22020302</v>
      </c>
      <c r="B591" s="437" t="s">
        <v>2893</v>
      </c>
      <c r="C591" s="23">
        <v>70131</v>
      </c>
      <c r="D591" s="24">
        <v>0</v>
      </c>
      <c r="E591" s="25">
        <v>2101</v>
      </c>
      <c r="F591" s="23">
        <v>10721300</v>
      </c>
      <c r="G591" s="26" t="s">
        <v>207</v>
      </c>
      <c r="H591" s="101">
        <v>53460</v>
      </c>
      <c r="I591" s="255"/>
      <c r="J591" s="106"/>
      <c r="K591" s="101">
        <f t="shared" si="9"/>
        <v>53460</v>
      </c>
      <c r="L591" s="207"/>
    </row>
    <row r="592" spans="1:12" hidden="1" x14ac:dyDescent="0.35">
      <c r="A592" s="23">
        <v>22020301</v>
      </c>
      <c r="B592" s="437" t="s">
        <v>2893</v>
      </c>
      <c r="C592" s="23">
        <v>70131</v>
      </c>
      <c r="D592" s="24">
        <v>0</v>
      </c>
      <c r="E592" s="25">
        <v>2101</v>
      </c>
      <c r="F592" s="23">
        <v>10721300</v>
      </c>
      <c r="G592" s="26" t="s">
        <v>151</v>
      </c>
      <c r="H592" s="67">
        <v>5407500</v>
      </c>
      <c r="I592" s="224">
        <v>1581450</v>
      </c>
      <c r="J592" s="67"/>
      <c r="K592" s="67">
        <f t="shared" si="9"/>
        <v>5407500</v>
      </c>
      <c r="L592" s="207"/>
    </row>
    <row r="593" spans="1:12" hidden="1" x14ac:dyDescent="0.35">
      <c r="A593" s="23">
        <v>22020301</v>
      </c>
      <c r="B593" s="437" t="s">
        <v>2893</v>
      </c>
      <c r="C593" s="23">
        <v>70131</v>
      </c>
      <c r="D593" s="24">
        <v>0</v>
      </c>
      <c r="E593" s="25">
        <v>2101</v>
      </c>
      <c r="F593" s="23">
        <v>10721300</v>
      </c>
      <c r="G593" s="26" t="s">
        <v>195</v>
      </c>
      <c r="H593" s="67">
        <v>934500</v>
      </c>
      <c r="I593" s="224">
        <v>210000</v>
      </c>
      <c r="J593" s="67"/>
      <c r="K593" s="67">
        <f t="shared" si="9"/>
        <v>934500</v>
      </c>
      <c r="L593" s="207"/>
    </row>
    <row r="594" spans="1:12" hidden="1" x14ac:dyDescent="0.35">
      <c r="A594" s="23">
        <v>22020301</v>
      </c>
      <c r="B594" s="437" t="s">
        <v>2893</v>
      </c>
      <c r="C594" s="23">
        <v>70133</v>
      </c>
      <c r="D594" s="24">
        <v>0</v>
      </c>
      <c r="E594" s="25">
        <v>2101</v>
      </c>
      <c r="F594" s="23">
        <v>10721300</v>
      </c>
      <c r="G594" s="26" t="s">
        <v>195</v>
      </c>
      <c r="H594" s="67">
        <v>10699878</v>
      </c>
      <c r="I594" s="224">
        <v>3374250</v>
      </c>
      <c r="J594" s="67"/>
      <c r="K594" s="67">
        <f t="shared" si="9"/>
        <v>10699878</v>
      </c>
      <c r="L594" s="207"/>
    </row>
    <row r="595" spans="1:12" hidden="1" x14ac:dyDescent="0.35">
      <c r="A595" s="23">
        <v>22020301</v>
      </c>
      <c r="B595" s="437" t="s">
        <v>2893</v>
      </c>
      <c r="C595" s="23">
        <v>70133</v>
      </c>
      <c r="D595" s="24">
        <v>0</v>
      </c>
      <c r="E595" s="25">
        <v>2101</v>
      </c>
      <c r="F595" s="23">
        <v>10721300</v>
      </c>
      <c r="G595" s="26" t="s">
        <v>195</v>
      </c>
      <c r="H595" s="27">
        <v>1117431</v>
      </c>
      <c r="I595" s="215">
        <v>1381180</v>
      </c>
      <c r="J595" s="27">
        <v>382569</v>
      </c>
      <c r="K595" s="27">
        <f t="shared" si="9"/>
        <v>1500000</v>
      </c>
      <c r="L595" s="207"/>
    </row>
    <row r="596" spans="1:12" hidden="1" x14ac:dyDescent="0.35">
      <c r="A596" s="23">
        <v>22020301</v>
      </c>
      <c r="B596" s="437" t="s">
        <v>2893</v>
      </c>
      <c r="C596" s="23">
        <v>70131</v>
      </c>
      <c r="D596" s="24">
        <v>0</v>
      </c>
      <c r="E596" s="25">
        <v>2101</v>
      </c>
      <c r="F596" s="23">
        <v>10721300</v>
      </c>
      <c r="G596" s="26" t="s">
        <v>195</v>
      </c>
      <c r="H596" s="67">
        <v>6080000</v>
      </c>
      <c r="I596" s="224">
        <v>7592500</v>
      </c>
      <c r="J596" s="68">
        <v>8920000</v>
      </c>
      <c r="K596" s="67">
        <f t="shared" si="9"/>
        <v>15000000</v>
      </c>
      <c r="L596" s="207"/>
    </row>
    <row r="597" spans="1:12" hidden="1" x14ac:dyDescent="0.35">
      <c r="A597" s="23">
        <v>22020301</v>
      </c>
      <c r="B597" s="437" t="s">
        <v>2893</v>
      </c>
      <c r="C597" s="23">
        <v>70133</v>
      </c>
      <c r="D597" s="24">
        <v>0</v>
      </c>
      <c r="E597" s="25">
        <v>2101</v>
      </c>
      <c r="F597" s="23">
        <v>10721300</v>
      </c>
      <c r="G597" s="26" t="s">
        <v>195</v>
      </c>
      <c r="H597" s="27">
        <v>4892580</v>
      </c>
      <c r="I597" s="215">
        <v>366000</v>
      </c>
      <c r="J597" s="27">
        <v>5107420</v>
      </c>
      <c r="K597" s="27">
        <f t="shared" si="9"/>
        <v>10000000</v>
      </c>
      <c r="L597" s="207"/>
    </row>
    <row r="598" spans="1:12" hidden="1" x14ac:dyDescent="0.35">
      <c r="A598" s="23">
        <v>22020301</v>
      </c>
      <c r="B598" s="437" t="s">
        <v>2893</v>
      </c>
      <c r="C598" s="23">
        <v>70133</v>
      </c>
      <c r="D598" s="24">
        <v>0</v>
      </c>
      <c r="E598" s="25">
        <v>2101</v>
      </c>
      <c r="F598" s="23">
        <v>10721300</v>
      </c>
      <c r="G598" s="26" t="s">
        <v>195</v>
      </c>
      <c r="H598" s="101">
        <v>59518691.399999999</v>
      </c>
      <c r="I598" s="255">
        <v>34788700</v>
      </c>
      <c r="J598" s="101"/>
      <c r="K598" s="101">
        <f t="shared" si="9"/>
        <v>59518691.399999999</v>
      </c>
      <c r="L598" s="559"/>
    </row>
    <row r="599" spans="1:12" hidden="1" x14ac:dyDescent="0.35">
      <c r="A599" s="23">
        <v>22020301</v>
      </c>
      <c r="B599" s="437" t="s">
        <v>2893</v>
      </c>
      <c r="C599" s="23">
        <v>70133</v>
      </c>
      <c r="D599" s="24">
        <v>0</v>
      </c>
      <c r="E599" s="25">
        <v>2101</v>
      </c>
      <c r="F599" s="23">
        <v>10721300</v>
      </c>
      <c r="G599" s="26" t="s">
        <v>195</v>
      </c>
      <c r="H599" s="101">
        <v>6032460</v>
      </c>
      <c r="I599" s="255">
        <v>7717400</v>
      </c>
      <c r="J599" s="101"/>
      <c r="K599" s="101">
        <f t="shared" si="9"/>
        <v>6032460</v>
      </c>
      <c r="L599" s="207"/>
    </row>
    <row r="600" spans="1:12" hidden="1" x14ac:dyDescent="0.35">
      <c r="A600" s="23">
        <v>22020301</v>
      </c>
      <c r="B600" s="437" t="s">
        <v>2893</v>
      </c>
      <c r="C600" s="23">
        <v>70131</v>
      </c>
      <c r="D600" s="24">
        <v>0</v>
      </c>
      <c r="E600" s="25">
        <v>2101</v>
      </c>
      <c r="F600" s="23">
        <v>10721300</v>
      </c>
      <c r="G600" s="26" t="s">
        <v>151</v>
      </c>
      <c r="H600" s="101">
        <v>2876580</v>
      </c>
      <c r="I600" s="255">
        <v>1428400</v>
      </c>
      <c r="J600" s="101">
        <v>2123420</v>
      </c>
      <c r="K600" s="101">
        <f t="shared" si="9"/>
        <v>5000000</v>
      </c>
      <c r="L600" s="207"/>
    </row>
    <row r="601" spans="1:12" hidden="1" x14ac:dyDescent="0.35">
      <c r="A601" s="23">
        <v>22020301</v>
      </c>
      <c r="B601" s="437" t="s">
        <v>2893</v>
      </c>
      <c r="C601" s="23">
        <v>70133</v>
      </c>
      <c r="D601" s="24">
        <v>0</v>
      </c>
      <c r="E601" s="25">
        <v>2101</v>
      </c>
      <c r="F601" s="23">
        <v>10721300</v>
      </c>
      <c r="G601" s="26" t="s">
        <v>151</v>
      </c>
      <c r="H601" s="101">
        <v>3202500</v>
      </c>
      <c r="I601" s="255">
        <v>2781400</v>
      </c>
      <c r="J601" s="101"/>
      <c r="K601" s="101">
        <f t="shared" si="9"/>
        <v>3202500</v>
      </c>
      <c r="L601" s="559"/>
    </row>
    <row r="602" spans="1:12" x14ac:dyDescent="0.35">
      <c r="A602" s="54">
        <v>22020301</v>
      </c>
      <c r="B602" s="437" t="s">
        <v>2893</v>
      </c>
      <c r="C602" s="54">
        <v>70131</v>
      </c>
      <c r="D602" s="55">
        <v>0</v>
      </c>
      <c r="E602" s="56">
        <v>2101</v>
      </c>
      <c r="F602" s="54">
        <v>10721300</v>
      </c>
      <c r="G602" s="57" t="s">
        <v>195</v>
      </c>
      <c r="H602" s="58">
        <v>1490160</v>
      </c>
      <c r="I602" s="221">
        <v>1196500</v>
      </c>
      <c r="J602" s="58">
        <v>4000000</v>
      </c>
      <c r="K602" s="58">
        <f t="shared" si="9"/>
        <v>5490160</v>
      </c>
      <c r="L602" s="400" t="s">
        <v>2555</v>
      </c>
    </row>
    <row r="603" spans="1:12" x14ac:dyDescent="0.35">
      <c r="A603" s="54">
        <v>22020301</v>
      </c>
      <c r="B603" s="437" t="s">
        <v>2893</v>
      </c>
      <c r="C603" s="54">
        <v>70133</v>
      </c>
      <c r="D603" s="55">
        <v>0</v>
      </c>
      <c r="E603" s="54">
        <v>2101</v>
      </c>
      <c r="F603" s="54">
        <v>10721300</v>
      </c>
      <c r="G603" s="57" t="s">
        <v>151</v>
      </c>
      <c r="H603" s="117">
        <v>714420</v>
      </c>
      <c r="I603" s="263">
        <v>233460</v>
      </c>
      <c r="J603" s="117"/>
      <c r="K603" s="117">
        <f t="shared" si="9"/>
        <v>714420</v>
      </c>
      <c r="L603" s="400" t="s">
        <v>2556</v>
      </c>
    </row>
    <row r="604" spans="1:12" x14ac:dyDescent="0.35">
      <c r="A604" s="54">
        <v>22020301</v>
      </c>
      <c r="B604" s="437" t="s">
        <v>2893</v>
      </c>
      <c r="C604" s="54">
        <v>70133</v>
      </c>
      <c r="D604" s="55">
        <v>0</v>
      </c>
      <c r="E604" s="56">
        <v>2101</v>
      </c>
      <c r="F604" s="54">
        <v>10721300</v>
      </c>
      <c r="G604" s="57" t="s">
        <v>151</v>
      </c>
      <c r="H604" s="58">
        <v>3588060</v>
      </c>
      <c r="I604" s="221">
        <v>1173650</v>
      </c>
      <c r="J604" s="58">
        <v>10000000</v>
      </c>
      <c r="K604" s="58">
        <f t="shared" si="9"/>
        <v>13588060</v>
      </c>
      <c r="L604" s="400" t="s">
        <v>2557</v>
      </c>
    </row>
    <row r="605" spans="1:12" x14ac:dyDescent="0.35">
      <c r="A605" s="54">
        <v>22020301</v>
      </c>
      <c r="B605" s="437" t="s">
        <v>2893</v>
      </c>
      <c r="C605" s="54">
        <v>70131</v>
      </c>
      <c r="D605" s="55">
        <v>0</v>
      </c>
      <c r="E605" s="56">
        <v>2101</v>
      </c>
      <c r="F605" s="54">
        <v>10721300</v>
      </c>
      <c r="G605" s="57" t="s">
        <v>195</v>
      </c>
      <c r="H605" s="117">
        <v>2313150</v>
      </c>
      <c r="I605" s="263"/>
      <c r="J605" s="121">
        <v>-1000000</v>
      </c>
      <c r="K605" s="117">
        <f t="shared" si="9"/>
        <v>1313150</v>
      </c>
      <c r="L605" s="400" t="s">
        <v>2558</v>
      </c>
    </row>
    <row r="606" spans="1:12" hidden="1" x14ac:dyDescent="0.35">
      <c r="A606" s="23">
        <v>22020301</v>
      </c>
      <c r="B606" s="437" t="s">
        <v>2893</v>
      </c>
      <c r="C606" s="23">
        <v>70133</v>
      </c>
      <c r="D606" s="24">
        <v>0</v>
      </c>
      <c r="E606" s="25">
        <v>2101</v>
      </c>
      <c r="F606" s="23">
        <v>10721300</v>
      </c>
      <c r="G606" s="26" t="s">
        <v>151</v>
      </c>
      <c r="H606" s="101">
        <v>1608600</v>
      </c>
      <c r="I606" s="255">
        <v>590000</v>
      </c>
      <c r="J606" s="108">
        <v>-1000000</v>
      </c>
      <c r="K606" s="101">
        <f t="shared" si="9"/>
        <v>608600</v>
      </c>
      <c r="L606" s="207"/>
    </row>
    <row r="607" spans="1:12" hidden="1" x14ac:dyDescent="0.35">
      <c r="A607" s="23">
        <v>22020301</v>
      </c>
      <c r="B607" s="437" t="s">
        <v>2893</v>
      </c>
      <c r="C607" s="23">
        <v>70133</v>
      </c>
      <c r="D607" s="24">
        <v>0</v>
      </c>
      <c r="E607" s="25">
        <v>2101</v>
      </c>
      <c r="F607" s="23">
        <v>10721300</v>
      </c>
      <c r="G607" s="26" t="s">
        <v>195</v>
      </c>
      <c r="H607" s="101">
        <v>5348700</v>
      </c>
      <c r="I607" s="255">
        <v>6735000</v>
      </c>
      <c r="J607" s="101">
        <v>4651300</v>
      </c>
      <c r="K607" s="101">
        <f t="shared" si="9"/>
        <v>10000000</v>
      </c>
      <c r="L607" s="207"/>
    </row>
    <row r="608" spans="1:12" hidden="1" x14ac:dyDescent="0.35">
      <c r="A608" s="23">
        <v>22020301</v>
      </c>
      <c r="B608" s="437" t="s">
        <v>2893</v>
      </c>
      <c r="C608" s="23">
        <v>70131</v>
      </c>
      <c r="D608" s="24">
        <v>0</v>
      </c>
      <c r="E608" s="25">
        <v>2101</v>
      </c>
      <c r="F608" s="23">
        <v>10721300</v>
      </c>
      <c r="G608" s="26" t="s">
        <v>195</v>
      </c>
      <c r="H608" s="101">
        <v>3866100</v>
      </c>
      <c r="I608" s="255">
        <v>1059500</v>
      </c>
      <c r="J608" s="101"/>
      <c r="K608" s="101">
        <f t="shared" si="9"/>
        <v>3866100</v>
      </c>
      <c r="L608" s="207"/>
    </row>
    <row r="609" spans="1:12" hidden="1" x14ac:dyDescent="0.35">
      <c r="A609" s="23">
        <v>22020301</v>
      </c>
      <c r="B609" s="437" t="s">
        <v>2893</v>
      </c>
      <c r="C609" s="23">
        <v>70133</v>
      </c>
      <c r="D609" s="24">
        <v>0</v>
      </c>
      <c r="E609" s="23">
        <v>2101</v>
      </c>
      <c r="F609" s="23">
        <v>10721300</v>
      </c>
      <c r="G609" s="26" t="s">
        <v>195</v>
      </c>
      <c r="H609" s="101">
        <v>735000</v>
      </c>
      <c r="I609" s="255">
        <v>394000</v>
      </c>
      <c r="J609" s="101">
        <v>150000</v>
      </c>
      <c r="K609" s="101">
        <f t="shared" si="9"/>
        <v>885000</v>
      </c>
      <c r="L609" s="207"/>
    </row>
    <row r="610" spans="1:12" hidden="1" x14ac:dyDescent="0.35">
      <c r="A610" s="23">
        <v>22020301</v>
      </c>
      <c r="B610" s="437" t="s">
        <v>2893</v>
      </c>
      <c r="C610" s="23">
        <v>70131</v>
      </c>
      <c r="D610" s="24">
        <v>0</v>
      </c>
      <c r="E610" s="25">
        <v>2101</v>
      </c>
      <c r="F610" s="23">
        <v>10721300</v>
      </c>
      <c r="G610" s="26" t="s">
        <v>195</v>
      </c>
      <c r="H610" s="101">
        <v>3342570</v>
      </c>
      <c r="I610" s="255">
        <v>3830100</v>
      </c>
      <c r="J610" s="101">
        <v>3342570</v>
      </c>
      <c r="K610" s="101">
        <f t="shared" si="9"/>
        <v>6685140</v>
      </c>
      <c r="L610" s="207"/>
    </row>
    <row r="611" spans="1:12" hidden="1" x14ac:dyDescent="0.35">
      <c r="A611" s="23">
        <v>22020210</v>
      </c>
      <c r="B611" s="437" t="s">
        <v>2893</v>
      </c>
      <c r="C611" s="23">
        <v>70131</v>
      </c>
      <c r="D611" s="24">
        <v>0</v>
      </c>
      <c r="E611" s="25">
        <v>2101</v>
      </c>
      <c r="F611" s="23">
        <v>10721300</v>
      </c>
      <c r="G611" s="26" t="s">
        <v>268</v>
      </c>
      <c r="H611" s="101">
        <v>750000</v>
      </c>
      <c r="I611" s="255"/>
      <c r="J611" s="102"/>
      <c r="K611" s="101">
        <f t="shared" si="9"/>
        <v>750000</v>
      </c>
      <c r="L611" s="207"/>
    </row>
    <row r="612" spans="1:12" x14ac:dyDescent="0.35">
      <c r="A612" s="54">
        <v>22020210</v>
      </c>
      <c r="B612" s="437" t="s">
        <v>2893</v>
      </c>
      <c r="C612" s="54">
        <v>70133</v>
      </c>
      <c r="D612" s="55">
        <v>0</v>
      </c>
      <c r="E612" s="56">
        <v>2101</v>
      </c>
      <c r="F612" s="54">
        <v>10721300</v>
      </c>
      <c r="G612" s="57" t="s">
        <v>268</v>
      </c>
      <c r="H612" s="58">
        <v>1029105</v>
      </c>
      <c r="I612" s="221"/>
      <c r="J612" s="87"/>
      <c r="K612" s="58">
        <f t="shared" si="9"/>
        <v>1029105</v>
      </c>
      <c r="L612" s="400" t="s">
        <v>2557</v>
      </c>
    </row>
    <row r="613" spans="1:12" hidden="1" x14ac:dyDescent="0.35">
      <c r="A613" s="23">
        <v>22020208</v>
      </c>
      <c r="B613" s="437" t="s">
        <v>2893</v>
      </c>
      <c r="C613" s="23">
        <v>70131</v>
      </c>
      <c r="D613" s="24">
        <v>0</v>
      </c>
      <c r="E613" s="25">
        <v>2101</v>
      </c>
      <c r="F613" s="23">
        <v>10721300</v>
      </c>
      <c r="G613" s="26" t="s">
        <v>241</v>
      </c>
      <c r="H613" s="67">
        <v>4113200</v>
      </c>
      <c r="I613" s="224"/>
      <c r="J613" s="82">
        <v>-2000000</v>
      </c>
      <c r="K613" s="67">
        <f t="shared" si="9"/>
        <v>2113200</v>
      </c>
      <c r="L613" s="207"/>
    </row>
    <row r="614" spans="1:12" hidden="1" x14ac:dyDescent="0.35">
      <c r="A614" s="23">
        <v>22020208</v>
      </c>
      <c r="B614" s="437" t="s">
        <v>2893</v>
      </c>
      <c r="C614" s="23">
        <v>70133</v>
      </c>
      <c r="D614" s="24">
        <v>0</v>
      </c>
      <c r="E614" s="25">
        <v>2101</v>
      </c>
      <c r="F614" s="23">
        <v>10721300</v>
      </c>
      <c r="G614" s="26" t="s">
        <v>241</v>
      </c>
      <c r="H614" s="27">
        <v>808500</v>
      </c>
      <c r="I614" s="215">
        <v>64000</v>
      </c>
      <c r="J614" s="27"/>
      <c r="K614" s="27">
        <f t="shared" si="9"/>
        <v>808500</v>
      </c>
      <c r="L614" s="207"/>
    </row>
    <row r="615" spans="1:12" hidden="1" x14ac:dyDescent="0.35">
      <c r="A615" s="23">
        <v>22020208</v>
      </c>
      <c r="B615" s="437" t="s">
        <v>2893</v>
      </c>
      <c r="C615" s="23">
        <v>70133</v>
      </c>
      <c r="D615" s="24">
        <v>0</v>
      </c>
      <c r="E615" s="25">
        <v>2101</v>
      </c>
      <c r="F615" s="23">
        <v>10721300</v>
      </c>
      <c r="G615" s="26" t="s">
        <v>241</v>
      </c>
      <c r="H615" s="101">
        <v>4000000</v>
      </c>
      <c r="I615" s="255"/>
      <c r="J615" s="106"/>
      <c r="K615" s="101">
        <f t="shared" si="9"/>
        <v>4000000</v>
      </c>
      <c r="L615" s="559"/>
    </row>
    <row r="616" spans="1:12" hidden="1" x14ac:dyDescent="0.35">
      <c r="A616" s="23">
        <v>22020208</v>
      </c>
      <c r="B616" s="437" t="s">
        <v>2893</v>
      </c>
      <c r="C616" s="23">
        <v>70131</v>
      </c>
      <c r="D616" s="24">
        <v>0</v>
      </c>
      <c r="E616" s="25">
        <v>2101</v>
      </c>
      <c r="F616" s="23">
        <v>10721300</v>
      </c>
      <c r="G616" s="26" t="s">
        <v>241</v>
      </c>
      <c r="H616" s="41">
        <v>500000</v>
      </c>
      <c r="I616" s="220">
        <v>0</v>
      </c>
      <c r="J616" s="41"/>
      <c r="K616" s="27">
        <f t="shared" si="9"/>
        <v>500000</v>
      </c>
      <c r="L616" s="207"/>
    </row>
    <row r="617" spans="1:12" x14ac:dyDescent="0.35">
      <c r="A617" s="54">
        <v>22020208</v>
      </c>
      <c r="B617" s="437" t="s">
        <v>2893</v>
      </c>
      <c r="C617" s="54">
        <v>70131</v>
      </c>
      <c r="D617" s="55">
        <v>0</v>
      </c>
      <c r="E617" s="56">
        <v>2101</v>
      </c>
      <c r="F617" s="54">
        <v>10721300</v>
      </c>
      <c r="G617" s="57" t="s">
        <v>241</v>
      </c>
      <c r="H617" s="117">
        <v>237600</v>
      </c>
      <c r="I617" s="263"/>
      <c r="J617" s="118"/>
      <c r="K617" s="117">
        <f t="shared" si="9"/>
        <v>237600</v>
      </c>
      <c r="L617" s="400" t="s">
        <v>2558</v>
      </c>
    </row>
    <row r="618" spans="1:12" hidden="1" x14ac:dyDescent="0.35">
      <c r="A618" s="34">
        <v>22020206</v>
      </c>
      <c r="B618" s="437" t="s">
        <v>2893</v>
      </c>
      <c r="C618" s="34">
        <v>70131</v>
      </c>
      <c r="D618" s="35">
        <v>0</v>
      </c>
      <c r="E618" s="36">
        <v>2101</v>
      </c>
      <c r="F618" s="34">
        <v>10721300</v>
      </c>
      <c r="G618" s="37" t="s">
        <v>234</v>
      </c>
      <c r="H618" s="70">
        <v>756000</v>
      </c>
      <c r="I618" s="223"/>
      <c r="J618" s="70"/>
      <c r="K618" s="70">
        <f t="shared" si="9"/>
        <v>756000</v>
      </c>
      <c r="L618" s="206"/>
    </row>
    <row r="619" spans="1:12" hidden="1" x14ac:dyDescent="0.35">
      <c r="A619" s="23">
        <v>22020206</v>
      </c>
      <c r="B619" s="437" t="s">
        <v>2893</v>
      </c>
      <c r="C619" s="23">
        <v>70131</v>
      </c>
      <c r="D619" s="24">
        <v>0</v>
      </c>
      <c r="E619" s="25">
        <v>2101</v>
      </c>
      <c r="F619" s="23">
        <v>10721300</v>
      </c>
      <c r="G619" s="26" t="s">
        <v>150</v>
      </c>
      <c r="H619" s="101">
        <v>644700</v>
      </c>
      <c r="I619" s="255">
        <v>462320</v>
      </c>
      <c r="J619" s="101">
        <v>955300</v>
      </c>
      <c r="K619" s="101">
        <f t="shared" si="9"/>
        <v>1600000</v>
      </c>
      <c r="L619" s="207"/>
    </row>
    <row r="620" spans="1:12" hidden="1" x14ac:dyDescent="0.35">
      <c r="A620" s="23">
        <v>22020206</v>
      </c>
      <c r="B620" s="437" t="s">
        <v>2893</v>
      </c>
      <c r="C620" s="23">
        <v>70133</v>
      </c>
      <c r="D620" s="24">
        <v>0</v>
      </c>
      <c r="E620" s="25">
        <v>2101</v>
      </c>
      <c r="F620" s="23">
        <v>10721300</v>
      </c>
      <c r="G620" s="26" t="s">
        <v>150</v>
      </c>
      <c r="H620" s="101">
        <v>100000</v>
      </c>
      <c r="I620" s="255">
        <v>0</v>
      </c>
      <c r="J620" s="106"/>
      <c r="K620" s="101">
        <f t="shared" si="9"/>
        <v>100000</v>
      </c>
      <c r="L620" s="559"/>
    </row>
    <row r="621" spans="1:12" x14ac:dyDescent="0.35">
      <c r="A621" s="54">
        <v>22020206</v>
      </c>
      <c r="B621" s="437" t="s">
        <v>2893</v>
      </c>
      <c r="C621" s="54">
        <v>70131</v>
      </c>
      <c r="D621" s="55">
        <v>0</v>
      </c>
      <c r="E621" s="56">
        <v>2101</v>
      </c>
      <c r="F621" s="54">
        <v>10721300</v>
      </c>
      <c r="G621" s="57" t="s">
        <v>234</v>
      </c>
      <c r="H621" s="58">
        <v>500000</v>
      </c>
      <c r="I621" s="221">
        <v>0</v>
      </c>
      <c r="J621" s="87"/>
      <c r="K621" s="58">
        <f t="shared" si="9"/>
        <v>500000</v>
      </c>
      <c r="L621" s="400" t="s">
        <v>2555</v>
      </c>
    </row>
    <row r="622" spans="1:12" x14ac:dyDescent="0.35">
      <c r="A622" s="54">
        <v>22020206</v>
      </c>
      <c r="B622" s="437" t="s">
        <v>2893</v>
      </c>
      <c r="C622" s="54">
        <v>70133</v>
      </c>
      <c r="D622" s="55">
        <v>0</v>
      </c>
      <c r="E622" s="54">
        <v>2101</v>
      </c>
      <c r="F622" s="54">
        <v>10721300</v>
      </c>
      <c r="G622" s="57" t="s">
        <v>150</v>
      </c>
      <c r="H622" s="117">
        <v>50000</v>
      </c>
      <c r="I622" s="263">
        <v>0</v>
      </c>
      <c r="J622" s="118">
        <v>250000</v>
      </c>
      <c r="K622" s="117">
        <f t="shared" si="9"/>
        <v>300000</v>
      </c>
      <c r="L622" s="400" t="s">
        <v>2556</v>
      </c>
    </row>
    <row r="623" spans="1:12" x14ac:dyDescent="0.35">
      <c r="A623" s="54">
        <v>22020206</v>
      </c>
      <c r="B623" s="437" t="s">
        <v>2893</v>
      </c>
      <c r="C623" s="54">
        <v>70133</v>
      </c>
      <c r="D623" s="55">
        <v>0</v>
      </c>
      <c r="E623" s="56">
        <v>2101</v>
      </c>
      <c r="F623" s="54">
        <v>10721300</v>
      </c>
      <c r="G623" s="57" t="s">
        <v>150</v>
      </c>
      <c r="H623" s="58">
        <v>1029105</v>
      </c>
      <c r="I623" s="221"/>
      <c r="J623" s="87"/>
      <c r="K623" s="58">
        <f t="shared" si="9"/>
        <v>1029105</v>
      </c>
      <c r="L623" s="400" t="s">
        <v>2557</v>
      </c>
    </row>
    <row r="624" spans="1:12" x14ac:dyDescent="0.35">
      <c r="A624" s="54">
        <v>22020206</v>
      </c>
      <c r="B624" s="437" t="s">
        <v>2893</v>
      </c>
      <c r="C624" s="54">
        <v>70131</v>
      </c>
      <c r="D624" s="55">
        <v>0</v>
      </c>
      <c r="E624" s="56">
        <v>2101</v>
      </c>
      <c r="F624" s="54">
        <v>10721300</v>
      </c>
      <c r="G624" s="57" t="s">
        <v>234</v>
      </c>
      <c r="H624" s="117">
        <v>99000</v>
      </c>
      <c r="I624" s="263"/>
      <c r="J624" s="118"/>
      <c r="K624" s="117">
        <f t="shared" si="9"/>
        <v>99000</v>
      </c>
      <c r="L624" s="400" t="s">
        <v>2558</v>
      </c>
    </row>
    <row r="625" spans="1:12" hidden="1" x14ac:dyDescent="0.35">
      <c r="A625" s="23">
        <v>22020206</v>
      </c>
      <c r="B625" s="437" t="s">
        <v>2893</v>
      </c>
      <c r="C625" s="23">
        <v>70133</v>
      </c>
      <c r="D625" s="24">
        <v>0</v>
      </c>
      <c r="E625" s="25">
        <v>2101</v>
      </c>
      <c r="F625" s="23">
        <v>10721300</v>
      </c>
      <c r="G625" s="26" t="s">
        <v>234</v>
      </c>
      <c r="H625" s="101">
        <v>63000</v>
      </c>
      <c r="I625" s="255">
        <v>30000</v>
      </c>
      <c r="J625" s="101">
        <v>87000</v>
      </c>
      <c r="K625" s="101">
        <f t="shared" si="9"/>
        <v>150000</v>
      </c>
      <c r="L625" s="207"/>
    </row>
    <row r="626" spans="1:12" hidden="1" x14ac:dyDescent="0.35">
      <c r="A626" s="23">
        <v>22020206</v>
      </c>
      <c r="B626" s="437" t="s">
        <v>2893</v>
      </c>
      <c r="C626" s="23">
        <v>70131</v>
      </c>
      <c r="D626" s="24">
        <v>0</v>
      </c>
      <c r="E626" s="25">
        <v>2101</v>
      </c>
      <c r="F626" s="23">
        <v>10721300</v>
      </c>
      <c r="G626" s="26" t="s">
        <v>234</v>
      </c>
      <c r="H626" s="101">
        <v>668250</v>
      </c>
      <c r="I626" s="255">
        <v>213000</v>
      </c>
      <c r="J626" s="106"/>
      <c r="K626" s="101">
        <f t="shared" si="9"/>
        <v>668250</v>
      </c>
      <c r="L626" s="207"/>
    </row>
    <row r="627" spans="1:12" hidden="1" x14ac:dyDescent="0.35">
      <c r="A627" s="23">
        <v>22020205</v>
      </c>
      <c r="B627" s="437" t="s">
        <v>2893</v>
      </c>
      <c r="C627" s="23">
        <v>70131</v>
      </c>
      <c r="D627" s="24">
        <v>0</v>
      </c>
      <c r="E627" s="25">
        <v>2101</v>
      </c>
      <c r="F627" s="23">
        <v>10721300</v>
      </c>
      <c r="G627" s="26" t="s">
        <v>185</v>
      </c>
      <c r="H627" s="67">
        <v>25000</v>
      </c>
      <c r="I627" s="224"/>
      <c r="J627" s="68"/>
      <c r="K627" s="67">
        <f t="shared" si="9"/>
        <v>25000</v>
      </c>
      <c r="L627" s="207"/>
    </row>
    <row r="628" spans="1:12" hidden="1" x14ac:dyDescent="0.35">
      <c r="A628" s="23">
        <v>22020205</v>
      </c>
      <c r="B628" s="437" t="s">
        <v>2893</v>
      </c>
      <c r="C628" s="23">
        <v>70133</v>
      </c>
      <c r="D628" s="24">
        <v>0</v>
      </c>
      <c r="E628" s="25">
        <v>2101</v>
      </c>
      <c r="F628" s="23">
        <v>10721300</v>
      </c>
      <c r="G628" s="26" t="s">
        <v>185</v>
      </c>
      <c r="H628" s="27">
        <v>1637160</v>
      </c>
      <c r="I628" s="215">
        <v>109500</v>
      </c>
      <c r="J628" s="27"/>
      <c r="K628" s="27">
        <f t="shared" si="9"/>
        <v>1637160</v>
      </c>
      <c r="L628" s="207"/>
    </row>
    <row r="629" spans="1:12" hidden="1" x14ac:dyDescent="0.35">
      <c r="A629" s="23">
        <v>22020205</v>
      </c>
      <c r="B629" s="437" t="s">
        <v>2893</v>
      </c>
      <c r="C629" s="23">
        <v>70131</v>
      </c>
      <c r="D629" s="24">
        <v>0</v>
      </c>
      <c r="E629" s="25">
        <v>2101</v>
      </c>
      <c r="F629" s="23">
        <v>10721300</v>
      </c>
      <c r="G629" s="26" t="s">
        <v>185</v>
      </c>
      <c r="H629" s="67">
        <v>154000</v>
      </c>
      <c r="I629" s="224"/>
      <c r="J629" s="68">
        <v>1046000</v>
      </c>
      <c r="K629" s="67">
        <f t="shared" si="9"/>
        <v>1200000</v>
      </c>
      <c r="L629" s="207"/>
    </row>
    <row r="630" spans="1:12" hidden="1" x14ac:dyDescent="0.35">
      <c r="A630" s="23">
        <v>22020205</v>
      </c>
      <c r="B630" s="437" t="s">
        <v>2893</v>
      </c>
      <c r="C630" s="23">
        <v>70133</v>
      </c>
      <c r="D630" s="24">
        <v>0</v>
      </c>
      <c r="E630" s="25">
        <v>2101</v>
      </c>
      <c r="F630" s="23">
        <v>10721300</v>
      </c>
      <c r="G630" s="26" t="s">
        <v>185</v>
      </c>
      <c r="H630" s="27">
        <v>406980</v>
      </c>
      <c r="I630" s="215">
        <v>193000</v>
      </c>
      <c r="J630" s="27">
        <v>1093020</v>
      </c>
      <c r="K630" s="27">
        <f t="shared" si="9"/>
        <v>1500000</v>
      </c>
      <c r="L630" s="207"/>
    </row>
    <row r="631" spans="1:12" hidden="1" x14ac:dyDescent="0.35">
      <c r="A631" s="23">
        <v>22020205</v>
      </c>
      <c r="B631" s="437" t="s">
        <v>2893</v>
      </c>
      <c r="C631" s="23">
        <v>70133</v>
      </c>
      <c r="D631" s="24">
        <v>0</v>
      </c>
      <c r="E631" s="25">
        <v>2101</v>
      </c>
      <c r="F631" s="23">
        <v>10721300</v>
      </c>
      <c r="G631" s="26" t="s">
        <v>185</v>
      </c>
      <c r="H631" s="101">
        <v>772800</v>
      </c>
      <c r="I631" s="255">
        <v>350161.25</v>
      </c>
      <c r="J631" s="101"/>
      <c r="K631" s="101">
        <f t="shared" si="9"/>
        <v>772800</v>
      </c>
      <c r="L631" s="559"/>
    </row>
    <row r="632" spans="1:12" hidden="1" x14ac:dyDescent="0.35">
      <c r="A632" s="23">
        <v>22020205</v>
      </c>
      <c r="B632" s="437" t="s">
        <v>2893</v>
      </c>
      <c r="C632" s="23">
        <v>70133</v>
      </c>
      <c r="D632" s="24">
        <v>0</v>
      </c>
      <c r="E632" s="25">
        <v>2101</v>
      </c>
      <c r="F632" s="23">
        <v>10721300</v>
      </c>
      <c r="G632" s="26" t="s">
        <v>185</v>
      </c>
      <c r="H632" s="101">
        <v>161700</v>
      </c>
      <c r="I632" s="255">
        <v>77500</v>
      </c>
      <c r="J632" s="101">
        <v>88300</v>
      </c>
      <c r="K632" s="101">
        <f t="shared" si="9"/>
        <v>250000</v>
      </c>
      <c r="L632" s="207"/>
    </row>
    <row r="633" spans="1:12" hidden="1" x14ac:dyDescent="0.35">
      <c r="A633" s="23">
        <v>22020205</v>
      </c>
      <c r="B633" s="437" t="s">
        <v>2893</v>
      </c>
      <c r="C633" s="23">
        <v>70131</v>
      </c>
      <c r="D633" s="24">
        <v>0</v>
      </c>
      <c r="E633" s="25">
        <v>2101</v>
      </c>
      <c r="F633" s="23">
        <v>10721300</v>
      </c>
      <c r="G633" s="26" t="s">
        <v>185</v>
      </c>
      <c r="H633" s="101">
        <v>84000</v>
      </c>
      <c r="I633" s="255">
        <v>124000</v>
      </c>
      <c r="J633" s="101">
        <v>316000</v>
      </c>
      <c r="K633" s="101">
        <f t="shared" si="9"/>
        <v>400000</v>
      </c>
      <c r="L633" s="207"/>
    </row>
    <row r="634" spans="1:12" hidden="1" x14ac:dyDescent="0.35">
      <c r="A634" s="23">
        <v>22020205</v>
      </c>
      <c r="B634" s="437" t="s">
        <v>2893</v>
      </c>
      <c r="C634" s="23">
        <v>70133</v>
      </c>
      <c r="D634" s="24">
        <v>0</v>
      </c>
      <c r="E634" s="25">
        <v>2101</v>
      </c>
      <c r="F634" s="23">
        <v>10721300</v>
      </c>
      <c r="G634" s="26" t="s">
        <v>185</v>
      </c>
      <c r="H634" s="101">
        <v>100000</v>
      </c>
      <c r="I634" s="255">
        <v>0</v>
      </c>
      <c r="J634" s="106"/>
      <c r="K634" s="101">
        <f t="shared" si="9"/>
        <v>100000</v>
      </c>
      <c r="L634" s="559"/>
    </row>
    <row r="635" spans="1:12" x14ac:dyDescent="0.35">
      <c r="A635" s="54">
        <v>22020205</v>
      </c>
      <c r="B635" s="437" t="s">
        <v>2893</v>
      </c>
      <c r="C635" s="54">
        <v>70133</v>
      </c>
      <c r="D635" s="55">
        <v>0</v>
      </c>
      <c r="E635" s="54">
        <v>2101</v>
      </c>
      <c r="F635" s="54">
        <v>10721300</v>
      </c>
      <c r="G635" s="57" t="s">
        <v>185</v>
      </c>
      <c r="H635" s="117">
        <v>73500</v>
      </c>
      <c r="I635" s="263">
        <v>29000</v>
      </c>
      <c r="J635" s="117">
        <v>105000</v>
      </c>
      <c r="K635" s="117">
        <f t="shared" si="9"/>
        <v>178500</v>
      </c>
      <c r="L635" s="400" t="s">
        <v>2556</v>
      </c>
    </row>
    <row r="636" spans="1:12" x14ac:dyDescent="0.35">
      <c r="A636" s="54">
        <v>22020205</v>
      </c>
      <c r="B636" s="437" t="s">
        <v>2893</v>
      </c>
      <c r="C636" s="54">
        <v>70133</v>
      </c>
      <c r="D636" s="55">
        <v>0</v>
      </c>
      <c r="E636" s="56">
        <v>2101</v>
      </c>
      <c r="F636" s="54">
        <v>10721300</v>
      </c>
      <c r="G636" s="57" t="s">
        <v>185</v>
      </c>
      <c r="H636" s="58">
        <v>370477.8</v>
      </c>
      <c r="I636" s="221"/>
      <c r="J636" s="87"/>
      <c r="K636" s="58">
        <f t="shared" si="9"/>
        <v>370477.8</v>
      </c>
      <c r="L636" s="400" t="s">
        <v>2557</v>
      </c>
    </row>
    <row r="637" spans="1:12" x14ac:dyDescent="0.35">
      <c r="A637" s="54">
        <v>22020205</v>
      </c>
      <c r="B637" s="437" t="s">
        <v>2893</v>
      </c>
      <c r="C637" s="54">
        <v>70131</v>
      </c>
      <c r="D637" s="55">
        <v>0</v>
      </c>
      <c r="E637" s="56">
        <v>2101</v>
      </c>
      <c r="F637" s="54">
        <v>10721300</v>
      </c>
      <c r="G637" s="57" t="s">
        <v>185</v>
      </c>
      <c r="H637" s="117">
        <v>66000</v>
      </c>
      <c r="I637" s="263"/>
      <c r="J637" s="118"/>
      <c r="K637" s="117">
        <f t="shared" si="9"/>
        <v>66000</v>
      </c>
      <c r="L637" s="400" t="s">
        <v>2558</v>
      </c>
    </row>
    <row r="638" spans="1:12" hidden="1" x14ac:dyDescent="0.35">
      <c r="A638" s="23">
        <v>22020205</v>
      </c>
      <c r="B638" s="437" t="s">
        <v>2893</v>
      </c>
      <c r="C638" s="23">
        <v>70133</v>
      </c>
      <c r="D638" s="24">
        <v>0</v>
      </c>
      <c r="E638" s="25">
        <v>2101</v>
      </c>
      <c r="F638" s="23">
        <v>10721300</v>
      </c>
      <c r="G638" s="26" t="s">
        <v>185</v>
      </c>
      <c r="H638" s="101">
        <v>1176120</v>
      </c>
      <c r="I638" s="255">
        <v>1020000</v>
      </c>
      <c r="J638" s="106"/>
      <c r="K638" s="101">
        <f t="shared" si="9"/>
        <v>1176120</v>
      </c>
      <c r="L638" s="207"/>
    </row>
    <row r="639" spans="1:12" hidden="1" x14ac:dyDescent="0.35">
      <c r="A639" s="23">
        <v>22020205</v>
      </c>
      <c r="B639" s="437" t="s">
        <v>2893</v>
      </c>
      <c r="C639" s="23">
        <v>70131</v>
      </c>
      <c r="D639" s="24">
        <v>0</v>
      </c>
      <c r="E639" s="25">
        <v>2101</v>
      </c>
      <c r="F639" s="23">
        <v>10721300</v>
      </c>
      <c r="G639" s="26" t="s">
        <v>185</v>
      </c>
      <c r="H639" s="101">
        <v>100000</v>
      </c>
      <c r="I639" s="255">
        <v>0</v>
      </c>
      <c r="J639" s="106"/>
      <c r="K639" s="101">
        <f t="shared" si="9"/>
        <v>100000</v>
      </c>
      <c r="L639" s="207"/>
    </row>
    <row r="640" spans="1:12" hidden="1" x14ac:dyDescent="0.35">
      <c r="A640" s="23">
        <v>22020205</v>
      </c>
      <c r="B640" s="437" t="s">
        <v>2893</v>
      </c>
      <c r="C640" s="23">
        <v>70131</v>
      </c>
      <c r="D640" s="24">
        <v>0</v>
      </c>
      <c r="E640" s="25">
        <v>2101</v>
      </c>
      <c r="F640" s="23">
        <v>10721300</v>
      </c>
      <c r="G640" s="26" t="s">
        <v>185</v>
      </c>
      <c r="H640" s="101">
        <v>29638</v>
      </c>
      <c r="I640" s="255"/>
      <c r="J640" s="106"/>
      <c r="K640" s="101">
        <f t="shared" si="9"/>
        <v>29638</v>
      </c>
      <c r="L640" s="207"/>
    </row>
    <row r="641" spans="1:12" hidden="1" x14ac:dyDescent="0.35">
      <c r="A641" s="34">
        <v>22020204</v>
      </c>
      <c r="B641" s="437" t="s">
        <v>2893</v>
      </c>
      <c r="C641" s="34">
        <v>70131</v>
      </c>
      <c r="D641" s="35">
        <v>0</v>
      </c>
      <c r="E641" s="36">
        <v>2101</v>
      </c>
      <c r="F641" s="34">
        <v>10721300</v>
      </c>
      <c r="G641" s="37" t="s">
        <v>149</v>
      </c>
      <c r="H641" s="70">
        <v>2400000</v>
      </c>
      <c r="I641" s="223"/>
      <c r="J641" s="636">
        <v>-1400000</v>
      </c>
      <c r="K641" s="70">
        <f t="shared" si="9"/>
        <v>1000000</v>
      </c>
      <c r="L641" s="206"/>
    </row>
    <row r="642" spans="1:12" hidden="1" x14ac:dyDescent="0.35">
      <c r="A642" s="23">
        <v>22020204</v>
      </c>
      <c r="B642" s="437" t="s">
        <v>2893</v>
      </c>
      <c r="C642" s="23">
        <v>70131</v>
      </c>
      <c r="D642" s="24">
        <v>0</v>
      </c>
      <c r="E642" s="25">
        <v>2101</v>
      </c>
      <c r="F642" s="23">
        <v>10721300</v>
      </c>
      <c r="G642" s="26" t="s">
        <v>149</v>
      </c>
      <c r="H642" s="101">
        <v>432390</v>
      </c>
      <c r="I642" s="255">
        <v>165260</v>
      </c>
      <c r="J642" s="101"/>
      <c r="K642" s="101">
        <f t="shared" si="9"/>
        <v>432390</v>
      </c>
      <c r="L642" s="207"/>
    </row>
    <row r="643" spans="1:12" hidden="1" x14ac:dyDescent="0.35">
      <c r="A643" s="23">
        <v>22020204</v>
      </c>
      <c r="B643" s="437" t="s">
        <v>2893</v>
      </c>
      <c r="C643" s="23">
        <v>70131</v>
      </c>
      <c r="D643" s="24">
        <v>0</v>
      </c>
      <c r="E643" s="25">
        <v>2101</v>
      </c>
      <c r="F643" s="23">
        <v>7021300</v>
      </c>
      <c r="G643" s="26" t="s">
        <v>149</v>
      </c>
      <c r="H643" s="41">
        <v>2000000</v>
      </c>
      <c r="I643" s="220"/>
      <c r="J643" s="41"/>
      <c r="K643" s="27">
        <f t="shared" ref="K643:K706" si="10">SUM(H643,J643)</f>
        <v>2000000</v>
      </c>
      <c r="L643" s="207"/>
    </row>
    <row r="644" spans="1:12" x14ac:dyDescent="0.35">
      <c r="A644" s="54">
        <v>22020204</v>
      </c>
      <c r="B644" s="437" t="s">
        <v>2893</v>
      </c>
      <c r="C644" s="54">
        <v>70131</v>
      </c>
      <c r="D644" s="55">
        <v>0</v>
      </c>
      <c r="E644" s="56">
        <v>2101</v>
      </c>
      <c r="F644" s="54">
        <v>10721300</v>
      </c>
      <c r="G644" s="57" t="s">
        <v>149</v>
      </c>
      <c r="H644" s="117">
        <v>226800</v>
      </c>
      <c r="I644" s="263"/>
      <c r="J644" s="117"/>
      <c r="K644" s="117">
        <f t="shared" si="10"/>
        <v>226800</v>
      </c>
      <c r="L644" s="400" t="s">
        <v>2558</v>
      </c>
    </row>
    <row r="645" spans="1:12" hidden="1" x14ac:dyDescent="0.35">
      <c r="A645" s="23">
        <v>22020204</v>
      </c>
      <c r="B645" s="437" t="s">
        <v>2893</v>
      </c>
      <c r="C645" s="23">
        <v>70133</v>
      </c>
      <c r="D645" s="24">
        <v>0</v>
      </c>
      <c r="E645" s="25">
        <v>2101</v>
      </c>
      <c r="F645" s="23">
        <v>10721300</v>
      </c>
      <c r="G645" s="26" t="s">
        <v>149</v>
      </c>
      <c r="H645" s="101">
        <v>801900</v>
      </c>
      <c r="I645" s="255">
        <v>0</v>
      </c>
      <c r="J645" s="106"/>
      <c r="K645" s="101">
        <f t="shared" si="10"/>
        <v>801900</v>
      </c>
      <c r="L645" s="207"/>
    </row>
    <row r="646" spans="1:12" hidden="1" x14ac:dyDescent="0.35">
      <c r="A646" s="23">
        <v>22020204</v>
      </c>
      <c r="B646" s="437" t="s">
        <v>2893</v>
      </c>
      <c r="C646" s="23">
        <v>70131</v>
      </c>
      <c r="D646" s="24">
        <v>0</v>
      </c>
      <c r="E646" s="25">
        <v>2101</v>
      </c>
      <c r="F646" s="23">
        <v>10721300</v>
      </c>
      <c r="G646" s="26" t="s">
        <v>149</v>
      </c>
      <c r="H646" s="101">
        <v>2914800</v>
      </c>
      <c r="I646" s="255">
        <v>2593920</v>
      </c>
      <c r="J646" s="101"/>
      <c r="K646" s="101">
        <f t="shared" si="10"/>
        <v>2914800</v>
      </c>
      <c r="L646" s="207"/>
    </row>
    <row r="647" spans="1:12" hidden="1" x14ac:dyDescent="0.35">
      <c r="A647" s="23">
        <v>22020203</v>
      </c>
      <c r="B647" s="437" t="s">
        <v>2893</v>
      </c>
      <c r="C647" s="23">
        <v>70131</v>
      </c>
      <c r="D647" s="24">
        <v>0</v>
      </c>
      <c r="E647" s="25">
        <v>2101</v>
      </c>
      <c r="F647" s="23">
        <v>10721300</v>
      </c>
      <c r="G647" s="26" t="s">
        <v>471</v>
      </c>
      <c r="H647" s="67">
        <v>15000</v>
      </c>
      <c r="I647" s="224"/>
      <c r="J647" s="68"/>
      <c r="K647" s="67">
        <f t="shared" si="10"/>
        <v>15000</v>
      </c>
      <c r="L647" s="207"/>
    </row>
    <row r="648" spans="1:12" ht="51" hidden="1" x14ac:dyDescent="0.35">
      <c r="A648" s="23">
        <v>22020203</v>
      </c>
      <c r="B648" s="437" t="s">
        <v>2893</v>
      </c>
      <c r="C648" s="23">
        <v>70131</v>
      </c>
      <c r="D648" s="24">
        <v>0</v>
      </c>
      <c r="E648" s="25">
        <v>2101</v>
      </c>
      <c r="F648" s="23">
        <v>10721300</v>
      </c>
      <c r="G648" s="26" t="s">
        <v>472</v>
      </c>
      <c r="H648" s="67">
        <v>500000</v>
      </c>
      <c r="I648" s="224"/>
      <c r="J648" s="68"/>
      <c r="K648" s="67">
        <f t="shared" si="10"/>
        <v>500000</v>
      </c>
      <c r="L648" s="207"/>
    </row>
    <row r="649" spans="1:12" ht="51" hidden="1" x14ac:dyDescent="0.35">
      <c r="A649" s="23">
        <v>22020203</v>
      </c>
      <c r="B649" s="437" t="s">
        <v>2893</v>
      </c>
      <c r="C649" s="23">
        <v>70131</v>
      </c>
      <c r="D649" s="24">
        <v>0</v>
      </c>
      <c r="E649" s="25">
        <v>2101</v>
      </c>
      <c r="F649" s="23">
        <v>10721300</v>
      </c>
      <c r="G649" s="47" t="s">
        <v>473</v>
      </c>
      <c r="H649" s="67">
        <v>100000</v>
      </c>
      <c r="I649" s="224"/>
      <c r="J649" s="68"/>
      <c r="K649" s="67">
        <f t="shared" si="10"/>
        <v>100000</v>
      </c>
      <c r="L649" s="207"/>
    </row>
    <row r="650" spans="1:12" hidden="1" x14ac:dyDescent="0.35">
      <c r="A650" s="23">
        <v>22020203</v>
      </c>
      <c r="B650" s="437" t="s">
        <v>2893</v>
      </c>
      <c r="C650" s="23">
        <v>70131</v>
      </c>
      <c r="D650" s="24">
        <v>0</v>
      </c>
      <c r="E650" s="25">
        <v>2101</v>
      </c>
      <c r="F650" s="23">
        <v>10721300</v>
      </c>
      <c r="G650" s="26" t="s">
        <v>474</v>
      </c>
      <c r="H650" s="67">
        <v>20000</v>
      </c>
      <c r="I650" s="224"/>
      <c r="J650" s="68"/>
      <c r="K650" s="67">
        <f t="shared" si="10"/>
        <v>20000</v>
      </c>
      <c r="L650" s="207"/>
    </row>
    <row r="651" spans="1:12" hidden="1" x14ac:dyDescent="0.35">
      <c r="A651" s="23">
        <v>22020203</v>
      </c>
      <c r="B651" s="437" t="s">
        <v>2893</v>
      </c>
      <c r="C651" s="23">
        <v>70131</v>
      </c>
      <c r="D651" s="24">
        <v>0</v>
      </c>
      <c r="E651" s="25">
        <v>2101</v>
      </c>
      <c r="F651" s="23">
        <v>10721300</v>
      </c>
      <c r="G651" s="26" t="s">
        <v>148</v>
      </c>
      <c r="H651" s="67">
        <v>31500</v>
      </c>
      <c r="I651" s="224"/>
      <c r="J651" s="67"/>
      <c r="K651" s="67">
        <f t="shared" si="10"/>
        <v>31500</v>
      </c>
      <c r="L651" s="207"/>
    </row>
    <row r="652" spans="1:12" hidden="1" x14ac:dyDescent="0.35">
      <c r="A652" s="23">
        <v>22020203</v>
      </c>
      <c r="B652" s="437" t="s">
        <v>2893</v>
      </c>
      <c r="C652" s="23">
        <v>70133</v>
      </c>
      <c r="D652" s="24">
        <v>0</v>
      </c>
      <c r="E652" s="25">
        <v>2101</v>
      </c>
      <c r="F652" s="23">
        <v>10721300</v>
      </c>
      <c r="G652" s="26" t="s">
        <v>148</v>
      </c>
      <c r="H652" s="67">
        <v>15566624</v>
      </c>
      <c r="I652" s="224">
        <v>7048094</v>
      </c>
      <c r="J652" s="67"/>
      <c r="K652" s="67">
        <f t="shared" si="10"/>
        <v>15566624</v>
      </c>
      <c r="L652" s="207"/>
    </row>
    <row r="653" spans="1:12" hidden="1" x14ac:dyDescent="0.35">
      <c r="A653" s="23">
        <v>22020203</v>
      </c>
      <c r="B653" s="437" t="s">
        <v>2893</v>
      </c>
      <c r="C653" s="23">
        <v>70133</v>
      </c>
      <c r="D653" s="24">
        <v>0</v>
      </c>
      <c r="E653" s="25">
        <v>2101</v>
      </c>
      <c r="F653" s="23">
        <v>10721300</v>
      </c>
      <c r="G653" s="26" t="s">
        <v>148</v>
      </c>
      <c r="H653" s="27">
        <v>324240</v>
      </c>
      <c r="I653" s="215">
        <v>302900</v>
      </c>
      <c r="J653" s="27">
        <v>175760</v>
      </c>
      <c r="K653" s="27">
        <f t="shared" si="10"/>
        <v>500000</v>
      </c>
      <c r="L653" s="207"/>
    </row>
    <row r="654" spans="1:12" hidden="1" x14ac:dyDescent="0.35">
      <c r="A654" s="23">
        <v>22020203</v>
      </c>
      <c r="B654" s="437" t="s">
        <v>2893</v>
      </c>
      <c r="C654" s="23">
        <v>70131</v>
      </c>
      <c r="D654" s="24">
        <v>0</v>
      </c>
      <c r="E654" s="25">
        <v>2101</v>
      </c>
      <c r="F654" s="23">
        <v>10721300</v>
      </c>
      <c r="G654" s="26" t="s">
        <v>148</v>
      </c>
      <c r="H654" s="67">
        <v>200000</v>
      </c>
      <c r="I654" s="224">
        <v>1400000</v>
      </c>
      <c r="J654" s="68">
        <v>1400000</v>
      </c>
      <c r="K654" s="67">
        <f t="shared" si="10"/>
        <v>1600000</v>
      </c>
      <c r="L654" s="207"/>
    </row>
    <row r="655" spans="1:12" hidden="1" x14ac:dyDescent="0.35">
      <c r="A655" s="23">
        <v>22020203</v>
      </c>
      <c r="B655" s="437" t="s">
        <v>2893</v>
      </c>
      <c r="C655" s="23">
        <v>70133</v>
      </c>
      <c r="D655" s="24">
        <v>0</v>
      </c>
      <c r="E655" s="25">
        <v>2101</v>
      </c>
      <c r="F655" s="23">
        <v>10721300</v>
      </c>
      <c r="G655" s="26" t="s">
        <v>148</v>
      </c>
      <c r="H655" s="27">
        <v>751800</v>
      </c>
      <c r="I655" s="215">
        <v>20000</v>
      </c>
      <c r="J655" s="27"/>
      <c r="K655" s="27">
        <f t="shared" si="10"/>
        <v>751800</v>
      </c>
      <c r="L655" s="207"/>
    </row>
    <row r="656" spans="1:12" hidden="1" x14ac:dyDescent="0.35">
      <c r="A656" s="23">
        <v>22020203</v>
      </c>
      <c r="B656" s="437" t="s">
        <v>2893</v>
      </c>
      <c r="C656" s="23">
        <v>70133</v>
      </c>
      <c r="D656" s="24">
        <v>0</v>
      </c>
      <c r="E656" s="25">
        <v>2101</v>
      </c>
      <c r="F656" s="23">
        <v>10721300</v>
      </c>
      <c r="G656" s="26" t="s">
        <v>148</v>
      </c>
      <c r="H656" s="101">
        <v>7500000</v>
      </c>
      <c r="I656" s="255">
        <v>3439720</v>
      </c>
      <c r="J656" s="106"/>
      <c r="K656" s="101">
        <f t="shared" si="10"/>
        <v>7500000</v>
      </c>
      <c r="L656" s="559"/>
    </row>
    <row r="657" spans="1:12" hidden="1" x14ac:dyDescent="0.35">
      <c r="A657" s="23">
        <v>22020203</v>
      </c>
      <c r="B657" s="437" t="s">
        <v>2893</v>
      </c>
      <c r="C657" s="23">
        <v>70133</v>
      </c>
      <c r="D657" s="24">
        <v>0</v>
      </c>
      <c r="E657" s="25">
        <v>2101</v>
      </c>
      <c r="F657" s="23">
        <v>10721300</v>
      </c>
      <c r="G657" s="26" t="s">
        <v>148</v>
      </c>
      <c r="H657" s="101">
        <v>281400</v>
      </c>
      <c r="I657" s="255">
        <v>750000</v>
      </c>
      <c r="J657" s="101">
        <v>518600</v>
      </c>
      <c r="K657" s="101">
        <f t="shared" si="10"/>
        <v>800000</v>
      </c>
      <c r="L657" s="207"/>
    </row>
    <row r="658" spans="1:12" hidden="1" x14ac:dyDescent="0.35">
      <c r="A658" s="23">
        <v>22020203</v>
      </c>
      <c r="B658" s="437" t="s">
        <v>2893</v>
      </c>
      <c r="C658" s="23">
        <v>70131</v>
      </c>
      <c r="D658" s="24">
        <v>0</v>
      </c>
      <c r="E658" s="25">
        <v>2101</v>
      </c>
      <c r="F658" s="23">
        <v>10721300</v>
      </c>
      <c r="G658" s="26" t="s">
        <v>148</v>
      </c>
      <c r="H658" s="101">
        <v>500000</v>
      </c>
      <c r="I658" s="255"/>
      <c r="J658" s="102"/>
      <c r="K658" s="101">
        <f t="shared" si="10"/>
        <v>500000</v>
      </c>
      <c r="L658" s="207"/>
    </row>
    <row r="659" spans="1:12" hidden="1" x14ac:dyDescent="0.35">
      <c r="A659" s="23">
        <v>22020203</v>
      </c>
      <c r="B659" s="437" t="s">
        <v>2893</v>
      </c>
      <c r="C659" s="23">
        <v>70133</v>
      </c>
      <c r="D659" s="24">
        <v>0</v>
      </c>
      <c r="E659" s="25">
        <v>2101</v>
      </c>
      <c r="F659" s="23">
        <v>10721300</v>
      </c>
      <c r="G659" s="26" t="s">
        <v>148</v>
      </c>
      <c r="H659" s="101">
        <v>2000000</v>
      </c>
      <c r="I659" s="255">
        <v>2000000</v>
      </c>
      <c r="J659" s="106"/>
      <c r="K659" s="101">
        <f t="shared" si="10"/>
        <v>2000000</v>
      </c>
      <c r="L659" s="559"/>
    </row>
    <row r="660" spans="1:12" x14ac:dyDescent="0.35">
      <c r="A660" s="54">
        <v>22020203</v>
      </c>
      <c r="B660" s="437" t="s">
        <v>2893</v>
      </c>
      <c r="C660" s="54">
        <v>70131</v>
      </c>
      <c r="D660" s="55">
        <v>0</v>
      </c>
      <c r="E660" s="56">
        <v>2101</v>
      </c>
      <c r="F660" s="54">
        <v>10721300</v>
      </c>
      <c r="G660" s="57" t="s">
        <v>148</v>
      </c>
      <c r="H660" s="58">
        <v>500000</v>
      </c>
      <c r="I660" s="221">
        <v>0</v>
      </c>
      <c r="J660" s="87"/>
      <c r="K660" s="58">
        <f t="shared" si="10"/>
        <v>500000</v>
      </c>
      <c r="L660" s="400" t="s">
        <v>2555</v>
      </c>
    </row>
    <row r="661" spans="1:12" x14ac:dyDescent="0.35">
      <c r="A661" s="54">
        <v>22020203</v>
      </c>
      <c r="B661" s="437" t="s">
        <v>2893</v>
      </c>
      <c r="C661" s="54">
        <v>70133</v>
      </c>
      <c r="D661" s="55">
        <v>0</v>
      </c>
      <c r="E661" s="54">
        <v>2101</v>
      </c>
      <c r="F661" s="54">
        <v>10721300</v>
      </c>
      <c r="G661" s="57" t="s">
        <v>148</v>
      </c>
      <c r="H661" s="117">
        <v>11130</v>
      </c>
      <c r="I661" s="263">
        <v>0</v>
      </c>
      <c r="J661" s="117"/>
      <c r="K661" s="117">
        <f t="shared" si="10"/>
        <v>11130</v>
      </c>
      <c r="L661" s="400" t="s">
        <v>2556</v>
      </c>
    </row>
    <row r="662" spans="1:12" x14ac:dyDescent="0.35">
      <c r="A662" s="54">
        <v>22020203</v>
      </c>
      <c r="B662" s="437" t="s">
        <v>2893</v>
      </c>
      <c r="C662" s="54">
        <v>70133</v>
      </c>
      <c r="D662" s="55">
        <v>0</v>
      </c>
      <c r="E662" s="56">
        <v>2101</v>
      </c>
      <c r="F662" s="54">
        <v>10721300</v>
      </c>
      <c r="G662" s="57" t="s">
        <v>148</v>
      </c>
      <c r="H662" s="58">
        <v>358050</v>
      </c>
      <c r="I662" s="221">
        <v>106500</v>
      </c>
      <c r="J662" s="58">
        <v>5924750</v>
      </c>
      <c r="K662" s="58">
        <f t="shared" si="10"/>
        <v>6282800</v>
      </c>
      <c r="L662" s="400" t="s">
        <v>2557</v>
      </c>
    </row>
    <row r="663" spans="1:12" x14ac:dyDescent="0.35">
      <c r="A663" s="54">
        <v>22020203</v>
      </c>
      <c r="B663" s="437" t="s">
        <v>2893</v>
      </c>
      <c r="C663" s="54">
        <v>70131</v>
      </c>
      <c r="D663" s="55">
        <v>0</v>
      </c>
      <c r="E663" s="56">
        <v>2101</v>
      </c>
      <c r="F663" s="54">
        <v>10721300</v>
      </c>
      <c r="G663" s="57" t="s">
        <v>148</v>
      </c>
      <c r="H663" s="117">
        <v>907200</v>
      </c>
      <c r="I663" s="263"/>
      <c r="J663" s="117"/>
      <c r="K663" s="117">
        <f t="shared" si="10"/>
        <v>907200</v>
      </c>
      <c r="L663" s="400" t="s">
        <v>2558</v>
      </c>
    </row>
    <row r="664" spans="1:12" hidden="1" x14ac:dyDescent="0.35">
      <c r="A664" s="34">
        <v>22020203</v>
      </c>
      <c r="B664" s="437" t="s">
        <v>2893</v>
      </c>
      <c r="C664" s="34">
        <v>70133</v>
      </c>
      <c r="D664" s="35">
        <v>0</v>
      </c>
      <c r="E664" s="36">
        <v>2101</v>
      </c>
      <c r="F664" s="34">
        <v>10721300</v>
      </c>
      <c r="G664" s="37" t="s">
        <v>148</v>
      </c>
      <c r="H664" s="114">
        <v>100000</v>
      </c>
      <c r="I664" s="264"/>
      <c r="J664" s="114"/>
      <c r="K664" s="99">
        <f t="shared" si="10"/>
        <v>100000</v>
      </c>
      <c r="L664" s="206"/>
    </row>
    <row r="665" spans="1:12" hidden="1" x14ac:dyDescent="0.35">
      <c r="A665" s="23">
        <v>22020203</v>
      </c>
      <c r="B665" s="437" t="s">
        <v>2893</v>
      </c>
      <c r="C665" s="23">
        <v>70133</v>
      </c>
      <c r="D665" s="24">
        <v>0</v>
      </c>
      <c r="E665" s="25">
        <v>2101</v>
      </c>
      <c r="F665" s="23">
        <v>10721300</v>
      </c>
      <c r="G665" s="26" t="s">
        <v>148</v>
      </c>
      <c r="H665" s="101">
        <v>1336500</v>
      </c>
      <c r="I665" s="255">
        <v>0</v>
      </c>
      <c r="J665" s="106"/>
      <c r="K665" s="101">
        <f t="shared" si="10"/>
        <v>1336500</v>
      </c>
      <c r="L665" s="207"/>
    </row>
    <row r="666" spans="1:12" hidden="1" x14ac:dyDescent="0.35">
      <c r="A666" s="23">
        <v>22020203</v>
      </c>
      <c r="B666" s="437" t="s">
        <v>2893</v>
      </c>
      <c r="C666" s="23">
        <v>70131</v>
      </c>
      <c r="D666" s="24">
        <v>0</v>
      </c>
      <c r="E666" s="25">
        <v>2101</v>
      </c>
      <c r="F666" s="23">
        <v>10721300</v>
      </c>
      <c r="G666" s="26" t="s">
        <v>148</v>
      </c>
      <c r="H666" s="101">
        <v>200000</v>
      </c>
      <c r="I666" s="255">
        <v>0</v>
      </c>
      <c r="J666" s="106"/>
      <c r="K666" s="101">
        <f t="shared" si="10"/>
        <v>200000</v>
      </c>
      <c r="L666" s="207"/>
    </row>
    <row r="667" spans="1:12" hidden="1" x14ac:dyDescent="0.35">
      <c r="A667" s="23">
        <v>22020203</v>
      </c>
      <c r="B667" s="437" t="s">
        <v>2893</v>
      </c>
      <c r="C667" s="23">
        <v>70133</v>
      </c>
      <c r="D667" s="24">
        <v>0</v>
      </c>
      <c r="E667" s="23">
        <v>2101</v>
      </c>
      <c r="F667" s="23">
        <v>10721300</v>
      </c>
      <c r="G667" s="26" t="s">
        <v>148</v>
      </c>
      <c r="H667" s="101">
        <v>105000</v>
      </c>
      <c r="I667" s="255">
        <v>30000</v>
      </c>
      <c r="J667" s="101"/>
      <c r="K667" s="101">
        <f t="shared" si="10"/>
        <v>105000</v>
      </c>
      <c r="L667" s="207"/>
    </row>
    <row r="668" spans="1:12" hidden="1" x14ac:dyDescent="0.35">
      <c r="A668" s="23">
        <v>22020203</v>
      </c>
      <c r="B668" s="437" t="s">
        <v>2893</v>
      </c>
      <c r="C668" s="23">
        <v>70131</v>
      </c>
      <c r="D668" s="24">
        <v>0</v>
      </c>
      <c r="E668" s="25">
        <v>2101</v>
      </c>
      <c r="F668" s="23">
        <v>10721300</v>
      </c>
      <c r="G668" s="26" t="s">
        <v>148</v>
      </c>
      <c r="H668" s="101">
        <v>106920</v>
      </c>
      <c r="I668" s="255">
        <v>0</v>
      </c>
      <c r="J668" s="106"/>
      <c r="K668" s="101">
        <f t="shared" si="10"/>
        <v>106920</v>
      </c>
      <c r="L668" s="207"/>
    </row>
    <row r="669" spans="1:12" hidden="1" x14ac:dyDescent="0.35">
      <c r="A669" s="23">
        <v>22020202</v>
      </c>
      <c r="B669" s="437" t="s">
        <v>2893</v>
      </c>
      <c r="C669" s="23">
        <v>70131</v>
      </c>
      <c r="D669" s="24">
        <v>0</v>
      </c>
      <c r="E669" s="25">
        <v>2101</v>
      </c>
      <c r="F669" s="23">
        <v>10721300</v>
      </c>
      <c r="G669" s="26" t="s">
        <v>184</v>
      </c>
      <c r="H669" s="67">
        <v>100000</v>
      </c>
      <c r="I669" s="224"/>
      <c r="J669" s="68"/>
      <c r="K669" s="67">
        <f t="shared" si="10"/>
        <v>100000</v>
      </c>
      <c r="L669" s="207"/>
    </row>
    <row r="670" spans="1:12" hidden="1" x14ac:dyDescent="0.35">
      <c r="A670" s="23">
        <v>22020202</v>
      </c>
      <c r="B670" s="437" t="s">
        <v>2893</v>
      </c>
      <c r="C670" s="23">
        <v>70131</v>
      </c>
      <c r="D670" s="24">
        <v>0</v>
      </c>
      <c r="E670" s="25">
        <v>2101</v>
      </c>
      <c r="F670" s="23">
        <v>10721300</v>
      </c>
      <c r="G670" s="26" t="s">
        <v>184</v>
      </c>
      <c r="H670" s="67">
        <v>42000</v>
      </c>
      <c r="I670" s="224">
        <v>20000</v>
      </c>
      <c r="J670" s="67"/>
      <c r="K670" s="67">
        <f t="shared" si="10"/>
        <v>42000</v>
      </c>
      <c r="L670" s="207"/>
    </row>
    <row r="671" spans="1:12" hidden="1" x14ac:dyDescent="0.35">
      <c r="A671" s="23">
        <v>22020202</v>
      </c>
      <c r="B671" s="437" t="s">
        <v>2893</v>
      </c>
      <c r="C671" s="23">
        <v>70133</v>
      </c>
      <c r="D671" s="24">
        <v>0</v>
      </c>
      <c r="E671" s="25">
        <v>2101</v>
      </c>
      <c r="F671" s="23">
        <v>10721300</v>
      </c>
      <c r="G671" s="26" t="s">
        <v>184</v>
      </c>
      <c r="H671" s="27">
        <v>286650</v>
      </c>
      <c r="I671" s="215">
        <v>976280</v>
      </c>
      <c r="J671" s="27"/>
      <c r="K671" s="27">
        <f t="shared" si="10"/>
        <v>286650</v>
      </c>
      <c r="L671" s="207"/>
    </row>
    <row r="672" spans="1:12" hidden="1" x14ac:dyDescent="0.35">
      <c r="A672" s="23">
        <v>22020202</v>
      </c>
      <c r="B672" s="437" t="s">
        <v>2893</v>
      </c>
      <c r="C672" s="23">
        <v>70131</v>
      </c>
      <c r="D672" s="24">
        <v>0</v>
      </c>
      <c r="E672" s="25">
        <v>2101</v>
      </c>
      <c r="F672" s="23">
        <v>10721300</v>
      </c>
      <c r="G672" s="26" t="s">
        <v>184</v>
      </c>
      <c r="H672" s="67">
        <v>520000</v>
      </c>
      <c r="I672" s="224"/>
      <c r="J672" s="68"/>
      <c r="K672" s="67">
        <f t="shared" si="10"/>
        <v>520000</v>
      </c>
      <c r="L672" s="207"/>
    </row>
    <row r="673" spans="1:12" hidden="1" x14ac:dyDescent="0.35">
      <c r="A673" s="23">
        <v>22020202</v>
      </c>
      <c r="B673" s="437" t="s">
        <v>2893</v>
      </c>
      <c r="C673" s="23">
        <v>70133</v>
      </c>
      <c r="D673" s="24">
        <v>0</v>
      </c>
      <c r="E673" s="25">
        <v>2101</v>
      </c>
      <c r="F673" s="23">
        <v>10721300</v>
      </c>
      <c r="G673" s="26" t="s">
        <v>184</v>
      </c>
      <c r="H673" s="101">
        <v>3663450</v>
      </c>
      <c r="I673" s="255">
        <v>2204000</v>
      </c>
      <c r="J673" s="101"/>
      <c r="K673" s="101">
        <f t="shared" si="10"/>
        <v>3663450</v>
      </c>
      <c r="L673" s="559"/>
    </row>
    <row r="674" spans="1:12" hidden="1" x14ac:dyDescent="0.35">
      <c r="A674" s="23">
        <v>22020202</v>
      </c>
      <c r="B674" s="437" t="s">
        <v>2893</v>
      </c>
      <c r="C674" s="23">
        <v>70131</v>
      </c>
      <c r="D674" s="24">
        <v>0</v>
      </c>
      <c r="E674" s="25">
        <v>2101</v>
      </c>
      <c r="F674" s="23">
        <v>10721300</v>
      </c>
      <c r="G674" s="26" t="s">
        <v>184</v>
      </c>
      <c r="H674" s="101">
        <v>184590</v>
      </c>
      <c r="I674" s="255">
        <v>66000</v>
      </c>
      <c r="J674" s="101">
        <v>15410</v>
      </c>
      <c r="K674" s="101">
        <f t="shared" si="10"/>
        <v>200000</v>
      </c>
      <c r="L674" s="207"/>
    </row>
    <row r="675" spans="1:12" hidden="1" x14ac:dyDescent="0.35">
      <c r="A675" s="23">
        <v>22020202</v>
      </c>
      <c r="B675" s="437" t="s">
        <v>2893</v>
      </c>
      <c r="C675" s="23">
        <v>70133</v>
      </c>
      <c r="D675" s="24">
        <v>0</v>
      </c>
      <c r="E675" s="25">
        <v>2101</v>
      </c>
      <c r="F675" s="23">
        <v>10721300</v>
      </c>
      <c r="G675" s="26" t="s">
        <v>184</v>
      </c>
      <c r="H675" s="101">
        <v>50000</v>
      </c>
      <c r="I675" s="255">
        <v>0</v>
      </c>
      <c r="J675" s="106"/>
      <c r="K675" s="101">
        <f t="shared" si="10"/>
        <v>50000</v>
      </c>
      <c r="L675" s="559"/>
    </row>
    <row r="676" spans="1:12" x14ac:dyDescent="0.35">
      <c r="A676" s="54">
        <v>22020202</v>
      </c>
      <c r="B676" s="437" t="s">
        <v>2893</v>
      </c>
      <c r="C676" s="54">
        <v>70133</v>
      </c>
      <c r="D676" s="55">
        <v>0</v>
      </c>
      <c r="E676" s="54">
        <v>2101</v>
      </c>
      <c r="F676" s="54">
        <v>10721300</v>
      </c>
      <c r="G676" s="57" t="s">
        <v>184</v>
      </c>
      <c r="H676" s="117">
        <v>210000</v>
      </c>
      <c r="I676" s="263">
        <v>126250</v>
      </c>
      <c r="J676" s="117">
        <v>100000</v>
      </c>
      <c r="K676" s="117">
        <f t="shared" si="10"/>
        <v>310000</v>
      </c>
      <c r="L676" s="400" t="s">
        <v>2556</v>
      </c>
    </row>
    <row r="677" spans="1:12" x14ac:dyDescent="0.35">
      <c r="A677" s="54">
        <v>22020202</v>
      </c>
      <c r="B677" s="437" t="s">
        <v>2893</v>
      </c>
      <c r="C677" s="54">
        <v>70133</v>
      </c>
      <c r="D677" s="55">
        <v>0</v>
      </c>
      <c r="E677" s="56">
        <v>2101</v>
      </c>
      <c r="F677" s="54">
        <v>10721300</v>
      </c>
      <c r="G677" s="57" t="s">
        <v>184</v>
      </c>
      <c r="H677" s="58">
        <v>2786910</v>
      </c>
      <c r="I677" s="221">
        <v>1080000</v>
      </c>
      <c r="J677" s="58"/>
      <c r="K677" s="58">
        <f t="shared" si="10"/>
        <v>2786910</v>
      </c>
      <c r="L677" s="400" t="s">
        <v>2557</v>
      </c>
    </row>
    <row r="678" spans="1:12" x14ac:dyDescent="0.35">
      <c r="A678" s="54">
        <v>22020202</v>
      </c>
      <c r="B678" s="437" t="s">
        <v>2893</v>
      </c>
      <c r="C678" s="54">
        <v>70131</v>
      </c>
      <c r="D678" s="55">
        <v>0</v>
      </c>
      <c r="E678" s="56">
        <v>2101</v>
      </c>
      <c r="F678" s="54">
        <v>10721300</v>
      </c>
      <c r="G678" s="57" t="s">
        <v>184</v>
      </c>
      <c r="H678" s="117">
        <v>132000</v>
      </c>
      <c r="I678" s="263"/>
      <c r="J678" s="118"/>
      <c r="K678" s="117">
        <f t="shared" si="10"/>
        <v>132000</v>
      </c>
      <c r="L678" s="400" t="s">
        <v>2558</v>
      </c>
    </row>
    <row r="679" spans="1:12" hidden="1" x14ac:dyDescent="0.35">
      <c r="A679" s="23">
        <v>22020202</v>
      </c>
      <c r="B679" s="437" t="s">
        <v>2893</v>
      </c>
      <c r="C679" s="23">
        <v>70133</v>
      </c>
      <c r="D679" s="24">
        <v>0</v>
      </c>
      <c r="E679" s="25">
        <v>2101</v>
      </c>
      <c r="F679" s="23">
        <v>10721300</v>
      </c>
      <c r="G679" s="26" t="s">
        <v>184</v>
      </c>
      <c r="H679" s="101">
        <v>210000</v>
      </c>
      <c r="I679" s="255">
        <v>0</v>
      </c>
      <c r="J679" s="101"/>
      <c r="K679" s="101">
        <f t="shared" si="10"/>
        <v>210000</v>
      </c>
      <c r="L679" s="207"/>
    </row>
    <row r="680" spans="1:12" hidden="1" x14ac:dyDescent="0.35">
      <c r="A680" s="23">
        <v>22020202</v>
      </c>
      <c r="B680" s="437" t="s">
        <v>2893</v>
      </c>
      <c r="C680" s="23">
        <v>70133</v>
      </c>
      <c r="D680" s="24">
        <v>0</v>
      </c>
      <c r="E680" s="23">
        <v>2101</v>
      </c>
      <c r="F680" s="23">
        <v>10721300</v>
      </c>
      <c r="G680" s="26" t="s">
        <v>184</v>
      </c>
      <c r="H680" s="101">
        <v>126000</v>
      </c>
      <c r="I680" s="255">
        <v>50000</v>
      </c>
      <c r="J680" s="101"/>
      <c r="K680" s="101">
        <f t="shared" si="10"/>
        <v>126000</v>
      </c>
      <c r="L680" s="207"/>
    </row>
    <row r="681" spans="1:12" hidden="1" x14ac:dyDescent="0.35">
      <c r="A681" s="23">
        <v>22020202</v>
      </c>
      <c r="B681" s="437" t="s">
        <v>2893</v>
      </c>
      <c r="C681" s="23">
        <v>70131</v>
      </c>
      <c r="D681" s="24">
        <v>0</v>
      </c>
      <c r="E681" s="25">
        <v>2101</v>
      </c>
      <c r="F681" s="23">
        <v>10721300</v>
      </c>
      <c r="G681" s="26" t="s">
        <v>184</v>
      </c>
      <c r="H681" s="101">
        <v>630000</v>
      </c>
      <c r="I681" s="255">
        <v>366000</v>
      </c>
      <c r="J681" s="101"/>
      <c r="K681" s="101">
        <f t="shared" si="10"/>
        <v>630000</v>
      </c>
      <c r="L681" s="207"/>
    </row>
    <row r="682" spans="1:12" hidden="1" x14ac:dyDescent="0.35">
      <c r="A682" s="23">
        <v>22020201</v>
      </c>
      <c r="B682" s="437" t="s">
        <v>2893</v>
      </c>
      <c r="C682" s="23">
        <v>70131</v>
      </c>
      <c r="D682" s="24">
        <v>0</v>
      </c>
      <c r="E682" s="25">
        <v>2101</v>
      </c>
      <c r="F682" s="23">
        <v>10721300</v>
      </c>
      <c r="G682" s="26" t="s">
        <v>147</v>
      </c>
      <c r="H682" s="67">
        <v>20000</v>
      </c>
      <c r="I682" s="224"/>
      <c r="J682" s="68"/>
      <c r="K682" s="67">
        <f t="shared" si="10"/>
        <v>20000</v>
      </c>
      <c r="L682" s="207"/>
    </row>
    <row r="683" spans="1:12" hidden="1" x14ac:dyDescent="0.35">
      <c r="A683" s="23">
        <v>22020201</v>
      </c>
      <c r="B683" s="437" t="s">
        <v>2893</v>
      </c>
      <c r="C683" s="23">
        <v>70131</v>
      </c>
      <c r="D683" s="24">
        <v>0</v>
      </c>
      <c r="E683" s="25">
        <v>2101</v>
      </c>
      <c r="F683" s="23">
        <v>10721300</v>
      </c>
      <c r="G683" s="26" t="s">
        <v>147</v>
      </c>
      <c r="H683" s="67">
        <v>42000</v>
      </c>
      <c r="I683" s="224">
        <v>20000</v>
      </c>
      <c r="J683" s="67"/>
      <c r="K683" s="67">
        <f t="shared" si="10"/>
        <v>42000</v>
      </c>
      <c r="L683" s="207"/>
    </row>
    <row r="684" spans="1:12" hidden="1" x14ac:dyDescent="0.35">
      <c r="A684" s="23">
        <v>22020201</v>
      </c>
      <c r="B684" s="437" t="s">
        <v>2893</v>
      </c>
      <c r="C684" s="23">
        <v>70133</v>
      </c>
      <c r="D684" s="24">
        <v>0</v>
      </c>
      <c r="E684" s="25">
        <v>2101</v>
      </c>
      <c r="F684" s="23">
        <v>10721300</v>
      </c>
      <c r="G684" s="26" t="s">
        <v>147</v>
      </c>
      <c r="H684" s="67">
        <v>5465670</v>
      </c>
      <c r="I684" s="224">
        <v>646000</v>
      </c>
      <c r="J684" s="67"/>
      <c r="K684" s="67">
        <f t="shared" si="10"/>
        <v>5465670</v>
      </c>
      <c r="L684" s="207"/>
    </row>
    <row r="685" spans="1:12" hidden="1" x14ac:dyDescent="0.35">
      <c r="A685" s="23">
        <v>22020201</v>
      </c>
      <c r="B685" s="437" t="s">
        <v>2893</v>
      </c>
      <c r="C685" s="23">
        <v>70133</v>
      </c>
      <c r="D685" s="24">
        <v>0</v>
      </c>
      <c r="E685" s="25">
        <v>2101</v>
      </c>
      <c r="F685" s="23">
        <v>10721300</v>
      </c>
      <c r="G685" s="26" t="s">
        <v>147</v>
      </c>
      <c r="H685" s="27">
        <v>787500</v>
      </c>
      <c r="I685" s="215">
        <v>867233.13</v>
      </c>
      <c r="J685" s="27"/>
      <c r="K685" s="27">
        <f t="shared" si="10"/>
        <v>787500</v>
      </c>
      <c r="L685" s="207"/>
    </row>
    <row r="686" spans="1:12" hidden="1" x14ac:dyDescent="0.35">
      <c r="A686" s="23">
        <v>22020201</v>
      </c>
      <c r="B686" s="437" t="s">
        <v>2893</v>
      </c>
      <c r="C686" s="23">
        <v>70131</v>
      </c>
      <c r="D686" s="24">
        <v>0</v>
      </c>
      <c r="E686" s="25">
        <v>2101</v>
      </c>
      <c r="F686" s="23">
        <v>10721300</v>
      </c>
      <c r="G686" s="26" t="s">
        <v>147</v>
      </c>
      <c r="H686" s="67">
        <v>2682000</v>
      </c>
      <c r="I686" s="224">
        <v>1486026.54</v>
      </c>
      <c r="J686" s="68">
        <v>818000</v>
      </c>
      <c r="K686" s="67">
        <f t="shared" si="10"/>
        <v>3500000</v>
      </c>
      <c r="L686" s="207"/>
    </row>
    <row r="687" spans="1:12" hidden="1" x14ac:dyDescent="0.35">
      <c r="A687" s="34">
        <v>22020201</v>
      </c>
      <c r="B687" s="437" t="s">
        <v>2893</v>
      </c>
      <c r="C687" s="34">
        <v>70133</v>
      </c>
      <c r="D687" s="35">
        <v>0</v>
      </c>
      <c r="E687" s="36">
        <v>2101</v>
      </c>
      <c r="F687" s="34">
        <v>10721300</v>
      </c>
      <c r="G687" s="37" t="s">
        <v>147</v>
      </c>
      <c r="H687" s="38">
        <v>2493810.9</v>
      </c>
      <c r="I687" s="218">
        <v>12000</v>
      </c>
      <c r="J687" s="38">
        <v>500000</v>
      </c>
      <c r="K687" s="38">
        <f t="shared" si="10"/>
        <v>2993810.9</v>
      </c>
      <c r="L687" s="206"/>
    </row>
    <row r="688" spans="1:12" hidden="1" x14ac:dyDescent="0.35">
      <c r="A688" s="23">
        <v>22020201</v>
      </c>
      <c r="B688" s="437" t="s">
        <v>2893</v>
      </c>
      <c r="C688" s="23">
        <v>70133</v>
      </c>
      <c r="D688" s="24">
        <v>0</v>
      </c>
      <c r="E688" s="25">
        <v>2101</v>
      </c>
      <c r="F688" s="23">
        <v>10721300</v>
      </c>
      <c r="G688" s="26" t="s">
        <v>147</v>
      </c>
      <c r="H688" s="101">
        <v>82386670.799999997</v>
      </c>
      <c r="I688" s="255">
        <v>28286664.740000002</v>
      </c>
      <c r="J688" s="101"/>
      <c r="K688" s="101">
        <f t="shared" si="10"/>
        <v>82386670.799999997</v>
      </c>
      <c r="L688" s="559"/>
    </row>
    <row r="689" spans="1:12" hidden="1" x14ac:dyDescent="0.35">
      <c r="A689" s="23">
        <v>22020201</v>
      </c>
      <c r="B689" s="437" t="s">
        <v>2893</v>
      </c>
      <c r="C689" s="23">
        <v>70133</v>
      </c>
      <c r="D689" s="24">
        <v>0</v>
      </c>
      <c r="E689" s="25">
        <v>2101</v>
      </c>
      <c r="F689" s="23">
        <v>10721300</v>
      </c>
      <c r="G689" s="26" t="s">
        <v>147</v>
      </c>
      <c r="H689" s="101">
        <v>258300</v>
      </c>
      <c r="I689" s="255">
        <v>198000</v>
      </c>
      <c r="J689" s="101">
        <v>241700</v>
      </c>
      <c r="K689" s="101">
        <f t="shared" si="10"/>
        <v>500000</v>
      </c>
      <c r="L689" s="207"/>
    </row>
    <row r="690" spans="1:12" hidden="1" x14ac:dyDescent="0.35">
      <c r="A690" s="23">
        <v>22020201</v>
      </c>
      <c r="B690" s="437" t="s">
        <v>2893</v>
      </c>
      <c r="C690" s="23">
        <v>70131</v>
      </c>
      <c r="D690" s="24">
        <v>0</v>
      </c>
      <c r="E690" s="25">
        <v>2101</v>
      </c>
      <c r="F690" s="23">
        <v>10721300</v>
      </c>
      <c r="G690" s="26" t="s">
        <v>147</v>
      </c>
      <c r="H690" s="101">
        <v>11504226.300000001</v>
      </c>
      <c r="I690" s="255">
        <v>3049842.41</v>
      </c>
      <c r="J690" s="101">
        <v>545616.11</v>
      </c>
      <c r="K690" s="101">
        <f t="shared" si="10"/>
        <v>12049842.41</v>
      </c>
      <c r="L690" s="207"/>
    </row>
    <row r="691" spans="1:12" hidden="1" x14ac:dyDescent="0.35">
      <c r="A691" s="23">
        <v>22020201</v>
      </c>
      <c r="B691" s="437" t="s">
        <v>2893</v>
      </c>
      <c r="C691" s="23">
        <v>70133</v>
      </c>
      <c r="D691" s="24">
        <v>0</v>
      </c>
      <c r="E691" s="25">
        <v>2101</v>
      </c>
      <c r="F691" s="23">
        <v>10721300</v>
      </c>
      <c r="G691" s="26" t="s">
        <v>147</v>
      </c>
      <c r="H691" s="101">
        <v>2648310</v>
      </c>
      <c r="I691" s="255">
        <v>2459186.25</v>
      </c>
      <c r="J691" s="101"/>
      <c r="K691" s="101">
        <f t="shared" si="10"/>
        <v>2648310</v>
      </c>
      <c r="L691" s="559"/>
    </row>
    <row r="692" spans="1:12" hidden="1" x14ac:dyDescent="0.35">
      <c r="A692" s="23">
        <v>22020201</v>
      </c>
      <c r="B692" s="437" t="s">
        <v>2893</v>
      </c>
      <c r="C692" s="23">
        <v>70131</v>
      </c>
      <c r="D692" s="24">
        <v>0</v>
      </c>
      <c r="E692" s="25">
        <v>2101</v>
      </c>
      <c r="F692" s="23">
        <v>10721300</v>
      </c>
      <c r="G692" s="26" t="s">
        <v>147</v>
      </c>
      <c r="H692" s="41">
        <v>5000000</v>
      </c>
      <c r="I692" s="220">
        <v>2120123.48</v>
      </c>
      <c r="J692" s="41"/>
      <c r="K692" s="27">
        <f t="shared" si="10"/>
        <v>5000000</v>
      </c>
      <c r="L692" s="207"/>
    </row>
    <row r="693" spans="1:12" x14ac:dyDescent="0.35">
      <c r="A693" s="54">
        <v>22020201</v>
      </c>
      <c r="B693" s="437" t="s">
        <v>2893</v>
      </c>
      <c r="C693" s="54">
        <v>70133</v>
      </c>
      <c r="D693" s="55">
        <v>0</v>
      </c>
      <c r="E693" s="54">
        <v>2101</v>
      </c>
      <c r="F693" s="54">
        <v>10721300</v>
      </c>
      <c r="G693" s="57" t="s">
        <v>147</v>
      </c>
      <c r="H693" s="117">
        <v>497175</v>
      </c>
      <c r="I693" s="263">
        <v>158250</v>
      </c>
      <c r="J693" s="117"/>
      <c r="K693" s="117">
        <f t="shared" si="10"/>
        <v>497175</v>
      </c>
      <c r="L693" s="400" t="s">
        <v>2556</v>
      </c>
    </row>
    <row r="694" spans="1:12" x14ac:dyDescent="0.35">
      <c r="A694" s="54">
        <v>22020201</v>
      </c>
      <c r="B694" s="437" t="s">
        <v>2893</v>
      </c>
      <c r="C694" s="54">
        <v>70133</v>
      </c>
      <c r="D694" s="55">
        <v>0</v>
      </c>
      <c r="E694" s="56">
        <v>2101</v>
      </c>
      <c r="F694" s="54">
        <v>10721300</v>
      </c>
      <c r="G694" s="57" t="s">
        <v>147</v>
      </c>
      <c r="H694" s="58">
        <v>45360000</v>
      </c>
      <c r="I694" s="221">
        <v>14774450</v>
      </c>
      <c r="J694" s="58"/>
      <c r="K694" s="58">
        <f t="shared" si="10"/>
        <v>45360000</v>
      </c>
      <c r="L694" s="400" t="s">
        <v>2557</v>
      </c>
    </row>
    <row r="695" spans="1:12" x14ac:dyDescent="0.35">
      <c r="A695" s="54">
        <v>22020201</v>
      </c>
      <c r="B695" s="437" t="s">
        <v>2893</v>
      </c>
      <c r="C695" s="54">
        <v>70131</v>
      </c>
      <c r="D695" s="55">
        <v>0</v>
      </c>
      <c r="E695" s="56">
        <v>2101</v>
      </c>
      <c r="F695" s="54">
        <v>10721300</v>
      </c>
      <c r="G695" s="57" t="s">
        <v>147</v>
      </c>
      <c r="H695" s="117">
        <v>264000</v>
      </c>
      <c r="I695" s="263"/>
      <c r="J695" s="118"/>
      <c r="K695" s="117">
        <f t="shared" si="10"/>
        <v>264000</v>
      </c>
      <c r="L695" s="400" t="s">
        <v>2558</v>
      </c>
    </row>
    <row r="696" spans="1:12" hidden="1" x14ac:dyDescent="0.35">
      <c r="A696" s="23">
        <v>22020201</v>
      </c>
      <c r="B696" s="437" t="s">
        <v>2893</v>
      </c>
      <c r="C696" s="23">
        <v>70133</v>
      </c>
      <c r="D696" s="24">
        <v>0</v>
      </c>
      <c r="E696" s="25">
        <v>2101</v>
      </c>
      <c r="F696" s="23">
        <v>10721300</v>
      </c>
      <c r="G696" s="26" t="s">
        <v>147</v>
      </c>
      <c r="H696" s="101">
        <v>50000</v>
      </c>
      <c r="I696" s="255">
        <v>60000</v>
      </c>
      <c r="J696" s="106">
        <v>300000</v>
      </c>
      <c r="K696" s="101">
        <f t="shared" si="10"/>
        <v>350000</v>
      </c>
      <c r="L696" s="207"/>
    </row>
    <row r="697" spans="1:12" hidden="1" x14ac:dyDescent="0.35">
      <c r="A697" s="23">
        <v>22020201</v>
      </c>
      <c r="B697" s="437" t="s">
        <v>2893</v>
      </c>
      <c r="C697" s="23">
        <v>70133</v>
      </c>
      <c r="D697" s="24">
        <v>0</v>
      </c>
      <c r="E697" s="25">
        <v>2101</v>
      </c>
      <c r="F697" s="23">
        <v>10721300</v>
      </c>
      <c r="G697" s="26" t="s">
        <v>147</v>
      </c>
      <c r="H697" s="101">
        <v>1680000</v>
      </c>
      <c r="I697" s="255">
        <v>2500000</v>
      </c>
      <c r="J697" s="101">
        <v>4320000</v>
      </c>
      <c r="K697" s="101">
        <f t="shared" si="10"/>
        <v>6000000</v>
      </c>
      <c r="L697" s="207"/>
    </row>
    <row r="698" spans="1:12" hidden="1" x14ac:dyDescent="0.35">
      <c r="A698" s="23">
        <v>22020201</v>
      </c>
      <c r="B698" s="437" t="s">
        <v>2893</v>
      </c>
      <c r="C698" s="23">
        <v>70131</v>
      </c>
      <c r="D698" s="24">
        <v>0</v>
      </c>
      <c r="E698" s="25">
        <v>2101</v>
      </c>
      <c r="F698" s="23">
        <v>10721300</v>
      </c>
      <c r="G698" s="26" t="s">
        <v>147</v>
      </c>
      <c r="H698" s="101">
        <v>17640</v>
      </c>
      <c r="I698" s="255">
        <v>0</v>
      </c>
      <c r="J698" s="101"/>
      <c r="K698" s="101">
        <f t="shared" si="10"/>
        <v>17640</v>
      </c>
      <c r="L698" s="207"/>
    </row>
    <row r="699" spans="1:12" hidden="1" x14ac:dyDescent="0.35">
      <c r="A699" s="23">
        <v>22020201</v>
      </c>
      <c r="B699" s="437" t="s">
        <v>2893</v>
      </c>
      <c r="C699" s="23">
        <v>70133</v>
      </c>
      <c r="D699" s="24">
        <v>0</v>
      </c>
      <c r="E699" s="23">
        <v>2101</v>
      </c>
      <c r="F699" s="23">
        <v>10721300</v>
      </c>
      <c r="G699" s="26" t="s">
        <v>147</v>
      </c>
      <c r="H699" s="101">
        <v>310800</v>
      </c>
      <c r="I699" s="255">
        <v>64000</v>
      </c>
      <c r="J699" s="101"/>
      <c r="K699" s="101">
        <f t="shared" si="10"/>
        <v>310800</v>
      </c>
      <c r="L699" s="207"/>
    </row>
    <row r="700" spans="1:12" hidden="1" x14ac:dyDescent="0.35">
      <c r="A700" s="23">
        <v>22020201</v>
      </c>
      <c r="B700" s="437" t="s">
        <v>2893</v>
      </c>
      <c r="C700" s="23">
        <v>70131</v>
      </c>
      <c r="D700" s="24">
        <v>0</v>
      </c>
      <c r="E700" s="25">
        <v>2101</v>
      </c>
      <c r="F700" s="23">
        <v>10721300</v>
      </c>
      <c r="G700" s="26" t="s">
        <v>147</v>
      </c>
      <c r="H700" s="101">
        <v>879037</v>
      </c>
      <c r="I700" s="255">
        <v>340557</v>
      </c>
      <c r="J700" s="101"/>
      <c r="K700" s="101">
        <f t="shared" si="10"/>
        <v>879037</v>
      </c>
      <c r="L700" s="207"/>
    </row>
    <row r="701" spans="1:12" hidden="1" x14ac:dyDescent="0.35">
      <c r="A701" s="23">
        <v>22020104</v>
      </c>
      <c r="B701" s="437" t="s">
        <v>2893</v>
      </c>
      <c r="C701" s="23">
        <v>70131</v>
      </c>
      <c r="D701" s="24">
        <v>0</v>
      </c>
      <c r="E701" s="25">
        <v>2101</v>
      </c>
      <c r="F701" s="23">
        <v>10721300</v>
      </c>
      <c r="G701" s="26" t="s">
        <v>283</v>
      </c>
      <c r="H701" s="101">
        <v>300000</v>
      </c>
      <c r="I701" s="255"/>
      <c r="J701" s="102"/>
      <c r="K701" s="101">
        <f t="shared" si="10"/>
        <v>300000</v>
      </c>
      <c r="L701" s="207"/>
    </row>
    <row r="702" spans="1:12" hidden="1" x14ac:dyDescent="0.35">
      <c r="A702" s="23">
        <v>22020104</v>
      </c>
      <c r="B702" s="437" t="s">
        <v>2893</v>
      </c>
      <c r="C702" s="23">
        <v>70131</v>
      </c>
      <c r="D702" s="24">
        <v>0</v>
      </c>
      <c r="E702" s="25">
        <v>2101</v>
      </c>
      <c r="F702" s="23">
        <v>7021300</v>
      </c>
      <c r="G702" s="26" t="s">
        <v>283</v>
      </c>
      <c r="H702" s="41">
        <v>4000000</v>
      </c>
      <c r="I702" s="220"/>
      <c r="J702" s="41"/>
      <c r="K702" s="27">
        <f t="shared" si="10"/>
        <v>4000000</v>
      </c>
      <c r="L702" s="207"/>
    </row>
    <row r="703" spans="1:12" hidden="1" x14ac:dyDescent="0.35">
      <c r="A703" s="23">
        <v>22020104</v>
      </c>
      <c r="B703" s="437" t="s">
        <v>2893</v>
      </c>
      <c r="C703" s="23">
        <v>70133</v>
      </c>
      <c r="D703" s="24">
        <v>0</v>
      </c>
      <c r="E703" s="25">
        <v>2101</v>
      </c>
      <c r="F703" s="23">
        <v>10721300</v>
      </c>
      <c r="G703" s="26" t="s">
        <v>283</v>
      </c>
      <c r="H703" s="101">
        <v>697200</v>
      </c>
      <c r="I703" s="255"/>
      <c r="J703" s="101"/>
      <c r="K703" s="101">
        <f t="shared" si="10"/>
        <v>697200</v>
      </c>
      <c r="L703" s="207"/>
    </row>
    <row r="704" spans="1:12" hidden="1" x14ac:dyDescent="0.35">
      <c r="A704" s="23">
        <v>22020103</v>
      </c>
      <c r="B704" s="437" t="s">
        <v>2893</v>
      </c>
      <c r="C704" s="23">
        <v>70131</v>
      </c>
      <c r="D704" s="24">
        <v>0</v>
      </c>
      <c r="E704" s="25">
        <v>2101</v>
      </c>
      <c r="F704" s="23">
        <v>10721300</v>
      </c>
      <c r="G704" s="26" t="s">
        <v>282</v>
      </c>
      <c r="H704" s="67">
        <v>6000000</v>
      </c>
      <c r="I704" s="224"/>
      <c r="J704" s="68"/>
      <c r="K704" s="67">
        <f t="shared" si="10"/>
        <v>6000000</v>
      </c>
      <c r="L704" s="207"/>
    </row>
    <row r="705" spans="1:12" hidden="1" x14ac:dyDescent="0.35">
      <c r="A705" s="23">
        <v>22020103</v>
      </c>
      <c r="B705" s="437" t="s">
        <v>2893</v>
      </c>
      <c r="C705" s="23">
        <v>70133</v>
      </c>
      <c r="D705" s="24">
        <v>0</v>
      </c>
      <c r="E705" s="25">
        <v>2101</v>
      </c>
      <c r="F705" s="23">
        <v>10721300</v>
      </c>
      <c r="G705" s="26" t="s">
        <v>282</v>
      </c>
      <c r="H705" s="101">
        <v>2000000</v>
      </c>
      <c r="I705" s="255">
        <v>1305800</v>
      </c>
      <c r="J705" s="106"/>
      <c r="K705" s="101">
        <f t="shared" si="10"/>
        <v>2000000</v>
      </c>
      <c r="L705" s="559"/>
    </row>
    <row r="706" spans="1:12" hidden="1" x14ac:dyDescent="0.35">
      <c r="A706" s="23">
        <v>22020103</v>
      </c>
      <c r="B706" s="437" t="s">
        <v>2893</v>
      </c>
      <c r="C706" s="23">
        <v>70131</v>
      </c>
      <c r="D706" s="24">
        <v>0</v>
      </c>
      <c r="E706" s="25">
        <v>2101</v>
      </c>
      <c r="F706" s="23">
        <v>10721300</v>
      </c>
      <c r="G706" s="26" t="s">
        <v>282</v>
      </c>
      <c r="H706" s="101">
        <v>400000</v>
      </c>
      <c r="I706" s="255"/>
      <c r="J706" s="102"/>
      <c r="K706" s="101">
        <f t="shared" si="10"/>
        <v>400000</v>
      </c>
      <c r="L706" s="207"/>
    </row>
    <row r="707" spans="1:12" hidden="1" x14ac:dyDescent="0.35">
      <c r="A707" s="23">
        <v>22020103</v>
      </c>
      <c r="B707" s="437" t="s">
        <v>2893</v>
      </c>
      <c r="C707" s="23">
        <v>70133</v>
      </c>
      <c r="D707" s="24">
        <v>0</v>
      </c>
      <c r="E707" s="25">
        <v>2101</v>
      </c>
      <c r="F707" s="23">
        <v>10721300</v>
      </c>
      <c r="G707" s="26" t="s">
        <v>282</v>
      </c>
      <c r="H707" s="101">
        <v>5000000</v>
      </c>
      <c r="I707" s="255">
        <v>0</v>
      </c>
      <c r="J707" s="106"/>
      <c r="K707" s="101">
        <f t="shared" ref="K707:K770" si="11">SUM(H707,J707)</f>
        <v>5000000</v>
      </c>
      <c r="L707" s="559"/>
    </row>
    <row r="708" spans="1:12" x14ac:dyDescent="0.35">
      <c r="A708" s="54">
        <v>22020103</v>
      </c>
      <c r="B708" s="437" t="s">
        <v>2893</v>
      </c>
      <c r="C708" s="54">
        <v>70133</v>
      </c>
      <c r="D708" s="55">
        <v>0</v>
      </c>
      <c r="E708" s="56">
        <v>2101</v>
      </c>
      <c r="F708" s="54">
        <v>10721300</v>
      </c>
      <c r="G708" s="57" t="s">
        <v>282</v>
      </c>
      <c r="H708" s="58">
        <v>1871100</v>
      </c>
      <c r="I708" s="221"/>
      <c r="J708" s="87"/>
      <c r="K708" s="58">
        <f t="shared" si="11"/>
        <v>1871100</v>
      </c>
      <c r="L708" s="400" t="s">
        <v>2557</v>
      </c>
    </row>
    <row r="709" spans="1:12" hidden="1" x14ac:dyDescent="0.35">
      <c r="A709" s="34">
        <v>22020103</v>
      </c>
      <c r="B709" s="437" t="s">
        <v>2893</v>
      </c>
      <c r="C709" s="34">
        <v>70133</v>
      </c>
      <c r="D709" s="35">
        <v>0</v>
      </c>
      <c r="E709" s="36">
        <v>2101</v>
      </c>
      <c r="F709" s="34">
        <v>10721300</v>
      </c>
      <c r="G709" s="37" t="s">
        <v>282</v>
      </c>
      <c r="H709" s="99">
        <v>240570</v>
      </c>
      <c r="I709" s="254"/>
      <c r="J709" s="114"/>
      <c r="K709" s="99">
        <f t="shared" si="11"/>
        <v>240570</v>
      </c>
      <c r="L709" s="206"/>
    </row>
    <row r="710" spans="1:12" hidden="1" x14ac:dyDescent="0.35">
      <c r="A710" s="23">
        <v>22020103</v>
      </c>
      <c r="B710" s="437" t="s">
        <v>2893</v>
      </c>
      <c r="C710" s="23">
        <v>70131</v>
      </c>
      <c r="D710" s="24">
        <v>0</v>
      </c>
      <c r="E710" s="25">
        <v>2101</v>
      </c>
      <c r="F710" s="23">
        <v>10721300</v>
      </c>
      <c r="G710" s="26" t="s">
        <v>282</v>
      </c>
      <c r="H710" s="101">
        <v>1503603</v>
      </c>
      <c r="I710" s="255"/>
      <c r="J710" s="106"/>
      <c r="K710" s="101">
        <f t="shared" si="11"/>
        <v>1503603</v>
      </c>
      <c r="L710" s="207"/>
    </row>
    <row r="711" spans="1:12" ht="51" hidden="1" x14ac:dyDescent="0.35">
      <c r="A711" s="23">
        <v>22020102</v>
      </c>
      <c r="B711" s="437" t="s">
        <v>2893</v>
      </c>
      <c r="C711" s="23">
        <v>70131</v>
      </c>
      <c r="D711" s="24">
        <v>0</v>
      </c>
      <c r="E711" s="25">
        <v>2101</v>
      </c>
      <c r="F711" s="23">
        <v>10721300</v>
      </c>
      <c r="G711" s="26" t="s">
        <v>462</v>
      </c>
      <c r="H711" s="67">
        <v>1500000</v>
      </c>
      <c r="I711" s="224"/>
      <c r="J711" s="68"/>
      <c r="K711" s="67">
        <f t="shared" si="11"/>
        <v>1500000</v>
      </c>
      <c r="L711" s="207"/>
    </row>
    <row r="712" spans="1:12" ht="51" hidden="1" x14ac:dyDescent="0.35">
      <c r="A712" s="23">
        <v>22020102</v>
      </c>
      <c r="B712" s="437" t="s">
        <v>2893</v>
      </c>
      <c r="C712" s="23">
        <v>70131</v>
      </c>
      <c r="D712" s="24">
        <v>0</v>
      </c>
      <c r="E712" s="25">
        <v>2101</v>
      </c>
      <c r="F712" s="23">
        <v>10721300</v>
      </c>
      <c r="G712" s="47" t="s">
        <v>463</v>
      </c>
      <c r="H712" s="67">
        <v>650000</v>
      </c>
      <c r="I712" s="224"/>
      <c r="J712" s="68"/>
      <c r="K712" s="67">
        <f t="shared" si="11"/>
        <v>650000</v>
      </c>
      <c r="L712" s="207"/>
    </row>
    <row r="713" spans="1:12" ht="51" hidden="1" x14ac:dyDescent="0.35">
      <c r="A713" s="23">
        <v>22020102</v>
      </c>
      <c r="B713" s="437" t="s">
        <v>2893</v>
      </c>
      <c r="C713" s="23">
        <v>70131</v>
      </c>
      <c r="D713" s="24">
        <v>0</v>
      </c>
      <c r="E713" s="25">
        <v>2101</v>
      </c>
      <c r="F713" s="23">
        <v>10721300</v>
      </c>
      <c r="G713" s="26" t="s">
        <v>464</v>
      </c>
      <c r="H713" s="67">
        <v>800000</v>
      </c>
      <c r="I713" s="224"/>
      <c r="J713" s="68">
        <v>1840000</v>
      </c>
      <c r="K713" s="67">
        <f t="shared" si="11"/>
        <v>2640000</v>
      </c>
      <c r="L713" s="207"/>
    </row>
    <row r="714" spans="1:12" ht="51" hidden="1" x14ac:dyDescent="0.35">
      <c r="A714" s="23">
        <v>22020102</v>
      </c>
      <c r="B714" s="437" t="s">
        <v>2893</v>
      </c>
      <c r="C714" s="23">
        <v>70131</v>
      </c>
      <c r="D714" s="24">
        <v>0</v>
      </c>
      <c r="E714" s="25">
        <v>2101</v>
      </c>
      <c r="F714" s="23">
        <v>10721300</v>
      </c>
      <c r="G714" s="26" t="s">
        <v>465</v>
      </c>
      <c r="H714" s="67">
        <v>1050000</v>
      </c>
      <c r="I714" s="224"/>
      <c r="J714" s="67"/>
      <c r="K714" s="67">
        <f t="shared" si="11"/>
        <v>1050000</v>
      </c>
      <c r="L714" s="207"/>
    </row>
    <row r="715" spans="1:12" ht="51" hidden="1" x14ac:dyDescent="0.35">
      <c r="A715" s="23">
        <v>22020102</v>
      </c>
      <c r="B715" s="437" t="s">
        <v>2893</v>
      </c>
      <c r="C715" s="23">
        <v>70131</v>
      </c>
      <c r="D715" s="24">
        <v>0</v>
      </c>
      <c r="E715" s="25">
        <v>2101</v>
      </c>
      <c r="F715" s="23">
        <v>10721300</v>
      </c>
      <c r="G715" s="26" t="s">
        <v>466</v>
      </c>
      <c r="H715" s="68">
        <v>1500000</v>
      </c>
      <c r="I715" s="226"/>
      <c r="J715" s="68"/>
      <c r="K715" s="67">
        <f t="shared" si="11"/>
        <v>1500000</v>
      </c>
      <c r="L715" s="207"/>
    </row>
    <row r="716" spans="1:12" ht="51" hidden="1" x14ac:dyDescent="0.35">
      <c r="A716" s="23">
        <v>22020102</v>
      </c>
      <c r="B716" s="437" t="s">
        <v>2893</v>
      </c>
      <c r="C716" s="23">
        <v>70131</v>
      </c>
      <c r="D716" s="24">
        <v>0</v>
      </c>
      <c r="E716" s="25">
        <v>2101</v>
      </c>
      <c r="F716" s="23">
        <v>10721300</v>
      </c>
      <c r="G716" s="26" t="s">
        <v>467</v>
      </c>
      <c r="H716" s="68">
        <v>1000000</v>
      </c>
      <c r="I716" s="226"/>
      <c r="J716" s="68"/>
      <c r="K716" s="67">
        <f t="shared" si="11"/>
        <v>1000000</v>
      </c>
      <c r="L716" s="207"/>
    </row>
    <row r="717" spans="1:12" ht="51" hidden="1" x14ac:dyDescent="0.35">
      <c r="A717" s="23">
        <v>22020102</v>
      </c>
      <c r="B717" s="437" t="s">
        <v>2893</v>
      </c>
      <c r="C717" s="23">
        <v>70131</v>
      </c>
      <c r="D717" s="24">
        <v>0</v>
      </c>
      <c r="E717" s="25">
        <v>2101</v>
      </c>
      <c r="F717" s="23">
        <v>10721300</v>
      </c>
      <c r="G717" s="47" t="s">
        <v>468</v>
      </c>
      <c r="H717" s="68">
        <v>1250000</v>
      </c>
      <c r="I717" s="226"/>
      <c r="J717" s="68"/>
      <c r="K717" s="67">
        <f t="shared" si="11"/>
        <v>1250000</v>
      </c>
      <c r="L717" s="207"/>
    </row>
    <row r="718" spans="1:12" ht="51" hidden="1" x14ac:dyDescent="0.35">
      <c r="A718" s="23">
        <v>22020102</v>
      </c>
      <c r="B718" s="437" t="s">
        <v>2893</v>
      </c>
      <c r="C718" s="23">
        <v>70131</v>
      </c>
      <c r="D718" s="24">
        <v>0</v>
      </c>
      <c r="E718" s="25">
        <v>2101</v>
      </c>
      <c r="F718" s="23">
        <v>10721300</v>
      </c>
      <c r="G718" s="26" t="s">
        <v>469</v>
      </c>
      <c r="H718" s="68">
        <v>2000000</v>
      </c>
      <c r="I718" s="226"/>
      <c r="J718" s="68">
        <v>3250000</v>
      </c>
      <c r="K718" s="67">
        <f t="shared" si="11"/>
        <v>5250000</v>
      </c>
      <c r="L718" s="207"/>
    </row>
    <row r="719" spans="1:12" ht="51" hidden="1" x14ac:dyDescent="0.35">
      <c r="A719" s="23">
        <v>22020102</v>
      </c>
      <c r="B719" s="437" t="s">
        <v>2893</v>
      </c>
      <c r="C719" s="23">
        <v>70131</v>
      </c>
      <c r="D719" s="24">
        <v>0</v>
      </c>
      <c r="E719" s="25">
        <v>2101</v>
      </c>
      <c r="F719" s="23">
        <v>10721300</v>
      </c>
      <c r="G719" s="26" t="s">
        <v>470</v>
      </c>
      <c r="H719" s="68">
        <v>750000</v>
      </c>
      <c r="I719" s="226"/>
      <c r="J719" s="68"/>
      <c r="K719" s="67">
        <f t="shared" si="11"/>
        <v>750000</v>
      </c>
      <c r="L719" s="207"/>
    </row>
    <row r="720" spans="1:12" ht="51" hidden="1" x14ac:dyDescent="0.35">
      <c r="A720" s="23">
        <v>22020102</v>
      </c>
      <c r="B720" s="437" t="s">
        <v>2893</v>
      </c>
      <c r="C720" s="23">
        <v>70131</v>
      </c>
      <c r="D720" s="24" t="s">
        <v>192</v>
      </c>
      <c r="E720" s="25" t="s">
        <v>193</v>
      </c>
      <c r="F720" s="23">
        <v>10721300</v>
      </c>
      <c r="G720" s="26" t="s">
        <v>542</v>
      </c>
      <c r="H720" s="68"/>
      <c r="I720" s="226"/>
      <c r="J720" s="68"/>
      <c r="K720" s="67">
        <f t="shared" si="11"/>
        <v>0</v>
      </c>
      <c r="L720" s="207"/>
    </row>
    <row r="721" spans="1:12" hidden="1" x14ac:dyDescent="0.35">
      <c r="A721" s="23">
        <v>22020102</v>
      </c>
      <c r="B721" s="437" t="s">
        <v>2893</v>
      </c>
      <c r="C721" s="23">
        <v>70133</v>
      </c>
      <c r="D721" s="24">
        <v>0</v>
      </c>
      <c r="E721" s="25">
        <v>2101</v>
      </c>
      <c r="F721" s="23">
        <v>10721300</v>
      </c>
      <c r="G721" s="26" t="s">
        <v>146</v>
      </c>
      <c r="H721" s="67">
        <v>11650800</v>
      </c>
      <c r="I721" s="224">
        <v>7307010</v>
      </c>
      <c r="J721" s="67">
        <v>3349200</v>
      </c>
      <c r="K721" s="67">
        <f t="shared" si="11"/>
        <v>15000000</v>
      </c>
      <c r="L721" s="207"/>
    </row>
    <row r="722" spans="1:12" hidden="1" x14ac:dyDescent="0.35">
      <c r="A722" s="23">
        <v>22020102</v>
      </c>
      <c r="B722" s="437" t="s">
        <v>2893</v>
      </c>
      <c r="C722" s="23">
        <v>70133</v>
      </c>
      <c r="D722" s="24">
        <v>0</v>
      </c>
      <c r="E722" s="25">
        <v>2101</v>
      </c>
      <c r="F722" s="23">
        <v>10721300</v>
      </c>
      <c r="G722" s="26" t="s">
        <v>146</v>
      </c>
      <c r="H722" s="27">
        <v>786450</v>
      </c>
      <c r="I722" s="215">
        <v>999500</v>
      </c>
      <c r="J722" s="27"/>
      <c r="K722" s="27">
        <f t="shared" si="11"/>
        <v>786450</v>
      </c>
      <c r="L722" s="207"/>
    </row>
    <row r="723" spans="1:12" hidden="1" x14ac:dyDescent="0.35">
      <c r="A723" s="23">
        <v>22020102</v>
      </c>
      <c r="B723" s="437" t="s">
        <v>2893</v>
      </c>
      <c r="C723" s="23">
        <v>70131</v>
      </c>
      <c r="D723" s="24">
        <v>0</v>
      </c>
      <c r="E723" s="25">
        <v>2101</v>
      </c>
      <c r="F723" s="23">
        <v>10721300</v>
      </c>
      <c r="G723" s="26" t="s">
        <v>146</v>
      </c>
      <c r="H723" s="67">
        <v>8279560</v>
      </c>
      <c r="I723" s="224">
        <v>10499000</v>
      </c>
      <c r="J723" s="68">
        <v>6720440</v>
      </c>
      <c r="K723" s="67">
        <f t="shared" si="11"/>
        <v>15000000</v>
      </c>
      <c r="L723" s="207"/>
    </row>
    <row r="724" spans="1:12" hidden="1" x14ac:dyDescent="0.35">
      <c r="A724" s="23">
        <v>22020102</v>
      </c>
      <c r="B724" s="437" t="s">
        <v>2893</v>
      </c>
      <c r="C724" s="23">
        <v>70133</v>
      </c>
      <c r="D724" s="24">
        <v>0</v>
      </c>
      <c r="E724" s="25">
        <v>2101</v>
      </c>
      <c r="F724" s="23">
        <v>10721300</v>
      </c>
      <c r="G724" s="26" t="s">
        <v>146</v>
      </c>
      <c r="H724" s="27">
        <v>12016200</v>
      </c>
      <c r="I724" s="215">
        <v>1836000</v>
      </c>
      <c r="J724" s="27">
        <v>3000000</v>
      </c>
      <c r="K724" s="27">
        <f t="shared" si="11"/>
        <v>15016200</v>
      </c>
      <c r="L724" s="207"/>
    </row>
    <row r="725" spans="1:12" hidden="1" x14ac:dyDescent="0.35">
      <c r="A725" s="23">
        <v>22020102</v>
      </c>
      <c r="B725" s="437" t="s">
        <v>2893</v>
      </c>
      <c r="C725" s="23">
        <v>70133</v>
      </c>
      <c r="D725" s="24">
        <v>0</v>
      </c>
      <c r="E725" s="25">
        <v>2101</v>
      </c>
      <c r="F725" s="23">
        <v>10721300</v>
      </c>
      <c r="G725" s="26" t="s">
        <v>146</v>
      </c>
      <c r="H725" s="101">
        <v>16821000</v>
      </c>
      <c r="I725" s="255">
        <v>11961100</v>
      </c>
      <c r="J725" s="101"/>
      <c r="K725" s="101">
        <f t="shared" si="11"/>
        <v>16821000</v>
      </c>
      <c r="L725" s="559"/>
    </row>
    <row r="726" spans="1:12" hidden="1" x14ac:dyDescent="0.35">
      <c r="A726" s="23">
        <v>22020102</v>
      </c>
      <c r="B726" s="437" t="s">
        <v>2893</v>
      </c>
      <c r="C726" s="23">
        <v>70133</v>
      </c>
      <c r="D726" s="24">
        <v>0</v>
      </c>
      <c r="E726" s="25">
        <v>2101</v>
      </c>
      <c r="F726" s="23">
        <v>10721300</v>
      </c>
      <c r="G726" s="26" t="s">
        <v>146</v>
      </c>
      <c r="H726" s="101">
        <v>2586150</v>
      </c>
      <c r="I726" s="255">
        <v>8643900</v>
      </c>
      <c r="J726" s="101">
        <v>3079000</v>
      </c>
      <c r="K726" s="101">
        <f t="shared" si="11"/>
        <v>5665150</v>
      </c>
      <c r="L726" s="207"/>
    </row>
    <row r="727" spans="1:12" hidden="1" x14ac:dyDescent="0.35">
      <c r="A727" s="23">
        <v>22020102</v>
      </c>
      <c r="B727" s="437" t="s">
        <v>2893</v>
      </c>
      <c r="C727" s="23">
        <v>70131</v>
      </c>
      <c r="D727" s="24">
        <v>0</v>
      </c>
      <c r="E727" s="25">
        <v>2101</v>
      </c>
      <c r="F727" s="23">
        <v>10721300</v>
      </c>
      <c r="G727" s="26" t="s">
        <v>146</v>
      </c>
      <c r="H727" s="101">
        <v>6304494</v>
      </c>
      <c r="I727" s="255">
        <v>2402250</v>
      </c>
      <c r="J727" s="101"/>
      <c r="K727" s="101">
        <f t="shared" si="11"/>
        <v>6304494</v>
      </c>
      <c r="L727" s="207"/>
    </row>
    <row r="728" spans="1:12" hidden="1" x14ac:dyDescent="0.35">
      <c r="A728" s="34">
        <v>22020102</v>
      </c>
      <c r="B728" s="437" t="s">
        <v>2893</v>
      </c>
      <c r="C728" s="34">
        <v>70133</v>
      </c>
      <c r="D728" s="35">
        <v>0</v>
      </c>
      <c r="E728" s="36">
        <v>2101</v>
      </c>
      <c r="F728" s="34">
        <v>10721300</v>
      </c>
      <c r="G728" s="37" t="s">
        <v>146</v>
      </c>
      <c r="H728" s="99">
        <v>9241260</v>
      </c>
      <c r="I728" s="254">
        <v>5692808</v>
      </c>
      <c r="J728" s="99"/>
      <c r="K728" s="99">
        <f t="shared" si="11"/>
        <v>9241260</v>
      </c>
      <c r="L728" s="433"/>
    </row>
    <row r="729" spans="1:12" x14ac:dyDescent="0.35">
      <c r="A729" s="54">
        <v>22020102</v>
      </c>
      <c r="B729" s="437" t="s">
        <v>2893</v>
      </c>
      <c r="C729" s="54">
        <v>70131</v>
      </c>
      <c r="D729" s="55">
        <v>0</v>
      </c>
      <c r="E729" s="56">
        <v>2101</v>
      </c>
      <c r="F729" s="54">
        <v>10721300</v>
      </c>
      <c r="G729" s="57" t="s">
        <v>146</v>
      </c>
      <c r="H729" s="58">
        <v>1451100</v>
      </c>
      <c r="I729" s="221">
        <v>1067000</v>
      </c>
      <c r="J729" s="58">
        <v>4000000</v>
      </c>
      <c r="K729" s="58">
        <f t="shared" si="11"/>
        <v>5451100</v>
      </c>
      <c r="L729" s="400" t="s">
        <v>2555</v>
      </c>
    </row>
    <row r="730" spans="1:12" x14ac:dyDescent="0.35">
      <c r="A730" s="54">
        <v>22020102</v>
      </c>
      <c r="B730" s="437" t="s">
        <v>2893</v>
      </c>
      <c r="C730" s="54">
        <v>70133</v>
      </c>
      <c r="D730" s="55">
        <v>0</v>
      </c>
      <c r="E730" s="54">
        <v>2101</v>
      </c>
      <c r="F730" s="54">
        <v>10721300</v>
      </c>
      <c r="G730" s="57" t="s">
        <v>146</v>
      </c>
      <c r="H730" s="117">
        <v>1429050</v>
      </c>
      <c r="I730" s="263">
        <v>204500</v>
      </c>
      <c r="J730" s="117">
        <v>2400000</v>
      </c>
      <c r="K730" s="117">
        <f t="shared" si="11"/>
        <v>3829050</v>
      </c>
      <c r="L730" s="400" t="s">
        <v>2556</v>
      </c>
    </row>
    <row r="731" spans="1:12" x14ac:dyDescent="0.35">
      <c r="A731" s="54">
        <v>22020102</v>
      </c>
      <c r="B731" s="437" t="s">
        <v>2893</v>
      </c>
      <c r="C731" s="54">
        <v>70133</v>
      </c>
      <c r="D731" s="55">
        <v>0</v>
      </c>
      <c r="E731" s="56">
        <v>2101</v>
      </c>
      <c r="F731" s="54">
        <v>10721300</v>
      </c>
      <c r="G731" s="57" t="s">
        <v>146</v>
      </c>
      <c r="H731" s="58">
        <v>4140822</v>
      </c>
      <c r="I731" s="221">
        <v>2726460</v>
      </c>
      <c r="J731" s="58">
        <v>2419178</v>
      </c>
      <c r="K731" s="58">
        <f t="shared" si="11"/>
        <v>6560000</v>
      </c>
      <c r="L731" s="400" t="s">
        <v>2557</v>
      </c>
    </row>
    <row r="732" spans="1:12" ht="51" x14ac:dyDescent="0.35">
      <c r="A732" s="54">
        <v>22020102</v>
      </c>
      <c r="B732" s="437" t="s">
        <v>2893</v>
      </c>
      <c r="C732" s="54">
        <v>70131</v>
      </c>
      <c r="D732" s="55">
        <v>0</v>
      </c>
      <c r="E732" s="56">
        <v>2101</v>
      </c>
      <c r="F732" s="54">
        <v>10721300</v>
      </c>
      <c r="G732" s="86" t="s">
        <v>972</v>
      </c>
      <c r="H732" s="117">
        <v>13857900</v>
      </c>
      <c r="I732" s="263"/>
      <c r="J732" s="121">
        <v>-10000000</v>
      </c>
      <c r="K732" s="117">
        <f t="shared" si="11"/>
        <v>3857900</v>
      </c>
      <c r="L732" s="400" t="s">
        <v>2558</v>
      </c>
    </row>
    <row r="733" spans="1:12" hidden="1" x14ac:dyDescent="0.35">
      <c r="A733" s="23">
        <v>22020102</v>
      </c>
      <c r="B733" s="437" t="s">
        <v>2893</v>
      </c>
      <c r="C733" s="23">
        <v>70133</v>
      </c>
      <c r="D733" s="24">
        <v>0</v>
      </c>
      <c r="E733" s="25">
        <v>2101</v>
      </c>
      <c r="F733" s="23">
        <v>10721300</v>
      </c>
      <c r="G733" s="26" t="s">
        <v>146</v>
      </c>
      <c r="H733" s="101">
        <v>16038</v>
      </c>
      <c r="I733" s="255">
        <v>28420</v>
      </c>
      <c r="J733" s="106">
        <v>500000</v>
      </c>
      <c r="K733" s="101">
        <f t="shared" si="11"/>
        <v>516038</v>
      </c>
      <c r="L733" s="207"/>
    </row>
    <row r="734" spans="1:12" hidden="1" x14ac:dyDescent="0.35">
      <c r="A734" s="23">
        <v>22020102</v>
      </c>
      <c r="B734" s="437" t="s">
        <v>2893</v>
      </c>
      <c r="C734" s="23">
        <v>70133</v>
      </c>
      <c r="D734" s="24">
        <v>0</v>
      </c>
      <c r="E734" s="25">
        <v>2101</v>
      </c>
      <c r="F734" s="23">
        <v>10721300</v>
      </c>
      <c r="G734" s="26" t="s">
        <v>146</v>
      </c>
      <c r="H734" s="101">
        <v>1085700</v>
      </c>
      <c r="I734" s="255">
        <v>26761000</v>
      </c>
      <c r="J734" s="101">
        <v>36000000</v>
      </c>
      <c r="K734" s="101">
        <f t="shared" si="11"/>
        <v>37085700</v>
      </c>
      <c r="L734" s="207"/>
    </row>
    <row r="735" spans="1:12" hidden="1" x14ac:dyDescent="0.35">
      <c r="A735" s="23">
        <v>22020102</v>
      </c>
      <c r="B735" s="437" t="s">
        <v>2893</v>
      </c>
      <c r="C735" s="23">
        <v>70131</v>
      </c>
      <c r="D735" s="24">
        <v>0</v>
      </c>
      <c r="E735" s="25">
        <v>2101</v>
      </c>
      <c r="F735" s="23">
        <v>10721300</v>
      </c>
      <c r="G735" s="26" t="s">
        <v>146</v>
      </c>
      <c r="H735" s="101">
        <v>1655850</v>
      </c>
      <c r="I735" s="255">
        <v>402500</v>
      </c>
      <c r="J735" s="101"/>
      <c r="K735" s="101">
        <f t="shared" si="11"/>
        <v>1655850</v>
      </c>
      <c r="L735" s="207"/>
    </row>
    <row r="736" spans="1:12" hidden="1" x14ac:dyDescent="0.35">
      <c r="A736" s="23">
        <v>22020102</v>
      </c>
      <c r="B736" s="437" t="s">
        <v>2893</v>
      </c>
      <c r="C736" s="23">
        <v>70133</v>
      </c>
      <c r="D736" s="24">
        <v>0</v>
      </c>
      <c r="E736" s="23">
        <v>2101</v>
      </c>
      <c r="F736" s="23">
        <v>10721300</v>
      </c>
      <c r="G736" s="26" t="s">
        <v>146</v>
      </c>
      <c r="H736" s="101">
        <v>1434300</v>
      </c>
      <c r="I736" s="255">
        <v>303000</v>
      </c>
      <c r="J736" s="101"/>
      <c r="K736" s="101">
        <f t="shared" si="11"/>
        <v>1434300</v>
      </c>
      <c r="L736" s="207"/>
    </row>
    <row r="737" spans="1:12" hidden="1" x14ac:dyDescent="0.35">
      <c r="A737" s="23">
        <v>22020102</v>
      </c>
      <c r="B737" s="437" t="s">
        <v>2893</v>
      </c>
      <c r="C737" s="23">
        <v>70131</v>
      </c>
      <c r="D737" s="24">
        <v>0</v>
      </c>
      <c r="E737" s="25">
        <v>2101</v>
      </c>
      <c r="F737" s="23">
        <v>10721300</v>
      </c>
      <c r="G737" s="26" t="s">
        <v>146</v>
      </c>
      <c r="H737" s="101">
        <v>11500000</v>
      </c>
      <c r="I737" s="255">
        <v>7110015</v>
      </c>
      <c r="J737" s="101"/>
      <c r="K737" s="101">
        <f t="shared" si="11"/>
        <v>11500000</v>
      </c>
      <c r="L737" s="207"/>
    </row>
    <row r="738" spans="1:12" hidden="1" x14ac:dyDescent="0.35">
      <c r="A738" s="23">
        <v>22020101</v>
      </c>
      <c r="B738" s="437" t="s">
        <v>2893</v>
      </c>
      <c r="C738" s="23">
        <v>70131</v>
      </c>
      <c r="D738" s="24">
        <v>0</v>
      </c>
      <c r="E738" s="25">
        <v>2101</v>
      </c>
      <c r="F738" s="23">
        <v>10721300</v>
      </c>
      <c r="G738" s="26" t="s">
        <v>145</v>
      </c>
      <c r="H738" s="67">
        <v>1000000</v>
      </c>
      <c r="I738" s="224"/>
      <c r="J738" s="68"/>
      <c r="K738" s="67">
        <f t="shared" si="11"/>
        <v>1000000</v>
      </c>
      <c r="L738" s="207"/>
    </row>
    <row r="739" spans="1:12" hidden="1" x14ac:dyDescent="0.35">
      <c r="A739" s="23">
        <v>22020101</v>
      </c>
      <c r="B739" s="437" t="s">
        <v>2893</v>
      </c>
      <c r="C739" s="23">
        <v>70131</v>
      </c>
      <c r="D739" s="24">
        <v>0</v>
      </c>
      <c r="E739" s="25">
        <v>2101</v>
      </c>
      <c r="F739" s="23">
        <v>10721300</v>
      </c>
      <c r="G739" s="26" t="s">
        <v>145</v>
      </c>
      <c r="H739" s="67">
        <v>2431044</v>
      </c>
      <c r="I739" s="224">
        <v>269000</v>
      </c>
      <c r="J739" s="67"/>
      <c r="K739" s="67">
        <f t="shared" si="11"/>
        <v>2431044</v>
      </c>
      <c r="L739" s="207"/>
    </row>
    <row r="740" spans="1:12" hidden="1" x14ac:dyDescent="0.35">
      <c r="A740" s="23">
        <v>22020101</v>
      </c>
      <c r="B740" s="437" t="s">
        <v>2893</v>
      </c>
      <c r="C740" s="23">
        <v>70133</v>
      </c>
      <c r="D740" s="24">
        <v>0</v>
      </c>
      <c r="E740" s="25">
        <v>2101</v>
      </c>
      <c r="F740" s="23">
        <v>10721300</v>
      </c>
      <c r="G740" s="26" t="s">
        <v>145</v>
      </c>
      <c r="H740" s="67">
        <v>3870300</v>
      </c>
      <c r="I740" s="224">
        <v>204500</v>
      </c>
      <c r="J740" s="67"/>
      <c r="K740" s="67">
        <f t="shared" si="11"/>
        <v>3870300</v>
      </c>
      <c r="L740" s="207"/>
    </row>
    <row r="741" spans="1:12" hidden="1" x14ac:dyDescent="0.35">
      <c r="A741" s="23">
        <v>22020101</v>
      </c>
      <c r="B741" s="437" t="s">
        <v>2893</v>
      </c>
      <c r="C741" s="23">
        <v>70133</v>
      </c>
      <c r="D741" s="24">
        <v>0</v>
      </c>
      <c r="E741" s="25">
        <v>2101</v>
      </c>
      <c r="F741" s="23">
        <v>10721300</v>
      </c>
      <c r="G741" s="26" t="s">
        <v>145</v>
      </c>
      <c r="H741" s="27">
        <v>520800</v>
      </c>
      <c r="I741" s="215">
        <v>640500</v>
      </c>
      <c r="J741" s="27"/>
      <c r="K741" s="27">
        <f t="shared" si="11"/>
        <v>520800</v>
      </c>
      <c r="L741" s="207"/>
    </row>
    <row r="742" spans="1:12" hidden="1" x14ac:dyDescent="0.35">
      <c r="A742" s="23">
        <v>22020101</v>
      </c>
      <c r="B742" s="437" t="s">
        <v>2893</v>
      </c>
      <c r="C742" s="23">
        <v>70131</v>
      </c>
      <c r="D742" s="24">
        <v>0</v>
      </c>
      <c r="E742" s="25">
        <v>2101</v>
      </c>
      <c r="F742" s="23">
        <v>10721300</v>
      </c>
      <c r="G742" s="26" t="s">
        <v>145</v>
      </c>
      <c r="H742" s="67">
        <v>6955200</v>
      </c>
      <c r="I742" s="224">
        <v>333200</v>
      </c>
      <c r="J742" s="67"/>
      <c r="K742" s="67">
        <f t="shared" si="11"/>
        <v>6955200</v>
      </c>
      <c r="L742" s="207"/>
    </row>
    <row r="743" spans="1:12" hidden="1" x14ac:dyDescent="0.35">
      <c r="A743" s="23">
        <v>22020101</v>
      </c>
      <c r="B743" s="437" t="s">
        <v>2893</v>
      </c>
      <c r="C743" s="23">
        <v>70133</v>
      </c>
      <c r="D743" s="24">
        <v>0</v>
      </c>
      <c r="E743" s="25">
        <v>2101</v>
      </c>
      <c r="F743" s="23">
        <v>10721300</v>
      </c>
      <c r="G743" s="26" t="s">
        <v>145</v>
      </c>
      <c r="H743" s="27">
        <v>3000000</v>
      </c>
      <c r="I743" s="215">
        <v>80000</v>
      </c>
      <c r="J743" s="41"/>
      <c r="K743" s="27">
        <f t="shared" si="11"/>
        <v>3000000</v>
      </c>
      <c r="L743" s="207"/>
    </row>
    <row r="744" spans="1:12" hidden="1" x14ac:dyDescent="0.35">
      <c r="A744" s="23">
        <v>22020101</v>
      </c>
      <c r="B744" s="437" t="s">
        <v>2893</v>
      </c>
      <c r="C744" s="23">
        <v>70133</v>
      </c>
      <c r="D744" s="24">
        <v>0</v>
      </c>
      <c r="E744" s="25">
        <v>2101</v>
      </c>
      <c r="F744" s="23">
        <v>10721300</v>
      </c>
      <c r="G744" s="26" t="s">
        <v>145</v>
      </c>
      <c r="H744" s="101">
        <v>15715770</v>
      </c>
      <c r="I744" s="255">
        <v>5367000</v>
      </c>
      <c r="J744" s="101"/>
      <c r="K744" s="101">
        <f t="shared" si="11"/>
        <v>15715770</v>
      </c>
      <c r="L744" s="559"/>
    </row>
    <row r="745" spans="1:12" hidden="1" x14ac:dyDescent="0.35">
      <c r="A745" s="23">
        <v>22020101</v>
      </c>
      <c r="B745" s="437" t="s">
        <v>2893</v>
      </c>
      <c r="C745" s="23">
        <v>70133</v>
      </c>
      <c r="D745" s="24">
        <v>0</v>
      </c>
      <c r="E745" s="25">
        <v>2101</v>
      </c>
      <c r="F745" s="23">
        <v>10721300</v>
      </c>
      <c r="G745" s="26" t="s">
        <v>145</v>
      </c>
      <c r="H745" s="101">
        <v>20000000</v>
      </c>
      <c r="I745" s="255">
        <v>1800000</v>
      </c>
      <c r="J745" s="106"/>
      <c r="K745" s="101">
        <f t="shared" si="11"/>
        <v>20000000</v>
      </c>
      <c r="L745" s="207"/>
    </row>
    <row r="746" spans="1:12" hidden="1" x14ac:dyDescent="0.35">
      <c r="A746" s="23">
        <v>22020101</v>
      </c>
      <c r="B746" s="437" t="s">
        <v>2893</v>
      </c>
      <c r="C746" s="23">
        <v>70131</v>
      </c>
      <c r="D746" s="24">
        <v>0</v>
      </c>
      <c r="E746" s="25">
        <v>2101</v>
      </c>
      <c r="F746" s="23">
        <v>10721300</v>
      </c>
      <c r="G746" s="26" t="s">
        <v>145</v>
      </c>
      <c r="H746" s="101">
        <v>3265500</v>
      </c>
      <c r="I746" s="255">
        <v>511000</v>
      </c>
      <c r="J746" s="101">
        <v>2000000</v>
      </c>
      <c r="K746" s="101">
        <f t="shared" si="11"/>
        <v>5265500</v>
      </c>
      <c r="L746" s="207"/>
    </row>
    <row r="747" spans="1:12" hidden="1" x14ac:dyDescent="0.35">
      <c r="A747" s="23">
        <v>22020101</v>
      </c>
      <c r="B747" s="437" t="s">
        <v>2893</v>
      </c>
      <c r="C747" s="23">
        <v>70133</v>
      </c>
      <c r="D747" s="24">
        <v>0</v>
      </c>
      <c r="E747" s="25">
        <v>2101</v>
      </c>
      <c r="F747" s="23">
        <v>10721300</v>
      </c>
      <c r="G747" s="26" t="s">
        <v>145</v>
      </c>
      <c r="H747" s="101">
        <v>168000</v>
      </c>
      <c r="I747" s="255">
        <v>100000</v>
      </c>
      <c r="J747" s="101">
        <v>3000000</v>
      </c>
      <c r="K747" s="101">
        <f t="shared" si="11"/>
        <v>3168000</v>
      </c>
      <c r="L747" s="559"/>
    </row>
    <row r="748" spans="1:12" x14ac:dyDescent="0.35">
      <c r="A748" s="54">
        <v>22020101</v>
      </c>
      <c r="B748" s="437" t="s">
        <v>2893</v>
      </c>
      <c r="C748" s="54">
        <v>70131</v>
      </c>
      <c r="D748" s="55">
        <v>0</v>
      </c>
      <c r="E748" s="56">
        <v>2101</v>
      </c>
      <c r="F748" s="54">
        <v>10721300</v>
      </c>
      <c r="G748" s="57" t="s">
        <v>145</v>
      </c>
      <c r="H748" s="58">
        <v>1753500</v>
      </c>
      <c r="I748" s="221">
        <v>0</v>
      </c>
      <c r="J748" s="58"/>
      <c r="K748" s="58">
        <f t="shared" si="11"/>
        <v>1753500</v>
      </c>
      <c r="L748" s="400" t="s">
        <v>2555</v>
      </c>
    </row>
    <row r="749" spans="1:12" x14ac:dyDescent="0.35">
      <c r="A749" s="54">
        <v>22020101</v>
      </c>
      <c r="B749" s="437" t="s">
        <v>2893</v>
      </c>
      <c r="C749" s="54">
        <v>70131</v>
      </c>
      <c r="D749" s="55">
        <v>0</v>
      </c>
      <c r="E749" s="56">
        <v>2101</v>
      </c>
      <c r="F749" s="54">
        <v>10721300</v>
      </c>
      <c r="G749" s="57" t="s">
        <v>758</v>
      </c>
      <c r="H749" s="58">
        <v>52882200</v>
      </c>
      <c r="I749" s="221">
        <v>157000</v>
      </c>
      <c r="J749" s="58">
        <v>-40000000</v>
      </c>
      <c r="K749" s="58">
        <f t="shared" si="11"/>
        <v>12882200</v>
      </c>
      <c r="L749" s="400" t="s">
        <v>2555</v>
      </c>
    </row>
    <row r="750" spans="1:12" x14ac:dyDescent="0.35">
      <c r="A750" s="78">
        <v>22020101</v>
      </c>
      <c r="B750" s="437" t="s">
        <v>2893</v>
      </c>
      <c r="C750" s="78">
        <v>70133</v>
      </c>
      <c r="D750" s="137">
        <v>0</v>
      </c>
      <c r="E750" s="78">
        <v>2101</v>
      </c>
      <c r="F750" s="78">
        <v>10721300</v>
      </c>
      <c r="G750" s="129" t="s">
        <v>145</v>
      </c>
      <c r="H750" s="130">
        <v>106680</v>
      </c>
      <c r="I750" s="262">
        <v>0</v>
      </c>
      <c r="J750" s="130">
        <v>2400000</v>
      </c>
      <c r="K750" s="130">
        <f t="shared" si="11"/>
        <v>2506680</v>
      </c>
      <c r="L750" s="399" t="s">
        <v>2556</v>
      </c>
    </row>
    <row r="751" spans="1:12" x14ac:dyDescent="0.35">
      <c r="A751" s="54">
        <v>22020101</v>
      </c>
      <c r="B751" s="437" t="s">
        <v>2893</v>
      </c>
      <c r="C751" s="54">
        <v>70133</v>
      </c>
      <c r="D751" s="55">
        <v>0</v>
      </c>
      <c r="E751" s="56">
        <v>2101</v>
      </c>
      <c r="F751" s="54">
        <v>10721300</v>
      </c>
      <c r="G751" s="57" t="s">
        <v>145</v>
      </c>
      <c r="H751" s="58">
        <v>3088680</v>
      </c>
      <c r="I751" s="221">
        <v>979955</v>
      </c>
      <c r="J751" s="58">
        <v>9511320</v>
      </c>
      <c r="K751" s="58">
        <f t="shared" si="11"/>
        <v>12600000</v>
      </c>
      <c r="L751" s="400" t="s">
        <v>2557</v>
      </c>
    </row>
    <row r="752" spans="1:12" x14ac:dyDescent="0.35">
      <c r="A752" s="54">
        <v>22020101</v>
      </c>
      <c r="B752" s="437" t="s">
        <v>2893</v>
      </c>
      <c r="C752" s="54">
        <v>70131</v>
      </c>
      <c r="D752" s="55">
        <v>0</v>
      </c>
      <c r="E752" s="56">
        <v>2101</v>
      </c>
      <c r="F752" s="54">
        <v>10721300</v>
      </c>
      <c r="G752" s="57" t="s">
        <v>145</v>
      </c>
      <c r="H752" s="117">
        <v>831600</v>
      </c>
      <c r="I752" s="263"/>
      <c r="J752" s="117">
        <v>7000000</v>
      </c>
      <c r="K752" s="117">
        <f t="shared" si="11"/>
        <v>7831600</v>
      </c>
      <c r="L752" s="400" t="s">
        <v>2558</v>
      </c>
    </row>
    <row r="753" spans="1:12" hidden="1" x14ac:dyDescent="0.35">
      <c r="A753" s="23">
        <v>22020101</v>
      </c>
      <c r="B753" s="437" t="s">
        <v>2893</v>
      </c>
      <c r="C753" s="23">
        <v>70133</v>
      </c>
      <c r="D753" s="24">
        <v>0</v>
      </c>
      <c r="E753" s="25">
        <v>2101</v>
      </c>
      <c r="F753" s="23">
        <v>10721300</v>
      </c>
      <c r="G753" s="26" t="s">
        <v>145</v>
      </c>
      <c r="H753" s="101">
        <v>13365</v>
      </c>
      <c r="I753" s="255"/>
      <c r="J753" s="106"/>
      <c r="K753" s="101">
        <f t="shared" si="11"/>
        <v>13365</v>
      </c>
      <c r="L753" s="207"/>
    </row>
    <row r="754" spans="1:12" hidden="1" x14ac:dyDescent="0.35">
      <c r="A754" s="23">
        <v>22020101</v>
      </c>
      <c r="B754" s="437" t="s">
        <v>2893</v>
      </c>
      <c r="C754" s="23">
        <v>70133</v>
      </c>
      <c r="D754" s="24">
        <v>0</v>
      </c>
      <c r="E754" s="25">
        <v>2101</v>
      </c>
      <c r="F754" s="23">
        <v>10721300</v>
      </c>
      <c r="G754" s="26" t="s">
        <v>145</v>
      </c>
      <c r="H754" s="101">
        <v>4050000</v>
      </c>
      <c r="I754" s="255">
        <v>1420420</v>
      </c>
      <c r="J754" s="106"/>
      <c r="K754" s="101">
        <f t="shared" si="11"/>
        <v>4050000</v>
      </c>
      <c r="L754" s="207"/>
    </row>
    <row r="755" spans="1:12" hidden="1" x14ac:dyDescent="0.35">
      <c r="A755" s="23">
        <v>22020101</v>
      </c>
      <c r="B755" s="437" t="s">
        <v>2893</v>
      </c>
      <c r="C755" s="23">
        <v>70131</v>
      </c>
      <c r="D755" s="24">
        <v>0</v>
      </c>
      <c r="E755" s="25">
        <v>2101</v>
      </c>
      <c r="F755" s="23">
        <v>10721300</v>
      </c>
      <c r="G755" s="26" t="s">
        <v>145</v>
      </c>
      <c r="H755" s="101">
        <v>6248550</v>
      </c>
      <c r="I755" s="255">
        <v>3479000</v>
      </c>
      <c r="J755" s="101"/>
      <c r="K755" s="101">
        <f t="shared" si="11"/>
        <v>6248550</v>
      </c>
      <c r="L755" s="207"/>
    </row>
    <row r="756" spans="1:12" hidden="1" x14ac:dyDescent="0.35">
      <c r="A756" s="23">
        <v>22020101</v>
      </c>
      <c r="B756" s="437" t="s">
        <v>2893</v>
      </c>
      <c r="C756" s="23">
        <v>70133</v>
      </c>
      <c r="D756" s="24">
        <v>0</v>
      </c>
      <c r="E756" s="23">
        <v>2101</v>
      </c>
      <c r="F756" s="23">
        <v>10721300</v>
      </c>
      <c r="G756" s="26" t="s">
        <v>145</v>
      </c>
      <c r="H756" s="101">
        <v>210000</v>
      </c>
      <c r="I756" s="255">
        <v>0</v>
      </c>
      <c r="J756" s="101"/>
      <c r="K756" s="101">
        <f t="shared" si="11"/>
        <v>210000</v>
      </c>
      <c r="L756" s="207"/>
    </row>
    <row r="757" spans="1:12" hidden="1" x14ac:dyDescent="0.35">
      <c r="A757" s="23">
        <v>22020101</v>
      </c>
      <c r="B757" s="437" t="s">
        <v>2893</v>
      </c>
      <c r="C757" s="23">
        <v>70131</v>
      </c>
      <c r="D757" s="24">
        <v>0</v>
      </c>
      <c r="E757" s="25">
        <v>2101</v>
      </c>
      <c r="F757" s="23">
        <v>10721300</v>
      </c>
      <c r="G757" s="26" t="s">
        <v>145</v>
      </c>
      <c r="H757" s="101">
        <v>11038200</v>
      </c>
      <c r="I757" s="255">
        <v>9509599.6500000004</v>
      </c>
      <c r="J757" s="101">
        <v>3000000</v>
      </c>
      <c r="K757" s="101">
        <f t="shared" si="11"/>
        <v>14038200</v>
      </c>
      <c r="L757" s="207"/>
    </row>
    <row r="758" spans="1:12" hidden="1" x14ac:dyDescent="0.35">
      <c r="A758" s="23">
        <v>22010103</v>
      </c>
      <c r="B758" s="437" t="s">
        <v>2893</v>
      </c>
      <c r="C758" s="23">
        <v>70131</v>
      </c>
      <c r="D758" s="24">
        <v>0</v>
      </c>
      <c r="E758" s="25">
        <v>2101</v>
      </c>
      <c r="F758" s="23">
        <v>10721300</v>
      </c>
      <c r="G758" s="26" t="s">
        <v>286</v>
      </c>
      <c r="H758" s="68">
        <v>1480000</v>
      </c>
      <c r="I758" s="226">
        <v>40000</v>
      </c>
      <c r="J758" s="68"/>
      <c r="K758" s="67">
        <f t="shared" si="11"/>
        <v>1480000</v>
      </c>
      <c r="L758" s="207"/>
    </row>
    <row r="759" spans="1:12" hidden="1" x14ac:dyDescent="0.35">
      <c r="A759" s="23">
        <v>22010103</v>
      </c>
      <c r="B759" s="437" t="s">
        <v>2893</v>
      </c>
      <c r="C759" s="23">
        <v>70131</v>
      </c>
      <c r="D759" s="24">
        <v>0</v>
      </c>
      <c r="E759" s="25">
        <v>2101</v>
      </c>
      <c r="F759" s="23">
        <v>10721300</v>
      </c>
      <c r="G759" s="26" t="s">
        <v>286</v>
      </c>
      <c r="H759" s="101">
        <v>25900000</v>
      </c>
      <c r="I759" s="255"/>
      <c r="J759" s="106"/>
      <c r="K759" s="101">
        <f t="shared" si="11"/>
        <v>25900000</v>
      </c>
      <c r="L759" s="559"/>
    </row>
    <row r="760" spans="1:12" hidden="1" x14ac:dyDescent="0.35">
      <c r="A760" s="23">
        <v>22010103</v>
      </c>
      <c r="B760" s="437" t="s">
        <v>2893</v>
      </c>
      <c r="C760" s="23">
        <v>70131</v>
      </c>
      <c r="D760" s="24">
        <v>0</v>
      </c>
      <c r="E760" s="25">
        <v>2101</v>
      </c>
      <c r="F760" s="23">
        <v>10721300</v>
      </c>
      <c r="G760" s="26" t="s">
        <v>286</v>
      </c>
      <c r="H760" s="27"/>
      <c r="I760" s="215"/>
      <c r="J760" s="41"/>
      <c r="K760" s="41">
        <f t="shared" si="11"/>
        <v>0</v>
      </c>
      <c r="L760" s="207"/>
    </row>
    <row r="761" spans="1:12" hidden="1" x14ac:dyDescent="0.35">
      <c r="A761" s="23">
        <v>22010102</v>
      </c>
      <c r="B761" s="437" t="s">
        <v>2893</v>
      </c>
      <c r="C761" s="23">
        <v>70131</v>
      </c>
      <c r="D761" s="24">
        <v>0</v>
      </c>
      <c r="E761" s="25">
        <v>2101</v>
      </c>
      <c r="F761" s="23">
        <v>10721300</v>
      </c>
      <c r="G761" s="26" t="s">
        <v>240</v>
      </c>
      <c r="H761" s="101">
        <v>10000000</v>
      </c>
      <c r="I761" s="255">
        <v>7644233.4700000007</v>
      </c>
      <c r="J761" s="106"/>
      <c r="K761" s="101">
        <f t="shared" si="11"/>
        <v>10000000</v>
      </c>
      <c r="L761" s="559"/>
    </row>
    <row r="762" spans="1:12" hidden="1" x14ac:dyDescent="0.35">
      <c r="A762" s="23">
        <v>22010102</v>
      </c>
      <c r="B762" s="437" t="s">
        <v>2893</v>
      </c>
      <c r="C762" s="23">
        <v>70131</v>
      </c>
      <c r="D762" s="24">
        <v>0</v>
      </c>
      <c r="E762" s="25">
        <v>2101</v>
      </c>
      <c r="F762" s="23">
        <v>10721300</v>
      </c>
      <c r="G762" s="26" t="s">
        <v>240</v>
      </c>
      <c r="H762" s="27"/>
      <c r="I762" s="215"/>
      <c r="J762" s="27"/>
      <c r="K762" s="41">
        <f t="shared" si="11"/>
        <v>0</v>
      </c>
      <c r="L762" s="207"/>
    </row>
    <row r="763" spans="1:12" hidden="1" x14ac:dyDescent="0.35">
      <c r="A763" s="23">
        <v>22010101</v>
      </c>
      <c r="B763" s="437" t="s">
        <v>2893</v>
      </c>
      <c r="C763" s="23">
        <v>70131</v>
      </c>
      <c r="D763" s="24">
        <v>0</v>
      </c>
      <c r="E763" s="25">
        <v>2101</v>
      </c>
      <c r="F763" s="23">
        <v>10721300</v>
      </c>
      <c r="G763" s="26" t="s">
        <v>239</v>
      </c>
      <c r="H763" s="101">
        <v>41218459</v>
      </c>
      <c r="I763" s="255"/>
      <c r="J763" s="106"/>
      <c r="K763" s="101">
        <f t="shared" si="11"/>
        <v>41218459</v>
      </c>
      <c r="L763" s="559"/>
    </row>
    <row r="764" spans="1:12" hidden="1" x14ac:dyDescent="0.35">
      <c r="A764" s="23">
        <v>22010101</v>
      </c>
      <c r="B764" s="437" t="s">
        <v>2893</v>
      </c>
      <c r="C764" s="23">
        <v>70131</v>
      </c>
      <c r="D764" s="24">
        <v>0</v>
      </c>
      <c r="E764" s="25">
        <v>2101</v>
      </c>
      <c r="F764" s="23">
        <v>10721300</v>
      </c>
      <c r="G764" s="26" t="s">
        <v>239</v>
      </c>
      <c r="H764" s="27">
        <v>3000000</v>
      </c>
      <c r="I764" s="215"/>
      <c r="J764" s="41"/>
      <c r="K764" s="27">
        <f t="shared" si="11"/>
        <v>3000000</v>
      </c>
      <c r="L764" s="207"/>
    </row>
    <row r="765" spans="1:12" hidden="1" x14ac:dyDescent="0.35">
      <c r="A765" s="23">
        <v>21020203</v>
      </c>
      <c r="B765" s="437" t="s">
        <v>2893</v>
      </c>
      <c r="C765" s="23">
        <v>70131</v>
      </c>
      <c r="D765" s="24">
        <v>0</v>
      </c>
      <c r="E765" s="25">
        <v>2101</v>
      </c>
      <c r="F765" s="23">
        <v>10721300</v>
      </c>
      <c r="G765" s="26" t="s">
        <v>237</v>
      </c>
      <c r="H765" s="101">
        <v>14800000</v>
      </c>
      <c r="I765" s="255"/>
      <c r="J765" s="106"/>
      <c r="K765" s="101">
        <f t="shared" si="11"/>
        <v>14800000</v>
      </c>
      <c r="L765" s="559"/>
    </row>
    <row r="766" spans="1:12" hidden="1" x14ac:dyDescent="0.35">
      <c r="A766" s="23">
        <v>21020202</v>
      </c>
      <c r="B766" s="437" t="s">
        <v>2893</v>
      </c>
      <c r="C766" s="23">
        <v>70131</v>
      </c>
      <c r="D766" s="24">
        <v>0</v>
      </c>
      <c r="E766" s="25">
        <v>2101</v>
      </c>
      <c r="F766" s="23">
        <v>10721300</v>
      </c>
      <c r="G766" s="26" t="s">
        <v>264</v>
      </c>
      <c r="H766" s="68">
        <v>120971968</v>
      </c>
      <c r="I766" s="226"/>
      <c r="J766" s="82">
        <v>-3751495.55</v>
      </c>
      <c r="K766" s="67">
        <f t="shared" si="11"/>
        <v>117220472.45</v>
      </c>
      <c r="L766" s="207"/>
    </row>
    <row r="767" spans="1:12" hidden="1" x14ac:dyDescent="0.35">
      <c r="A767" s="23">
        <v>21020202</v>
      </c>
      <c r="B767" s="437" t="s">
        <v>2893</v>
      </c>
      <c r="C767" s="23">
        <v>70131</v>
      </c>
      <c r="D767" s="24">
        <v>0</v>
      </c>
      <c r="E767" s="25">
        <v>2101</v>
      </c>
      <c r="F767" s="23">
        <v>10721300</v>
      </c>
      <c r="G767" s="26" t="s">
        <v>264</v>
      </c>
      <c r="H767" s="41">
        <v>45708983.988000005</v>
      </c>
      <c r="I767" s="220"/>
      <c r="J767" s="152">
        <v>-5652490.9749999996</v>
      </c>
      <c r="K767" s="27">
        <f t="shared" si="11"/>
        <v>40056493.013000004</v>
      </c>
      <c r="L767" s="207"/>
    </row>
    <row r="768" spans="1:12" hidden="1" x14ac:dyDescent="0.35">
      <c r="A768" s="23">
        <v>21020202</v>
      </c>
      <c r="B768" s="437" t="s">
        <v>2893</v>
      </c>
      <c r="C768" s="23">
        <v>70131</v>
      </c>
      <c r="D768" s="24">
        <v>0</v>
      </c>
      <c r="E768" s="25">
        <v>2101</v>
      </c>
      <c r="F768" s="23">
        <v>10721300</v>
      </c>
      <c r="G768" s="26" t="s">
        <v>264</v>
      </c>
      <c r="H768" s="41">
        <v>164284615.01999998</v>
      </c>
      <c r="I768" s="220"/>
      <c r="J768" s="41">
        <v>-27380769.166666701</v>
      </c>
      <c r="K768" s="27">
        <f t="shared" si="11"/>
        <v>136903845.85333329</v>
      </c>
      <c r="L768" s="207"/>
    </row>
    <row r="769" spans="1:12" hidden="1" x14ac:dyDescent="0.35">
      <c r="A769" s="23">
        <v>21020202</v>
      </c>
      <c r="B769" s="437" t="s">
        <v>2893</v>
      </c>
      <c r="C769" s="23">
        <v>70131</v>
      </c>
      <c r="D769" s="24">
        <v>0</v>
      </c>
      <c r="E769" s="25">
        <v>2101</v>
      </c>
      <c r="F769" s="23">
        <v>10721300</v>
      </c>
      <c r="G769" s="26" t="s">
        <v>264</v>
      </c>
      <c r="H769" s="101">
        <v>297800258.58000004</v>
      </c>
      <c r="I769" s="255">
        <v>107206911.48000002</v>
      </c>
      <c r="J769" s="101"/>
      <c r="K769" s="101">
        <f t="shared" si="11"/>
        <v>297800258.58000004</v>
      </c>
      <c r="L769" s="559"/>
    </row>
    <row r="770" spans="1:12" hidden="1" x14ac:dyDescent="0.35">
      <c r="A770" s="23">
        <v>21020202</v>
      </c>
      <c r="B770" s="437" t="s">
        <v>2893</v>
      </c>
      <c r="C770" s="23">
        <v>70131</v>
      </c>
      <c r="D770" s="24">
        <v>0</v>
      </c>
      <c r="E770" s="25">
        <v>2101</v>
      </c>
      <c r="F770" s="23">
        <v>10721300</v>
      </c>
      <c r="G770" s="26" t="s">
        <v>264</v>
      </c>
      <c r="H770" s="106">
        <v>103859883.99600001</v>
      </c>
      <c r="I770" s="260">
        <v>47066694.719999999</v>
      </c>
      <c r="J770" s="106"/>
      <c r="K770" s="101">
        <f t="shared" si="11"/>
        <v>103859883.99600001</v>
      </c>
      <c r="L770" s="207"/>
    </row>
    <row r="771" spans="1:12" hidden="1" x14ac:dyDescent="0.35">
      <c r="A771" s="23">
        <v>21020202</v>
      </c>
      <c r="B771" s="437" t="s">
        <v>2893</v>
      </c>
      <c r="C771" s="23">
        <v>70131</v>
      </c>
      <c r="D771" s="24">
        <v>0</v>
      </c>
      <c r="E771" s="25">
        <v>2101</v>
      </c>
      <c r="F771" s="23">
        <v>10721300</v>
      </c>
      <c r="G771" s="26" t="s">
        <v>264</v>
      </c>
      <c r="H771" s="27">
        <v>54013060.316250004</v>
      </c>
      <c r="I771" s="215"/>
      <c r="J771" s="27"/>
      <c r="K771" s="27">
        <f t="shared" ref="K771:K834" si="12">SUM(H771,J771)</f>
        <v>54013060.316250004</v>
      </c>
      <c r="L771" s="207"/>
    </row>
    <row r="772" spans="1:12" hidden="1" x14ac:dyDescent="0.35">
      <c r="A772" s="23">
        <v>21020201</v>
      </c>
      <c r="B772" s="437" t="s">
        <v>2893</v>
      </c>
      <c r="C772" s="23">
        <v>70131</v>
      </c>
      <c r="D772" s="24">
        <v>0</v>
      </c>
      <c r="E772" s="25">
        <v>2101</v>
      </c>
      <c r="F772" s="23">
        <v>10721300</v>
      </c>
      <c r="G772" s="26" t="s">
        <v>263</v>
      </c>
      <c r="H772" s="68">
        <v>120971968</v>
      </c>
      <c r="I772" s="226"/>
      <c r="J772" s="82">
        <v>-3751495.55</v>
      </c>
      <c r="K772" s="67">
        <f t="shared" si="12"/>
        <v>117220472.45</v>
      </c>
      <c r="L772" s="207"/>
    </row>
    <row r="773" spans="1:12" hidden="1" x14ac:dyDescent="0.35">
      <c r="A773" s="34">
        <v>21020201</v>
      </c>
      <c r="B773" s="437" t="s">
        <v>2893</v>
      </c>
      <c r="C773" s="34">
        <v>70131</v>
      </c>
      <c r="D773" s="35">
        <v>0</v>
      </c>
      <c r="E773" s="36">
        <v>2101</v>
      </c>
      <c r="F773" s="34">
        <v>10721300</v>
      </c>
      <c r="G773" s="37" t="s">
        <v>263</v>
      </c>
      <c r="H773" s="44">
        <v>45708983.988000005</v>
      </c>
      <c r="I773" s="219"/>
      <c r="J773" s="635">
        <v>-5652490.9749999996</v>
      </c>
      <c r="K773" s="639">
        <f t="shared" si="12"/>
        <v>40056493.013000004</v>
      </c>
      <c r="L773" s="206"/>
    </row>
    <row r="774" spans="1:12" hidden="1" x14ac:dyDescent="0.35">
      <c r="A774" s="23">
        <v>21020201</v>
      </c>
      <c r="B774" s="437" t="s">
        <v>2893</v>
      </c>
      <c r="C774" s="23">
        <v>70131</v>
      </c>
      <c r="D774" s="24">
        <v>0</v>
      </c>
      <c r="E774" s="25">
        <v>2101</v>
      </c>
      <c r="F774" s="23">
        <v>10721300</v>
      </c>
      <c r="G774" s="26" t="s">
        <v>263</v>
      </c>
      <c r="H774" s="68">
        <v>179538122.25600001</v>
      </c>
      <c r="I774" s="226"/>
      <c r="J774" s="82">
        <v>-71058795.5</v>
      </c>
      <c r="K774" s="67">
        <f t="shared" si="12"/>
        <v>108479326.75600001</v>
      </c>
      <c r="L774" s="207"/>
    </row>
    <row r="775" spans="1:12" hidden="1" x14ac:dyDescent="0.35">
      <c r="A775" s="23">
        <v>21020201</v>
      </c>
      <c r="B775" s="437" t="s">
        <v>2893</v>
      </c>
      <c r="C775" s="23">
        <v>70131</v>
      </c>
      <c r="D775" s="24">
        <v>0</v>
      </c>
      <c r="E775" s="25">
        <v>2101</v>
      </c>
      <c r="F775" s="23">
        <v>10721300</v>
      </c>
      <c r="G775" s="26" t="s">
        <v>263</v>
      </c>
      <c r="H775" s="41">
        <v>164284615.01999998</v>
      </c>
      <c r="I775" s="220"/>
      <c r="J775" s="41">
        <v>-27380769.166666701</v>
      </c>
      <c r="K775" s="27">
        <f t="shared" si="12"/>
        <v>136903845.85333329</v>
      </c>
      <c r="L775" s="207"/>
    </row>
    <row r="776" spans="1:12" hidden="1" x14ac:dyDescent="0.35">
      <c r="A776" s="23">
        <v>21020201</v>
      </c>
      <c r="B776" s="437" t="s">
        <v>2893</v>
      </c>
      <c r="C776" s="23">
        <v>70131</v>
      </c>
      <c r="D776" s="24">
        <v>0</v>
      </c>
      <c r="E776" s="25">
        <v>2101</v>
      </c>
      <c r="F776" s="23">
        <v>10721300</v>
      </c>
      <c r="G776" s="26" t="s">
        <v>263</v>
      </c>
      <c r="H776" s="101">
        <v>297800258.58000004</v>
      </c>
      <c r="I776" s="255"/>
      <c r="J776" s="311">
        <v>-100000000</v>
      </c>
      <c r="K776" s="101">
        <f t="shared" si="12"/>
        <v>197800258.58000004</v>
      </c>
      <c r="L776" s="559"/>
    </row>
    <row r="777" spans="1:12" hidden="1" x14ac:dyDescent="0.35">
      <c r="A777" s="23">
        <v>21020201</v>
      </c>
      <c r="B777" s="437" t="s">
        <v>2893</v>
      </c>
      <c r="C777" s="23">
        <v>70131</v>
      </c>
      <c r="D777" s="24">
        <v>0</v>
      </c>
      <c r="E777" s="25">
        <v>2101</v>
      </c>
      <c r="F777" s="23">
        <v>10721300</v>
      </c>
      <c r="G777" s="26" t="s">
        <v>263</v>
      </c>
      <c r="H777" s="106">
        <v>103859883.99600001</v>
      </c>
      <c r="I777" s="260"/>
      <c r="J777" s="115">
        <v>-52662543.109999999</v>
      </c>
      <c r="K777" s="101">
        <f t="shared" si="12"/>
        <v>51197340.886000007</v>
      </c>
      <c r="L777" s="207"/>
    </row>
    <row r="778" spans="1:12" hidden="1" x14ac:dyDescent="0.35">
      <c r="A778" s="23">
        <v>21020201</v>
      </c>
      <c r="B778" s="437" t="s">
        <v>2893</v>
      </c>
      <c r="C778" s="23">
        <v>70131</v>
      </c>
      <c r="D778" s="24">
        <v>0</v>
      </c>
      <c r="E778" s="25">
        <v>2101</v>
      </c>
      <c r="F778" s="23">
        <v>10721300</v>
      </c>
      <c r="G778" s="26" t="s">
        <v>263</v>
      </c>
      <c r="H778" s="41">
        <v>206571055.13099998</v>
      </c>
      <c r="I778" s="220"/>
      <c r="J778" s="41">
        <v>-206571055.13100001</v>
      </c>
      <c r="K778" s="27">
        <f t="shared" si="12"/>
        <v>0</v>
      </c>
      <c r="L778" s="207"/>
    </row>
    <row r="779" spans="1:12" hidden="1" x14ac:dyDescent="0.35">
      <c r="A779" s="23">
        <v>21020101</v>
      </c>
      <c r="B779" s="437" t="s">
        <v>2893</v>
      </c>
      <c r="C779" s="23">
        <v>70133</v>
      </c>
      <c r="D779" s="24">
        <v>0</v>
      </c>
      <c r="E779" s="25">
        <v>2101</v>
      </c>
      <c r="F779" s="23">
        <v>10721300</v>
      </c>
      <c r="G779" s="26" t="s">
        <v>144</v>
      </c>
      <c r="H779" s="27">
        <v>1126934.55</v>
      </c>
      <c r="I779" s="215"/>
      <c r="J779" s="27">
        <v>1373065</v>
      </c>
      <c r="K779" s="27">
        <f t="shared" si="12"/>
        <v>2499999.5499999998</v>
      </c>
      <c r="L779" s="207"/>
    </row>
    <row r="780" spans="1:12" hidden="1" x14ac:dyDescent="0.35">
      <c r="A780" s="23">
        <v>21020101</v>
      </c>
      <c r="B780" s="437" t="s">
        <v>2893</v>
      </c>
      <c r="C780" s="23">
        <v>70131</v>
      </c>
      <c r="D780" s="24">
        <v>0</v>
      </c>
      <c r="E780" s="25">
        <v>2101</v>
      </c>
      <c r="F780" s="23">
        <v>10721300</v>
      </c>
      <c r="G780" s="26" t="s">
        <v>144</v>
      </c>
      <c r="H780" s="67"/>
      <c r="I780" s="224">
        <v>4887509</v>
      </c>
      <c r="J780" s="68">
        <v>15000000</v>
      </c>
      <c r="K780" s="67">
        <f t="shared" si="12"/>
        <v>15000000</v>
      </c>
      <c r="L780" s="207"/>
    </row>
    <row r="781" spans="1:12" hidden="1" x14ac:dyDescent="0.35">
      <c r="A781" s="23">
        <v>21020101</v>
      </c>
      <c r="B781" s="437" t="s">
        <v>2893</v>
      </c>
      <c r="C781" s="23">
        <v>70131</v>
      </c>
      <c r="D781" s="24">
        <v>0</v>
      </c>
      <c r="E781" s="25">
        <v>2101</v>
      </c>
      <c r="F781" s="23">
        <v>10721300</v>
      </c>
      <c r="G781" s="26" t="s">
        <v>144</v>
      </c>
      <c r="H781" s="27">
        <v>5848500</v>
      </c>
      <c r="I781" s="215">
        <v>5677878.1500000004</v>
      </c>
      <c r="J781" s="27"/>
      <c r="K781" s="27">
        <f t="shared" si="12"/>
        <v>5848500</v>
      </c>
      <c r="L781" s="207"/>
    </row>
    <row r="782" spans="1:12" hidden="1" x14ac:dyDescent="0.35">
      <c r="A782" s="23">
        <v>21020101</v>
      </c>
      <c r="B782" s="437" t="s">
        <v>2893</v>
      </c>
      <c r="C782" s="23">
        <v>70131</v>
      </c>
      <c r="D782" s="24">
        <v>0</v>
      </c>
      <c r="E782" s="25">
        <v>2101</v>
      </c>
      <c r="F782" s="23">
        <v>10721300</v>
      </c>
      <c r="G782" s="26" t="s">
        <v>144</v>
      </c>
      <c r="H782" s="101"/>
      <c r="I782" s="255"/>
      <c r="J782" s="105"/>
      <c r="K782" s="101">
        <f t="shared" si="12"/>
        <v>0</v>
      </c>
      <c r="L782" s="207"/>
    </row>
    <row r="783" spans="1:12" hidden="1" x14ac:dyDescent="0.35">
      <c r="A783" s="23">
        <v>21020101</v>
      </c>
      <c r="B783" s="437" t="s">
        <v>2893</v>
      </c>
      <c r="C783" s="23">
        <v>70131</v>
      </c>
      <c r="D783" s="24">
        <v>0</v>
      </c>
      <c r="E783" s="25">
        <v>2101</v>
      </c>
      <c r="F783" s="23">
        <v>10721300</v>
      </c>
      <c r="G783" s="26" t="s">
        <v>144</v>
      </c>
      <c r="H783" s="101">
        <v>11976083.699999999</v>
      </c>
      <c r="I783" s="255">
        <v>268000</v>
      </c>
      <c r="J783" s="101"/>
      <c r="K783" s="101">
        <f t="shared" si="12"/>
        <v>11976083.699999999</v>
      </c>
      <c r="L783" s="207"/>
    </row>
    <row r="784" spans="1:12" hidden="1" x14ac:dyDescent="0.35">
      <c r="A784" s="54">
        <v>21020101</v>
      </c>
      <c r="B784" s="437" t="s">
        <v>2893</v>
      </c>
      <c r="C784" s="54">
        <v>70131</v>
      </c>
      <c r="D784" s="55">
        <v>0</v>
      </c>
      <c r="E784" s="56">
        <v>2101</v>
      </c>
      <c r="F784" s="54">
        <v>10721300</v>
      </c>
      <c r="G784" s="57" t="s">
        <v>144</v>
      </c>
      <c r="H784" s="58">
        <v>726600</v>
      </c>
      <c r="I784" s="221">
        <v>213000</v>
      </c>
      <c r="J784" s="58"/>
      <c r="K784" s="58">
        <f t="shared" si="12"/>
        <v>726600</v>
      </c>
      <c r="L784" s="400" t="s">
        <v>2555</v>
      </c>
    </row>
    <row r="785" spans="1:12" hidden="1" x14ac:dyDescent="0.35">
      <c r="A785" s="23">
        <v>21020101</v>
      </c>
      <c r="B785" s="437" t="s">
        <v>2893</v>
      </c>
      <c r="C785" s="23">
        <v>70131</v>
      </c>
      <c r="D785" s="24">
        <v>0</v>
      </c>
      <c r="E785" s="25">
        <v>2101</v>
      </c>
      <c r="F785" s="23">
        <v>10721300</v>
      </c>
      <c r="G785" s="26" t="s">
        <v>144</v>
      </c>
      <c r="H785" s="27">
        <v>279844078.69236004</v>
      </c>
      <c r="I785" s="215">
        <v>15517215.659999998</v>
      </c>
      <c r="J785" s="27"/>
      <c r="K785" s="27">
        <f t="shared" si="12"/>
        <v>279844078.69236004</v>
      </c>
      <c r="L785" s="207"/>
    </row>
    <row r="786" spans="1:12" hidden="1" x14ac:dyDescent="0.35">
      <c r="A786" s="23">
        <v>21020101</v>
      </c>
      <c r="B786" s="437" t="s">
        <v>2893</v>
      </c>
      <c r="C786" s="23">
        <v>70131</v>
      </c>
      <c r="D786" s="24">
        <v>0</v>
      </c>
      <c r="E786" s="25">
        <v>2101</v>
      </c>
      <c r="F786" s="23">
        <v>10721300</v>
      </c>
      <c r="G786" s="26" t="s">
        <v>144</v>
      </c>
      <c r="H786" s="101">
        <v>924000</v>
      </c>
      <c r="I786" s="255"/>
      <c r="J786" s="101"/>
      <c r="K786" s="101">
        <f t="shared" si="12"/>
        <v>924000</v>
      </c>
      <c r="L786" s="207"/>
    </row>
    <row r="787" spans="1:12" hidden="1" x14ac:dyDescent="0.35">
      <c r="A787" s="23">
        <v>21020101</v>
      </c>
      <c r="B787" s="437" t="s">
        <v>2893</v>
      </c>
      <c r="C787" s="23">
        <v>70131</v>
      </c>
      <c r="D787" s="24">
        <v>0</v>
      </c>
      <c r="E787" s="25">
        <v>2101</v>
      </c>
      <c r="F787" s="23">
        <v>10721300</v>
      </c>
      <c r="G787" s="26" t="s">
        <v>144</v>
      </c>
      <c r="H787" s="101">
        <v>38146500</v>
      </c>
      <c r="I787" s="255">
        <v>8981250</v>
      </c>
      <c r="J787" s="101"/>
      <c r="K787" s="101">
        <f t="shared" si="12"/>
        <v>38146500</v>
      </c>
      <c r="L787" s="207"/>
    </row>
    <row r="788" spans="1:12" hidden="1" x14ac:dyDescent="0.35">
      <c r="A788" s="23">
        <v>21010102</v>
      </c>
      <c r="B788" s="437" t="s">
        <v>2893</v>
      </c>
      <c r="C788" s="23">
        <v>70131</v>
      </c>
      <c r="D788" s="24">
        <v>0</v>
      </c>
      <c r="E788" s="25">
        <v>2101</v>
      </c>
      <c r="F788" s="23">
        <v>10721300</v>
      </c>
      <c r="G788" s="26" t="s">
        <v>579</v>
      </c>
      <c r="H788" s="101">
        <v>10000000</v>
      </c>
      <c r="I788" s="255"/>
      <c r="J788" s="101"/>
      <c r="K788" s="101">
        <f t="shared" si="12"/>
        <v>10000000</v>
      </c>
      <c r="L788" s="559"/>
    </row>
    <row r="789" spans="1:12" hidden="1" x14ac:dyDescent="0.35">
      <c r="A789" s="23">
        <v>21010102</v>
      </c>
      <c r="B789" s="437" t="s">
        <v>2893</v>
      </c>
      <c r="C789" s="23">
        <v>70131</v>
      </c>
      <c r="D789" s="24">
        <v>0</v>
      </c>
      <c r="E789" s="25">
        <v>2101</v>
      </c>
      <c r="F789" s="23">
        <v>10721300</v>
      </c>
      <c r="G789" s="26" t="s">
        <v>579</v>
      </c>
      <c r="H789" s="101">
        <v>3552000</v>
      </c>
      <c r="I789" s="255">
        <v>0</v>
      </c>
      <c r="J789" s="106"/>
      <c r="K789" s="101">
        <f t="shared" si="12"/>
        <v>3552000</v>
      </c>
      <c r="L789" s="207"/>
    </row>
    <row r="790" spans="1:12" hidden="1" x14ac:dyDescent="0.35">
      <c r="A790" s="23">
        <v>21010101</v>
      </c>
      <c r="B790" s="437" t="s">
        <v>2893</v>
      </c>
      <c r="C790" s="23">
        <v>70131</v>
      </c>
      <c r="D790" s="24">
        <v>0</v>
      </c>
      <c r="E790" s="25">
        <v>2101</v>
      </c>
      <c r="F790" s="23">
        <v>10721300</v>
      </c>
      <c r="G790" s="26" t="s">
        <v>143</v>
      </c>
      <c r="H790" s="67">
        <v>111084700.44</v>
      </c>
      <c r="I790" s="224">
        <v>48309503</v>
      </c>
      <c r="J790" s="67"/>
      <c r="K790" s="67">
        <f t="shared" si="12"/>
        <v>111084700.44</v>
      </c>
      <c r="L790" s="207"/>
    </row>
    <row r="791" spans="1:12" hidden="1" x14ac:dyDescent="0.35">
      <c r="A791" s="23">
        <v>21010101</v>
      </c>
      <c r="B791" s="437" t="s">
        <v>2893</v>
      </c>
      <c r="C791" s="23">
        <v>70131</v>
      </c>
      <c r="D791" s="24">
        <v>0</v>
      </c>
      <c r="E791" s="25">
        <v>2101</v>
      </c>
      <c r="F791" s="23">
        <v>10721300</v>
      </c>
      <c r="G791" s="26" t="s">
        <v>143</v>
      </c>
      <c r="H791" s="67">
        <v>252959004</v>
      </c>
      <c r="I791" s="224">
        <v>117432162</v>
      </c>
      <c r="J791" s="67"/>
      <c r="K791" s="67">
        <f t="shared" si="12"/>
        <v>252959004</v>
      </c>
      <c r="L791" s="207"/>
    </row>
    <row r="792" spans="1:12" hidden="1" x14ac:dyDescent="0.35">
      <c r="A792" s="23">
        <v>21010101</v>
      </c>
      <c r="B792" s="437" t="s">
        <v>2893</v>
      </c>
      <c r="C792" s="23">
        <v>70131</v>
      </c>
      <c r="D792" s="24">
        <v>0</v>
      </c>
      <c r="E792" s="25">
        <v>2101</v>
      </c>
      <c r="F792" s="23">
        <v>10721300</v>
      </c>
      <c r="G792" s="26" t="s">
        <v>143</v>
      </c>
      <c r="H792" s="67">
        <v>1209719683</v>
      </c>
      <c r="I792" s="224">
        <v>485156461.55000001</v>
      </c>
      <c r="J792" s="67"/>
      <c r="K792" s="67">
        <f t="shared" si="12"/>
        <v>1209719683</v>
      </c>
      <c r="L792" s="207"/>
    </row>
    <row r="793" spans="1:12" hidden="1" x14ac:dyDescent="0.35">
      <c r="A793" s="23">
        <v>21010101</v>
      </c>
      <c r="B793" s="437" t="s">
        <v>2893</v>
      </c>
      <c r="C793" s="23">
        <v>70133</v>
      </c>
      <c r="D793" s="24">
        <v>0</v>
      </c>
      <c r="E793" s="25">
        <v>2101</v>
      </c>
      <c r="F793" s="23">
        <v>10721300</v>
      </c>
      <c r="G793" s="26" t="s">
        <v>143</v>
      </c>
      <c r="H793" s="27">
        <v>457089839.88</v>
      </c>
      <c r="I793" s="215"/>
      <c r="J793" s="27">
        <v>5000000</v>
      </c>
      <c r="K793" s="27">
        <f t="shared" si="12"/>
        <v>462089839.88</v>
      </c>
      <c r="L793" s="207"/>
    </row>
    <row r="794" spans="1:12" hidden="1" x14ac:dyDescent="0.35">
      <c r="A794" s="23">
        <v>21010101</v>
      </c>
      <c r="B794" s="437" t="s">
        <v>2893</v>
      </c>
      <c r="C794" s="23">
        <v>70131</v>
      </c>
      <c r="D794" s="24">
        <v>0</v>
      </c>
      <c r="E794" s="25">
        <v>2101</v>
      </c>
      <c r="F794" s="23">
        <v>10721300</v>
      </c>
      <c r="G794" s="26" t="s">
        <v>143</v>
      </c>
      <c r="H794" s="67">
        <v>1795381222.5599999</v>
      </c>
      <c r="I794" s="224">
        <v>871075878.61000001</v>
      </c>
      <c r="J794" s="67"/>
      <c r="K794" s="67">
        <f t="shared" si="12"/>
        <v>1795381222.5599999</v>
      </c>
      <c r="L794" s="207"/>
    </row>
    <row r="795" spans="1:12" hidden="1" x14ac:dyDescent="0.35">
      <c r="A795" s="23">
        <v>21010101</v>
      </c>
      <c r="B795" s="437" t="s">
        <v>2893</v>
      </c>
      <c r="C795" s="23">
        <v>70131</v>
      </c>
      <c r="D795" s="24">
        <v>0</v>
      </c>
      <c r="E795" s="25">
        <v>2101</v>
      </c>
      <c r="F795" s="23">
        <v>10721300</v>
      </c>
      <c r="G795" s="26" t="s">
        <v>143</v>
      </c>
      <c r="H795" s="27">
        <v>1642846150.1999998</v>
      </c>
      <c r="I795" s="215">
        <v>398794734.44</v>
      </c>
      <c r="J795" s="27"/>
      <c r="K795" s="27">
        <f t="shared" si="12"/>
        <v>1642846150.1999998</v>
      </c>
      <c r="L795" s="207"/>
    </row>
    <row r="796" spans="1:12" hidden="1" x14ac:dyDescent="0.35">
      <c r="A796" s="23">
        <v>21010101</v>
      </c>
      <c r="B796" s="437" t="s">
        <v>2893</v>
      </c>
      <c r="C796" s="23">
        <v>70131</v>
      </c>
      <c r="D796" s="24">
        <v>0</v>
      </c>
      <c r="E796" s="25">
        <v>2101</v>
      </c>
      <c r="F796" s="23">
        <v>10721300</v>
      </c>
      <c r="G796" s="26" t="s">
        <v>143</v>
      </c>
      <c r="H796" s="101">
        <v>2978002585.8000002</v>
      </c>
      <c r="I796" s="255">
        <v>1848350746.0100002</v>
      </c>
      <c r="J796" s="105"/>
      <c r="K796" s="101">
        <f t="shared" si="12"/>
        <v>2978002585.8000002</v>
      </c>
      <c r="L796" s="559"/>
    </row>
    <row r="797" spans="1:12" hidden="1" x14ac:dyDescent="0.35">
      <c r="A797" s="34">
        <v>21010101</v>
      </c>
      <c r="B797" s="437" t="s">
        <v>2893</v>
      </c>
      <c r="C797" s="34">
        <v>70131</v>
      </c>
      <c r="D797" s="35">
        <v>0</v>
      </c>
      <c r="E797" s="36">
        <v>2101</v>
      </c>
      <c r="F797" s="34">
        <v>10721300</v>
      </c>
      <c r="G797" s="37" t="s">
        <v>143</v>
      </c>
      <c r="H797" s="99">
        <v>51938220</v>
      </c>
      <c r="I797" s="254">
        <v>26489287.200000003</v>
      </c>
      <c r="J797" s="107"/>
      <c r="K797" s="99">
        <f t="shared" si="12"/>
        <v>51938220</v>
      </c>
      <c r="L797" s="206"/>
    </row>
    <row r="798" spans="1:12" hidden="1" x14ac:dyDescent="0.35">
      <c r="A798" s="23">
        <v>21010101</v>
      </c>
      <c r="B798" s="437" t="s">
        <v>2893</v>
      </c>
      <c r="C798" s="23">
        <v>70131</v>
      </c>
      <c r="D798" s="24">
        <v>0</v>
      </c>
      <c r="E798" s="25">
        <v>2101</v>
      </c>
      <c r="F798" s="23">
        <v>10721300</v>
      </c>
      <c r="G798" s="26" t="s">
        <v>143</v>
      </c>
      <c r="H798" s="101">
        <v>1038598839.96</v>
      </c>
      <c r="I798" s="255">
        <v>403173456.54999995</v>
      </c>
      <c r="J798" s="101"/>
      <c r="K798" s="101">
        <f t="shared" si="12"/>
        <v>1038598839.96</v>
      </c>
      <c r="L798" s="207"/>
    </row>
    <row r="799" spans="1:12" hidden="1" x14ac:dyDescent="0.35">
      <c r="A799" s="23">
        <v>21010101</v>
      </c>
      <c r="B799" s="437" t="s">
        <v>2893</v>
      </c>
      <c r="C799" s="23">
        <v>70131</v>
      </c>
      <c r="D799" s="24">
        <v>0</v>
      </c>
      <c r="E799" s="25">
        <v>2101</v>
      </c>
      <c r="F799" s="23">
        <v>10721300</v>
      </c>
      <c r="G799" s="26" t="s">
        <v>143</v>
      </c>
      <c r="H799" s="101">
        <v>441473434.31999999</v>
      </c>
      <c r="I799" s="255">
        <v>153185096.19</v>
      </c>
      <c r="J799" s="101"/>
      <c r="K799" s="101">
        <f t="shared" si="12"/>
        <v>441473434.31999999</v>
      </c>
      <c r="L799" s="559"/>
    </row>
    <row r="800" spans="1:12" hidden="1" x14ac:dyDescent="0.35">
      <c r="A800" s="23">
        <v>21010101</v>
      </c>
      <c r="B800" s="437" t="s">
        <v>2893</v>
      </c>
      <c r="C800" s="23">
        <v>70131</v>
      </c>
      <c r="D800" s="24">
        <v>0</v>
      </c>
      <c r="E800" s="25">
        <v>2101</v>
      </c>
      <c r="F800" s="23">
        <v>10721300</v>
      </c>
      <c r="G800" s="26" t="s">
        <v>143</v>
      </c>
      <c r="H800" s="27">
        <v>467942202.59999996</v>
      </c>
      <c r="I800" s="215">
        <v>238157219.57999998</v>
      </c>
      <c r="J800" s="27"/>
      <c r="K800" s="27">
        <f t="shared" si="12"/>
        <v>467942202.59999996</v>
      </c>
      <c r="L800" s="207"/>
    </row>
    <row r="801" spans="1:12" hidden="1" x14ac:dyDescent="0.35">
      <c r="A801" s="23">
        <v>21010101</v>
      </c>
      <c r="B801" s="437" t="s">
        <v>2893</v>
      </c>
      <c r="C801" s="23">
        <v>70131</v>
      </c>
      <c r="D801" s="24">
        <v>0</v>
      </c>
      <c r="E801" s="23">
        <v>2101</v>
      </c>
      <c r="F801" s="23">
        <v>10721300</v>
      </c>
      <c r="G801" s="26" t="s">
        <v>143</v>
      </c>
      <c r="H801" s="101">
        <v>3144751752</v>
      </c>
      <c r="I801" s="255">
        <v>769143211.93000007</v>
      </c>
      <c r="J801" s="101"/>
      <c r="K801" s="101">
        <f t="shared" si="12"/>
        <v>3144751752</v>
      </c>
      <c r="L801" s="207"/>
    </row>
    <row r="802" spans="1:12" hidden="1" x14ac:dyDescent="0.35">
      <c r="A802" s="23">
        <v>21010101</v>
      </c>
      <c r="B802" s="437" t="s">
        <v>2893</v>
      </c>
      <c r="C802" s="23">
        <v>70131</v>
      </c>
      <c r="D802" s="24">
        <v>0</v>
      </c>
      <c r="E802" s="25">
        <v>2101</v>
      </c>
      <c r="F802" s="23">
        <v>10721300</v>
      </c>
      <c r="G802" s="26" t="s">
        <v>143</v>
      </c>
      <c r="H802" s="27">
        <v>2065710551.3099997</v>
      </c>
      <c r="I802" s="215">
        <v>808221466.22000003</v>
      </c>
      <c r="J802" s="27"/>
      <c r="K802" s="27">
        <f t="shared" si="12"/>
        <v>2065710551.3099997</v>
      </c>
      <c r="L802" s="207"/>
    </row>
    <row r="803" spans="1:12" hidden="1" x14ac:dyDescent="0.35">
      <c r="A803" s="23">
        <v>21010101</v>
      </c>
      <c r="B803" s="437" t="s">
        <v>2893</v>
      </c>
      <c r="C803" s="23">
        <v>70131</v>
      </c>
      <c r="D803" s="24">
        <v>0</v>
      </c>
      <c r="E803" s="25">
        <v>2101</v>
      </c>
      <c r="F803" s="23">
        <v>10721300</v>
      </c>
      <c r="G803" s="26" t="s">
        <v>143</v>
      </c>
      <c r="H803" s="101">
        <v>4402614221</v>
      </c>
      <c r="I803" s="255"/>
      <c r="J803" s="101"/>
      <c r="K803" s="548">
        <f t="shared" si="12"/>
        <v>4402614221</v>
      </c>
      <c r="L803" s="207"/>
    </row>
    <row r="804" spans="1:12" hidden="1" x14ac:dyDescent="0.35">
      <c r="A804" s="23">
        <v>21010101</v>
      </c>
      <c r="B804" s="437" t="s">
        <v>2893</v>
      </c>
      <c r="C804" s="23">
        <v>70133</v>
      </c>
      <c r="D804" s="24">
        <v>0</v>
      </c>
      <c r="E804" s="25">
        <v>2101</v>
      </c>
      <c r="F804" s="23">
        <v>10721300</v>
      </c>
      <c r="G804" s="26" t="s">
        <v>143</v>
      </c>
      <c r="H804" s="101">
        <v>20941580</v>
      </c>
      <c r="I804" s="255">
        <v>9583224.1899999995</v>
      </c>
      <c r="J804" s="101"/>
      <c r="K804" s="101">
        <f t="shared" si="12"/>
        <v>20941580</v>
      </c>
      <c r="L804" s="207"/>
    </row>
    <row r="805" spans="1:12" hidden="1" x14ac:dyDescent="0.35">
      <c r="A805" s="23">
        <v>21010101</v>
      </c>
      <c r="B805" s="437" t="s">
        <v>2893</v>
      </c>
      <c r="C805" s="23">
        <v>70131</v>
      </c>
      <c r="D805" s="24">
        <v>0</v>
      </c>
      <c r="E805" s="25">
        <v>2101</v>
      </c>
      <c r="F805" s="23">
        <v>10721300</v>
      </c>
      <c r="G805" s="26" t="s">
        <v>143</v>
      </c>
      <c r="H805" s="101">
        <v>135228936</v>
      </c>
      <c r="I805" s="255">
        <v>69901940</v>
      </c>
      <c r="J805" s="101"/>
      <c r="K805" s="101">
        <f t="shared" si="12"/>
        <v>135228936</v>
      </c>
      <c r="L805" s="207"/>
    </row>
    <row r="806" spans="1:12" hidden="1" x14ac:dyDescent="0.35">
      <c r="A806" s="23">
        <v>21010101</v>
      </c>
      <c r="B806" s="437" t="s">
        <v>2893</v>
      </c>
      <c r="C806" s="23">
        <v>70131</v>
      </c>
      <c r="D806" s="24">
        <v>0</v>
      </c>
      <c r="E806" s="25">
        <v>2101</v>
      </c>
      <c r="F806" s="23">
        <v>10721300</v>
      </c>
      <c r="G806" s="26" t="s">
        <v>143</v>
      </c>
      <c r="H806" s="101">
        <v>86498091.840000004</v>
      </c>
      <c r="I806" s="255">
        <v>36740804</v>
      </c>
      <c r="J806" s="101"/>
      <c r="K806" s="101">
        <f t="shared" si="12"/>
        <v>86498091.840000004</v>
      </c>
      <c r="L806" s="207"/>
    </row>
    <row r="807" spans="1:12" hidden="1" x14ac:dyDescent="0.35">
      <c r="A807" s="23">
        <v>21010101</v>
      </c>
      <c r="B807" s="437" t="s">
        <v>2893</v>
      </c>
      <c r="C807" s="23">
        <v>70131</v>
      </c>
      <c r="D807" s="24">
        <v>0</v>
      </c>
      <c r="E807" s="23">
        <v>2101</v>
      </c>
      <c r="F807" s="23">
        <v>10721300</v>
      </c>
      <c r="G807" s="26" t="s">
        <v>143</v>
      </c>
      <c r="H807" s="101">
        <v>9503244</v>
      </c>
      <c r="I807" s="255">
        <v>4757454</v>
      </c>
      <c r="J807" s="101"/>
      <c r="K807" s="101">
        <f t="shared" si="12"/>
        <v>9503244</v>
      </c>
      <c r="L807" s="207"/>
    </row>
    <row r="808" spans="1:12" hidden="1" x14ac:dyDescent="0.35">
      <c r="A808" s="23">
        <v>22040111</v>
      </c>
      <c r="B808" s="437" t="s">
        <v>2892</v>
      </c>
      <c r="C808" s="23">
        <v>70133</v>
      </c>
      <c r="D808" s="24">
        <v>0</v>
      </c>
      <c r="E808" s="25">
        <v>2101</v>
      </c>
      <c r="F808" s="23">
        <v>10721300</v>
      </c>
      <c r="G808" s="26" t="s">
        <v>412</v>
      </c>
      <c r="H808" s="27">
        <v>220500</v>
      </c>
      <c r="I808" s="215"/>
      <c r="J808" s="27">
        <v>200000</v>
      </c>
      <c r="K808" s="27">
        <f t="shared" si="12"/>
        <v>420500</v>
      </c>
      <c r="L808" s="207"/>
    </row>
    <row r="809" spans="1:12" hidden="1" x14ac:dyDescent="0.35">
      <c r="A809" s="23">
        <v>22040110</v>
      </c>
      <c r="B809" s="437" t="s">
        <v>2892</v>
      </c>
      <c r="C809" s="23">
        <v>70133</v>
      </c>
      <c r="D809" s="24">
        <v>0</v>
      </c>
      <c r="E809" s="25">
        <v>2101</v>
      </c>
      <c r="F809" s="23">
        <v>10721300</v>
      </c>
      <c r="G809" s="26" t="s">
        <v>411</v>
      </c>
      <c r="H809" s="27">
        <v>483000</v>
      </c>
      <c r="I809" s="215"/>
      <c r="J809" s="27"/>
      <c r="K809" s="27">
        <f t="shared" si="12"/>
        <v>483000</v>
      </c>
      <c r="L809" s="207"/>
    </row>
    <row r="810" spans="1:12" hidden="1" x14ac:dyDescent="0.35">
      <c r="A810" s="23">
        <v>22040109</v>
      </c>
      <c r="B810" s="437" t="s">
        <v>2892</v>
      </c>
      <c r="C810" s="23">
        <v>70133</v>
      </c>
      <c r="D810" s="24">
        <v>0</v>
      </c>
      <c r="E810" s="25">
        <v>2101</v>
      </c>
      <c r="F810" s="23">
        <v>10721300</v>
      </c>
      <c r="G810" s="26" t="s">
        <v>178</v>
      </c>
      <c r="H810" s="27">
        <v>357000</v>
      </c>
      <c r="I810" s="215"/>
      <c r="J810" s="27">
        <v>350000</v>
      </c>
      <c r="K810" s="27">
        <f t="shared" si="12"/>
        <v>707000</v>
      </c>
      <c r="L810" s="207"/>
    </row>
    <row r="811" spans="1:12" hidden="1" x14ac:dyDescent="0.35">
      <c r="A811" s="23">
        <v>22021021</v>
      </c>
      <c r="B811" s="437" t="s">
        <v>2892</v>
      </c>
      <c r="C811" s="23">
        <v>70133</v>
      </c>
      <c r="D811" s="24">
        <v>0</v>
      </c>
      <c r="E811" s="25">
        <v>2101</v>
      </c>
      <c r="F811" s="23">
        <v>10721300</v>
      </c>
      <c r="G811" s="26" t="s">
        <v>201</v>
      </c>
      <c r="H811" s="27">
        <v>5985000</v>
      </c>
      <c r="I811" s="215"/>
      <c r="J811" s="27"/>
      <c r="K811" s="27">
        <f t="shared" si="12"/>
        <v>5985000</v>
      </c>
      <c r="L811" s="207"/>
    </row>
    <row r="812" spans="1:12" hidden="1" x14ac:dyDescent="0.35">
      <c r="A812" s="23">
        <v>22021021</v>
      </c>
      <c r="B812" s="437" t="s">
        <v>2892</v>
      </c>
      <c r="C812" s="23">
        <v>70131</v>
      </c>
      <c r="D812" s="24">
        <v>0</v>
      </c>
      <c r="E812" s="25">
        <v>2101</v>
      </c>
      <c r="F812" s="23">
        <v>10721300</v>
      </c>
      <c r="G812" s="26" t="s">
        <v>201</v>
      </c>
      <c r="H812" s="27">
        <v>3045000</v>
      </c>
      <c r="I812" s="215">
        <v>1420000</v>
      </c>
      <c r="J812" s="27"/>
      <c r="K812" s="27">
        <f t="shared" si="12"/>
        <v>3045000</v>
      </c>
      <c r="L812" s="207"/>
    </row>
    <row r="813" spans="1:12" hidden="1" x14ac:dyDescent="0.35">
      <c r="A813" s="23">
        <v>22021008</v>
      </c>
      <c r="B813" s="437" t="s">
        <v>2892</v>
      </c>
      <c r="C813" s="23">
        <v>70133</v>
      </c>
      <c r="D813" s="24">
        <v>0</v>
      </c>
      <c r="E813" s="25">
        <v>2101</v>
      </c>
      <c r="F813" s="23">
        <v>10721300</v>
      </c>
      <c r="G813" s="26" t="s">
        <v>191</v>
      </c>
      <c r="H813" s="27">
        <v>3129000</v>
      </c>
      <c r="I813" s="215">
        <v>2664500</v>
      </c>
      <c r="J813" s="27"/>
      <c r="K813" s="27">
        <f t="shared" si="12"/>
        <v>3129000</v>
      </c>
      <c r="L813" s="207"/>
    </row>
    <row r="814" spans="1:12" hidden="1" x14ac:dyDescent="0.35">
      <c r="A814" s="23">
        <v>22021008</v>
      </c>
      <c r="B814" s="437" t="s">
        <v>2892</v>
      </c>
      <c r="C814" s="23">
        <v>70133</v>
      </c>
      <c r="D814" s="24">
        <v>0</v>
      </c>
      <c r="E814" s="25">
        <v>2101</v>
      </c>
      <c r="F814" s="23">
        <v>10721300</v>
      </c>
      <c r="G814" s="26" t="s">
        <v>191</v>
      </c>
      <c r="H814" s="27">
        <v>2730000</v>
      </c>
      <c r="I814" s="215"/>
      <c r="J814" s="27"/>
      <c r="K814" s="27">
        <f t="shared" si="12"/>
        <v>2730000</v>
      </c>
      <c r="L814" s="207"/>
    </row>
    <row r="815" spans="1:12" hidden="1" x14ac:dyDescent="0.35">
      <c r="A815" s="23">
        <v>22021007</v>
      </c>
      <c r="B815" s="437" t="s">
        <v>2892</v>
      </c>
      <c r="C815" s="23">
        <v>70133</v>
      </c>
      <c r="D815" s="24">
        <v>0</v>
      </c>
      <c r="E815" s="25">
        <v>2101</v>
      </c>
      <c r="F815" s="23">
        <v>10721300</v>
      </c>
      <c r="G815" s="26" t="s">
        <v>175</v>
      </c>
      <c r="H815" s="27">
        <v>105000</v>
      </c>
      <c r="I815" s="215">
        <v>30000</v>
      </c>
      <c r="J815" s="27"/>
      <c r="K815" s="27">
        <f t="shared" si="12"/>
        <v>105000</v>
      </c>
      <c r="L815" s="207"/>
    </row>
    <row r="816" spans="1:12" hidden="1" x14ac:dyDescent="0.35">
      <c r="A816" s="23">
        <v>22021007</v>
      </c>
      <c r="B816" s="437" t="s">
        <v>2892</v>
      </c>
      <c r="C816" s="23">
        <v>70133</v>
      </c>
      <c r="D816" s="24">
        <v>0</v>
      </c>
      <c r="E816" s="25">
        <v>2101</v>
      </c>
      <c r="F816" s="23">
        <v>10721300</v>
      </c>
      <c r="G816" s="26" t="s">
        <v>175</v>
      </c>
      <c r="H816" s="27">
        <v>2415000</v>
      </c>
      <c r="I816" s="215"/>
      <c r="J816" s="27"/>
      <c r="K816" s="27">
        <f t="shared" si="12"/>
        <v>2415000</v>
      </c>
      <c r="L816" s="207"/>
    </row>
    <row r="817" spans="1:12" hidden="1" x14ac:dyDescent="0.35">
      <c r="A817" s="23">
        <v>22021007</v>
      </c>
      <c r="B817" s="437" t="s">
        <v>2892</v>
      </c>
      <c r="C817" s="23">
        <v>70131</v>
      </c>
      <c r="D817" s="24">
        <v>0</v>
      </c>
      <c r="E817" s="25">
        <v>2101</v>
      </c>
      <c r="F817" s="23">
        <v>10721300</v>
      </c>
      <c r="G817" s="26" t="s">
        <v>175</v>
      </c>
      <c r="H817" s="27">
        <v>304500</v>
      </c>
      <c r="I817" s="215">
        <v>1720000</v>
      </c>
      <c r="J817" s="27">
        <v>3388000</v>
      </c>
      <c r="K817" s="27">
        <f t="shared" si="12"/>
        <v>3692500</v>
      </c>
      <c r="L817" s="207"/>
    </row>
    <row r="818" spans="1:12" hidden="1" x14ac:dyDescent="0.35">
      <c r="A818" s="23">
        <v>22021007</v>
      </c>
      <c r="B818" s="437" t="s">
        <v>2892</v>
      </c>
      <c r="C818" s="23">
        <v>70133</v>
      </c>
      <c r="D818" s="24">
        <v>0</v>
      </c>
      <c r="E818" s="25">
        <v>2101</v>
      </c>
      <c r="F818" s="23">
        <v>10721300</v>
      </c>
      <c r="G818" s="26" t="s">
        <v>175</v>
      </c>
      <c r="H818" s="67">
        <v>96600</v>
      </c>
      <c r="I818" s="224">
        <v>13000</v>
      </c>
      <c r="J818" s="67">
        <v>450000</v>
      </c>
      <c r="K818" s="67">
        <f t="shared" si="12"/>
        <v>546600</v>
      </c>
      <c r="L818" s="207"/>
    </row>
    <row r="819" spans="1:12" hidden="1" x14ac:dyDescent="0.35">
      <c r="A819" s="23">
        <v>22021006</v>
      </c>
      <c r="B819" s="437" t="s">
        <v>2892</v>
      </c>
      <c r="C819" s="23">
        <v>70133</v>
      </c>
      <c r="D819" s="24">
        <v>0</v>
      </c>
      <c r="E819" s="25">
        <v>2101</v>
      </c>
      <c r="F819" s="23">
        <v>10721300</v>
      </c>
      <c r="G819" s="26" t="s">
        <v>190</v>
      </c>
      <c r="H819" s="27">
        <v>150000</v>
      </c>
      <c r="I819" s="215">
        <v>10000</v>
      </c>
      <c r="J819" s="41"/>
      <c r="K819" s="27">
        <f t="shared" si="12"/>
        <v>150000</v>
      </c>
      <c r="L819" s="207"/>
    </row>
    <row r="820" spans="1:12" hidden="1" x14ac:dyDescent="0.35">
      <c r="A820" s="34">
        <v>22021006</v>
      </c>
      <c r="B820" s="437" t="s">
        <v>2892</v>
      </c>
      <c r="C820" s="34">
        <v>70133</v>
      </c>
      <c r="D820" s="35">
        <v>0</v>
      </c>
      <c r="E820" s="36">
        <v>2101</v>
      </c>
      <c r="F820" s="34">
        <v>10721300</v>
      </c>
      <c r="G820" s="37" t="s">
        <v>190</v>
      </c>
      <c r="H820" s="38">
        <v>1350132</v>
      </c>
      <c r="I820" s="218"/>
      <c r="J820" s="38"/>
      <c r="K820" s="38">
        <f t="shared" si="12"/>
        <v>1350132</v>
      </c>
      <c r="L820" s="206"/>
    </row>
    <row r="821" spans="1:12" hidden="1" x14ac:dyDescent="0.35">
      <c r="A821" s="23">
        <v>22021006</v>
      </c>
      <c r="B821" s="437" t="s">
        <v>2892</v>
      </c>
      <c r="C821" s="23">
        <v>70131</v>
      </c>
      <c r="D821" s="24">
        <v>0</v>
      </c>
      <c r="E821" s="25">
        <v>2101</v>
      </c>
      <c r="F821" s="23">
        <v>10721300</v>
      </c>
      <c r="G821" s="26" t="s">
        <v>190</v>
      </c>
      <c r="H821" s="27">
        <v>0</v>
      </c>
      <c r="I821" s="215">
        <v>4300</v>
      </c>
      <c r="J821" s="41"/>
      <c r="K821" s="27">
        <f t="shared" si="12"/>
        <v>0</v>
      </c>
      <c r="L821" s="207"/>
    </row>
    <row r="822" spans="1:12" hidden="1" x14ac:dyDescent="0.35">
      <c r="A822" s="23">
        <v>22021004</v>
      </c>
      <c r="B822" s="437" t="s">
        <v>2892</v>
      </c>
      <c r="C822" s="23">
        <v>70133</v>
      </c>
      <c r="D822" s="24">
        <v>0</v>
      </c>
      <c r="E822" s="25">
        <v>2101</v>
      </c>
      <c r="F822" s="23">
        <v>10721300</v>
      </c>
      <c r="G822" s="26" t="s">
        <v>174</v>
      </c>
      <c r="H822" s="27">
        <v>189000</v>
      </c>
      <c r="I822" s="215">
        <v>60000</v>
      </c>
      <c r="J822" s="27"/>
      <c r="K822" s="27">
        <f t="shared" si="12"/>
        <v>189000</v>
      </c>
      <c r="L822" s="207"/>
    </row>
    <row r="823" spans="1:12" hidden="1" x14ac:dyDescent="0.35">
      <c r="A823" s="23">
        <v>22021004</v>
      </c>
      <c r="B823" s="437" t="s">
        <v>2892</v>
      </c>
      <c r="C823" s="23">
        <v>70133</v>
      </c>
      <c r="D823" s="24">
        <v>0</v>
      </c>
      <c r="E823" s="25">
        <v>2101</v>
      </c>
      <c r="F823" s="23">
        <v>10721300</v>
      </c>
      <c r="G823" s="26" t="s">
        <v>225</v>
      </c>
      <c r="H823" s="27">
        <v>9521400</v>
      </c>
      <c r="I823" s="215"/>
      <c r="J823" s="27"/>
      <c r="K823" s="27">
        <f t="shared" si="12"/>
        <v>9521400</v>
      </c>
      <c r="L823" s="207"/>
    </row>
    <row r="824" spans="1:12" hidden="1" x14ac:dyDescent="0.35">
      <c r="A824" s="23">
        <v>22021004</v>
      </c>
      <c r="B824" s="437" t="s">
        <v>2892</v>
      </c>
      <c r="C824" s="23">
        <v>70131</v>
      </c>
      <c r="D824" s="24">
        <v>0</v>
      </c>
      <c r="E824" s="25">
        <v>2101</v>
      </c>
      <c r="F824" s="23">
        <v>10721300</v>
      </c>
      <c r="G824" s="26" t="s">
        <v>174</v>
      </c>
      <c r="H824" s="27">
        <v>1004934</v>
      </c>
      <c r="I824" s="215">
        <v>219410</v>
      </c>
      <c r="J824" s="27"/>
      <c r="K824" s="27">
        <f t="shared" si="12"/>
        <v>1004934</v>
      </c>
      <c r="L824" s="207"/>
    </row>
    <row r="825" spans="1:12" hidden="1" x14ac:dyDescent="0.35">
      <c r="A825" s="23">
        <v>22021003</v>
      </c>
      <c r="B825" s="437" t="s">
        <v>2892</v>
      </c>
      <c r="C825" s="23">
        <v>70133</v>
      </c>
      <c r="D825" s="24">
        <v>0</v>
      </c>
      <c r="E825" s="25">
        <v>2101</v>
      </c>
      <c r="F825" s="23">
        <v>10721300</v>
      </c>
      <c r="G825" s="26" t="s">
        <v>173</v>
      </c>
      <c r="H825" s="27">
        <v>0</v>
      </c>
      <c r="I825" s="215"/>
      <c r="J825" s="41">
        <v>50000</v>
      </c>
      <c r="K825" s="27">
        <f t="shared" si="12"/>
        <v>50000</v>
      </c>
      <c r="L825" s="207"/>
    </row>
    <row r="826" spans="1:12" hidden="1" x14ac:dyDescent="0.35">
      <c r="A826" s="23">
        <v>22021003</v>
      </c>
      <c r="B826" s="437" t="s">
        <v>2892</v>
      </c>
      <c r="C826" s="23">
        <v>70133</v>
      </c>
      <c r="D826" s="24">
        <v>0</v>
      </c>
      <c r="E826" s="25">
        <v>2101</v>
      </c>
      <c r="F826" s="23">
        <v>10721300</v>
      </c>
      <c r="G826" s="26" t="s">
        <v>173</v>
      </c>
      <c r="H826" s="27">
        <v>1880550</v>
      </c>
      <c r="I826" s="215"/>
      <c r="J826" s="27"/>
      <c r="K826" s="27">
        <f t="shared" si="12"/>
        <v>1880550</v>
      </c>
      <c r="L826" s="207"/>
    </row>
    <row r="827" spans="1:12" hidden="1" x14ac:dyDescent="0.35">
      <c r="A827" s="23">
        <v>22021003</v>
      </c>
      <c r="B827" s="437" t="s">
        <v>2892</v>
      </c>
      <c r="C827" s="23">
        <v>70131</v>
      </c>
      <c r="D827" s="24">
        <v>0</v>
      </c>
      <c r="E827" s="25">
        <v>2101</v>
      </c>
      <c r="F827" s="23">
        <v>10721300</v>
      </c>
      <c r="G827" s="26" t="s">
        <v>173</v>
      </c>
      <c r="H827" s="27">
        <v>0</v>
      </c>
      <c r="I827" s="215">
        <v>10000</v>
      </c>
      <c r="J827" s="41"/>
      <c r="K827" s="27">
        <f t="shared" si="12"/>
        <v>0</v>
      </c>
      <c r="L827" s="207"/>
    </row>
    <row r="828" spans="1:12" hidden="1" x14ac:dyDescent="0.35">
      <c r="A828" s="23">
        <v>22021003</v>
      </c>
      <c r="B828" s="437" t="s">
        <v>2892</v>
      </c>
      <c r="C828" s="23">
        <v>70133</v>
      </c>
      <c r="D828" s="24">
        <v>0</v>
      </c>
      <c r="E828" s="25">
        <v>2101</v>
      </c>
      <c r="F828" s="23">
        <v>10721300</v>
      </c>
      <c r="G828" s="26" t="s">
        <v>173</v>
      </c>
      <c r="H828" s="67">
        <v>31500</v>
      </c>
      <c r="I828" s="224">
        <v>0</v>
      </c>
      <c r="J828" s="67"/>
      <c r="K828" s="67">
        <f t="shared" si="12"/>
        <v>31500</v>
      </c>
      <c r="L828" s="207"/>
    </row>
    <row r="829" spans="1:12" hidden="1" x14ac:dyDescent="0.35">
      <c r="A829" s="23">
        <v>22021002</v>
      </c>
      <c r="B829" s="437" t="s">
        <v>2892</v>
      </c>
      <c r="C829" s="23">
        <v>70133</v>
      </c>
      <c r="D829" s="24">
        <v>0</v>
      </c>
      <c r="E829" s="25">
        <v>2101</v>
      </c>
      <c r="F829" s="23">
        <v>10721300</v>
      </c>
      <c r="G829" s="26" t="s">
        <v>189</v>
      </c>
      <c r="H829" s="27">
        <v>8992200</v>
      </c>
      <c r="I829" s="215"/>
      <c r="J829" s="27"/>
      <c r="K829" s="27">
        <f t="shared" si="12"/>
        <v>8992200</v>
      </c>
      <c r="L829" s="207"/>
    </row>
    <row r="830" spans="1:12" hidden="1" x14ac:dyDescent="0.35">
      <c r="A830" s="23">
        <v>22021002</v>
      </c>
      <c r="B830" s="437" t="s">
        <v>2892</v>
      </c>
      <c r="C830" s="23">
        <v>70133</v>
      </c>
      <c r="D830" s="24">
        <v>0</v>
      </c>
      <c r="E830" s="25">
        <v>2101</v>
      </c>
      <c r="F830" s="23">
        <v>10721300</v>
      </c>
      <c r="G830" s="26" t="s">
        <v>189</v>
      </c>
      <c r="H830" s="27">
        <v>2114700</v>
      </c>
      <c r="I830" s="215"/>
      <c r="J830" s="27"/>
      <c r="K830" s="27">
        <f t="shared" si="12"/>
        <v>2114700</v>
      </c>
      <c r="L830" s="207"/>
    </row>
    <row r="831" spans="1:12" hidden="1" x14ac:dyDescent="0.35">
      <c r="A831" s="23">
        <v>22021002</v>
      </c>
      <c r="B831" s="437" t="s">
        <v>2892</v>
      </c>
      <c r="C831" s="23">
        <v>70131</v>
      </c>
      <c r="D831" s="24">
        <v>0</v>
      </c>
      <c r="E831" s="25">
        <v>2101</v>
      </c>
      <c r="F831" s="23">
        <v>10721300</v>
      </c>
      <c r="G831" s="26" t="s">
        <v>189</v>
      </c>
      <c r="H831" s="27">
        <v>1190700</v>
      </c>
      <c r="I831" s="215">
        <v>619600</v>
      </c>
      <c r="J831" s="27"/>
      <c r="K831" s="27">
        <f t="shared" si="12"/>
        <v>1190700</v>
      </c>
      <c r="L831" s="207"/>
    </row>
    <row r="832" spans="1:12" hidden="1" x14ac:dyDescent="0.35">
      <c r="A832" s="23">
        <v>22021002</v>
      </c>
      <c r="B832" s="437" t="s">
        <v>2892</v>
      </c>
      <c r="C832" s="23">
        <v>70133</v>
      </c>
      <c r="D832" s="24">
        <v>0</v>
      </c>
      <c r="E832" s="25">
        <v>2101</v>
      </c>
      <c r="F832" s="23">
        <v>10721300</v>
      </c>
      <c r="G832" s="26" t="s">
        <v>189</v>
      </c>
      <c r="H832" s="67">
        <v>918414</v>
      </c>
      <c r="I832" s="224">
        <v>0</v>
      </c>
      <c r="J832" s="67"/>
      <c r="K832" s="67">
        <f t="shared" si="12"/>
        <v>918414</v>
      </c>
      <c r="L832" s="207"/>
    </row>
    <row r="833" spans="1:12" hidden="1" x14ac:dyDescent="0.35">
      <c r="A833" s="23">
        <v>22021001</v>
      </c>
      <c r="B833" s="437" t="s">
        <v>2892</v>
      </c>
      <c r="C833" s="23">
        <v>70133</v>
      </c>
      <c r="D833" s="24">
        <v>0</v>
      </c>
      <c r="E833" s="25">
        <v>2101</v>
      </c>
      <c r="F833" s="23">
        <v>10721300</v>
      </c>
      <c r="G833" s="26" t="s">
        <v>172</v>
      </c>
      <c r="H833" s="27">
        <v>1000000</v>
      </c>
      <c r="I833" s="215"/>
      <c r="J833" s="41"/>
      <c r="K833" s="27">
        <f t="shared" si="12"/>
        <v>1000000</v>
      </c>
      <c r="L833" s="207"/>
    </row>
    <row r="834" spans="1:12" hidden="1" x14ac:dyDescent="0.35">
      <c r="A834" s="23">
        <v>22021001</v>
      </c>
      <c r="B834" s="437" t="s">
        <v>2892</v>
      </c>
      <c r="C834" s="23">
        <v>70133</v>
      </c>
      <c r="D834" s="24">
        <v>0</v>
      </c>
      <c r="E834" s="25">
        <v>2101</v>
      </c>
      <c r="F834" s="23">
        <v>10721300</v>
      </c>
      <c r="G834" s="26" t="s">
        <v>172</v>
      </c>
      <c r="H834" s="27">
        <v>11445000</v>
      </c>
      <c r="I834" s="215">
        <v>1144463</v>
      </c>
      <c r="J834" s="27"/>
      <c r="K834" s="27">
        <f t="shared" si="12"/>
        <v>11445000</v>
      </c>
      <c r="L834" s="207"/>
    </row>
    <row r="835" spans="1:12" hidden="1" x14ac:dyDescent="0.35">
      <c r="A835" s="23">
        <v>22021001</v>
      </c>
      <c r="B835" s="437" t="s">
        <v>2892</v>
      </c>
      <c r="C835" s="23">
        <v>70131</v>
      </c>
      <c r="D835" s="24">
        <v>0</v>
      </c>
      <c r="E835" s="25">
        <v>2101</v>
      </c>
      <c r="F835" s="23">
        <v>10721300</v>
      </c>
      <c r="G835" s="26" t="s">
        <v>172</v>
      </c>
      <c r="H835" s="27">
        <v>9390360</v>
      </c>
      <c r="I835" s="215">
        <v>3813000</v>
      </c>
      <c r="J835" s="27">
        <v>-4312000</v>
      </c>
      <c r="K835" s="27">
        <f t="shared" ref="K835:K898" si="13">SUM(H835,J835)</f>
        <v>5078360</v>
      </c>
      <c r="L835" s="207"/>
    </row>
    <row r="836" spans="1:12" hidden="1" x14ac:dyDescent="0.35">
      <c r="A836" s="23">
        <v>22021001</v>
      </c>
      <c r="B836" s="437" t="s">
        <v>2892</v>
      </c>
      <c r="C836" s="23">
        <v>70133</v>
      </c>
      <c r="D836" s="24">
        <v>0</v>
      </c>
      <c r="E836" s="25">
        <v>2101</v>
      </c>
      <c r="F836" s="23">
        <v>10721300</v>
      </c>
      <c r="G836" s="26" t="s">
        <v>172</v>
      </c>
      <c r="H836" s="67">
        <v>2014761</v>
      </c>
      <c r="I836" s="224">
        <v>417680</v>
      </c>
      <c r="J836" s="67"/>
      <c r="K836" s="67">
        <f t="shared" si="13"/>
        <v>2014761</v>
      </c>
      <c r="L836" s="207"/>
    </row>
    <row r="837" spans="1:12" hidden="1" x14ac:dyDescent="0.35">
      <c r="A837" s="23">
        <v>22020904</v>
      </c>
      <c r="B837" s="437" t="s">
        <v>2892</v>
      </c>
      <c r="C837" s="23">
        <v>70133</v>
      </c>
      <c r="D837" s="24">
        <v>0</v>
      </c>
      <c r="E837" s="25">
        <v>2101</v>
      </c>
      <c r="F837" s="23">
        <v>10721300</v>
      </c>
      <c r="G837" s="26" t="s">
        <v>289</v>
      </c>
      <c r="H837" s="27">
        <v>244787.02499999999</v>
      </c>
      <c r="I837" s="215">
        <v>278</v>
      </c>
      <c r="J837" s="27"/>
      <c r="K837" s="27">
        <f t="shared" si="13"/>
        <v>244787.02499999999</v>
      </c>
      <c r="L837" s="207"/>
    </row>
    <row r="838" spans="1:12" hidden="1" x14ac:dyDescent="0.35">
      <c r="A838" s="23">
        <v>22020901</v>
      </c>
      <c r="B838" s="437" t="s">
        <v>2892</v>
      </c>
      <c r="C838" s="23">
        <v>70133</v>
      </c>
      <c r="D838" s="24">
        <v>0</v>
      </c>
      <c r="E838" s="25">
        <v>2101</v>
      </c>
      <c r="F838" s="23">
        <v>10721300</v>
      </c>
      <c r="G838" s="26" t="s">
        <v>171</v>
      </c>
      <c r="H838" s="27">
        <v>4177.95</v>
      </c>
      <c r="I838" s="215">
        <v>1055.5</v>
      </c>
      <c r="J838" s="27">
        <v>300000</v>
      </c>
      <c r="K838" s="27">
        <f t="shared" si="13"/>
        <v>304177.95</v>
      </c>
      <c r="L838" s="207"/>
    </row>
    <row r="839" spans="1:12" hidden="1" x14ac:dyDescent="0.35">
      <c r="A839" s="23">
        <v>22020901</v>
      </c>
      <c r="B839" s="437" t="s">
        <v>2892</v>
      </c>
      <c r="C839" s="23">
        <v>70131</v>
      </c>
      <c r="D839" s="24">
        <v>0</v>
      </c>
      <c r="E839" s="25">
        <v>2101</v>
      </c>
      <c r="F839" s="23">
        <v>10721300</v>
      </c>
      <c r="G839" s="26" t="s">
        <v>171</v>
      </c>
      <c r="H839" s="27">
        <v>36928.5</v>
      </c>
      <c r="I839" s="215">
        <v>5761</v>
      </c>
      <c r="J839" s="27"/>
      <c r="K839" s="27">
        <f t="shared" si="13"/>
        <v>36928.5</v>
      </c>
      <c r="L839" s="207"/>
    </row>
    <row r="840" spans="1:12" hidden="1" x14ac:dyDescent="0.35">
      <c r="A840" s="23">
        <v>22020806</v>
      </c>
      <c r="B840" s="437" t="s">
        <v>2892</v>
      </c>
      <c r="C840" s="23">
        <v>70133</v>
      </c>
      <c r="D840" s="24">
        <v>0</v>
      </c>
      <c r="E840" s="25">
        <v>2101</v>
      </c>
      <c r="F840" s="23">
        <v>10721300</v>
      </c>
      <c r="G840" s="26" t="s">
        <v>170</v>
      </c>
      <c r="H840" s="27">
        <v>0</v>
      </c>
      <c r="I840" s="215"/>
      <c r="J840" s="41">
        <v>500000</v>
      </c>
      <c r="K840" s="27">
        <f t="shared" si="13"/>
        <v>500000</v>
      </c>
      <c r="L840" s="207"/>
    </row>
    <row r="841" spans="1:12" hidden="1" x14ac:dyDescent="0.35">
      <c r="A841" s="23">
        <v>22020803</v>
      </c>
      <c r="B841" s="437" t="s">
        <v>2892</v>
      </c>
      <c r="C841" s="23">
        <v>70133</v>
      </c>
      <c r="D841" s="24">
        <v>0</v>
      </c>
      <c r="E841" s="25">
        <v>2101</v>
      </c>
      <c r="F841" s="23">
        <v>10721300</v>
      </c>
      <c r="G841" s="26" t="s">
        <v>169</v>
      </c>
      <c r="H841" s="27">
        <v>664650</v>
      </c>
      <c r="I841" s="215">
        <v>57500</v>
      </c>
      <c r="J841" s="27"/>
      <c r="K841" s="27">
        <f t="shared" si="13"/>
        <v>664650</v>
      </c>
      <c r="L841" s="207"/>
    </row>
    <row r="842" spans="1:12" hidden="1" x14ac:dyDescent="0.35">
      <c r="A842" s="23">
        <v>22020803</v>
      </c>
      <c r="B842" s="437" t="s">
        <v>2892</v>
      </c>
      <c r="C842" s="23">
        <v>70133</v>
      </c>
      <c r="D842" s="24">
        <v>0</v>
      </c>
      <c r="E842" s="25">
        <v>2101</v>
      </c>
      <c r="F842" s="23">
        <v>10721300</v>
      </c>
      <c r="G842" s="26" t="s">
        <v>169</v>
      </c>
      <c r="H842" s="27">
        <v>2614500</v>
      </c>
      <c r="I842" s="215"/>
      <c r="J842" s="27">
        <v>500000</v>
      </c>
      <c r="K842" s="27">
        <f t="shared" si="13"/>
        <v>3114500</v>
      </c>
      <c r="L842" s="207"/>
    </row>
    <row r="843" spans="1:12" hidden="1" x14ac:dyDescent="0.35">
      <c r="A843" s="34">
        <v>22020803</v>
      </c>
      <c r="B843" s="437" t="s">
        <v>2892</v>
      </c>
      <c r="C843" s="34">
        <v>70131</v>
      </c>
      <c r="D843" s="35">
        <v>0</v>
      </c>
      <c r="E843" s="36">
        <v>2101</v>
      </c>
      <c r="F843" s="34">
        <v>10721300</v>
      </c>
      <c r="G843" s="37" t="s">
        <v>169</v>
      </c>
      <c r="H843" s="38">
        <v>4326000</v>
      </c>
      <c r="I843" s="218">
        <v>1650000</v>
      </c>
      <c r="J843" s="38"/>
      <c r="K843" s="38">
        <f t="shared" si="13"/>
        <v>4326000</v>
      </c>
      <c r="L843" s="206"/>
    </row>
    <row r="844" spans="1:12" hidden="1" x14ac:dyDescent="0.35">
      <c r="A844" s="23">
        <v>22020801</v>
      </c>
      <c r="B844" s="437" t="s">
        <v>2892</v>
      </c>
      <c r="C844" s="23">
        <v>70133</v>
      </c>
      <c r="D844" s="24">
        <v>0</v>
      </c>
      <c r="E844" s="25">
        <v>2101</v>
      </c>
      <c r="F844" s="23">
        <v>10721300</v>
      </c>
      <c r="G844" s="26" t="s">
        <v>168</v>
      </c>
      <c r="H844" s="27">
        <v>1260000</v>
      </c>
      <c r="I844" s="215">
        <v>370000</v>
      </c>
      <c r="J844" s="27"/>
      <c r="K844" s="27">
        <f t="shared" si="13"/>
        <v>1260000</v>
      </c>
      <c r="L844" s="207"/>
    </row>
    <row r="845" spans="1:12" hidden="1" x14ac:dyDescent="0.35">
      <c r="A845" s="23">
        <v>22020801</v>
      </c>
      <c r="B845" s="437" t="s">
        <v>2892</v>
      </c>
      <c r="C845" s="23">
        <v>70133</v>
      </c>
      <c r="D845" s="24">
        <v>0</v>
      </c>
      <c r="E845" s="25">
        <v>2101</v>
      </c>
      <c r="F845" s="23">
        <v>10721300</v>
      </c>
      <c r="G845" s="26" t="s">
        <v>168</v>
      </c>
      <c r="H845" s="27">
        <v>40536711.600000001</v>
      </c>
      <c r="I845" s="215">
        <v>150000</v>
      </c>
      <c r="J845" s="27">
        <v>25000000</v>
      </c>
      <c r="K845" s="27">
        <f t="shared" si="13"/>
        <v>65536711.600000001</v>
      </c>
      <c r="L845" s="207"/>
    </row>
    <row r="846" spans="1:12" hidden="1" x14ac:dyDescent="0.35">
      <c r="A846" s="23">
        <v>22020801</v>
      </c>
      <c r="B846" s="437" t="s">
        <v>2892</v>
      </c>
      <c r="C846" s="23">
        <v>70131</v>
      </c>
      <c r="D846" s="24">
        <v>0</v>
      </c>
      <c r="E846" s="25">
        <v>2101</v>
      </c>
      <c r="F846" s="23">
        <v>10721300</v>
      </c>
      <c r="G846" s="26" t="s">
        <v>168</v>
      </c>
      <c r="H846" s="27">
        <v>8502900</v>
      </c>
      <c r="I846" s="215">
        <v>3628100</v>
      </c>
      <c r="J846" s="27"/>
      <c r="K846" s="27">
        <f t="shared" si="13"/>
        <v>8502900</v>
      </c>
      <c r="L846" s="207"/>
    </row>
    <row r="847" spans="1:12" hidden="1" x14ac:dyDescent="0.35">
      <c r="A847" s="23">
        <v>22020801</v>
      </c>
      <c r="B847" s="437" t="s">
        <v>2892</v>
      </c>
      <c r="C847" s="23">
        <v>70133</v>
      </c>
      <c r="D847" s="24">
        <v>0</v>
      </c>
      <c r="E847" s="25">
        <v>2101</v>
      </c>
      <c r="F847" s="23">
        <v>10721300</v>
      </c>
      <c r="G847" s="26" t="s">
        <v>168</v>
      </c>
      <c r="H847" s="67">
        <v>903000</v>
      </c>
      <c r="I847" s="224">
        <v>157180</v>
      </c>
      <c r="J847" s="67"/>
      <c r="K847" s="67">
        <f t="shared" si="13"/>
        <v>903000</v>
      </c>
      <c r="L847" s="207"/>
    </row>
    <row r="848" spans="1:12" hidden="1" x14ac:dyDescent="0.35">
      <c r="A848" s="23">
        <v>22020706</v>
      </c>
      <c r="B848" s="437" t="s">
        <v>2892</v>
      </c>
      <c r="C848" s="23">
        <v>70133</v>
      </c>
      <c r="D848" s="24">
        <v>0</v>
      </c>
      <c r="E848" s="25">
        <v>2101</v>
      </c>
      <c r="F848" s="23">
        <v>10721300</v>
      </c>
      <c r="G848" s="26" t="s">
        <v>229</v>
      </c>
      <c r="H848" s="27">
        <v>210000</v>
      </c>
      <c r="I848" s="215"/>
      <c r="J848" s="27">
        <v>500000</v>
      </c>
      <c r="K848" s="27">
        <f t="shared" si="13"/>
        <v>710000</v>
      </c>
      <c r="L848" s="207"/>
    </row>
    <row r="849" spans="1:12" hidden="1" x14ac:dyDescent="0.35">
      <c r="A849" s="23">
        <v>22020705</v>
      </c>
      <c r="B849" s="437" t="s">
        <v>2892</v>
      </c>
      <c r="C849" s="23">
        <v>70133</v>
      </c>
      <c r="D849" s="24">
        <v>0</v>
      </c>
      <c r="E849" s="25">
        <v>2101</v>
      </c>
      <c r="F849" s="23">
        <v>10721300</v>
      </c>
      <c r="G849" s="26" t="s">
        <v>205</v>
      </c>
      <c r="H849" s="27">
        <v>0</v>
      </c>
      <c r="I849" s="215"/>
      <c r="J849" s="41">
        <v>2500000</v>
      </c>
      <c r="K849" s="27">
        <f t="shared" si="13"/>
        <v>2500000</v>
      </c>
      <c r="L849" s="207"/>
    </row>
    <row r="850" spans="1:12" hidden="1" x14ac:dyDescent="0.35">
      <c r="A850" s="23">
        <v>22020704</v>
      </c>
      <c r="B850" s="437" t="s">
        <v>2892</v>
      </c>
      <c r="C850" s="23">
        <v>70133</v>
      </c>
      <c r="D850" s="24">
        <v>0</v>
      </c>
      <c r="E850" s="25">
        <v>2101</v>
      </c>
      <c r="F850" s="23">
        <v>10721300</v>
      </c>
      <c r="G850" s="26" t="s">
        <v>204</v>
      </c>
      <c r="H850" s="27">
        <v>126000</v>
      </c>
      <c r="I850" s="215"/>
      <c r="J850" s="27"/>
      <c r="K850" s="27">
        <f t="shared" si="13"/>
        <v>126000</v>
      </c>
      <c r="L850" s="207"/>
    </row>
    <row r="851" spans="1:12" hidden="1" x14ac:dyDescent="0.35">
      <c r="A851" s="23">
        <v>22020703</v>
      </c>
      <c r="B851" s="437" t="s">
        <v>2892</v>
      </c>
      <c r="C851" s="23">
        <v>70133</v>
      </c>
      <c r="D851" s="24">
        <v>0</v>
      </c>
      <c r="E851" s="25">
        <v>2101</v>
      </c>
      <c r="F851" s="23">
        <v>10721300</v>
      </c>
      <c r="G851" s="26" t="s">
        <v>208</v>
      </c>
      <c r="H851" s="27">
        <v>120000000</v>
      </c>
      <c r="I851" s="215">
        <v>94669730.420000002</v>
      </c>
      <c r="J851" s="27">
        <v>500000000</v>
      </c>
      <c r="K851" s="27">
        <f t="shared" si="13"/>
        <v>620000000</v>
      </c>
      <c r="L851" s="207"/>
    </row>
    <row r="852" spans="1:12" hidden="1" x14ac:dyDescent="0.35">
      <c r="A852" s="23">
        <v>22020703</v>
      </c>
      <c r="B852" s="437" t="s">
        <v>2892</v>
      </c>
      <c r="C852" s="23">
        <v>70133</v>
      </c>
      <c r="D852" s="24">
        <v>0</v>
      </c>
      <c r="E852" s="25">
        <v>2101</v>
      </c>
      <c r="F852" s="23">
        <v>10721300</v>
      </c>
      <c r="G852" s="26" t="s">
        <v>208</v>
      </c>
      <c r="H852" s="27"/>
      <c r="I852" s="215"/>
      <c r="J852" s="27">
        <v>500000</v>
      </c>
      <c r="K852" s="27">
        <f t="shared" si="13"/>
        <v>500000</v>
      </c>
      <c r="L852" s="207"/>
    </row>
    <row r="853" spans="1:12" hidden="1" x14ac:dyDescent="0.35">
      <c r="A853" s="23">
        <v>22020703</v>
      </c>
      <c r="B853" s="437" t="s">
        <v>2892</v>
      </c>
      <c r="C853" s="23">
        <v>70131</v>
      </c>
      <c r="D853" s="24">
        <v>0</v>
      </c>
      <c r="E853" s="25">
        <v>2101</v>
      </c>
      <c r="F853" s="23">
        <v>10721300</v>
      </c>
      <c r="G853" s="26" t="s">
        <v>208</v>
      </c>
      <c r="H853" s="27">
        <v>0</v>
      </c>
      <c r="I853" s="215">
        <v>50000</v>
      </c>
      <c r="J853" s="41"/>
      <c r="K853" s="27">
        <f t="shared" si="13"/>
        <v>0</v>
      </c>
      <c r="L853" s="207"/>
    </row>
    <row r="854" spans="1:12" hidden="1" x14ac:dyDescent="0.35">
      <c r="A854" s="23">
        <v>22020702</v>
      </c>
      <c r="B854" s="437" t="s">
        <v>2892</v>
      </c>
      <c r="C854" s="23">
        <v>70133</v>
      </c>
      <c r="D854" s="24">
        <v>0</v>
      </c>
      <c r="E854" s="25">
        <v>2101</v>
      </c>
      <c r="F854" s="23">
        <v>10721300</v>
      </c>
      <c r="G854" s="26" t="s">
        <v>223</v>
      </c>
      <c r="H854" s="27">
        <v>262500</v>
      </c>
      <c r="I854" s="215"/>
      <c r="J854" s="27"/>
      <c r="K854" s="27">
        <f t="shared" si="13"/>
        <v>262500</v>
      </c>
      <c r="L854" s="207"/>
    </row>
    <row r="855" spans="1:12" hidden="1" x14ac:dyDescent="0.35">
      <c r="A855" s="23">
        <v>22020701</v>
      </c>
      <c r="B855" s="437" t="s">
        <v>2892</v>
      </c>
      <c r="C855" s="23">
        <v>70133</v>
      </c>
      <c r="D855" s="24">
        <v>0</v>
      </c>
      <c r="E855" s="25">
        <v>2101</v>
      </c>
      <c r="F855" s="23">
        <v>10721300</v>
      </c>
      <c r="G855" s="26" t="s">
        <v>199</v>
      </c>
      <c r="H855" s="27">
        <v>420000</v>
      </c>
      <c r="I855" s="215"/>
      <c r="J855" s="27"/>
      <c r="K855" s="27">
        <f t="shared" si="13"/>
        <v>420000</v>
      </c>
      <c r="L855" s="207"/>
    </row>
    <row r="856" spans="1:12" hidden="1" x14ac:dyDescent="0.35">
      <c r="A856" s="23">
        <v>22020605</v>
      </c>
      <c r="B856" s="437" t="s">
        <v>2892</v>
      </c>
      <c r="C856" s="23">
        <v>70133</v>
      </c>
      <c r="D856" s="24">
        <v>0</v>
      </c>
      <c r="E856" s="25">
        <v>2101</v>
      </c>
      <c r="F856" s="23">
        <v>10721300</v>
      </c>
      <c r="G856" s="26" t="s">
        <v>167</v>
      </c>
      <c r="H856" s="27">
        <v>231000</v>
      </c>
      <c r="I856" s="215"/>
      <c r="J856" s="27"/>
      <c r="K856" s="27">
        <f t="shared" si="13"/>
        <v>231000</v>
      </c>
      <c r="L856" s="207"/>
    </row>
    <row r="857" spans="1:12" hidden="1" x14ac:dyDescent="0.35">
      <c r="A857" s="23">
        <v>22020605</v>
      </c>
      <c r="B857" s="437" t="s">
        <v>2892</v>
      </c>
      <c r="C857" s="23">
        <v>70133</v>
      </c>
      <c r="D857" s="24">
        <v>0</v>
      </c>
      <c r="E857" s="25">
        <v>2101</v>
      </c>
      <c r="F857" s="23">
        <v>10721300</v>
      </c>
      <c r="G857" s="26" t="s">
        <v>167</v>
      </c>
      <c r="H857" s="27">
        <v>1470000</v>
      </c>
      <c r="I857" s="215"/>
      <c r="J857" s="27"/>
      <c r="K857" s="27">
        <f t="shared" si="13"/>
        <v>1470000</v>
      </c>
      <c r="L857" s="207"/>
    </row>
    <row r="858" spans="1:12" hidden="1" x14ac:dyDescent="0.35">
      <c r="A858" s="23">
        <v>22020605</v>
      </c>
      <c r="B858" s="437" t="s">
        <v>2892</v>
      </c>
      <c r="C858" s="23">
        <v>70131</v>
      </c>
      <c r="D858" s="24">
        <v>0</v>
      </c>
      <c r="E858" s="25">
        <v>2101</v>
      </c>
      <c r="F858" s="23">
        <v>10721300</v>
      </c>
      <c r="G858" s="26" t="s">
        <v>167</v>
      </c>
      <c r="H858" s="27">
        <v>84000</v>
      </c>
      <c r="I858" s="215">
        <v>30000</v>
      </c>
      <c r="J858" s="27"/>
      <c r="K858" s="27">
        <f t="shared" si="13"/>
        <v>84000</v>
      </c>
      <c r="L858" s="207"/>
    </row>
    <row r="859" spans="1:12" hidden="1" x14ac:dyDescent="0.35">
      <c r="A859" s="23">
        <v>22020605</v>
      </c>
      <c r="B859" s="437" t="s">
        <v>2892</v>
      </c>
      <c r="C859" s="23">
        <v>70133</v>
      </c>
      <c r="D859" s="24">
        <v>0</v>
      </c>
      <c r="E859" s="25">
        <v>2101</v>
      </c>
      <c r="F859" s="23">
        <v>10721300</v>
      </c>
      <c r="G859" s="26" t="s">
        <v>167</v>
      </c>
      <c r="H859" s="67">
        <v>54600</v>
      </c>
      <c r="I859" s="224">
        <v>0</v>
      </c>
      <c r="J859" s="67"/>
      <c r="K859" s="67">
        <f t="shared" si="13"/>
        <v>54600</v>
      </c>
      <c r="L859" s="207"/>
    </row>
    <row r="860" spans="1:12" hidden="1" x14ac:dyDescent="0.35">
      <c r="A860" s="23">
        <v>22020603</v>
      </c>
      <c r="B860" s="437" t="s">
        <v>2892</v>
      </c>
      <c r="C860" s="23">
        <v>70133</v>
      </c>
      <c r="D860" s="24">
        <v>0</v>
      </c>
      <c r="E860" s="25">
        <v>2101</v>
      </c>
      <c r="F860" s="23">
        <v>10721300</v>
      </c>
      <c r="G860" s="26" t="s">
        <v>233</v>
      </c>
      <c r="H860" s="27">
        <v>11536948.5</v>
      </c>
      <c r="I860" s="215"/>
      <c r="J860" s="27"/>
      <c r="K860" s="27">
        <f t="shared" si="13"/>
        <v>11536948.5</v>
      </c>
      <c r="L860" s="207"/>
    </row>
    <row r="861" spans="1:12" hidden="1" x14ac:dyDescent="0.35">
      <c r="A861" s="23">
        <v>22020602</v>
      </c>
      <c r="B861" s="437" t="s">
        <v>2892</v>
      </c>
      <c r="C861" s="23">
        <v>70133</v>
      </c>
      <c r="D861" s="24">
        <v>0</v>
      </c>
      <c r="E861" s="25">
        <v>2101</v>
      </c>
      <c r="F861" s="23">
        <v>10721300</v>
      </c>
      <c r="G861" s="26" t="s">
        <v>210</v>
      </c>
      <c r="H861" s="27">
        <v>200000</v>
      </c>
      <c r="I861" s="215">
        <v>40000</v>
      </c>
      <c r="J861" s="41"/>
      <c r="K861" s="27">
        <f t="shared" si="13"/>
        <v>200000</v>
      </c>
      <c r="L861" s="207"/>
    </row>
    <row r="862" spans="1:12" hidden="1" x14ac:dyDescent="0.35">
      <c r="A862" s="23">
        <v>22020602</v>
      </c>
      <c r="B862" s="437" t="s">
        <v>2892</v>
      </c>
      <c r="C862" s="23">
        <v>70133</v>
      </c>
      <c r="D862" s="24">
        <v>0</v>
      </c>
      <c r="E862" s="25">
        <v>2101</v>
      </c>
      <c r="F862" s="23">
        <v>10721300</v>
      </c>
      <c r="G862" s="26" t="s">
        <v>210</v>
      </c>
      <c r="H862" s="27">
        <v>19023449.865000002</v>
      </c>
      <c r="I862" s="215"/>
      <c r="J862" s="27">
        <v>-10000000</v>
      </c>
      <c r="K862" s="27">
        <f t="shared" si="13"/>
        <v>9023449.8650000021</v>
      </c>
      <c r="L862" s="207"/>
    </row>
    <row r="863" spans="1:12" hidden="1" x14ac:dyDescent="0.35">
      <c r="A863" s="23">
        <v>22020601</v>
      </c>
      <c r="B863" s="437" t="s">
        <v>2892</v>
      </c>
      <c r="C863" s="23">
        <v>70133</v>
      </c>
      <c r="D863" s="24">
        <v>0</v>
      </c>
      <c r="E863" s="25">
        <v>2101</v>
      </c>
      <c r="F863" s="23">
        <v>10721300</v>
      </c>
      <c r="G863" s="26" t="s">
        <v>166</v>
      </c>
      <c r="H863" s="27">
        <v>0</v>
      </c>
      <c r="I863" s="215"/>
      <c r="J863" s="41">
        <v>1000000</v>
      </c>
      <c r="K863" s="27">
        <f t="shared" si="13"/>
        <v>1000000</v>
      </c>
      <c r="L863" s="207"/>
    </row>
    <row r="864" spans="1:12" hidden="1" x14ac:dyDescent="0.35">
      <c r="A864" s="34">
        <v>22020601</v>
      </c>
      <c r="B864" s="437" t="s">
        <v>2892</v>
      </c>
      <c r="C864" s="34">
        <v>70133</v>
      </c>
      <c r="D864" s="35">
        <v>0</v>
      </c>
      <c r="E864" s="36">
        <v>2101</v>
      </c>
      <c r="F864" s="34">
        <v>10721300</v>
      </c>
      <c r="G864" s="37" t="s">
        <v>166</v>
      </c>
      <c r="H864" s="38">
        <v>210000</v>
      </c>
      <c r="I864" s="218"/>
      <c r="J864" s="38"/>
      <c r="K864" s="38">
        <f t="shared" si="13"/>
        <v>210000</v>
      </c>
      <c r="L864" s="206"/>
    </row>
    <row r="865" spans="1:12" hidden="1" x14ac:dyDescent="0.35">
      <c r="A865" s="23">
        <v>22020601</v>
      </c>
      <c r="B865" s="437" t="s">
        <v>2892</v>
      </c>
      <c r="C865" s="23">
        <v>70131</v>
      </c>
      <c r="D865" s="24">
        <v>0</v>
      </c>
      <c r="E865" s="25">
        <v>2101</v>
      </c>
      <c r="F865" s="23">
        <v>10721300</v>
      </c>
      <c r="G865" s="26" t="s">
        <v>166</v>
      </c>
      <c r="H865" s="27">
        <v>1260000</v>
      </c>
      <c r="I865" s="215">
        <v>400000</v>
      </c>
      <c r="J865" s="27"/>
      <c r="K865" s="27">
        <f t="shared" si="13"/>
        <v>1260000</v>
      </c>
      <c r="L865" s="207"/>
    </row>
    <row r="866" spans="1:12" hidden="1" x14ac:dyDescent="0.35">
      <c r="A866" s="23">
        <v>22020502</v>
      </c>
      <c r="B866" s="437" t="s">
        <v>2892</v>
      </c>
      <c r="C866" s="23">
        <v>70133</v>
      </c>
      <c r="D866" s="24">
        <v>0</v>
      </c>
      <c r="E866" s="25">
        <v>2101</v>
      </c>
      <c r="F866" s="23">
        <v>10721300</v>
      </c>
      <c r="G866" s="26" t="s">
        <v>222</v>
      </c>
      <c r="H866" s="41">
        <v>6579762</v>
      </c>
      <c r="I866" s="220"/>
      <c r="J866" s="27"/>
      <c r="K866" s="27">
        <f t="shared" si="13"/>
        <v>6579762</v>
      </c>
      <c r="L866" s="207"/>
    </row>
    <row r="867" spans="1:12" hidden="1" x14ac:dyDescent="0.35">
      <c r="A867" s="23">
        <v>22020502</v>
      </c>
      <c r="B867" s="437" t="s">
        <v>2892</v>
      </c>
      <c r="C867" s="23">
        <v>70131</v>
      </c>
      <c r="D867" s="24">
        <v>0</v>
      </c>
      <c r="E867" s="25">
        <v>2101</v>
      </c>
      <c r="F867" s="23">
        <v>10721300</v>
      </c>
      <c r="G867" s="26" t="s">
        <v>457</v>
      </c>
      <c r="H867" s="27"/>
      <c r="I867" s="215"/>
      <c r="J867" s="27"/>
      <c r="K867" s="27">
        <f t="shared" si="13"/>
        <v>0</v>
      </c>
      <c r="L867" s="207"/>
    </row>
    <row r="868" spans="1:12" hidden="1" x14ac:dyDescent="0.35">
      <c r="A868" s="23">
        <v>22020501</v>
      </c>
      <c r="B868" s="437" t="s">
        <v>2892</v>
      </c>
      <c r="C868" s="23">
        <v>70133</v>
      </c>
      <c r="D868" s="24">
        <v>0</v>
      </c>
      <c r="E868" s="25">
        <v>2101</v>
      </c>
      <c r="F868" s="23">
        <v>10721300</v>
      </c>
      <c r="G868" s="26" t="s">
        <v>165</v>
      </c>
      <c r="H868" s="27">
        <v>3000000</v>
      </c>
      <c r="I868" s="215">
        <v>100000</v>
      </c>
      <c r="J868" s="41"/>
      <c r="K868" s="27">
        <f t="shared" si="13"/>
        <v>3000000</v>
      </c>
      <c r="L868" s="207"/>
    </row>
    <row r="869" spans="1:12" hidden="1" x14ac:dyDescent="0.35">
      <c r="A869" s="23">
        <v>22020501</v>
      </c>
      <c r="B869" s="437" t="s">
        <v>2892</v>
      </c>
      <c r="C869" s="23">
        <v>70133</v>
      </c>
      <c r="D869" s="24">
        <v>0</v>
      </c>
      <c r="E869" s="25">
        <v>2101</v>
      </c>
      <c r="F869" s="23">
        <v>10721300</v>
      </c>
      <c r="G869" s="26" t="s">
        <v>165</v>
      </c>
      <c r="H869" s="27">
        <v>1313130</v>
      </c>
      <c r="I869" s="215"/>
      <c r="J869" s="27"/>
      <c r="K869" s="27">
        <f t="shared" si="13"/>
        <v>1313130</v>
      </c>
      <c r="L869" s="207"/>
    </row>
    <row r="870" spans="1:12" hidden="1" x14ac:dyDescent="0.35">
      <c r="A870" s="23">
        <v>22020501</v>
      </c>
      <c r="B870" s="437" t="s">
        <v>2892</v>
      </c>
      <c r="C870" s="23">
        <v>70131</v>
      </c>
      <c r="D870" s="24">
        <v>0</v>
      </c>
      <c r="E870" s="25">
        <v>2101</v>
      </c>
      <c r="F870" s="23">
        <v>10721300</v>
      </c>
      <c r="G870" s="26" t="s">
        <v>165</v>
      </c>
      <c r="H870" s="27">
        <v>2100000</v>
      </c>
      <c r="I870" s="215"/>
      <c r="J870" s="27"/>
      <c r="K870" s="27">
        <f t="shared" si="13"/>
        <v>2100000</v>
      </c>
      <c r="L870" s="207"/>
    </row>
    <row r="871" spans="1:12" hidden="1" x14ac:dyDescent="0.35">
      <c r="A871" s="23">
        <v>22020501</v>
      </c>
      <c r="B871" s="437" t="s">
        <v>2892</v>
      </c>
      <c r="C871" s="23">
        <v>70133</v>
      </c>
      <c r="D871" s="24">
        <v>0</v>
      </c>
      <c r="E871" s="25">
        <v>2101</v>
      </c>
      <c r="F871" s="23">
        <v>10721300</v>
      </c>
      <c r="G871" s="26" t="s">
        <v>165</v>
      </c>
      <c r="H871" s="67">
        <v>1137486</v>
      </c>
      <c r="I871" s="224">
        <v>0</v>
      </c>
      <c r="J871" s="67"/>
      <c r="K871" s="67">
        <f t="shared" si="13"/>
        <v>1137486</v>
      </c>
      <c r="L871" s="207"/>
    </row>
    <row r="872" spans="1:12" hidden="1" x14ac:dyDescent="0.35">
      <c r="A872" s="23">
        <v>22020411</v>
      </c>
      <c r="B872" s="437" t="s">
        <v>2892</v>
      </c>
      <c r="C872" s="23">
        <v>70131</v>
      </c>
      <c r="D872" s="24">
        <v>0</v>
      </c>
      <c r="E872" s="25">
        <v>2101</v>
      </c>
      <c r="F872" s="23">
        <v>10721300</v>
      </c>
      <c r="G872" s="26" t="s">
        <v>227</v>
      </c>
      <c r="H872" s="27">
        <v>0</v>
      </c>
      <c r="I872" s="215">
        <v>970000</v>
      </c>
      <c r="J872" s="41"/>
      <c r="K872" s="27">
        <f t="shared" si="13"/>
        <v>0</v>
      </c>
      <c r="L872" s="207"/>
    </row>
    <row r="873" spans="1:12" hidden="1" x14ac:dyDescent="0.35">
      <c r="A873" s="23">
        <v>22020406</v>
      </c>
      <c r="B873" s="437" t="s">
        <v>2892</v>
      </c>
      <c r="C873" s="23">
        <v>70133</v>
      </c>
      <c r="D873" s="24">
        <v>0</v>
      </c>
      <c r="E873" s="25">
        <v>2101</v>
      </c>
      <c r="F873" s="23">
        <v>10721300</v>
      </c>
      <c r="G873" s="26" t="s">
        <v>163</v>
      </c>
      <c r="H873" s="27">
        <v>294000</v>
      </c>
      <c r="I873" s="215">
        <v>47500</v>
      </c>
      <c r="J873" s="27"/>
      <c r="K873" s="27">
        <f t="shared" si="13"/>
        <v>294000</v>
      </c>
      <c r="L873" s="207"/>
    </row>
    <row r="874" spans="1:12" hidden="1" x14ac:dyDescent="0.35">
      <c r="A874" s="23">
        <v>22020406</v>
      </c>
      <c r="B874" s="437" t="s">
        <v>2892</v>
      </c>
      <c r="C874" s="23">
        <v>70133</v>
      </c>
      <c r="D874" s="24">
        <v>0</v>
      </c>
      <c r="E874" s="25">
        <v>2101</v>
      </c>
      <c r="F874" s="23">
        <v>10721300</v>
      </c>
      <c r="G874" s="26" t="s">
        <v>163</v>
      </c>
      <c r="H874" s="27">
        <v>1143828</v>
      </c>
      <c r="I874" s="215"/>
      <c r="J874" s="27"/>
      <c r="K874" s="27">
        <f t="shared" si="13"/>
        <v>1143828</v>
      </c>
      <c r="L874" s="207"/>
    </row>
    <row r="875" spans="1:12" hidden="1" x14ac:dyDescent="0.35">
      <c r="A875" s="23">
        <v>22020406</v>
      </c>
      <c r="B875" s="437" t="s">
        <v>2892</v>
      </c>
      <c r="C875" s="23">
        <v>70131</v>
      </c>
      <c r="D875" s="24">
        <v>0</v>
      </c>
      <c r="E875" s="25">
        <v>2101</v>
      </c>
      <c r="F875" s="23">
        <v>10721300</v>
      </c>
      <c r="G875" s="26" t="s">
        <v>163</v>
      </c>
      <c r="H875" s="27">
        <v>7214907</v>
      </c>
      <c r="I875" s="215">
        <v>577000</v>
      </c>
      <c r="J875" s="27"/>
      <c r="K875" s="27">
        <f t="shared" si="13"/>
        <v>7214907</v>
      </c>
      <c r="L875" s="207"/>
    </row>
    <row r="876" spans="1:12" hidden="1" x14ac:dyDescent="0.35">
      <c r="A876" s="23">
        <v>22020405</v>
      </c>
      <c r="B876" s="437" t="s">
        <v>2892</v>
      </c>
      <c r="C876" s="23">
        <v>70133</v>
      </c>
      <c r="D876" s="24">
        <v>0</v>
      </c>
      <c r="E876" s="25">
        <v>2101</v>
      </c>
      <c r="F876" s="23">
        <v>10721300</v>
      </c>
      <c r="G876" s="26" t="s">
        <v>162</v>
      </c>
      <c r="H876" s="27">
        <v>10500</v>
      </c>
      <c r="I876" s="215"/>
      <c r="J876" s="27"/>
      <c r="K876" s="27">
        <f t="shared" si="13"/>
        <v>10500</v>
      </c>
      <c r="L876" s="207"/>
    </row>
    <row r="877" spans="1:12" hidden="1" x14ac:dyDescent="0.35">
      <c r="A877" s="23">
        <v>22020405</v>
      </c>
      <c r="B877" s="437" t="s">
        <v>2892</v>
      </c>
      <c r="C877" s="23">
        <v>70133</v>
      </c>
      <c r="D877" s="24">
        <v>0</v>
      </c>
      <c r="E877" s="25">
        <v>2101</v>
      </c>
      <c r="F877" s="23">
        <v>10721300</v>
      </c>
      <c r="G877" s="26" t="s">
        <v>162</v>
      </c>
      <c r="H877" s="27">
        <v>1400700</v>
      </c>
      <c r="I877" s="215"/>
      <c r="J877" s="27"/>
      <c r="K877" s="27">
        <f t="shared" si="13"/>
        <v>1400700</v>
      </c>
      <c r="L877" s="207"/>
    </row>
    <row r="878" spans="1:12" hidden="1" x14ac:dyDescent="0.35">
      <c r="A878" s="23">
        <v>22020405</v>
      </c>
      <c r="B878" s="437" t="s">
        <v>2892</v>
      </c>
      <c r="C878" s="23">
        <v>70131</v>
      </c>
      <c r="D878" s="24">
        <v>0</v>
      </c>
      <c r="E878" s="25">
        <v>2101</v>
      </c>
      <c r="F878" s="23">
        <v>10721300</v>
      </c>
      <c r="G878" s="26" t="s">
        <v>162</v>
      </c>
      <c r="H878" s="27">
        <v>378000</v>
      </c>
      <c r="I878" s="215">
        <v>247000</v>
      </c>
      <c r="J878" s="27"/>
      <c r="K878" s="27">
        <f t="shared" si="13"/>
        <v>378000</v>
      </c>
      <c r="L878" s="207"/>
    </row>
    <row r="879" spans="1:12" hidden="1" x14ac:dyDescent="0.35">
      <c r="A879" s="23">
        <v>22020404</v>
      </c>
      <c r="B879" s="437" t="s">
        <v>2892</v>
      </c>
      <c r="C879" s="23">
        <v>70133</v>
      </c>
      <c r="D879" s="24">
        <v>0</v>
      </c>
      <c r="E879" s="25">
        <v>2101</v>
      </c>
      <c r="F879" s="23">
        <v>10721300</v>
      </c>
      <c r="G879" s="26" t="s">
        <v>161</v>
      </c>
      <c r="H879" s="27">
        <v>88200</v>
      </c>
      <c r="I879" s="215"/>
      <c r="J879" s="27"/>
      <c r="K879" s="27">
        <f t="shared" si="13"/>
        <v>88200</v>
      </c>
      <c r="L879" s="207"/>
    </row>
    <row r="880" spans="1:12" hidden="1" x14ac:dyDescent="0.35">
      <c r="A880" s="23">
        <v>22020404</v>
      </c>
      <c r="B880" s="437" t="s">
        <v>2892</v>
      </c>
      <c r="C880" s="23">
        <v>70133</v>
      </c>
      <c r="D880" s="24">
        <v>0</v>
      </c>
      <c r="E880" s="25">
        <v>2101</v>
      </c>
      <c r="F880" s="23">
        <v>10721300</v>
      </c>
      <c r="G880" s="26" t="s">
        <v>161</v>
      </c>
      <c r="H880" s="27">
        <v>3543082.2</v>
      </c>
      <c r="I880" s="215"/>
      <c r="J880" s="27"/>
      <c r="K880" s="27">
        <f t="shared" si="13"/>
        <v>3543082.2</v>
      </c>
      <c r="L880" s="207"/>
    </row>
    <row r="881" spans="1:12" hidden="1" x14ac:dyDescent="0.35">
      <c r="A881" s="23">
        <v>22020404</v>
      </c>
      <c r="B881" s="437" t="s">
        <v>2892</v>
      </c>
      <c r="C881" s="23">
        <v>70131</v>
      </c>
      <c r="D881" s="24">
        <v>0</v>
      </c>
      <c r="E881" s="25">
        <v>2101</v>
      </c>
      <c r="F881" s="23">
        <v>10721300</v>
      </c>
      <c r="G881" s="26" t="s">
        <v>161</v>
      </c>
      <c r="H881" s="27">
        <v>420000</v>
      </c>
      <c r="I881" s="215">
        <v>320500</v>
      </c>
      <c r="J881" s="27"/>
      <c r="K881" s="27">
        <f t="shared" si="13"/>
        <v>420000</v>
      </c>
      <c r="L881" s="207"/>
    </row>
    <row r="882" spans="1:12" hidden="1" x14ac:dyDescent="0.35">
      <c r="A882" s="23">
        <v>22020404</v>
      </c>
      <c r="B882" s="437" t="s">
        <v>2892</v>
      </c>
      <c r="C882" s="23">
        <v>70133</v>
      </c>
      <c r="D882" s="24">
        <v>0</v>
      </c>
      <c r="E882" s="25">
        <v>2101</v>
      </c>
      <c r="F882" s="23">
        <v>10721300</v>
      </c>
      <c r="G882" s="26" t="s">
        <v>161</v>
      </c>
      <c r="H882" s="67">
        <v>186900</v>
      </c>
      <c r="I882" s="224">
        <v>0</v>
      </c>
      <c r="J882" s="67"/>
      <c r="K882" s="67">
        <f t="shared" si="13"/>
        <v>186900</v>
      </c>
      <c r="L882" s="207"/>
    </row>
    <row r="883" spans="1:12" hidden="1" x14ac:dyDescent="0.35">
      <c r="A883" s="23">
        <v>22020403</v>
      </c>
      <c r="B883" s="437" t="s">
        <v>2892</v>
      </c>
      <c r="C883" s="23">
        <v>70133</v>
      </c>
      <c r="D883" s="24">
        <v>0</v>
      </c>
      <c r="E883" s="25">
        <v>2101</v>
      </c>
      <c r="F883" s="23">
        <v>10721300</v>
      </c>
      <c r="G883" s="26" t="s">
        <v>160</v>
      </c>
      <c r="H883" s="27">
        <v>200000</v>
      </c>
      <c r="I883" s="215">
        <v>13000</v>
      </c>
      <c r="J883" s="27"/>
      <c r="K883" s="27">
        <f t="shared" si="13"/>
        <v>200000</v>
      </c>
      <c r="L883" s="207"/>
    </row>
    <row r="884" spans="1:12" hidden="1" x14ac:dyDescent="0.35">
      <c r="A884" s="23">
        <v>22020403</v>
      </c>
      <c r="B884" s="437" t="s">
        <v>2892</v>
      </c>
      <c r="C884" s="23">
        <v>70133</v>
      </c>
      <c r="D884" s="24">
        <v>0</v>
      </c>
      <c r="E884" s="25">
        <v>2101</v>
      </c>
      <c r="F884" s="23">
        <v>10721300</v>
      </c>
      <c r="G884" s="26" t="s">
        <v>160</v>
      </c>
      <c r="H884" s="27">
        <v>606900</v>
      </c>
      <c r="I884" s="215"/>
      <c r="J884" s="27"/>
      <c r="K884" s="27">
        <f t="shared" si="13"/>
        <v>606900</v>
      </c>
      <c r="L884" s="207"/>
    </row>
    <row r="885" spans="1:12" hidden="1" x14ac:dyDescent="0.35">
      <c r="A885" s="23">
        <v>22020403</v>
      </c>
      <c r="B885" s="437" t="s">
        <v>2892</v>
      </c>
      <c r="C885" s="23">
        <v>70131</v>
      </c>
      <c r="D885" s="24">
        <v>0</v>
      </c>
      <c r="E885" s="25">
        <v>2101</v>
      </c>
      <c r="F885" s="23">
        <v>10721300</v>
      </c>
      <c r="G885" s="26" t="s">
        <v>160</v>
      </c>
      <c r="H885" s="27">
        <v>4097100</v>
      </c>
      <c r="I885" s="215">
        <v>643100</v>
      </c>
      <c r="J885" s="27"/>
      <c r="K885" s="27">
        <f t="shared" si="13"/>
        <v>4097100</v>
      </c>
      <c r="L885" s="207"/>
    </row>
    <row r="886" spans="1:12" hidden="1" x14ac:dyDescent="0.35">
      <c r="A886" s="34">
        <v>22020402</v>
      </c>
      <c r="B886" s="437" t="s">
        <v>2892</v>
      </c>
      <c r="C886" s="34">
        <v>70133</v>
      </c>
      <c r="D886" s="35">
        <v>0</v>
      </c>
      <c r="E886" s="36">
        <v>2101</v>
      </c>
      <c r="F886" s="34">
        <v>10721300</v>
      </c>
      <c r="G886" s="37" t="s">
        <v>159</v>
      </c>
      <c r="H886" s="38">
        <v>432600</v>
      </c>
      <c r="I886" s="218"/>
      <c r="J886" s="38"/>
      <c r="K886" s="38">
        <f t="shared" si="13"/>
        <v>432600</v>
      </c>
      <c r="L886" s="206"/>
    </row>
    <row r="887" spans="1:12" hidden="1" x14ac:dyDescent="0.35">
      <c r="A887" s="23">
        <v>22020402</v>
      </c>
      <c r="B887" s="437" t="s">
        <v>2892</v>
      </c>
      <c r="C887" s="23">
        <v>70131</v>
      </c>
      <c r="D887" s="24">
        <v>0</v>
      </c>
      <c r="E887" s="25">
        <v>2101</v>
      </c>
      <c r="F887" s="23">
        <v>10721300</v>
      </c>
      <c r="G887" s="26" t="s">
        <v>159</v>
      </c>
      <c r="H887" s="27">
        <v>562800</v>
      </c>
      <c r="I887" s="215"/>
      <c r="J887" s="27"/>
      <c r="K887" s="27">
        <f t="shared" si="13"/>
        <v>562800</v>
      </c>
      <c r="L887" s="207"/>
    </row>
    <row r="888" spans="1:12" hidden="1" x14ac:dyDescent="0.35">
      <c r="A888" s="23">
        <v>22020402</v>
      </c>
      <c r="B888" s="437" t="s">
        <v>2892</v>
      </c>
      <c r="C888" s="23">
        <v>70133</v>
      </c>
      <c r="D888" s="24">
        <v>0</v>
      </c>
      <c r="E888" s="25">
        <v>2101</v>
      </c>
      <c r="F888" s="23">
        <v>10721300</v>
      </c>
      <c r="G888" s="26" t="s">
        <v>159</v>
      </c>
      <c r="H888" s="67">
        <v>505260</v>
      </c>
      <c r="I888" s="224">
        <v>0</v>
      </c>
      <c r="J888" s="67"/>
      <c r="K888" s="67">
        <f t="shared" si="13"/>
        <v>505260</v>
      </c>
      <c r="L888" s="207"/>
    </row>
    <row r="889" spans="1:12" hidden="1" x14ac:dyDescent="0.35">
      <c r="A889" s="23">
        <v>22020401</v>
      </c>
      <c r="B889" s="437" t="s">
        <v>2892</v>
      </c>
      <c r="C889" s="23">
        <v>70133</v>
      </c>
      <c r="D889" s="24">
        <v>0</v>
      </c>
      <c r="E889" s="25">
        <v>2101</v>
      </c>
      <c r="F889" s="23">
        <v>10721300</v>
      </c>
      <c r="G889" s="26" t="s">
        <v>196</v>
      </c>
      <c r="H889" s="27">
        <v>2000000</v>
      </c>
      <c r="I889" s="215"/>
      <c r="J889" s="27"/>
      <c r="K889" s="27">
        <f t="shared" si="13"/>
        <v>2000000</v>
      </c>
      <c r="L889" s="207"/>
    </row>
    <row r="890" spans="1:12" hidden="1" x14ac:dyDescent="0.35">
      <c r="A890" s="23">
        <v>22020401</v>
      </c>
      <c r="B890" s="437" t="s">
        <v>2892</v>
      </c>
      <c r="C890" s="23">
        <v>70133</v>
      </c>
      <c r="D890" s="24">
        <v>0</v>
      </c>
      <c r="E890" s="25">
        <v>2101</v>
      </c>
      <c r="F890" s="23">
        <v>10721300</v>
      </c>
      <c r="G890" s="26" t="s">
        <v>158</v>
      </c>
      <c r="H890" s="27">
        <v>6396600</v>
      </c>
      <c r="I890" s="215">
        <v>778000</v>
      </c>
      <c r="J890" s="27"/>
      <c r="K890" s="27">
        <f t="shared" si="13"/>
        <v>6396600</v>
      </c>
      <c r="L890" s="207"/>
    </row>
    <row r="891" spans="1:12" hidden="1" x14ac:dyDescent="0.35">
      <c r="A891" s="23">
        <v>22020401</v>
      </c>
      <c r="B891" s="437" t="s">
        <v>2892</v>
      </c>
      <c r="C891" s="23">
        <v>70131</v>
      </c>
      <c r="D891" s="24">
        <v>0</v>
      </c>
      <c r="E891" s="25">
        <v>2101</v>
      </c>
      <c r="F891" s="23">
        <v>10721300</v>
      </c>
      <c r="G891" s="26" t="s">
        <v>196</v>
      </c>
      <c r="H891" s="27">
        <v>4465532.4000000004</v>
      </c>
      <c r="I891" s="215">
        <v>1451750</v>
      </c>
      <c r="J891" s="27"/>
      <c r="K891" s="27">
        <f t="shared" si="13"/>
        <v>4465532.4000000004</v>
      </c>
      <c r="L891" s="207"/>
    </row>
    <row r="892" spans="1:12" hidden="1" x14ac:dyDescent="0.35">
      <c r="A892" s="23">
        <v>22020401</v>
      </c>
      <c r="B892" s="437" t="s">
        <v>2892</v>
      </c>
      <c r="C892" s="23">
        <v>70133</v>
      </c>
      <c r="D892" s="24">
        <v>0</v>
      </c>
      <c r="E892" s="25">
        <v>2101</v>
      </c>
      <c r="F892" s="23">
        <v>10721300</v>
      </c>
      <c r="G892" s="26" t="s">
        <v>196</v>
      </c>
      <c r="H892" s="67">
        <v>2204160</v>
      </c>
      <c r="I892" s="224">
        <v>312500</v>
      </c>
      <c r="J892" s="67"/>
      <c r="K892" s="67">
        <f t="shared" si="13"/>
        <v>2204160</v>
      </c>
      <c r="L892" s="207"/>
    </row>
    <row r="893" spans="1:12" hidden="1" x14ac:dyDescent="0.35">
      <c r="A893" s="23">
        <v>22020311</v>
      </c>
      <c r="B893" s="437" t="s">
        <v>2892</v>
      </c>
      <c r="C893" s="23">
        <v>70133</v>
      </c>
      <c r="D893" s="24">
        <v>0</v>
      </c>
      <c r="E893" s="25">
        <v>2101</v>
      </c>
      <c r="F893" s="23">
        <v>10721300</v>
      </c>
      <c r="G893" s="26" t="s">
        <v>157</v>
      </c>
      <c r="H893" s="27">
        <v>0</v>
      </c>
      <c r="I893" s="215"/>
      <c r="J893" s="41">
        <v>1000000</v>
      </c>
      <c r="K893" s="27">
        <f t="shared" si="13"/>
        <v>1000000</v>
      </c>
      <c r="L893" s="207"/>
    </row>
    <row r="894" spans="1:12" hidden="1" x14ac:dyDescent="0.35">
      <c r="A894" s="23">
        <v>22020310</v>
      </c>
      <c r="B894" s="437" t="s">
        <v>2892</v>
      </c>
      <c r="C894" s="23">
        <v>70133</v>
      </c>
      <c r="D894" s="24">
        <v>0</v>
      </c>
      <c r="E894" s="25">
        <v>2101</v>
      </c>
      <c r="F894" s="23">
        <v>10721300</v>
      </c>
      <c r="G894" s="26" t="s">
        <v>209</v>
      </c>
      <c r="H894" s="27">
        <v>325500</v>
      </c>
      <c r="I894" s="215"/>
      <c r="J894" s="27"/>
      <c r="K894" s="27">
        <f t="shared" si="13"/>
        <v>325500</v>
      </c>
      <c r="L894" s="207"/>
    </row>
    <row r="895" spans="1:12" hidden="1" x14ac:dyDescent="0.35">
      <c r="A895" s="23">
        <v>22020309</v>
      </c>
      <c r="B895" s="437" t="s">
        <v>2892</v>
      </c>
      <c r="C895" s="23">
        <v>70133</v>
      </c>
      <c r="D895" s="24">
        <v>0</v>
      </c>
      <c r="E895" s="25">
        <v>2101</v>
      </c>
      <c r="F895" s="23">
        <v>10721300</v>
      </c>
      <c r="G895" s="26" t="s">
        <v>156</v>
      </c>
      <c r="H895" s="27">
        <v>10000000</v>
      </c>
      <c r="I895" s="215">
        <v>7300000</v>
      </c>
      <c r="J895" s="41"/>
      <c r="K895" s="27">
        <f t="shared" si="13"/>
        <v>10000000</v>
      </c>
      <c r="L895" s="207"/>
    </row>
    <row r="896" spans="1:12" hidden="1" x14ac:dyDescent="0.35">
      <c r="A896" s="23">
        <v>22020309</v>
      </c>
      <c r="B896" s="437" t="s">
        <v>2892</v>
      </c>
      <c r="C896" s="23">
        <v>70133</v>
      </c>
      <c r="D896" s="24">
        <v>0</v>
      </c>
      <c r="E896" s="25">
        <v>2101</v>
      </c>
      <c r="F896" s="23">
        <v>10721300</v>
      </c>
      <c r="G896" s="26" t="s">
        <v>156</v>
      </c>
      <c r="H896" s="27">
        <v>304516.8</v>
      </c>
      <c r="I896" s="215"/>
      <c r="J896" s="27"/>
      <c r="K896" s="27">
        <f t="shared" si="13"/>
        <v>304516.8</v>
      </c>
      <c r="L896" s="207"/>
    </row>
    <row r="897" spans="1:12" hidden="1" x14ac:dyDescent="0.35">
      <c r="A897" s="23">
        <v>22020309</v>
      </c>
      <c r="B897" s="437" t="s">
        <v>2892</v>
      </c>
      <c r="C897" s="23">
        <v>70131</v>
      </c>
      <c r="D897" s="24">
        <v>0</v>
      </c>
      <c r="E897" s="25">
        <v>2101</v>
      </c>
      <c r="F897" s="23">
        <v>10721300</v>
      </c>
      <c r="G897" s="26" t="s">
        <v>156</v>
      </c>
      <c r="H897" s="27">
        <v>0</v>
      </c>
      <c r="I897" s="215">
        <v>700000</v>
      </c>
      <c r="J897" s="41"/>
      <c r="K897" s="27">
        <f t="shared" si="13"/>
        <v>0</v>
      </c>
      <c r="L897" s="207"/>
    </row>
    <row r="898" spans="1:12" hidden="1" x14ac:dyDescent="0.35">
      <c r="A898" s="23">
        <v>22020308</v>
      </c>
      <c r="B898" s="437" t="s">
        <v>2892</v>
      </c>
      <c r="C898" s="23">
        <v>70133</v>
      </c>
      <c r="D898" s="24">
        <v>0</v>
      </c>
      <c r="E898" s="25">
        <v>2101</v>
      </c>
      <c r="F898" s="23">
        <v>10721300</v>
      </c>
      <c r="G898" s="26" t="s">
        <v>242</v>
      </c>
      <c r="H898" s="27">
        <v>1197000</v>
      </c>
      <c r="I898" s="215"/>
      <c r="J898" s="27"/>
      <c r="K898" s="27">
        <f t="shared" si="13"/>
        <v>1197000</v>
      </c>
      <c r="L898" s="207"/>
    </row>
    <row r="899" spans="1:12" hidden="1" x14ac:dyDescent="0.35">
      <c r="A899" s="23">
        <v>22020307</v>
      </c>
      <c r="B899" s="437" t="s">
        <v>2892</v>
      </c>
      <c r="C899" s="23">
        <v>70133</v>
      </c>
      <c r="D899" s="24">
        <v>0</v>
      </c>
      <c r="E899" s="25">
        <v>2101</v>
      </c>
      <c r="F899" s="23">
        <v>10721300</v>
      </c>
      <c r="G899" s="26" t="s">
        <v>155</v>
      </c>
      <c r="H899" s="27">
        <v>2299500</v>
      </c>
      <c r="I899" s="215">
        <v>291000</v>
      </c>
      <c r="J899" s="27"/>
      <c r="K899" s="27">
        <f t="shared" ref="K899:K949" si="14">SUM(H899,J899)</f>
        <v>2299500</v>
      </c>
      <c r="L899" s="207"/>
    </row>
    <row r="900" spans="1:12" hidden="1" x14ac:dyDescent="0.35">
      <c r="A900" s="23">
        <v>22020305</v>
      </c>
      <c r="B900" s="437" t="s">
        <v>2892</v>
      </c>
      <c r="C900" s="23">
        <v>70133</v>
      </c>
      <c r="D900" s="24">
        <v>0</v>
      </c>
      <c r="E900" s="25">
        <v>2101</v>
      </c>
      <c r="F900" s="23">
        <v>10721300</v>
      </c>
      <c r="G900" s="26" t="s">
        <v>153</v>
      </c>
      <c r="H900" s="27">
        <v>61110</v>
      </c>
      <c r="I900" s="215"/>
      <c r="J900" s="27"/>
      <c r="K900" s="27">
        <f t="shared" si="14"/>
        <v>61110</v>
      </c>
      <c r="L900" s="207"/>
    </row>
    <row r="901" spans="1:12" hidden="1" x14ac:dyDescent="0.35">
      <c r="A901" s="23">
        <v>22020305</v>
      </c>
      <c r="B901" s="437" t="s">
        <v>2892</v>
      </c>
      <c r="C901" s="23">
        <v>70133</v>
      </c>
      <c r="D901" s="24">
        <v>0</v>
      </c>
      <c r="E901" s="25">
        <v>2101</v>
      </c>
      <c r="F901" s="23">
        <v>10721300</v>
      </c>
      <c r="G901" s="26" t="s">
        <v>153</v>
      </c>
      <c r="H901" s="27">
        <v>0</v>
      </c>
      <c r="I901" s="215"/>
      <c r="J901" s="41">
        <v>2000000</v>
      </c>
      <c r="K901" s="27">
        <f t="shared" si="14"/>
        <v>2000000</v>
      </c>
      <c r="L901" s="207"/>
    </row>
    <row r="902" spans="1:12" hidden="1" x14ac:dyDescent="0.35">
      <c r="A902" s="23">
        <v>22020305</v>
      </c>
      <c r="B902" s="437" t="s">
        <v>2892</v>
      </c>
      <c r="C902" s="23">
        <v>70131</v>
      </c>
      <c r="D902" s="24">
        <v>0</v>
      </c>
      <c r="E902" s="25">
        <v>2101</v>
      </c>
      <c r="F902" s="23">
        <v>10721300</v>
      </c>
      <c r="G902" s="26" t="s">
        <v>153</v>
      </c>
      <c r="H902" s="27">
        <v>126000</v>
      </c>
      <c r="I902" s="215">
        <v>312500</v>
      </c>
      <c r="J902" s="27">
        <v>924000</v>
      </c>
      <c r="K902" s="27">
        <f t="shared" si="14"/>
        <v>1050000</v>
      </c>
      <c r="L902" s="207"/>
    </row>
    <row r="903" spans="1:12" hidden="1" x14ac:dyDescent="0.35">
      <c r="A903" s="23">
        <v>22020305</v>
      </c>
      <c r="B903" s="437" t="s">
        <v>2892</v>
      </c>
      <c r="C903" s="23">
        <v>70133</v>
      </c>
      <c r="D903" s="24">
        <v>0</v>
      </c>
      <c r="E903" s="25">
        <v>2101</v>
      </c>
      <c r="F903" s="23">
        <v>10721300</v>
      </c>
      <c r="G903" s="26" t="s">
        <v>153</v>
      </c>
      <c r="H903" s="67">
        <v>273000</v>
      </c>
      <c r="I903" s="224">
        <v>0</v>
      </c>
      <c r="J903" s="67">
        <v>400000</v>
      </c>
      <c r="K903" s="67">
        <f t="shared" si="14"/>
        <v>673000</v>
      </c>
      <c r="L903" s="207"/>
    </row>
    <row r="904" spans="1:12" hidden="1" x14ac:dyDescent="0.35">
      <c r="A904" s="23">
        <v>22020304</v>
      </c>
      <c r="B904" s="437" t="s">
        <v>2892</v>
      </c>
      <c r="C904" s="23">
        <v>70133</v>
      </c>
      <c r="D904" s="24">
        <v>0</v>
      </c>
      <c r="E904" s="25">
        <v>2101</v>
      </c>
      <c r="F904" s="23">
        <v>10721300</v>
      </c>
      <c r="G904" s="26" t="s">
        <v>187</v>
      </c>
      <c r="H904" s="27">
        <v>81690</v>
      </c>
      <c r="I904" s="215"/>
      <c r="J904" s="27"/>
      <c r="K904" s="27">
        <f t="shared" si="14"/>
        <v>81690</v>
      </c>
      <c r="L904" s="207"/>
    </row>
    <row r="905" spans="1:12" hidden="1" x14ac:dyDescent="0.35">
      <c r="A905" s="34">
        <v>22020304</v>
      </c>
      <c r="B905" s="437" t="s">
        <v>2892</v>
      </c>
      <c r="C905" s="34">
        <v>70133</v>
      </c>
      <c r="D905" s="35">
        <v>0</v>
      </c>
      <c r="E905" s="36">
        <v>2101</v>
      </c>
      <c r="F905" s="34">
        <v>10721300</v>
      </c>
      <c r="G905" s="37" t="s">
        <v>187</v>
      </c>
      <c r="H905" s="38">
        <v>2609181.8130000001</v>
      </c>
      <c r="I905" s="218"/>
      <c r="J905" s="38"/>
      <c r="K905" s="38">
        <f t="shared" si="14"/>
        <v>2609181.8130000001</v>
      </c>
      <c r="L905" s="206"/>
    </row>
    <row r="906" spans="1:12" hidden="1" x14ac:dyDescent="0.35">
      <c r="A906" s="23">
        <v>22020303</v>
      </c>
      <c r="B906" s="437" t="s">
        <v>2892</v>
      </c>
      <c r="C906" s="23">
        <v>70133</v>
      </c>
      <c r="D906" s="24">
        <v>0</v>
      </c>
      <c r="E906" s="25">
        <v>2101</v>
      </c>
      <c r="F906" s="23">
        <v>10721300</v>
      </c>
      <c r="G906" s="26" t="s">
        <v>152</v>
      </c>
      <c r="H906" s="27">
        <v>273000</v>
      </c>
      <c r="I906" s="215"/>
      <c r="J906" s="27"/>
      <c r="K906" s="27">
        <f t="shared" si="14"/>
        <v>273000</v>
      </c>
      <c r="L906" s="207"/>
    </row>
    <row r="907" spans="1:12" hidden="1" x14ac:dyDescent="0.35">
      <c r="A907" s="23">
        <v>22020303</v>
      </c>
      <c r="B907" s="437" t="s">
        <v>2892</v>
      </c>
      <c r="C907" s="23">
        <v>70131</v>
      </c>
      <c r="D907" s="24">
        <v>0</v>
      </c>
      <c r="E907" s="25">
        <v>2101</v>
      </c>
      <c r="F907" s="23">
        <v>10721300</v>
      </c>
      <c r="G907" s="26" t="s">
        <v>152</v>
      </c>
      <c r="H907" s="27">
        <v>0</v>
      </c>
      <c r="I907" s="215">
        <v>295200</v>
      </c>
      <c r="J907" s="41"/>
      <c r="K907" s="27">
        <f t="shared" si="14"/>
        <v>0</v>
      </c>
      <c r="L907" s="207"/>
    </row>
    <row r="908" spans="1:12" hidden="1" x14ac:dyDescent="0.35">
      <c r="A908" s="23">
        <v>22020303</v>
      </c>
      <c r="B908" s="437" t="s">
        <v>2892</v>
      </c>
      <c r="C908" s="23">
        <v>70133</v>
      </c>
      <c r="D908" s="24">
        <v>0</v>
      </c>
      <c r="E908" s="25">
        <v>2101</v>
      </c>
      <c r="F908" s="23">
        <v>10721300</v>
      </c>
      <c r="G908" s="26" t="s">
        <v>152</v>
      </c>
      <c r="H908" s="67">
        <v>54600</v>
      </c>
      <c r="I908" s="224">
        <v>6400</v>
      </c>
      <c r="J908" s="67">
        <v>200000</v>
      </c>
      <c r="K908" s="67">
        <f t="shared" si="14"/>
        <v>254600</v>
      </c>
      <c r="L908" s="207"/>
    </row>
    <row r="909" spans="1:12" hidden="1" x14ac:dyDescent="0.35">
      <c r="A909" s="23">
        <v>22020302</v>
      </c>
      <c r="B909" s="437" t="s">
        <v>2892</v>
      </c>
      <c r="C909" s="23">
        <v>70133</v>
      </c>
      <c r="D909" s="24">
        <v>0</v>
      </c>
      <c r="E909" s="25">
        <v>2101</v>
      </c>
      <c r="F909" s="23">
        <v>10721300</v>
      </c>
      <c r="G909" s="26" t="s">
        <v>207</v>
      </c>
      <c r="H909" s="27">
        <v>105000</v>
      </c>
      <c r="I909" s="215"/>
      <c r="J909" s="27"/>
      <c r="K909" s="27">
        <f t="shared" si="14"/>
        <v>105000</v>
      </c>
      <c r="L909" s="207"/>
    </row>
    <row r="910" spans="1:12" hidden="1" x14ac:dyDescent="0.35">
      <c r="A910" s="23">
        <v>22020302</v>
      </c>
      <c r="B910" s="437" t="s">
        <v>2892</v>
      </c>
      <c r="C910" s="23">
        <v>70133</v>
      </c>
      <c r="D910" s="24">
        <v>0</v>
      </c>
      <c r="E910" s="25">
        <v>2101</v>
      </c>
      <c r="F910" s="23">
        <v>10721300</v>
      </c>
      <c r="G910" s="26" t="s">
        <v>207</v>
      </c>
      <c r="H910" s="27">
        <v>357000</v>
      </c>
      <c r="I910" s="215"/>
      <c r="J910" s="27">
        <v>3500000</v>
      </c>
      <c r="K910" s="27">
        <f t="shared" si="14"/>
        <v>3857000</v>
      </c>
      <c r="L910" s="207"/>
    </row>
    <row r="911" spans="1:12" hidden="1" x14ac:dyDescent="0.35">
      <c r="A911" s="23">
        <v>22020302</v>
      </c>
      <c r="B911" s="437" t="s">
        <v>2892</v>
      </c>
      <c r="C911" s="23">
        <v>70131</v>
      </c>
      <c r="D911" s="24">
        <v>0</v>
      </c>
      <c r="E911" s="25">
        <v>2101</v>
      </c>
      <c r="F911" s="23">
        <v>10721300</v>
      </c>
      <c r="G911" s="26" t="s">
        <v>207</v>
      </c>
      <c r="H911" s="27">
        <v>892500</v>
      </c>
      <c r="I911" s="215"/>
      <c r="J911" s="27"/>
      <c r="K911" s="27">
        <f t="shared" si="14"/>
        <v>892500</v>
      </c>
      <c r="L911" s="207"/>
    </row>
    <row r="912" spans="1:12" hidden="1" x14ac:dyDescent="0.35">
      <c r="A912" s="23">
        <v>22020302</v>
      </c>
      <c r="B912" s="437" t="s">
        <v>2892</v>
      </c>
      <c r="C912" s="23">
        <v>70133</v>
      </c>
      <c r="D912" s="24">
        <v>0</v>
      </c>
      <c r="E912" s="25">
        <v>2101</v>
      </c>
      <c r="F912" s="23">
        <v>10721300</v>
      </c>
      <c r="G912" s="28" t="s">
        <v>207</v>
      </c>
      <c r="H912" s="71">
        <v>63420</v>
      </c>
      <c r="I912" s="225">
        <v>0</v>
      </c>
      <c r="J912" s="71"/>
      <c r="K912" s="71">
        <f t="shared" si="14"/>
        <v>63420</v>
      </c>
      <c r="L912" s="207"/>
    </row>
    <row r="913" spans="1:12" hidden="1" x14ac:dyDescent="0.35">
      <c r="A913" s="34">
        <v>22020301</v>
      </c>
      <c r="B913" s="437" t="s">
        <v>2892</v>
      </c>
      <c r="C913" s="34">
        <v>70133</v>
      </c>
      <c r="D913" s="35">
        <v>0</v>
      </c>
      <c r="E913" s="36">
        <v>2101</v>
      </c>
      <c r="F913" s="34">
        <v>10721300</v>
      </c>
      <c r="G913" s="37" t="s">
        <v>195</v>
      </c>
      <c r="H913" s="38">
        <v>3530100</v>
      </c>
      <c r="I913" s="218">
        <v>827000</v>
      </c>
      <c r="J913" s="38">
        <v>500000</v>
      </c>
      <c r="K913" s="38">
        <f t="shared" si="14"/>
        <v>4030100</v>
      </c>
      <c r="L913" s="198"/>
    </row>
    <row r="914" spans="1:12" hidden="1" x14ac:dyDescent="0.35">
      <c r="A914" s="23">
        <v>22020301</v>
      </c>
      <c r="B914" s="437" t="s">
        <v>2892</v>
      </c>
      <c r="C914" s="23">
        <v>70133</v>
      </c>
      <c r="D914" s="24">
        <v>0</v>
      </c>
      <c r="E914" s="25">
        <v>2101</v>
      </c>
      <c r="F914" s="23">
        <v>10721300</v>
      </c>
      <c r="G914" s="26" t="s">
        <v>151</v>
      </c>
      <c r="H914" s="27">
        <v>3777900</v>
      </c>
      <c r="I914" s="215">
        <v>241400</v>
      </c>
      <c r="J914" s="27"/>
      <c r="K914" s="27">
        <f t="shared" si="14"/>
        <v>3777900</v>
      </c>
      <c r="L914" s="199"/>
    </row>
    <row r="915" spans="1:12" hidden="1" x14ac:dyDescent="0.35">
      <c r="A915" s="23">
        <v>22020301</v>
      </c>
      <c r="B915" s="437" t="s">
        <v>2892</v>
      </c>
      <c r="C915" s="23">
        <v>70131</v>
      </c>
      <c r="D915" s="24">
        <v>0</v>
      </c>
      <c r="E915" s="25">
        <v>2101</v>
      </c>
      <c r="F915" s="23">
        <v>10721300</v>
      </c>
      <c r="G915" s="26" t="s">
        <v>195</v>
      </c>
      <c r="H915" s="27">
        <v>2037000</v>
      </c>
      <c r="I915" s="215">
        <v>949100</v>
      </c>
      <c r="J915" s="27"/>
      <c r="K915" s="27">
        <f t="shared" si="14"/>
        <v>2037000</v>
      </c>
      <c r="L915" s="199"/>
    </row>
    <row r="916" spans="1:12" hidden="1" x14ac:dyDescent="0.35">
      <c r="A916" s="23">
        <v>22020301</v>
      </c>
      <c r="B916" s="437" t="s">
        <v>2892</v>
      </c>
      <c r="C916" s="23">
        <v>70133</v>
      </c>
      <c r="D916" s="24">
        <v>0</v>
      </c>
      <c r="E916" s="25">
        <v>2101</v>
      </c>
      <c r="F916" s="23">
        <v>10721300</v>
      </c>
      <c r="G916" s="26" t="s">
        <v>195</v>
      </c>
      <c r="H916" s="67">
        <v>839223</v>
      </c>
      <c r="I916" s="224">
        <v>49510</v>
      </c>
      <c r="J916" s="67"/>
      <c r="K916" s="67">
        <f t="shared" si="14"/>
        <v>839223</v>
      </c>
      <c r="L916" s="199"/>
    </row>
    <row r="917" spans="1:12" hidden="1" x14ac:dyDescent="0.35">
      <c r="A917" s="23">
        <v>22020210</v>
      </c>
      <c r="B917" s="437" t="s">
        <v>2892</v>
      </c>
      <c r="C917" s="23">
        <v>70133</v>
      </c>
      <c r="D917" s="24">
        <v>0</v>
      </c>
      <c r="E917" s="25">
        <v>2101</v>
      </c>
      <c r="F917" s="23">
        <v>10721300</v>
      </c>
      <c r="G917" s="26" t="s">
        <v>268</v>
      </c>
      <c r="H917" s="27">
        <v>2746012.5</v>
      </c>
      <c r="I917" s="215"/>
      <c r="J917" s="27"/>
      <c r="K917" s="27">
        <f t="shared" si="14"/>
        <v>2746012.5</v>
      </c>
      <c r="L917" s="199"/>
    </row>
    <row r="918" spans="1:12" hidden="1" x14ac:dyDescent="0.35">
      <c r="A918" s="23">
        <v>22020206</v>
      </c>
      <c r="B918" s="437" t="s">
        <v>2892</v>
      </c>
      <c r="C918" s="23">
        <v>70133</v>
      </c>
      <c r="D918" s="24">
        <v>0</v>
      </c>
      <c r="E918" s="25">
        <v>2101</v>
      </c>
      <c r="F918" s="23">
        <v>10721300</v>
      </c>
      <c r="G918" s="26" t="s">
        <v>150</v>
      </c>
      <c r="H918" s="27">
        <v>525000</v>
      </c>
      <c r="I918" s="215"/>
      <c r="J918" s="27"/>
      <c r="K918" s="27">
        <f t="shared" si="14"/>
        <v>525000</v>
      </c>
      <c r="L918" s="199"/>
    </row>
    <row r="919" spans="1:12" hidden="1" x14ac:dyDescent="0.35">
      <c r="A919" s="23">
        <v>22020205</v>
      </c>
      <c r="B919" s="437" t="s">
        <v>2892</v>
      </c>
      <c r="C919" s="23">
        <v>70133</v>
      </c>
      <c r="D919" s="24">
        <v>0</v>
      </c>
      <c r="E919" s="25">
        <v>2101</v>
      </c>
      <c r="F919" s="23">
        <v>10721300</v>
      </c>
      <c r="G919" s="26" t="s">
        <v>185</v>
      </c>
      <c r="H919" s="41"/>
      <c r="I919" s="220"/>
      <c r="J919" s="27">
        <v>500000</v>
      </c>
      <c r="K919" s="27">
        <f t="shared" si="14"/>
        <v>500000</v>
      </c>
      <c r="L919" s="199"/>
    </row>
    <row r="920" spans="1:12" hidden="1" x14ac:dyDescent="0.35">
      <c r="A920" s="23">
        <v>22020205</v>
      </c>
      <c r="B920" s="437" t="s">
        <v>2892</v>
      </c>
      <c r="C920" s="23">
        <v>70131</v>
      </c>
      <c r="D920" s="24">
        <v>0</v>
      </c>
      <c r="E920" s="25">
        <v>2101</v>
      </c>
      <c r="F920" s="23">
        <v>10721300</v>
      </c>
      <c r="G920" s="26" t="s">
        <v>185</v>
      </c>
      <c r="H920" s="27">
        <v>0</v>
      </c>
      <c r="I920" s="215">
        <v>2000</v>
      </c>
      <c r="J920" s="41"/>
      <c r="K920" s="27">
        <f t="shared" si="14"/>
        <v>0</v>
      </c>
      <c r="L920" s="199"/>
    </row>
    <row r="921" spans="1:12" hidden="1" x14ac:dyDescent="0.35">
      <c r="A921" s="23">
        <v>22020204</v>
      </c>
      <c r="B921" s="437" t="s">
        <v>2892</v>
      </c>
      <c r="C921" s="23">
        <v>70133</v>
      </c>
      <c r="D921" s="24">
        <v>0</v>
      </c>
      <c r="E921" s="25">
        <v>2101</v>
      </c>
      <c r="F921" s="23">
        <v>10721300</v>
      </c>
      <c r="G921" s="26" t="s">
        <v>149</v>
      </c>
      <c r="H921" s="27">
        <v>1145092.2</v>
      </c>
      <c r="I921" s="215"/>
      <c r="J921" s="27"/>
      <c r="K921" s="27">
        <f t="shared" si="14"/>
        <v>1145092.2</v>
      </c>
      <c r="L921" s="199"/>
    </row>
    <row r="922" spans="1:12" hidden="1" x14ac:dyDescent="0.35">
      <c r="A922" s="23">
        <v>22020203</v>
      </c>
      <c r="B922" s="437" t="s">
        <v>2892</v>
      </c>
      <c r="C922" s="23">
        <v>70133</v>
      </c>
      <c r="D922" s="24">
        <v>0</v>
      </c>
      <c r="E922" s="25">
        <v>2101</v>
      </c>
      <c r="F922" s="23">
        <v>10721300</v>
      </c>
      <c r="G922" s="26" t="s">
        <v>148</v>
      </c>
      <c r="H922" s="27">
        <v>375900</v>
      </c>
      <c r="I922" s="215"/>
      <c r="J922" s="27"/>
      <c r="K922" s="27">
        <f t="shared" si="14"/>
        <v>375900</v>
      </c>
      <c r="L922" s="199"/>
    </row>
    <row r="923" spans="1:12" hidden="1" x14ac:dyDescent="0.35">
      <c r="A923" s="23">
        <v>22020203</v>
      </c>
      <c r="B923" s="437" t="s">
        <v>2892</v>
      </c>
      <c r="C923" s="23">
        <v>70131</v>
      </c>
      <c r="D923" s="24">
        <v>0</v>
      </c>
      <c r="E923" s="25">
        <v>2101</v>
      </c>
      <c r="F923" s="23">
        <v>10721300</v>
      </c>
      <c r="G923" s="26" t="s">
        <v>148</v>
      </c>
      <c r="H923" s="27">
        <v>1063020</v>
      </c>
      <c r="I923" s="215">
        <v>403000</v>
      </c>
      <c r="J923" s="27"/>
      <c r="K923" s="27">
        <f t="shared" si="14"/>
        <v>1063020</v>
      </c>
      <c r="L923" s="199"/>
    </row>
    <row r="924" spans="1:12" hidden="1" x14ac:dyDescent="0.35">
      <c r="A924" s="23">
        <v>22020203</v>
      </c>
      <c r="B924" s="437" t="s">
        <v>2892</v>
      </c>
      <c r="C924" s="23">
        <v>70133</v>
      </c>
      <c r="D924" s="24">
        <v>0</v>
      </c>
      <c r="E924" s="25">
        <v>2101</v>
      </c>
      <c r="F924" s="23">
        <v>10721300</v>
      </c>
      <c r="G924" s="26" t="s">
        <v>148</v>
      </c>
      <c r="H924" s="67">
        <v>165900</v>
      </c>
      <c r="I924" s="224">
        <v>54615</v>
      </c>
      <c r="J924" s="67">
        <v>600000</v>
      </c>
      <c r="K924" s="67">
        <f t="shared" si="14"/>
        <v>765900</v>
      </c>
      <c r="L924" s="199"/>
    </row>
    <row r="925" spans="1:12" hidden="1" x14ac:dyDescent="0.35">
      <c r="A925" s="23">
        <v>22020202</v>
      </c>
      <c r="B925" s="437" t="s">
        <v>2892</v>
      </c>
      <c r="C925" s="23">
        <v>70133</v>
      </c>
      <c r="D925" s="24">
        <v>0</v>
      </c>
      <c r="E925" s="25">
        <v>2101</v>
      </c>
      <c r="F925" s="23">
        <v>10721300</v>
      </c>
      <c r="G925" s="26" t="s">
        <v>184</v>
      </c>
      <c r="H925" s="27">
        <v>3346350</v>
      </c>
      <c r="I925" s="215">
        <v>32000</v>
      </c>
      <c r="J925" s="27"/>
      <c r="K925" s="27">
        <f t="shared" si="14"/>
        <v>3346350</v>
      </c>
      <c r="L925" s="199"/>
    </row>
    <row r="926" spans="1:12" hidden="1" x14ac:dyDescent="0.35">
      <c r="A926" s="23">
        <v>22020202</v>
      </c>
      <c r="B926" s="437" t="s">
        <v>2892</v>
      </c>
      <c r="C926" s="23">
        <v>70131</v>
      </c>
      <c r="D926" s="24">
        <v>0</v>
      </c>
      <c r="E926" s="25">
        <v>2101</v>
      </c>
      <c r="F926" s="23">
        <v>10721300</v>
      </c>
      <c r="G926" s="26" t="s">
        <v>184</v>
      </c>
      <c r="H926" s="27">
        <v>1688400</v>
      </c>
      <c r="I926" s="215">
        <v>1738900</v>
      </c>
      <c r="J926" s="27"/>
      <c r="K926" s="27">
        <f t="shared" si="14"/>
        <v>1688400</v>
      </c>
      <c r="L926" s="199"/>
    </row>
    <row r="927" spans="1:12" hidden="1" x14ac:dyDescent="0.35">
      <c r="A927" s="23">
        <v>22020202</v>
      </c>
      <c r="B927" s="437" t="s">
        <v>2892</v>
      </c>
      <c r="C927" s="23">
        <v>70133</v>
      </c>
      <c r="D927" s="24">
        <v>0</v>
      </c>
      <c r="E927" s="25">
        <v>2101</v>
      </c>
      <c r="F927" s="23">
        <v>10721300</v>
      </c>
      <c r="G927" s="26" t="s">
        <v>184</v>
      </c>
      <c r="H927" s="67">
        <v>182700</v>
      </c>
      <c r="I927" s="224">
        <v>86</v>
      </c>
      <c r="J927" s="67">
        <v>300000</v>
      </c>
      <c r="K927" s="67">
        <f t="shared" si="14"/>
        <v>482700</v>
      </c>
      <c r="L927" s="199"/>
    </row>
    <row r="928" spans="1:12" hidden="1" x14ac:dyDescent="0.35">
      <c r="A928" s="23">
        <v>22020201</v>
      </c>
      <c r="B928" s="437" t="s">
        <v>2892</v>
      </c>
      <c r="C928" s="23">
        <v>70133</v>
      </c>
      <c r="D928" s="24">
        <v>0</v>
      </c>
      <c r="E928" s="25">
        <v>2101</v>
      </c>
      <c r="F928" s="23">
        <v>10721300</v>
      </c>
      <c r="G928" s="26" t="s">
        <v>147</v>
      </c>
      <c r="H928" s="27">
        <v>558180</v>
      </c>
      <c r="I928" s="215">
        <v>117500</v>
      </c>
      <c r="J928" s="27"/>
      <c r="K928" s="27">
        <f t="shared" si="14"/>
        <v>558180</v>
      </c>
      <c r="L928" s="199"/>
    </row>
    <row r="929" spans="1:12" hidden="1" x14ac:dyDescent="0.35">
      <c r="A929" s="23">
        <v>22020201</v>
      </c>
      <c r="B929" s="437" t="s">
        <v>2892</v>
      </c>
      <c r="C929" s="23">
        <v>70133</v>
      </c>
      <c r="D929" s="24">
        <v>0</v>
      </c>
      <c r="E929" s="25">
        <v>2101</v>
      </c>
      <c r="F929" s="23">
        <v>10721300</v>
      </c>
      <c r="G929" s="26" t="s">
        <v>147</v>
      </c>
      <c r="H929" s="27">
        <v>4148094.3</v>
      </c>
      <c r="I929" s="215">
        <v>500000</v>
      </c>
      <c r="J929" s="27">
        <v>3500000</v>
      </c>
      <c r="K929" s="27">
        <f t="shared" si="14"/>
        <v>7648094.2999999998</v>
      </c>
      <c r="L929" s="199"/>
    </row>
    <row r="930" spans="1:12" hidden="1" x14ac:dyDescent="0.35">
      <c r="A930" s="23">
        <v>22020201</v>
      </c>
      <c r="B930" s="437" t="s">
        <v>2892</v>
      </c>
      <c r="C930" s="23">
        <v>70131</v>
      </c>
      <c r="D930" s="24">
        <v>0</v>
      </c>
      <c r="E930" s="25">
        <v>2101</v>
      </c>
      <c r="F930" s="23">
        <v>10721300</v>
      </c>
      <c r="G930" s="26" t="s">
        <v>147</v>
      </c>
      <c r="H930" s="27">
        <v>3306891</v>
      </c>
      <c r="I930" s="215">
        <v>1132049</v>
      </c>
      <c r="J930" s="27"/>
      <c r="K930" s="27">
        <f t="shared" si="14"/>
        <v>3306891</v>
      </c>
      <c r="L930" s="199"/>
    </row>
    <row r="931" spans="1:12" hidden="1" x14ac:dyDescent="0.35">
      <c r="A931" s="23">
        <v>22020104</v>
      </c>
      <c r="B931" s="437" t="s">
        <v>2892</v>
      </c>
      <c r="C931" s="23">
        <v>70133</v>
      </c>
      <c r="D931" s="24">
        <v>0</v>
      </c>
      <c r="E931" s="25">
        <v>2101</v>
      </c>
      <c r="F931" s="23">
        <v>10721300</v>
      </c>
      <c r="G931" s="26" t="s">
        <v>283</v>
      </c>
      <c r="H931" s="41">
        <v>1072487.9550000001</v>
      </c>
      <c r="I931" s="220"/>
      <c r="J931" s="27"/>
      <c r="K931" s="27">
        <f t="shared" si="14"/>
        <v>1072487.9550000001</v>
      </c>
      <c r="L931" s="199"/>
    </row>
    <row r="932" spans="1:12" hidden="1" x14ac:dyDescent="0.35">
      <c r="A932" s="23">
        <v>22020103</v>
      </c>
      <c r="B932" s="437" t="s">
        <v>2892</v>
      </c>
      <c r="C932" s="23">
        <v>70133</v>
      </c>
      <c r="D932" s="24">
        <v>0</v>
      </c>
      <c r="E932" s="25">
        <v>2101</v>
      </c>
      <c r="F932" s="23">
        <v>10721300</v>
      </c>
      <c r="G932" s="26" t="s">
        <v>282</v>
      </c>
      <c r="H932" s="41">
        <v>9061500</v>
      </c>
      <c r="I932" s="220">
        <v>208220</v>
      </c>
      <c r="J932" s="27">
        <v>116000000</v>
      </c>
      <c r="K932" s="27">
        <f t="shared" si="14"/>
        <v>125061500</v>
      </c>
      <c r="L932" s="200"/>
    </row>
    <row r="933" spans="1:12" hidden="1" x14ac:dyDescent="0.35">
      <c r="A933" s="23">
        <v>22020102</v>
      </c>
      <c r="B933" s="437" t="s">
        <v>2892</v>
      </c>
      <c r="C933" s="23">
        <v>70133</v>
      </c>
      <c r="D933" s="24">
        <v>0</v>
      </c>
      <c r="E933" s="25">
        <v>2101</v>
      </c>
      <c r="F933" s="23">
        <v>10721300</v>
      </c>
      <c r="G933" s="26" t="s">
        <v>146</v>
      </c>
      <c r="H933" s="27">
        <v>8308650</v>
      </c>
      <c r="I933" s="215">
        <v>255000</v>
      </c>
      <c r="J933" s="27"/>
      <c r="K933" s="27">
        <f t="shared" si="14"/>
        <v>8308650</v>
      </c>
      <c r="L933" s="199"/>
    </row>
    <row r="934" spans="1:12" hidden="1" x14ac:dyDescent="0.35">
      <c r="A934" s="23">
        <v>22020102</v>
      </c>
      <c r="B934" s="437" t="s">
        <v>2892</v>
      </c>
      <c r="C934" s="23">
        <v>70133</v>
      </c>
      <c r="D934" s="24">
        <v>0</v>
      </c>
      <c r="E934" s="25">
        <v>2101</v>
      </c>
      <c r="F934" s="23">
        <v>10721300</v>
      </c>
      <c r="G934" s="26" t="s">
        <v>146</v>
      </c>
      <c r="H934" s="27">
        <v>17795400</v>
      </c>
      <c r="I934" s="215">
        <v>580000</v>
      </c>
      <c r="J934" s="27"/>
      <c r="K934" s="27">
        <f t="shared" si="14"/>
        <v>17795400</v>
      </c>
      <c r="L934" s="200"/>
    </row>
    <row r="935" spans="1:12" hidden="1" x14ac:dyDescent="0.35">
      <c r="A935" s="23">
        <v>22020102</v>
      </c>
      <c r="B935" s="437" t="s">
        <v>2892</v>
      </c>
      <c r="C935" s="23">
        <v>70131</v>
      </c>
      <c r="D935" s="24">
        <v>0</v>
      </c>
      <c r="E935" s="25">
        <v>2101</v>
      </c>
      <c r="F935" s="23">
        <v>10721300</v>
      </c>
      <c r="G935" s="26" t="s">
        <v>146</v>
      </c>
      <c r="H935" s="27">
        <v>7875462</v>
      </c>
      <c r="I935" s="215">
        <v>2985680</v>
      </c>
      <c r="J935" s="27"/>
      <c r="K935" s="27">
        <f t="shared" si="14"/>
        <v>7875462</v>
      </c>
      <c r="L935" s="199"/>
    </row>
    <row r="936" spans="1:12" hidden="1" x14ac:dyDescent="0.35">
      <c r="A936" s="23">
        <v>22020102</v>
      </c>
      <c r="B936" s="437" t="s">
        <v>2892</v>
      </c>
      <c r="C936" s="23">
        <v>70133</v>
      </c>
      <c r="D936" s="24">
        <v>0</v>
      </c>
      <c r="E936" s="25">
        <v>2101</v>
      </c>
      <c r="F936" s="23">
        <v>10721300</v>
      </c>
      <c r="G936" s="26" t="s">
        <v>146</v>
      </c>
      <c r="H936" s="67">
        <v>132405</v>
      </c>
      <c r="I936" s="224">
        <v>88815</v>
      </c>
      <c r="J936" s="67"/>
      <c r="K936" s="67">
        <f t="shared" si="14"/>
        <v>132405</v>
      </c>
      <c r="L936" s="199"/>
    </row>
    <row r="937" spans="1:12" hidden="1" x14ac:dyDescent="0.35">
      <c r="A937" s="23">
        <v>22020101</v>
      </c>
      <c r="B937" s="437" t="s">
        <v>2892</v>
      </c>
      <c r="C937" s="23">
        <v>70133</v>
      </c>
      <c r="D937" s="24">
        <v>0</v>
      </c>
      <c r="E937" s="25">
        <v>2101</v>
      </c>
      <c r="F937" s="23">
        <v>10721300</v>
      </c>
      <c r="G937" s="26" t="s">
        <v>145</v>
      </c>
      <c r="H937" s="27">
        <v>4000000</v>
      </c>
      <c r="I937" s="215">
        <v>1391000</v>
      </c>
      <c r="J937" s="41"/>
      <c r="K937" s="27">
        <f t="shared" si="14"/>
        <v>4000000</v>
      </c>
      <c r="L937" s="199"/>
    </row>
    <row r="938" spans="1:12" hidden="1" x14ac:dyDescent="0.35">
      <c r="A938" s="23">
        <v>22020101</v>
      </c>
      <c r="B938" s="437" t="s">
        <v>2892</v>
      </c>
      <c r="C938" s="23">
        <v>70133</v>
      </c>
      <c r="D938" s="24">
        <v>0</v>
      </c>
      <c r="E938" s="25">
        <v>2101</v>
      </c>
      <c r="F938" s="23">
        <v>10721300</v>
      </c>
      <c r="G938" s="26" t="s">
        <v>145</v>
      </c>
      <c r="H938" s="27">
        <v>8926848</v>
      </c>
      <c r="I938" s="215"/>
      <c r="J938" s="27"/>
      <c r="K938" s="27">
        <f t="shared" si="14"/>
        <v>8926848</v>
      </c>
      <c r="L938" s="200"/>
    </row>
    <row r="939" spans="1:12" hidden="1" x14ac:dyDescent="0.35">
      <c r="A939" s="23">
        <v>22020101</v>
      </c>
      <c r="B939" s="437" t="s">
        <v>2892</v>
      </c>
      <c r="C939" s="23">
        <v>70131</v>
      </c>
      <c r="D939" s="24">
        <v>0</v>
      </c>
      <c r="E939" s="25">
        <v>2101</v>
      </c>
      <c r="F939" s="23">
        <v>10721300</v>
      </c>
      <c r="G939" s="26" t="s">
        <v>145</v>
      </c>
      <c r="H939" s="27">
        <v>1818600</v>
      </c>
      <c r="I939" s="215">
        <v>798800</v>
      </c>
      <c r="J939" s="27"/>
      <c r="K939" s="27">
        <f t="shared" si="14"/>
        <v>1818600</v>
      </c>
      <c r="L939" s="199"/>
    </row>
    <row r="940" spans="1:12" hidden="1" x14ac:dyDescent="0.35">
      <c r="A940" s="23">
        <v>22020101</v>
      </c>
      <c r="B940" s="437" t="s">
        <v>2892</v>
      </c>
      <c r="C940" s="23">
        <v>70133</v>
      </c>
      <c r="D940" s="24">
        <v>0</v>
      </c>
      <c r="E940" s="25">
        <v>2101</v>
      </c>
      <c r="F940" s="23">
        <v>10721300</v>
      </c>
      <c r="G940" s="26" t="s">
        <v>145</v>
      </c>
      <c r="H940" s="67">
        <v>10500</v>
      </c>
      <c r="I940" s="224">
        <v>10000</v>
      </c>
      <c r="J940" s="67">
        <v>300000</v>
      </c>
      <c r="K940" s="67">
        <f t="shared" si="14"/>
        <v>310500</v>
      </c>
      <c r="L940" s="199"/>
    </row>
    <row r="941" spans="1:12" hidden="1" x14ac:dyDescent="0.35">
      <c r="A941" s="23">
        <v>22010101</v>
      </c>
      <c r="B941" s="437" t="s">
        <v>2892</v>
      </c>
      <c r="C941" s="23">
        <v>70133</v>
      </c>
      <c r="D941" s="24">
        <v>0</v>
      </c>
      <c r="E941" s="25">
        <v>2101</v>
      </c>
      <c r="F941" s="23">
        <v>10721300</v>
      </c>
      <c r="G941" s="26" t="s">
        <v>239</v>
      </c>
      <c r="H941" s="41">
        <v>20000000</v>
      </c>
      <c r="I941" s="220"/>
      <c r="J941" s="41"/>
      <c r="K941" s="27">
        <f t="shared" si="14"/>
        <v>20000000</v>
      </c>
      <c r="L941" s="200"/>
    </row>
    <row r="942" spans="1:12" hidden="1" x14ac:dyDescent="0.35">
      <c r="A942" s="23">
        <v>21020101</v>
      </c>
      <c r="B942" s="437" t="s">
        <v>2892</v>
      </c>
      <c r="C942" s="23">
        <v>70133</v>
      </c>
      <c r="D942" s="24">
        <v>0</v>
      </c>
      <c r="E942" s="25">
        <v>2101</v>
      </c>
      <c r="F942" s="23">
        <v>10721300</v>
      </c>
      <c r="G942" s="26" t="s">
        <v>409</v>
      </c>
      <c r="H942" s="27">
        <v>32965105.403999999</v>
      </c>
      <c r="I942" s="215"/>
      <c r="J942" s="27"/>
      <c r="K942" s="27">
        <f t="shared" si="14"/>
        <v>32965105.403999999</v>
      </c>
      <c r="L942" s="200"/>
    </row>
    <row r="943" spans="1:12" hidden="1" x14ac:dyDescent="0.35">
      <c r="A943" s="23">
        <v>21020101</v>
      </c>
      <c r="B943" s="437" t="s">
        <v>2892</v>
      </c>
      <c r="C943" s="23">
        <v>70131</v>
      </c>
      <c r="D943" s="24">
        <v>0</v>
      </c>
      <c r="E943" s="25">
        <v>2101</v>
      </c>
      <c r="F943" s="23">
        <v>10721300</v>
      </c>
      <c r="G943" s="26" t="s">
        <v>144</v>
      </c>
      <c r="H943" s="27"/>
      <c r="I943" s="215">
        <v>240000</v>
      </c>
      <c r="J943" s="41"/>
      <c r="K943" s="27">
        <f t="shared" si="14"/>
        <v>0</v>
      </c>
      <c r="L943" s="199"/>
    </row>
    <row r="944" spans="1:12" hidden="1" x14ac:dyDescent="0.35">
      <c r="A944" s="23">
        <v>21020101</v>
      </c>
      <c r="B944" s="437" t="s">
        <v>2892</v>
      </c>
      <c r="C944" s="23">
        <v>70133</v>
      </c>
      <c r="D944" s="24">
        <v>0</v>
      </c>
      <c r="E944" s="25">
        <v>2101</v>
      </c>
      <c r="F944" s="23">
        <v>10721300</v>
      </c>
      <c r="G944" s="26" t="s">
        <v>144</v>
      </c>
      <c r="H944" s="67">
        <v>3780000</v>
      </c>
      <c r="I944" s="224">
        <v>0</v>
      </c>
      <c r="J944" s="271">
        <v>-2250000</v>
      </c>
      <c r="K944" s="67">
        <f t="shared" si="14"/>
        <v>1530000</v>
      </c>
      <c r="L944" s="199"/>
    </row>
    <row r="945" spans="1:12" hidden="1" x14ac:dyDescent="0.35">
      <c r="A945" s="23">
        <v>21010103</v>
      </c>
      <c r="B945" s="437" t="s">
        <v>2892</v>
      </c>
      <c r="C945" s="23">
        <v>70133</v>
      </c>
      <c r="D945" s="24">
        <v>0</v>
      </c>
      <c r="E945" s="25">
        <v>2101</v>
      </c>
      <c r="F945" s="23">
        <v>10721300</v>
      </c>
      <c r="G945" s="26" t="s">
        <v>408</v>
      </c>
      <c r="H945" s="27">
        <v>120000000</v>
      </c>
      <c r="I945" s="215">
        <v>11981204</v>
      </c>
      <c r="J945" s="27">
        <v>25000000</v>
      </c>
      <c r="K945" s="27">
        <f t="shared" si="14"/>
        <v>145000000</v>
      </c>
      <c r="L945" s="200"/>
    </row>
    <row r="946" spans="1:12" hidden="1" x14ac:dyDescent="0.35">
      <c r="A946" s="23">
        <v>21010101</v>
      </c>
      <c r="B946" s="437" t="s">
        <v>2892</v>
      </c>
      <c r="C946" s="23">
        <v>70133</v>
      </c>
      <c r="D946" s="24">
        <v>0</v>
      </c>
      <c r="E946" s="25">
        <v>2101</v>
      </c>
      <c r="F946" s="23">
        <v>10721300</v>
      </c>
      <c r="G946" s="26" t="s">
        <v>143</v>
      </c>
      <c r="H946" s="27">
        <v>260364898.31999999</v>
      </c>
      <c r="I946" s="215">
        <v>134483671.47</v>
      </c>
      <c r="J946" s="27"/>
      <c r="K946" s="27">
        <f t="shared" si="14"/>
        <v>260364898.31999999</v>
      </c>
      <c r="L946" s="199"/>
    </row>
    <row r="947" spans="1:12" hidden="1" x14ac:dyDescent="0.35">
      <c r="A947" s="23">
        <v>21010101</v>
      </c>
      <c r="B947" s="437" t="s">
        <v>2892</v>
      </c>
      <c r="C947" s="23">
        <v>70133</v>
      </c>
      <c r="D947" s="24">
        <v>0</v>
      </c>
      <c r="E947" s="25">
        <v>2101</v>
      </c>
      <c r="F947" s="23">
        <v>10721300</v>
      </c>
      <c r="G947" s="26" t="s">
        <v>143</v>
      </c>
      <c r="H947" s="27">
        <v>1187740480.9200001</v>
      </c>
      <c r="I947" s="215">
        <v>593870240.46000004</v>
      </c>
      <c r="J947" s="27">
        <v>40000000</v>
      </c>
      <c r="K947" s="27">
        <f t="shared" si="14"/>
        <v>1227740480.9200001</v>
      </c>
      <c r="L947" s="200"/>
    </row>
    <row r="948" spans="1:12" hidden="1" x14ac:dyDescent="0.35">
      <c r="A948" s="23">
        <v>21010101</v>
      </c>
      <c r="B948" s="437" t="s">
        <v>2892</v>
      </c>
      <c r="C948" s="23">
        <v>70131</v>
      </c>
      <c r="D948" s="24">
        <v>0</v>
      </c>
      <c r="E948" s="25">
        <v>2101</v>
      </c>
      <c r="F948" s="23">
        <v>10721300</v>
      </c>
      <c r="G948" s="26" t="s">
        <v>143</v>
      </c>
      <c r="H948" s="27">
        <v>92400000</v>
      </c>
      <c r="I948" s="215">
        <v>40689873</v>
      </c>
      <c r="J948" s="27"/>
      <c r="K948" s="27">
        <f t="shared" si="14"/>
        <v>92400000</v>
      </c>
      <c r="L948" s="199"/>
    </row>
    <row r="949" spans="1:12" hidden="1" x14ac:dyDescent="0.35">
      <c r="A949" s="23">
        <v>21010101</v>
      </c>
      <c r="B949" s="437" t="s">
        <v>2892</v>
      </c>
      <c r="C949" s="23">
        <v>70133</v>
      </c>
      <c r="D949" s="24">
        <v>0</v>
      </c>
      <c r="E949" s="25">
        <v>2101</v>
      </c>
      <c r="F949" s="23">
        <v>10721300</v>
      </c>
      <c r="G949" s="26" t="s">
        <v>143</v>
      </c>
      <c r="H949" s="67">
        <v>78064973</v>
      </c>
      <c r="I949" s="224">
        <v>5376159.1699999999</v>
      </c>
      <c r="J949" s="67"/>
      <c r="K949" s="67">
        <f t="shared" si="14"/>
        <v>78064973</v>
      </c>
      <c r="L949" s="199"/>
    </row>
    <row r="950" spans="1:12" hidden="1" x14ac:dyDescent="0.35">
      <c r="A950" s="23">
        <v>22070201</v>
      </c>
      <c r="B950" s="437" t="s">
        <v>2891</v>
      </c>
      <c r="C950" s="23">
        <v>70131</v>
      </c>
      <c r="D950" s="24">
        <v>0</v>
      </c>
      <c r="E950" s="25">
        <v>2101</v>
      </c>
      <c r="F950" s="23">
        <v>10721300</v>
      </c>
      <c r="G950" s="26" t="s">
        <v>292</v>
      </c>
      <c r="H950" s="41">
        <v>20000000</v>
      </c>
      <c r="I950" s="220"/>
      <c r="J950" s="27">
        <v>-10000000</v>
      </c>
      <c r="K950" s="27">
        <f>H950+J950</f>
        <v>10000000</v>
      </c>
      <c r="L950" s="199"/>
    </row>
    <row r="951" spans="1:12" hidden="1" x14ac:dyDescent="0.35">
      <c r="A951" s="23">
        <v>22070103</v>
      </c>
      <c r="B951" s="437" t="s">
        <v>2891</v>
      </c>
      <c r="C951" s="23">
        <v>70131</v>
      </c>
      <c r="D951" s="24">
        <v>0</v>
      </c>
      <c r="E951" s="25">
        <v>2101</v>
      </c>
      <c r="F951" s="23">
        <v>10721300</v>
      </c>
      <c r="G951" s="26" t="s">
        <v>291</v>
      </c>
      <c r="H951" s="27">
        <v>200000000</v>
      </c>
      <c r="I951" s="215"/>
      <c r="J951" s="150">
        <v>-72830000</v>
      </c>
      <c r="K951" s="27">
        <f>H951+J951</f>
        <v>127170000</v>
      </c>
      <c r="L951" s="199"/>
    </row>
    <row r="952" spans="1:12" hidden="1" x14ac:dyDescent="0.35">
      <c r="A952" s="23">
        <v>22060204</v>
      </c>
      <c r="B952" s="437" t="s">
        <v>2891</v>
      </c>
      <c r="C952" s="23">
        <v>70131</v>
      </c>
      <c r="D952" s="24">
        <v>0</v>
      </c>
      <c r="E952" s="25">
        <v>2101</v>
      </c>
      <c r="F952" s="23">
        <v>10721300</v>
      </c>
      <c r="G952" s="26" t="s">
        <v>1027</v>
      </c>
      <c r="H952" s="135">
        <v>100000000</v>
      </c>
      <c r="I952" s="269"/>
      <c r="J952" s="136"/>
      <c r="K952" s="135">
        <f t="shared" ref="K952:K958" si="15">SUM(H952,J952)</f>
        <v>100000000</v>
      </c>
      <c r="L952" s="199"/>
    </row>
    <row r="953" spans="1:12" hidden="1" x14ac:dyDescent="0.35">
      <c r="A953" s="23">
        <v>22060204</v>
      </c>
      <c r="B953" s="437" t="s">
        <v>2891</v>
      </c>
      <c r="C953" s="23">
        <v>70131</v>
      </c>
      <c r="D953" s="24">
        <v>0</v>
      </c>
      <c r="E953" s="25">
        <v>2101</v>
      </c>
      <c r="F953" s="23">
        <v>10721300</v>
      </c>
      <c r="G953" s="26" t="s">
        <v>1028</v>
      </c>
      <c r="H953" s="135">
        <v>8400000000</v>
      </c>
      <c r="I953" s="269">
        <v>5731574168.1599998</v>
      </c>
      <c r="J953" s="135"/>
      <c r="K953" s="135">
        <f t="shared" si="15"/>
        <v>8400000000</v>
      </c>
      <c r="L953" s="199"/>
    </row>
    <row r="954" spans="1:12" hidden="1" x14ac:dyDescent="0.35">
      <c r="A954" s="23">
        <v>22060103</v>
      </c>
      <c r="B954" s="437" t="s">
        <v>2891</v>
      </c>
      <c r="C954" s="23">
        <v>70131</v>
      </c>
      <c r="D954" s="24">
        <v>0</v>
      </c>
      <c r="E954" s="25">
        <v>2101</v>
      </c>
      <c r="F954" s="23">
        <v>10721300</v>
      </c>
      <c r="G954" s="26" t="s">
        <v>1026</v>
      </c>
      <c r="H954" s="135">
        <v>500000000</v>
      </c>
      <c r="I954" s="269">
        <v>198836994.72999999</v>
      </c>
      <c r="J954" s="135"/>
      <c r="K954" s="135">
        <f t="shared" si="15"/>
        <v>500000000</v>
      </c>
      <c r="L954" s="199"/>
    </row>
    <row r="955" spans="1:12" hidden="1" x14ac:dyDescent="0.35">
      <c r="A955" s="34">
        <v>22050108</v>
      </c>
      <c r="B955" s="437" t="s">
        <v>2891</v>
      </c>
      <c r="C955" s="34">
        <v>70133</v>
      </c>
      <c r="D955" s="35">
        <v>0</v>
      </c>
      <c r="E955" s="36">
        <v>2101</v>
      </c>
      <c r="F955" s="34">
        <v>10721300</v>
      </c>
      <c r="G955" s="37" t="s">
        <v>284</v>
      </c>
      <c r="H955" s="38">
        <v>20000000</v>
      </c>
      <c r="I955" s="218"/>
      <c r="J955" s="53"/>
      <c r="K955" s="38">
        <f t="shared" si="15"/>
        <v>20000000</v>
      </c>
      <c r="L955" s="209"/>
    </row>
    <row r="956" spans="1:12" hidden="1" x14ac:dyDescent="0.35">
      <c r="A956" s="23">
        <v>22040109</v>
      </c>
      <c r="B956" s="437" t="s">
        <v>2891</v>
      </c>
      <c r="C956" s="23">
        <v>70133</v>
      </c>
      <c r="D956" s="24">
        <v>0</v>
      </c>
      <c r="E956" s="25">
        <v>2101</v>
      </c>
      <c r="F956" s="23">
        <v>10721300</v>
      </c>
      <c r="G956" s="26" t="s">
        <v>178</v>
      </c>
      <c r="H956" s="27">
        <v>4326000</v>
      </c>
      <c r="I956" s="215"/>
      <c r="J956" s="27"/>
      <c r="K956" s="27">
        <f t="shared" si="15"/>
        <v>4326000</v>
      </c>
      <c r="L956" s="200"/>
    </row>
    <row r="957" spans="1:12" hidden="1" x14ac:dyDescent="0.35">
      <c r="A957" s="23">
        <v>22040109</v>
      </c>
      <c r="B957" s="437" t="s">
        <v>2891</v>
      </c>
      <c r="C957" s="23">
        <v>70131</v>
      </c>
      <c r="D957" s="24">
        <v>0</v>
      </c>
      <c r="E957" s="25">
        <v>2101</v>
      </c>
      <c r="F957" s="23">
        <v>10721300</v>
      </c>
      <c r="G957" s="26" t="s">
        <v>178</v>
      </c>
      <c r="H957" s="67">
        <v>1155000</v>
      </c>
      <c r="I957" s="224"/>
      <c r="J957" s="67"/>
      <c r="K957" s="67">
        <f t="shared" si="15"/>
        <v>1155000</v>
      </c>
      <c r="L957" s="199"/>
    </row>
    <row r="958" spans="1:12" hidden="1" x14ac:dyDescent="0.35">
      <c r="A958" s="23">
        <v>22040109</v>
      </c>
      <c r="B958" s="437" t="s">
        <v>2891</v>
      </c>
      <c r="C958" s="23">
        <v>70133</v>
      </c>
      <c r="D958" s="24">
        <v>0</v>
      </c>
      <c r="E958" s="25">
        <v>2101</v>
      </c>
      <c r="F958" s="23">
        <v>10721300</v>
      </c>
      <c r="G958" s="26" t="s">
        <v>178</v>
      </c>
      <c r="H958" s="27">
        <v>50820</v>
      </c>
      <c r="I958" s="215"/>
      <c r="J958" s="41">
        <v>0</v>
      </c>
      <c r="K958" s="27">
        <f t="shared" si="15"/>
        <v>50820</v>
      </c>
      <c r="L958" s="199"/>
    </row>
    <row r="959" spans="1:12" hidden="1" x14ac:dyDescent="0.35">
      <c r="A959" s="23">
        <v>22040101</v>
      </c>
      <c r="B959" s="437" t="s">
        <v>2891</v>
      </c>
      <c r="C959" s="23">
        <v>70131</v>
      </c>
      <c r="D959" s="24">
        <v>0</v>
      </c>
      <c r="E959" s="25">
        <v>2101</v>
      </c>
      <c r="F959" s="23">
        <v>10721300</v>
      </c>
      <c r="G959" s="26" t="s">
        <v>202</v>
      </c>
      <c r="H959" s="41">
        <v>62665785</v>
      </c>
      <c r="I959" s="220"/>
      <c r="J959" s="27"/>
      <c r="K959" s="27">
        <f>H959+J959</f>
        <v>62665785</v>
      </c>
      <c r="L959" s="199"/>
    </row>
    <row r="960" spans="1:12" hidden="1" x14ac:dyDescent="0.35">
      <c r="A960" s="23">
        <v>22021101</v>
      </c>
      <c r="B960" s="437" t="s">
        <v>2891</v>
      </c>
      <c r="C960" s="23">
        <v>70133</v>
      </c>
      <c r="D960" s="24">
        <v>0</v>
      </c>
      <c r="E960" s="25">
        <v>2101</v>
      </c>
      <c r="F960" s="23">
        <v>10721300</v>
      </c>
      <c r="G960" s="26" t="s">
        <v>285</v>
      </c>
      <c r="H960" s="27">
        <v>5000000000</v>
      </c>
      <c r="I960" s="215">
        <v>1031439822.25</v>
      </c>
      <c r="J960" s="27">
        <v>-2500000000</v>
      </c>
      <c r="K960" s="27">
        <f t="shared" ref="K960:K973" si="16">SUM(H960,J960)</f>
        <v>2500000000</v>
      </c>
      <c r="L960" s="200"/>
    </row>
    <row r="961" spans="1:12" hidden="1" x14ac:dyDescent="0.35">
      <c r="A961" s="23">
        <v>22021042</v>
      </c>
      <c r="B961" s="437" t="s">
        <v>2891</v>
      </c>
      <c r="C961" s="23">
        <v>70133</v>
      </c>
      <c r="D961" s="24">
        <v>0</v>
      </c>
      <c r="E961" s="25">
        <v>2101</v>
      </c>
      <c r="F961" s="23">
        <v>10721300</v>
      </c>
      <c r="G961" s="26" t="s">
        <v>177</v>
      </c>
      <c r="H961" s="27">
        <v>105000000</v>
      </c>
      <c r="I961" s="215"/>
      <c r="J961" s="27">
        <v>-50000000</v>
      </c>
      <c r="K961" s="27">
        <f t="shared" si="16"/>
        <v>55000000</v>
      </c>
      <c r="L961" s="200"/>
    </row>
    <row r="962" spans="1:12" hidden="1" x14ac:dyDescent="0.35">
      <c r="A962" s="23">
        <v>22021021</v>
      </c>
      <c r="B962" s="437" t="s">
        <v>2891</v>
      </c>
      <c r="C962" s="23">
        <v>70131</v>
      </c>
      <c r="D962" s="24">
        <v>0</v>
      </c>
      <c r="E962" s="25">
        <v>2101</v>
      </c>
      <c r="F962" s="23">
        <v>10720500</v>
      </c>
      <c r="G962" s="26" t="s">
        <v>201</v>
      </c>
      <c r="H962" s="67">
        <v>1622481</v>
      </c>
      <c r="I962" s="224">
        <v>296500</v>
      </c>
      <c r="J962" s="67"/>
      <c r="K962" s="67">
        <f t="shared" si="16"/>
        <v>1622481</v>
      </c>
      <c r="L962" s="199"/>
    </row>
    <row r="963" spans="1:12" hidden="1" x14ac:dyDescent="0.35">
      <c r="A963" s="23">
        <v>22021021</v>
      </c>
      <c r="B963" s="437" t="s">
        <v>2891</v>
      </c>
      <c r="C963" s="23">
        <v>70131</v>
      </c>
      <c r="D963" s="24">
        <v>0</v>
      </c>
      <c r="E963" s="25">
        <v>2101</v>
      </c>
      <c r="F963" s="23">
        <v>10721300</v>
      </c>
      <c r="G963" s="26" t="s">
        <v>201</v>
      </c>
      <c r="H963" s="67">
        <v>834750</v>
      </c>
      <c r="I963" s="224"/>
      <c r="J963" s="67"/>
      <c r="K963" s="67">
        <f t="shared" si="16"/>
        <v>834750</v>
      </c>
      <c r="L963" s="199"/>
    </row>
    <row r="964" spans="1:12" ht="76.5" hidden="1" x14ac:dyDescent="0.35">
      <c r="A964" s="23">
        <v>22021021</v>
      </c>
      <c r="B964" s="437" t="s">
        <v>2891</v>
      </c>
      <c r="C964" s="23">
        <v>70133</v>
      </c>
      <c r="D964" s="24">
        <v>0</v>
      </c>
      <c r="E964" s="25">
        <v>2101</v>
      </c>
      <c r="F964" s="23">
        <v>10721300</v>
      </c>
      <c r="G964" s="26" t="s">
        <v>293</v>
      </c>
      <c r="H964" s="41">
        <v>70000000</v>
      </c>
      <c r="I964" s="220">
        <v>30000</v>
      </c>
      <c r="J964" s="41">
        <v>-9258079.4000000004</v>
      </c>
      <c r="K964" s="27">
        <f t="shared" si="16"/>
        <v>60741920.600000001</v>
      </c>
      <c r="L964" s="199"/>
    </row>
    <row r="965" spans="1:12" hidden="1" x14ac:dyDescent="0.35">
      <c r="A965" s="23">
        <v>22021021</v>
      </c>
      <c r="B965" s="437" t="s">
        <v>2891</v>
      </c>
      <c r="C965" s="23">
        <v>70133</v>
      </c>
      <c r="D965" s="24">
        <v>0</v>
      </c>
      <c r="E965" s="25">
        <v>2101</v>
      </c>
      <c r="F965" s="23">
        <v>10721300</v>
      </c>
      <c r="G965" s="26" t="s">
        <v>201</v>
      </c>
      <c r="H965" s="67">
        <v>231000</v>
      </c>
      <c r="I965" s="224"/>
      <c r="J965" s="67"/>
      <c r="K965" s="67">
        <f t="shared" si="16"/>
        <v>231000</v>
      </c>
      <c r="L965" s="199"/>
    </row>
    <row r="966" spans="1:12" hidden="1" x14ac:dyDescent="0.35">
      <c r="A966" s="411">
        <v>22021014</v>
      </c>
      <c r="B966" s="437" t="s">
        <v>2891</v>
      </c>
      <c r="C966" s="411">
        <v>70131</v>
      </c>
      <c r="D966" s="411" t="s">
        <v>192</v>
      </c>
      <c r="E966" s="413" t="s">
        <v>193</v>
      </c>
      <c r="F966" s="411">
        <v>10721300</v>
      </c>
      <c r="G966" s="416" t="s">
        <v>206</v>
      </c>
      <c r="H966" s="419">
        <v>7967.5595999999996</v>
      </c>
      <c r="I966" s="422"/>
      <c r="J966" s="425">
        <v>492032</v>
      </c>
      <c r="K966" s="538">
        <f t="shared" si="16"/>
        <v>499999.55959999998</v>
      </c>
      <c r="L966" s="395"/>
    </row>
    <row r="967" spans="1:12" hidden="1" x14ac:dyDescent="0.35">
      <c r="A967" s="23">
        <v>22021014</v>
      </c>
      <c r="B967" s="437" t="s">
        <v>2891</v>
      </c>
      <c r="C967" s="23">
        <v>70133</v>
      </c>
      <c r="D967" s="24">
        <v>0</v>
      </c>
      <c r="E967" s="25">
        <v>2101</v>
      </c>
      <c r="F967" s="23">
        <v>10721300</v>
      </c>
      <c r="G967" s="26" t="s">
        <v>206</v>
      </c>
      <c r="H967" s="27">
        <v>35000000</v>
      </c>
      <c r="I967" s="215"/>
      <c r="J967" s="27">
        <v>45000000</v>
      </c>
      <c r="K967" s="27">
        <f t="shared" si="16"/>
        <v>80000000</v>
      </c>
      <c r="L967" s="199"/>
    </row>
    <row r="968" spans="1:12" hidden="1" x14ac:dyDescent="0.35">
      <c r="A968" s="23">
        <v>22021014</v>
      </c>
      <c r="B968" s="437" t="s">
        <v>2891</v>
      </c>
      <c r="C968" s="23">
        <v>70131</v>
      </c>
      <c r="D968" s="24">
        <v>0</v>
      </c>
      <c r="E968" s="25">
        <v>2101</v>
      </c>
      <c r="F968" s="23">
        <v>10721300</v>
      </c>
      <c r="G968" s="26" t="s">
        <v>206</v>
      </c>
      <c r="H968" s="67"/>
      <c r="I968" s="224"/>
      <c r="J968" s="67"/>
      <c r="K968" s="68">
        <f t="shared" si="16"/>
        <v>0</v>
      </c>
      <c r="L968" s="199"/>
    </row>
    <row r="969" spans="1:12" hidden="1" x14ac:dyDescent="0.35">
      <c r="A969" s="23">
        <v>22021009</v>
      </c>
      <c r="B969" s="437" t="s">
        <v>2891</v>
      </c>
      <c r="C969" s="23">
        <v>70131</v>
      </c>
      <c r="D969" s="24">
        <v>0</v>
      </c>
      <c r="E969" s="25">
        <v>2101</v>
      </c>
      <c r="F969" s="23">
        <v>10721300</v>
      </c>
      <c r="G969" s="26" t="s">
        <v>176</v>
      </c>
      <c r="H969" s="27">
        <v>1080190</v>
      </c>
      <c r="I969" s="215"/>
      <c r="J969" s="41"/>
      <c r="K969" s="27">
        <f t="shared" si="16"/>
        <v>1080190</v>
      </c>
      <c r="L969" s="432"/>
    </row>
    <row r="970" spans="1:12" hidden="1" x14ac:dyDescent="0.35">
      <c r="A970" s="23">
        <v>22021009</v>
      </c>
      <c r="B970" s="437" t="s">
        <v>2891</v>
      </c>
      <c r="C970" s="23">
        <v>70131</v>
      </c>
      <c r="D970" s="24">
        <v>0</v>
      </c>
      <c r="E970" s="25">
        <v>2101</v>
      </c>
      <c r="F970" s="23">
        <v>10720500</v>
      </c>
      <c r="G970" s="26" t="s">
        <v>176</v>
      </c>
      <c r="H970" s="67"/>
      <c r="I970" s="224">
        <v>199000</v>
      </c>
      <c r="J970" s="83">
        <v>2500000</v>
      </c>
      <c r="K970" s="83">
        <f t="shared" si="16"/>
        <v>2500000</v>
      </c>
      <c r="L970" s="199"/>
    </row>
    <row r="971" spans="1:12" hidden="1" x14ac:dyDescent="0.35">
      <c r="A971" s="23">
        <v>22021008</v>
      </c>
      <c r="B971" s="437" t="s">
        <v>2891</v>
      </c>
      <c r="C971" s="23">
        <v>70131</v>
      </c>
      <c r="D971" s="24">
        <v>0</v>
      </c>
      <c r="E971" s="25">
        <v>2101</v>
      </c>
      <c r="F971" s="23">
        <v>10720500</v>
      </c>
      <c r="G971" s="28" t="s">
        <v>267</v>
      </c>
      <c r="H971" s="71">
        <v>3360000</v>
      </c>
      <c r="I971" s="225">
        <v>548000</v>
      </c>
      <c r="J971" s="637"/>
      <c r="K971" s="71">
        <f t="shared" si="16"/>
        <v>3360000</v>
      </c>
      <c r="L971" s="199"/>
    </row>
    <row r="972" spans="1:12" hidden="1" x14ac:dyDescent="0.35">
      <c r="A972" s="412">
        <v>22021008</v>
      </c>
      <c r="B972" s="437" t="s">
        <v>2891</v>
      </c>
      <c r="C972" s="412">
        <v>70131</v>
      </c>
      <c r="D972" s="412" t="s">
        <v>192</v>
      </c>
      <c r="E972" s="414" t="s">
        <v>193</v>
      </c>
      <c r="F972" s="412">
        <v>10721300</v>
      </c>
      <c r="G972" s="417" t="s">
        <v>191</v>
      </c>
      <c r="H972" s="485">
        <v>13279.266</v>
      </c>
      <c r="I972" s="509"/>
      <c r="J972" s="530"/>
      <c r="K972" s="429">
        <f t="shared" si="16"/>
        <v>13279.266</v>
      </c>
      <c r="L972" s="394"/>
    </row>
    <row r="973" spans="1:12" hidden="1" x14ac:dyDescent="0.35">
      <c r="A973" s="23">
        <v>22021008</v>
      </c>
      <c r="B973" s="437" t="s">
        <v>2891</v>
      </c>
      <c r="C973" s="23">
        <v>70133</v>
      </c>
      <c r="D973" s="24">
        <v>0</v>
      </c>
      <c r="E973" s="25">
        <v>2101</v>
      </c>
      <c r="F973" s="23">
        <v>10721300</v>
      </c>
      <c r="G973" s="26" t="s">
        <v>191</v>
      </c>
      <c r="H973" s="27">
        <v>500000</v>
      </c>
      <c r="I973" s="215">
        <v>50000</v>
      </c>
      <c r="J973" s="39"/>
      <c r="K973" s="27">
        <f t="shared" si="16"/>
        <v>500000</v>
      </c>
      <c r="L973" s="200"/>
    </row>
    <row r="974" spans="1:12" ht="51" hidden="1" x14ac:dyDescent="0.35">
      <c r="A974" s="23">
        <v>22021008</v>
      </c>
      <c r="B974" s="437" t="s">
        <v>2891</v>
      </c>
      <c r="C974" s="23">
        <v>70131</v>
      </c>
      <c r="D974" s="24">
        <v>0</v>
      </c>
      <c r="E974" s="25">
        <v>2101</v>
      </c>
      <c r="F974" s="23">
        <v>10721300</v>
      </c>
      <c r="G974" s="26" t="s">
        <v>290</v>
      </c>
      <c r="H974" s="27">
        <v>64000000</v>
      </c>
      <c r="I974" s="215">
        <v>9954880</v>
      </c>
      <c r="J974" s="41">
        <v>9954880</v>
      </c>
      <c r="K974" s="27">
        <f>H974+J974</f>
        <v>73954880</v>
      </c>
      <c r="L974" s="199"/>
    </row>
    <row r="975" spans="1:12" hidden="1" x14ac:dyDescent="0.35">
      <c r="A975" s="23">
        <v>22021008</v>
      </c>
      <c r="B975" s="437" t="s">
        <v>2891</v>
      </c>
      <c r="C975" s="23">
        <v>70131</v>
      </c>
      <c r="D975" s="24">
        <v>0</v>
      </c>
      <c r="E975" s="25">
        <v>2101</v>
      </c>
      <c r="F975" s="23">
        <v>10721300</v>
      </c>
      <c r="G975" s="26" t="s">
        <v>191</v>
      </c>
      <c r="H975" s="67">
        <v>2423400</v>
      </c>
      <c r="I975" s="224"/>
      <c r="J975" s="67"/>
      <c r="K975" s="67">
        <f>SUM(H975,J975)</f>
        <v>2423400</v>
      </c>
      <c r="L975" s="199"/>
    </row>
    <row r="976" spans="1:12" hidden="1" x14ac:dyDescent="0.35">
      <c r="A976" s="23">
        <v>22021008</v>
      </c>
      <c r="B976" s="437" t="s">
        <v>2891</v>
      </c>
      <c r="C976" s="23">
        <v>70133</v>
      </c>
      <c r="D976" s="24">
        <v>0</v>
      </c>
      <c r="E976" s="25">
        <v>2101</v>
      </c>
      <c r="F976" s="23">
        <v>10721300</v>
      </c>
      <c r="G976" s="26" t="s">
        <v>191</v>
      </c>
      <c r="H976" s="27">
        <v>203280</v>
      </c>
      <c r="I976" s="215"/>
      <c r="J976" s="41"/>
      <c r="K976" s="27">
        <f>SUM(H976,J976)</f>
        <v>203280</v>
      </c>
      <c r="L976" s="199"/>
    </row>
    <row r="977" spans="1:12" hidden="1" x14ac:dyDescent="0.35">
      <c r="A977" s="23">
        <v>22021008</v>
      </c>
      <c r="B977" s="437" t="s">
        <v>2891</v>
      </c>
      <c r="C977" s="23">
        <v>70131</v>
      </c>
      <c r="D977" s="24">
        <v>0</v>
      </c>
      <c r="E977" s="25">
        <v>2101</v>
      </c>
      <c r="F977" s="23">
        <v>10721300</v>
      </c>
      <c r="G977" s="26" t="s">
        <v>191</v>
      </c>
      <c r="H977" s="27">
        <v>273000</v>
      </c>
      <c r="I977" s="215">
        <v>250000</v>
      </c>
      <c r="J977" s="27"/>
      <c r="K977" s="27">
        <f>H977+J977</f>
        <v>273000</v>
      </c>
      <c r="L977" s="199"/>
    </row>
    <row r="978" spans="1:12" hidden="1" x14ac:dyDescent="0.35">
      <c r="A978" s="23">
        <v>22021008</v>
      </c>
      <c r="B978" s="437" t="s">
        <v>2891</v>
      </c>
      <c r="C978" s="23">
        <v>70131</v>
      </c>
      <c r="D978" s="24">
        <v>0</v>
      </c>
      <c r="E978" s="25">
        <v>2101</v>
      </c>
      <c r="F978" s="23">
        <v>10721300</v>
      </c>
      <c r="G978" s="26" t="s">
        <v>191</v>
      </c>
      <c r="H978" s="67">
        <v>272790</v>
      </c>
      <c r="I978" s="224">
        <v>38640</v>
      </c>
      <c r="J978" s="67"/>
      <c r="K978" s="67">
        <f t="shared" ref="K978:K988" si="17">SUM(H978,J978)</f>
        <v>272790</v>
      </c>
      <c r="L978" s="199"/>
    </row>
    <row r="979" spans="1:12" hidden="1" x14ac:dyDescent="0.35">
      <c r="A979" s="23">
        <v>22021008</v>
      </c>
      <c r="B979" s="437" t="s">
        <v>2891</v>
      </c>
      <c r="C979" s="23">
        <v>70133</v>
      </c>
      <c r="D979" s="24">
        <v>0</v>
      </c>
      <c r="E979" s="25">
        <v>2101</v>
      </c>
      <c r="F979" s="23">
        <v>10721300</v>
      </c>
      <c r="G979" s="26" t="s">
        <v>191</v>
      </c>
      <c r="H979" s="27">
        <v>500000</v>
      </c>
      <c r="I979" s="215"/>
      <c r="J979" s="41"/>
      <c r="K979" s="41">
        <f t="shared" si="17"/>
        <v>500000</v>
      </c>
      <c r="L979" s="199"/>
    </row>
    <row r="980" spans="1:12" hidden="1" x14ac:dyDescent="0.35">
      <c r="A980" s="23">
        <v>22021007</v>
      </c>
      <c r="B980" s="437" t="s">
        <v>2891</v>
      </c>
      <c r="C980" s="23">
        <v>70131</v>
      </c>
      <c r="D980" s="24">
        <v>0</v>
      </c>
      <c r="E980" s="25">
        <v>2101</v>
      </c>
      <c r="F980" s="23">
        <v>10720500</v>
      </c>
      <c r="G980" s="26" t="s">
        <v>175</v>
      </c>
      <c r="H980" s="67">
        <v>2824710</v>
      </c>
      <c r="I980" s="224">
        <v>3080500</v>
      </c>
      <c r="J980" s="67">
        <v>7100500</v>
      </c>
      <c r="K980" s="67">
        <f t="shared" si="17"/>
        <v>9925210</v>
      </c>
      <c r="L980" s="199"/>
    </row>
    <row r="981" spans="1:12" hidden="1" x14ac:dyDescent="0.35">
      <c r="A981" s="23">
        <v>22021007</v>
      </c>
      <c r="B981" s="437" t="s">
        <v>2891</v>
      </c>
      <c r="C981" s="23">
        <v>70133</v>
      </c>
      <c r="D981" s="24" t="s">
        <v>192</v>
      </c>
      <c r="E981" s="85" t="s">
        <v>2619</v>
      </c>
      <c r="F981" s="23">
        <v>10721300</v>
      </c>
      <c r="G981" s="26" t="s">
        <v>175</v>
      </c>
      <c r="H981" s="27">
        <v>0</v>
      </c>
      <c r="I981" s="215"/>
      <c r="J981" s="41">
        <v>150000</v>
      </c>
      <c r="K981" s="27">
        <f t="shared" si="17"/>
        <v>150000</v>
      </c>
      <c r="L981" s="199"/>
    </row>
    <row r="982" spans="1:12" hidden="1" x14ac:dyDescent="0.35">
      <c r="A982" s="411">
        <v>22021007</v>
      </c>
      <c r="B982" s="437" t="s">
        <v>2891</v>
      </c>
      <c r="C982" s="411">
        <v>70131</v>
      </c>
      <c r="D982" s="411" t="s">
        <v>192</v>
      </c>
      <c r="E982" s="413" t="s">
        <v>193</v>
      </c>
      <c r="F982" s="411">
        <v>10721300</v>
      </c>
      <c r="G982" s="416" t="s">
        <v>175</v>
      </c>
      <c r="H982" s="419">
        <v>669450.6</v>
      </c>
      <c r="I982" s="422"/>
      <c r="J982" s="425"/>
      <c r="K982" s="538">
        <f t="shared" si="17"/>
        <v>669450.6</v>
      </c>
      <c r="L982" s="395"/>
    </row>
    <row r="983" spans="1:12" hidden="1" x14ac:dyDescent="0.35">
      <c r="A983" s="23">
        <v>22021007</v>
      </c>
      <c r="B983" s="437" t="s">
        <v>2891</v>
      </c>
      <c r="C983" s="23">
        <v>70133</v>
      </c>
      <c r="D983" s="24">
        <v>0</v>
      </c>
      <c r="E983" s="25">
        <v>2101</v>
      </c>
      <c r="F983" s="23">
        <v>10721300</v>
      </c>
      <c r="G983" s="26" t="s">
        <v>175</v>
      </c>
      <c r="H983" s="27">
        <v>5000000</v>
      </c>
      <c r="I983" s="215">
        <v>3768440</v>
      </c>
      <c r="J983" s="27">
        <v>1000000</v>
      </c>
      <c r="K983" s="27">
        <f t="shared" si="17"/>
        <v>6000000</v>
      </c>
      <c r="L983" s="200"/>
    </row>
    <row r="984" spans="1:12" hidden="1" x14ac:dyDescent="0.35">
      <c r="A984" s="23">
        <v>22021007</v>
      </c>
      <c r="B984" s="437" t="s">
        <v>2891</v>
      </c>
      <c r="C984" s="23">
        <v>70131</v>
      </c>
      <c r="D984" s="24">
        <v>0</v>
      </c>
      <c r="E984" s="25">
        <v>2101</v>
      </c>
      <c r="F984" s="23">
        <v>10721300</v>
      </c>
      <c r="G984" s="26" t="s">
        <v>175</v>
      </c>
      <c r="H984" s="67">
        <v>39082596</v>
      </c>
      <c r="I984" s="224"/>
      <c r="J984" s="244">
        <v>-13100000</v>
      </c>
      <c r="K984" s="67">
        <f t="shared" si="17"/>
        <v>25982596</v>
      </c>
      <c r="L984" s="199"/>
    </row>
    <row r="985" spans="1:12" hidden="1" x14ac:dyDescent="0.35">
      <c r="A985" s="23">
        <v>22021007</v>
      </c>
      <c r="B985" s="437" t="s">
        <v>2891</v>
      </c>
      <c r="C985" s="23">
        <v>70133</v>
      </c>
      <c r="D985" s="24">
        <v>0</v>
      </c>
      <c r="E985" s="25">
        <v>2101</v>
      </c>
      <c r="F985" s="23">
        <v>10721300</v>
      </c>
      <c r="G985" s="26" t="s">
        <v>175</v>
      </c>
      <c r="H985" s="27">
        <v>1550000</v>
      </c>
      <c r="I985" s="215">
        <v>135000</v>
      </c>
      <c r="J985" s="27"/>
      <c r="K985" s="27">
        <f t="shared" si="17"/>
        <v>1550000</v>
      </c>
      <c r="L985" s="199"/>
    </row>
    <row r="986" spans="1:12" hidden="1" x14ac:dyDescent="0.35">
      <c r="A986" s="23">
        <v>22021007</v>
      </c>
      <c r="B986" s="437" t="s">
        <v>2891</v>
      </c>
      <c r="C986" s="23">
        <v>70133</v>
      </c>
      <c r="D986" s="24">
        <v>0</v>
      </c>
      <c r="E986" s="25">
        <v>2101</v>
      </c>
      <c r="F986" s="23">
        <v>10721300</v>
      </c>
      <c r="G986" s="26" t="s">
        <v>175</v>
      </c>
      <c r="H986" s="27">
        <v>71400</v>
      </c>
      <c r="I986" s="215">
        <v>45000</v>
      </c>
      <c r="J986" s="27">
        <v>928600</v>
      </c>
      <c r="K986" s="27">
        <f t="shared" si="17"/>
        <v>1000000</v>
      </c>
      <c r="L986" s="199"/>
    </row>
    <row r="987" spans="1:12" hidden="1" x14ac:dyDescent="0.35">
      <c r="A987" s="23">
        <v>22021007</v>
      </c>
      <c r="B987" s="437" t="s">
        <v>2891</v>
      </c>
      <c r="C987" s="23">
        <v>70133</v>
      </c>
      <c r="D987" s="24">
        <v>0</v>
      </c>
      <c r="E987" s="25">
        <v>2101</v>
      </c>
      <c r="F987" s="23">
        <v>10721300</v>
      </c>
      <c r="G987" s="26" t="s">
        <v>175</v>
      </c>
      <c r="H987" s="67">
        <v>94500</v>
      </c>
      <c r="I987" s="224">
        <v>140000</v>
      </c>
      <c r="J987" s="67"/>
      <c r="K987" s="67">
        <f t="shared" si="17"/>
        <v>94500</v>
      </c>
      <c r="L987" s="199"/>
    </row>
    <row r="988" spans="1:12" hidden="1" x14ac:dyDescent="0.35">
      <c r="A988" s="23">
        <v>22021007</v>
      </c>
      <c r="B988" s="437" t="s">
        <v>2891</v>
      </c>
      <c r="C988" s="23">
        <v>70740</v>
      </c>
      <c r="D988" s="24">
        <v>0</v>
      </c>
      <c r="E988" s="25">
        <v>2101</v>
      </c>
      <c r="F988" s="23">
        <v>10721300</v>
      </c>
      <c r="G988" s="26" t="s">
        <v>175</v>
      </c>
      <c r="H988" s="27">
        <v>114450</v>
      </c>
      <c r="I988" s="215">
        <v>37000</v>
      </c>
      <c r="J988" s="27"/>
      <c r="K988" s="27">
        <f t="shared" si="17"/>
        <v>114450</v>
      </c>
      <c r="L988" s="200"/>
    </row>
    <row r="989" spans="1:12" hidden="1" x14ac:dyDescent="0.35">
      <c r="A989" s="23">
        <v>22021007</v>
      </c>
      <c r="B989" s="437" t="s">
        <v>2891</v>
      </c>
      <c r="C989" s="23">
        <v>70131</v>
      </c>
      <c r="D989" s="24">
        <v>0</v>
      </c>
      <c r="E989" s="25">
        <v>2101</v>
      </c>
      <c r="F989" s="23">
        <v>10721300</v>
      </c>
      <c r="G989" s="26" t="s">
        <v>175</v>
      </c>
      <c r="H989" s="27">
        <v>462000</v>
      </c>
      <c r="I989" s="215">
        <v>430000</v>
      </c>
      <c r="J989" s="27">
        <v>270000</v>
      </c>
      <c r="K989" s="27">
        <f>H989+J989</f>
        <v>732000</v>
      </c>
      <c r="L989" s="199"/>
    </row>
    <row r="990" spans="1:12" hidden="1" x14ac:dyDescent="0.35">
      <c r="A990" s="23">
        <v>22021007</v>
      </c>
      <c r="B990" s="437" t="s">
        <v>2891</v>
      </c>
      <c r="C990" s="23">
        <v>70131</v>
      </c>
      <c r="D990" s="24">
        <v>0</v>
      </c>
      <c r="E990" s="25">
        <v>2101</v>
      </c>
      <c r="F990" s="23">
        <v>10721300</v>
      </c>
      <c r="G990" s="26" t="s">
        <v>175</v>
      </c>
      <c r="H990" s="67">
        <v>8216880</v>
      </c>
      <c r="I990" s="224">
        <v>2137798</v>
      </c>
      <c r="J990" s="271">
        <v>-2859615</v>
      </c>
      <c r="K990" s="67">
        <f t="shared" ref="K990:K997" si="18">SUM(H990,J990)</f>
        <v>5357265</v>
      </c>
      <c r="L990" s="199"/>
    </row>
    <row r="991" spans="1:12" hidden="1" x14ac:dyDescent="0.35">
      <c r="A991" s="23">
        <v>22021007</v>
      </c>
      <c r="B991" s="437" t="s">
        <v>2891</v>
      </c>
      <c r="C991" s="23">
        <v>70133</v>
      </c>
      <c r="D991" s="24">
        <v>0</v>
      </c>
      <c r="E991" s="25">
        <v>2101</v>
      </c>
      <c r="F991" s="23">
        <v>10721300</v>
      </c>
      <c r="G991" s="26" t="s">
        <v>175</v>
      </c>
      <c r="H991" s="27">
        <v>200000</v>
      </c>
      <c r="I991" s="215"/>
      <c r="J991" s="41">
        <v>300000</v>
      </c>
      <c r="K991" s="41">
        <f t="shared" si="18"/>
        <v>500000</v>
      </c>
      <c r="L991" s="199"/>
    </row>
    <row r="992" spans="1:12" hidden="1" x14ac:dyDescent="0.35">
      <c r="A992" s="23">
        <v>22021007</v>
      </c>
      <c r="B992" s="437" t="s">
        <v>2891</v>
      </c>
      <c r="C992" s="23">
        <v>70133</v>
      </c>
      <c r="D992" s="24">
        <v>0</v>
      </c>
      <c r="E992" s="25">
        <v>2101</v>
      </c>
      <c r="F992" s="23">
        <v>10721300</v>
      </c>
      <c r="G992" s="26" t="s">
        <v>175</v>
      </c>
      <c r="H992" s="27">
        <v>1039500</v>
      </c>
      <c r="I992" s="215">
        <v>673000</v>
      </c>
      <c r="J992" s="27">
        <v>460500</v>
      </c>
      <c r="K992" s="27">
        <f t="shared" si="18"/>
        <v>1500000</v>
      </c>
      <c r="L992" s="199"/>
    </row>
    <row r="993" spans="1:12" hidden="1" x14ac:dyDescent="0.35">
      <c r="A993" s="23">
        <v>22021007</v>
      </c>
      <c r="B993" s="437" t="s">
        <v>2891</v>
      </c>
      <c r="C993" s="23">
        <v>70131</v>
      </c>
      <c r="D993" s="24">
        <v>0</v>
      </c>
      <c r="E993" s="25">
        <v>2101</v>
      </c>
      <c r="F993" s="23">
        <v>10721300</v>
      </c>
      <c r="G993" s="26" t="s">
        <v>175</v>
      </c>
      <c r="H993" s="135">
        <v>200000</v>
      </c>
      <c r="I993" s="269"/>
      <c r="J993" s="136"/>
      <c r="K993" s="135">
        <f t="shared" si="18"/>
        <v>200000</v>
      </c>
      <c r="L993" s="199"/>
    </row>
    <row r="994" spans="1:12" hidden="1" x14ac:dyDescent="0.35">
      <c r="A994" s="23">
        <v>22021006</v>
      </c>
      <c r="B994" s="437" t="s">
        <v>2891</v>
      </c>
      <c r="C994" s="23">
        <v>70131</v>
      </c>
      <c r="D994" s="24">
        <v>0</v>
      </c>
      <c r="E994" s="25">
        <v>2101</v>
      </c>
      <c r="F994" s="23">
        <v>10720500</v>
      </c>
      <c r="G994" s="26" t="s">
        <v>190</v>
      </c>
      <c r="H994" s="67"/>
      <c r="I994" s="224">
        <v>45000</v>
      </c>
      <c r="J994" s="68"/>
      <c r="K994" s="83">
        <f t="shared" si="18"/>
        <v>0</v>
      </c>
      <c r="L994" s="199"/>
    </row>
    <row r="995" spans="1:12" hidden="1" x14ac:dyDescent="0.35">
      <c r="A995" s="23">
        <v>22021006</v>
      </c>
      <c r="B995" s="437" t="s">
        <v>2891</v>
      </c>
      <c r="C995" s="23">
        <v>70133</v>
      </c>
      <c r="D995" s="24" t="s">
        <v>192</v>
      </c>
      <c r="E995" s="85" t="s">
        <v>2619</v>
      </c>
      <c r="F995" s="23">
        <v>10721300</v>
      </c>
      <c r="G995" s="26" t="s">
        <v>190</v>
      </c>
      <c r="H995" s="27">
        <v>0</v>
      </c>
      <c r="I995" s="215"/>
      <c r="J995" s="41">
        <v>50000</v>
      </c>
      <c r="K995" s="27">
        <f t="shared" si="18"/>
        <v>50000</v>
      </c>
      <c r="L995" s="199"/>
    </row>
    <row r="996" spans="1:12" hidden="1" x14ac:dyDescent="0.35">
      <c r="A996" s="411">
        <v>22021006</v>
      </c>
      <c r="B996" s="437" t="s">
        <v>2891</v>
      </c>
      <c r="C996" s="411">
        <v>70131</v>
      </c>
      <c r="D996" s="411" t="s">
        <v>192</v>
      </c>
      <c r="E996" s="413" t="s">
        <v>193</v>
      </c>
      <c r="F996" s="411">
        <v>10721300</v>
      </c>
      <c r="G996" s="416" t="s">
        <v>190</v>
      </c>
      <c r="H996" s="419">
        <v>2655.8531999999996</v>
      </c>
      <c r="I996" s="422"/>
      <c r="J996" s="425">
        <v>117344</v>
      </c>
      <c r="K996" s="538">
        <f t="shared" si="18"/>
        <v>119999.8532</v>
      </c>
      <c r="L996" s="395"/>
    </row>
    <row r="997" spans="1:12" hidden="1" x14ac:dyDescent="0.35">
      <c r="A997" s="23">
        <v>22021006</v>
      </c>
      <c r="B997" s="437" t="s">
        <v>2891</v>
      </c>
      <c r="C997" s="23">
        <v>70133</v>
      </c>
      <c r="D997" s="24">
        <v>0</v>
      </c>
      <c r="E997" s="25">
        <v>2101</v>
      </c>
      <c r="F997" s="23">
        <v>10721300</v>
      </c>
      <c r="G997" s="26" t="s">
        <v>190</v>
      </c>
      <c r="H997" s="27">
        <v>500000</v>
      </c>
      <c r="I997" s="215">
        <v>5000</v>
      </c>
      <c r="J997" s="41"/>
      <c r="K997" s="27">
        <f t="shared" si="18"/>
        <v>500000</v>
      </c>
      <c r="L997" s="200"/>
    </row>
    <row r="998" spans="1:12" hidden="1" x14ac:dyDescent="0.35">
      <c r="A998" s="23">
        <v>22021006</v>
      </c>
      <c r="B998" s="437" t="s">
        <v>2891</v>
      </c>
      <c r="C998" s="23">
        <v>70131</v>
      </c>
      <c r="D998" s="24">
        <v>0</v>
      </c>
      <c r="E998" s="25">
        <v>2101</v>
      </c>
      <c r="F998" s="23">
        <v>10721300</v>
      </c>
      <c r="G998" s="26" t="s">
        <v>190</v>
      </c>
      <c r="H998" s="27">
        <v>240000</v>
      </c>
      <c r="I998" s="215">
        <v>60000</v>
      </c>
      <c r="J998" s="27">
        <v>60000</v>
      </c>
      <c r="K998" s="27">
        <f>H998+J998</f>
        <v>300000</v>
      </c>
      <c r="L998" s="199"/>
    </row>
    <row r="999" spans="1:12" hidden="1" x14ac:dyDescent="0.35">
      <c r="A999" s="23">
        <v>22021006</v>
      </c>
      <c r="B999" s="437" t="s">
        <v>2891</v>
      </c>
      <c r="C999" s="23">
        <v>70131</v>
      </c>
      <c r="D999" s="24">
        <v>0</v>
      </c>
      <c r="E999" s="25">
        <v>2101</v>
      </c>
      <c r="F999" s="23">
        <v>10721300</v>
      </c>
      <c r="G999" s="26" t="s">
        <v>190</v>
      </c>
      <c r="H999" s="67">
        <v>374573</v>
      </c>
      <c r="I999" s="224"/>
      <c r="J999" s="67"/>
      <c r="K999" s="67">
        <f t="shared" ref="K999:K1008" si="19">SUM(H999,J999)</f>
        <v>374573</v>
      </c>
      <c r="L999" s="199"/>
    </row>
    <row r="1000" spans="1:12" hidden="1" x14ac:dyDescent="0.35">
      <c r="A1000" s="34">
        <v>22021006</v>
      </c>
      <c r="B1000" s="437" t="s">
        <v>2891</v>
      </c>
      <c r="C1000" s="34">
        <v>70133</v>
      </c>
      <c r="D1000" s="35">
        <v>0</v>
      </c>
      <c r="E1000" s="36">
        <v>2101</v>
      </c>
      <c r="F1000" s="34">
        <v>10721300</v>
      </c>
      <c r="G1000" s="37" t="s">
        <v>190</v>
      </c>
      <c r="H1000" s="38">
        <v>50820</v>
      </c>
      <c r="I1000" s="218">
        <v>5000</v>
      </c>
      <c r="J1000" s="44"/>
      <c r="K1000" s="38">
        <f t="shared" si="19"/>
        <v>50820</v>
      </c>
      <c r="L1000" s="198"/>
    </row>
    <row r="1001" spans="1:12" hidden="1" x14ac:dyDescent="0.35">
      <c r="A1001" s="23">
        <v>22021006</v>
      </c>
      <c r="B1001" s="437" t="s">
        <v>2891</v>
      </c>
      <c r="C1001" s="23">
        <v>70133</v>
      </c>
      <c r="D1001" s="24">
        <v>0</v>
      </c>
      <c r="E1001" s="25">
        <v>2101</v>
      </c>
      <c r="F1001" s="23">
        <v>10721300</v>
      </c>
      <c r="G1001" s="26" t="s">
        <v>190</v>
      </c>
      <c r="H1001" s="67">
        <v>60900</v>
      </c>
      <c r="I1001" s="224">
        <v>4000</v>
      </c>
      <c r="J1001" s="67"/>
      <c r="K1001" s="67">
        <f t="shared" si="19"/>
        <v>60900</v>
      </c>
      <c r="L1001" s="199"/>
    </row>
    <row r="1002" spans="1:12" hidden="1" x14ac:dyDescent="0.35">
      <c r="A1002" s="23">
        <v>22021006</v>
      </c>
      <c r="B1002" s="437" t="s">
        <v>2891</v>
      </c>
      <c r="C1002" s="23">
        <v>70131</v>
      </c>
      <c r="D1002" s="24">
        <v>0</v>
      </c>
      <c r="E1002" s="25">
        <v>2101</v>
      </c>
      <c r="F1002" s="23">
        <v>10721300</v>
      </c>
      <c r="G1002" s="26" t="s">
        <v>190</v>
      </c>
      <c r="H1002" s="67" t="s">
        <v>20</v>
      </c>
      <c r="I1002" s="224"/>
      <c r="J1002" s="68">
        <v>50000</v>
      </c>
      <c r="K1002" s="83">
        <f t="shared" si="19"/>
        <v>50000</v>
      </c>
      <c r="L1002" s="199"/>
    </row>
    <row r="1003" spans="1:12" hidden="1" x14ac:dyDescent="0.35">
      <c r="A1003" s="23">
        <v>22021006</v>
      </c>
      <c r="B1003" s="437" t="s">
        <v>2891</v>
      </c>
      <c r="C1003" s="23">
        <v>70133</v>
      </c>
      <c r="D1003" s="24">
        <v>0</v>
      </c>
      <c r="E1003" s="25">
        <v>2101</v>
      </c>
      <c r="F1003" s="23">
        <v>10721300</v>
      </c>
      <c r="G1003" s="26" t="s">
        <v>190</v>
      </c>
      <c r="H1003" s="27">
        <v>200000</v>
      </c>
      <c r="I1003" s="215"/>
      <c r="J1003" s="41"/>
      <c r="K1003" s="41">
        <f t="shared" si="19"/>
        <v>200000</v>
      </c>
      <c r="L1003" s="199"/>
    </row>
    <row r="1004" spans="1:12" hidden="1" x14ac:dyDescent="0.35">
      <c r="A1004" s="23">
        <v>22021006</v>
      </c>
      <c r="B1004" s="437" t="s">
        <v>2891</v>
      </c>
      <c r="C1004" s="23">
        <v>70131</v>
      </c>
      <c r="D1004" s="24">
        <v>0</v>
      </c>
      <c r="E1004" s="25">
        <v>2101</v>
      </c>
      <c r="F1004" s="23">
        <v>10721300</v>
      </c>
      <c r="G1004" s="26" t="s">
        <v>190</v>
      </c>
      <c r="H1004" s="136">
        <v>100000</v>
      </c>
      <c r="I1004" s="270"/>
      <c r="J1004" s="136"/>
      <c r="K1004" s="135">
        <f t="shared" si="19"/>
        <v>100000</v>
      </c>
      <c r="L1004" s="199"/>
    </row>
    <row r="1005" spans="1:12" hidden="1" x14ac:dyDescent="0.35">
      <c r="A1005" s="23">
        <v>22021004</v>
      </c>
      <c r="B1005" s="437" t="s">
        <v>2891</v>
      </c>
      <c r="C1005" s="23">
        <v>70131</v>
      </c>
      <c r="D1005" s="24">
        <v>0</v>
      </c>
      <c r="E1005" s="25">
        <v>2101</v>
      </c>
      <c r="F1005" s="23">
        <v>10720500</v>
      </c>
      <c r="G1005" s="26" t="s">
        <v>225</v>
      </c>
      <c r="H1005" s="67"/>
      <c r="I1005" s="224">
        <v>161500</v>
      </c>
      <c r="J1005" s="68"/>
      <c r="K1005" s="83">
        <f t="shared" si="19"/>
        <v>0</v>
      </c>
      <c r="L1005" s="199"/>
    </row>
    <row r="1006" spans="1:12" hidden="1" x14ac:dyDescent="0.35">
      <c r="A1006" s="23">
        <v>22021004</v>
      </c>
      <c r="B1006" s="437" t="s">
        <v>2891</v>
      </c>
      <c r="C1006" s="23">
        <v>70133</v>
      </c>
      <c r="D1006" s="24" t="s">
        <v>192</v>
      </c>
      <c r="E1006" s="85" t="s">
        <v>2619</v>
      </c>
      <c r="F1006" s="23">
        <v>10721300</v>
      </c>
      <c r="G1006" s="26" t="s">
        <v>225</v>
      </c>
      <c r="H1006" s="27">
        <v>381631.12092000002</v>
      </c>
      <c r="I1006" s="215"/>
      <c r="J1006" s="27">
        <v>500000</v>
      </c>
      <c r="K1006" s="27">
        <f t="shared" si="19"/>
        <v>881631.12092000002</v>
      </c>
      <c r="L1006" s="199"/>
    </row>
    <row r="1007" spans="1:12" hidden="1" x14ac:dyDescent="0.35">
      <c r="A1007" s="411">
        <v>22021004</v>
      </c>
      <c r="B1007" s="437" t="s">
        <v>2891</v>
      </c>
      <c r="C1007" s="411">
        <v>70131</v>
      </c>
      <c r="D1007" s="411" t="s">
        <v>192</v>
      </c>
      <c r="E1007" s="413" t="s">
        <v>193</v>
      </c>
      <c r="F1007" s="411">
        <v>10721300</v>
      </c>
      <c r="G1007" s="416" t="s">
        <v>174</v>
      </c>
      <c r="H1007" s="419">
        <v>103880.14308000001</v>
      </c>
      <c r="I1007" s="422"/>
      <c r="J1007" s="425">
        <v>466120</v>
      </c>
      <c r="K1007" s="538">
        <f t="shared" si="19"/>
        <v>570000.14308000007</v>
      </c>
      <c r="L1007" s="395"/>
    </row>
    <row r="1008" spans="1:12" hidden="1" x14ac:dyDescent="0.35">
      <c r="A1008" s="23">
        <v>22021004</v>
      </c>
      <c r="B1008" s="437" t="s">
        <v>2891</v>
      </c>
      <c r="C1008" s="23">
        <v>70133</v>
      </c>
      <c r="D1008" s="24">
        <v>0</v>
      </c>
      <c r="E1008" s="25">
        <v>2101</v>
      </c>
      <c r="F1008" s="23">
        <v>10721300</v>
      </c>
      <c r="G1008" s="26" t="s">
        <v>225</v>
      </c>
      <c r="H1008" s="27">
        <v>1000000</v>
      </c>
      <c r="I1008" s="215">
        <v>130000</v>
      </c>
      <c r="J1008" s="39"/>
      <c r="K1008" s="27">
        <f t="shared" si="19"/>
        <v>1000000</v>
      </c>
      <c r="L1008" s="200"/>
    </row>
    <row r="1009" spans="1:12" hidden="1" x14ac:dyDescent="0.35">
      <c r="A1009" s="23">
        <v>22021004</v>
      </c>
      <c r="B1009" s="437" t="s">
        <v>2891</v>
      </c>
      <c r="C1009" s="23">
        <v>70131</v>
      </c>
      <c r="D1009" s="24">
        <v>0</v>
      </c>
      <c r="E1009" s="25">
        <v>2101</v>
      </c>
      <c r="F1009" s="23">
        <v>10721300</v>
      </c>
      <c r="G1009" s="28" t="s">
        <v>225</v>
      </c>
      <c r="H1009" s="29">
        <v>4000000</v>
      </c>
      <c r="I1009" s="217">
        <v>420000</v>
      </c>
      <c r="J1009" s="29">
        <v>420000</v>
      </c>
      <c r="K1009" s="29">
        <f>H1009+J1009</f>
        <v>4420000</v>
      </c>
      <c r="L1009" s="199"/>
    </row>
    <row r="1010" spans="1:12" hidden="1" x14ac:dyDescent="0.35">
      <c r="A1010" s="34">
        <v>22021004</v>
      </c>
      <c r="B1010" s="437" t="s">
        <v>2891</v>
      </c>
      <c r="C1010" s="34">
        <v>70131</v>
      </c>
      <c r="D1010" s="35">
        <v>0</v>
      </c>
      <c r="E1010" s="36">
        <v>2101</v>
      </c>
      <c r="F1010" s="34">
        <v>10721300</v>
      </c>
      <c r="G1010" s="37" t="s">
        <v>225</v>
      </c>
      <c r="H1010" s="70">
        <v>5730705</v>
      </c>
      <c r="I1010" s="223"/>
      <c r="J1010" s="70"/>
      <c r="K1010" s="70">
        <f>SUM(H1010,J1010)</f>
        <v>5730705</v>
      </c>
      <c r="L1010" s="198"/>
    </row>
    <row r="1011" spans="1:12" hidden="1" x14ac:dyDescent="0.35">
      <c r="A1011" s="23">
        <v>22021004</v>
      </c>
      <c r="B1011" s="437" t="s">
        <v>2891</v>
      </c>
      <c r="C1011" s="23">
        <v>70133</v>
      </c>
      <c r="D1011" s="24">
        <v>0</v>
      </c>
      <c r="E1011" s="25">
        <v>2101</v>
      </c>
      <c r="F1011" s="23">
        <v>10721300</v>
      </c>
      <c r="G1011" s="26" t="s">
        <v>225</v>
      </c>
      <c r="H1011" s="27">
        <v>609840</v>
      </c>
      <c r="I1011" s="215">
        <v>80000</v>
      </c>
      <c r="J1011" s="27"/>
      <c r="K1011" s="38">
        <f>SUM(H1011,J1011)</f>
        <v>609840</v>
      </c>
      <c r="L1011" s="199"/>
    </row>
    <row r="1012" spans="1:12" hidden="1" x14ac:dyDescent="0.35">
      <c r="A1012" s="23">
        <v>22021004</v>
      </c>
      <c r="B1012" s="437" t="s">
        <v>2891</v>
      </c>
      <c r="C1012" s="23">
        <v>70133</v>
      </c>
      <c r="D1012" s="24">
        <v>0</v>
      </c>
      <c r="E1012" s="25">
        <v>2101</v>
      </c>
      <c r="F1012" s="23">
        <v>10721300</v>
      </c>
      <c r="G1012" s="26" t="s">
        <v>174</v>
      </c>
      <c r="H1012" s="27">
        <v>31500</v>
      </c>
      <c r="I1012" s="215">
        <v>10000</v>
      </c>
      <c r="J1012" s="27"/>
      <c r="K1012" s="38">
        <f>SUM(H1012,J1012)</f>
        <v>31500</v>
      </c>
      <c r="L1012" s="199"/>
    </row>
    <row r="1013" spans="1:12" hidden="1" x14ac:dyDescent="0.35">
      <c r="A1013" s="23">
        <v>22021004</v>
      </c>
      <c r="B1013" s="437" t="s">
        <v>2891</v>
      </c>
      <c r="C1013" s="23">
        <v>70133</v>
      </c>
      <c r="D1013" s="24">
        <v>0</v>
      </c>
      <c r="E1013" s="25">
        <v>2101</v>
      </c>
      <c r="F1013" s="23">
        <v>10721300</v>
      </c>
      <c r="G1013" s="26" t="s">
        <v>225</v>
      </c>
      <c r="H1013" s="67">
        <v>42000</v>
      </c>
      <c r="I1013" s="224">
        <v>0</v>
      </c>
      <c r="J1013" s="67">
        <v>1500000</v>
      </c>
      <c r="K1013" s="70">
        <f>SUM(H1013,J1013)</f>
        <v>1542000</v>
      </c>
      <c r="L1013" s="199"/>
    </row>
    <row r="1014" spans="1:12" hidden="1" x14ac:dyDescent="0.35">
      <c r="A1014" s="23">
        <v>22021004</v>
      </c>
      <c r="B1014" s="437" t="s">
        <v>2891</v>
      </c>
      <c r="C1014" s="23">
        <v>70131</v>
      </c>
      <c r="D1014" s="24">
        <v>0</v>
      </c>
      <c r="E1014" s="25">
        <v>2101</v>
      </c>
      <c r="F1014" s="23">
        <v>10721300</v>
      </c>
      <c r="G1014" s="26" t="s">
        <v>225</v>
      </c>
      <c r="H1014" s="27">
        <v>517944</v>
      </c>
      <c r="I1014" s="215">
        <v>495200</v>
      </c>
      <c r="J1014" s="27"/>
      <c r="K1014" s="38">
        <f>H1014+J1014</f>
        <v>517944</v>
      </c>
      <c r="L1014" s="199"/>
    </row>
    <row r="1015" spans="1:12" hidden="1" x14ac:dyDescent="0.35">
      <c r="A1015" s="23">
        <v>22021004</v>
      </c>
      <c r="B1015" s="437" t="s">
        <v>2891</v>
      </c>
      <c r="C1015" s="23">
        <v>70131</v>
      </c>
      <c r="D1015" s="24">
        <v>0</v>
      </c>
      <c r="E1015" s="25">
        <v>2101</v>
      </c>
      <c r="F1015" s="23">
        <v>10721300</v>
      </c>
      <c r="G1015" s="26" t="s">
        <v>174</v>
      </c>
      <c r="H1015" s="67">
        <v>281694</v>
      </c>
      <c r="I1015" s="224"/>
      <c r="J1015" s="67"/>
      <c r="K1015" s="70">
        <f t="shared" ref="K1015:K1024" si="20">SUM(H1015,J1015)</f>
        <v>281694</v>
      </c>
      <c r="L1015" s="199"/>
    </row>
    <row r="1016" spans="1:12" hidden="1" x14ac:dyDescent="0.35">
      <c r="A1016" s="23">
        <v>22021004</v>
      </c>
      <c r="B1016" s="437" t="s">
        <v>2891</v>
      </c>
      <c r="C1016" s="23">
        <v>70133</v>
      </c>
      <c r="D1016" s="24">
        <v>0</v>
      </c>
      <c r="E1016" s="25">
        <v>2101</v>
      </c>
      <c r="F1016" s="23">
        <v>10721300</v>
      </c>
      <c r="G1016" s="26" t="s">
        <v>174</v>
      </c>
      <c r="H1016" s="27">
        <v>100000</v>
      </c>
      <c r="I1016" s="215"/>
      <c r="J1016" s="41">
        <v>400000</v>
      </c>
      <c r="K1016" s="44">
        <f t="shared" si="20"/>
        <v>500000</v>
      </c>
      <c r="L1016" s="199"/>
    </row>
    <row r="1017" spans="1:12" hidden="1" x14ac:dyDescent="0.35">
      <c r="A1017" s="23">
        <v>22021004</v>
      </c>
      <c r="B1017" s="437" t="s">
        <v>2891</v>
      </c>
      <c r="C1017" s="23">
        <v>70133</v>
      </c>
      <c r="D1017" s="24">
        <v>0</v>
      </c>
      <c r="E1017" s="25">
        <v>2101</v>
      </c>
      <c r="F1017" s="23">
        <v>10721300</v>
      </c>
      <c r="G1017" s="26" t="s">
        <v>174</v>
      </c>
      <c r="H1017" s="27">
        <v>1428000</v>
      </c>
      <c r="I1017" s="215">
        <v>390000</v>
      </c>
      <c r="J1017" s="27"/>
      <c r="K1017" s="38">
        <f t="shared" si="20"/>
        <v>1428000</v>
      </c>
      <c r="L1017" s="199"/>
    </row>
    <row r="1018" spans="1:12" hidden="1" x14ac:dyDescent="0.35">
      <c r="A1018" s="23">
        <v>22021004</v>
      </c>
      <c r="B1018" s="437" t="s">
        <v>2891</v>
      </c>
      <c r="C1018" s="23">
        <v>70131</v>
      </c>
      <c r="D1018" s="24">
        <v>0</v>
      </c>
      <c r="E1018" s="25">
        <v>2101</v>
      </c>
      <c r="F1018" s="23">
        <v>10721300</v>
      </c>
      <c r="G1018" s="26" t="s">
        <v>174</v>
      </c>
      <c r="H1018" s="136">
        <v>500000</v>
      </c>
      <c r="I1018" s="270"/>
      <c r="J1018" s="136"/>
      <c r="K1018" s="139">
        <f t="shared" si="20"/>
        <v>500000</v>
      </c>
      <c r="L1018" s="199"/>
    </row>
    <row r="1019" spans="1:12" hidden="1" x14ac:dyDescent="0.35">
      <c r="A1019" s="23">
        <v>22021003</v>
      </c>
      <c r="B1019" s="437" t="s">
        <v>2891</v>
      </c>
      <c r="C1019" s="23">
        <v>70131</v>
      </c>
      <c r="D1019" s="24">
        <v>0</v>
      </c>
      <c r="E1019" s="25">
        <v>2101</v>
      </c>
      <c r="F1019" s="23">
        <v>10720500</v>
      </c>
      <c r="G1019" s="26" t="s">
        <v>173</v>
      </c>
      <c r="H1019" s="67">
        <v>1624350</v>
      </c>
      <c r="I1019" s="224">
        <v>694200</v>
      </c>
      <c r="J1019" s="67"/>
      <c r="K1019" s="70">
        <f t="shared" si="20"/>
        <v>1624350</v>
      </c>
      <c r="L1019" s="199"/>
    </row>
    <row r="1020" spans="1:12" hidden="1" x14ac:dyDescent="0.35">
      <c r="A1020" s="23">
        <v>22021003</v>
      </c>
      <c r="B1020" s="437" t="s">
        <v>2891</v>
      </c>
      <c r="C1020" s="23">
        <v>70133</v>
      </c>
      <c r="D1020" s="24" t="s">
        <v>192</v>
      </c>
      <c r="E1020" s="85" t="s">
        <v>2619</v>
      </c>
      <c r="F1020" s="23">
        <v>10721300</v>
      </c>
      <c r="G1020" s="26" t="s">
        <v>173</v>
      </c>
      <c r="H1020" s="27">
        <v>75991.86</v>
      </c>
      <c r="I1020" s="215"/>
      <c r="J1020" s="27">
        <v>100000</v>
      </c>
      <c r="K1020" s="38">
        <f t="shared" si="20"/>
        <v>175991.86</v>
      </c>
      <c r="L1020" s="199"/>
    </row>
    <row r="1021" spans="1:12" hidden="1" x14ac:dyDescent="0.35">
      <c r="A1021" s="412">
        <v>22021003</v>
      </c>
      <c r="B1021" s="437" t="s">
        <v>2891</v>
      </c>
      <c r="C1021" s="412">
        <v>70131</v>
      </c>
      <c r="D1021" s="412" t="s">
        <v>192</v>
      </c>
      <c r="E1021" s="414" t="s">
        <v>193</v>
      </c>
      <c r="F1021" s="412">
        <v>10721300</v>
      </c>
      <c r="G1021" s="417" t="s">
        <v>173</v>
      </c>
      <c r="H1021" s="485">
        <v>49945.937999999995</v>
      </c>
      <c r="I1021" s="509"/>
      <c r="J1021" s="530"/>
      <c r="K1021" s="429">
        <f t="shared" si="20"/>
        <v>49945.937999999995</v>
      </c>
      <c r="L1021" s="394"/>
    </row>
    <row r="1022" spans="1:12" hidden="1" x14ac:dyDescent="0.35">
      <c r="A1022" s="411">
        <v>22021003</v>
      </c>
      <c r="B1022" s="437" t="s">
        <v>2891</v>
      </c>
      <c r="C1022" s="411">
        <v>70131</v>
      </c>
      <c r="D1022" s="411" t="s">
        <v>192</v>
      </c>
      <c r="E1022" s="413" t="s">
        <v>193</v>
      </c>
      <c r="F1022" s="411">
        <v>10721300</v>
      </c>
      <c r="G1022" s="416" t="s">
        <v>2622</v>
      </c>
      <c r="H1022" s="419">
        <v>269034.48</v>
      </c>
      <c r="I1022" s="422"/>
      <c r="J1022" s="425"/>
      <c r="K1022" s="538">
        <f t="shared" si="20"/>
        <v>269034.48</v>
      </c>
      <c r="L1022" s="395"/>
    </row>
    <row r="1023" spans="1:12" ht="51" hidden="1" x14ac:dyDescent="0.35">
      <c r="A1023" s="411">
        <v>22021003</v>
      </c>
      <c r="B1023" s="437" t="s">
        <v>2891</v>
      </c>
      <c r="C1023" s="411">
        <v>70131</v>
      </c>
      <c r="D1023" s="411" t="s">
        <v>192</v>
      </c>
      <c r="E1023" s="413" t="s">
        <v>193</v>
      </c>
      <c r="F1023" s="411">
        <v>10721300</v>
      </c>
      <c r="G1023" s="416" t="s">
        <v>2623</v>
      </c>
      <c r="H1023" s="419">
        <v>209039.99999999997</v>
      </c>
      <c r="I1023" s="422"/>
      <c r="J1023" s="425"/>
      <c r="K1023" s="538">
        <f t="shared" si="20"/>
        <v>209039.99999999997</v>
      </c>
      <c r="L1023" s="395"/>
    </row>
    <row r="1024" spans="1:12" hidden="1" x14ac:dyDescent="0.35">
      <c r="A1024" s="23">
        <v>22021003</v>
      </c>
      <c r="B1024" s="437" t="s">
        <v>2891</v>
      </c>
      <c r="C1024" s="23">
        <v>70133</v>
      </c>
      <c r="D1024" s="24">
        <v>0</v>
      </c>
      <c r="E1024" s="25">
        <v>2101</v>
      </c>
      <c r="F1024" s="23">
        <v>10721300</v>
      </c>
      <c r="G1024" s="26" t="s">
        <v>173</v>
      </c>
      <c r="H1024" s="27">
        <v>615300</v>
      </c>
      <c r="I1024" s="215">
        <v>509500</v>
      </c>
      <c r="J1024" s="27">
        <v>2000000</v>
      </c>
      <c r="K1024" s="27">
        <f t="shared" si="20"/>
        <v>2615300</v>
      </c>
      <c r="L1024" s="200"/>
    </row>
    <row r="1025" spans="1:12" hidden="1" x14ac:dyDescent="0.35">
      <c r="A1025" s="23">
        <v>22021003</v>
      </c>
      <c r="B1025" s="437" t="s">
        <v>2891</v>
      </c>
      <c r="C1025" s="23">
        <v>70131</v>
      </c>
      <c r="D1025" s="24">
        <v>0</v>
      </c>
      <c r="E1025" s="25">
        <v>2101</v>
      </c>
      <c r="F1025" s="23">
        <v>10721300</v>
      </c>
      <c r="G1025" s="26" t="s">
        <v>173</v>
      </c>
      <c r="H1025" s="27">
        <v>4620000</v>
      </c>
      <c r="I1025" s="215">
        <v>49000</v>
      </c>
      <c r="J1025" s="27">
        <v>49000</v>
      </c>
      <c r="K1025" s="27">
        <f>H1025+J1025</f>
        <v>4669000</v>
      </c>
      <c r="L1025" s="199"/>
    </row>
    <row r="1026" spans="1:12" hidden="1" x14ac:dyDescent="0.35">
      <c r="A1026" s="23">
        <v>22021003</v>
      </c>
      <c r="B1026" s="437" t="s">
        <v>2891</v>
      </c>
      <c r="C1026" s="23">
        <v>70131</v>
      </c>
      <c r="D1026" s="24">
        <v>0</v>
      </c>
      <c r="E1026" s="25">
        <v>2101</v>
      </c>
      <c r="F1026" s="23">
        <v>10721300</v>
      </c>
      <c r="G1026" s="26" t="s">
        <v>173</v>
      </c>
      <c r="H1026" s="67">
        <v>7780500</v>
      </c>
      <c r="I1026" s="224"/>
      <c r="J1026" s="67"/>
      <c r="K1026" s="67">
        <f>SUM(H1026,J1026)</f>
        <v>7780500</v>
      </c>
      <c r="L1026" s="199"/>
    </row>
    <row r="1027" spans="1:12" hidden="1" x14ac:dyDescent="0.35">
      <c r="A1027" s="23">
        <v>22021003</v>
      </c>
      <c r="B1027" s="437" t="s">
        <v>2891</v>
      </c>
      <c r="C1027" s="23">
        <v>70133</v>
      </c>
      <c r="D1027" s="24">
        <v>0</v>
      </c>
      <c r="E1027" s="25">
        <v>2101</v>
      </c>
      <c r="F1027" s="23">
        <v>10721300</v>
      </c>
      <c r="G1027" s="26" t="s">
        <v>173</v>
      </c>
      <c r="H1027" s="27">
        <v>101640</v>
      </c>
      <c r="I1027" s="215"/>
      <c r="J1027" s="27"/>
      <c r="K1027" s="27">
        <f>SUM(H1027,J1027)</f>
        <v>101640</v>
      </c>
      <c r="L1027" s="199"/>
    </row>
    <row r="1028" spans="1:12" hidden="1" x14ac:dyDescent="0.35">
      <c r="A1028" s="23">
        <v>22021003</v>
      </c>
      <c r="B1028" s="437" t="s">
        <v>2891</v>
      </c>
      <c r="C1028" s="23">
        <v>70133</v>
      </c>
      <c r="D1028" s="24">
        <v>0</v>
      </c>
      <c r="E1028" s="25">
        <v>2101</v>
      </c>
      <c r="F1028" s="23">
        <v>10721300</v>
      </c>
      <c r="G1028" s="26" t="s">
        <v>173</v>
      </c>
      <c r="H1028" s="27">
        <v>21000</v>
      </c>
      <c r="I1028" s="215">
        <v>10000</v>
      </c>
      <c r="J1028" s="27">
        <v>79000</v>
      </c>
      <c r="K1028" s="27">
        <f>SUM(H1028,J1028)</f>
        <v>100000</v>
      </c>
      <c r="L1028" s="199"/>
    </row>
    <row r="1029" spans="1:12" hidden="1" x14ac:dyDescent="0.35">
      <c r="A1029" s="23">
        <v>22021003</v>
      </c>
      <c r="B1029" s="437" t="s">
        <v>2891</v>
      </c>
      <c r="C1029" s="23">
        <v>70133</v>
      </c>
      <c r="D1029" s="24">
        <v>0</v>
      </c>
      <c r="E1029" s="25">
        <v>2101</v>
      </c>
      <c r="F1029" s="23">
        <v>10721300</v>
      </c>
      <c r="G1029" s="26" t="s">
        <v>173</v>
      </c>
      <c r="H1029" s="67">
        <v>84000</v>
      </c>
      <c r="I1029" s="224">
        <v>172300</v>
      </c>
      <c r="J1029" s="67"/>
      <c r="K1029" s="67">
        <f>SUM(H1029,J1029)</f>
        <v>84000</v>
      </c>
      <c r="L1029" s="199"/>
    </row>
    <row r="1030" spans="1:12" hidden="1" x14ac:dyDescent="0.35">
      <c r="A1030" s="23">
        <v>22021003</v>
      </c>
      <c r="B1030" s="437" t="s">
        <v>2891</v>
      </c>
      <c r="C1030" s="23">
        <v>70131</v>
      </c>
      <c r="D1030" s="24">
        <v>0</v>
      </c>
      <c r="E1030" s="25">
        <v>2101</v>
      </c>
      <c r="F1030" s="23">
        <v>10721300</v>
      </c>
      <c r="G1030" s="28" t="s">
        <v>173</v>
      </c>
      <c r="H1030" s="29">
        <v>105000</v>
      </c>
      <c r="I1030" s="217">
        <v>80000</v>
      </c>
      <c r="J1030" s="29">
        <v>50000</v>
      </c>
      <c r="K1030" s="29">
        <f>H1030+J1030</f>
        <v>155000</v>
      </c>
      <c r="L1030" s="199"/>
    </row>
    <row r="1031" spans="1:12" hidden="1" x14ac:dyDescent="0.35">
      <c r="A1031" s="34">
        <v>22021003</v>
      </c>
      <c r="B1031" s="437" t="s">
        <v>2891</v>
      </c>
      <c r="C1031" s="34">
        <v>70131</v>
      </c>
      <c r="D1031" s="35">
        <v>0</v>
      </c>
      <c r="E1031" s="36">
        <v>2101</v>
      </c>
      <c r="F1031" s="34">
        <v>10721300</v>
      </c>
      <c r="G1031" s="37" t="s">
        <v>173</v>
      </c>
      <c r="H1031" s="70">
        <v>197400</v>
      </c>
      <c r="I1031" s="223">
        <v>22000</v>
      </c>
      <c r="J1031" s="70"/>
      <c r="K1031" s="70">
        <f t="shared" ref="K1031:K1038" si="21">SUM(H1031,J1031)</f>
        <v>197400</v>
      </c>
      <c r="L1031" s="198"/>
    </row>
    <row r="1032" spans="1:12" hidden="1" x14ac:dyDescent="0.35">
      <c r="A1032" s="23">
        <v>22021003</v>
      </c>
      <c r="B1032" s="437" t="s">
        <v>2891</v>
      </c>
      <c r="C1032" s="23">
        <v>70133</v>
      </c>
      <c r="D1032" s="24">
        <v>0</v>
      </c>
      <c r="E1032" s="25">
        <v>2101</v>
      </c>
      <c r="F1032" s="23">
        <v>10721300</v>
      </c>
      <c r="G1032" s="26" t="s">
        <v>173</v>
      </c>
      <c r="H1032" s="27">
        <v>500000</v>
      </c>
      <c r="I1032" s="215">
        <v>50000</v>
      </c>
      <c r="J1032" s="27"/>
      <c r="K1032" s="41">
        <f t="shared" si="21"/>
        <v>500000</v>
      </c>
      <c r="L1032" s="199"/>
    </row>
    <row r="1033" spans="1:12" hidden="1" x14ac:dyDescent="0.35">
      <c r="A1033" s="23">
        <v>22021003</v>
      </c>
      <c r="B1033" s="437" t="s">
        <v>2891</v>
      </c>
      <c r="C1033" s="23">
        <v>70133</v>
      </c>
      <c r="D1033" s="24">
        <v>0</v>
      </c>
      <c r="E1033" s="25">
        <v>2101</v>
      </c>
      <c r="F1033" s="23">
        <v>10721300</v>
      </c>
      <c r="G1033" s="26" t="s">
        <v>173</v>
      </c>
      <c r="H1033" s="27">
        <v>1575000</v>
      </c>
      <c r="I1033" s="215">
        <v>285000</v>
      </c>
      <c r="J1033" s="27"/>
      <c r="K1033" s="27">
        <f t="shared" si="21"/>
        <v>1575000</v>
      </c>
      <c r="L1033" s="199"/>
    </row>
    <row r="1034" spans="1:12" hidden="1" x14ac:dyDescent="0.35">
      <c r="A1034" s="23">
        <v>22021003</v>
      </c>
      <c r="B1034" s="437" t="s">
        <v>2891</v>
      </c>
      <c r="C1034" s="23">
        <v>70131</v>
      </c>
      <c r="D1034" s="24">
        <v>0</v>
      </c>
      <c r="E1034" s="25">
        <v>2101</v>
      </c>
      <c r="F1034" s="23">
        <v>10721300</v>
      </c>
      <c r="G1034" s="26" t="s">
        <v>173</v>
      </c>
      <c r="H1034" s="136">
        <v>250000</v>
      </c>
      <c r="I1034" s="270"/>
      <c r="J1034" s="136"/>
      <c r="K1034" s="135">
        <f t="shared" si="21"/>
        <v>250000</v>
      </c>
      <c r="L1034" s="199"/>
    </row>
    <row r="1035" spans="1:12" hidden="1" x14ac:dyDescent="0.35">
      <c r="A1035" s="23">
        <v>22021002</v>
      </c>
      <c r="B1035" s="437" t="s">
        <v>2891</v>
      </c>
      <c r="C1035" s="23">
        <v>70131</v>
      </c>
      <c r="D1035" s="24">
        <v>0</v>
      </c>
      <c r="E1035" s="25">
        <v>2101</v>
      </c>
      <c r="F1035" s="23">
        <v>10720500</v>
      </c>
      <c r="G1035" s="28" t="s">
        <v>189</v>
      </c>
      <c r="H1035" s="71">
        <v>1921500</v>
      </c>
      <c r="I1035" s="225">
        <v>2080000</v>
      </c>
      <c r="J1035" s="71">
        <v>8108000</v>
      </c>
      <c r="K1035" s="71">
        <f t="shared" si="21"/>
        <v>10029500</v>
      </c>
      <c r="L1035" s="199"/>
    </row>
    <row r="1036" spans="1:12" hidden="1" x14ac:dyDescent="0.35">
      <c r="A1036" s="34">
        <v>22021002</v>
      </c>
      <c r="B1036" s="437" t="s">
        <v>2891</v>
      </c>
      <c r="C1036" s="34">
        <v>70133</v>
      </c>
      <c r="D1036" s="35" t="s">
        <v>192</v>
      </c>
      <c r="E1036" s="88" t="s">
        <v>2619</v>
      </c>
      <c r="F1036" s="34">
        <v>10721300</v>
      </c>
      <c r="G1036" s="37" t="s">
        <v>189</v>
      </c>
      <c r="H1036" s="38">
        <v>0</v>
      </c>
      <c r="I1036" s="218"/>
      <c r="J1036" s="44">
        <v>100000</v>
      </c>
      <c r="K1036" s="38">
        <f t="shared" si="21"/>
        <v>100000</v>
      </c>
      <c r="L1036" s="198"/>
    </row>
    <row r="1037" spans="1:12" hidden="1" x14ac:dyDescent="0.35">
      <c r="A1037" s="411">
        <v>22021002</v>
      </c>
      <c r="B1037" s="437" t="s">
        <v>2891</v>
      </c>
      <c r="C1037" s="411">
        <v>70131</v>
      </c>
      <c r="D1037" s="411" t="s">
        <v>192</v>
      </c>
      <c r="E1037" s="413" t="s">
        <v>193</v>
      </c>
      <c r="F1037" s="411">
        <v>10721300</v>
      </c>
      <c r="G1037" s="416" t="s">
        <v>189</v>
      </c>
      <c r="H1037" s="419">
        <v>7967.5595999999996</v>
      </c>
      <c r="I1037" s="422"/>
      <c r="J1037" s="425">
        <v>192032</v>
      </c>
      <c r="K1037" s="538">
        <f t="shared" si="21"/>
        <v>199999.55960000001</v>
      </c>
      <c r="L1037" s="395"/>
    </row>
    <row r="1038" spans="1:12" hidden="1" x14ac:dyDescent="0.35">
      <c r="A1038" s="23">
        <v>22021002</v>
      </c>
      <c r="B1038" s="437" t="s">
        <v>2891</v>
      </c>
      <c r="C1038" s="23">
        <v>70133</v>
      </c>
      <c r="D1038" s="24">
        <v>0</v>
      </c>
      <c r="E1038" s="25">
        <v>2101</v>
      </c>
      <c r="F1038" s="23">
        <v>10721300</v>
      </c>
      <c r="G1038" s="26" t="s">
        <v>189</v>
      </c>
      <c r="H1038" s="27">
        <v>463050</v>
      </c>
      <c r="I1038" s="215">
        <v>78000</v>
      </c>
      <c r="J1038" s="27"/>
      <c r="K1038" s="27">
        <f t="shared" si="21"/>
        <v>463050</v>
      </c>
      <c r="L1038" s="200"/>
    </row>
    <row r="1039" spans="1:12" hidden="1" x14ac:dyDescent="0.35">
      <c r="A1039" s="23">
        <v>22021002</v>
      </c>
      <c r="B1039" s="437" t="s">
        <v>2891</v>
      </c>
      <c r="C1039" s="23">
        <v>70131</v>
      </c>
      <c r="D1039" s="24">
        <v>0</v>
      </c>
      <c r="E1039" s="25">
        <v>2101</v>
      </c>
      <c r="F1039" s="23">
        <v>10721300</v>
      </c>
      <c r="G1039" s="26" t="s">
        <v>189</v>
      </c>
      <c r="H1039" s="27">
        <v>2400000</v>
      </c>
      <c r="I1039" s="215">
        <v>414750</v>
      </c>
      <c r="J1039" s="27">
        <v>414750</v>
      </c>
      <c r="K1039" s="27">
        <f>H1039+J1039</f>
        <v>2814750</v>
      </c>
      <c r="L1039" s="199"/>
    </row>
    <row r="1040" spans="1:12" hidden="1" x14ac:dyDescent="0.35">
      <c r="A1040" s="23">
        <v>22021002</v>
      </c>
      <c r="B1040" s="437" t="s">
        <v>2891</v>
      </c>
      <c r="C1040" s="23">
        <v>70131</v>
      </c>
      <c r="D1040" s="24">
        <v>0</v>
      </c>
      <c r="E1040" s="25">
        <v>2101</v>
      </c>
      <c r="F1040" s="23">
        <v>10721300</v>
      </c>
      <c r="G1040" s="26" t="s">
        <v>189</v>
      </c>
      <c r="H1040" s="67">
        <v>17493000</v>
      </c>
      <c r="I1040" s="224"/>
      <c r="J1040" s="271">
        <v>-10000000</v>
      </c>
      <c r="K1040" s="67">
        <f>SUM(H1040,J1040)</f>
        <v>7493000</v>
      </c>
      <c r="L1040" s="199"/>
    </row>
    <row r="1041" spans="1:12" hidden="1" x14ac:dyDescent="0.35">
      <c r="A1041" s="23">
        <v>22021002</v>
      </c>
      <c r="B1041" s="437" t="s">
        <v>2891</v>
      </c>
      <c r="C1041" s="23">
        <v>70133</v>
      </c>
      <c r="D1041" s="24">
        <v>0</v>
      </c>
      <c r="E1041" s="25">
        <v>2101</v>
      </c>
      <c r="F1041" s="23">
        <v>10721300</v>
      </c>
      <c r="G1041" s="26" t="s">
        <v>1037</v>
      </c>
      <c r="H1041" s="27">
        <v>10000000</v>
      </c>
      <c r="I1041" s="215">
        <v>16010000</v>
      </c>
      <c r="J1041" s="27">
        <v>24000000</v>
      </c>
      <c r="K1041" s="27">
        <f>SUM(H1041,J1041)</f>
        <v>34000000</v>
      </c>
      <c r="L1041" s="199"/>
    </row>
    <row r="1042" spans="1:12" hidden="1" x14ac:dyDescent="0.35">
      <c r="A1042" s="23">
        <v>22021002</v>
      </c>
      <c r="B1042" s="437" t="s">
        <v>2891</v>
      </c>
      <c r="C1042" s="23">
        <v>70133</v>
      </c>
      <c r="D1042" s="24">
        <v>0</v>
      </c>
      <c r="E1042" s="25">
        <v>2101</v>
      </c>
      <c r="F1042" s="23">
        <v>10721300</v>
      </c>
      <c r="G1042" s="26" t="s">
        <v>189</v>
      </c>
      <c r="H1042" s="67">
        <v>808500</v>
      </c>
      <c r="I1042" s="224">
        <v>211000</v>
      </c>
      <c r="J1042" s="67"/>
      <c r="K1042" s="67">
        <f>SUM(H1042,J1042)</f>
        <v>808500</v>
      </c>
      <c r="L1042" s="199"/>
    </row>
    <row r="1043" spans="1:12" hidden="1" x14ac:dyDescent="0.35">
      <c r="A1043" s="23">
        <v>22021002</v>
      </c>
      <c r="B1043" s="437" t="s">
        <v>2891</v>
      </c>
      <c r="C1043" s="23">
        <v>70740</v>
      </c>
      <c r="D1043" s="24">
        <v>0</v>
      </c>
      <c r="E1043" s="25">
        <v>2101</v>
      </c>
      <c r="F1043" s="23">
        <v>10721300</v>
      </c>
      <c r="G1043" s="26" t="s">
        <v>189</v>
      </c>
      <c r="H1043" s="27">
        <v>199500</v>
      </c>
      <c r="I1043" s="215">
        <v>144500</v>
      </c>
      <c r="J1043" s="27"/>
      <c r="K1043" s="27">
        <f>SUM(H1043,J1043)</f>
        <v>199500</v>
      </c>
      <c r="L1043" s="200"/>
    </row>
    <row r="1044" spans="1:12" hidden="1" x14ac:dyDescent="0.35">
      <c r="A1044" s="23">
        <v>22021002</v>
      </c>
      <c r="B1044" s="437" t="s">
        <v>2891</v>
      </c>
      <c r="C1044" s="23">
        <v>70131</v>
      </c>
      <c r="D1044" s="24">
        <v>0</v>
      </c>
      <c r="E1044" s="25">
        <v>2101</v>
      </c>
      <c r="F1044" s="23">
        <v>10721300</v>
      </c>
      <c r="G1044" s="26" t="s">
        <v>189</v>
      </c>
      <c r="H1044" s="27">
        <v>252000</v>
      </c>
      <c r="I1044" s="215">
        <v>170000</v>
      </c>
      <c r="J1044" s="27"/>
      <c r="K1044" s="27">
        <f>H1044+J1044</f>
        <v>252000</v>
      </c>
      <c r="L1044" s="199"/>
    </row>
    <row r="1045" spans="1:12" hidden="1" x14ac:dyDescent="0.35">
      <c r="A1045" s="23">
        <v>22021002</v>
      </c>
      <c r="B1045" s="437" t="s">
        <v>2891</v>
      </c>
      <c r="C1045" s="23">
        <v>70131</v>
      </c>
      <c r="D1045" s="24">
        <v>0</v>
      </c>
      <c r="E1045" s="25">
        <v>2101</v>
      </c>
      <c r="F1045" s="23">
        <v>10721300</v>
      </c>
      <c r="G1045" s="26" t="s">
        <v>189</v>
      </c>
      <c r="H1045" s="67">
        <v>2123100</v>
      </c>
      <c r="I1045" s="224">
        <v>123000</v>
      </c>
      <c r="J1045" s="67"/>
      <c r="K1045" s="67">
        <f t="shared" ref="K1045:K1052" si="22">SUM(H1045,J1045)</f>
        <v>2123100</v>
      </c>
      <c r="L1045" s="199"/>
    </row>
    <row r="1046" spans="1:12" hidden="1" x14ac:dyDescent="0.35">
      <c r="A1046" s="23">
        <v>22021002</v>
      </c>
      <c r="B1046" s="437" t="s">
        <v>2891</v>
      </c>
      <c r="C1046" s="23">
        <v>70133</v>
      </c>
      <c r="D1046" s="24">
        <v>0</v>
      </c>
      <c r="E1046" s="25">
        <v>2101</v>
      </c>
      <c r="F1046" s="23">
        <v>10721300</v>
      </c>
      <c r="G1046" s="26" t="s">
        <v>189</v>
      </c>
      <c r="H1046" s="27">
        <v>500000</v>
      </c>
      <c r="I1046" s="215">
        <v>220000</v>
      </c>
      <c r="J1046" s="41"/>
      <c r="K1046" s="41">
        <f t="shared" si="22"/>
        <v>500000</v>
      </c>
      <c r="L1046" s="199"/>
    </row>
    <row r="1047" spans="1:12" hidden="1" x14ac:dyDescent="0.35">
      <c r="A1047" s="23">
        <v>22021002</v>
      </c>
      <c r="B1047" s="437" t="s">
        <v>2891</v>
      </c>
      <c r="C1047" s="23">
        <v>70133</v>
      </c>
      <c r="D1047" s="24">
        <v>0</v>
      </c>
      <c r="E1047" s="25">
        <v>2101</v>
      </c>
      <c r="F1047" s="23">
        <v>10721300</v>
      </c>
      <c r="G1047" s="26" t="s">
        <v>189</v>
      </c>
      <c r="H1047" s="27">
        <v>1197000</v>
      </c>
      <c r="I1047" s="215">
        <v>510000</v>
      </c>
      <c r="J1047" s="27">
        <v>1000000</v>
      </c>
      <c r="K1047" s="27">
        <f t="shared" si="22"/>
        <v>2197000</v>
      </c>
      <c r="L1047" s="199"/>
    </row>
    <row r="1048" spans="1:12" hidden="1" x14ac:dyDescent="0.35">
      <c r="A1048" s="23">
        <v>22021002</v>
      </c>
      <c r="B1048" s="437" t="s">
        <v>2891</v>
      </c>
      <c r="C1048" s="23">
        <v>70131</v>
      </c>
      <c r="D1048" s="24">
        <v>0</v>
      </c>
      <c r="E1048" s="25">
        <v>2101</v>
      </c>
      <c r="F1048" s="23">
        <v>10721300</v>
      </c>
      <c r="G1048" s="26" t="s">
        <v>189</v>
      </c>
      <c r="H1048" s="136">
        <v>2200000</v>
      </c>
      <c r="I1048" s="270"/>
      <c r="J1048" s="136"/>
      <c r="K1048" s="135">
        <f t="shared" si="22"/>
        <v>2200000</v>
      </c>
      <c r="L1048" s="199"/>
    </row>
    <row r="1049" spans="1:12" hidden="1" x14ac:dyDescent="0.35">
      <c r="A1049" s="23">
        <v>22021001</v>
      </c>
      <c r="B1049" s="437" t="s">
        <v>2891</v>
      </c>
      <c r="C1049" s="23">
        <v>70131</v>
      </c>
      <c r="D1049" s="24">
        <v>0</v>
      </c>
      <c r="E1049" s="25">
        <v>2101</v>
      </c>
      <c r="F1049" s="23">
        <v>10720500</v>
      </c>
      <c r="G1049" s="26" t="s">
        <v>172</v>
      </c>
      <c r="H1049" s="67">
        <v>3303573</v>
      </c>
      <c r="I1049" s="224">
        <v>1661000</v>
      </c>
      <c r="J1049" s="67">
        <v>2000000</v>
      </c>
      <c r="K1049" s="67">
        <f t="shared" si="22"/>
        <v>5303573</v>
      </c>
      <c r="L1049" s="199"/>
    </row>
    <row r="1050" spans="1:12" hidden="1" x14ac:dyDescent="0.35">
      <c r="A1050" s="23">
        <v>22021001</v>
      </c>
      <c r="B1050" s="437" t="s">
        <v>2891</v>
      </c>
      <c r="C1050" s="23">
        <v>70133</v>
      </c>
      <c r="D1050" s="24" t="s">
        <v>192</v>
      </c>
      <c r="E1050" s="85" t="s">
        <v>2619</v>
      </c>
      <c r="F1050" s="23">
        <v>10721300</v>
      </c>
      <c r="G1050" s="26" t="s">
        <v>172</v>
      </c>
      <c r="H1050" s="27">
        <v>291604.86180000001</v>
      </c>
      <c r="I1050" s="215"/>
      <c r="J1050" s="27">
        <v>200000</v>
      </c>
      <c r="K1050" s="27">
        <f t="shared" si="22"/>
        <v>491604.86180000001</v>
      </c>
      <c r="L1050" s="199"/>
    </row>
    <row r="1051" spans="1:12" hidden="1" x14ac:dyDescent="0.35">
      <c r="A1051" s="411">
        <v>22021001</v>
      </c>
      <c r="B1051" s="437" t="s">
        <v>2891</v>
      </c>
      <c r="C1051" s="411">
        <v>70131</v>
      </c>
      <c r="D1051" s="411" t="s">
        <v>192</v>
      </c>
      <c r="E1051" s="413" t="s">
        <v>193</v>
      </c>
      <c r="F1051" s="411">
        <v>10721300</v>
      </c>
      <c r="G1051" s="416" t="s">
        <v>172</v>
      </c>
      <c r="H1051" s="419">
        <v>62690.816999999995</v>
      </c>
      <c r="I1051" s="422"/>
      <c r="J1051" s="425">
        <v>443709</v>
      </c>
      <c r="K1051" s="538">
        <f t="shared" si="22"/>
        <v>506399.81699999998</v>
      </c>
      <c r="L1051" s="395"/>
    </row>
    <row r="1052" spans="1:12" hidden="1" x14ac:dyDescent="0.35">
      <c r="A1052" s="23">
        <v>22021001</v>
      </c>
      <c r="B1052" s="437" t="s">
        <v>2891</v>
      </c>
      <c r="C1052" s="23">
        <v>70133</v>
      </c>
      <c r="D1052" s="24">
        <v>0</v>
      </c>
      <c r="E1052" s="25">
        <v>2101</v>
      </c>
      <c r="F1052" s="23">
        <v>10721300</v>
      </c>
      <c r="G1052" s="26" t="s">
        <v>172</v>
      </c>
      <c r="H1052" s="27">
        <v>9767100</v>
      </c>
      <c r="I1052" s="215">
        <v>607800</v>
      </c>
      <c r="J1052" s="27">
        <v>-3000000</v>
      </c>
      <c r="K1052" s="27">
        <f t="shared" si="22"/>
        <v>6767100</v>
      </c>
      <c r="L1052" s="200"/>
    </row>
    <row r="1053" spans="1:12" hidden="1" x14ac:dyDescent="0.35">
      <c r="A1053" s="23">
        <v>22021001</v>
      </c>
      <c r="B1053" s="437" t="s">
        <v>2891</v>
      </c>
      <c r="C1053" s="23">
        <v>70131</v>
      </c>
      <c r="D1053" s="24">
        <v>0</v>
      </c>
      <c r="E1053" s="25">
        <v>2101</v>
      </c>
      <c r="F1053" s="23">
        <v>10721300</v>
      </c>
      <c r="G1053" s="26" t="s">
        <v>172</v>
      </c>
      <c r="H1053" s="27">
        <v>16638200</v>
      </c>
      <c r="I1053" s="215">
        <v>1509400</v>
      </c>
      <c r="J1053" s="27">
        <v>1509400</v>
      </c>
      <c r="K1053" s="27">
        <f>H1053+J1053</f>
        <v>18147600</v>
      </c>
      <c r="L1053" s="199"/>
    </row>
    <row r="1054" spans="1:12" hidden="1" x14ac:dyDescent="0.35">
      <c r="A1054" s="23">
        <v>22021001</v>
      </c>
      <c r="B1054" s="437" t="s">
        <v>2891</v>
      </c>
      <c r="C1054" s="23">
        <v>70131</v>
      </c>
      <c r="D1054" s="24">
        <v>0</v>
      </c>
      <c r="E1054" s="25">
        <v>2101</v>
      </c>
      <c r="F1054" s="23">
        <v>10721300</v>
      </c>
      <c r="G1054" s="26" t="s">
        <v>172</v>
      </c>
      <c r="H1054" s="67">
        <v>8646551</v>
      </c>
      <c r="I1054" s="224"/>
      <c r="J1054" s="271"/>
      <c r="K1054" s="67">
        <f>SUM(H1054,J1054)</f>
        <v>8646551</v>
      </c>
      <c r="L1054" s="199"/>
    </row>
    <row r="1055" spans="1:12" hidden="1" x14ac:dyDescent="0.35">
      <c r="A1055" s="23">
        <v>22021001</v>
      </c>
      <c r="B1055" s="437" t="s">
        <v>2891</v>
      </c>
      <c r="C1055" s="23">
        <v>70133</v>
      </c>
      <c r="D1055" s="24">
        <v>0</v>
      </c>
      <c r="E1055" s="25">
        <v>2101</v>
      </c>
      <c r="F1055" s="23">
        <v>10721300</v>
      </c>
      <c r="G1055" s="26" t="s">
        <v>172</v>
      </c>
      <c r="H1055" s="27">
        <v>3800000</v>
      </c>
      <c r="I1055" s="215">
        <v>459950</v>
      </c>
      <c r="J1055" s="27"/>
      <c r="K1055" s="27">
        <f>SUM(H1055,J1055)</f>
        <v>3800000</v>
      </c>
      <c r="L1055" s="199"/>
    </row>
    <row r="1056" spans="1:12" hidden="1" x14ac:dyDescent="0.35">
      <c r="A1056" s="23">
        <v>22021001</v>
      </c>
      <c r="B1056" s="437" t="s">
        <v>2891</v>
      </c>
      <c r="C1056" s="23">
        <v>70133</v>
      </c>
      <c r="D1056" s="24">
        <v>0</v>
      </c>
      <c r="E1056" s="25">
        <v>2101</v>
      </c>
      <c r="F1056" s="23">
        <v>10721300</v>
      </c>
      <c r="G1056" s="26" t="s">
        <v>172</v>
      </c>
      <c r="H1056" s="67">
        <v>883050</v>
      </c>
      <c r="I1056" s="224">
        <v>206500</v>
      </c>
      <c r="J1056" s="67"/>
      <c r="K1056" s="67">
        <f>SUM(H1056,J1056)</f>
        <v>883050</v>
      </c>
      <c r="L1056" s="199"/>
    </row>
    <row r="1057" spans="1:12" hidden="1" x14ac:dyDescent="0.35">
      <c r="A1057" s="23">
        <v>22021001</v>
      </c>
      <c r="B1057" s="437" t="s">
        <v>2891</v>
      </c>
      <c r="C1057" s="23">
        <v>70740</v>
      </c>
      <c r="D1057" s="24">
        <v>0</v>
      </c>
      <c r="E1057" s="25">
        <v>2101</v>
      </c>
      <c r="F1057" s="23">
        <v>10721300</v>
      </c>
      <c r="G1057" s="26" t="s">
        <v>172</v>
      </c>
      <c r="H1057" s="27">
        <v>84000</v>
      </c>
      <c r="I1057" s="215"/>
      <c r="J1057" s="27"/>
      <c r="K1057" s="27">
        <f>SUM(H1057,J1057)</f>
        <v>84000</v>
      </c>
      <c r="L1057" s="200"/>
    </row>
    <row r="1058" spans="1:12" hidden="1" x14ac:dyDescent="0.35">
      <c r="A1058" s="23">
        <v>22021001</v>
      </c>
      <c r="B1058" s="437" t="s">
        <v>2891</v>
      </c>
      <c r="C1058" s="23">
        <v>70131</v>
      </c>
      <c r="D1058" s="24">
        <v>0</v>
      </c>
      <c r="E1058" s="25">
        <v>2101</v>
      </c>
      <c r="F1058" s="23">
        <v>10721300</v>
      </c>
      <c r="G1058" s="26" t="s">
        <v>172</v>
      </c>
      <c r="H1058" s="27">
        <v>92190</v>
      </c>
      <c r="I1058" s="215">
        <v>80000</v>
      </c>
      <c r="J1058" s="27">
        <v>110000</v>
      </c>
      <c r="K1058" s="27">
        <f>H1058+J1058</f>
        <v>202190</v>
      </c>
      <c r="L1058" s="199"/>
    </row>
    <row r="1059" spans="1:12" hidden="1" x14ac:dyDescent="0.35">
      <c r="A1059" s="23">
        <v>22021001</v>
      </c>
      <c r="B1059" s="437" t="s">
        <v>2891</v>
      </c>
      <c r="C1059" s="23">
        <v>70131</v>
      </c>
      <c r="D1059" s="24">
        <v>0</v>
      </c>
      <c r="E1059" s="25">
        <v>2101</v>
      </c>
      <c r="F1059" s="23">
        <v>10721300</v>
      </c>
      <c r="G1059" s="26" t="s">
        <v>172</v>
      </c>
      <c r="H1059" s="67">
        <v>904785</v>
      </c>
      <c r="I1059" s="224">
        <v>107000</v>
      </c>
      <c r="J1059" s="67"/>
      <c r="K1059" s="67">
        <f>SUM(H1059,J1059)</f>
        <v>904785</v>
      </c>
      <c r="L1059" s="199"/>
    </row>
    <row r="1060" spans="1:12" hidden="1" x14ac:dyDescent="0.35">
      <c r="A1060" s="23">
        <v>22021001</v>
      </c>
      <c r="B1060" s="437" t="s">
        <v>2891</v>
      </c>
      <c r="C1060" s="23">
        <v>70133</v>
      </c>
      <c r="D1060" s="24">
        <v>0</v>
      </c>
      <c r="E1060" s="25">
        <v>2101</v>
      </c>
      <c r="F1060" s="23">
        <v>10721300</v>
      </c>
      <c r="G1060" s="26" t="s">
        <v>172</v>
      </c>
      <c r="H1060" s="27">
        <v>0</v>
      </c>
      <c r="I1060" s="215"/>
      <c r="J1060" s="41">
        <v>500000</v>
      </c>
      <c r="K1060" s="41">
        <f>SUM(H1060,J1060)</f>
        <v>500000</v>
      </c>
      <c r="L1060" s="199"/>
    </row>
    <row r="1061" spans="1:12" hidden="1" x14ac:dyDescent="0.35">
      <c r="A1061" s="23">
        <v>22021001</v>
      </c>
      <c r="B1061" s="437" t="s">
        <v>2891</v>
      </c>
      <c r="C1061" s="23">
        <v>70133</v>
      </c>
      <c r="D1061" s="24">
        <v>0</v>
      </c>
      <c r="E1061" s="25">
        <v>2101</v>
      </c>
      <c r="F1061" s="23">
        <v>10721300</v>
      </c>
      <c r="G1061" s="26" t="s">
        <v>172</v>
      </c>
      <c r="H1061" s="27">
        <v>1627500</v>
      </c>
      <c r="I1061" s="215">
        <v>1846000</v>
      </c>
      <c r="J1061" s="27">
        <v>1372500</v>
      </c>
      <c r="K1061" s="27">
        <f>SUM(H1061,J1061)</f>
        <v>3000000</v>
      </c>
      <c r="L1061" s="199"/>
    </row>
    <row r="1062" spans="1:12" hidden="1" x14ac:dyDescent="0.35">
      <c r="A1062" s="23">
        <v>22021001</v>
      </c>
      <c r="B1062" s="437" t="s">
        <v>2891</v>
      </c>
      <c r="C1062" s="23">
        <v>70133</v>
      </c>
      <c r="D1062" s="24">
        <v>0</v>
      </c>
      <c r="E1062" s="25">
        <v>2101</v>
      </c>
      <c r="F1062" s="23">
        <v>10721300</v>
      </c>
      <c r="G1062" s="26" t="s">
        <v>172</v>
      </c>
      <c r="H1062" s="27">
        <v>5197500</v>
      </c>
      <c r="I1062" s="215">
        <v>2465000</v>
      </c>
      <c r="J1062" s="27">
        <v>1000000</v>
      </c>
      <c r="K1062" s="27">
        <f>SUM(H1062,J1062)</f>
        <v>6197500</v>
      </c>
      <c r="L1062" s="199"/>
    </row>
    <row r="1063" spans="1:12" hidden="1" x14ac:dyDescent="0.35">
      <c r="A1063" s="23">
        <v>22021001</v>
      </c>
      <c r="B1063" s="437" t="s">
        <v>2891</v>
      </c>
      <c r="C1063" s="23">
        <v>70131</v>
      </c>
      <c r="D1063" s="24">
        <v>0</v>
      </c>
      <c r="E1063" s="25">
        <v>2101</v>
      </c>
      <c r="F1063" s="23">
        <v>10721300</v>
      </c>
      <c r="G1063" s="26" t="s">
        <v>172</v>
      </c>
      <c r="H1063" s="135">
        <v>500000</v>
      </c>
      <c r="I1063" s="269"/>
      <c r="J1063" s="136"/>
      <c r="K1063" s="135">
        <f>SUM(H1063,J1063)</f>
        <v>500000</v>
      </c>
      <c r="L1063" s="199"/>
    </row>
    <row r="1064" spans="1:12" hidden="1" x14ac:dyDescent="0.35">
      <c r="A1064" s="23">
        <v>22020904</v>
      </c>
      <c r="B1064" s="437" t="s">
        <v>2891</v>
      </c>
      <c r="C1064" s="23">
        <v>70131</v>
      </c>
      <c r="D1064" s="24">
        <v>0</v>
      </c>
      <c r="E1064" s="25">
        <v>2101</v>
      </c>
      <c r="F1064" s="23">
        <v>10721300</v>
      </c>
      <c r="G1064" s="26" t="s">
        <v>289</v>
      </c>
      <c r="H1064" s="27">
        <v>12000000</v>
      </c>
      <c r="I1064" s="215"/>
      <c r="J1064" s="27"/>
      <c r="K1064" s="27">
        <f>H1064+J1064</f>
        <v>12000000</v>
      </c>
      <c r="L1064" s="199"/>
    </row>
    <row r="1065" spans="1:12" hidden="1" x14ac:dyDescent="0.35">
      <c r="A1065" s="23">
        <v>22020902</v>
      </c>
      <c r="B1065" s="437" t="s">
        <v>2891</v>
      </c>
      <c r="C1065" s="23">
        <v>70131</v>
      </c>
      <c r="D1065" s="24">
        <v>0</v>
      </c>
      <c r="E1065" s="25">
        <v>2101</v>
      </c>
      <c r="F1065" s="23">
        <v>10720500</v>
      </c>
      <c r="G1065" s="26" t="s">
        <v>226</v>
      </c>
      <c r="H1065" s="67">
        <v>305760</v>
      </c>
      <c r="I1065" s="224">
        <v>7080800</v>
      </c>
      <c r="J1065" s="67">
        <v>4194240</v>
      </c>
      <c r="K1065" s="67">
        <f t="shared" ref="K1065:K1072" si="23">SUM(H1065,J1065)</f>
        <v>4500000</v>
      </c>
      <c r="L1065" s="199"/>
    </row>
    <row r="1066" spans="1:12" hidden="1" x14ac:dyDescent="0.35">
      <c r="A1066" s="23">
        <v>22020902</v>
      </c>
      <c r="B1066" s="437" t="s">
        <v>2891</v>
      </c>
      <c r="C1066" s="23">
        <v>70133</v>
      </c>
      <c r="D1066" s="24">
        <v>0</v>
      </c>
      <c r="E1066" s="25">
        <v>2101</v>
      </c>
      <c r="F1066" s="23">
        <v>10721300</v>
      </c>
      <c r="G1066" s="26" t="s">
        <v>226</v>
      </c>
      <c r="H1066" s="27">
        <v>10000000</v>
      </c>
      <c r="I1066" s="215"/>
      <c r="J1066" s="39"/>
      <c r="K1066" s="27">
        <f t="shared" si="23"/>
        <v>10000000</v>
      </c>
      <c r="L1066" s="200"/>
    </row>
    <row r="1067" spans="1:12" hidden="1" x14ac:dyDescent="0.35">
      <c r="A1067" s="23">
        <v>22020902</v>
      </c>
      <c r="B1067" s="437" t="s">
        <v>2891</v>
      </c>
      <c r="C1067" s="23">
        <v>70131</v>
      </c>
      <c r="D1067" s="24">
        <v>0</v>
      </c>
      <c r="E1067" s="25">
        <v>2101</v>
      </c>
      <c r="F1067" s="23">
        <v>10721300</v>
      </c>
      <c r="G1067" s="26" t="s">
        <v>226</v>
      </c>
      <c r="H1067" s="67">
        <v>4000000</v>
      </c>
      <c r="I1067" s="224"/>
      <c r="J1067" s="312"/>
      <c r="K1067" s="67">
        <f t="shared" si="23"/>
        <v>4000000</v>
      </c>
      <c r="L1067" s="199"/>
    </row>
    <row r="1068" spans="1:12" hidden="1" x14ac:dyDescent="0.35">
      <c r="A1068" s="23">
        <v>22020902</v>
      </c>
      <c r="B1068" s="437" t="s">
        <v>2891</v>
      </c>
      <c r="C1068" s="23">
        <v>70131</v>
      </c>
      <c r="D1068" s="24">
        <v>0</v>
      </c>
      <c r="E1068" s="25">
        <v>2101</v>
      </c>
      <c r="F1068" s="23">
        <v>10721300</v>
      </c>
      <c r="G1068" s="26" t="s">
        <v>226</v>
      </c>
      <c r="H1068" s="67" t="s">
        <v>20</v>
      </c>
      <c r="I1068" s="224"/>
      <c r="J1068" s="68">
        <v>1500000</v>
      </c>
      <c r="K1068" s="83">
        <f t="shared" si="23"/>
        <v>1500000</v>
      </c>
      <c r="L1068" s="199"/>
    </row>
    <row r="1069" spans="1:12" hidden="1" x14ac:dyDescent="0.35">
      <c r="A1069" s="23">
        <v>22020901</v>
      </c>
      <c r="B1069" s="437" t="s">
        <v>2891</v>
      </c>
      <c r="C1069" s="23">
        <v>70131</v>
      </c>
      <c r="D1069" s="24">
        <v>0</v>
      </c>
      <c r="E1069" s="25">
        <v>2101</v>
      </c>
      <c r="F1069" s="23">
        <v>10720500</v>
      </c>
      <c r="G1069" s="26" t="s">
        <v>171</v>
      </c>
      <c r="H1069" s="67">
        <v>185413</v>
      </c>
      <c r="I1069" s="224">
        <v>105044.81</v>
      </c>
      <c r="J1069" s="67">
        <v>164587</v>
      </c>
      <c r="K1069" s="67">
        <f t="shared" si="23"/>
        <v>350000</v>
      </c>
      <c r="L1069" s="199"/>
    </row>
    <row r="1070" spans="1:12" hidden="1" x14ac:dyDescent="0.35">
      <c r="A1070" s="23">
        <v>22020901</v>
      </c>
      <c r="B1070" s="437" t="s">
        <v>2891</v>
      </c>
      <c r="C1070" s="23">
        <v>70133</v>
      </c>
      <c r="D1070" s="24" t="s">
        <v>192</v>
      </c>
      <c r="E1070" s="85" t="s">
        <v>2619</v>
      </c>
      <c r="F1070" s="23">
        <v>10721300</v>
      </c>
      <c r="G1070" s="26" t="s">
        <v>171</v>
      </c>
      <c r="H1070" s="27">
        <v>34073.915967000001</v>
      </c>
      <c r="I1070" s="215"/>
      <c r="J1070" s="27">
        <v>20000</v>
      </c>
      <c r="K1070" s="27">
        <f t="shared" si="23"/>
        <v>54073.915967000001</v>
      </c>
      <c r="L1070" s="199"/>
    </row>
    <row r="1071" spans="1:12" hidden="1" x14ac:dyDescent="0.35">
      <c r="A1071" s="411">
        <v>22020901</v>
      </c>
      <c r="B1071" s="437" t="s">
        <v>2891</v>
      </c>
      <c r="C1071" s="411">
        <v>70131</v>
      </c>
      <c r="D1071" s="411" t="s">
        <v>192</v>
      </c>
      <c r="E1071" s="413" t="s">
        <v>193</v>
      </c>
      <c r="F1071" s="411">
        <v>10721300</v>
      </c>
      <c r="G1071" s="416" t="s">
        <v>171</v>
      </c>
      <c r="H1071" s="419">
        <v>6868.3226429999995</v>
      </c>
      <c r="I1071" s="422"/>
      <c r="J1071" s="425">
        <v>17132</v>
      </c>
      <c r="K1071" s="538">
        <f t="shared" si="23"/>
        <v>24000.322643</v>
      </c>
      <c r="L1071" s="395"/>
    </row>
    <row r="1072" spans="1:12" hidden="1" x14ac:dyDescent="0.35">
      <c r="A1072" s="23">
        <v>22020901</v>
      </c>
      <c r="B1072" s="437" t="s">
        <v>2891</v>
      </c>
      <c r="C1072" s="23">
        <v>70133</v>
      </c>
      <c r="D1072" s="24">
        <v>0</v>
      </c>
      <c r="E1072" s="25">
        <v>2101</v>
      </c>
      <c r="F1072" s="23">
        <v>10721300</v>
      </c>
      <c r="G1072" s="26" t="s">
        <v>171</v>
      </c>
      <c r="H1072" s="27">
        <v>3797678.1779999998</v>
      </c>
      <c r="I1072" s="215">
        <v>4909.42</v>
      </c>
      <c r="J1072" s="27"/>
      <c r="K1072" s="27">
        <f t="shared" si="23"/>
        <v>3797678.1779999998</v>
      </c>
      <c r="L1072" s="200"/>
    </row>
    <row r="1073" spans="1:12" hidden="1" x14ac:dyDescent="0.35">
      <c r="A1073" s="23">
        <v>22020901</v>
      </c>
      <c r="B1073" s="437" t="s">
        <v>2891</v>
      </c>
      <c r="C1073" s="23">
        <v>70131</v>
      </c>
      <c r="D1073" s="24">
        <v>0</v>
      </c>
      <c r="E1073" s="25">
        <v>2101</v>
      </c>
      <c r="F1073" s="23">
        <v>10721300</v>
      </c>
      <c r="G1073" s="26" t="s">
        <v>171</v>
      </c>
      <c r="H1073" s="27">
        <v>2400000</v>
      </c>
      <c r="I1073" s="215"/>
      <c r="J1073" s="41"/>
      <c r="K1073" s="27">
        <f>H1073+J1073</f>
        <v>2400000</v>
      </c>
      <c r="L1073" s="199"/>
    </row>
    <row r="1074" spans="1:12" hidden="1" x14ac:dyDescent="0.35">
      <c r="A1074" s="23">
        <v>22020901</v>
      </c>
      <c r="B1074" s="437" t="s">
        <v>2891</v>
      </c>
      <c r="C1074" s="23">
        <v>70131</v>
      </c>
      <c r="D1074" s="24">
        <v>0</v>
      </c>
      <c r="E1074" s="25">
        <v>2101</v>
      </c>
      <c r="F1074" s="23">
        <v>10721300</v>
      </c>
      <c r="G1074" s="26" t="s">
        <v>171</v>
      </c>
      <c r="H1074" s="67">
        <v>216660</v>
      </c>
      <c r="I1074" s="224"/>
      <c r="J1074" s="271"/>
      <c r="K1074" s="67">
        <f t="shared" ref="K1074:K1084" si="24">SUM(H1074,J1074)</f>
        <v>216660</v>
      </c>
      <c r="L1074" s="199"/>
    </row>
    <row r="1075" spans="1:12" hidden="1" x14ac:dyDescent="0.35">
      <c r="A1075" s="23">
        <v>22020901</v>
      </c>
      <c r="B1075" s="437" t="s">
        <v>2891</v>
      </c>
      <c r="C1075" s="23">
        <v>70133</v>
      </c>
      <c r="D1075" s="24">
        <v>0</v>
      </c>
      <c r="E1075" s="25">
        <v>2101</v>
      </c>
      <c r="F1075" s="23">
        <v>10721300</v>
      </c>
      <c r="G1075" s="26" t="s">
        <v>171</v>
      </c>
      <c r="H1075" s="27">
        <v>40656</v>
      </c>
      <c r="I1075" s="215">
        <v>1034.25</v>
      </c>
      <c r="J1075" s="27"/>
      <c r="K1075" s="27">
        <f t="shared" si="24"/>
        <v>40656</v>
      </c>
      <c r="L1075" s="199"/>
    </row>
    <row r="1076" spans="1:12" hidden="1" x14ac:dyDescent="0.35">
      <c r="A1076" s="23">
        <v>22020901</v>
      </c>
      <c r="B1076" s="437" t="s">
        <v>2891</v>
      </c>
      <c r="C1076" s="23">
        <v>70133</v>
      </c>
      <c r="D1076" s="24">
        <v>0</v>
      </c>
      <c r="E1076" s="25">
        <v>2101</v>
      </c>
      <c r="F1076" s="23">
        <v>10721300</v>
      </c>
      <c r="G1076" s="26" t="s">
        <v>171</v>
      </c>
      <c r="H1076" s="27">
        <v>1020.6</v>
      </c>
      <c r="I1076" s="215">
        <v>7036</v>
      </c>
      <c r="J1076" s="27">
        <v>13979.4</v>
      </c>
      <c r="K1076" s="27">
        <f t="shared" si="24"/>
        <v>15000</v>
      </c>
      <c r="L1076" s="199"/>
    </row>
    <row r="1077" spans="1:12" hidden="1" x14ac:dyDescent="0.35">
      <c r="A1077" s="23">
        <v>22020901</v>
      </c>
      <c r="B1077" s="437" t="s">
        <v>2891</v>
      </c>
      <c r="C1077" s="23">
        <v>70131</v>
      </c>
      <c r="D1077" s="24">
        <v>0</v>
      </c>
      <c r="E1077" s="25">
        <v>2101</v>
      </c>
      <c r="F1077" s="23">
        <v>10721300</v>
      </c>
      <c r="G1077" s="26" t="s">
        <v>171</v>
      </c>
      <c r="H1077" s="67">
        <v>142951</v>
      </c>
      <c r="I1077" s="224">
        <v>19405</v>
      </c>
      <c r="J1077" s="67"/>
      <c r="K1077" s="67">
        <f t="shared" si="24"/>
        <v>142951</v>
      </c>
      <c r="L1077" s="199"/>
    </row>
    <row r="1078" spans="1:12" hidden="1" x14ac:dyDescent="0.35">
      <c r="A1078" s="23">
        <v>22020901</v>
      </c>
      <c r="B1078" s="437" t="s">
        <v>2891</v>
      </c>
      <c r="C1078" s="23">
        <v>70133</v>
      </c>
      <c r="D1078" s="24">
        <v>0</v>
      </c>
      <c r="E1078" s="25">
        <v>2101</v>
      </c>
      <c r="F1078" s="23">
        <v>10721300</v>
      </c>
      <c r="G1078" s="26" t="s">
        <v>171</v>
      </c>
      <c r="H1078" s="27"/>
      <c r="I1078" s="215"/>
      <c r="J1078" s="27">
        <v>150000</v>
      </c>
      <c r="K1078" s="41">
        <f t="shared" si="24"/>
        <v>150000</v>
      </c>
      <c r="L1078" s="199"/>
    </row>
    <row r="1079" spans="1:12" hidden="1" x14ac:dyDescent="0.35">
      <c r="A1079" s="34">
        <v>22020901</v>
      </c>
      <c r="B1079" s="437" t="s">
        <v>2891</v>
      </c>
      <c r="C1079" s="34">
        <v>70133</v>
      </c>
      <c r="D1079" s="35">
        <v>0</v>
      </c>
      <c r="E1079" s="36">
        <v>2101</v>
      </c>
      <c r="F1079" s="34">
        <v>10721300</v>
      </c>
      <c r="G1079" s="37" t="s">
        <v>171</v>
      </c>
      <c r="H1079" s="38">
        <v>100.8</v>
      </c>
      <c r="I1079" s="218">
        <v>0</v>
      </c>
      <c r="J1079" s="38">
        <v>5000</v>
      </c>
      <c r="K1079" s="38">
        <f t="shared" si="24"/>
        <v>5100.8</v>
      </c>
      <c r="L1079" s="198"/>
    </row>
    <row r="1080" spans="1:12" hidden="1" x14ac:dyDescent="0.35">
      <c r="A1080" s="23">
        <v>22020901</v>
      </c>
      <c r="B1080" s="437" t="s">
        <v>2891</v>
      </c>
      <c r="C1080" s="23">
        <v>70131</v>
      </c>
      <c r="D1080" s="24">
        <v>0</v>
      </c>
      <c r="E1080" s="25">
        <v>2101</v>
      </c>
      <c r="F1080" s="23">
        <v>10721300</v>
      </c>
      <c r="G1080" s="26" t="s">
        <v>171</v>
      </c>
      <c r="H1080" s="136">
        <v>15000</v>
      </c>
      <c r="I1080" s="270">
        <v>19000</v>
      </c>
      <c r="J1080" s="136">
        <v>50000</v>
      </c>
      <c r="K1080" s="135">
        <f t="shared" si="24"/>
        <v>65000</v>
      </c>
      <c r="L1080" s="199"/>
    </row>
    <row r="1081" spans="1:12" hidden="1" x14ac:dyDescent="0.35">
      <c r="A1081" s="23">
        <v>22020803</v>
      </c>
      <c r="B1081" s="437" t="s">
        <v>2891</v>
      </c>
      <c r="C1081" s="23">
        <v>70131</v>
      </c>
      <c r="D1081" s="24">
        <v>0</v>
      </c>
      <c r="E1081" s="25">
        <v>2101</v>
      </c>
      <c r="F1081" s="23">
        <v>10720500</v>
      </c>
      <c r="G1081" s="26" t="s">
        <v>169</v>
      </c>
      <c r="H1081" s="67">
        <v>289590</v>
      </c>
      <c r="I1081" s="224">
        <v>137170</v>
      </c>
      <c r="J1081" s="67">
        <v>960410</v>
      </c>
      <c r="K1081" s="67">
        <f t="shared" si="24"/>
        <v>1250000</v>
      </c>
      <c r="L1081" s="199"/>
    </row>
    <row r="1082" spans="1:12" hidden="1" x14ac:dyDescent="0.35">
      <c r="A1082" s="23">
        <v>22020803</v>
      </c>
      <c r="B1082" s="437" t="s">
        <v>2891</v>
      </c>
      <c r="C1082" s="23">
        <v>70133</v>
      </c>
      <c r="D1082" s="24" t="s">
        <v>192</v>
      </c>
      <c r="E1082" s="85" t="s">
        <v>2619</v>
      </c>
      <c r="F1082" s="23">
        <v>10721300</v>
      </c>
      <c r="G1082" s="26" t="s">
        <v>169</v>
      </c>
      <c r="H1082" s="27">
        <v>270605.15999999997</v>
      </c>
      <c r="I1082" s="215"/>
      <c r="J1082" s="27">
        <v>200000</v>
      </c>
      <c r="K1082" s="27">
        <f t="shared" si="24"/>
        <v>470605.16</v>
      </c>
      <c r="L1082" s="199"/>
    </row>
    <row r="1083" spans="1:12" hidden="1" x14ac:dyDescent="0.35">
      <c r="A1083" s="411">
        <v>22020803</v>
      </c>
      <c r="B1083" s="437" t="s">
        <v>2891</v>
      </c>
      <c r="C1083" s="411">
        <v>70131</v>
      </c>
      <c r="D1083" s="411" t="s">
        <v>192</v>
      </c>
      <c r="E1083" s="413" t="s">
        <v>193</v>
      </c>
      <c r="F1083" s="411">
        <v>10721300</v>
      </c>
      <c r="G1083" s="416" t="s">
        <v>169</v>
      </c>
      <c r="H1083" s="419">
        <v>99098.790000000008</v>
      </c>
      <c r="I1083" s="422"/>
      <c r="J1083" s="425">
        <v>188901</v>
      </c>
      <c r="K1083" s="538">
        <f t="shared" si="24"/>
        <v>287999.79000000004</v>
      </c>
      <c r="L1083" s="395"/>
    </row>
    <row r="1084" spans="1:12" hidden="1" x14ac:dyDescent="0.35">
      <c r="A1084" s="23">
        <v>22020803</v>
      </c>
      <c r="B1084" s="437" t="s">
        <v>2891</v>
      </c>
      <c r="C1084" s="23">
        <v>70133</v>
      </c>
      <c r="D1084" s="24">
        <v>0</v>
      </c>
      <c r="E1084" s="25">
        <v>2101</v>
      </c>
      <c r="F1084" s="23">
        <v>10721300</v>
      </c>
      <c r="G1084" s="26" t="s">
        <v>169</v>
      </c>
      <c r="H1084" s="27">
        <v>5229000</v>
      </c>
      <c r="I1084" s="215">
        <v>1560000</v>
      </c>
      <c r="J1084" s="27">
        <v>-429000</v>
      </c>
      <c r="K1084" s="27">
        <f t="shared" si="24"/>
        <v>4800000</v>
      </c>
      <c r="L1084" s="200"/>
    </row>
    <row r="1085" spans="1:12" hidden="1" x14ac:dyDescent="0.35">
      <c r="A1085" s="23">
        <v>22020803</v>
      </c>
      <c r="B1085" s="437" t="s">
        <v>2891</v>
      </c>
      <c r="C1085" s="23">
        <v>70131</v>
      </c>
      <c r="D1085" s="24">
        <v>0</v>
      </c>
      <c r="E1085" s="25">
        <v>2101</v>
      </c>
      <c r="F1085" s="23">
        <v>10721300</v>
      </c>
      <c r="G1085" s="26" t="s">
        <v>169</v>
      </c>
      <c r="H1085" s="27">
        <v>1600000</v>
      </c>
      <c r="I1085" s="215">
        <v>500000</v>
      </c>
      <c r="J1085" s="27">
        <v>500000</v>
      </c>
      <c r="K1085" s="27">
        <f>H1085+J1085</f>
        <v>2100000</v>
      </c>
      <c r="L1085" s="199"/>
    </row>
    <row r="1086" spans="1:12" hidden="1" x14ac:dyDescent="0.35">
      <c r="A1086" s="23">
        <v>22020803</v>
      </c>
      <c r="B1086" s="437" t="s">
        <v>2891</v>
      </c>
      <c r="C1086" s="23">
        <v>70131</v>
      </c>
      <c r="D1086" s="24">
        <v>0</v>
      </c>
      <c r="E1086" s="25">
        <v>2101</v>
      </c>
      <c r="F1086" s="23">
        <v>10721300</v>
      </c>
      <c r="G1086" s="26" t="s">
        <v>169</v>
      </c>
      <c r="H1086" s="67">
        <v>15842400</v>
      </c>
      <c r="I1086" s="224"/>
      <c r="J1086" s="271">
        <v>-5000000</v>
      </c>
      <c r="K1086" s="67">
        <f>SUM(H1086,J1086)</f>
        <v>10842400</v>
      </c>
      <c r="L1086" s="199"/>
    </row>
    <row r="1087" spans="1:12" hidden="1" x14ac:dyDescent="0.35">
      <c r="A1087" s="23">
        <v>22020803</v>
      </c>
      <c r="B1087" s="437" t="s">
        <v>2891</v>
      </c>
      <c r="C1087" s="23">
        <v>70133</v>
      </c>
      <c r="D1087" s="24">
        <v>0</v>
      </c>
      <c r="E1087" s="25">
        <v>2101</v>
      </c>
      <c r="F1087" s="23">
        <v>10721300</v>
      </c>
      <c r="G1087" s="26" t="s">
        <v>169</v>
      </c>
      <c r="H1087" s="27">
        <v>1000000</v>
      </c>
      <c r="I1087" s="215">
        <v>200000</v>
      </c>
      <c r="J1087" s="27">
        <v>500000</v>
      </c>
      <c r="K1087" s="27">
        <f>SUM(H1087,J1087)</f>
        <v>1500000</v>
      </c>
      <c r="L1087" s="199"/>
    </row>
    <row r="1088" spans="1:12" hidden="1" x14ac:dyDescent="0.35">
      <c r="A1088" s="23">
        <v>22020803</v>
      </c>
      <c r="B1088" s="437" t="s">
        <v>2891</v>
      </c>
      <c r="C1088" s="23">
        <v>70133</v>
      </c>
      <c r="D1088" s="24">
        <v>0</v>
      </c>
      <c r="E1088" s="25">
        <v>2101</v>
      </c>
      <c r="F1088" s="23">
        <v>10721300</v>
      </c>
      <c r="G1088" s="26" t="s">
        <v>169</v>
      </c>
      <c r="H1088" s="27">
        <v>105000</v>
      </c>
      <c r="I1088" s="215">
        <v>60000</v>
      </c>
      <c r="J1088" s="27">
        <v>100000</v>
      </c>
      <c r="K1088" s="27">
        <f>SUM(H1088,J1088)</f>
        <v>205000</v>
      </c>
      <c r="L1088" s="199"/>
    </row>
    <row r="1089" spans="1:12" hidden="1" x14ac:dyDescent="0.35">
      <c r="A1089" s="23">
        <v>22020803</v>
      </c>
      <c r="B1089" s="437" t="s">
        <v>2891</v>
      </c>
      <c r="C1089" s="23">
        <v>70133</v>
      </c>
      <c r="D1089" s="24">
        <v>0</v>
      </c>
      <c r="E1089" s="25">
        <v>2101</v>
      </c>
      <c r="F1089" s="23">
        <v>10721300</v>
      </c>
      <c r="G1089" s="26" t="s">
        <v>169</v>
      </c>
      <c r="H1089" s="67">
        <v>90720000</v>
      </c>
      <c r="I1089" s="224">
        <v>32400000</v>
      </c>
      <c r="J1089" s="67">
        <v>38880000</v>
      </c>
      <c r="K1089" s="67">
        <f>SUM(H1089,J1089)</f>
        <v>129600000</v>
      </c>
      <c r="L1089" s="199"/>
    </row>
    <row r="1090" spans="1:12" hidden="1" x14ac:dyDescent="0.35">
      <c r="A1090" s="23">
        <v>22020803</v>
      </c>
      <c r="B1090" s="437" t="s">
        <v>2891</v>
      </c>
      <c r="C1090" s="23">
        <v>70740</v>
      </c>
      <c r="D1090" s="24">
        <v>0</v>
      </c>
      <c r="E1090" s="25">
        <v>2101</v>
      </c>
      <c r="F1090" s="23">
        <v>10721300</v>
      </c>
      <c r="G1090" s="26" t="s">
        <v>169</v>
      </c>
      <c r="H1090" s="27">
        <v>15120</v>
      </c>
      <c r="I1090" s="215">
        <v>11000</v>
      </c>
      <c r="J1090" s="27"/>
      <c r="K1090" s="27">
        <f>SUM(H1090,J1090)</f>
        <v>15120</v>
      </c>
      <c r="L1090" s="200"/>
    </row>
    <row r="1091" spans="1:12" hidden="1" x14ac:dyDescent="0.35">
      <c r="A1091" s="23">
        <v>22020803</v>
      </c>
      <c r="B1091" s="437" t="s">
        <v>2891</v>
      </c>
      <c r="C1091" s="23">
        <v>70131</v>
      </c>
      <c r="D1091" s="24">
        <v>0</v>
      </c>
      <c r="E1091" s="25">
        <v>2101</v>
      </c>
      <c r="F1091" s="23">
        <v>10721300</v>
      </c>
      <c r="G1091" s="28" t="s">
        <v>169</v>
      </c>
      <c r="H1091" s="29">
        <v>1575000</v>
      </c>
      <c r="I1091" s="217">
        <v>1120000</v>
      </c>
      <c r="J1091" s="29">
        <v>220000</v>
      </c>
      <c r="K1091" s="29">
        <f>H1091+J1091</f>
        <v>1795000</v>
      </c>
      <c r="L1091" s="199"/>
    </row>
    <row r="1092" spans="1:12" hidden="1" x14ac:dyDescent="0.35">
      <c r="A1092" s="34">
        <v>22020803</v>
      </c>
      <c r="B1092" s="437" t="s">
        <v>2891</v>
      </c>
      <c r="C1092" s="34">
        <v>70131</v>
      </c>
      <c r="D1092" s="35">
        <v>0</v>
      </c>
      <c r="E1092" s="36">
        <v>2101</v>
      </c>
      <c r="F1092" s="34">
        <v>10721300</v>
      </c>
      <c r="G1092" s="37" t="s">
        <v>169</v>
      </c>
      <c r="H1092" s="70">
        <v>1386000</v>
      </c>
      <c r="I1092" s="223">
        <v>1188800</v>
      </c>
      <c r="J1092" s="70">
        <v>214000</v>
      </c>
      <c r="K1092" s="70">
        <f t="shared" ref="K1092:K1097" si="25">SUM(H1092,J1092)</f>
        <v>1600000</v>
      </c>
      <c r="L1092" s="198"/>
    </row>
    <row r="1093" spans="1:12" hidden="1" x14ac:dyDescent="0.35">
      <c r="A1093" s="23">
        <v>22020803</v>
      </c>
      <c r="B1093" s="437" t="s">
        <v>2891</v>
      </c>
      <c r="C1093" s="23">
        <v>70133</v>
      </c>
      <c r="D1093" s="24">
        <v>0</v>
      </c>
      <c r="E1093" s="25">
        <v>2101</v>
      </c>
      <c r="F1093" s="23">
        <v>10721300</v>
      </c>
      <c r="G1093" s="26" t="s">
        <v>169</v>
      </c>
      <c r="H1093" s="27">
        <v>500000</v>
      </c>
      <c r="I1093" s="215"/>
      <c r="J1093" s="27"/>
      <c r="K1093" s="27">
        <f t="shared" si="25"/>
        <v>500000</v>
      </c>
      <c r="L1093" s="199"/>
    </row>
    <row r="1094" spans="1:12" hidden="1" x14ac:dyDescent="0.35">
      <c r="A1094" s="23">
        <v>22020803</v>
      </c>
      <c r="B1094" s="437" t="s">
        <v>2891</v>
      </c>
      <c r="C1094" s="23">
        <v>70133</v>
      </c>
      <c r="D1094" s="24">
        <v>0</v>
      </c>
      <c r="E1094" s="25">
        <v>2101</v>
      </c>
      <c r="F1094" s="23">
        <v>10721300</v>
      </c>
      <c r="G1094" s="26" t="s">
        <v>169</v>
      </c>
      <c r="H1094" s="27">
        <v>129780</v>
      </c>
      <c r="I1094" s="215">
        <v>110800</v>
      </c>
      <c r="J1094" s="27">
        <v>370220</v>
      </c>
      <c r="K1094" s="27">
        <f t="shared" si="25"/>
        <v>500000</v>
      </c>
      <c r="L1094" s="199"/>
    </row>
    <row r="1095" spans="1:12" hidden="1" x14ac:dyDescent="0.35">
      <c r="A1095" s="23">
        <v>22020803</v>
      </c>
      <c r="B1095" s="437" t="s">
        <v>2891</v>
      </c>
      <c r="C1095" s="23">
        <v>70133</v>
      </c>
      <c r="D1095" s="24">
        <v>0</v>
      </c>
      <c r="E1095" s="25">
        <v>2101</v>
      </c>
      <c r="F1095" s="23">
        <v>10721300</v>
      </c>
      <c r="G1095" s="26" t="s">
        <v>169</v>
      </c>
      <c r="H1095" s="27">
        <v>1046850</v>
      </c>
      <c r="I1095" s="215">
        <v>875000</v>
      </c>
      <c r="J1095" s="27">
        <v>1200000</v>
      </c>
      <c r="K1095" s="27">
        <f t="shared" si="25"/>
        <v>2246850</v>
      </c>
      <c r="L1095" s="199"/>
    </row>
    <row r="1096" spans="1:12" hidden="1" x14ac:dyDescent="0.35">
      <c r="A1096" s="23">
        <v>22020802</v>
      </c>
      <c r="B1096" s="437" t="s">
        <v>2891</v>
      </c>
      <c r="C1096" s="23">
        <v>70131</v>
      </c>
      <c r="D1096" s="24">
        <v>0</v>
      </c>
      <c r="E1096" s="25">
        <v>2101</v>
      </c>
      <c r="F1096" s="23">
        <v>10720500</v>
      </c>
      <c r="G1096" s="26" t="s">
        <v>188</v>
      </c>
      <c r="H1096" s="67">
        <v>96306</v>
      </c>
      <c r="I1096" s="224">
        <v>0</v>
      </c>
      <c r="J1096" s="67">
        <v>153694</v>
      </c>
      <c r="K1096" s="67">
        <f t="shared" si="25"/>
        <v>250000</v>
      </c>
      <c r="L1096" s="199"/>
    </row>
    <row r="1097" spans="1:12" hidden="1" x14ac:dyDescent="0.35">
      <c r="A1097" s="411">
        <v>22020802</v>
      </c>
      <c r="B1097" s="437" t="s">
        <v>2891</v>
      </c>
      <c r="C1097" s="411">
        <v>70131</v>
      </c>
      <c r="D1097" s="411" t="s">
        <v>192</v>
      </c>
      <c r="E1097" s="413" t="s">
        <v>193</v>
      </c>
      <c r="F1097" s="411">
        <v>10721300</v>
      </c>
      <c r="G1097" s="416" t="s">
        <v>188</v>
      </c>
      <c r="H1097" s="419">
        <v>27765.737999999998</v>
      </c>
      <c r="I1097" s="422"/>
      <c r="J1097" s="425"/>
      <c r="K1097" s="538">
        <f t="shared" si="25"/>
        <v>27765.737999999998</v>
      </c>
      <c r="L1097" s="395"/>
    </row>
    <row r="1098" spans="1:12" hidden="1" x14ac:dyDescent="0.35">
      <c r="A1098" s="23">
        <v>22020802</v>
      </c>
      <c r="B1098" s="437" t="s">
        <v>2891</v>
      </c>
      <c r="C1098" s="23">
        <v>70131</v>
      </c>
      <c r="D1098" s="24">
        <v>0</v>
      </c>
      <c r="E1098" s="25">
        <v>2101</v>
      </c>
      <c r="F1098" s="23">
        <v>10721300</v>
      </c>
      <c r="G1098" s="26" t="s">
        <v>188</v>
      </c>
      <c r="H1098" s="27">
        <v>2400000</v>
      </c>
      <c r="I1098" s="215"/>
      <c r="J1098" s="41"/>
      <c r="K1098" s="27">
        <f>H1098+J1098</f>
        <v>2400000</v>
      </c>
      <c r="L1098" s="199"/>
    </row>
    <row r="1099" spans="1:12" hidden="1" x14ac:dyDescent="0.35">
      <c r="A1099" s="23">
        <v>22020802</v>
      </c>
      <c r="B1099" s="437" t="s">
        <v>2891</v>
      </c>
      <c r="C1099" s="23">
        <v>70131</v>
      </c>
      <c r="D1099" s="24">
        <v>0</v>
      </c>
      <c r="E1099" s="25">
        <v>2101</v>
      </c>
      <c r="F1099" s="23">
        <v>10721300</v>
      </c>
      <c r="G1099" s="26" t="s">
        <v>188</v>
      </c>
      <c r="H1099" s="67">
        <v>2100000</v>
      </c>
      <c r="I1099" s="224"/>
      <c r="J1099" s="67"/>
      <c r="K1099" s="67">
        <f t="shared" ref="K1099:K1106" si="26">SUM(H1099,J1099)</f>
        <v>2100000</v>
      </c>
      <c r="L1099" s="199"/>
    </row>
    <row r="1100" spans="1:12" hidden="1" x14ac:dyDescent="0.35">
      <c r="A1100" s="23">
        <v>22020802</v>
      </c>
      <c r="B1100" s="437" t="s">
        <v>2891</v>
      </c>
      <c r="C1100" s="23">
        <v>70133</v>
      </c>
      <c r="D1100" s="24">
        <v>0</v>
      </c>
      <c r="E1100" s="25">
        <v>2101</v>
      </c>
      <c r="F1100" s="23">
        <v>10721300</v>
      </c>
      <c r="G1100" s="26" t="s">
        <v>188</v>
      </c>
      <c r="H1100" s="27">
        <v>101640</v>
      </c>
      <c r="I1100" s="215"/>
      <c r="J1100" s="41"/>
      <c r="K1100" s="27">
        <f t="shared" si="26"/>
        <v>101640</v>
      </c>
      <c r="L1100" s="199"/>
    </row>
    <row r="1101" spans="1:12" hidden="1" x14ac:dyDescent="0.35">
      <c r="A1101" s="23">
        <v>22020802</v>
      </c>
      <c r="B1101" s="437" t="s">
        <v>2891</v>
      </c>
      <c r="C1101" s="23">
        <v>70740</v>
      </c>
      <c r="D1101" s="24">
        <v>0</v>
      </c>
      <c r="E1101" s="25">
        <v>2101</v>
      </c>
      <c r="F1101" s="23">
        <v>10721300</v>
      </c>
      <c r="G1101" s="26" t="s">
        <v>188</v>
      </c>
      <c r="H1101" s="27">
        <v>56805</v>
      </c>
      <c r="I1101" s="215"/>
      <c r="J1101" s="27"/>
      <c r="K1101" s="27">
        <f t="shared" si="26"/>
        <v>56805</v>
      </c>
      <c r="L1101" s="200"/>
    </row>
    <row r="1102" spans="1:12" hidden="1" x14ac:dyDescent="0.35">
      <c r="A1102" s="23">
        <v>22020802</v>
      </c>
      <c r="B1102" s="437" t="s">
        <v>2891</v>
      </c>
      <c r="C1102" s="23">
        <v>70133</v>
      </c>
      <c r="D1102" s="24">
        <v>0</v>
      </c>
      <c r="E1102" s="25">
        <v>2101</v>
      </c>
      <c r="F1102" s="23">
        <v>10721300</v>
      </c>
      <c r="G1102" s="26" t="s">
        <v>188</v>
      </c>
      <c r="H1102" s="27">
        <v>1000000</v>
      </c>
      <c r="I1102" s="215">
        <v>395000</v>
      </c>
      <c r="J1102" s="27"/>
      <c r="K1102" s="27">
        <f t="shared" si="26"/>
        <v>1000000</v>
      </c>
      <c r="L1102" s="199"/>
    </row>
    <row r="1103" spans="1:12" hidden="1" x14ac:dyDescent="0.35">
      <c r="A1103" s="23">
        <v>22020801</v>
      </c>
      <c r="B1103" s="437" t="s">
        <v>2891</v>
      </c>
      <c r="C1103" s="23">
        <v>70131</v>
      </c>
      <c r="D1103" s="24">
        <v>0</v>
      </c>
      <c r="E1103" s="25">
        <v>2101</v>
      </c>
      <c r="F1103" s="23">
        <v>10720500</v>
      </c>
      <c r="G1103" s="26" t="s">
        <v>168</v>
      </c>
      <c r="H1103" s="67">
        <v>5202960</v>
      </c>
      <c r="I1103" s="224">
        <v>2921600</v>
      </c>
      <c r="J1103" s="67">
        <v>3000000</v>
      </c>
      <c r="K1103" s="67">
        <f t="shared" si="26"/>
        <v>8202960</v>
      </c>
      <c r="L1103" s="199"/>
    </row>
    <row r="1104" spans="1:12" hidden="1" x14ac:dyDescent="0.35">
      <c r="A1104" s="23">
        <v>22020801</v>
      </c>
      <c r="B1104" s="437" t="s">
        <v>2891</v>
      </c>
      <c r="C1104" s="23">
        <v>70133</v>
      </c>
      <c r="D1104" s="24" t="s">
        <v>192</v>
      </c>
      <c r="E1104" s="85" t="s">
        <v>2619</v>
      </c>
      <c r="F1104" s="23">
        <v>10721300</v>
      </c>
      <c r="G1104" s="26" t="s">
        <v>168</v>
      </c>
      <c r="H1104" s="27">
        <v>1347204.0821399998</v>
      </c>
      <c r="I1104" s="215"/>
      <c r="J1104" s="27">
        <v>1200000</v>
      </c>
      <c r="K1104" s="27">
        <f t="shared" si="26"/>
        <v>2547204.0821399996</v>
      </c>
      <c r="L1104" s="199"/>
    </row>
    <row r="1105" spans="1:12" hidden="1" x14ac:dyDescent="0.35">
      <c r="A1105" s="411">
        <v>22020801</v>
      </c>
      <c r="B1105" s="437" t="s">
        <v>2891</v>
      </c>
      <c r="C1105" s="411">
        <v>70131</v>
      </c>
      <c r="D1105" s="411" t="s">
        <v>192</v>
      </c>
      <c r="E1105" s="413" t="s">
        <v>193</v>
      </c>
      <c r="F1105" s="411">
        <v>10721300</v>
      </c>
      <c r="G1105" s="416" t="s">
        <v>168</v>
      </c>
      <c r="H1105" s="419">
        <v>955927.13286000001</v>
      </c>
      <c r="I1105" s="422"/>
      <c r="J1105" s="425">
        <v>874673</v>
      </c>
      <c r="K1105" s="538">
        <f t="shared" si="26"/>
        <v>1830600.13286</v>
      </c>
      <c r="L1105" s="395"/>
    </row>
    <row r="1106" spans="1:12" hidden="1" x14ac:dyDescent="0.35">
      <c r="A1106" s="23">
        <v>22020801</v>
      </c>
      <c r="B1106" s="437" t="s">
        <v>2891</v>
      </c>
      <c r="C1106" s="23">
        <v>70133</v>
      </c>
      <c r="D1106" s="24">
        <v>0</v>
      </c>
      <c r="E1106" s="25">
        <v>2101</v>
      </c>
      <c r="F1106" s="23">
        <v>10721300</v>
      </c>
      <c r="G1106" s="26" t="s">
        <v>168</v>
      </c>
      <c r="H1106" s="27">
        <v>395430</v>
      </c>
      <c r="I1106" s="215">
        <v>293000</v>
      </c>
      <c r="J1106" s="27">
        <v>429000</v>
      </c>
      <c r="K1106" s="27">
        <f t="shared" si="26"/>
        <v>824430</v>
      </c>
      <c r="L1106" s="200"/>
    </row>
    <row r="1107" spans="1:12" hidden="1" x14ac:dyDescent="0.35">
      <c r="A1107" s="23">
        <v>22020801</v>
      </c>
      <c r="B1107" s="437" t="s">
        <v>2891</v>
      </c>
      <c r="C1107" s="23">
        <v>70131</v>
      </c>
      <c r="D1107" s="24">
        <v>0</v>
      </c>
      <c r="E1107" s="25">
        <v>2101</v>
      </c>
      <c r="F1107" s="23">
        <v>10721300</v>
      </c>
      <c r="G1107" s="26" t="s">
        <v>168</v>
      </c>
      <c r="H1107" s="27">
        <v>2000000</v>
      </c>
      <c r="I1107" s="215">
        <v>435000</v>
      </c>
      <c r="J1107" s="27">
        <v>435000</v>
      </c>
      <c r="K1107" s="27">
        <f>H1107+J1107</f>
        <v>2435000</v>
      </c>
      <c r="L1107" s="199"/>
    </row>
    <row r="1108" spans="1:12" hidden="1" x14ac:dyDescent="0.35">
      <c r="A1108" s="23">
        <v>22020801</v>
      </c>
      <c r="B1108" s="437" t="s">
        <v>2891</v>
      </c>
      <c r="C1108" s="23">
        <v>70131</v>
      </c>
      <c r="D1108" s="24">
        <v>0</v>
      </c>
      <c r="E1108" s="25">
        <v>2101</v>
      </c>
      <c r="F1108" s="23">
        <v>10721300</v>
      </c>
      <c r="G1108" s="26" t="s">
        <v>168</v>
      </c>
      <c r="H1108" s="67">
        <v>21910736</v>
      </c>
      <c r="I1108" s="224"/>
      <c r="J1108" s="67"/>
      <c r="K1108" s="67">
        <f>SUM(H1108,J1108)</f>
        <v>21910736</v>
      </c>
      <c r="L1108" s="199"/>
    </row>
    <row r="1109" spans="1:12" hidden="1" x14ac:dyDescent="0.35">
      <c r="A1109" s="23">
        <v>22020801</v>
      </c>
      <c r="B1109" s="437" t="s">
        <v>2891</v>
      </c>
      <c r="C1109" s="23">
        <v>70133</v>
      </c>
      <c r="D1109" s="24">
        <v>0</v>
      </c>
      <c r="E1109" s="25">
        <v>2101</v>
      </c>
      <c r="F1109" s="23">
        <v>10721300</v>
      </c>
      <c r="G1109" s="26" t="s">
        <v>168</v>
      </c>
      <c r="H1109" s="27">
        <v>1500000</v>
      </c>
      <c r="I1109" s="215">
        <v>395400</v>
      </c>
      <c r="J1109" s="27">
        <v>500000</v>
      </c>
      <c r="K1109" s="27">
        <f>SUM(H1109,J1109)</f>
        <v>2000000</v>
      </c>
      <c r="L1109" s="199"/>
    </row>
    <row r="1110" spans="1:12" hidden="1" x14ac:dyDescent="0.35">
      <c r="A1110" s="23">
        <v>22020801</v>
      </c>
      <c r="B1110" s="437" t="s">
        <v>2891</v>
      </c>
      <c r="C1110" s="23">
        <v>70133</v>
      </c>
      <c r="D1110" s="24">
        <v>0</v>
      </c>
      <c r="E1110" s="25">
        <v>2101</v>
      </c>
      <c r="F1110" s="23">
        <v>10721300</v>
      </c>
      <c r="G1110" s="26" t="s">
        <v>168</v>
      </c>
      <c r="H1110" s="27">
        <v>220500</v>
      </c>
      <c r="I1110" s="215">
        <v>145000</v>
      </c>
      <c r="J1110" s="27">
        <v>500000</v>
      </c>
      <c r="K1110" s="27">
        <f>SUM(H1110,J1110)</f>
        <v>720500</v>
      </c>
      <c r="L1110" s="199"/>
    </row>
    <row r="1111" spans="1:12" hidden="1" x14ac:dyDescent="0.35">
      <c r="A1111" s="23">
        <v>22020801</v>
      </c>
      <c r="B1111" s="437" t="s">
        <v>2891</v>
      </c>
      <c r="C1111" s="23">
        <v>70133</v>
      </c>
      <c r="D1111" s="24">
        <v>0</v>
      </c>
      <c r="E1111" s="25">
        <v>2101</v>
      </c>
      <c r="F1111" s="23">
        <v>10721300</v>
      </c>
      <c r="G1111" s="26" t="s">
        <v>168</v>
      </c>
      <c r="H1111" s="67">
        <v>189000</v>
      </c>
      <c r="I1111" s="224">
        <v>471300</v>
      </c>
      <c r="J1111" s="67">
        <v>3000000</v>
      </c>
      <c r="K1111" s="67">
        <f>SUM(H1111,J1111)</f>
        <v>3189000</v>
      </c>
      <c r="L1111" s="199"/>
    </row>
    <row r="1112" spans="1:12" hidden="1" x14ac:dyDescent="0.35">
      <c r="A1112" s="23">
        <v>22020801</v>
      </c>
      <c r="B1112" s="437" t="s">
        <v>2891</v>
      </c>
      <c r="C1112" s="23">
        <v>70740</v>
      </c>
      <c r="D1112" s="24">
        <v>0</v>
      </c>
      <c r="E1112" s="25">
        <v>2101</v>
      </c>
      <c r="F1112" s="23">
        <v>10721300</v>
      </c>
      <c r="G1112" s="28" t="s">
        <v>168</v>
      </c>
      <c r="H1112" s="29">
        <v>8428188.3000000007</v>
      </c>
      <c r="I1112" s="217">
        <v>2216720</v>
      </c>
      <c r="J1112" s="29">
        <v>7000000</v>
      </c>
      <c r="K1112" s="27">
        <f>SUM(H1112,J1112)</f>
        <v>15428188.300000001</v>
      </c>
      <c r="L1112" s="200"/>
    </row>
    <row r="1113" spans="1:12" hidden="1" x14ac:dyDescent="0.35">
      <c r="A1113" s="23">
        <v>22020801</v>
      </c>
      <c r="B1113" s="437" t="s">
        <v>2891</v>
      </c>
      <c r="C1113" s="23">
        <v>70131</v>
      </c>
      <c r="D1113" s="24">
        <v>0</v>
      </c>
      <c r="E1113" s="25">
        <v>2101</v>
      </c>
      <c r="F1113" s="23">
        <v>10721300</v>
      </c>
      <c r="G1113" s="28" t="s">
        <v>168</v>
      </c>
      <c r="H1113" s="29">
        <v>1114050</v>
      </c>
      <c r="I1113" s="217">
        <v>980090</v>
      </c>
      <c r="J1113" s="29">
        <v>300000</v>
      </c>
      <c r="K1113" s="27">
        <f>H1113+J1113</f>
        <v>1414050</v>
      </c>
      <c r="L1113" s="199"/>
    </row>
    <row r="1114" spans="1:12" hidden="1" x14ac:dyDescent="0.35">
      <c r="A1114" s="60">
        <v>22020801</v>
      </c>
      <c r="B1114" s="437" t="s">
        <v>2891</v>
      </c>
      <c r="C1114" s="60">
        <v>70131</v>
      </c>
      <c r="D1114" s="61">
        <v>0</v>
      </c>
      <c r="E1114" s="62">
        <v>2101</v>
      </c>
      <c r="F1114" s="60">
        <v>10721300</v>
      </c>
      <c r="G1114" s="28" t="s">
        <v>168</v>
      </c>
      <c r="H1114" s="71">
        <v>1904385</v>
      </c>
      <c r="I1114" s="225">
        <v>1585730</v>
      </c>
      <c r="J1114" s="71">
        <v>595615</v>
      </c>
      <c r="K1114" s="67">
        <f t="shared" ref="K1114:K1123" si="27">SUM(H1114,J1114)</f>
        <v>2500000</v>
      </c>
      <c r="L1114" s="205"/>
    </row>
    <row r="1115" spans="1:12" hidden="1" x14ac:dyDescent="0.35">
      <c r="A1115" s="6">
        <v>22020801</v>
      </c>
      <c r="B1115" s="437" t="s">
        <v>2891</v>
      </c>
      <c r="C1115" s="6">
        <v>70133</v>
      </c>
      <c r="D1115" s="7">
        <v>0</v>
      </c>
      <c r="E1115" s="8">
        <v>2101</v>
      </c>
      <c r="F1115" s="6">
        <v>10721300</v>
      </c>
      <c r="G1115" s="9" t="s">
        <v>168</v>
      </c>
      <c r="H1115" s="64">
        <v>0</v>
      </c>
      <c r="I1115" s="261"/>
      <c r="J1115" s="216">
        <v>1000000</v>
      </c>
      <c r="K1115" s="64">
        <f t="shared" si="27"/>
        <v>1000000</v>
      </c>
      <c r="L1115" s="199"/>
    </row>
    <row r="1116" spans="1:12" hidden="1" x14ac:dyDescent="0.35">
      <c r="A1116" s="6">
        <v>22020801</v>
      </c>
      <c r="B1116" s="437" t="s">
        <v>2891</v>
      </c>
      <c r="C1116" s="6">
        <v>70133</v>
      </c>
      <c r="D1116" s="7">
        <v>0</v>
      </c>
      <c r="E1116" s="8">
        <v>2101</v>
      </c>
      <c r="F1116" s="6">
        <v>10721300</v>
      </c>
      <c r="G1116" s="9" t="s">
        <v>168</v>
      </c>
      <c r="H1116" s="64">
        <v>477750</v>
      </c>
      <c r="I1116" s="261">
        <v>291500</v>
      </c>
      <c r="J1116" s="64">
        <v>272250</v>
      </c>
      <c r="K1116" s="64">
        <f t="shared" si="27"/>
        <v>750000</v>
      </c>
      <c r="L1116" s="199"/>
    </row>
    <row r="1117" spans="1:12" hidden="1" x14ac:dyDescent="0.35">
      <c r="A1117" s="6">
        <v>22020801</v>
      </c>
      <c r="B1117" s="437" t="s">
        <v>2891</v>
      </c>
      <c r="C1117" s="6">
        <v>70133</v>
      </c>
      <c r="D1117" s="7">
        <v>0</v>
      </c>
      <c r="E1117" s="8">
        <v>2101</v>
      </c>
      <c r="F1117" s="6">
        <v>10721300</v>
      </c>
      <c r="G1117" s="12" t="s">
        <v>168</v>
      </c>
      <c r="H1117" s="65">
        <v>378000</v>
      </c>
      <c r="I1117" s="222">
        <v>240000</v>
      </c>
      <c r="J1117" s="65">
        <v>500000</v>
      </c>
      <c r="K1117" s="64">
        <f t="shared" si="27"/>
        <v>878000</v>
      </c>
      <c r="L1117" s="199"/>
    </row>
    <row r="1118" spans="1:12" hidden="1" x14ac:dyDescent="0.35">
      <c r="A1118" s="34">
        <v>22020801</v>
      </c>
      <c r="B1118" s="437" t="s">
        <v>2891</v>
      </c>
      <c r="C1118" s="34">
        <v>70131</v>
      </c>
      <c r="D1118" s="35">
        <v>0</v>
      </c>
      <c r="E1118" s="36">
        <v>2101</v>
      </c>
      <c r="F1118" s="34">
        <v>10721300</v>
      </c>
      <c r="G1118" s="37" t="s">
        <v>168</v>
      </c>
      <c r="H1118" s="139">
        <v>500000</v>
      </c>
      <c r="I1118" s="268">
        <v>11800</v>
      </c>
      <c r="J1118" s="141"/>
      <c r="K1118" s="139">
        <f t="shared" si="27"/>
        <v>500000</v>
      </c>
      <c r="L1118" s="198"/>
    </row>
    <row r="1119" spans="1:12" hidden="1" x14ac:dyDescent="0.35">
      <c r="A1119" s="23">
        <v>22020709</v>
      </c>
      <c r="B1119" s="437" t="s">
        <v>2891</v>
      </c>
      <c r="C1119" s="23">
        <v>70133</v>
      </c>
      <c r="D1119" s="24">
        <v>0</v>
      </c>
      <c r="E1119" s="25">
        <v>2101</v>
      </c>
      <c r="F1119" s="23">
        <v>10721300</v>
      </c>
      <c r="G1119" s="26" t="s">
        <v>230</v>
      </c>
      <c r="H1119" s="27">
        <v>500000</v>
      </c>
      <c r="I1119" s="215">
        <v>9000</v>
      </c>
      <c r="J1119" s="39"/>
      <c r="K1119" s="38">
        <f t="shared" si="27"/>
        <v>500000</v>
      </c>
      <c r="L1119" s="200"/>
    </row>
    <row r="1120" spans="1:12" hidden="1" x14ac:dyDescent="0.35">
      <c r="A1120" s="23">
        <v>22020709</v>
      </c>
      <c r="B1120" s="437" t="s">
        <v>2891</v>
      </c>
      <c r="C1120" s="23">
        <v>70133</v>
      </c>
      <c r="D1120" s="24">
        <v>0</v>
      </c>
      <c r="E1120" s="25">
        <v>2101</v>
      </c>
      <c r="F1120" s="23">
        <v>10721300</v>
      </c>
      <c r="G1120" s="26" t="s">
        <v>230</v>
      </c>
      <c r="H1120" s="68">
        <v>89019000</v>
      </c>
      <c r="I1120" s="226"/>
      <c r="J1120" s="67">
        <v>-57950000</v>
      </c>
      <c r="K1120" s="67">
        <f t="shared" si="27"/>
        <v>31069000</v>
      </c>
      <c r="L1120" s="199"/>
    </row>
    <row r="1121" spans="1:12" hidden="1" x14ac:dyDescent="0.35">
      <c r="A1121" s="23">
        <v>22020708</v>
      </c>
      <c r="B1121" s="437" t="s">
        <v>2891</v>
      </c>
      <c r="C1121" s="23">
        <v>70133</v>
      </c>
      <c r="D1121" s="24">
        <v>0</v>
      </c>
      <c r="E1121" s="25">
        <v>2101</v>
      </c>
      <c r="F1121" s="23">
        <v>10721300</v>
      </c>
      <c r="G1121" s="26" t="s">
        <v>200</v>
      </c>
      <c r="H1121" s="27">
        <v>1626240</v>
      </c>
      <c r="I1121" s="215"/>
      <c r="J1121" s="41"/>
      <c r="K1121" s="27">
        <f t="shared" si="27"/>
        <v>1626240</v>
      </c>
      <c r="L1121" s="199"/>
    </row>
    <row r="1122" spans="1:12" hidden="1" x14ac:dyDescent="0.35">
      <c r="A1122" s="23">
        <v>22020707</v>
      </c>
      <c r="B1122" s="437" t="s">
        <v>2891</v>
      </c>
      <c r="C1122" s="23">
        <v>70133</v>
      </c>
      <c r="D1122" s="24">
        <v>0</v>
      </c>
      <c r="E1122" s="25">
        <v>2101</v>
      </c>
      <c r="F1122" s="23">
        <v>10721300</v>
      </c>
      <c r="G1122" s="26" t="s">
        <v>1036</v>
      </c>
      <c r="H1122" s="27">
        <v>5000000</v>
      </c>
      <c r="I1122" s="215"/>
      <c r="J1122" s="27"/>
      <c r="K1122" s="27">
        <f t="shared" si="27"/>
        <v>5000000</v>
      </c>
      <c r="L1122" s="199"/>
    </row>
    <row r="1123" spans="1:12" hidden="1" x14ac:dyDescent="0.35">
      <c r="A1123" s="23">
        <v>22020706</v>
      </c>
      <c r="B1123" s="437" t="s">
        <v>2891</v>
      </c>
      <c r="C1123" s="23">
        <v>70133</v>
      </c>
      <c r="D1123" s="24">
        <v>0</v>
      </c>
      <c r="E1123" s="25">
        <v>2101</v>
      </c>
      <c r="F1123" s="23">
        <v>10721300</v>
      </c>
      <c r="G1123" s="26" t="s">
        <v>229</v>
      </c>
      <c r="H1123" s="27">
        <v>2400000</v>
      </c>
      <c r="I1123" s="215"/>
      <c r="J1123" s="41"/>
      <c r="K1123" s="27">
        <f t="shared" si="27"/>
        <v>2400000</v>
      </c>
      <c r="L1123" s="199"/>
    </row>
    <row r="1124" spans="1:12" hidden="1" x14ac:dyDescent="0.35">
      <c r="A1124" s="23">
        <v>22020706</v>
      </c>
      <c r="B1124" s="437" t="s">
        <v>2891</v>
      </c>
      <c r="C1124" s="23">
        <v>70131</v>
      </c>
      <c r="D1124" s="24">
        <v>0</v>
      </c>
      <c r="E1124" s="25">
        <v>2101</v>
      </c>
      <c r="F1124" s="23">
        <v>10721300</v>
      </c>
      <c r="G1124" s="26" t="s">
        <v>229</v>
      </c>
      <c r="H1124" s="27">
        <v>634200</v>
      </c>
      <c r="I1124" s="215"/>
      <c r="J1124" s="27">
        <v>250000</v>
      </c>
      <c r="K1124" s="27">
        <f>H1124+J1124</f>
        <v>884200</v>
      </c>
      <c r="L1124" s="199"/>
    </row>
    <row r="1125" spans="1:12" hidden="1" x14ac:dyDescent="0.35">
      <c r="A1125" s="23">
        <v>22020706</v>
      </c>
      <c r="B1125" s="437" t="s">
        <v>2891</v>
      </c>
      <c r="C1125" s="23">
        <v>70133</v>
      </c>
      <c r="D1125" s="24">
        <v>0</v>
      </c>
      <c r="E1125" s="25">
        <v>2101</v>
      </c>
      <c r="F1125" s="23">
        <v>10721300</v>
      </c>
      <c r="G1125" s="26" t="s">
        <v>229</v>
      </c>
      <c r="H1125" s="27">
        <v>23935800</v>
      </c>
      <c r="I1125" s="215">
        <v>0</v>
      </c>
      <c r="J1125" s="27"/>
      <c r="K1125" s="27">
        <f t="shared" ref="K1125:K1133" si="28">SUM(H1125,J1125)</f>
        <v>23935800</v>
      </c>
      <c r="L1125" s="199"/>
    </row>
    <row r="1126" spans="1:12" hidden="1" x14ac:dyDescent="0.35">
      <c r="A1126" s="23">
        <v>22020705</v>
      </c>
      <c r="B1126" s="437" t="s">
        <v>2891</v>
      </c>
      <c r="C1126" s="23">
        <v>70131</v>
      </c>
      <c r="D1126" s="24">
        <v>0</v>
      </c>
      <c r="E1126" s="25">
        <v>2101</v>
      </c>
      <c r="F1126" s="23">
        <v>10720500</v>
      </c>
      <c r="G1126" s="26" t="s">
        <v>205</v>
      </c>
      <c r="H1126" s="67">
        <v>808500</v>
      </c>
      <c r="I1126" s="224"/>
      <c r="J1126" s="67"/>
      <c r="K1126" s="67">
        <f t="shared" si="28"/>
        <v>808500</v>
      </c>
      <c r="L1126" s="199"/>
    </row>
    <row r="1127" spans="1:12" hidden="1" x14ac:dyDescent="0.35">
      <c r="A1127" s="23">
        <v>22020705</v>
      </c>
      <c r="B1127" s="437" t="s">
        <v>2891</v>
      </c>
      <c r="C1127" s="23">
        <v>70133</v>
      </c>
      <c r="D1127" s="24">
        <v>0</v>
      </c>
      <c r="E1127" s="25">
        <v>2101</v>
      </c>
      <c r="F1127" s="23">
        <v>10721300</v>
      </c>
      <c r="G1127" s="26" t="s">
        <v>205</v>
      </c>
      <c r="H1127" s="27">
        <v>500000</v>
      </c>
      <c r="I1127" s="215">
        <v>15232.5</v>
      </c>
      <c r="J1127" s="27">
        <v>1000000</v>
      </c>
      <c r="K1127" s="27">
        <f t="shared" si="28"/>
        <v>1500000</v>
      </c>
      <c r="L1127" s="199"/>
    </row>
    <row r="1128" spans="1:12" hidden="1" x14ac:dyDescent="0.35">
      <c r="A1128" s="411">
        <v>22020704</v>
      </c>
      <c r="B1128" s="437" t="s">
        <v>2891</v>
      </c>
      <c r="C1128" s="411">
        <v>70131</v>
      </c>
      <c r="D1128" s="411" t="s">
        <v>192</v>
      </c>
      <c r="E1128" s="413" t="s">
        <v>193</v>
      </c>
      <c r="F1128" s="411">
        <v>10721300</v>
      </c>
      <c r="G1128" s="416" t="s">
        <v>204</v>
      </c>
      <c r="H1128" s="419">
        <v>79675.59599999999</v>
      </c>
      <c r="I1128" s="422"/>
      <c r="J1128" s="425">
        <v>8500000</v>
      </c>
      <c r="K1128" s="538">
        <f t="shared" si="28"/>
        <v>8579675.5960000008</v>
      </c>
      <c r="L1128" s="395"/>
    </row>
    <row r="1129" spans="1:12" hidden="1" x14ac:dyDescent="0.35">
      <c r="A1129" s="23">
        <v>22020704</v>
      </c>
      <c r="B1129" s="437" t="s">
        <v>2891</v>
      </c>
      <c r="C1129" s="23">
        <v>70133</v>
      </c>
      <c r="D1129" s="24">
        <v>0</v>
      </c>
      <c r="E1129" s="25">
        <v>2101</v>
      </c>
      <c r="F1129" s="23">
        <v>10721300</v>
      </c>
      <c r="G1129" s="26" t="s">
        <v>204</v>
      </c>
      <c r="H1129" s="67" t="s">
        <v>20</v>
      </c>
      <c r="I1129" s="224"/>
      <c r="J1129" s="68"/>
      <c r="K1129" s="83">
        <f t="shared" si="28"/>
        <v>0</v>
      </c>
      <c r="L1129" s="199"/>
    </row>
    <row r="1130" spans="1:12" hidden="1" x14ac:dyDescent="0.35">
      <c r="A1130" s="23">
        <v>22020703</v>
      </c>
      <c r="B1130" s="437" t="s">
        <v>2891</v>
      </c>
      <c r="C1130" s="23">
        <v>70131</v>
      </c>
      <c r="D1130" s="24">
        <v>0</v>
      </c>
      <c r="E1130" s="25">
        <v>2101</v>
      </c>
      <c r="F1130" s="23">
        <v>10721300</v>
      </c>
      <c r="G1130" s="26" t="s">
        <v>208</v>
      </c>
      <c r="H1130" s="67"/>
      <c r="I1130" s="224"/>
      <c r="J1130" s="67">
        <v>40000000</v>
      </c>
      <c r="K1130" s="68">
        <f t="shared" si="28"/>
        <v>40000000</v>
      </c>
      <c r="L1130" s="199"/>
    </row>
    <row r="1131" spans="1:12" hidden="1" x14ac:dyDescent="0.35">
      <c r="A1131" s="23">
        <v>22020702</v>
      </c>
      <c r="B1131" s="437" t="s">
        <v>2891</v>
      </c>
      <c r="C1131" s="23">
        <v>70131</v>
      </c>
      <c r="D1131" s="24">
        <v>0</v>
      </c>
      <c r="E1131" s="25">
        <v>2101</v>
      </c>
      <c r="F1131" s="23">
        <v>10720500</v>
      </c>
      <c r="G1131" s="26" t="s">
        <v>223</v>
      </c>
      <c r="H1131" s="67"/>
      <c r="I1131" s="224"/>
      <c r="J1131" s="83">
        <v>500000</v>
      </c>
      <c r="K1131" s="83">
        <f t="shared" si="28"/>
        <v>500000</v>
      </c>
      <c r="L1131" s="199"/>
    </row>
    <row r="1132" spans="1:12" hidden="1" x14ac:dyDescent="0.35">
      <c r="A1132" s="411">
        <v>22020702</v>
      </c>
      <c r="B1132" s="437" t="s">
        <v>2891</v>
      </c>
      <c r="C1132" s="411">
        <v>70131</v>
      </c>
      <c r="D1132" s="411" t="s">
        <v>192</v>
      </c>
      <c r="E1132" s="413" t="s">
        <v>193</v>
      </c>
      <c r="F1132" s="411">
        <v>10721300</v>
      </c>
      <c r="G1132" s="416" t="s">
        <v>223</v>
      </c>
      <c r="H1132" s="419">
        <v>79675.59599999999</v>
      </c>
      <c r="I1132" s="422"/>
      <c r="J1132" s="425"/>
      <c r="K1132" s="538">
        <f t="shared" si="28"/>
        <v>79675.59599999999</v>
      </c>
      <c r="L1132" s="395"/>
    </row>
    <row r="1133" spans="1:12" hidden="1" x14ac:dyDescent="0.35">
      <c r="A1133" s="23">
        <v>22020702</v>
      </c>
      <c r="B1133" s="437" t="s">
        <v>2891</v>
      </c>
      <c r="C1133" s="23">
        <v>70133</v>
      </c>
      <c r="D1133" s="24">
        <v>0</v>
      </c>
      <c r="E1133" s="25">
        <v>2101</v>
      </c>
      <c r="F1133" s="23">
        <v>10721300</v>
      </c>
      <c r="G1133" s="26" t="s">
        <v>223</v>
      </c>
      <c r="H1133" s="27">
        <v>5000000</v>
      </c>
      <c r="I1133" s="215"/>
      <c r="J1133" s="41"/>
      <c r="K1133" s="27">
        <f t="shared" si="28"/>
        <v>5000000</v>
      </c>
      <c r="L1133" s="200"/>
    </row>
    <row r="1134" spans="1:12" ht="51" hidden="1" x14ac:dyDescent="0.35">
      <c r="A1134" s="23">
        <v>22020702</v>
      </c>
      <c r="B1134" s="437" t="s">
        <v>2891</v>
      </c>
      <c r="C1134" s="23">
        <v>70131</v>
      </c>
      <c r="D1134" s="24">
        <v>0</v>
      </c>
      <c r="E1134" s="25">
        <v>2101</v>
      </c>
      <c r="F1134" s="23">
        <v>10721300</v>
      </c>
      <c r="G1134" s="26" t="s">
        <v>288</v>
      </c>
      <c r="H1134" s="27">
        <v>111600000</v>
      </c>
      <c r="I1134" s="215"/>
      <c r="J1134" s="27">
        <v>-60000000</v>
      </c>
      <c r="K1134" s="27">
        <f>H1134+J1134</f>
        <v>51600000</v>
      </c>
      <c r="L1134" s="199"/>
    </row>
    <row r="1135" spans="1:12" hidden="1" x14ac:dyDescent="0.35">
      <c r="A1135" s="23">
        <v>22020702</v>
      </c>
      <c r="B1135" s="437" t="s">
        <v>2891</v>
      </c>
      <c r="C1135" s="23">
        <v>70131</v>
      </c>
      <c r="D1135" s="24">
        <v>0</v>
      </c>
      <c r="E1135" s="25">
        <v>2101</v>
      </c>
      <c r="F1135" s="23">
        <v>10721300</v>
      </c>
      <c r="G1135" s="26" t="s">
        <v>223</v>
      </c>
      <c r="H1135" s="67">
        <v>2604000</v>
      </c>
      <c r="I1135" s="224"/>
      <c r="J1135" s="67"/>
      <c r="K1135" s="67">
        <f t="shared" ref="K1135:K1140" si="29">SUM(H1135,J1135)</f>
        <v>2604000</v>
      </c>
      <c r="L1135" s="199"/>
    </row>
    <row r="1136" spans="1:12" hidden="1" x14ac:dyDescent="0.35">
      <c r="A1136" s="23">
        <v>22020702</v>
      </c>
      <c r="B1136" s="437" t="s">
        <v>2891</v>
      </c>
      <c r="C1136" s="23">
        <v>70133</v>
      </c>
      <c r="D1136" s="24">
        <v>0</v>
      </c>
      <c r="E1136" s="25">
        <v>2101</v>
      </c>
      <c r="F1136" s="23">
        <v>10721300</v>
      </c>
      <c r="G1136" s="26" t="s">
        <v>223</v>
      </c>
      <c r="H1136" s="27">
        <v>203280</v>
      </c>
      <c r="I1136" s="215"/>
      <c r="J1136" s="41"/>
      <c r="K1136" s="27">
        <f t="shared" si="29"/>
        <v>203280</v>
      </c>
      <c r="L1136" s="199"/>
    </row>
    <row r="1137" spans="1:12" hidden="1" x14ac:dyDescent="0.35">
      <c r="A1137" s="23">
        <v>22020702</v>
      </c>
      <c r="B1137" s="437" t="s">
        <v>2891</v>
      </c>
      <c r="C1137" s="23">
        <v>70131</v>
      </c>
      <c r="D1137" s="24">
        <v>0</v>
      </c>
      <c r="E1137" s="25">
        <v>2101</v>
      </c>
      <c r="F1137" s="23">
        <v>10721300</v>
      </c>
      <c r="G1137" s="26" t="s">
        <v>223</v>
      </c>
      <c r="H1137" s="135">
        <v>1000000</v>
      </c>
      <c r="I1137" s="269"/>
      <c r="J1137" s="136"/>
      <c r="K1137" s="135">
        <f t="shared" si="29"/>
        <v>1000000</v>
      </c>
      <c r="L1137" s="199"/>
    </row>
    <row r="1138" spans="1:12" hidden="1" x14ac:dyDescent="0.35">
      <c r="A1138" s="23">
        <v>22020701</v>
      </c>
      <c r="B1138" s="437" t="s">
        <v>2891</v>
      </c>
      <c r="C1138" s="23">
        <v>70131</v>
      </c>
      <c r="D1138" s="24">
        <v>0</v>
      </c>
      <c r="E1138" s="25">
        <v>2101</v>
      </c>
      <c r="F1138" s="23">
        <v>10720500</v>
      </c>
      <c r="G1138" s="26" t="s">
        <v>199</v>
      </c>
      <c r="H1138" s="67">
        <v>420000</v>
      </c>
      <c r="I1138" s="224">
        <v>6605400</v>
      </c>
      <c r="J1138" s="67">
        <v>11198000</v>
      </c>
      <c r="K1138" s="67">
        <f t="shared" si="29"/>
        <v>11618000</v>
      </c>
      <c r="L1138" s="199"/>
    </row>
    <row r="1139" spans="1:12" hidden="1" x14ac:dyDescent="0.35">
      <c r="A1139" s="411">
        <v>22020701</v>
      </c>
      <c r="B1139" s="437" t="s">
        <v>2891</v>
      </c>
      <c r="C1139" s="411">
        <v>70131</v>
      </c>
      <c r="D1139" s="411" t="s">
        <v>192</v>
      </c>
      <c r="E1139" s="413" t="s">
        <v>193</v>
      </c>
      <c r="F1139" s="411">
        <v>10721300</v>
      </c>
      <c r="G1139" s="416" t="s">
        <v>199</v>
      </c>
      <c r="H1139" s="419">
        <v>13279.266</v>
      </c>
      <c r="I1139" s="422"/>
      <c r="J1139" s="425"/>
      <c r="K1139" s="538">
        <f t="shared" si="29"/>
        <v>13279.266</v>
      </c>
      <c r="L1139" s="395"/>
    </row>
    <row r="1140" spans="1:12" hidden="1" x14ac:dyDescent="0.35">
      <c r="A1140" s="23">
        <v>22020701</v>
      </c>
      <c r="B1140" s="437" t="s">
        <v>2891</v>
      </c>
      <c r="C1140" s="23">
        <v>70133</v>
      </c>
      <c r="D1140" s="24">
        <v>0</v>
      </c>
      <c r="E1140" s="25">
        <v>2101</v>
      </c>
      <c r="F1140" s="23">
        <v>10721300</v>
      </c>
      <c r="G1140" s="26" t="s">
        <v>199</v>
      </c>
      <c r="H1140" s="27">
        <v>91928415.599999994</v>
      </c>
      <c r="I1140" s="215">
        <v>150000</v>
      </c>
      <c r="J1140" s="27">
        <v>0.259999990463257</v>
      </c>
      <c r="K1140" s="27">
        <f t="shared" si="29"/>
        <v>91928415.859999985</v>
      </c>
      <c r="L1140" s="200"/>
    </row>
    <row r="1141" spans="1:12" hidden="1" x14ac:dyDescent="0.35">
      <c r="A1141" s="23">
        <v>22020701</v>
      </c>
      <c r="B1141" s="437" t="s">
        <v>2891</v>
      </c>
      <c r="C1141" s="23">
        <v>70131</v>
      </c>
      <c r="D1141" s="24">
        <v>0</v>
      </c>
      <c r="E1141" s="25">
        <v>2101</v>
      </c>
      <c r="F1141" s="23">
        <v>10721300</v>
      </c>
      <c r="G1141" s="26" t="s">
        <v>199</v>
      </c>
      <c r="H1141" s="27">
        <v>4000000</v>
      </c>
      <c r="I1141" s="215"/>
      <c r="J1141" s="41"/>
      <c r="K1141" s="27">
        <f>H1141+J1141</f>
        <v>4000000</v>
      </c>
      <c r="L1141" s="199"/>
    </row>
    <row r="1142" spans="1:12" hidden="1" x14ac:dyDescent="0.35">
      <c r="A1142" s="23">
        <v>22020701</v>
      </c>
      <c r="B1142" s="437" t="s">
        <v>2891</v>
      </c>
      <c r="C1142" s="23">
        <v>70131</v>
      </c>
      <c r="D1142" s="24">
        <v>0</v>
      </c>
      <c r="E1142" s="25">
        <v>2101</v>
      </c>
      <c r="F1142" s="23">
        <v>10721300</v>
      </c>
      <c r="G1142" s="26" t="s">
        <v>199</v>
      </c>
      <c r="H1142" s="67">
        <v>494583360.60000002</v>
      </c>
      <c r="I1142" s="224"/>
      <c r="J1142" s="84">
        <v>-390000000</v>
      </c>
      <c r="K1142" s="67">
        <f t="shared" ref="K1142:K1150" si="30">SUM(H1142,J1142)</f>
        <v>104583360.60000002</v>
      </c>
      <c r="L1142" s="199"/>
    </row>
    <row r="1143" spans="1:12" hidden="1" x14ac:dyDescent="0.35">
      <c r="A1143" s="23">
        <v>22020701</v>
      </c>
      <c r="B1143" s="437" t="s">
        <v>2891</v>
      </c>
      <c r="C1143" s="23">
        <v>70133</v>
      </c>
      <c r="D1143" s="24">
        <v>0</v>
      </c>
      <c r="E1143" s="25">
        <v>2101</v>
      </c>
      <c r="F1143" s="23">
        <v>10721300</v>
      </c>
      <c r="G1143" s="26" t="s">
        <v>199</v>
      </c>
      <c r="H1143" s="27">
        <v>203280</v>
      </c>
      <c r="I1143" s="215"/>
      <c r="J1143" s="41"/>
      <c r="K1143" s="27">
        <f t="shared" si="30"/>
        <v>203280</v>
      </c>
      <c r="L1143" s="199"/>
    </row>
    <row r="1144" spans="1:12" hidden="1" x14ac:dyDescent="0.35">
      <c r="A1144" s="23">
        <v>22020701</v>
      </c>
      <c r="B1144" s="437" t="s">
        <v>2891</v>
      </c>
      <c r="C1144" s="23">
        <v>70133</v>
      </c>
      <c r="D1144" s="24">
        <v>0</v>
      </c>
      <c r="E1144" s="25">
        <v>2101</v>
      </c>
      <c r="F1144" s="23">
        <v>10721300</v>
      </c>
      <c r="G1144" s="26" t="s">
        <v>199</v>
      </c>
      <c r="H1144" s="67">
        <v>63000</v>
      </c>
      <c r="I1144" s="224">
        <v>221400</v>
      </c>
      <c r="J1144" s="67">
        <v>420000</v>
      </c>
      <c r="K1144" s="67">
        <f t="shared" si="30"/>
        <v>483000</v>
      </c>
      <c r="L1144" s="199"/>
    </row>
    <row r="1145" spans="1:12" hidden="1" x14ac:dyDescent="0.35">
      <c r="A1145" s="23">
        <v>22020701</v>
      </c>
      <c r="B1145" s="437" t="s">
        <v>2891</v>
      </c>
      <c r="C1145" s="23">
        <v>70133</v>
      </c>
      <c r="D1145" s="24">
        <v>0</v>
      </c>
      <c r="E1145" s="25">
        <v>2101</v>
      </c>
      <c r="F1145" s="23">
        <v>10721300</v>
      </c>
      <c r="G1145" s="26" t="s">
        <v>199</v>
      </c>
      <c r="H1145" s="27">
        <v>567000</v>
      </c>
      <c r="I1145" s="215">
        <v>550474</v>
      </c>
      <c r="J1145" s="27">
        <v>933000</v>
      </c>
      <c r="K1145" s="27">
        <f t="shared" si="30"/>
        <v>1500000</v>
      </c>
      <c r="L1145" s="199"/>
    </row>
    <row r="1146" spans="1:12" hidden="1" x14ac:dyDescent="0.35">
      <c r="A1146" s="23">
        <v>22020605</v>
      </c>
      <c r="B1146" s="437" t="s">
        <v>2891</v>
      </c>
      <c r="C1146" s="23">
        <v>70131</v>
      </c>
      <c r="D1146" s="24">
        <v>0</v>
      </c>
      <c r="E1146" s="25">
        <v>2101</v>
      </c>
      <c r="F1146" s="23">
        <v>10720500</v>
      </c>
      <c r="G1146" s="26" t="s">
        <v>167</v>
      </c>
      <c r="H1146" s="67">
        <v>6300</v>
      </c>
      <c r="I1146" s="224">
        <v>216700</v>
      </c>
      <c r="J1146" s="67">
        <v>543700</v>
      </c>
      <c r="K1146" s="67">
        <f t="shared" si="30"/>
        <v>550000</v>
      </c>
      <c r="L1146" s="199"/>
    </row>
    <row r="1147" spans="1:12" hidden="1" x14ac:dyDescent="0.35">
      <c r="A1147" s="411">
        <v>22020605</v>
      </c>
      <c r="B1147" s="437" t="s">
        <v>2891</v>
      </c>
      <c r="C1147" s="411">
        <v>70131</v>
      </c>
      <c r="D1147" s="411" t="s">
        <v>192</v>
      </c>
      <c r="E1147" s="413" t="s">
        <v>193</v>
      </c>
      <c r="F1147" s="411">
        <v>10721300</v>
      </c>
      <c r="G1147" s="416" t="s">
        <v>167</v>
      </c>
      <c r="H1147" s="419">
        <v>20694.96</v>
      </c>
      <c r="I1147" s="422"/>
      <c r="J1147" s="425"/>
      <c r="K1147" s="538">
        <f t="shared" si="30"/>
        <v>20694.96</v>
      </c>
      <c r="L1147" s="395"/>
    </row>
    <row r="1148" spans="1:12" hidden="1" x14ac:dyDescent="0.35">
      <c r="A1148" s="23">
        <v>22020605</v>
      </c>
      <c r="B1148" s="437" t="s">
        <v>2891</v>
      </c>
      <c r="C1148" s="23">
        <v>70133</v>
      </c>
      <c r="D1148" s="24">
        <v>0</v>
      </c>
      <c r="E1148" s="25">
        <v>2101</v>
      </c>
      <c r="F1148" s="23">
        <v>10721300</v>
      </c>
      <c r="G1148" s="26" t="s">
        <v>167</v>
      </c>
      <c r="H1148" s="27">
        <v>4200000</v>
      </c>
      <c r="I1148" s="215">
        <v>15000</v>
      </c>
      <c r="J1148" s="27"/>
      <c r="K1148" s="27">
        <f t="shared" si="30"/>
        <v>4200000</v>
      </c>
      <c r="L1148" s="200"/>
    </row>
    <row r="1149" spans="1:12" hidden="1" x14ac:dyDescent="0.35">
      <c r="A1149" s="23">
        <v>22020605</v>
      </c>
      <c r="B1149" s="437" t="s">
        <v>2891</v>
      </c>
      <c r="C1149" s="23">
        <v>70131</v>
      </c>
      <c r="D1149" s="24">
        <v>0</v>
      </c>
      <c r="E1149" s="25">
        <v>2101</v>
      </c>
      <c r="F1149" s="23">
        <v>10721300</v>
      </c>
      <c r="G1149" s="26" t="s">
        <v>167</v>
      </c>
      <c r="H1149" s="67">
        <v>34918800</v>
      </c>
      <c r="I1149" s="224"/>
      <c r="J1149" s="67"/>
      <c r="K1149" s="67">
        <f t="shared" si="30"/>
        <v>34918800</v>
      </c>
      <c r="L1149" s="199"/>
    </row>
    <row r="1150" spans="1:12" hidden="1" x14ac:dyDescent="0.35">
      <c r="A1150" s="23">
        <v>22020605</v>
      </c>
      <c r="B1150" s="437" t="s">
        <v>2891</v>
      </c>
      <c r="C1150" s="23">
        <v>70133</v>
      </c>
      <c r="D1150" s="24">
        <v>0</v>
      </c>
      <c r="E1150" s="25">
        <v>2101</v>
      </c>
      <c r="F1150" s="23">
        <v>10721300</v>
      </c>
      <c r="G1150" s="26" t="s">
        <v>167</v>
      </c>
      <c r="H1150" s="27">
        <v>189000</v>
      </c>
      <c r="I1150" s="215">
        <v>97000</v>
      </c>
      <c r="J1150" s="27"/>
      <c r="K1150" s="27">
        <f t="shared" si="30"/>
        <v>189000</v>
      </c>
      <c r="L1150" s="199"/>
    </row>
    <row r="1151" spans="1:12" hidden="1" x14ac:dyDescent="0.35">
      <c r="A1151" s="23">
        <v>22020605</v>
      </c>
      <c r="B1151" s="437" t="s">
        <v>2891</v>
      </c>
      <c r="C1151" s="23">
        <v>70131</v>
      </c>
      <c r="D1151" s="24">
        <v>0</v>
      </c>
      <c r="E1151" s="25">
        <v>2101</v>
      </c>
      <c r="F1151" s="23">
        <v>10721300</v>
      </c>
      <c r="G1151" s="26" t="s">
        <v>167</v>
      </c>
      <c r="H1151" s="27">
        <v>110880</v>
      </c>
      <c r="I1151" s="215">
        <v>90000</v>
      </c>
      <c r="J1151" s="27"/>
      <c r="K1151" s="27">
        <f>H1151+J1151</f>
        <v>110880</v>
      </c>
      <c r="L1151" s="199"/>
    </row>
    <row r="1152" spans="1:12" hidden="1" x14ac:dyDescent="0.35">
      <c r="A1152" s="23">
        <v>22020605</v>
      </c>
      <c r="B1152" s="437" t="s">
        <v>2891</v>
      </c>
      <c r="C1152" s="23">
        <v>70131</v>
      </c>
      <c r="D1152" s="24">
        <v>0</v>
      </c>
      <c r="E1152" s="25">
        <v>2101</v>
      </c>
      <c r="F1152" s="23">
        <v>10721300</v>
      </c>
      <c r="G1152" s="26" t="s">
        <v>167</v>
      </c>
      <c r="H1152" s="67" t="s">
        <v>20</v>
      </c>
      <c r="I1152" s="224"/>
      <c r="J1152" s="68">
        <v>500000</v>
      </c>
      <c r="K1152" s="83">
        <f>SUM(H1152,J1152)</f>
        <v>500000</v>
      </c>
      <c r="L1152" s="199"/>
    </row>
    <row r="1153" spans="1:12" hidden="1" x14ac:dyDescent="0.35">
      <c r="A1153" s="23">
        <v>22020605</v>
      </c>
      <c r="B1153" s="437" t="s">
        <v>2891</v>
      </c>
      <c r="C1153" s="23">
        <v>70133</v>
      </c>
      <c r="D1153" s="24">
        <v>0</v>
      </c>
      <c r="E1153" s="25">
        <v>2101</v>
      </c>
      <c r="F1153" s="23">
        <v>10721300</v>
      </c>
      <c r="G1153" s="28" t="s">
        <v>167</v>
      </c>
      <c r="H1153" s="29">
        <v>500000</v>
      </c>
      <c r="I1153" s="217">
        <v>130000</v>
      </c>
      <c r="J1153" s="29"/>
      <c r="K1153" s="29">
        <f>SUM(H1153,J1153)</f>
        <v>500000</v>
      </c>
      <c r="L1153" s="199"/>
    </row>
    <row r="1154" spans="1:12" hidden="1" x14ac:dyDescent="0.35">
      <c r="A1154" s="412">
        <v>22020602</v>
      </c>
      <c r="B1154" s="437" t="s">
        <v>2891</v>
      </c>
      <c r="C1154" s="412">
        <v>70131</v>
      </c>
      <c r="D1154" s="412" t="s">
        <v>192</v>
      </c>
      <c r="E1154" s="414" t="s">
        <v>193</v>
      </c>
      <c r="F1154" s="412">
        <v>10721300</v>
      </c>
      <c r="G1154" s="417" t="s">
        <v>210</v>
      </c>
      <c r="H1154" s="485">
        <v>15935.119199999999</v>
      </c>
      <c r="I1154" s="509"/>
      <c r="J1154" s="530"/>
      <c r="K1154" s="429">
        <f>SUM(H1154,J1154)</f>
        <v>15935.119199999999</v>
      </c>
      <c r="L1154" s="394"/>
    </row>
    <row r="1155" spans="1:12" hidden="1" x14ac:dyDescent="0.35">
      <c r="A1155" s="23">
        <v>22020602</v>
      </c>
      <c r="B1155" s="437" t="s">
        <v>2891</v>
      </c>
      <c r="C1155" s="23">
        <v>70131</v>
      </c>
      <c r="D1155" s="24">
        <v>0</v>
      </c>
      <c r="E1155" s="25">
        <v>2101</v>
      </c>
      <c r="F1155" s="23">
        <v>10721300</v>
      </c>
      <c r="G1155" s="26" t="s">
        <v>210</v>
      </c>
      <c r="H1155" s="27">
        <v>15000000</v>
      </c>
      <c r="I1155" s="215"/>
      <c r="J1155" s="27">
        <v>-726036</v>
      </c>
      <c r="K1155" s="27">
        <f>H1155+J1155</f>
        <v>14273964</v>
      </c>
      <c r="L1155" s="199"/>
    </row>
    <row r="1156" spans="1:12" hidden="1" x14ac:dyDescent="0.35">
      <c r="A1156" s="23">
        <v>22020602</v>
      </c>
      <c r="B1156" s="437" t="s">
        <v>2891</v>
      </c>
      <c r="C1156" s="23">
        <v>70131</v>
      </c>
      <c r="D1156" s="24">
        <v>0</v>
      </c>
      <c r="E1156" s="25">
        <v>2101</v>
      </c>
      <c r="F1156" s="23">
        <v>10721300</v>
      </c>
      <c r="G1156" s="26" t="s">
        <v>210</v>
      </c>
      <c r="H1156" s="67">
        <v>6585600</v>
      </c>
      <c r="I1156" s="224"/>
      <c r="J1156" s="67"/>
      <c r="K1156" s="67">
        <f>SUM(H1156,J1156)</f>
        <v>6585600</v>
      </c>
      <c r="L1156" s="199"/>
    </row>
    <row r="1157" spans="1:12" hidden="1" x14ac:dyDescent="0.35">
      <c r="A1157" s="23">
        <v>22020602</v>
      </c>
      <c r="B1157" s="437" t="s">
        <v>2891</v>
      </c>
      <c r="C1157" s="23">
        <v>70131</v>
      </c>
      <c r="D1157" s="24">
        <v>0</v>
      </c>
      <c r="E1157" s="25">
        <v>2101</v>
      </c>
      <c r="F1157" s="23">
        <v>10721300</v>
      </c>
      <c r="G1157" s="26" t="s">
        <v>210</v>
      </c>
      <c r="H1157" s="27">
        <v>105000</v>
      </c>
      <c r="I1157" s="215">
        <v>50000</v>
      </c>
      <c r="J1157" s="27"/>
      <c r="K1157" s="27">
        <f>H1157+J1157</f>
        <v>105000</v>
      </c>
      <c r="L1157" s="199"/>
    </row>
    <row r="1158" spans="1:12" hidden="1" x14ac:dyDescent="0.35">
      <c r="A1158" s="23">
        <v>22020602</v>
      </c>
      <c r="B1158" s="437" t="s">
        <v>2891</v>
      </c>
      <c r="C1158" s="23">
        <v>70133</v>
      </c>
      <c r="D1158" s="24">
        <v>0</v>
      </c>
      <c r="E1158" s="25">
        <v>2101</v>
      </c>
      <c r="F1158" s="23">
        <v>10721300</v>
      </c>
      <c r="G1158" s="26" t="s">
        <v>210</v>
      </c>
      <c r="H1158" s="27">
        <v>5000000</v>
      </c>
      <c r="I1158" s="215"/>
      <c r="J1158" s="41"/>
      <c r="K1158" s="27">
        <f t="shared" ref="K1158:K1165" si="31">SUM(H1158,J1158)</f>
        <v>5000000</v>
      </c>
      <c r="L1158" s="199"/>
    </row>
    <row r="1159" spans="1:12" hidden="1" x14ac:dyDescent="0.35">
      <c r="A1159" s="23">
        <v>22020601</v>
      </c>
      <c r="B1159" s="437" t="s">
        <v>2891</v>
      </c>
      <c r="C1159" s="23">
        <v>70131</v>
      </c>
      <c r="D1159" s="24">
        <v>0</v>
      </c>
      <c r="E1159" s="25">
        <v>2101</v>
      </c>
      <c r="F1159" s="23">
        <v>10720500</v>
      </c>
      <c r="G1159" s="26" t="s">
        <v>166</v>
      </c>
      <c r="H1159" s="67">
        <v>5284860</v>
      </c>
      <c r="I1159" s="224">
        <v>433000</v>
      </c>
      <c r="J1159" s="67"/>
      <c r="K1159" s="67">
        <f t="shared" si="31"/>
        <v>5284860</v>
      </c>
      <c r="L1159" s="199"/>
    </row>
    <row r="1160" spans="1:12" hidden="1" x14ac:dyDescent="0.35">
      <c r="A1160" s="23">
        <v>22020601</v>
      </c>
      <c r="B1160" s="437" t="s">
        <v>2891</v>
      </c>
      <c r="C1160" s="23">
        <v>70133</v>
      </c>
      <c r="D1160" s="24" t="s">
        <v>192</v>
      </c>
      <c r="E1160" s="85" t="s">
        <v>2619</v>
      </c>
      <c r="F1160" s="23">
        <v>10721300</v>
      </c>
      <c r="G1160" s="26" t="s">
        <v>166</v>
      </c>
      <c r="H1160" s="27">
        <v>111207.6</v>
      </c>
      <c r="I1160" s="215"/>
      <c r="J1160" s="41"/>
      <c r="K1160" s="27">
        <f t="shared" si="31"/>
        <v>111207.6</v>
      </c>
      <c r="L1160" s="199"/>
    </row>
    <row r="1161" spans="1:12" hidden="1" x14ac:dyDescent="0.35">
      <c r="A1161" s="411">
        <v>22020601</v>
      </c>
      <c r="B1161" s="437" t="s">
        <v>2891</v>
      </c>
      <c r="C1161" s="411">
        <v>70131</v>
      </c>
      <c r="D1161" s="411" t="s">
        <v>192</v>
      </c>
      <c r="E1161" s="413" t="s">
        <v>193</v>
      </c>
      <c r="F1161" s="411">
        <v>10721300</v>
      </c>
      <c r="G1161" s="416" t="s">
        <v>166</v>
      </c>
      <c r="H1161" s="419">
        <v>28071.666000000001</v>
      </c>
      <c r="I1161" s="422"/>
      <c r="J1161" s="425"/>
      <c r="K1161" s="538">
        <f t="shared" si="31"/>
        <v>28071.666000000001</v>
      </c>
      <c r="L1161" s="395"/>
    </row>
    <row r="1162" spans="1:12" hidden="1" x14ac:dyDescent="0.35">
      <c r="A1162" s="23">
        <v>22020601</v>
      </c>
      <c r="B1162" s="437" t="s">
        <v>2891</v>
      </c>
      <c r="C1162" s="23">
        <v>70133</v>
      </c>
      <c r="D1162" s="24">
        <v>0</v>
      </c>
      <c r="E1162" s="25">
        <v>2101</v>
      </c>
      <c r="F1162" s="23">
        <v>10721300</v>
      </c>
      <c r="G1162" s="26" t="s">
        <v>166</v>
      </c>
      <c r="H1162" s="27">
        <v>714000</v>
      </c>
      <c r="I1162" s="215">
        <v>180000</v>
      </c>
      <c r="J1162" s="27"/>
      <c r="K1162" s="27">
        <f t="shared" si="31"/>
        <v>714000</v>
      </c>
      <c r="L1162" s="200"/>
    </row>
    <row r="1163" spans="1:12" hidden="1" x14ac:dyDescent="0.35">
      <c r="A1163" s="23">
        <v>22020601</v>
      </c>
      <c r="B1163" s="437" t="s">
        <v>2891</v>
      </c>
      <c r="C1163" s="23">
        <v>70131</v>
      </c>
      <c r="D1163" s="24">
        <v>0</v>
      </c>
      <c r="E1163" s="25">
        <v>2101</v>
      </c>
      <c r="F1163" s="23">
        <v>10721300</v>
      </c>
      <c r="G1163" s="26" t="s">
        <v>166</v>
      </c>
      <c r="H1163" s="67">
        <v>78748950</v>
      </c>
      <c r="I1163" s="224"/>
      <c r="J1163" s="67"/>
      <c r="K1163" s="67">
        <f t="shared" si="31"/>
        <v>78748950</v>
      </c>
      <c r="L1163" s="199"/>
    </row>
    <row r="1164" spans="1:12" hidden="1" x14ac:dyDescent="0.35">
      <c r="A1164" s="23">
        <v>22020601</v>
      </c>
      <c r="B1164" s="437" t="s">
        <v>2891</v>
      </c>
      <c r="C1164" s="23">
        <v>70133</v>
      </c>
      <c r="D1164" s="24">
        <v>0</v>
      </c>
      <c r="E1164" s="25">
        <v>2101</v>
      </c>
      <c r="F1164" s="23">
        <v>10721300</v>
      </c>
      <c r="G1164" s="26" t="s">
        <v>166</v>
      </c>
      <c r="H1164" s="27">
        <v>42000</v>
      </c>
      <c r="I1164" s="215"/>
      <c r="J1164" s="27">
        <v>8000</v>
      </c>
      <c r="K1164" s="27">
        <f t="shared" si="31"/>
        <v>50000</v>
      </c>
      <c r="L1164" s="199"/>
    </row>
    <row r="1165" spans="1:12" hidden="1" x14ac:dyDescent="0.35">
      <c r="A1165" s="23">
        <v>22020601</v>
      </c>
      <c r="B1165" s="437" t="s">
        <v>2891</v>
      </c>
      <c r="C1165" s="23">
        <v>70740</v>
      </c>
      <c r="D1165" s="24">
        <v>0</v>
      </c>
      <c r="E1165" s="25">
        <v>2101</v>
      </c>
      <c r="F1165" s="23">
        <v>10721300</v>
      </c>
      <c r="G1165" s="26" t="s">
        <v>166</v>
      </c>
      <c r="H1165" s="27">
        <v>5250</v>
      </c>
      <c r="I1165" s="215"/>
      <c r="J1165" s="27">
        <v>100000</v>
      </c>
      <c r="K1165" s="27">
        <f t="shared" si="31"/>
        <v>105250</v>
      </c>
      <c r="L1165" s="200"/>
    </row>
    <row r="1166" spans="1:12" hidden="1" x14ac:dyDescent="0.35">
      <c r="A1166" s="23">
        <v>22020601</v>
      </c>
      <c r="B1166" s="437" t="s">
        <v>2891</v>
      </c>
      <c r="C1166" s="23">
        <v>70131</v>
      </c>
      <c r="D1166" s="24">
        <v>0</v>
      </c>
      <c r="E1166" s="25">
        <v>2101</v>
      </c>
      <c r="F1166" s="23">
        <v>10721300</v>
      </c>
      <c r="G1166" s="26" t="s">
        <v>166</v>
      </c>
      <c r="H1166" s="27">
        <v>548856</v>
      </c>
      <c r="I1166" s="215">
        <v>295000</v>
      </c>
      <c r="J1166" s="27"/>
      <c r="K1166" s="27">
        <f>H1166+J1166</f>
        <v>548856</v>
      </c>
      <c r="L1166" s="199"/>
    </row>
    <row r="1167" spans="1:12" hidden="1" x14ac:dyDescent="0.35">
      <c r="A1167" s="23">
        <v>22020601</v>
      </c>
      <c r="B1167" s="437" t="s">
        <v>2891</v>
      </c>
      <c r="C1167" s="23">
        <v>70131</v>
      </c>
      <c r="D1167" s="24">
        <v>0</v>
      </c>
      <c r="E1167" s="25">
        <v>2101</v>
      </c>
      <c r="F1167" s="23">
        <v>10721300</v>
      </c>
      <c r="G1167" s="26" t="s">
        <v>166</v>
      </c>
      <c r="H1167" s="67">
        <v>787500</v>
      </c>
      <c r="I1167" s="224">
        <v>180000</v>
      </c>
      <c r="J1167" s="67"/>
      <c r="K1167" s="67">
        <f t="shared" ref="K1167:K1175" si="32">SUM(H1167,J1167)</f>
        <v>787500</v>
      </c>
      <c r="L1167" s="199"/>
    </row>
    <row r="1168" spans="1:12" hidden="1" x14ac:dyDescent="0.35">
      <c r="A1168" s="23">
        <v>22020601</v>
      </c>
      <c r="B1168" s="437" t="s">
        <v>2891</v>
      </c>
      <c r="C1168" s="23">
        <v>70133</v>
      </c>
      <c r="D1168" s="24">
        <v>0</v>
      </c>
      <c r="E1168" s="25">
        <v>2101</v>
      </c>
      <c r="F1168" s="23">
        <v>10721300</v>
      </c>
      <c r="G1168" s="26" t="s">
        <v>166</v>
      </c>
      <c r="H1168" s="27">
        <v>651000</v>
      </c>
      <c r="I1168" s="215">
        <v>260000</v>
      </c>
      <c r="J1168" s="27">
        <v>1000000</v>
      </c>
      <c r="K1168" s="27">
        <f t="shared" si="32"/>
        <v>1651000</v>
      </c>
      <c r="L1168" s="199"/>
    </row>
    <row r="1169" spans="1:12" hidden="1" x14ac:dyDescent="0.35">
      <c r="A1169" s="23">
        <v>22020502</v>
      </c>
      <c r="B1169" s="437" t="s">
        <v>2891</v>
      </c>
      <c r="C1169" s="23">
        <v>70133</v>
      </c>
      <c r="D1169" s="24">
        <v>0</v>
      </c>
      <c r="E1169" s="25">
        <v>2101</v>
      </c>
      <c r="F1169" s="23">
        <v>10721300</v>
      </c>
      <c r="G1169" s="26" t="s">
        <v>222</v>
      </c>
      <c r="H1169" s="27">
        <v>5000000</v>
      </c>
      <c r="I1169" s="215"/>
      <c r="J1169" s="39"/>
      <c r="K1169" s="27">
        <f t="shared" si="32"/>
        <v>5000000</v>
      </c>
      <c r="L1169" s="200"/>
    </row>
    <row r="1170" spans="1:12" hidden="1" x14ac:dyDescent="0.35">
      <c r="A1170" s="23">
        <v>22020502</v>
      </c>
      <c r="B1170" s="437" t="s">
        <v>2891</v>
      </c>
      <c r="C1170" s="23">
        <v>70131</v>
      </c>
      <c r="D1170" s="24">
        <v>0</v>
      </c>
      <c r="E1170" s="25">
        <v>2101</v>
      </c>
      <c r="F1170" s="23">
        <v>10721300</v>
      </c>
      <c r="G1170" s="26" t="s">
        <v>222</v>
      </c>
      <c r="H1170" s="67">
        <v>10000000</v>
      </c>
      <c r="I1170" s="224"/>
      <c r="J1170" s="68"/>
      <c r="K1170" s="67">
        <f t="shared" si="32"/>
        <v>10000000</v>
      </c>
      <c r="L1170" s="199"/>
    </row>
    <row r="1171" spans="1:12" hidden="1" x14ac:dyDescent="0.35">
      <c r="A1171" s="23">
        <v>22020501</v>
      </c>
      <c r="B1171" s="437" t="s">
        <v>2891</v>
      </c>
      <c r="C1171" s="23">
        <v>70131</v>
      </c>
      <c r="D1171" s="24">
        <v>0</v>
      </c>
      <c r="E1171" s="25">
        <v>2101</v>
      </c>
      <c r="F1171" s="23">
        <v>10720500</v>
      </c>
      <c r="G1171" s="26" t="s">
        <v>165</v>
      </c>
      <c r="H1171" s="67">
        <v>80535</v>
      </c>
      <c r="I1171" s="224">
        <v>14000</v>
      </c>
      <c r="J1171" s="67">
        <v>919465</v>
      </c>
      <c r="K1171" s="67">
        <f t="shared" si="32"/>
        <v>1000000</v>
      </c>
      <c r="L1171" s="199"/>
    </row>
    <row r="1172" spans="1:12" hidden="1" x14ac:dyDescent="0.35">
      <c r="A1172" s="411">
        <v>22020501</v>
      </c>
      <c r="B1172" s="437" t="s">
        <v>2891</v>
      </c>
      <c r="C1172" s="411">
        <v>70131</v>
      </c>
      <c r="D1172" s="411" t="s">
        <v>192</v>
      </c>
      <c r="E1172" s="413" t="s">
        <v>193</v>
      </c>
      <c r="F1172" s="411">
        <v>10721300</v>
      </c>
      <c r="G1172" s="416" t="s">
        <v>198</v>
      </c>
      <c r="H1172" s="419">
        <v>29214.385199999997</v>
      </c>
      <c r="I1172" s="422"/>
      <c r="J1172" s="425"/>
      <c r="K1172" s="538">
        <f t="shared" si="32"/>
        <v>29214.385199999997</v>
      </c>
      <c r="L1172" s="395"/>
    </row>
    <row r="1173" spans="1:12" hidden="1" x14ac:dyDescent="0.35">
      <c r="A1173" s="411">
        <v>22020501</v>
      </c>
      <c r="B1173" s="437" t="s">
        <v>2891</v>
      </c>
      <c r="C1173" s="411">
        <v>70131</v>
      </c>
      <c r="D1173" s="411" t="s">
        <v>192</v>
      </c>
      <c r="E1173" s="413" t="s">
        <v>193</v>
      </c>
      <c r="F1173" s="411">
        <v>10721300</v>
      </c>
      <c r="G1173" s="416" t="s">
        <v>2620</v>
      </c>
      <c r="H1173" s="419">
        <v>209039.99999999997</v>
      </c>
      <c r="I1173" s="422"/>
      <c r="J1173" s="425"/>
      <c r="K1173" s="538">
        <f t="shared" si="32"/>
        <v>209039.99999999997</v>
      </c>
      <c r="L1173" s="395"/>
    </row>
    <row r="1174" spans="1:12" ht="51" hidden="1" x14ac:dyDescent="0.35">
      <c r="A1174" s="411">
        <v>22020501</v>
      </c>
      <c r="B1174" s="437" t="s">
        <v>2891</v>
      </c>
      <c r="C1174" s="411">
        <v>70131</v>
      </c>
      <c r="D1174" s="411" t="s">
        <v>192</v>
      </c>
      <c r="E1174" s="413" t="s">
        <v>193</v>
      </c>
      <c r="F1174" s="411">
        <v>10721300</v>
      </c>
      <c r="G1174" s="416" t="s">
        <v>2621</v>
      </c>
      <c r="H1174" s="419">
        <v>80710.343999999997</v>
      </c>
      <c r="I1174" s="422"/>
      <c r="J1174" s="425"/>
      <c r="K1174" s="538">
        <f t="shared" si="32"/>
        <v>80710.343999999997</v>
      </c>
      <c r="L1174" s="395"/>
    </row>
    <row r="1175" spans="1:12" hidden="1" x14ac:dyDescent="0.35">
      <c r="A1175" s="23">
        <v>22020501</v>
      </c>
      <c r="B1175" s="437" t="s">
        <v>2891</v>
      </c>
      <c r="C1175" s="23">
        <v>70133</v>
      </c>
      <c r="D1175" s="24">
        <v>0</v>
      </c>
      <c r="E1175" s="25">
        <v>2101</v>
      </c>
      <c r="F1175" s="23">
        <v>10721300</v>
      </c>
      <c r="G1175" s="26" t="s">
        <v>165</v>
      </c>
      <c r="H1175" s="27">
        <v>325500</v>
      </c>
      <c r="I1175" s="215">
        <v>30000</v>
      </c>
      <c r="J1175" s="27"/>
      <c r="K1175" s="27">
        <f t="shared" si="32"/>
        <v>325500</v>
      </c>
      <c r="L1175" s="200"/>
    </row>
    <row r="1176" spans="1:12" hidden="1" x14ac:dyDescent="0.35">
      <c r="A1176" s="23">
        <v>22020501</v>
      </c>
      <c r="B1176" s="437" t="s">
        <v>2891</v>
      </c>
      <c r="C1176" s="23">
        <v>70131</v>
      </c>
      <c r="D1176" s="24">
        <v>0</v>
      </c>
      <c r="E1176" s="25">
        <v>2101</v>
      </c>
      <c r="F1176" s="23">
        <v>10721300</v>
      </c>
      <c r="G1176" s="26" t="s">
        <v>287</v>
      </c>
      <c r="H1176" s="27">
        <v>36800000</v>
      </c>
      <c r="I1176" s="215"/>
      <c r="J1176" s="41">
        <v>-15000000</v>
      </c>
      <c r="K1176" s="27">
        <f>H1176+J1176</f>
        <v>21800000</v>
      </c>
      <c r="L1176" s="199"/>
    </row>
    <row r="1177" spans="1:12" hidden="1" x14ac:dyDescent="0.35">
      <c r="A1177" s="23">
        <v>22020501</v>
      </c>
      <c r="B1177" s="437" t="s">
        <v>2891</v>
      </c>
      <c r="C1177" s="23">
        <v>70131</v>
      </c>
      <c r="D1177" s="24">
        <v>0</v>
      </c>
      <c r="E1177" s="25">
        <v>2101</v>
      </c>
      <c r="F1177" s="23">
        <v>10721300</v>
      </c>
      <c r="G1177" s="26" t="s">
        <v>165</v>
      </c>
      <c r="H1177" s="67">
        <v>31437000</v>
      </c>
      <c r="I1177" s="224"/>
      <c r="J1177" s="67">
        <v>50000000</v>
      </c>
      <c r="K1177" s="67">
        <f>SUM(H1177,J1177)</f>
        <v>81437000</v>
      </c>
      <c r="L1177" s="199"/>
    </row>
    <row r="1178" spans="1:12" hidden="1" x14ac:dyDescent="0.35">
      <c r="A1178" s="23">
        <v>22020501</v>
      </c>
      <c r="B1178" s="437" t="s">
        <v>2891</v>
      </c>
      <c r="C1178" s="23">
        <v>70133</v>
      </c>
      <c r="D1178" s="24">
        <v>0</v>
      </c>
      <c r="E1178" s="25">
        <v>2101</v>
      </c>
      <c r="F1178" s="23">
        <v>10721300</v>
      </c>
      <c r="G1178" s="26" t="s">
        <v>165</v>
      </c>
      <c r="H1178" s="27">
        <v>609840</v>
      </c>
      <c r="I1178" s="215"/>
      <c r="J1178" s="41">
        <v>23830000</v>
      </c>
      <c r="K1178" s="27">
        <f>SUM(H1178,J1178)</f>
        <v>24439840</v>
      </c>
      <c r="L1178" s="199"/>
    </row>
    <row r="1179" spans="1:12" hidden="1" x14ac:dyDescent="0.35">
      <c r="A1179" s="23">
        <v>22020501</v>
      </c>
      <c r="B1179" s="437" t="s">
        <v>2891</v>
      </c>
      <c r="C1179" s="23">
        <v>70133</v>
      </c>
      <c r="D1179" s="24">
        <v>0</v>
      </c>
      <c r="E1179" s="25">
        <v>2101</v>
      </c>
      <c r="F1179" s="23">
        <v>10721300</v>
      </c>
      <c r="G1179" s="26" t="s">
        <v>165</v>
      </c>
      <c r="H1179" s="27">
        <v>42000</v>
      </c>
      <c r="I1179" s="215">
        <v>30000</v>
      </c>
      <c r="J1179" s="27">
        <v>1000000</v>
      </c>
      <c r="K1179" s="27">
        <f>SUM(H1179,J1179)</f>
        <v>1042000</v>
      </c>
      <c r="L1179" s="199"/>
    </row>
    <row r="1180" spans="1:12" hidden="1" x14ac:dyDescent="0.35">
      <c r="A1180" s="23">
        <v>22020501</v>
      </c>
      <c r="B1180" s="437" t="s">
        <v>2891</v>
      </c>
      <c r="C1180" s="23">
        <v>70131</v>
      </c>
      <c r="D1180" s="24">
        <v>0</v>
      </c>
      <c r="E1180" s="25">
        <v>2101</v>
      </c>
      <c r="F1180" s="23">
        <v>10721300</v>
      </c>
      <c r="G1180" s="26" t="s">
        <v>165</v>
      </c>
      <c r="H1180" s="27">
        <v>476700</v>
      </c>
      <c r="I1180" s="215">
        <v>185000</v>
      </c>
      <c r="J1180" s="27"/>
      <c r="K1180" s="27">
        <f>H1180+J1180</f>
        <v>476700</v>
      </c>
      <c r="L1180" s="199"/>
    </row>
    <row r="1181" spans="1:12" hidden="1" x14ac:dyDescent="0.35">
      <c r="A1181" s="23">
        <v>22020501</v>
      </c>
      <c r="B1181" s="437" t="s">
        <v>2891</v>
      </c>
      <c r="C1181" s="23">
        <v>70133</v>
      </c>
      <c r="D1181" s="24">
        <v>0</v>
      </c>
      <c r="E1181" s="25">
        <v>2101</v>
      </c>
      <c r="F1181" s="23">
        <v>10721300</v>
      </c>
      <c r="G1181" s="26" t="s">
        <v>165</v>
      </c>
      <c r="H1181" s="27">
        <v>0</v>
      </c>
      <c r="I1181" s="215"/>
      <c r="J1181" s="41">
        <v>2000000</v>
      </c>
      <c r="K1181" s="27">
        <f t="shared" ref="K1181:K1190" si="33">SUM(H1181,J1181)</f>
        <v>2000000</v>
      </c>
      <c r="L1181" s="199"/>
    </row>
    <row r="1182" spans="1:12" hidden="1" x14ac:dyDescent="0.35">
      <c r="A1182" s="23">
        <v>22020501</v>
      </c>
      <c r="B1182" s="437" t="s">
        <v>2891</v>
      </c>
      <c r="C1182" s="23">
        <v>70133</v>
      </c>
      <c r="D1182" s="24">
        <v>0</v>
      </c>
      <c r="E1182" s="25">
        <v>2101</v>
      </c>
      <c r="F1182" s="23">
        <v>10721300</v>
      </c>
      <c r="G1182" s="26" t="s">
        <v>165</v>
      </c>
      <c r="H1182" s="27">
        <v>168000</v>
      </c>
      <c r="I1182" s="215">
        <v>0</v>
      </c>
      <c r="J1182" s="27"/>
      <c r="K1182" s="27">
        <f t="shared" si="33"/>
        <v>168000</v>
      </c>
      <c r="L1182" s="199"/>
    </row>
    <row r="1183" spans="1:12" hidden="1" x14ac:dyDescent="0.35">
      <c r="A1183" s="23">
        <v>22020501</v>
      </c>
      <c r="B1183" s="437" t="s">
        <v>2891</v>
      </c>
      <c r="C1183" s="23">
        <v>70131</v>
      </c>
      <c r="D1183" s="24">
        <v>0</v>
      </c>
      <c r="E1183" s="25">
        <v>2101</v>
      </c>
      <c r="F1183" s="23">
        <v>10721300</v>
      </c>
      <c r="G1183" s="26" t="s">
        <v>165</v>
      </c>
      <c r="H1183" s="135">
        <v>5000000</v>
      </c>
      <c r="I1183" s="269"/>
      <c r="J1183" s="136"/>
      <c r="K1183" s="135">
        <f t="shared" si="33"/>
        <v>5000000</v>
      </c>
      <c r="L1183" s="199"/>
    </row>
    <row r="1184" spans="1:12" hidden="1" x14ac:dyDescent="0.35">
      <c r="A1184" s="34">
        <v>22020412</v>
      </c>
      <c r="B1184" s="437" t="s">
        <v>2891</v>
      </c>
      <c r="C1184" s="34">
        <v>70133</v>
      </c>
      <c r="D1184" s="35" t="s">
        <v>192</v>
      </c>
      <c r="E1184" s="88" t="s">
        <v>2619</v>
      </c>
      <c r="F1184" s="34">
        <v>10721300</v>
      </c>
      <c r="G1184" s="37" t="s">
        <v>270</v>
      </c>
      <c r="H1184" s="38">
        <v>12678037.092</v>
      </c>
      <c r="I1184" s="218"/>
      <c r="J1184" s="38">
        <v>9800000</v>
      </c>
      <c r="K1184" s="38">
        <f t="shared" si="33"/>
        <v>22478037.092</v>
      </c>
      <c r="L1184" s="198"/>
    </row>
    <row r="1185" spans="1:12" hidden="1" x14ac:dyDescent="0.35">
      <c r="A1185" s="411">
        <v>22020412</v>
      </c>
      <c r="B1185" s="437" t="s">
        <v>2891</v>
      </c>
      <c r="C1185" s="411">
        <v>70131</v>
      </c>
      <c r="D1185" s="411" t="s">
        <v>192</v>
      </c>
      <c r="E1185" s="413" t="s">
        <v>193</v>
      </c>
      <c r="F1185" s="411">
        <v>10721300</v>
      </c>
      <c r="G1185" s="469" t="s">
        <v>270</v>
      </c>
      <c r="H1185" s="419">
        <v>1686382.9080000001</v>
      </c>
      <c r="I1185" s="422"/>
      <c r="J1185" s="531"/>
      <c r="K1185" s="538">
        <f t="shared" si="33"/>
        <v>1686382.9080000001</v>
      </c>
      <c r="L1185" s="396"/>
    </row>
    <row r="1186" spans="1:12" hidden="1" x14ac:dyDescent="0.35">
      <c r="A1186" s="23">
        <v>22020412</v>
      </c>
      <c r="B1186" s="437" t="s">
        <v>2891</v>
      </c>
      <c r="C1186" s="23">
        <v>70133</v>
      </c>
      <c r="D1186" s="24">
        <v>0</v>
      </c>
      <c r="E1186" s="25">
        <v>2101</v>
      </c>
      <c r="F1186" s="23">
        <v>10721300</v>
      </c>
      <c r="G1186" s="26" t="s">
        <v>270</v>
      </c>
      <c r="H1186" s="27">
        <v>105000</v>
      </c>
      <c r="I1186" s="215"/>
      <c r="J1186" s="27"/>
      <c r="K1186" s="27">
        <f t="shared" si="33"/>
        <v>105000</v>
      </c>
      <c r="L1186" s="199"/>
    </row>
    <row r="1187" spans="1:12" hidden="1" x14ac:dyDescent="0.35">
      <c r="A1187" s="23">
        <v>22020411</v>
      </c>
      <c r="B1187" s="437" t="s">
        <v>2891</v>
      </c>
      <c r="C1187" s="23">
        <v>70133</v>
      </c>
      <c r="D1187" s="24">
        <v>0</v>
      </c>
      <c r="E1187" s="25">
        <v>2101</v>
      </c>
      <c r="F1187" s="23">
        <v>10721300</v>
      </c>
      <c r="G1187" s="26" t="s">
        <v>164</v>
      </c>
      <c r="H1187" s="27">
        <v>250000</v>
      </c>
      <c r="I1187" s="215"/>
      <c r="J1187" s="39"/>
      <c r="K1187" s="27">
        <f t="shared" si="33"/>
        <v>250000</v>
      </c>
      <c r="L1187" s="200"/>
    </row>
    <row r="1188" spans="1:12" hidden="1" x14ac:dyDescent="0.35">
      <c r="A1188" s="23">
        <v>22020406</v>
      </c>
      <c r="B1188" s="437" t="s">
        <v>2891</v>
      </c>
      <c r="C1188" s="23">
        <v>70131</v>
      </c>
      <c r="D1188" s="24">
        <v>0</v>
      </c>
      <c r="E1188" s="25">
        <v>2101</v>
      </c>
      <c r="F1188" s="23">
        <v>10720500</v>
      </c>
      <c r="G1188" s="26" t="s">
        <v>163</v>
      </c>
      <c r="H1188" s="67">
        <v>205905</v>
      </c>
      <c r="I1188" s="224">
        <v>366100</v>
      </c>
      <c r="J1188" s="67">
        <v>294095</v>
      </c>
      <c r="K1188" s="67">
        <f t="shared" si="33"/>
        <v>500000</v>
      </c>
      <c r="L1188" s="199"/>
    </row>
    <row r="1189" spans="1:12" hidden="1" x14ac:dyDescent="0.35">
      <c r="A1189" s="23">
        <v>22020406</v>
      </c>
      <c r="B1189" s="437" t="s">
        <v>2891</v>
      </c>
      <c r="C1189" s="23">
        <v>70133</v>
      </c>
      <c r="D1189" s="24" t="s">
        <v>192</v>
      </c>
      <c r="E1189" s="85" t="s">
        <v>2619</v>
      </c>
      <c r="F1189" s="23">
        <v>10721300</v>
      </c>
      <c r="G1189" s="26" t="s">
        <v>163</v>
      </c>
      <c r="H1189" s="27">
        <v>30026.052</v>
      </c>
      <c r="I1189" s="215"/>
      <c r="J1189" s="27">
        <v>500000</v>
      </c>
      <c r="K1189" s="27">
        <f t="shared" si="33"/>
        <v>530026.05200000003</v>
      </c>
      <c r="L1189" s="199"/>
    </row>
    <row r="1190" spans="1:12" hidden="1" x14ac:dyDescent="0.35">
      <c r="A1190" s="411">
        <v>22020406</v>
      </c>
      <c r="B1190" s="437" t="s">
        <v>2891</v>
      </c>
      <c r="C1190" s="411">
        <v>70131</v>
      </c>
      <c r="D1190" s="411" t="s">
        <v>192</v>
      </c>
      <c r="E1190" s="413" t="s">
        <v>193</v>
      </c>
      <c r="F1190" s="411">
        <v>10721300</v>
      </c>
      <c r="G1190" s="469" t="s">
        <v>163</v>
      </c>
      <c r="H1190" s="419">
        <v>17712.197999999997</v>
      </c>
      <c r="I1190" s="422"/>
      <c r="J1190" s="531">
        <v>81288</v>
      </c>
      <c r="K1190" s="538">
        <f t="shared" si="33"/>
        <v>99000.198000000004</v>
      </c>
      <c r="L1190" s="396"/>
    </row>
    <row r="1191" spans="1:12" hidden="1" x14ac:dyDescent="0.35">
      <c r="A1191" s="23">
        <v>22020406</v>
      </c>
      <c r="B1191" s="437" t="s">
        <v>2891</v>
      </c>
      <c r="C1191" s="23">
        <v>70131</v>
      </c>
      <c r="D1191" s="24">
        <v>0</v>
      </c>
      <c r="E1191" s="25">
        <v>2101</v>
      </c>
      <c r="F1191" s="23">
        <v>10721300</v>
      </c>
      <c r="G1191" s="26" t="s">
        <v>163</v>
      </c>
      <c r="H1191" s="27">
        <v>1848000</v>
      </c>
      <c r="I1191" s="215">
        <v>294000</v>
      </c>
      <c r="J1191" s="27">
        <v>294000</v>
      </c>
      <c r="K1191" s="27">
        <f>H1191+J1191</f>
        <v>2142000</v>
      </c>
      <c r="L1191" s="199"/>
    </row>
    <row r="1192" spans="1:12" hidden="1" x14ac:dyDescent="0.35">
      <c r="A1192" s="23">
        <v>22020406</v>
      </c>
      <c r="B1192" s="437" t="s">
        <v>2891</v>
      </c>
      <c r="C1192" s="23">
        <v>70131</v>
      </c>
      <c r="D1192" s="24">
        <v>0</v>
      </c>
      <c r="E1192" s="25">
        <v>2101</v>
      </c>
      <c r="F1192" s="23">
        <v>10721300</v>
      </c>
      <c r="G1192" s="26" t="s">
        <v>163</v>
      </c>
      <c r="H1192" s="67">
        <v>3352230</v>
      </c>
      <c r="I1192" s="224"/>
      <c r="J1192" s="67"/>
      <c r="K1192" s="67">
        <f>SUM(H1192,J1192)</f>
        <v>3352230</v>
      </c>
      <c r="L1192" s="199"/>
    </row>
    <row r="1193" spans="1:12" hidden="1" x14ac:dyDescent="0.35">
      <c r="A1193" s="23">
        <v>22020406</v>
      </c>
      <c r="B1193" s="437" t="s">
        <v>2891</v>
      </c>
      <c r="C1193" s="23">
        <v>70133</v>
      </c>
      <c r="D1193" s="24">
        <v>0</v>
      </c>
      <c r="E1193" s="25">
        <v>2101</v>
      </c>
      <c r="F1193" s="23">
        <v>10721300</v>
      </c>
      <c r="G1193" s="26" t="s">
        <v>163</v>
      </c>
      <c r="H1193" s="27">
        <v>508200</v>
      </c>
      <c r="I1193" s="215">
        <v>23500</v>
      </c>
      <c r="J1193" s="27">
        <v>300000</v>
      </c>
      <c r="K1193" s="27">
        <f>SUM(H1193,J1193)</f>
        <v>808200</v>
      </c>
      <c r="L1193" s="199"/>
    </row>
    <row r="1194" spans="1:12" hidden="1" x14ac:dyDescent="0.35">
      <c r="A1194" s="23">
        <v>22020406</v>
      </c>
      <c r="B1194" s="437" t="s">
        <v>2891</v>
      </c>
      <c r="C1194" s="23">
        <v>70133</v>
      </c>
      <c r="D1194" s="24">
        <v>0</v>
      </c>
      <c r="E1194" s="25">
        <v>2101</v>
      </c>
      <c r="F1194" s="23">
        <v>10721300</v>
      </c>
      <c r="G1194" s="26" t="s">
        <v>163</v>
      </c>
      <c r="H1194" s="67">
        <v>1108800</v>
      </c>
      <c r="I1194" s="224">
        <v>120000</v>
      </c>
      <c r="J1194" s="67"/>
      <c r="K1194" s="67">
        <f>SUM(H1194,J1194)</f>
        <v>1108800</v>
      </c>
      <c r="L1194" s="199"/>
    </row>
    <row r="1195" spans="1:12" hidden="1" x14ac:dyDescent="0.35">
      <c r="A1195" s="23">
        <v>22020406</v>
      </c>
      <c r="B1195" s="437" t="s">
        <v>2891</v>
      </c>
      <c r="C1195" s="23">
        <v>70131</v>
      </c>
      <c r="D1195" s="24">
        <v>0</v>
      </c>
      <c r="E1195" s="25">
        <v>2101</v>
      </c>
      <c r="F1195" s="23">
        <v>10721300</v>
      </c>
      <c r="G1195" s="26" t="s">
        <v>163</v>
      </c>
      <c r="H1195" s="27">
        <v>3023685</v>
      </c>
      <c r="I1195" s="215">
        <v>2950600</v>
      </c>
      <c r="J1195" s="27">
        <v>8500000</v>
      </c>
      <c r="K1195" s="27">
        <f>H1195+J1195</f>
        <v>11523685</v>
      </c>
      <c r="L1195" s="199"/>
    </row>
    <row r="1196" spans="1:12" hidden="1" x14ac:dyDescent="0.35">
      <c r="A1196" s="23">
        <v>22020406</v>
      </c>
      <c r="B1196" s="437" t="s">
        <v>2891</v>
      </c>
      <c r="C1196" s="23">
        <v>70133</v>
      </c>
      <c r="D1196" s="24">
        <v>0</v>
      </c>
      <c r="E1196" s="25">
        <v>2101</v>
      </c>
      <c r="F1196" s="23">
        <v>10721300</v>
      </c>
      <c r="G1196" s="26" t="s">
        <v>163</v>
      </c>
      <c r="H1196" s="27">
        <v>220500</v>
      </c>
      <c r="I1196" s="215">
        <v>55000</v>
      </c>
      <c r="J1196" s="27">
        <v>200000</v>
      </c>
      <c r="K1196" s="27">
        <f t="shared" ref="K1196:K1201" si="34">SUM(H1196,J1196)</f>
        <v>420500</v>
      </c>
      <c r="L1196" s="199"/>
    </row>
    <row r="1197" spans="1:12" hidden="1" x14ac:dyDescent="0.35">
      <c r="A1197" s="23">
        <v>22020406</v>
      </c>
      <c r="B1197" s="437" t="s">
        <v>2891</v>
      </c>
      <c r="C1197" s="23">
        <v>70131</v>
      </c>
      <c r="D1197" s="24">
        <v>0</v>
      </c>
      <c r="E1197" s="25">
        <v>2101</v>
      </c>
      <c r="F1197" s="23">
        <v>10721300</v>
      </c>
      <c r="G1197" s="26" t="s">
        <v>163</v>
      </c>
      <c r="H1197" s="136">
        <v>100000</v>
      </c>
      <c r="I1197" s="270">
        <v>1348320</v>
      </c>
      <c r="J1197" s="136">
        <v>1300000</v>
      </c>
      <c r="K1197" s="135">
        <f t="shared" si="34"/>
        <v>1400000</v>
      </c>
      <c r="L1197" s="199"/>
    </row>
    <row r="1198" spans="1:12" hidden="1" x14ac:dyDescent="0.35">
      <c r="A1198" s="23">
        <v>22020405</v>
      </c>
      <c r="B1198" s="437" t="s">
        <v>2891</v>
      </c>
      <c r="C1198" s="23">
        <v>70131</v>
      </c>
      <c r="D1198" s="24">
        <v>0</v>
      </c>
      <c r="E1198" s="25">
        <v>2101</v>
      </c>
      <c r="F1198" s="23">
        <v>10720500</v>
      </c>
      <c r="G1198" s="26" t="s">
        <v>162</v>
      </c>
      <c r="H1198" s="67">
        <v>13860</v>
      </c>
      <c r="I1198" s="224">
        <v>131540</v>
      </c>
      <c r="J1198" s="67">
        <v>1500000</v>
      </c>
      <c r="K1198" s="67">
        <f t="shared" si="34"/>
        <v>1513860</v>
      </c>
      <c r="L1198" s="199"/>
    </row>
    <row r="1199" spans="1:12" hidden="1" x14ac:dyDescent="0.35">
      <c r="A1199" s="23">
        <v>22020405</v>
      </c>
      <c r="B1199" s="437" t="s">
        <v>2891</v>
      </c>
      <c r="C1199" s="23">
        <v>70133</v>
      </c>
      <c r="D1199" s="24" t="s">
        <v>192</v>
      </c>
      <c r="E1199" s="85" t="s">
        <v>2619</v>
      </c>
      <c r="F1199" s="23">
        <v>10721300</v>
      </c>
      <c r="G1199" s="26" t="s">
        <v>162</v>
      </c>
      <c r="H1199" s="27">
        <v>129742.2</v>
      </c>
      <c r="I1199" s="215"/>
      <c r="J1199" s="27">
        <v>200000</v>
      </c>
      <c r="K1199" s="27">
        <f t="shared" si="34"/>
        <v>329742.2</v>
      </c>
      <c r="L1199" s="199"/>
    </row>
    <row r="1200" spans="1:12" hidden="1" x14ac:dyDescent="0.35">
      <c r="A1200" s="411">
        <v>22020405</v>
      </c>
      <c r="B1200" s="437" t="s">
        <v>2891</v>
      </c>
      <c r="C1200" s="411">
        <v>70131</v>
      </c>
      <c r="D1200" s="411" t="s">
        <v>192</v>
      </c>
      <c r="E1200" s="413" t="s">
        <v>193</v>
      </c>
      <c r="F1200" s="411">
        <v>10721300</v>
      </c>
      <c r="G1200" s="416" t="s">
        <v>162</v>
      </c>
      <c r="H1200" s="419">
        <v>33192.919199999997</v>
      </c>
      <c r="I1200" s="422"/>
      <c r="J1200" s="425"/>
      <c r="K1200" s="538">
        <f t="shared" si="34"/>
        <v>33192.919199999997</v>
      </c>
      <c r="L1200" s="395"/>
    </row>
    <row r="1201" spans="1:12" hidden="1" x14ac:dyDescent="0.35">
      <c r="A1201" s="23">
        <v>22020405</v>
      </c>
      <c r="B1201" s="437" t="s">
        <v>2891</v>
      </c>
      <c r="C1201" s="23">
        <v>70133</v>
      </c>
      <c r="D1201" s="24">
        <v>0</v>
      </c>
      <c r="E1201" s="25">
        <v>2101</v>
      </c>
      <c r="F1201" s="23">
        <v>10721300</v>
      </c>
      <c r="G1201" s="26" t="s">
        <v>162</v>
      </c>
      <c r="H1201" s="27">
        <v>579600</v>
      </c>
      <c r="I1201" s="215">
        <v>261000</v>
      </c>
      <c r="J1201" s="27"/>
      <c r="K1201" s="27">
        <f t="shared" si="34"/>
        <v>579600</v>
      </c>
      <c r="L1201" s="200"/>
    </row>
    <row r="1202" spans="1:12" hidden="1" x14ac:dyDescent="0.35">
      <c r="A1202" s="23">
        <v>22020405</v>
      </c>
      <c r="B1202" s="437" t="s">
        <v>2891</v>
      </c>
      <c r="C1202" s="23">
        <v>70131</v>
      </c>
      <c r="D1202" s="24">
        <v>0</v>
      </c>
      <c r="E1202" s="25">
        <v>2101</v>
      </c>
      <c r="F1202" s="23">
        <v>10721300</v>
      </c>
      <c r="G1202" s="26" t="s">
        <v>162</v>
      </c>
      <c r="H1202" s="27">
        <v>1848000</v>
      </c>
      <c r="I1202" s="215">
        <v>54000</v>
      </c>
      <c r="J1202" s="27">
        <v>54000</v>
      </c>
      <c r="K1202" s="27">
        <f>H1202+J1202</f>
        <v>1902000</v>
      </c>
      <c r="L1202" s="199"/>
    </row>
    <row r="1203" spans="1:12" hidden="1" x14ac:dyDescent="0.35">
      <c r="A1203" s="23">
        <v>22020405</v>
      </c>
      <c r="B1203" s="437" t="s">
        <v>2891</v>
      </c>
      <c r="C1203" s="23">
        <v>70131</v>
      </c>
      <c r="D1203" s="24">
        <v>0</v>
      </c>
      <c r="E1203" s="25">
        <v>2101</v>
      </c>
      <c r="F1203" s="23">
        <v>10721300</v>
      </c>
      <c r="G1203" s="26" t="s">
        <v>162</v>
      </c>
      <c r="H1203" s="67">
        <v>2843090.25</v>
      </c>
      <c r="I1203" s="224"/>
      <c r="J1203" s="67"/>
      <c r="K1203" s="67">
        <f>SUM(H1203,J1203)</f>
        <v>2843090.25</v>
      </c>
      <c r="L1203" s="199"/>
    </row>
    <row r="1204" spans="1:12" hidden="1" x14ac:dyDescent="0.35">
      <c r="A1204" s="23">
        <v>22020405</v>
      </c>
      <c r="B1204" s="437" t="s">
        <v>2891</v>
      </c>
      <c r="C1204" s="23">
        <v>70133</v>
      </c>
      <c r="D1204" s="24">
        <v>0</v>
      </c>
      <c r="E1204" s="25">
        <v>2101</v>
      </c>
      <c r="F1204" s="23">
        <v>10721300</v>
      </c>
      <c r="G1204" s="26" t="s">
        <v>162</v>
      </c>
      <c r="H1204" s="27">
        <v>508200</v>
      </c>
      <c r="I1204" s="215"/>
      <c r="J1204" s="41"/>
      <c r="K1204" s="27">
        <f>SUM(H1204,J1204)</f>
        <v>508200</v>
      </c>
      <c r="L1204" s="199"/>
    </row>
    <row r="1205" spans="1:12" hidden="1" x14ac:dyDescent="0.35">
      <c r="A1205" s="23">
        <v>22020405</v>
      </c>
      <c r="B1205" s="437" t="s">
        <v>2891</v>
      </c>
      <c r="C1205" s="23">
        <v>70133</v>
      </c>
      <c r="D1205" s="24">
        <v>0</v>
      </c>
      <c r="E1205" s="25">
        <v>2101</v>
      </c>
      <c r="F1205" s="23">
        <v>10721300</v>
      </c>
      <c r="G1205" s="26" t="s">
        <v>162</v>
      </c>
      <c r="H1205" s="27">
        <v>0</v>
      </c>
      <c r="I1205" s="215"/>
      <c r="J1205" s="41">
        <v>500000</v>
      </c>
      <c r="K1205" s="27">
        <f>SUM(H1205,J1205)</f>
        <v>500000</v>
      </c>
      <c r="L1205" s="199"/>
    </row>
    <row r="1206" spans="1:12" hidden="1" x14ac:dyDescent="0.35">
      <c r="A1206" s="23">
        <v>22020405</v>
      </c>
      <c r="B1206" s="437" t="s">
        <v>2891</v>
      </c>
      <c r="C1206" s="23">
        <v>70133</v>
      </c>
      <c r="D1206" s="24">
        <v>0</v>
      </c>
      <c r="E1206" s="25">
        <v>2101</v>
      </c>
      <c r="F1206" s="23">
        <v>10721300</v>
      </c>
      <c r="G1206" s="26" t="s">
        <v>162</v>
      </c>
      <c r="H1206" s="67">
        <v>409500</v>
      </c>
      <c r="I1206" s="224">
        <v>23000</v>
      </c>
      <c r="J1206" s="67"/>
      <c r="K1206" s="67">
        <f>SUM(H1206,J1206)</f>
        <v>409500</v>
      </c>
      <c r="L1206" s="199"/>
    </row>
    <row r="1207" spans="1:12" hidden="1" x14ac:dyDescent="0.35">
      <c r="A1207" s="23">
        <v>22020405</v>
      </c>
      <c r="B1207" s="437" t="s">
        <v>2891</v>
      </c>
      <c r="C1207" s="23">
        <v>70740</v>
      </c>
      <c r="D1207" s="24">
        <v>0</v>
      </c>
      <c r="E1207" s="25">
        <v>2101</v>
      </c>
      <c r="F1207" s="23">
        <v>10721300</v>
      </c>
      <c r="G1207" s="26" t="s">
        <v>162</v>
      </c>
      <c r="H1207" s="27">
        <v>8820</v>
      </c>
      <c r="I1207" s="215"/>
      <c r="J1207" s="27"/>
      <c r="K1207" s="27">
        <f>SUM(H1207,J1207)</f>
        <v>8820</v>
      </c>
      <c r="L1207" s="200"/>
    </row>
    <row r="1208" spans="1:12" hidden="1" x14ac:dyDescent="0.35">
      <c r="A1208" s="23">
        <v>22020405</v>
      </c>
      <c r="B1208" s="437" t="s">
        <v>2891</v>
      </c>
      <c r="C1208" s="23">
        <v>70131</v>
      </c>
      <c r="D1208" s="24">
        <v>0</v>
      </c>
      <c r="E1208" s="25">
        <v>2101</v>
      </c>
      <c r="F1208" s="23">
        <v>10721300</v>
      </c>
      <c r="G1208" s="26" t="s">
        <v>162</v>
      </c>
      <c r="H1208" s="27">
        <v>2142000</v>
      </c>
      <c r="I1208" s="215">
        <v>2002000</v>
      </c>
      <c r="J1208" s="27">
        <v>985000</v>
      </c>
      <c r="K1208" s="27">
        <f>H1208+J1208</f>
        <v>3127000</v>
      </c>
      <c r="L1208" s="199"/>
    </row>
    <row r="1209" spans="1:12" hidden="1" x14ac:dyDescent="0.35">
      <c r="A1209" s="23">
        <v>22020405</v>
      </c>
      <c r="B1209" s="437" t="s">
        <v>2891</v>
      </c>
      <c r="C1209" s="23">
        <v>70131</v>
      </c>
      <c r="D1209" s="24">
        <v>0</v>
      </c>
      <c r="E1209" s="25">
        <v>2101</v>
      </c>
      <c r="F1209" s="23">
        <v>10721300</v>
      </c>
      <c r="G1209" s="26" t="s">
        <v>162</v>
      </c>
      <c r="H1209" s="67">
        <v>381150</v>
      </c>
      <c r="I1209" s="224">
        <v>294780</v>
      </c>
      <c r="J1209" s="67"/>
      <c r="K1209" s="67">
        <f t="shared" ref="K1209:K1216" si="35">SUM(H1209,J1209)</f>
        <v>381150</v>
      </c>
      <c r="L1209" s="199"/>
    </row>
    <row r="1210" spans="1:12" hidden="1" x14ac:dyDescent="0.35">
      <c r="A1210" s="23">
        <v>22020405</v>
      </c>
      <c r="B1210" s="437" t="s">
        <v>2891</v>
      </c>
      <c r="C1210" s="23">
        <v>70133</v>
      </c>
      <c r="D1210" s="24">
        <v>0</v>
      </c>
      <c r="E1210" s="25">
        <v>2101</v>
      </c>
      <c r="F1210" s="23">
        <v>10721300</v>
      </c>
      <c r="G1210" s="26" t="s">
        <v>162</v>
      </c>
      <c r="H1210" s="27">
        <v>1000000</v>
      </c>
      <c r="I1210" s="215"/>
      <c r="J1210" s="27"/>
      <c r="K1210" s="27">
        <f t="shared" si="35"/>
        <v>1000000</v>
      </c>
      <c r="L1210" s="199"/>
    </row>
    <row r="1211" spans="1:12" hidden="1" x14ac:dyDescent="0.35">
      <c r="A1211" s="23">
        <v>22020405</v>
      </c>
      <c r="B1211" s="437" t="s">
        <v>2891</v>
      </c>
      <c r="C1211" s="23">
        <v>70133</v>
      </c>
      <c r="D1211" s="24">
        <v>0</v>
      </c>
      <c r="E1211" s="25">
        <v>2101</v>
      </c>
      <c r="F1211" s="23">
        <v>10721300</v>
      </c>
      <c r="G1211" s="28" t="s">
        <v>162</v>
      </c>
      <c r="H1211" s="29">
        <v>220500</v>
      </c>
      <c r="I1211" s="217">
        <v>0</v>
      </c>
      <c r="J1211" s="29">
        <v>279500</v>
      </c>
      <c r="K1211" s="29">
        <f t="shared" si="35"/>
        <v>500000</v>
      </c>
      <c r="L1211" s="199"/>
    </row>
    <row r="1212" spans="1:12" hidden="1" x14ac:dyDescent="0.35">
      <c r="A1212" s="34">
        <v>22020405</v>
      </c>
      <c r="B1212" s="437" t="s">
        <v>2891</v>
      </c>
      <c r="C1212" s="34">
        <v>70133</v>
      </c>
      <c r="D1212" s="35">
        <v>0</v>
      </c>
      <c r="E1212" s="36">
        <v>2101</v>
      </c>
      <c r="F1212" s="34">
        <v>10721300</v>
      </c>
      <c r="G1212" s="37" t="s">
        <v>162</v>
      </c>
      <c r="H1212" s="38">
        <v>819000</v>
      </c>
      <c r="I1212" s="218">
        <v>0</v>
      </c>
      <c r="J1212" s="38"/>
      <c r="K1212" s="38">
        <f t="shared" si="35"/>
        <v>819000</v>
      </c>
      <c r="L1212" s="198"/>
    </row>
    <row r="1213" spans="1:12" hidden="1" x14ac:dyDescent="0.35">
      <c r="A1213" s="23">
        <v>22020404</v>
      </c>
      <c r="B1213" s="437" t="s">
        <v>2891</v>
      </c>
      <c r="C1213" s="23">
        <v>70131</v>
      </c>
      <c r="D1213" s="24">
        <v>0</v>
      </c>
      <c r="E1213" s="25">
        <v>2101</v>
      </c>
      <c r="F1213" s="23">
        <v>10720500</v>
      </c>
      <c r="G1213" s="26" t="s">
        <v>161</v>
      </c>
      <c r="H1213" s="67">
        <v>45150</v>
      </c>
      <c r="I1213" s="224">
        <v>507529.26</v>
      </c>
      <c r="J1213" s="67">
        <v>904850</v>
      </c>
      <c r="K1213" s="67">
        <f t="shared" si="35"/>
        <v>950000</v>
      </c>
      <c r="L1213" s="199"/>
    </row>
    <row r="1214" spans="1:12" hidden="1" x14ac:dyDescent="0.35">
      <c r="A1214" s="23">
        <v>22020404</v>
      </c>
      <c r="B1214" s="437" t="s">
        <v>2891</v>
      </c>
      <c r="C1214" s="23">
        <v>70133</v>
      </c>
      <c r="D1214" s="24" t="s">
        <v>192</v>
      </c>
      <c r="E1214" s="85" t="s">
        <v>2619</v>
      </c>
      <c r="F1214" s="23">
        <v>10721300</v>
      </c>
      <c r="G1214" s="26" t="s">
        <v>161</v>
      </c>
      <c r="H1214" s="27">
        <v>0</v>
      </c>
      <c r="I1214" s="215"/>
      <c r="J1214" s="27">
        <v>200000</v>
      </c>
      <c r="K1214" s="27">
        <f t="shared" si="35"/>
        <v>200000</v>
      </c>
      <c r="L1214" s="199"/>
    </row>
    <row r="1215" spans="1:12" hidden="1" x14ac:dyDescent="0.35">
      <c r="A1215" s="411">
        <v>22020404</v>
      </c>
      <c r="B1215" s="437" t="s">
        <v>2891</v>
      </c>
      <c r="C1215" s="411">
        <v>70131</v>
      </c>
      <c r="D1215" s="411" t="s">
        <v>192</v>
      </c>
      <c r="E1215" s="413" t="s">
        <v>193</v>
      </c>
      <c r="F1215" s="411">
        <v>10721300</v>
      </c>
      <c r="G1215" s="416" t="s">
        <v>161</v>
      </c>
      <c r="H1215" s="419">
        <v>26558.531999999999</v>
      </c>
      <c r="I1215" s="422"/>
      <c r="J1215" s="425">
        <v>173441</v>
      </c>
      <c r="K1215" s="538">
        <f t="shared" si="35"/>
        <v>199999.53200000001</v>
      </c>
      <c r="L1215" s="395"/>
    </row>
    <row r="1216" spans="1:12" hidden="1" x14ac:dyDescent="0.35">
      <c r="A1216" s="23">
        <v>22020404</v>
      </c>
      <c r="B1216" s="437" t="s">
        <v>2891</v>
      </c>
      <c r="C1216" s="23">
        <v>70133</v>
      </c>
      <c r="D1216" s="24">
        <v>0</v>
      </c>
      <c r="E1216" s="25">
        <v>2101</v>
      </c>
      <c r="F1216" s="23">
        <v>10721300</v>
      </c>
      <c r="G1216" s="26" t="s">
        <v>161</v>
      </c>
      <c r="H1216" s="27">
        <v>849450</v>
      </c>
      <c r="I1216" s="215">
        <v>572200</v>
      </c>
      <c r="J1216" s="27">
        <v>800000</v>
      </c>
      <c r="K1216" s="27">
        <f t="shared" si="35"/>
        <v>1649450</v>
      </c>
      <c r="L1216" s="200"/>
    </row>
    <row r="1217" spans="1:12" hidden="1" x14ac:dyDescent="0.35">
      <c r="A1217" s="23">
        <v>22020404</v>
      </c>
      <c r="B1217" s="437" t="s">
        <v>2891</v>
      </c>
      <c r="C1217" s="23">
        <v>70131</v>
      </c>
      <c r="D1217" s="24">
        <v>0</v>
      </c>
      <c r="E1217" s="25">
        <v>2101</v>
      </c>
      <c r="F1217" s="23">
        <v>10721300</v>
      </c>
      <c r="G1217" s="26" t="s">
        <v>161</v>
      </c>
      <c r="H1217" s="27">
        <v>6400000</v>
      </c>
      <c r="I1217" s="215">
        <v>76800</v>
      </c>
      <c r="J1217" s="27">
        <v>76800</v>
      </c>
      <c r="K1217" s="27">
        <f>H1217+J1217</f>
        <v>6476800</v>
      </c>
      <c r="L1217" s="199"/>
    </row>
    <row r="1218" spans="1:12" hidden="1" x14ac:dyDescent="0.35">
      <c r="A1218" s="23">
        <v>22020404</v>
      </c>
      <c r="B1218" s="437" t="s">
        <v>2891</v>
      </c>
      <c r="C1218" s="23">
        <v>70131</v>
      </c>
      <c r="D1218" s="24">
        <v>0</v>
      </c>
      <c r="E1218" s="25">
        <v>2101</v>
      </c>
      <c r="F1218" s="23">
        <v>10721300</v>
      </c>
      <c r="G1218" s="26" t="s">
        <v>161</v>
      </c>
      <c r="H1218" s="67">
        <v>74550</v>
      </c>
      <c r="I1218" s="224"/>
      <c r="J1218" s="67"/>
      <c r="K1218" s="67">
        <f>SUM(H1218,J1218)</f>
        <v>74550</v>
      </c>
      <c r="L1218" s="199"/>
    </row>
    <row r="1219" spans="1:12" hidden="1" x14ac:dyDescent="0.35">
      <c r="A1219" s="23">
        <v>22020404</v>
      </c>
      <c r="B1219" s="437" t="s">
        <v>2891</v>
      </c>
      <c r="C1219" s="23">
        <v>70133</v>
      </c>
      <c r="D1219" s="24">
        <v>0</v>
      </c>
      <c r="E1219" s="25">
        <v>2101</v>
      </c>
      <c r="F1219" s="23">
        <v>10721300</v>
      </c>
      <c r="G1219" s="26" t="s">
        <v>161</v>
      </c>
      <c r="H1219" s="27">
        <v>406560</v>
      </c>
      <c r="I1219" s="215">
        <v>287000</v>
      </c>
      <c r="J1219" s="27">
        <v>700000</v>
      </c>
      <c r="K1219" s="27">
        <f>SUM(H1219,J1219)</f>
        <v>1106560</v>
      </c>
      <c r="L1219" s="199"/>
    </row>
    <row r="1220" spans="1:12" hidden="1" x14ac:dyDescent="0.35">
      <c r="A1220" s="23">
        <v>22020404</v>
      </c>
      <c r="B1220" s="437" t="s">
        <v>2891</v>
      </c>
      <c r="C1220" s="23">
        <v>70133</v>
      </c>
      <c r="D1220" s="24">
        <v>0</v>
      </c>
      <c r="E1220" s="25">
        <v>2101</v>
      </c>
      <c r="F1220" s="23">
        <v>10721300</v>
      </c>
      <c r="G1220" s="26" t="s">
        <v>161</v>
      </c>
      <c r="H1220" s="27">
        <v>180600</v>
      </c>
      <c r="I1220" s="215">
        <v>120000</v>
      </c>
      <c r="J1220" s="27">
        <v>19400</v>
      </c>
      <c r="K1220" s="27">
        <f>SUM(H1220,J1220)</f>
        <v>200000</v>
      </c>
      <c r="L1220" s="199"/>
    </row>
    <row r="1221" spans="1:12" hidden="1" x14ac:dyDescent="0.35">
      <c r="A1221" s="23">
        <v>22020404</v>
      </c>
      <c r="B1221" s="437" t="s">
        <v>2891</v>
      </c>
      <c r="C1221" s="23">
        <v>70133</v>
      </c>
      <c r="D1221" s="24">
        <v>0</v>
      </c>
      <c r="E1221" s="25">
        <v>2101</v>
      </c>
      <c r="F1221" s="23">
        <v>10721300</v>
      </c>
      <c r="G1221" s="26" t="s">
        <v>161</v>
      </c>
      <c r="H1221" s="67">
        <v>1312500</v>
      </c>
      <c r="I1221" s="224">
        <v>176000</v>
      </c>
      <c r="J1221" s="67"/>
      <c r="K1221" s="67">
        <f>SUM(H1221,J1221)</f>
        <v>1312500</v>
      </c>
      <c r="L1221" s="199"/>
    </row>
    <row r="1222" spans="1:12" hidden="1" x14ac:dyDescent="0.35">
      <c r="A1222" s="23">
        <v>22020404</v>
      </c>
      <c r="B1222" s="437" t="s">
        <v>2891</v>
      </c>
      <c r="C1222" s="23">
        <v>70131</v>
      </c>
      <c r="D1222" s="24">
        <v>0</v>
      </c>
      <c r="E1222" s="25">
        <v>2101</v>
      </c>
      <c r="F1222" s="23">
        <v>10721300</v>
      </c>
      <c r="G1222" s="26" t="s">
        <v>161</v>
      </c>
      <c r="H1222" s="27">
        <v>184590</v>
      </c>
      <c r="I1222" s="215">
        <v>90000</v>
      </c>
      <c r="J1222" s="27">
        <v>200500</v>
      </c>
      <c r="K1222" s="27">
        <f>H1222+J1222</f>
        <v>385090</v>
      </c>
      <c r="L1222" s="199"/>
    </row>
    <row r="1223" spans="1:12" hidden="1" x14ac:dyDescent="0.35">
      <c r="A1223" s="23">
        <v>22020404</v>
      </c>
      <c r="B1223" s="437" t="s">
        <v>2891</v>
      </c>
      <c r="C1223" s="23">
        <v>70131</v>
      </c>
      <c r="D1223" s="24">
        <v>0</v>
      </c>
      <c r="E1223" s="25">
        <v>2101</v>
      </c>
      <c r="F1223" s="23">
        <v>10721300</v>
      </c>
      <c r="G1223" s="26" t="s">
        <v>161</v>
      </c>
      <c r="H1223" s="67">
        <v>204750</v>
      </c>
      <c r="I1223" s="224">
        <v>40000</v>
      </c>
      <c r="J1223" s="67"/>
      <c r="K1223" s="67">
        <f t="shared" ref="K1223:K1229" si="36">SUM(H1223,J1223)</f>
        <v>204750</v>
      </c>
      <c r="L1223" s="199"/>
    </row>
    <row r="1224" spans="1:12" hidden="1" x14ac:dyDescent="0.35">
      <c r="A1224" s="23">
        <v>22020404</v>
      </c>
      <c r="B1224" s="437" t="s">
        <v>2891</v>
      </c>
      <c r="C1224" s="23">
        <v>70133</v>
      </c>
      <c r="D1224" s="24">
        <v>0</v>
      </c>
      <c r="E1224" s="25">
        <v>2101</v>
      </c>
      <c r="F1224" s="23">
        <v>10721300</v>
      </c>
      <c r="G1224" s="26" t="s">
        <v>161</v>
      </c>
      <c r="H1224" s="27">
        <v>500000</v>
      </c>
      <c r="I1224" s="215">
        <v>20000</v>
      </c>
      <c r="J1224" s="41"/>
      <c r="K1224" s="27">
        <f t="shared" si="36"/>
        <v>500000</v>
      </c>
      <c r="L1224" s="199"/>
    </row>
    <row r="1225" spans="1:12" hidden="1" x14ac:dyDescent="0.35">
      <c r="A1225" s="23">
        <v>22020404</v>
      </c>
      <c r="B1225" s="437" t="s">
        <v>2891</v>
      </c>
      <c r="C1225" s="23">
        <v>70133</v>
      </c>
      <c r="D1225" s="24">
        <v>0</v>
      </c>
      <c r="E1225" s="25">
        <v>2101</v>
      </c>
      <c r="F1225" s="23">
        <v>10721300</v>
      </c>
      <c r="G1225" s="26" t="s">
        <v>161</v>
      </c>
      <c r="H1225" s="27">
        <v>1073100</v>
      </c>
      <c r="I1225" s="215">
        <v>929000</v>
      </c>
      <c r="J1225" s="27"/>
      <c r="K1225" s="27">
        <f t="shared" si="36"/>
        <v>1073100</v>
      </c>
      <c r="L1225" s="199"/>
    </row>
    <row r="1226" spans="1:12" hidden="1" x14ac:dyDescent="0.35">
      <c r="A1226" s="23">
        <v>22020404</v>
      </c>
      <c r="B1226" s="437" t="s">
        <v>2891</v>
      </c>
      <c r="C1226" s="23">
        <v>70133</v>
      </c>
      <c r="D1226" s="24">
        <v>0</v>
      </c>
      <c r="E1226" s="25">
        <v>2101</v>
      </c>
      <c r="F1226" s="23">
        <v>10721300</v>
      </c>
      <c r="G1226" s="26" t="s">
        <v>161</v>
      </c>
      <c r="H1226" s="27">
        <v>546000</v>
      </c>
      <c r="I1226" s="215">
        <v>0</v>
      </c>
      <c r="J1226" s="27"/>
      <c r="K1226" s="27">
        <f t="shared" si="36"/>
        <v>546000</v>
      </c>
      <c r="L1226" s="199"/>
    </row>
    <row r="1227" spans="1:12" hidden="1" x14ac:dyDescent="0.35">
      <c r="A1227" s="23">
        <v>22020403</v>
      </c>
      <c r="B1227" s="437" t="s">
        <v>2891</v>
      </c>
      <c r="C1227" s="23">
        <v>70131</v>
      </c>
      <c r="D1227" s="24">
        <v>0</v>
      </c>
      <c r="E1227" s="25">
        <v>2101</v>
      </c>
      <c r="F1227" s="23">
        <v>10720500</v>
      </c>
      <c r="G1227" s="28" t="s">
        <v>160</v>
      </c>
      <c r="H1227" s="71">
        <v>219870</v>
      </c>
      <c r="I1227" s="225">
        <v>330500</v>
      </c>
      <c r="J1227" s="71">
        <v>603930</v>
      </c>
      <c r="K1227" s="71">
        <f t="shared" si="36"/>
        <v>823800</v>
      </c>
      <c r="L1227" s="199"/>
    </row>
    <row r="1228" spans="1:12" hidden="1" x14ac:dyDescent="0.35">
      <c r="A1228" s="412">
        <v>22020403</v>
      </c>
      <c r="B1228" s="437" t="s">
        <v>2891</v>
      </c>
      <c r="C1228" s="412">
        <v>70131</v>
      </c>
      <c r="D1228" s="412" t="s">
        <v>192</v>
      </c>
      <c r="E1228" s="414" t="s">
        <v>193</v>
      </c>
      <c r="F1228" s="412">
        <v>10721300</v>
      </c>
      <c r="G1228" s="417" t="s">
        <v>160</v>
      </c>
      <c r="H1228" s="485">
        <v>79675.59599999999</v>
      </c>
      <c r="I1228" s="509"/>
      <c r="J1228" s="530"/>
      <c r="K1228" s="429">
        <f t="shared" si="36"/>
        <v>79675.59599999999</v>
      </c>
      <c r="L1228" s="394"/>
    </row>
    <row r="1229" spans="1:12" hidden="1" x14ac:dyDescent="0.35">
      <c r="A1229" s="23">
        <v>22020403</v>
      </c>
      <c r="B1229" s="437" t="s">
        <v>2891</v>
      </c>
      <c r="C1229" s="23">
        <v>70133</v>
      </c>
      <c r="D1229" s="24">
        <v>0</v>
      </c>
      <c r="E1229" s="25">
        <v>2101</v>
      </c>
      <c r="F1229" s="23">
        <v>10721300</v>
      </c>
      <c r="G1229" s="26" t="s">
        <v>160</v>
      </c>
      <c r="H1229" s="27">
        <v>2389800</v>
      </c>
      <c r="I1229" s="215">
        <v>19500</v>
      </c>
      <c r="J1229" s="27"/>
      <c r="K1229" s="27">
        <f t="shared" si="36"/>
        <v>2389800</v>
      </c>
      <c r="L1229" s="200"/>
    </row>
    <row r="1230" spans="1:12" hidden="1" x14ac:dyDescent="0.35">
      <c r="A1230" s="23">
        <v>22020403</v>
      </c>
      <c r="B1230" s="437" t="s">
        <v>2891</v>
      </c>
      <c r="C1230" s="23">
        <v>70131</v>
      </c>
      <c r="D1230" s="24">
        <v>0</v>
      </c>
      <c r="E1230" s="25">
        <v>2101</v>
      </c>
      <c r="F1230" s="23">
        <v>10721300</v>
      </c>
      <c r="G1230" s="26" t="s">
        <v>160</v>
      </c>
      <c r="H1230" s="27">
        <v>1600000</v>
      </c>
      <c r="I1230" s="215">
        <v>163000</v>
      </c>
      <c r="J1230" s="27">
        <v>163000</v>
      </c>
      <c r="K1230" s="27">
        <f>H1230+J1230</f>
        <v>1763000</v>
      </c>
      <c r="L1230" s="199"/>
    </row>
    <row r="1231" spans="1:12" hidden="1" x14ac:dyDescent="0.35">
      <c r="A1231" s="23">
        <v>22020403</v>
      </c>
      <c r="B1231" s="437" t="s">
        <v>2891</v>
      </c>
      <c r="C1231" s="23">
        <v>70131</v>
      </c>
      <c r="D1231" s="24">
        <v>0</v>
      </c>
      <c r="E1231" s="25">
        <v>2101</v>
      </c>
      <c r="F1231" s="23">
        <v>10721300</v>
      </c>
      <c r="G1231" s="26" t="s">
        <v>160</v>
      </c>
      <c r="H1231" s="67">
        <v>2876311.2</v>
      </c>
      <c r="I1231" s="224"/>
      <c r="J1231" s="67"/>
      <c r="K1231" s="67">
        <f>SUM(H1231,J1231)</f>
        <v>2876311.2</v>
      </c>
      <c r="L1231" s="199"/>
    </row>
    <row r="1232" spans="1:12" hidden="1" x14ac:dyDescent="0.35">
      <c r="A1232" s="23">
        <v>22020403</v>
      </c>
      <c r="B1232" s="437" t="s">
        <v>2891</v>
      </c>
      <c r="C1232" s="23">
        <v>70133</v>
      </c>
      <c r="D1232" s="24">
        <v>0</v>
      </c>
      <c r="E1232" s="25">
        <v>2101</v>
      </c>
      <c r="F1232" s="23">
        <v>10721300</v>
      </c>
      <c r="G1232" s="26" t="s">
        <v>160</v>
      </c>
      <c r="H1232" s="27">
        <v>40656</v>
      </c>
      <c r="I1232" s="215"/>
      <c r="J1232" s="41"/>
      <c r="K1232" s="27">
        <f>SUM(H1232,J1232)</f>
        <v>40656</v>
      </c>
      <c r="L1232" s="199"/>
    </row>
    <row r="1233" spans="1:12" hidden="1" x14ac:dyDescent="0.35">
      <c r="A1233" s="23">
        <v>22020403</v>
      </c>
      <c r="B1233" s="437" t="s">
        <v>2891</v>
      </c>
      <c r="C1233" s="23">
        <v>70133</v>
      </c>
      <c r="D1233" s="24">
        <v>0</v>
      </c>
      <c r="E1233" s="25">
        <v>2101</v>
      </c>
      <c r="F1233" s="23">
        <v>10721300</v>
      </c>
      <c r="G1233" s="26" t="s">
        <v>160</v>
      </c>
      <c r="H1233" s="27">
        <v>0</v>
      </c>
      <c r="I1233" s="215"/>
      <c r="J1233" s="41">
        <v>1000000</v>
      </c>
      <c r="K1233" s="27">
        <f>SUM(H1233,J1233)</f>
        <v>1000000</v>
      </c>
      <c r="L1233" s="199"/>
    </row>
    <row r="1234" spans="1:12" hidden="1" x14ac:dyDescent="0.35">
      <c r="A1234" s="23">
        <v>22020403</v>
      </c>
      <c r="B1234" s="437" t="s">
        <v>2891</v>
      </c>
      <c r="C1234" s="23">
        <v>70133</v>
      </c>
      <c r="D1234" s="24">
        <v>0</v>
      </c>
      <c r="E1234" s="25">
        <v>2101</v>
      </c>
      <c r="F1234" s="23">
        <v>10721300</v>
      </c>
      <c r="G1234" s="26" t="s">
        <v>160</v>
      </c>
      <c r="H1234" s="67">
        <v>210000</v>
      </c>
      <c r="I1234" s="224">
        <v>7000</v>
      </c>
      <c r="J1234" s="67"/>
      <c r="K1234" s="67">
        <f>SUM(H1234,J1234)</f>
        <v>210000</v>
      </c>
      <c r="L1234" s="199"/>
    </row>
    <row r="1235" spans="1:12" hidden="1" x14ac:dyDescent="0.35">
      <c r="A1235" s="23">
        <v>22020403</v>
      </c>
      <c r="B1235" s="437" t="s">
        <v>2891</v>
      </c>
      <c r="C1235" s="23">
        <v>70740</v>
      </c>
      <c r="D1235" s="24">
        <v>0</v>
      </c>
      <c r="E1235" s="25">
        <v>2101</v>
      </c>
      <c r="F1235" s="23">
        <v>10721300</v>
      </c>
      <c r="G1235" s="26" t="s">
        <v>160</v>
      </c>
      <c r="H1235" s="27">
        <v>10710</v>
      </c>
      <c r="I1235" s="215"/>
      <c r="J1235" s="27"/>
      <c r="K1235" s="27">
        <f>SUM(H1235,J1235)</f>
        <v>10710</v>
      </c>
      <c r="L1235" s="200"/>
    </row>
    <row r="1236" spans="1:12" hidden="1" x14ac:dyDescent="0.35">
      <c r="A1236" s="23">
        <v>22020403</v>
      </c>
      <c r="B1236" s="437" t="s">
        <v>2891</v>
      </c>
      <c r="C1236" s="23">
        <v>70131</v>
      </c>
      <c r="D1236" s="24">
        <v>0</v>
      </c>
      <c r="E1236" s="25">
        <v>2101</v>
      </c>
      <c r="F1236" s="23">
        <v>10721300</v>
      </c>
      <c r="G1236" s="26" t="s">
        <v>160</v>
      </c>
      <c r="H1236" s="27">
        <v>2632350</v>
      </c>
      <c r="I1236" s="215">
        <v>1920000</v>
      </c>
      <c r="J1236" s="27"/>
      <c r="K1236" s="27">
        <f>H1236+J1236</f>
        <v>2632350</v>
      </c>
      <c r="L1236" s="199"/>
    </row>
    <row r="1237" spans="1:12" hidden="1" x14ac:dyDescent="0.35">
      <c r="A1237" s="23">
        <v>22020403</v>
      </c>
      <c r="B1237" s="437" t="s">
        <v>2891</v>
      </c>
      <c r="C1237" s="23">
        <v>70131</v>
      </c>
      <c r="D1237" s="24">
        <v>0</v>
      </c>
      <c r="E1237" s="25">
        <v>2101</v>
      </c>
      <c r="F1237" s="23">
        <v>10721300</v>
      </c>
      <c r="G1237" s="26" t="s">
        <v>160</v>
      </c>
      <c r="H1237" s="67">
        <v>611310</v>
      </c>
      <c r="I1237" s="224">
        <v>100650</v>
      </c>
      <c r="J1237" s="67"/>
      <c r="K1237" s="67">
        <f t="shared" ref="K1237:K1244" si="37">SUM(H1237,J1237)</f>
        <v>611310</v>
      </c>
      <c r="L1237" s="199"/>
    </row>
    <row r="1238" spans="1:12" hidden="1" x14ac:dyDescent="0.35">
      <c r="A1238" s="23">
        <v>22020403</v>
      </c>
      <c r="B1238" s="437" t="s">
        <v>2891</v>
      </c>
      <c r="C1238" s="23">
        <v>70133</v>
      </c>
      <c r="D1238" s="24">
        <v>0</v>
      </c>
      <c r="E1238" s="25">
        <v>2101</v>
      </c>
      <c r="F1238" s="23">
        <v>10721300</v>
      </c>
      <c r="G1238" s="26" t="s">
        <v>160</v>
      </c>
      <c r="H1238" s="27">
        <v>1000000</v>
      </c>
      <c r="I1238" s="215"/>
      <c r="J1238" s="27"/>
      <c r="K1238" s="27">
        <f t="shared" si="37"/>
        <v>1000000</v>
      </c>
      <c r="L1238" s="199"/>
    </row>
    <row r="1239" spans="1:12" hidden="1" x14ac:dyDescent="0.35">
      <c r="A1239" s="23">
        <v>22020403</v>
      </c>
      <c r="B1239" s="437" t="s">
        <v>2891</v>
      </c>
      <c r="C1239" s="23">
        <v>70133</v>
      </c>
      <c r="D1239" s="24">
        <v>0</v>
      </c>
      <c r="E1239" s="25">
        <v>2101</v>
      </c>
      <c r="F1239" s="23">
        <v>10721300</v>
      </c>
      <c r="G1239" s="26" t="s">
        <v>160</v>
      </c>
      <c r="H1239" s="27">
        <v>226800</v>
      </c>
      <c r="I1239" s="215">
        <v>137500</v>
      </c>
      <c r="J1239" s="27">
        <v>273200</v>
      </c>
      <c r="K1239" s="27">
        <f t="shared" si="37"/>
        <v>500000</v>
      </c>
      <c r="L1239" s="199"/>
    </row>
    <row r="1240" spans="1:12" hidden="1" x14ac:dyDescent="0.35">
      <c r="A1240" s="23">
        <v>22020403</v>
      </c>
      <c r="B1240" s="437" t="s">
        <v>2891</v>
      </c>
      <c r="C1240" s="23">
        <v>70131</v>
      </c>
      <c r="D1240" s="24">
        <v>0</v>
      </c>
      <c r="E1240" s="25">
        <v>2101</v>
      </c>
      <c r="F1240" s="23">
        <v>10721300</v>
      </c>
      <c r="G1240" s="26" t="s">
        <v>1025</v>
      </c>
      <c r="H1240" s="136">
        <v>600000</v>
      </c>
      <c r="I1240" s="270"/>
      <c r="J1240" s="136"/>
      <c r="K1240" s="135">
        <f t="shared" si="37"/>
        <v>600000</v>
      </c>
      <c r="L1240" s="199"/>
    </row>
    <row r="1241" spans="1:12" hidden="1" x14ac:dyDescent="0.35">
      <c r="A1241" s="23">
        <v>22020402</v>
      </c>
      <c r="B1241" s="437" t="s">
        <v>2891</v>
      </c>
      <c r="C1241" s="23">
        <v>70131</v>
      </c>
      <c r="D1241" s="24">
        <v>0</v>
      </c>
      <c r="E1241" s="25">
        <v>2101</v>
      </c>
      <c r="F1241" s="23">
        <v>10720500</v>
      </c>
      <c r="G1241" s="26" t="s">
        <v>159</v>
      </c>
      <c r="H1241" s="67"/>
      <c r="I1241" s="224">
        <v>22000</v>
      </c>
      <c r="J1241" s="83"/>
      <c r="K1241" s="83">
        <f t="shared" si="37"/>
        <v>0</v>
      </c>
      <c r="L1241" s="199"/>
    </row>
    <row r="1242" spans="1:12" hidden="1" x14ac:dyDescent="0.35">
      <c r="A1242" s="23">
        <v>22020402</v>
      </c>
      <c r="B1242" s="437" t="s">
        <v>2891</v>
      </c>
      <c r="C1242" s="23">
        <v>70133</v>
      </c>
      <c r="D1242" s="24" t="s">
        <v>192</v>
      </c>
      <c r="E1242" s="85" t="s">
        <v>2619</v>
      </c>
      <c r="F1242" s="23">
        <v>10721300</v>
      </c>
      <c r="G1242" s="26" t="s">
        <v>197</v>
      </c>
      <c r="H1242" s="27">
        <v>0</v>
      </c>
      <c r="I1242" s="215"/>
      <c r="J1242" s="41">
        <v>6000000</v>
      </c>
      <c r="K1242" s="27">
        <f t="shared" si="37"/>
        <v>6000000</v>
      </c>
      <c r="L1242" s="199"/>
    </row>
    <row r="1243" spans="1:12" hidden="1" x14ac:dyDescent="0.35">
      <c r="A1243" s="411">
        <v>22020402</v>
      </c>
      <c r="B1243" s="437" t="s">
        <v>2891</v>
      </c>
      <c r="C1243" s="411">
        <v>70131</v>
      </c>
      <c r="D1243" s="411" t="s">
        <v>192</v>
      </c>
      <c r="E1243" s="413" t="s">
        <v>193</v>
      </c>
      <c r="F1243" s="411">
        <v>10721300</v>
      </c>
      <c r="G1243" s="416" t="s">
        <v>197</v>
      </c>
      <c r="H1243" s="419">
        <v>53117.063999999998</v>
      </c>
      <c r="I1243" s="422"/>
      <c r="J1243" s="425"/>
      <c r="K1243" s="538">
        <f t="shared" si="37"/>
        <v>53117.063999999998</v>
      </c>
      <c r="L1243" s="395"/>
    </row>
    <row r="1244" spans="1:12" hidden="1" x14ac:dyDescent="0.35">
      <c r="A1244" s="23">
        <v>22020402</v>
      </c>
      <c r="B1244" s="437" t="s">
        <v>2891</v>
      </c>
      <c r="C1244" s="23">
        <v>70133</v>
      </c>
      <c r="D1244" s="24">
        <v>0</v>
      </c>
      <c r="E1244" s="25">
        <v>2101</v>
      </c>
      <c r="F1244" s="23">
        <v>10721300</v>
      </c>
      <c r="G1244" s="26" t="s">
        <v>159</v>
      </c>
      <c r="H1244" s="27">
        <v>3000000</v>
      </c>
      <c r="I1244" s="215"/>
      <c r="J1244" s="41">
        <v>-300000</v>
      </c>
      <c r="K1244" s="27">
        <f t="shared" si="37"/>
        <v>2700000</v>
      </c>
      <c r="L1244" s="200"/>
    </row>
    <row r="1245" spans="1:12" hidden="1" x14ac:dyDescent="0.35">
      <c r="A1245" s="23">
        <v>22020402</v>
      </c>
      <c r="B1245" s="437" t="s">
        <v>2891</v>
      </c>
      <c r="C1245" s="23">
        <v>70131</v>
      </c>
      <c r="D1245" s="24">
        <v>0</v>
      </c>
      <c r="E1245" s="25">
        <v>2101</v>
      </c>
      <c r="F1245" s="23">
        <v>10721300</v>
      </c>
      <c r="G1245" s="26" t="s">
        <v>159</v>
      </c>
      <c r="H1245" s="27">
        <v>3388000</v>
      </c>
      <c r="I1245" s="215">
        <v>237000</v>
      </c>
      <c r="J1245" s="27">
        <v>237000</v>
      </c>
      <c r="K1245" s="27">
        <f>H1245+J1245</f>
        <v>3625000</v>
      </c>
      <c r="L1245" s="199"/>
    </row>
    <row r="1246" spans="1:12" hidden="1" x14ac:dyDescent="0.35">
      <c r="A1246" s="23">
        <v>22020402</v>
      </c>
      <c r="B1246" s="437" t="s">
        <v>2891</v>
      </c>
      <c r="C1246" s="23">
        <v>70131</v>
      </c>
      <c r="D1246" s="24">
        <v>0</v>
      </c>
      <c r="E1246" s="25">
        <v>2101</v>
      </c>
      <c r="F1246" s="23">
        <v>10721300</v>
      </c>
      <c r="G1246" s="26" t="s">
        <v>159</v>
      </c>
      <c r="H1246" s="67">
        <v>5000000</v>
      </c>
      <c r="I1246" s="224"/>
      <c r="J1246" s="68"/>
      <c r="K1246" s="67">
        <f>SUM(H1246,J1246)</f>
        <v>5000000</v>
      </c>
      <c r="L1246" s="199"/>
    </row>
    <row r="1247" spans="1:12" hidden="1" x14ac:dyDescent="0.35">
      <c r="A1247" s="23">
        <v>22020402</v>
      </c>
      <c r="B1247" s="437" t="s">
        <v>2891</v>
      </c>
      <c r="C1247" s="23">
        <v>70133</v>
      </c>
      <c r="D1247" s="24">
        <v>0</v>
      </c>
      <c r="E1247" s="25">
        <v>2101</v>
      </c>
      <c r="F1247" s="23">
        <v>10721300</v>
      </c>
      <c r="G1247" s="26" t="s">
        <v>159</v>
      </c>
      <c r="H1247" s="27">
        <v>1000000</v>
      </c>
      <c r="I1247" s="215"/>
      <c r="J1247" s="27"/>
      <c r="K1247" s="27">
        <f>SUM(H1247,J1247)</f>
        <v>1000000</v>
      </c>
      <c r="L1247" s="199"/>
    </row>
    <row r="1248" spans="1:12" hidden="1" x14ac:dyDescent="0.35">
      <c r="A1248" s="23">
        <v>22020402</v>
      </c>
      <c r="B1248" s="437" t="s">
        <v>2891</v>
      </c>
      <c r="C1248" s="23">
        <v>70133</v>
      </c>
      <c r="D1248" s="24">
        <v>0</v>
      </c>
      <c r="E1248" s="25">
        <v>2101</v>
      </c>
      <c r="F1248" s="23">
        <v>10721300</v>
      </c>
      <c r="G1248" s="26" t="s">
        <v>159</v>
      </c>
      <c r="H1248" s="27">
        <v>94500</v>
      </c>
      <c r="I1248" s="215">
        <v>53000</v>
      </c>
      <c r="J1248" s="27">
        <v>105500</v>
      </c>
      <c r="K1248" s="27">
        <f>SUM(H1248,J1248)</f>
        <v>200000</v>
      </c>
      <c r="L1248" s="199"/>
    </row>
    <row r="1249" spans="1:12" hidden="1" x14ac:dyDescent="0.35">
      <c r="A1249" s="23">
        <v>22020402</v>
      </c>
      <c r="B1249" s="437" t="s">
        <v>2891</v>
      </c>
      <c r="C1249" s="23">
        <v>70133</v>
      </c>
      <c r="D1249" s="24">
        <v>0</v>
      </c>
      <c r="E1249" s="25">
        <v>2101</v>
      </c>
      <c r="F1249" s="23">
        <v>10721300</v>
      </c>
      <c r="G1249" s="26" t="s">
        <v>159</v>
      </c>
      <c r="H1249" s="67">
        <v>518700</v>
      </c>
      <c r="I1249" s="224">
        <v>7000</v>
      </c>
      <c r="J1249" s="67"/>
      <c r="K1249" s="67">
        <f>SUM(H1249,J1249)</f>
        <v>518700</v>
      </c>
      <c r="L1249" s="199"/>
    </row>
    <row r="1250" spans="1:12" hidden="1" x14ac:dyDescent="0.35">
      <c r="A1250" s="23">
        <v>22020402</v>
      </c>
      <c r="B1250" s="437" t="s">
        <v>2891</v>
      </c>
      <c r="C1250" s="23">
        <v>70740</v>
      </c>
      <c r="D1250" s="24">
        <v>0</v>
      </c>
      <c r="E1250" s="25">
        <v>2101</v>
      </c>
      <c r="F1250" s="23">
        <v>10721300</v>
      </c>
      <c r="G1250" s="26" t="s">
        <v>159</v>
      </c>
      <c r="H1250" s="27">
        <v>56910</v>
      </c>
      <c r="I1250" s="215">
        <v>37500</v>
      </c>
      <c r="J1250" s="27"/>
      <c r="K1250" s="27">
        <f>SUM(H1250,J1250)</f>
        <v>56910</v>
      </c>
      <c r="L1250" s="200"/>
    </row>
    <row r="1251" spans="1:12" hidden="1" x14ac:dyDescent="0.35">
      <c r="A1251" s="23">
        <v>22020402</v>
      </c>
      <c r="B1251" s="437" t="s">
        <v>2891</v>
      </c>
      <c r="C1251" s="23">
        <v>70131</v>
      </c>
      <c r="D1251" s="24">
        <v>0</v>
      </c>
      <c r="E1251" s="25">
        <v>2101</v>
      </c>
      <c r="F1251" s="23">
        <v>10721300</v>
      </c>
      <c r="G1251" s="26" t="s">
        <v>159</v>
      </c>
      <c r="H1251" s="27">
        <v>395535</v>
      </c>
      <c r="I1251" s="215">
        <v>263800</v>
      </c>
      <c r="J1251" s="27"/>
      <c r="K1251" s="27">
        <f>H1251+J1251</f>
        <v>395535</v>
      </c>
      <c r="L1251" s="199"/>
    </row>
    <row r="1252" spans="1:12" hidden="1" x14ac:dyDescent="0.35">
      <c r="A1252" s="23">
        <v>22020402</v>
      </c>
      <c r="B1252" s="437" t="s">
        <v>2891</v>
      </c>
      <c r="C1252" s="23">
        <v>70131</v>
      </c>
      <c r="D1252" s="24">
        <v>0</v>
      </c>
      <c r="E1252" s="25">
        <v>2101</v>
      </c>
      <c r="F1252" s="23">
        <v>10721300</v>
      </c>
      <c r="G1252" s="26" t="s">
        <v>159</v>
      </c>
      <c r="H1252" s="67">
        <v>53760</v>
      </c>
      <c r="I1252" s="224"/>
      <c r="J1252" s="67"/>
      <c r="K1252" s="67">
        <f t="shared" ref="K1252:K1260" si="38">SUM(H1252,J1252)</f>
        <v>53760</v>
      </c>
      <c r="L1252" s="199"/>
    </row>
    <row r="1253" spans="1:12" hidden="1" x14ac:dyDescent="0.35">
      <c r="A1253" s="23">
        <v>22020402</v>
      </c>
      <c r="B1253" s="437" t="s">
        <v>2891</v>
      </c>
      <c r="C1253" s="23">
        <v>70133</v>
      </c>
      <c r="D1253" s="24">
        <v>0</v>
      </c>
      <c r="E1253" s="25">
        <v>2101</v>
      </c>
      <c r="F1253" s="23">
        <v>10721300</v>
      </c>
      <c r="G1253" s="26" t="s">
        <v>159</v>
      </c>
      <c r="H1253" s="27">
        <v>1000000</v>
      </c>
      <c r="I1253" s="215"/>
      <c r="J1253" s="27"/>
      <c r="K1253" s="27">
        <f t="shared" si="38"/>
        <v>1000000</v>
      </c>
      <c r="L1253" s="199"/>
    </row>
    <row r="1254" spans="1:12" hidden="1" x14ac:dyDescent="0.35">
      <c r="A1254" s="23">
        <v>22020402</v>
      </c>
      <c r="B1254" s="437" t="s">
        <v>2891</v>
      </c>
      <c r="C1254" s="23">
        <v>70133</v>
      </c>
      <c r="D1254" s="24">
        <v>0</v>
      </c>
      <c r="E1254" s="25">
        <v>2101</v>
      </c>
      <c r="F1254" s="23">
        <v>10721300</v>
      </c>
      <c r="G1254" s="26" t="s">
        <v>159</v>
      </c>
      <c r="H1254" s="27">
        <v>193200</v>
      </c>
      <c r="I1254" s="215">
        <v>60000</v>
      </c>
      <c r="J1254" s="27">
        <v>56800</v>
      </c>
      <c r="K1254" s="27">
        <f t="shared" si="38"/>
        <v>250000</v>
      </c>
      <c r="L1254" s="199"/>
    </row>
    <row r="1255" spans="1:12" hidden="1" x14ac:dyDescent="0.35">
      <c r="A1255" s="23">
        <v>22020402</v>
      </c>
      <c r="B1255" s="437" t="s">
        <v>2891</v>
      </c>
      <c r="C1255" s="23">
        <v>70133</v>
      </c>
      <c r="D1255" s="24">
        <v>0</v>
      </c>
      <c r="E1255" s="25">
        <v>2101</v>
      </c>
      <c r="F1255" s="23">
        <v>10721300</v>
      </c>
      <c r="G1255" s="26" t="s">
        <v>159</v>
      </c>
      <c r="H1255" s="27">
        <v>31500</v>
      </c>
      <c r="I1255" s="215">
        <v>40000</v>
      </c>
      <c r="J1255" s="27">
        <v>68500</v>
      </c>
      <c r="K1255" s="27">
        <f t="shared" si="38"/>
        <v>100000</v>
      </c>
      <c r="L1255" s="199"/>
    </row>
    <row r="1256" spans="1:12" hidden="1" x14ac:dyDescent="0.35">
      <c r="A1256" s="23">
        <v>22020402</v>
      </c>
      <c r="B1256" s="437" t="s">
        <v>2891</v>
      </c>
      <c r="C1256" s="23">
        <v>70131</v>
      </c>
      <c r="D1256" s="24">
        <v>0</v>
      </c>
      <c r="E1256" s="25">
        <v>2101</v>
      </c>
      <c r="F1256" s="23">
        <v>10721300</v>
      </c>
      <c r="G1256" s="26" t="s">
        <v>159</v>
      </c>
      <c r="H1256" s="136">
        <v>100000</v>
      </c>
      <c r="I1256" s="270">
        <v>411000</v>
      </c>
      <c r="J1256" s="136">
        <v>600000</v>
      </c>
      <c r="K1256" s="135">
        <f t="shared" si="38"/>
        <v>700000</v>
      </c>
      <c r="L1256" s="199"/>
    </row>
    <row r="1257" spans="1:12" hidden="1" x14ac:dyDescent="0.35">
      <c r="A1257" s="23">
        <v>22020401</v>
      </c>
      <c r="B1257" s="437" t="s">
        <v>2891</v>
      </c>
      <c r="C1257" s="23">
        <v>70131</v>
      </c>
      <c r="D1257" s="24">
        <v>0</v>
      </c>
      <c r="E1257" s="25">
        <v>2101</v>
      </c>
      <c r="F1257" s="23">
        <v>10720500</v>
      </c>
      <c r="G1257" s="26" t="s">
        <v>158</v>
      </c>
      <c r="H1257" s="67">
        <v>2102835</v>
      </c>
      <c r="I1257" s="224">
        <v>655550</v>
      </c>
      <c r="J1257" s="67">
        <v>397166</v>
      </c>
      <c r="K1257" s="67">
        <f t="shared" si="38"/>
        <v>2500001</v>
      </c>
      <c r="L1257" s="199"/>
    </row>
    <row r="1258" spans="1:12" hidden="1" x14ac:dyDescent="0.35">
      <c r="A1258" s="23">
        <v>22020401</v>
      </c>
      <c r="B1258" s="437" t="s">
        <v>2891</v>
      </c>
      <c r="C1258" s="23">
        <v>70133</v>
      </c>
      <c r="D1258" s="24" t="s">
        <v>192</v>
      </c>
      <c r="E1258" s="85" t="s">
        <v>2619</v>
      </c>
      <c r="F1258" s="23">
        <v>10721300</v>
      </c>
      <c r="G1258" s="26" t="s">
        <v>158</v>
      </c>
      <c r="H1258" s="27">
        <v>814215.71069999994</v>
      </c>
      <c r="I1258" s="215"/>
      <c r="J1258" s="27">
        <v>500000</v>
      </c>
      <c r="K1258" s="27">
        <f t="shared" si="38"/>
        <v>1314215.7106999999</v>
      </c>
      <c r="L1258" s="199"/>
    </row>
    <row r="1259" spans="1:12" hidden="1" x14ac:dyDescent="0.35">
      <c r="A1259" s="411">
        <v>22020401</v>
      </c>
      <c r="B1259" s="437" t="s">
        <v>2891</v>
      </c>
      <c r="C1259" s="411">
        <v>70131</v>
      </c>
      <c r="D1259" s="411" t="s">
        <v>192</v>
      </c>
      <c r="E1259" s="413" t="s">
        <v>193</v>
      </c>
      <c r="F1259" s="411">
        <v>10721300</v>
      </c>
      <c r="G1259" s="416" t="s">
        <v>196</v>
      </c>
      <c r="H1259" s="419">
        <v>433151.94929999998</v>
      </c>
      <c r="I1259" s="422"/>
      <c r="J1259" s="425">
        <v>2902348</v>
      </c>
      <c r="K1259" s="538">
        <f t="shared" si="38"/>
        <v>3335499.9493</v>
      </c>
      <c r="L1259" s="395"/>
    </row>
    <row r="1260" spans="1:12" hidden="1" x14ac:dyDescent="0.35">
      <c r="A1260" s="23">
        <v>22020401</v>
      </c>
      <c r="B1260" s="437" t="s">
        <v>2891</v>
      </c>
      <c r="C1260" s="23">
        <v>70133</v>
      </c>
      <c r="D1260" s="24">
        <v>0</v>
      </c>
      <c r="E1260" s="25">
        <v>2101</v>
      </c>
      <c r="F1260" s="23">
        <v>10721300</v>
      </c>
      <c r="G1260" s="26" t="s">
        <v>158</v>
      </c>
      <c r="H1260" s="27">
        <v>5167375.5</v>
      </c>
      <c r="I1260" s="215">
        <v>2547700</v>
      </c>
      <c r="J1260" s="27">
        <v>-500000</v>
      </c>
      <c r="K1260" s="27">
        <f t="shared" si="38"/>
        <v>4667375.5</v>
      </c>
      <c r="L1260" s="200"/>
    </row>
    <row r="1261" spans="1:12" hidden="1" x14ac:dyDescent="0.35">
      <c r="A1261" s="23">
        <v>22020401</v>
      </c>
      <c r="B1261" s="437" t="s">
        <v>2891</v>
      </c>
      <c r="C1261" s="23">
        <v>70131</v>
      </c>
      <c r="D1261" s="24">
        <v>0</v>
      </c>
      <c r="E1261" s="25">
        <v>2101</v>
      </c>
      <c r="F1261" s="23">
        <v>10721300</v>
      </c>
      <c r="G1261" s="26" t="s">
        <v>158</v>
      </c>
      <c r="H1261" s="27">
        <v>3080000</v>
      </c>
      <c r="I1261" s="215">
        <v>318700</v>
      </c>
      <c r="J1261" s="27">
        <v>318700</v>
      </c>
      <c r="K1261" s="27">
        <f>H1261+J1261</f>
        <v>3398700</v>
      </c>
      <c r="L1261" s="199"/>
    </row>
    <row r="1262" spans="1:12" hidden="1" x14ac:dyDescent="0.35">
      <c r="A1262" s="23">
        <v>22020401</v>
      </c>
      <c r="B1262" s="437" t="s">
        <v>2891</v>
      </c>
      <c r="C1262" s="23">
        <v>70131</v>
      </c>
      <c r="D1262" s="24">
        <v>0</v>
      </c>
      <c r="E1262" s="25">
        <v>2101</v>
      </c>
      <c r="F1262" s="23">
        <v>10721300</v>
      </c>
      <c r="G1262" s="26" t="s">
        <v>158</v>
      </c>
      <c r="H1262" s="67">
        <v>21259806.75</v>
      </c>
      <c r="I1262" s="224"/>
      <c r="J1262" s="84">
        <v>-10000000</v>
      </c>
      <c r="K1262" s="67">
        <f>SUM(H1262,J1262)</f>
        <v>11259806.75</v>
      </c>
      <c r="L1262" s="199"/>
    </row>
    <row r="1263" spans="1:12" hidden="1" x14ac:dyDescent="0.35">
      <c r="A1263" s="23">
        <v>22020401</v>
      </c>
      <c r="B1263" s="437" t="s">
        <v>2891</v>
      </c>
      <c r="C1263" s="23">
        <v>70133</v>
      </c>
      <c r="D1263" s="24">
        <v>0</v>
      </c>
      <c r="E1263" s="25">
        <v>2101</v>
      </c>
      <c r="F1263" s="23">
        <v>10721300</v>
      </c>
      <c r="G1263" s="26" t="s">
        <v>158</v>
      </c>
      <c r="H1263" s="27">
        <v>1500000</v>
      </c>
      <c r="I1263" s="215">
        <v>236000</v>
      </c>
      <c r="J1263" s="27">
        <v>500000</v>
      </c>
      <c r="K1263" s="27">
        <f>SUM(H1263,J1263)</f>
        <v>2000000</v>
      </c>
      <c r="L1263" s="199"/>
    </row>
    <row r="1264" spans="1:12" hidden="1" x14ac:dyDescent="0.35">
      <c r="A1264" s="23">
        <v>22020401</v>
      </c>
      <c r="B1264" s="437" t="s">
        <v>2891</v>
      </c>
      <c r="C1264" s="23">
        <v>70133</v>
      </c>
      <c r="D1264" s="24">
        <v>0</v>
      </c>
      <c r="E1264" s="25">
        <v>2101</v>
      </c>
      <c r="F1264" s="23">
        <v>10721300</v>
      </c>
      <c r="G1264" s="26" t="s">
        <v>196</v>
      </c>
      <c r="H1264" s="27">
        <v>445200</v>
      </c>
      <c r="I1264" s="215">
        <v>75000</v>
      </c>
      <c r="J1264" s="27">
        <v>554800</v>
      </c>
      <c r="K1264" s="27">
        <f>SUM(H1264,J1264)</f>
        <v>1000000</v>
      </c>
      <c r="L1264" s="199"/>
    </row>
    <row r="1265" spans="1:12" hidden="1" x14ac:dyDescent="0.35">
      <c r="A1265" s="23">
        <v>22020401</v>
      </c>
      <c r="B1265" s="437" t="s">
        <v>2891</v>
      </c>
      <c r="C1265" s="23">
        <v>70133</v>
      </c>
      <c r="D1265" s="24">
        <v>0</v>
      </c>
      <c r="E1265" s="25">
        <v>2101</v>
      </c>
      <c r="F1265" s="23">
        <v>10721300</v>
      </c>
      <c r="G1265" s="26" t="s">
        <v>158</v>
      </c>
      <c r="H1265" s="67">
        <v>2215500</v>
      </c>
      <c r="I1265" s="224">
        <v>548000</v>
      </c>
      <c r="J1265" s="67"/>
      <c r="K1265" s="67">
        <f>SUM(H1265,J1265)</f>
        <v>2215500</v>
      </c>
      <c r="L1265" s="199"/>
    </row>
    <row r="1266" spans="1:12" hidden="1" x14ac:dyDescent="0.35">
      <c r="A1266" s="23">
        <v>22020401</v>
      </c>
      <c r="B1266" s="437" t="s">
        <v>2891</v>
      </c>
      <c r="C1266" s="23">
        <v>70740</v>
      </c>
      <c r="D1266" s="24">
        <v>0</v>
      </c>
      <c r="E1266" s="25">
        <v>2101</v>
      </c>
      <c r="F1266" s="23">
        <v>10721300</v>
      </c>
      <c r="G1266" s="28" t="s">
        <v>196</v>
      </c>
      <c r="H1266" s="29">
        <v>4078775.4</v>
      </c>
      <c r="I1266" s="217">
        <v>2582185</v>
      </c>
      <c r="J1266" s="29">
        <v>6000000</v>
      </c>
      <c r="K1266" s="29">
        <f>SUM(H1266,J1266)</f>
        <v>10078775.4</v>
      </c>
      <c r="L1266" s="200"/>
    </row>
    <row r="1267" spans="1:12" hidden="1" x14ac:dyDescent="0.35">
      <c r="A1267" s="34">
        <v>22020401</v>
      </c>
      <c r="B1267" s="437" t="s">
        <v>2891</v>
      </c>
      <c r="C1267" s="34">
        <v>70131</v>
      </c>
      <c r="D1267" s="35">
        <v>0</v>
      </c>
      <c r="E1267" s="36">
        <v>2101</v>
      </c>
      <c r="F1267" s="34">
        <v>10721300</v>
      </c>
      <c r="G1267" s="37" t="s">
        <v>158</v>
      </c>
      <c r="H1267" s="38">
        <v>2268420</v>
      </c>
      <c r="I1267" s="218">
        <v>1730400</v>
      </c>
      <c r="J1267" s="38"/>
      <c r="K1267" s="38">
        <f>H1267+J1267</f>
        <v>2268420</v>
      </c>
      <c r="L1267" s="198"/>
    </row>
    <row r="1268" spans="1:12" hidden="1" x14ac:dyDescent="0.35">
      <c r="A1268" s="23">
        <v>22020401</v>
      </c>
      <c r="B1268" s="437" t="s">
        <v>2891</v>
      </c>
      <c r="C1268" s="23">
        <v>70131</v>
      </c>
      <c r="D1268" s="24">
        <v>0</v>
      </c>
      <c r="E1268" s="25">
        <v>2101</v>
      </c>
      <c r="F1268" s="23">
        <v>10721300</v>
      </c>
      <c r="G1268" s="26" t="s">
        <v>196</v>
      </c>
      <c r="H1268" s="67">
        <v>4767105</v>
      </c>
      <c r="I1268" s="224">
        <v>1474000</v>
      </c>
      <c r="J1268" s="70"/>
      <c r="K1268" s="67">
        <f t="shared" ref="K1268:K1274" si="39">SUM(H1268,J1268)</f>
        <v>4767105</v>
      </c>
      <c r="L1268" s="199"/>
    </row>
    <row r="1269" spans="1:12" hidden="1" x14ac:dyDescent="0.35">
      <c r="A1269" s="23">
        <v>22020401</v>
      </c>
      <c r="B1269" s="437" t="s">
        <v>2891</v>
      </c>
      <c r="C1269" s="23">
        <v>70133</v>
      </c>
      <c r="D1269" s="24">
        <v>0</v>
      </c>
      <c r="E1269" s="25">
        <v>2101</v>
      </c>
      <c r="F1269" s="23">
        <v>10721300</v>
      </c>
      <c r="G1269" s="26" t="s">
        <v>196</v>
      </c>
      <c r="H1269" s="27">
        <v>2000000</v>
      </c>
      <c r="I1269" s="215">
        <v>500000</v>
      </c>
      <c r="J1269" s="38"/>
      <c r="K1269" s="27">
        <f t="shared" si="39"/>
        <v>2000000</v>
      </c>
      <c r="L1269" s="199"/>
    </row>
    <row r="1270" spans="1:12" hidden="1" x14ac:dyDescent="0.35">
      <c r="A1270" s="23">
        <v>22020401</v>
      </c>
      <c r="B1270" s="437" t="s">
        <v>2891</v>
      </c>
      <c r="C1270" s="23">
        <v>70133</v>
      </c>
      <c r="D1270" s="24">
        <v>0</v>
      </c>
      <c r="E1270" s="25">
        <v>2101</v>
      </c>
      <c r="F1270" s="23">
        <v>10721300</v>
      </c>
      <c r="G1270" s="26" t="s">
        <v>196</v>
      </c>
      <c r="H1270" s="27">
        <v>1472656.5</v>
      </c>
      <c r="I1270" s="215">
        <v>1470000</v>
      </c>
      <c r="J1270" s="38">
        <v>1527343.5</v>
      </c>
      <c r="K1270" s="27">
        <f t="shared" si="39"/>
        <v>3000000</v>
      </c>
      <c r="L1270" s="199"/>
    </row>
    <row r="1271" spans="1:12" hidden="1" x14ac:dyDescent="0.35">
      <c r="A1271" s="23">
        <v>22020401</v>
      </c>
      <c r="B1271" s="437" t="s">
        <v>2891</v>
      </c>
      <c r="C1271" s="23">
        <v>70133</v>
      </c>
      <c r="D1271" s="24">
        <v>0</v>
      </c>
      <c r="E1271" s="25">
        <v>2101</v>
      </c>
      <c r="F1271" s="23">
        <v>10721300</v>
      </c>
      <c r="G1271" s="26" t="s">
        <v>196</v>
      </c>
      <c r="H1271" s="27">
        <v>840000</v>
      </c>
      <c r="I1271" s="215">
        <v>560000</v>
      </c>
      <c r="J1271" s="38">
        <v>200000</v>
      </c>
      <c r="K1271" s="27">
        <f t="shared" si="39"/>
        <v>1040000</v>
      </c>
      <c r="L1271" s="199"/>
    </row>
    <row r="1272" spans="1:12" hidden="1" x14ac:dyDescent="0.35">
      <c r="A1272" s="23">
        <v>22020401</v>
      </c>
      <c r="B1272" s="437" t="s">
        <v>2891</v>
      </c>
      <c r="C1272" s="23">
        <v>70131</v>
      </c>
      <c r="D1272" s="24">
        <v>0</v>
      </c>
      <c r="E1272" s="25">
        <v>2101</v>
      </c>
      <c r="F1272" s="23">
        <v>10721300</v>
      </c>
      <c r="G1272" s="26" t="s">
        <v>196</v>
      </c>
      <c r="H1272" s="136">
        <v>500000</v>
      </c>
      <c r="I1272" s="270"/>
      <c r="J1272" s="141"/>
      <c r="K1272" s="135">
        <f t="shared" si="39"/>
        <v>500000</v>
      </c>
      <c r="L1272" s="199"/>
    </row>
    <row r="1273" spans="1:12" hidden="1" x14ac:dyDescent="0.35">
      <c r="A1273" s="23">
        <v>22020313</v>
      </c>
      <c r="B1273" s="437" t="s">
        <v>2891</v>
      </c>
      <c r="C1273" s="23">
        <v>70133</v>
      </c>
      <c r="D1273" s="24">
        <v>0</v>
      </c>
      <c r="E1273" s="25">
        <v>2101</v>
      </c>
      <c r="F1273" s="23">
        <v>10721300</v>
      </c>
      <c r="G1273" s="26" t="s">
        <v>203</v>
      </c>
      <c r="H1273" s="67" t="s">
        <v>20</v>
      </c>
      <c r="I1273" s="224"/>
      <c r="J1273" s="94"/>
      <c r="K1273" s="83">
        <f t="shared" si="39"/>
        <v>0</v>
      </c>
      <c r="L1273" s="199"/>
    </row>
    <row r="1274" spans="1:12" ht="51" hidden="1" x14ac:dyDescent="0.35">
      <c r="A1274" s="23">
        <v>22020312</v>
      </c>
      <c r="B1274" s="437" t="s">
        <v>2891</v>
      </c>
      <c r="C1274" s="23">
        <v>70133</v>
      </c>
      <c r="D1274" s="24">
        <v>0</v>
      </c>
      <c r="E1274" s="25">
        <v>2101</v>
      </c>
      <c r="F1274" s="23">
        <v>10721300</v>
      </c>
      <c r="G1274" s="26" t="s">
        <v>269</v>
      </c>
      <c r="H1274" s="27">
        <v>63000000</v>
      </c>
      <c r="I1274" s="215"/>
      <c r="J1274" s="38"/>
      <c r="K1274" s="27">
        <f t="shared" si="39"/>
        <v>63000000</v>
      </c>
      <c r="L1274" s="200"/>
    </row>
    <row r="1275" spans="1:12" ht="51" hidden="1" x14ac:dyDescent="0.35">
      <c r="A1275" s="23">
        <v>22020312</v>
      </c>
      <c r="B1275" s="437" t="s">
        <v>2891</v>
      </c>
      <c r="C1275" s="23">
        <v>70131</v>
      </c>
      <c r="D1275" s="24">
        <v>0</v>
      </c>
      <c r="E1275" s="25">
        <v>2101</v>
      </c>
      <c r="F1275" s="23">
        <v>10721300</v>
      </c>
      <c r="G1275" s="26" t="s">
        <v>269</v>
      </c>
      <c r="H1275" s="27">
        <v>12320000</v>
      </c>
      <c r="I1275" s="215"/>
      <c r="J1275" s="44"/>
      <c r="K1275" s="27">
        <f>H1275+J1275</f>
        <v>12320000</v>
      </c>
      <c r="L1275" s="199"/>
    </row>
    <row r="1276" spans="1:12" hidden="1" x14ac:dyDescent="0.35">
      <c r="A1276" s="23">
        <v>22020311</v>
      </c>
      <c r="B1276" s="437" t="s">
        <v>2891</v>
      </c>
      <c r="C1276" s="23">
        <v>70131</v>
      </c>
      <c r="D1276" s="24">
        <v>0</v>
      </c>
      <c r="E1276" s="25">
        <v>2101</v>
      </c>
      <c r="F1276" s="23">
        <v>10720500</v>
      </c>
      <c r="G1276" s="26" t="s">
        <v>266</v>
      </c>
      <c r="H1276" s="67">
        <v>467670</v>
      </c>
      <c r="I1276" s="224">
        <v>0</v>
      </c>
      <c r="J1276" s="70">
        <v>82330</v>
      </c>
      <c r="K1276" s="67">
        <f t="shared" ref="K1276:K1291" si="40">SUM(H1276,J1276)</f>
        <v>550000</v>
      </c>
      <c r="L1276" s="199"/>
    </row>
    <row r="1277" spans="1:12" hidden="1" x14ac:dyDescent="0.35">
      <c r="A1277" s="23">
        <v>22020310</v>
      </c>
      <c r="B1277" s="437" t="s">
        <v>2891</v>
      </c>
      <c r="C1277" s="23">
        <v>70131</v>
      </c>
      <c r="D1277" s="24">
        <v>0</v>
      </c>
      <c r="E1277" s="25">
        <v>2101</v>
      </c>
      <c r="F1277" s="23">
        <v>10720500</v>
      </c>
      <c r="G1277" s="26" t="s">
        <v>265</v>
      </c>
      <c r="H1277" s="67">
        <v>477750</v>
      </c>
      <c r="I1277" s="224">
        <v>106400</v>
      </c>
      <c r="J1277" s="70">
        <v>301250</v>
      </c>
      <c r="K1277" s="67">
        <f t="shared" si="40"/>
        <v>779000</v>
      </c>
      <c r="L1277" s="199"/>
    </row>
    <row r="1278" spans="1:12" hidden="1" x14ac:dyDescent="0.35">
      <c r="A1278" s="23">
        <v>22020309</v>
      </c>
      <c r="B1278" s="437" t="s">
        <v>2891</v>
      </c>
      <c r="C1278" s="23">
        <v>70131</v>
      </c>
      <c r="D1278" s="24">
        <v>0</v>
      </c>
      <c r="E1278" s="25">
        <v>2101</v>
      </c>
      <c r="F1278" s="23">
        <v>10720500</v>
      </c>
      <c r="G1278" s="26" t="s">
        <v>156</v>
      </c>
      <c r="H1278" s="67"/>
      <c r="I1278" s="224">
        <v>21000</v>
      </c>
      <c r="J1278" s="94"/>
      <c r="K1278" s="83">
        <f t="shared" si="40"/>
        <v>0</v>
      </c>
      <c r="L1278" s="199"/>
    </row>
    <row r="1279" spans="1:12" hidden="1" x14ac:dyDescent="0.35">
      <c r="A1279" s="23">
        <v>22020309</v>
      </c>
      <c r="B1279" s="437" t="s">
        <v>2891</v>
      </c>
      <c r="C1279" s="23">
        <v>70131</v>
      </c>
      <c r="D1279" s="24">
        <v>0</v>
      </c>
      <c r="E1279" s="25">
        <v>2101</v>
      </c>
      <c r="F1279" s="23">
        <v>10721300</v>
      </c>
      <c r="G1279" s="26" t="s">
        <v>156</v>
      </c>
      <c r="H1279" s="67">
        <v>11288938.5</v>
      </c>
      <c r="I1279" s="224"/>
      <c r="J1279" s="522"/>
      <c r="K1279" s="67">
        <f t="shared" si="40"/>
        <v>11288938.5</v>
      </c>
      <c r="L1279" s="199"/>
    </row>
    <row r="1280" spans="1:12" hidden="1" x14ac:dyDescent="0.35">
      <c r="A1280" s="23">
        <v>22020309</v>
      </c>
      <c r="B1280" s="437" t="s">
        <v>2891</v>
      </c>
      <c r="C1280" s="23">
        <v>70133</v>
      </c>
      <c r="D1280" s="24">
        <v>0</v>
      </c>
      <c r="E1280" s="25">
        <v>2101</v>
      </c>
      <c r="F1280" s="23">
        <v>10721300</v>
      </c>
      <c r="G1280" s="26" t="s">
        <v>156</v>
      </c>
      <c r="H1280" s="27">
        <v>871500</v>
      </c>
      <c r="I1280" s="215">
        <v>190000</v>
      </c>
      <c r="J1280" s="38">
        <v>628500</v>
      </c>
      <c r="K1280" s="27">
        <f t="shared" si="40"/>
        <v>1500000</v>
      </c>
      <c r="L1280" s="199"/>
    </row>
    <row r="1281" spans="1:12" hidden="1" x14ac:dyDescent="0.35">
      <c r="A1281" s="23">
        <v>22020309</v>
      </c>
      <c r="B1281" s="437" t="s">
        <v>2891</v>
      </c>
      <c r="C1281" s="23">
        <v>70740</v>
      </c>
      <c r="D1281" s="24">
        <v>0</v>
      </c>
      <c r="E1281" s="25">
        <v>2101</v>
      </c>
      <c r="F1281" s="23">
        <v>10721300</v>
      </c>
      <c r="G1281" s="26" t="s">
        <v>156</v>
      </c>
      <c r="H1281" s="27">
        <v>7350</v>
      </c>
      <c r="I1281" s="215"/>
      <c r="J1281" s="38"/>
      <c r="K1281" s="27">
        <f t="shared" si="40"/>
        <v>7350</v>
      </c>
      <c r="L1281" s="200"/>
    </row>
    <row r="1282" spans="1:12" hidden="1" x14ac:dyDescent="0.35">
      <c r="A1282" s="23">
        <v>22020309</v>
      </c>
      <c r="B1282" s="437" t="s">
        <v>2891</v>
      </c>
      <c r="C1282" s="23">
        <v>70131</v>
      </c>
      <c r="D1282" s="24">
        <v>0</v>
      </c>
      <c r="E1282" s="25">
        <v>2101</v>
      </c>
      <c r="F1282" s="23">
        <v>10721300</v>
      </c>
      <c r="G1282" s="26" t="s">
        <v>156</v>
      </c>
      <c r="H1282" s="67">
        <v>63000</v>
      </c>
      <c r="I1282" s="224"/>
      <c r="J1282" s="70"/>
      <c r="K1282" s="67">
        <f t="shared" si="40"/>
        <v>63000</v>
      </c>
      <c r="L1282" s="199"/>
    </row>
    <row r="1283" spans="1:12" hidden="1" x14ac:dyDescent="0.35">
      <c r="A1283" s="23">
        <v>22020308</v>
      </c>
      <c r="B1283" s="437" t="s">
        <v>2891</v>
      </c>
      <c r="C1283" s="23">
        <v>70131</v>
      </c>
      <c r="D1283" s="24">
        <v>0</v>
      </c>
      <c r="E1283" s="25">
        <v>2101</v>
      </c>
      <c r="F1283" s="23">
        <v>10720500</v>
      </c>
      <c r="G1283" s="26" t="s">
        <v>242</v>
      </c>
      <c r="H1283" s="67">
        <v>3150</v>
      </c>
      <c r="I1283" s="224">
        <v>0</v>
      </c>
      <c r="J1283" s="70">
        <v>1850</v>
      </c>
      <c r="K1283" s="67">
        <f t="shared" si="40"/>
        <v>5000</v>
      </c>
      <c r="L1283" s="199"/>
    </row>
    <row r="1284" spans="1:12" hidden="1" x14ac:dyDescent="0.35">
      <c r="A1284" s="23">
        <v>22020308</v>
      </c>
      <c r="B1284" s="437" t="s">
        <v>2891</v>
      </c>
      <c r="C1284" s="23">
        <v>70131</v>
      </c>
      <c r="D1284" s="24">
        <v>0</v>
      </c>
      <c r="E1284" s="25">
        <v>2101</v>
      </c>
      <c r="F1284" s="23">
        <v>10721300</v>
      </c>
      <c r="G1284" s="26" t="s">
        <v>242</v>
      </c>
      <c r="H1284" s="67">
        <v>350070</v>
      </c>
      <c r="I1284" s="224">
        <v>251600</v>
      </c>
      <c r="J1284" s="70"/>
      <c r="K1284" s="67">
        <f t="shared" si="40"/>
        <v>350070</v>
      </c>
      <c r="L1284" s="199"/>
    </row>
    <row r="1285" spans="1:12" hidden="1" x14ac:dyDescent="0.35">
      <c r="A1285" s="23">
        <v>22020308</v>
      </c>
      <c r="B1285" s="437" t="s">
        <v>2891</v>
      </c>
      <c r="C1285" s="23">
        <v>70133</v>
      </c>
      <c r="D1285" s="24">
        <v>0</v>
      </c>
      <c r="E1285" s="25">
        <v>2101</v>
      </c>
      <c r="F1285" s="23">
        <v>10721300</v>
      </c>
      <c r="G1285" s="26" t="s">
        <v>242</v>
      </c>
      <c r="H1285" s="27">
        <v>262500</v>
      </c>
      <c r="I1285" s="215">
        <v>240000</v>
      </c>
      <c r="J1285" s="38">
        <v>487500</v>
      </c>
      <c r="K1285" s="27">
        <f t="shared" si="40"/>
        <v>750000</v>
      </c>
      <c r="L1285" s="199"/>
    </row>
    <row r="1286" spans="1:12" hidden="1" x14ac:dyDescent="0.35">
      <c r="A1286" s="23">
        <v>22020307</v>
      </c>
      <c r="B1286" s="437" t="s">
        <v>2891</v>
      </c>
      <c r="C1286" s="23">
        <v>70131</v>
      </c>
      <c r="D1286" s="24">
        <v>0</v>
      </c>
      <c r="E1286" s="25">
        <v>2101</v>
      </c>
      <c r="F1286" s="23">
        <v>10720500</v>
      </c>
      <c r="G1286" s="26" t="s">
        <v>155</v>
      </c>
      <c r="H1286" s="67"/>
      <c r="I1286" s="224">
        <v>368500</v>
      </c>
      <c r="J1286" s="94">
        <v>1200000</v>
      </c>
      <c r="K1286" s="83">
        <f t="shared" si="40"/>
        <v>1200000</v>
      </c>
      <c r="L1286" s="199"/>
    </row>
    <row r="1287" spans="1:12" hidden="1" x14ac:dyDescent="0.35">
      <c r="A1287" s="23">
        <v>22020307</v>
      </c>
      <c r="B1287" s="437" t="s">
        <v>2891</v>
      </c>
      <c r="C1287" s="23">
        <v>70740</v>
      </c>
      <c r="D1287" s="24">
        <v>0</v>
      </c>
      <c r="E1287" s="25">
        <v>2101</v>
      </c>
      <c r="F1287" s="23">
        <v>10721300</v>
      </c>
      <c r="G1287" s="26" t="s">
        <v>155</v>
      </c>
      <c r="H1287" s="27">
        <v>146790</v>
      </c>
      <c r="I1287" s="215">
        <v>5000</v>
      </c>
      <c r="J1287" s="38"/>
      <c r="K1287" s="27">
        <f t="shared" si="40"/>
        <v>146790</v>
      </c>
      <c r="L1287" s="200"/>
    </row>
    <row r="1288" spans="1:12" hidden="1" x14ac:dyDescent="0.35">
      <c r="A1288" s="34">
        <v>22020307</v>
      </c>
      <c r="B1288" s="437" t="s">
        <v>2891</v>
      </c>
      <c r="C1288" s="34">
        <v>70131</v>
      </c>
      <c r="D1288" s="35">
        <v>0</v>
      </c>
      <c r="E1288" s="36">
        <v>2101</v>
      </c>
      <c r="F1288" s="34">
        <v>10721300</v>
      </c>
      <c r="G1288" s="37" t="s">
        <v>155</v>
      </c>
      <c r="H1288" s="70">
        <v>405300</v>
      </c>
      <c r="I1288" s="223"/>
      <c r="J1288" s="70"/>
      <c r="K1288" s="70">
        <f t="shared" si="40"/>
        <v>405300</v>
      </c>
      <c r="L1288" s="198"/>
    </row>
    <row r="1289" spans="1:12" hidden="1" x14ac:dyDescent="0.35">
      <c r="A1289" s="23">
        <v>22020306</v>
      </c>
      <c r="B1289" s="437" t="s">
        <v>2891</v>
      </c>
      <c r="C1289" s="23">
        <v>70131</v>
      </c>
      <c r="D1289" s="24">
        <v>0</v>
      </c>
      <c r="E1289" s="25">
        <v>2101</v>
      </c>
      <c r="F1289" s="23">
        <v>10720500</v>
      </c>
      <c r="G1289" s="26" t="s">
        <v>154</v>
      </c>
      <c r="H1289" s="67">
        <v>715428</v>
      </c>
      <c r="I1289" s="224">
        <v>2225200</v>
      </c>
      <c r="J1289" s="70">
        <v>4450400</v>
      </c>
      <c r="K1289" s="67">
        <f t="shared" si="40"/>
        <v>5165828</v>
      </c>
      <c r="L1289" s="199"/>
    </row>
    <row r="1290" spans="1:12" hidden="1" x14ac:dyDescent="0.35">
      <c r="A1290" s="23">
        <v>22020306</v>
      </c>
      <c r="B1290" s="437" t="s">
        <v>2891</v>
      </c>
      <c r="C1290" s="23">
        <v>70133</v>
      </c>
      <c r="D1290" s="24" t="s">
        <v>192</v>
      </c>
      <c r="E1290" s="85" t="s">
        <v>2619</v>
      </c>
      <c r="F1290" s="23">
        <v>10721300</v>
      </c>
      <c r="G1290" s="26" t="s">
        <v>154</v>
      </c>
      <c r="H1290" s="27">
        <v>0</v>
      </c>
      <c r="I1290" s="215"/>
      <c r="J1290" s="41">
        <v>200000</v>
      </c>
      <c r="K1290" s="27">
        <f t="shared" si="40"/>
        <v>200000</v>
      </c>
      <c r="L1290" s="199"/>
    </row>
    <row r="1291" spans="1:12" hidden="1" x14ac:dyDescent="0.35">
      <c r="A1291" s="411">
        <v>22020306</v>
      </c>
      <c r="B1291" s="437" t="s">
        <v>2891</v>
      </c>
      <c r="C1291" s="411">
        <v>70131</v>
      </c>
      <c r="D1291" s="411" t="s">
        <v>192</v>
      </c>
      <c r="E1291" s="413" t="s">
        <v>193</v>
      </c>
      <c r="F1291" s="411">
        <v>10721300</v>
      </c>
      <c r="G1291" s="416" t="s">
        <v>154</v>
      </c>
      <c r="H1291" s="419">
        <v>71334.899999999994</v>
      </c>
      <c r="I1291" s="422"/>
      <c r="J1291" s="425"/>
      <c r="K1291" s="538">
        <f t="shared" si="40"/>
        <v>71334.899999999994</v>
      </c>
      <c r="L1291" s="395"/>
    </row>
    <row r="1292" spans="1:12" hidden="1" x14ac:dyDescent="0.35">
      <c r="A1292" s="23">
        <v>22020306</v>
      </c>
      <c r="B1292" s="437" t="s">
        <v>2891</v>
      </c>
      <c r="C1292" s="23">
        <v>70131</v>
      </c>
      <c r="D1292" s="24">
        <v>0</v>
      </c>
      <c r="E1292" s="25">
        <v>2101</v>
      </c>
      <c r="F1292" s="23">
        <v>10721300</v>
      </c>
      <c r="G1292" s="26" t="s">
        <v>154</v>
      </c>
      <c r="H1292" s="27">
        <v>24000000</v>
      </c>
      <c r="I1292" s="215"/>
      <c r="J1292" s="41">
        <v>-10000000</v>
      </c>
      <c r="K1292" s="27">
        <f>H1292+J1292</f>
        <v>14000000</v>
      </c>
      <c r="L1292" s="199"/>
    </row>
    <row r="1293" spans="1:12" hidden="1" x14ac:dyDescent="0.35">
      <c r="A1293" s="23">
        <v>22020306</v>
      </c>
      <c r="B1293" s="437" t="s">
        <v>2891</v>
      </c>
      <c r="C1293" s="23">
        <v>70131</v>
      </c>
      <c r="D1293" s="24">
        <v>0</v>
      </c>
      <c r="E1293" s="25">
        <v>2101</v>
      </c>
      <c r="F1293" s="23">
        <v>10721300</v>
      </c>
      <c r="G1293" s="26" t="s">
        <v>154</v>
      </c>
      <c r="H1293" s="67">
        <v>3150000</v>
      </c>
      <c r="I1293" s="224"/>
      <c r="J1293" s="84"/>
      <c r="K1293" s="67">
        <f>SUM(H1293,J1293)</f>
        <v>3150000</v>
      </c>
      <c r="L1293" s="199"/>
    </row>
    <row r="1294" spans="1:12" hidden="1" x14ac:dyDescent="0.35">
      <c r="A1294" s="23">
        <v>22020306</v>
      </c>
      <c r="B1294" s="437" t="s">
        <v>2891</v>
      </c>
      <c r="C1294" s="23">
        <v>70133</v>
      </c>
      <c r="D1294" s="24">
        <v>0</v>
      </c>
      <c r="E1294" s="25">
        <v>2101</v>
      </c>
      <c r="F1294" s="23">
        <v>10721300</v>
      </c>
      <c r="G1294" s="26" t="s">
        <v>154</v>
      </c>
      <c r="H1294" s="27">
        <v>81900</v>
      </c>
      <c r="I1294" s="215">
        <v>179000</v>
      </c>
      <c r="J1294" s="27">
        <v>418100</v>
      </c>
      <c r="K1294" s="27">
        <f>SUM(H1294,J1294)</f>
        <v>500000</v>
      </c>
      <c r="L1294" s="199"/>
    </row>
    <row r="1295" spans="1:12" hidden="1" x14ac:dyDescent="0.35">
      <c r="A1295" s="23">
        <v>22020306</v>
      </c>
      <c r="B1295" s="437" t="s">
        <v>2891</v>
      </c>
      <c r="C1295" s="23">
        <v>70131</v>
      </c>
      <c r="D1295" s="24">
        <v>0</v>
      </c>
      <c r="E1295" s="25">
        <v>2101</v>
      </c>
      <c r="F1295" s="23">
        <v>10721300</v>
      </c>
      <c r="G1295" s="26" t="s">
        <v>154</v>
      </c>
      <c r="H1295" s="27">
        <v>273420</v>
      </c>
      <c r="I1295" s="215"/>
      <c r="J1295" s="27"/>
      <c r="K1295" s="27">
        <f>H1295+J1295</f>
        <v>273420</v>
      </c>
      <c r="L1295" s="199"/>
    </row>
    <row r="1296" spans="1:12" hidden="1" x14ac:dyDescent="0.35">
      <c r="A1296" s="23">
        <v>22020306</v>
      </c>
      <c r="B1296" s="437" t="s">
        <v>2891</v>
      </c>
      <c r="C1296" s="23">
        <v>70133</v>
      </c>
      <c r="D1296" s="24">
        <v>0</v>
      </c>
      <c r="E1296" s="25">
        <v>2101</v>
      </c>
      <c r="F1296" s="23">
        <v>10721300</v>
      </c>
      <c r="G1296" s="26" t="s">
        <v>154</v>
      </c>
      <c r="H1296" s="27">
        <v>367500</v>
      </c>
      <c r="I1296" s="215">
        <v>15000</v>
      </c>
      <c r="J1296" s="27"/>
      <c r="K1296" s="27">
        <f>SUM(H1296,J1296)</f>
        <v>367500</v>
      </c>
      <c r="L1296" s="199"/>
    </row>
    <row r="1297" spans="1:12" hidden="1" x14ac:dyDescent="0.35">
      <c r="A1297" s="23">
        <v>22020305</v>
      </c>
      <c r="B1297" s="437" t="s">
        <v>2891</v>
      </c>
      <c r="C1297" s="23">
        <v>70131</v>
      </c>
      <c r="D1297" s="24">
        <v>0</v>
      </c>
      <c r="E1297" s="25">
        <v>2101</v>
      </c>
      <c r="F1297" s="23">
        <v>10720500</v>
      </c>
      <c r="G1297" s="26" t="s">
        <v>153</v>
      </c>
      <c r="H1297" s="67">
        <v>1074360</v>
      </c>
      <c r="I1297" s="224">
        <v>687360</v>
      </c>
      <c r="J1297" s="67">
        <v>1093008</v>
      </c>
      <c r="K1297" s="67">
        <f>SUM(H1297,J1297)</f>
        <v>2167368</v>
      </c>
      <c r="L1297" s="199"/>
    </row>
    <row r="1298" spans="1:12" hidden="1" x14ac:dyDescent="0.35">
      <c r="A1298" s="23">
        <v>22020305</v>
      </c>
      <c r="B1298" s="437" t="s">
        <v>2891</v>
      </c>
      <c r="C1298" s="23">
        <v>70133</v>
      </c>
      <c r="D1298" s="24" t="s">
        <v>192</v>
      </c>
      <c r="E1298" s="85" t="s">
        <v>2619</v>
      </c>
      <c r="F1298" s="23">
        <v>10721300</v>
      </c>
      <c r="G1298" s="26" t="s">
        <v>153</v>
      </c>
      <c r="H1298" s="27">
        <v>0</v>
      </c>
      <c r="I1298" s="215"/>
      <c r="J1298" s="27">
        <v>200000</v>
      </c>
      <c r="K1298" s="27">
        <f>SUM(H1298,J1298)</f>
        <v>200000</v>
      </c>
      <c r="L1298" s="199"/>
    </row>
    <row r="1299" spans="1:12" hidden="1" x14ac:dyDescent="0.35">
      <c r="A1299" s="411">
        <v>22020305</v>
      </c>
      <c r="B1299" s="437" t="s">
        <v>2891</v>
      </c>
      <c r="C1299" s="411">
        <v>70131</v>
      </c>
      <c r="D1299" s="411" t="s">
        <v>192</v>
      </c>
      <c r="E1299" s="413" t="s">
        <v>193</v>
      </c>
      <c r="F1299" s="411">
        <v>10721300</v>
      </c>
      <c r="G1299" s="416" t="s">
        <v>153</v>
      </c>
      <c r="H1299" s="419">
        <v>132792.65999999997</v>
      </c>
      <c r="I1299" s="422"/>
      <c r="J1299" s="425">
        <v>300000</v>
      </c>
      <c r="K1299" s="538">
        <f>SUM(H1299,J1299)</f>
        <v>432792.66</v>
      </c>
      <c r="L1299" s="395"/>
    </row>
    <row r="1300" spans="1:12" hidden="1" x14ac:dyDescent="0.35">
      <c r="A1300" s="23">
        <v>22020305</v>
      </c>
      <c r="B1300" s="437" t="s">
        <v>2891</v>
      </c>
      <c r="C1300" s="23">
        <v>70133</v>
      </c>
      <c r="D1300" s="24">
        <v>0</v>
      </c>
      <c r="E1300" s="25">
        <v>2101</v>
      </c>
      <c r="F1300" s="23">
        <v>10721300</v>
      </c>
      <c r="G1300" s="26" t="s">
        <v>153</v>
      </c>
      <c r="H1300" s="27">
        <v>10000000</v>
      </c>
      <c r="I1300" s="215">
        <v>660200</v>
      </c>
      <c r="J1300" s="27"/>
      <c r="K1300" s="27">
        <f>SUM(H1300,J1300)</f>
        <v>10000000</v>
      </c>
      <c r="L1300" s="200"/>
    </row>
    <row r="1301" spans="1:12" hidden="1" x14ac:dyDescent="0.35">
      <c r="A1301" s="23">
        <v>22020305</v>
      </c>
      <c r="B1301" s="437" t="s">
        <v>2891</v>
      </c>
      <c r="C1301" s="23">
        <v>70131</v>
      </c>
      <c r="D1301" s="24">
        <v>0</v>
      </c>
      <c r="E1301" s="25">
        <v>2101</v>
      </c>
      <c r="F1301" s="23">
        <v>10721300</v>
      </c>
      <c r="G1301" s="26" t="s">
        <v>153</v>
      </c>
      <c r="H1301" s="27">
        <v>3080000</v>
      </c>
      <c r="I1301" s="215">
        <v>366000</v>
      </c>
      <c r="J1301" s="41">
        <v>366000</v>
      </c>
      <c r="K1301" s="27">
        <f>H1301+J1301</f>
        <v>3446000</v>
      </c>
      <c r="L1301" s="199"/>
    </row>
    <row r="1302" spans="1:12" hidden="1" x14ac:dyDescent="0.35">
      <c r="A1302" s="23">
        <v>22020305</v>
      </c>
      <c r="B1302" s="437" t="s">
        <v>2891</v>
      </c>
      <c r="C1302" s="23">
        <v>70131</v>
      </c>
      <c r="D1302" s="24">
        <v>0</v>
      </c>
      <c r="E1302" s="25">
        <v>2101</v>
      </c>
      <c r="F1302" s="23">
        <v>10721300</v>
      </c>
      <c r="G1302" s="26" t="s">
        <v>153</v>
      </c>
      <c r="H1302" s="67">
        <v>40902876</v>
      </c>
      <c r="I1302" s="224"/>
      <c r="J1302" s="84">
        <v>-20000000</v>
      </c>
      <c r="K1302" s="67">
        <f>SUM(H1302,J1302)</f>
        <v>20902876</v>
      </c>
      <c r="L1302" s="199"/>
    </row>
    <row r="1303" spans="1:12" hidden="1" x14ac:dyDescent="0.35">
      <c r="A1303" s="23">
        <v>22020305</v>
      </c>
      <c r="B1303" s="437" t="s">
        <v>2891</v>
      </c>
      <c r="C1303" s="23">
        <v>70133</v>
      </c>
      <c r="D1303" s="24">
        <v>0</v>
      </c>
      <c r="E1303" s="25">
        <v>2101</v>
      </c>
      <c r="F1303" s="23">
        <v>10721300</v>
      </c>
      <c r="G1303" s="26" t="s">
        <v>153</v>
      </c>
      <c r="H1303" s="27">
        <v>813120</v>
      </c>
      <c r="I1303" s="215">
        <v>96400</v>
      </c>
      <c r="J1303" s="27">
        <v>200000</v>
      </c>
      <c r="K1303" s="27">
        <f>SUM(H1303,J1303)</f>
        <v>1013120</v>
      </c>
      <c r="L1303" s="199"/>
    </row>
    <row r="1304" spans="1:12" hidden="1" x14ac:dyDescent="0.35">
      <c r="A1304" s="23">
        <v>22020305</v>
      </c>
      <c r="B1304" s="437" t="s">
        <v>2891</v>
      </c>
      <c r="C1304" s="23">
        <v>70133</v>
      </c>
      <c r="D1304" s="24">
        <v>0</v>
      </c>
      <c r="E1304" s="25">
        <v>2101</v>
      </c>
      <c r="F1304" s="23">
        <v>10721300</v>
      </c>
      <c r="G1304" s="26" t="s">
        <v>153</v>
      </c>
      <c r="H1304" s="27">
        <v>384300</v>
      </c>
      <c r="I1304" s="215">
        <v>175000</v>
      </c>
      <c r="J1304" s="27"/>
      <c r="K1304" s="27">
        <f>SUM(H1304,J1304)</f>
        <v>384300</v>
      </c>
      <c r="L1304" s="199"/>
    </row>
    <row r="1305" spans="1:12" hidden="1" x14ac:dyDescent="0.35">
      <c r="A1305" s="23">
        <v>22020305</v>
      </c>
      <c r="B1305" s="437" t="s">
        <v>2891</v>
      </c>
      <c r="C1305" s="23">
        <v>70740</v>
      </c>
      <c r="D1305" s="24">
        <v>0</v>
      </c>
      <c r="E1305" s="25">
        <v>2101</v>
      </c>
      <c r="F1305" s="23">
        <v>10721300</v>
      </c>
      <c r="G1305" s="26" t="s">
        <v>153</v>
      </c>
      <c r="H1305" s="27">
        <v>420000</v>
      </c>
      <c r="I1305" s="215">
        <v>10000</v>
      </c>
      <c r="J1305" s="27"/>
      <c r="K1305" s="27">
        <f>SUM(H1305,J1305)</f>
        <v>420000</v>
      </c>
      <c r="L1305" s="200"/>
    </row>
    <row r="1306" spans="1:12" hidden="1" x14ac:dyDescent="0.35">
      <c r="A1306" s="23">
        <v>22020305</v>
      </c>
      <c r="B1306" s="437" t="s">
        <v>2891</v>
      </c>
      <c r="C1306" s="23">
        <v>70131</v>
      </c>
      <c r="D1306" s="24">
        <v>0</v>
      </c>
      <c r="E1306" s="25">
        <v>2101</v>
      </c>
      <c r="F1306" s="23">
        <v>10721300</v>
      </c>
      <c r="G1306" s="26" t="s">
        <v>153</v>
      </c>
      <c r="H1306" s="27">
        <v>221550</v>
      </c>
      <c r="I1306" s="215">
        <v>200000</v>
      </c>
      <c r="J1306" s="27"/>
      <c r="K1306" s="27">
        <f>H1306+J1306</f>
        <v>221550</v>
      </c>
      <c r="L1306" s="199"/>
    </row>
    <row r="1307" spans="1:12" hidden="1" x14ac:dyDescent="0.35">
      <c r="A1307" s="23">
        <v>22020305</v>
      </c>
      <c r="B1307" s="437" t="s">
        <v>2891</v>
      </c>
      <c r="C1307" s="23">
        <v>70131</v>
      </c>
      <c r="D1307" s="24">
        <v>0</v>
      </c>
      <c r="E1307" s="25">
        <v>2101</v>
      </c>
      <c r="F1307" s="23">
        <v>10721300</v>
      </c>
      <c r="G1307" s="26" t="s">
        <v>153</v>
      </c>
      <c r="H1307" s="67">
        <v>336420</v>
      </c>
      <c r="I1307" s="224">
        <v>155400</v>
      </c>
      <c r="J1307" s="67"/>
      <c r="K1307" s="67">
        <f t="shared" ref="K1307:K1327" si="41">SUM(H1307,J1307)</f>
        <v>336420</v>
      </c>
      <c r="L1307" s="199"/>
    </row>
    <row r="1308" spans="1:12" hidden="1" x14ac:dyDescent="0.35">
      <c r="A1308" s="23">
        <v>22020305</v>
      </c>
      <c r="B1308" s="437" t="s">
        <v>2891</v>
      </c>
      <c r="C1308" s="23">
        <v>70133</v>
      </c>
      <c r="D1308" s="24">
        <v>0</v>
      </c>
      <c r="E1308" s="25">
        <v>2101</v>
      </c>
      <c r="F1308" s="23">
        <v>10721300</v>
      </c>
      <c r="G1308" s="26" t="s">
        <v>153</v>
      </c>
      <c r="H1308" s="27">
        <v>500000</v>
      </c>
      <c r="I1308" s="215">
        <v>205000</v>
      </c>
      <c r="J1308" s="27">
        <v>400000</v>
      </c>
      <c r="K1308" s="27">
        <f t="shared" si="41"/>
        <v>900000</v>
      </c>
      <c r="L1308" s="199"/>
    </row>
    <row r="1309" spans="1:12" hidden="1" x14ac:dyDescent="0.35">
      <c r="A1309" s="23">
        <v>22020305</v>
      </c>
      <c r="B1309" s="437" t="s">
        <v>2891</v>
      </c>
      <c r="C1309" s="23">
        <v>70133</v>
      </c>
      <c r="D1309" s="24">
        <v>0</v>
      </c>
      <c r="E1309" s="25">
        <v>2101</v>
      </c>
      <c r="F1309" s="23">
        <v>10721300</v>
      </c>
      <c r="G1309" s="26" t="s">
        <v>153</v>
      </c>
      <c r="H1309" s="27">
        <v>1249500</v>
      </c>
      <c r="I1309" s="215">
        <v>545800</v>
      </c>
      <c r="J1309" s="27"/>
      <c r="K1309" s="27">
        <f t="shared" si="41"/>
        <v>1249500</v>
      </c>
      <c r="L1309" s="199"/>
    </row>
    <row r="1310" spans="1:12" hidden="1" x14ac:dyDescent="0.35">
      <c r="A1310" s="23">
        <v>22020305</v>
      </c>
      <c r="B1310" s="437" t="s">
        <v>2891</v>
      </c>
      <c r="C1310" s="23">
        <v>70131</v>
      </c>
      <c r="D1310" s="24">
        <v>0</v>
      </c>
      <c r="E1310" s="25">
        <v>2101</v>
      </c>
      <c r="F1310" s="23">
        <v>10721300</v>
      </c>
      <c r="G1310" s="26" t="s">
        <v>153</v>
      </c>
      <c r="H1310" s="135">
        <v>2000000</v>
      </c>
      <c r="I1310" s="269">
        <v>530000</v>
      </c>
      <c r="J1310" s="136"/>
      <c r="K1310" s="135">
        <f t="shared" si="41"/>
        <v>2000000</v>
      </c>
      <c r="L1310" s="199"/>
    </row>
    <row r="1311" spans="1:12" hidden="1" x14ac:dyDescent="0.35">
      <c r="A1311" s="23">
        <v>22020304</v>
      </c>
      <c r="B1311" s="437" t="s">
        <v>2891</v>
      </c>
      <c r="C1311" s="23">
        <v>70133</v>
      </c>
      <c r="D1311" s="24" t="s">
        <v>192</v>
      </c>
      <c r="E1311" s="85" t="s">
        <v>2619</v>
      </c>
      <c r="F1311" s="23">
        <v>10721300</v>
      </c>
      <c r="G1311" s="26" t="s">
        <v>187</v>
      </c>
      <c r="H1311" s="27">
        <v>48931.343999999997</v>
      </c>
      <c r="I1311" s="215"/>
      <c r="J1311" s="27"/>
      <c r="K1311" s="27">
        <f t="shared" si="41"/>
        <v>48931.343999999997</v>
      </c>
      <c r="L1311" s="199"/>
    </row>
    <row r="1312" spans="1:12" hidden="1" x14ac:dyDescent="0.35">
      <c r="A1312" s="411">
        <v>22020304</v>
      </c>
      <c r="B1312" s="437" t="s">
        <v>2891</v>
      </c>
      <c r="C1312" s="411">
        <v>70131</v>
      </c>
      <c r="D1312" s="411" t="s">
        <v>192</v>
      </c>
      <c r="E1312" s="413" t="s">
        <v>193</v>
      </c>
      <c r="F1312" s="411">
        <v>10721300</v>
      </c>
      <c r="G1312" s="416" t="s">
        <v>187</v>
      </c>
      <c r="H1312" s="419">
        <v>11820.362399999998</v>
      </c>
      <c r="I1312" s="422"/>
      <c r="J1312" s="425">
        <v>67380</v>
      </c>
      <c r="K1312" s="538">
        <f t="shared" si="41"/>
        <v>79200.362399999998</v>
      </c>
      <c r="L1312" s="395"/>
    </row>
    <row r="1313" spans="1:12" hidden="1" x14ac:dyDescent="0.35">
      <c r="A1313" s="23">
        <v>22020304</v>
      </c>
      <c r="B1313" s="437" t="s">
        <v>2891</v>
      </c>
      <c r="C1313" s="23">
        <v>70133</v>
      </c>
      <c r="D1313" s="24">
        <v>0</v>
      </c>
      <c r="E1313" s="25">
        <v>2101</v>
      </c>
      <c r="F1313" s="23">
        <v>10721300</v>
      </c>
      <c r="G1313" s="26" t="s">
        <v>187</v>
      </c>
      <c r="H1313" s="27">
        <v>100000</v>
      </c>
      <c r="I1313" s="215">
        <v>22000</v>
      </c>
      <c r="J1313" s="41"/>
      <c r="K1313" s="27">
        <f t="shared" si="41"/>
        <v>100000</v>
      </c>
      <c r="L1313" s="200"/>
    </row>
    <row r="1314" spans="1:12" hidden="1" x14ac:dyDescent="0.35">
      <c r="A1314" s="23">
        <v>22020304</v>
      </c>
      <c r="B1314" s="437" t="s">
        <v>2891</v>
      </c>
      <c r="C1314" s="23">
        <v>70131</v>
      </c>
      <c r="D1314" s="24">
        <v>0</v>
      </c>
      <c r="E1314" s="25">
        <v>2101</v>
      </c>
      <c r="F1314" s="23">
        <v>10721300</v>
      </c>
      <c r="G1314" s="26" t="s">
        <v>187</v>
      </c>
      <c r="H1314" s="67">
        <v>100000</v>
      </c>
      <c r="I1314" s="224"/>
      <c r="J1314" s="68"/>
      <c r="K1314" s="67">
        <f t="shared" si="41"/>
        <v>100000</v>
      </c>
      <c r="L1314" s="199"/>
    </row>
    <row r="1315" spans="1:12" hidden="1" x14ac:dyDescent="0.35">
      <c r="A1315" s="23">
        <v>22020304</v>
      </c>
      <c r="B1315" s="437" t="s">
        <v>2891</v>
      </c>
      <c r="C1315" s="23">
        <v>70133</v>
      </c>
      <c r="D1315" s="24">
        <v>0</v>
      </c>
      <c r="E1315" s="25">
        <v>2101</v>
      </c>
      <c r="F1315" s="23">
        <v>10721300</v>
      </c>
      <c r="G1315" s="26" t="s">
        <v>187</v>
      </c>
      <c r="H1315" s="27">
        <v>20328</v>
      </c>
      <c r="I1315" s="215"/>
      <c r="J1315" s="41"/>
      <c r="K1315" s="27">
        <f t="shared" si="41"/>
        <v>20328</v>
      </c>
      <c r="L1315" s="199"/>
    </row>
    <row r="1316" spans="1:12" hidden="1" x14ac:dyDescent="0.35">
      <c r="A1316" s="23">
        <v>22020304</v>
      </c>
      <c r="B1316" s="437" t="s">
        <v>2891</v>
      </c>
      <c r="C1316" s="23">
        <v>70133</v>
      </c>
      <c r="D1316" s="24">
        <v>0</v>
      </c>
      <c r="E1316" s="25">
        <v>2101</v>
      </c>
      <c r="F1316" s="23">
        <v>10721300</v>
      </c>
      <c r="G1316" s="26" t="s">
        <v>187</v>
      </c>
      <c r="H1316" s="27"/>
      <c r="I1316" s="215"/>
      <c r="J1316" s="41">
        <v>50000</v>
      </c>
      <c r="K1316" s="27">
        <f t="shared" si="41"/>
        <v>50000</v>
      </c>
      <c r="L1316" s="199"/>
    </row>
    <row r="1317" spans="1:12" hidden="1" x14ac:dyDescent="0.35">
      <c r="A1317" s="34">
        <v>22020304</v>
      </c>
      <c r="B1317" s="437" t="s">
        <v>2891</v>
      </c>
      <c r="C1317" s="34">
        <v>70133</v>
      </c>
      <c r="D1317" s="35">
        <v>0</v>
      </c>
      <c r="E1317" s="36">
        <v>2101</v>
      </c>
      <c r="F1317" s="34">
        <v>10721300</v>
      </c>
      <c r="G1317" s="37" t="s">
        <v>187</v>
      </c>
      <c r="H1317" s="70">
        <v>210000</v>
      </c>
      <c r="I1317" s="223"/>
      <c r="J1317" s="70"/>
      <c r="K1317" s="70">
        <f t="shared" si="41"/>
        <v>210000</v>
      </c>
      <c r="L1317" s="198"/>
    </row>
    <row r="1318" spans="1:12" hidden="1" x14ac:dyDescent="0.35">
      <c r="A1318" s="23">
        <v>22020304</v>
      </c>
      <c r="B1318" s="437" t="s">
        <v>2891</v>
      </c>
      <c r="C1318" s="23">
        <v>70133</v>
      </c>
      <c r="D1318" s="24">
        <v>0</v>
      </c>
      <c r="E1318" s="25">
        <v>2101</v>
      </c>
      <c r="F1318" s="23">
        <v>10721300</v>
      </c>
      <c r="G1318" s="26" t="s">
        <v>187</v>
      </c>
      <c r="H1318" s="27">
        <v>20000</v>
      </c>
      <c r="I1318" s="215"/>
      <c r="J1318" s="41"/>
      <c r="K1318" s="27">
        <f t="shared" si="41"/>
        <v>20000</v>
      </c>
      <c r="L1318" s="199"/>
    </row>
    <row r="1319" spans="1:12" hidden="1" x14ac:dyDescent="0.35">
      <c r="A1319" s="411">
        <v>22020303</v>
      </c>
      <c r="B1319" s="437" t="s">
        <v>2891</v>
      </c>
      <c r="C1319" s="411">
        <v>70131</v>
      </c>
      <c r="D1319" s="411" t="s">
        <v>192</v>
      </c>
      <c r="E1319" s="413" t="s">
        <v>193</v>
      </c>
      <c r="F1319" s="411">
        <v>10721300</v>
      </c>
      <c r="G1319" s="416" t="s">
        <v>152</v>
      </c>
      <c r="H1319" s="419">
        <v>3983.7797999999998</v>
      </c>
      <c r="I1319" s="422"/>
      <c r="J1319" s="425">
        <v>180000</v>
      </c>
      <c r="K1319" s="538">
        <f t="shared" si="41"/>
        <v>183983.77979999999</v>
      </c>
      <c r="L1319" s="395"/>
    </row>
    <row r="1320" spans="1:12" hidden="1" x14ac:dyDescent="0.35">
      <c r="A1320" s="23">
        <v>22020303</v>
      </c>
      <c r="B1320" s="437" t="s">
        <v>2891</v>
      </c>
      <c r="C1320" s="23">
        <v>70133</v>
      </c>
      <c r="D1320" s="24">
        <v>0</v>
      </c>
      <c r="E1320" s="25">
        <v>2101</v>
      </c>
      <c r="F1320" s="23">
        <v>10721300</v>
      </c>
      <c r="G1320" s="26" t="s">
        <v>152</v>
      </c>
      <c r="H1320" s="27">
        <v>126000</v>
      </c>
      <c r="I1320" s="215">
        <v>60000</v>
      </c>
      <c r="J1320" s="27"/>
      <c r="K1320" s="27">
        <f t="shared" si="41"/>
        <v>126000</v>
      </c>
      <c r="L1320" s="200"/>
    </row>
    <row r="1321" spans="1:12" hidden="1" x14ac:dyDescent="0.35">
      <c r="A1321" s="23">
        <v>22020303</v>
      </c>
      <c r="B1321" s="437" t="s">
        <v>2891</v>
      </c>
      <c r="C1321" s="23">
        <v>70131</v>
      </c>
      <c r="D1321" s="24">
        <v>0</v>
      </c>
      <c r="E1321" s="25">
        <v>2101</v>
      </c>
      <c r="F1321" s="23">
        <v>10721300</v>
      </c>
      <c r="G1321" s="26" t="s">
        <v>152</v>
      </c>
      <c r="H1321" s="67">
        <v>500000</v>
      </c>
      <c r="I1321" s="224"/>
      <c r="J1321" s="68"/>
      <c r="K1321" s="67">
        <f t="shared" si="41"/>
        <v>500000</v>
      </c>
      <c r="L1321" s="199"/>
    </row>
    <row r="1322" spans="1:12" hidden="1" x14ac:dyDescent="0.35">
      <c r="A1322" s="23">
        <v>22020303</v>
      </c>
      <c r="B1322" s="437" t="s">
        <v>2891</v>
      </c>
      <c r="C1322" s="23">
        <v>70133</v>
      </c>
      <c r="D1322" s="24">
        <v>0</v>
      </c>
      <c r="E1322" s="25">
        <v>2101</v>
      </c>
      <c r="F1322" s="23">
        <v>10721300</v>
      </c>
      <c r="G1322" s="26" t="s">
        <v>152</v>
      </c>
      <c r="H1322" s="27">
        <v>40656</v>
      </c>
      <c r="I1322" s="215"/>
      <c r="J1322" s="41"/>
      <c r="K1322" s="27">
        <f t="shared" si="41"/>
        <v>40656</v>
      </c>
      <c r="L1322" s="199"/>
    </row>
    <row r="1323" spans="1:12" hidden="1" x14ac:dyDescent="0.35">
      <c r="A1323" s="23">
        <v>22020303</v>
      </c>
      <c r="B1323" s="437" t="s">
        <v>2891</v>
      </c>
      <c r="C1323" s="23">
        <v>70133</v>
      </c>
      <c r="D1323" s="24">
        <v>0</v>
      </c>
      <c r="E1323" s="25">
        <v>2101</v>
      </c>
      <c r="F1323" s="23">
        <v>10721300</v>
      </c>
      <c r="G1323" s="26" t="s">
        <v>152</v>
      </c>
      <c r="H1323" s="27">
        <v>0</v>
      </c>
      <c r="I1323" s="215"/>
      <c r="J1323" s="41">
        <v>50000</v>
      </c>
      <c r="K1323" s="27">
        <f t="shared" si="41"/>
        <v>50000</v>
      </c>
      <c r="L1323" s="199"/>
    </row>
    <row r="1324" spans="1:12" hidden="1" x14ac:dyDescent="0.35">
      <c r="A1324" s="23">
        <v>22020303</v>
      </c>
      <c r="B1324" s="437" t="s">
        <v>2891</v>
      </c>
      <c r="C1324" s="23">
        <v>70133</v>
      </c>
      <c r="D1324" s="24">
        <v>0</v>
      </c>
      <c r="E1324" s="25">
        <v>2101</v>
      </c>
      <c r="F1324" s="23">
        <v>10721300</v>
      </c>
      <c r="G1324" s="26" t="s">
        <v>152</v>
      </c>
      <c r="H1324" s="67">
        <v>205800</v>
      </c>
      <c r="I1324" s="224"/>
      <c r="J1324" s="67"/>
      <c r="K1324" s="67">
        <f t="shared" si="41"/>
        <v>205800</v>
      </c>
      <c r="L1324" s="199"/>
    </row>
    <row r="1325" spans="1:12" hidden="1" x14ac:dyDescent="0.35">
      <c r="A1325" s="23">
        <v>22020303</v>
      </c>
      <c r="B1325" s="437" t="s">
        <v>2891</v>
      </c>
      <c r="C1325" s="23">
        <v>70133</v>
      </c>
      <c r="D1325" s="24">
        <v>0</v>
      </c>
      <c r="E1325" s="25">
        <v>2101</v>
      </c>
      <c r="F1325" s="23">
        <v>10721300</v>
      </c>
      <c r="G1325" s="26" t="s">
        <v>152</v>
      </c>
      <c r="H1325" s="27">
        <v>20000</v>
      </c>
      <c r="I1325" s="215"/>
      <c r="J1325" s="41"/>
      <c r="K1325" s="27">
        <f t="shared" si="41"/>
        <v>20000</v>
      </c>
      <c r="L1325" s="199"/>
    </row>
    <row r="1326" spans="1:12" hidden="1" x14ac:dyDescent="0.35">
      <c r="A1326" s="411">
        <v>22020302</v>
      </c>
      <c r="B1326" s="437" t="s">
        <v>2891</v>
      </c>
      <c r="C1326" s="411">
        <v>70131</v>
      </c>
      <c r="D1326" s="411" t="s">
        <v>192</v>
      </c>
      <c r="E1326" s="413" t="s">
        <v>193</v>
      </c>
      <c r="F1326" s="411">
        <v>10721300</v>
      </c>
      <c r="G1326" s="416" t="s">
        <v>207</v>
      </c>
      <c r="H1326" s="419">
        <v>5311.7063999999991</v>
      </c>
      <c r="I1326" s="422"/>
      <c r="J1326" s="425"/>
      <c r="K1326" s="538">
        <f t="shared" si="41"/>
        <v>5311.7063999999991</v>
      </c>
      <c r="L1326" s="395"/>
    </row>
    <row r="1327" spans="1:12" hidden="1" x14ac:dyDescent="0.35">
      <c r="A1327" s="23">
        <v>22020302</v>
      </c>
      <c r="B1327" s="437" t="s">
        <v>2891</v>
      </c>
      <c r="C1327" s="23">
        <v>70133</v>
      </c>
      <c r="D1327" s="24">
        <v>0</v>
      </c>
      <c r="E1327" s="25">
        <v>2101</v>
      </c>
      <c r="F1327" s="23">
        <v>10721300</v>
      </c>
      <c r="G1327" s="26" t="s">
        <v>207</v>
      </c>
      <c r="H1327" s="27">
        <v>300000</v>
      </c>
      <c r="I1327" s="215"/>
      <c r="J1327" s="39"/>
      <c r="K1327" s="27">
        <f t="shared" si="41"/>
        <v>300000</v>
      </c>
      <c r="L1327" s="200"/>
    </row>
    <row r="1328" spans="1:12" hidden="1" x14ac:dyDescent="0.35">
      <c r="A1328" s="23">
        <v>22020302</v>
      </c>
      <c r="B1328" s="437" t="s">
        <v>2891</v>
      </c>
      <c r="C1328" s="23">
        <v>70131</v>
      </c>
      <c r="D1328" s="24">
        <v>0</v>
      </c>
      <c r="E1328" s="25">
        <v>2101</v>
      </c>
      <c r="F1328" s="23">
        <v>10721300</v>
      </c>
      <c r="G1328" s="26" t="s">
        <v>207</v>
      </c>
      <c r="H1328" s="27">
        <v>240000</v>
      </c>
      <c r="I1328" s="215"/>
      <c r="J1328" s="41"/>
      <c r="K1328" s="27">
        <f>H1328+J1328</f>
        <v>240000</v>
      </c>
      <c r="L1328" s="199"/>
    </row>
    <row r="1329" spans="1:12" hidden="1" x14ac:dyDescent="0.35">
      <c r="A1329" s="23">
        <v>22020302</v>
      </c>
      <c r="B1329" s="437" t="s">
        <v>2891</v>
      </c>
      <c r="C1329" s="23">
        <v>70131</v>
      </c>
      <c r="D1329" s="24">
        <v>0</v>
      </c>
      <c r="E1329" s="25">
        <v>2101</v>
      </c>
      <c r="F1329" s="23">
        <v>10721300</v>
      </c>
      <c r="G1329" s="26" t="s">
        <v>207</v>
      </c>
      <c r="H1329" s="67">
        <v>500000</v>
      </c>
      <c r="I1329" s="224"/>
      <c r="J1329" s="68"/>
      <c r="K1329" s="67">
        <f t="shared" ref="K1329:K1335" si="42">SUM(H1329,J1329)</f>
        <v>500000</v>
      </c>
      <c r="L1329" s="199"/>
    </row>
    <row r="1330" spans="1:12" hidden="1" x14ac:dyDescent="0.35">
      <c r="A1330" s="23">
        <v>22020302</v>
      </c>
      <c r="B1330" s="437" t="s">
        <v>2891</v>
      </c>
      <c r="C1330" s="23">
        <v>70133</v>
      </c>
      <c r="D1330" s="24">
        <v>0</v>
      </c>
      <c r="E1330" s="25">
        <v>2101</v>
      </c>
      <c r="F1330" s="23">
        <v>10721300</v>
      </c>
      <c r="G1330" s="26" t="s">
        <v>207</v>
      </c>
      <c r="H1330" s="27"/>
      <c r="I1330" s="215"/>
      <c r="J1330" s="27">
        <v>200000</v>
      </c>
      <c r="K1330" s="27">
        <f t="shared" si="42"/>
        <v>200000</v>
      </c>
      <c r="L1330" s="199"/>
    </row>
    <row r="1331" spans="1:12" hidden="1" x14ac:dyDescent="0.35">
      <c r="A1331" s="23">
        <v>22020302</v>
      </c>
      <c r="B1331" s="437" t="s">
        <v>2891</v>
      </c>
      <c r="C1331" s="23">
        <v>70131</v>
      </c>
      <c r="D1331" s="24">
        <v>0</v>
      </c>
      <c r="E1331" s="25">
        <v>2101</v>
      </c>
      <c r="F1331" s="23">
        <v>10721300</v>
      </c>
      <c r="G1331" s="26" t="s">
        <v>207</v>
      </c>
      <c r="H1331" s="136">
        <v>250000</v>
      </c>
      <c r="I1331" s="270">
        <v>5000</v>
      </c>
      <c r="J1331" s="136"/>
      <c r="K1331" s="135">
        <f t="shared" si="42"/>
        <v>250000</v>
      </c>
      <c r="L1331" s="199"/>
    </row>
    <row r="1332" spans="1:12" hidden="1" x14ac:dyDescent="0.35">
      <c r="A1332" s="23">
        <v>22020301</v>
      </c>
      <c r="B1332" s="437" t="s">
        <v>2891</v>
      </c>
      <c r="C1332" s="23">
        <v>70131</v>
      </c>
      <c r="D1332" s="24">
        <v>0</v>
      </c>
      <c r="E1332" s="25">
        <v>2101</v>
      </c>
      <c r="F1332" s="23">
        <v>10720500</v>
      </c>
      <c r="G1332" s="26" t="s">
        <v>151</v>
      </c>
      <c r="H1332" s="67">
        <v>317310</v>
      </c>
      <c r="I1332" s="224">
        <v>897400</v>
      </c>
      <c r="J1332" s="67">
        <v>1796340</v>
      </c>
      <c r="K1332" s="67">
        <f t="shared" si="42"/>
        <v>2113650</v>
      </c>
      <c r="L1332" s="199"/>
    </row>
    <row r="1333" spans="1:12" hidden="1" x14ac:dyDescent="0.35">
      <c r="A1333" s="23">
        <v>22020301</v>
      </c>
      <c r="B1333" s="437" t="s">
        <v>2891</v>
      </c>
      <c r="C1333" s="23">
        <v>70133</v>
      </c>
      <c r="D1333" s="24" t="s">
        <v>192</v>
      </c>
      <c r="E1333" s="85" t="s">
        <v>2619</v>
      </c>
      <c r="F1333" s="23">
        <v>10721300</v>
      </c>
      <c r="G1333" s="26" t="s">
        <v>151</v>
      </c>
      <c r="H1333" s="27">
        <v>2129349.3744600001</v>
      </c>
      <c r="I1333" s="215"/>
      <c r="J1333" s="27">
        <v>1200000</v>
      </c>
      <c r="K1333" s="27">
        <f t="shared" si="42"/>
        <v>3329349.3744600001</v>
      </c>
      <c r="L1333" s="199"/>
    </row>
    <row r="1334" spans="1:12" hidden="1" x14ac:dyDescent="0.35">
      <c r="A1334" s="411">
        <v>22020301</v>
      </c>
      <c r="B1334" s="437" t="s">
        <v>2891</v>
      </c>
      <c r="C1334" s="411">
        <v>70131</v>
      </c>
      <c r="D1334" s="411" t="s">
        <v>192</v>
      </c>
      <c r="E1334" s="413" t="s">
        <v>193</v>
      </c>
      <c r="F1334" s="411">
        <v>10721300</v>
      </c>
      <c r="G1334" s="416" t="s">
        <v>195</v>
      </c>
      <c r="H1334" s="419">
        <v>1274683.0895400001</v>
      </c>
      <c r="I1334" s="422"/>
      <c r="J1334" s="425"/>
      <c r="K1334" s="538">
        <f t="shared" si="42"/>
        <v>1274683.0895400001</v>
      </c>
      <c r="L1334" s="395"/>
    </row>
    <row r="1335" spans="1:12" hidden="1" x14ac:dyDescent="0.35">
      <c r="A1335" s="23">
        <v>22020301</v>
      </c>
      <c r="B1335" s="437" t="s">
        <v>2891</v>
      </c>
      <c r="C1335" s="23">
        <v>70133</v>
      </c>
      <c r="D1335" s="24">
        <v>0</v>
      </c>
      <c r="E1335" s="25">
        <v>2101</v>
      </c>
      <c r="F1335" s="23">
        <v>10721300</v>
      </c>
      <c r="G1335" s="26" t="s">
        <v>151</v>
      </c>
      <c r="H1335" s="27">
        <v>16203894</v>
      </c>
      <c r="I1335" s="215">
        <v>11724700</v>
      </c>
      <c r="J1335" s="27"/>
      <c r="K1335" s="27">
        <f t="shared" si="42"/>
        <v>16203894</v>
      </c>
      <c r="L1335" s="200"/>
    </row>
    <row r="1336" spans="1:12" hidden="1" x14ac:dyDescent="0.35">
      <c r="A1336" s="23">
        <v>22020301</v>
      </c>
      <c r="B1336" s="437" t="s">
        <v>2891</v>
      </c>
      <c r="C1336" s="23">
        <v>70131</v>
      </c>
      <c r="D1336" s="24">
        <v>0</v>
      </c>
      <c r="E1336" s="25">
        <v>2101</v>
      </c>
      <c r="F1336" s="23">
        <v>10721300</v>
      </c>
      <c r="G1336" s="26" t="s">
        <v>151</v>
      </c>
      <c r="H1336" s="27">
        <v>20000000</v>
      </c>
      <c r="I1336" s="215">
        <v>3307500</v>
      </c>
      <c r="J1336" s="27">
        <v>3307500</v>
      </c>
      <c r="K1336" s="27">
        <f>H1336+J1336</f>
        <v>23307500</v>
      </c>
      <c r="L1336" s="199"/>
    </row>
    <row r="1337" spans="1:12" hidden="1" x14ac:dyDescent="0.35">
      <c r="A1337" s="23">
        <v>22020301</v>
      </c>
      <c r="B1337" s="437" t="s">
        <v>2891</v>
      </c>
      <c r="C1337" s="23">
        <v>70131</v>
      </c>
      <c r="D1337" s="24">
        <v>0</v>
      </c>
      <c r="E1337" s="25">
        <v>2101</v>
      </c>
      <c r="F1337" s="23">
        <v>10721300</v>
      </c>
      <c r="G1337" s="26" t="s">
        <v>151</v>
      </c>
      <c r="H1337" s="67">
        <v>25068540</v>
      </c>
      <c r="I1337" s="224"/>
      <c r="J1337" s="271">
        <v>-15000000</v>
      </c>
      <c r="K1337" s="67">
        <f>SUM(H1337,J1337)</f>
        <v>10068540</v>
      </c>
      <c r="L1337" s="199"/>
    </row>
    <row r="1338" spans="1:12" hidden="1" x14ac:dyDescent="0.35">
      <c r="A1338" s="23">
        <v>22020301</v>
      </c>
      <c r="B1338" s="437" t="s">
        <v>2891</v>
      </c>
      <c r="C1338" s="23">
        <v>70133</v>
      </c>
      <c r="D1338" s="24">
        <v>0</v>
      </c>
      <c r="E1338" s="25">
        <v>2101</v>
      </c>
      <c r="F1338" s="23">
        <v>10721300</v>
      </c>
      <c r="G1338" s="26" t="s">
        <v>151</v>
      </c>
      <c r="H1338" s="27">
        <v>4000000</v>
      </c>
      <c r="I1338" s="215">
        <v>1242200</v>
      </c>
      <c r="J1338" s="27">
        <v>1000000</v>
      </c>
      <c r="K1338" s="27">
        <f>SUM(H1338,J1338)</f>
        <v>5000000</v>
      </c>
      <c r="L1338" s="199"/>
    </row>
    <row r="1339" spans="1:12" hidden="1" x14ac:dyDescent="0.35">
      <c r="A1339" s="34">
        <v>22020301</v>
      </c>
      <c r="B1339" s="437" t="s">
        <v>2891</v>
      </c>
      <c r="C1339" s="34">
        <v>70133</v>
      </c>
      <c r="D1339" s="35">
        <v>0</v>
      </c>
      <c r="E1339" s="36">
        <v>2101</v>
      </c>
      <c r="F1339" s="34">
        <v>10721300</v>
      </c>
      <c r="G1339" s="37" t="s">
        <v>195</v>
      </c>
      <c r="H1339" s="38">
        <v>606900</v>
      </c>
      <c r="I1339" s="218">
        <v>431000</v>
      </c>
      <c r="J1339" s="38">
        <v>593100</v>
      </c>
      <c r="K1339" s="38">
        <f>SUM(H1339,J1339)</f>
        <v>1200000</v>
      </c>
      <c r="L1339" s="198"/>
    </row>
    <row r="1340" spans="1:12" hidden="1" x14ac:dyDescent="0.35">
      <c r="A1340" s="23">
        <v>22020301</v>
      </c>
      <c r="B1340" s="437" t="s">
        <v>2891</v>
      </c>
      <c r="C1340" s="23">
        <v>70133</v>
      </c>
      <c r="D1340" s="24">
        <v>0</v>
      </c>
      <c r="E1340" s="25">
        <v>2101</v>
      </c>
      <c r="F1340" s="23">
        <v>10721300</v>
      </c>
      <c r="G1340" s="26" t="s">
        <v>151</v>
      </c>
      <c r="H1340" s="67">
        <v>1601250</v>
      </c>
      <c r="I1340" s="224">
        <v>506000</v>
      </c>
      <c r="J1340" s="67">
        <v>750000</v>
      </c>
      <c r="K1340" s="67">
        <f>SUM(H1340,J1340)</f>
        <v>2351250</v>
      </c>
      <c r="L1340" s="199"/>
    </row>
    <row r="1341" spans="1:12" hidden="1" x14ac:dyDescent="0.35">
      <c r="A1341" s="23">
        <v>22020301</v>
      </c>
      <c r="B1341" s="437" t="s">
        <v>2891</v>
      </c>
      <c r="C1341" s="23">
        <v>70740</v>
      </c>
      <c r="D1341" s="24">
        <v>0</v>
      </c>
      <c r="E1341" s="25">
        <v>2101</v>
      </c>
      <c r="F1341" s="23">
        <v>10721300</v>
      </c>
      <c r="G1341" s="26" t="s">
        <v>195</v>
      </c>
      <c r="H1341" s="27">
        <v>153699</v>
      </c>
      <c r="I1341" s="215">
        <v>34330</v>
      </c>
      <c r="J1341" s="27"/>
      <c r="K1341" s="27">
        <f>SUM(H1341,J1341)</f>
        <v>153699</v>
      </c>
      <c r="L1341" s="200"/>
    </row>
    <row r="1342" spans="1:12" hidden="1" x14ac:dyDescent="0.35">
      <c r="A1342" s="23">
        <v>22020301</v>
      </c>
      <c r="B1342" s="437" t="s">
        <v>2891</v>
      </c>
      <c r="C1342" s="23">
        <v>70131</v>
      </c>
      <c r="D1342" s="24">
        <v>0</v>
      </c>
      <c r="E1342" s="25">
        <v>2101</v>
      </c>
      <c r="F1342" s="23">
        <v>10721300</v>
      </c>
      <c r="G1342" s="26" t="s">
        <v>151</v>
      </c>
      <c r="H1342" s="27">
        <v>474600</v>
      </c>
      <c r="I1342" s="215">
        <v>341000</v>
      </c>
      <c r="J1342" s="27"/>
      <c r="K1342" s="27">
        <f>H1342+J1342</f>
        <v>474600</v>
      </c>
      <c r="L1342" s="199"/>
    </row>
    <row r="1343" spans="1:12" hidden="1" x14ac:dyDescent="0.35">
      <c r="A1343" s="23">
        <v>22020301</v>
      </c>
      <c r="B1343" s="437" t="s">
        <v>2891</v>
      </c>
      <c r="C1343" s="23">
        <v>70131</v>
      </c>
      <c r="D1343" s="24">
        <v>0</v>
      </c>
      <c r="E1343" s="25">
        <v>2101</v>
      </c>
      <c r="F1343" s="23">
        <v>10721300</v>
      </c>
      <c r="G1343" s="26" t="s">
        <v>195</v>
      </c>
      <c r="H1343" s="67">
        <v>733583</v>
      </c>
      <c r="I1343" s="224">
        <v>215000</v>
      </c>
      <c r="J1343" s="67"/>
      <c r="K1343" s="67">
        <f t="shared" ref="K1343:K1348" si="43">SUM(H1343,J1343)</f>
        <v>733583</v>
      </c>
      <c r="L1343" s="199"/>
    </row>
    <row r="1344" spans="1:12" hidden="1" x14ac:dyDescent="0.35">
      <c r="A1344" s="23">
        <v>22020301</v>
      </c>
      <c r="B1344" s="437" t="s">
        <v>2891</v>
      </c>
      <c r="C1344" s="23">
        <v>70133</v>
      </c>
      <c r="D1344" s="24">
        <v>0</v>
      </c>
      <c r="E1344" s="25">
        <v>2101</v>
      </c>
      <c r="F1344" s="23">
        <v>10721300</v>
      </c>
      <c r="G1344" s="26" t="s">
        <v>195</v>
      </c>
      <c r="H1344" s="27">
        <v>3000000</v>
      </c>
      <c r="I1344" s="215">
        <v>555000</v>
      </c>
      <c r="J1344" s="27">
        <v>1000000</v>
      </c>
      <c r="K1344" s="27">
        <f t="shared" si="43"/>
        <v>4000000</v>
      </c>
      <c r="L1344" s="199"/>
    </row>
    <row r="1345" spans="1:12" hidden="1" x14ac:dyDescent="0.35">
      <c r="A1345" s="23">
        <v>22020301</v>
      </c>
      <c r="B1345" s="437" t="s">
        <v>2891</v>
      </c>
      <c r="C1345" s="23">
        <v>70133</v>
      </c>
      <c r="D1345" s="24">
        <v>0</v>
      </c>
      <c r="E1345" s="25">
        <v>2101</v>
      </c>
      <c r="F1345" s="23">
        <v>10721300</v>
      </c>
      <c r="G1345" s="26" t="s">
        <v>195</v>
      </c>
      <c r="H1345" s="27">
        <v>941850</v>
      </c>
      <c r="I1345" s="215">
        <v>940000</v>
      </c>
      <c r="J1345" s="27">
        <v>1558150</v>
      </c>
      <c r="K1345" s="27">
        <f t="shared" si="43"/>
        <v>2500000</v>
      </c>
      <c r="L1345" s="199"/>
    </row>
    <row r="1346" spans="1:12" hidden="1" x14ac:dyDescent="0.35">
      <c r="A1346" s="23">
        <v>22020301</v>
      </c>
      <c r="B1346" s="437" t="s">
        <v>2891</v>
      </c>
      <c r="C1346" s="23">
        <v>70133</v>
      </c>
      <c r="D1346" s="24">
        <v>0</v>
      </c>
      <c r="E1346" s="25">
        <v>2101</v>
      </c>
      <c r="F1346" s="23">
        <v>10721300</v>
      </c>
      <c r="G1346" s="26" t="s">
        <v>195</v>
      </c>
      <c r="H1346" s="27">
        <v>2971500</v>
      </c>
      <c r="I1346" s="215">
        <v>1182000</v>
      </c>
      <c r="J1346" s="27">
        <v>1000000</v>
      </c>
      <c r="K1346" s="27">
        <f t="shared" si="43"/>
        <v>3971500</v>
      </c>
      <c r="L1346" s="199"/>
    </row>
    <row r="1347" spans="1:12" hidden="1" x14ac:dyDescent="0.35">
      <c r="A1347" s="23">
        <v>22020301</v>
      </c>
      <c r="B1347" s="437" t="s">
        <v>2891</v>
      </c>
      <c r="C1347" s="23">
        <v>70131</v>
      </c>
      <c r="D1347" s="24">
        <v>0</v>
      </c>
      <c r="E1347" s="25">
        <v>2101</v>
      </c>
      <c r="F1347" s="23">
        <v>10721300</v>
      </c>
      <c r="G1347" s="26" t="s">
        <v>195</v>
      </c>
      <c r="H1347" s="136">
        <v>700000</v>
      </c>
      <c r="I1347" s="270">
        <v>111900</v>
      </c>
      <c r="J1347" s="136"/>
      <c r="K1347" s="135">
        <f t="shared" si="43"/>
        <v>700000</v>
      </c>
      <c r="L1347" s="199"/>
    </row>
    <row r="1348" spans="1:12" hidden="1" x14ac:dyDescent="0.35">
      <c r="A1348" s="23">
        <v>22020210</v>
      </c>
      <c r="B1348" s="437" t="s">
        <v>2891</v>
      </c>
      <c r="C1348" s="23">
        <v>70133</v>
      </c>
      <c r="D1348" s="24">
        <v>0</v>
      </c>
      <c r="E1348" s="25">
        <v>2101</v>
      </c>
      <c r="F1348" s="23">
        <v>10721300</v>
      </c>
      <c r="G1348" s="26" t="s">
        <v>268</v>
      </c>
      <c r="H1348" s="27">
        <v>21000000</v>
      </c>
      <c r="I1348" s="215"/>
      <c r="J1348" s="27"/>
      <c r="K1348" s="27">
        <f t="shared" si="43"/>
        <v>21000000</v>
      </c>
      <c r="L1348" s="200"/>
    </row>
    <row r="1349" spans="1:12" hidden="1" x14ac:dyDescent="0.35">
      <c r="A1349" s="23">
        <v>22020210</v>
      </c>
      <c r="B1349" s="437" t="s">
        <v>2891</v>
      </c>
      <c r="C1349" s="23">
        <v>70131</v>
      </c>
      <c r="D1349" s="24">
        <v>0</v>
      </c>
      <c r="E1349" s="25">
        <v>2101</v>
      </c>
      <c r="F1349" s="23">
        <v>10721300</v>
      </c>
      <c r="G1349" s="26" t="s">
        <v>268</v>
      </c>
      <c r="H1349" s="27">
        <v>4000000</v>
      </c>
      <c r="I1349" s="215"/>
      <c r="J1349" s="41"/>
      <c r="K1349" s="27">
        <f>H1349+J1349</f>
        <v>4000000</v>
      </c>
      <c r="L1349" s="199"/>
    </row>
    <row r="1350" spans="1:12" hidden="1" x14ac:dyDescent="0.35">
      <c r="A1350" s="23">
        <v>22020210</v>
      </c>
      <c r="B1350" s="437" t="s">
        <v>2891</v>
      </c>
      <c r="C1350" s="23">
        <v>70131</v>
      </c>
      <c r="D1350" s="24">
        <v>0</v>
      </c>
      <c r="E1350" s="25">
        <v>2101</v>
      </c>
      <c r="F1350" s="23">
        <v>10721300</v>
      </c>
      <c r="G1350" s="26" t="s">
        <v>268</v>
      </c>
      <c r="H1350" s="67">
        <v>9594900</v>
      </c>
      <c r="I1350" s="224"/>
      <c r="J1350" s="67"/>
      <c r="K1350" s="67">
        <f t="shared" ref="K1350:K1355" si="44">SUM(H1350,J1350)</f>
        <v>9594900</v>
      </c>
      <c r="L1350" s="199"/>
    </row>
    <row r="1351" spans="1:12" hidden="1" x14ac:dyDescent="0.35">
      <c r="A1351" s="23">
        <v>22020208</v>
      </c>
      <c r="B1351" s="437" t="s">
        <v>2891</v>
      </c>
      <c r="C1351" s="23">
        <v>70131</v>
      </c>
      <c r="D1351" s="24">
        <v>0</v>
      </c>
      <c r="E1351" s="25">
        <v>2101</v>
      </c>
      <c r="F1351" s="23">
        <v>10721300</v>
      </c>
      <c r="G1351" s="26" t="s">
        <v>241</v>
      </c>
      <c r="H1351" s="136">
        <v>100000</v>
      </c>
      <c r="I1351" s="270"/>
      <c r="J1351" s="136"/>
      <c r="K1351" s="135">
        <f t="shared" si="44"/>
        <v>100000</v>
      </c>
      <c r="L1351" s="199"/>
    </row>
    <row r="1352" spans="1:12" hidden="1" x14ac:dyDescent="0.35">
      <c r="A1352" s="23">
        <v>22020206</v>
      </c>
      <c r="B1352" s="437" t="s">
        <v>2891</v>
      </c>
      <c r="C1352" s="23">
        <v>70131</v>
      </c>
      <c r="D1352" s="24">
        <v>0</v>
      </c>
      <c r="E1352" s="25">
        <v>2101</v>
      </c>
      <c r="F1352" s="23">
        <v>10720500</v>
      </c>
      <c r="G1352" s="26" t="s">
        <v>150</v>
      </c>
      <c r="H1352" s="67"/>
      <c r="I1352" s="224"/>
      <c r="J1352" s="68"/>
      <c r="K1352" s="83">
        <f t="shared" si="44"/>
        <v>0</v>
      </c>
      <c r="L1352" s="199"/>
    </row>
    <row r="1353" spans="1:12" hidden="1" x14ac:dyDescent="0.35">
      <c r="A1353" s="411">
        <v>22020206</v>
      </c>
      <c r="B1353" s="437" t="s">
        <v>2891</v>
      </c>
      <c r="C1353" s="411">
        <v>70131</v>
      </c>
      <c r="D1353" s="411" t="s">
        <v>192</v>
      </c>
      <c r="E1353" s="413" t="s">
        <v>193</v>
      </c>
      <c r="F1353" s="456">
        <v>10721300</v>
      </c>
      <c r="G1353" s="465" t="s">
        <v>234</v>
      </c>
      <c r="H1353" s="481">
        <v>2655.8531999999996</v>
      </c>
      <c r="I1353" s="503"/>
      <c r="J1353" s="525"/>
      <c r="K1353" s="638">
        <f t="shared" si="44"/>
        <v>2655.8531999999996</v>
      </c>
      <c r="L1353" s="642"/>
    </row>
    <row r="1354" spans="1:12" hidden="1" x14ac:dyDescent="0.35">
      <c r="A1354" s="23">
        <v>22020206</v>
      </c>
      <c r="B1354" s="437" t="s">
        <v>2891</v>
      </c>
      <c r="C1354" s="23">
        <v>70133</v>
      </c>
      <c r="D1354" s="24">
        <v>0</v>
      </c>
      <c r="E1354" s="25">
        <v>2101</v>
      </c>
      <c r="F1354" s="6">
        <v>10721300</v>
      </c>
      <c r="G1354" s="9" t="s">
        <v>150</v>
      </c>
      <c r="H1354" s="64">
        <v>50000</v>
      </c>
      <c r="I1354" s="261"/>
      <c r="J1354" s="216"/>
      <c r="K1354" s="64">
        <f t="shared" si="44"/>
        <v>50000</v>
      </c>
      <c r="L1354" s="200"/>
    </row>
    <row r="1355" spans="1:12" hidden="1" x14ac:dyDescent="0.35">
      <c r="A1355" s="34">
        <v>22020206</v>
      </c>
      <c r="B1355" s="437" t="s">
        <v>2891</v>
      </c>
      <c r="C1355" s="34">
        <v>70131</v>
      </c>
      <c r="D1355" s="35">
        <v>0</v>
      </c>
      <c r="E1355" s="36">
        <v>2101</v>
      </c>
      <c r="F1355" s="34">
        <v>10721300</v>
      </c>
      <c r="G1355" s="37" t="s">
        <v>150</v>
      </c>
      <c r="H1355" s="70">
        <v>63000</v>
      </c>
      <c r="I1355" s="223"/>
      <c r="J1355" s="70"/>
      <c r="K1355" s="70">
        <f t="shared" si="44"/>
        <v>63000</v>
      </c>
      <c r="L1355" s="198"/>
    </row>
    <row r="1356" spans="1:12" hidden="1" x14ac:dyDescent="0.35">
      <c r="A1356" s="23">
        <v>22020206</v>
      </c>
      <c r="B1356" s="437" t="s">
        <v>2891</v>
      </c>
      <c r="C1356" s="23">
        <v>70131</v>
      </c>
      <c r="D1356" s="24">
        <v>0</v>
      </c>
      <c r="E1356" s="25">
        <v>2101</v>
      </c>
      <c r="F1356" s="23">
        <v>10721300</v>
      </c>
      <c r="G1356" s="26" t="s">
        <v>150</v>
      </c>
      <c r="H1356" s="27">
        <v>12810</v>
      </c>
      <c r="I1356" s="215">
        <v>12000</v>
      </c>
      <c r="J1356" s="27"/>
      <c r="K1356" s="27">
        <f>H1356+J1356</f>
        <v>12810</v>
      </c>
      <c r="L1356" s="199"/>
    </row>
    <row r="1357" spans="1:12" hidden="1" x14ac:dyDescent="0.35">
      <c r="A1357" s="23">
        <v>22020206</v>
      </c>
      <c r="B1357" s="437" t="s">
        <v>2891</v>
      </c>
      <c r="C1357" s="23">
        <v>70133</v>
      </c>
      <c r="D1357" s="24">
        <v>0</v>
      </c>
      <c r="E1357" s="25">
        <v>2101</v>
      </c>
      <c r="F1357" s="23">
        <v>10721300</v>
      </c>
      <c r="G1357" s="26" t="s">
        <v>234</v>
      </c>
      <c r="H1357" s="27">
        <v>50000</v>
      </c>
      <c r="I1357" s="215"/>
      <c r="J1357" s="41"/>
      <c r="K1357" s="27">
        <f t="shared" ref="K1357:K1375" si="45">SUM(H1357,J1357)</f>
        <v>50000</v>
      </c>
      <c r="L1357" s="199"/>
    </row>
    <row r="1358" spans="1:12" hidden="1" x14ac:dyDescent="0.35">
      <c r="A1358" s="23">
        <v>22020205</v>
      </c>
      <c r="B1358" s="437" t="s">
        <v>2891</v>
      </c>
      <c r="C1358" s="23">
        <v>70131</v>
      </c>
      <c r="D1358" s="24">
        <v>0</v>
      </c>
      <c r="E1358" s="25">
        <v>2101</v>
      </c>
      <c r="F1358" s="23">
        <v>10720500</v>
      </c>
      <c r="G1358" s="26" t="s">
        <v>185</v>
      </c>
      <c r="H1358" s="67"/>
      <c r="I1358" s="224"/>
      <c r="J1358" s="68"/>
      <c r="K1358" s="83">
        <f t="shared" si="45"/>
        <v>0</v>
      </c>
      <c r="L1358" s="199"/>
    </row>
    <row r="1359" spans="1:12" hidden="1" x14ac:dyDescent="0.35">
      <c r="A1359" s="23">
        <v>22020205</v>
      </c>
      <c r="B1359" s="437" t="s">
        <v>2891</v>
      </c>
      <c r="C1359" s="23">
        <v>70133</v>
      </c>
      <c r="D1359" s="24" t="s">
        <v>192</v>
      </c>
      <c r="E1359" s="85" t="s">
        <v>2619</v>
      </c>
      <c r="F1359" s="23">
        <v>10721300</v>
      </c>
      <c r="G1359" s="26" t="s">
        <v>185</v>
      </c>
      <c r="H1359" s="27">
        <v>53620.597800000003</v>
      </c>
      <c r="I1359" s="215"/>
      <c r="J1359" s="27"/>
      <c r="K1359" s="27">
        <f t="shared" si="45"/>
        <v>53620.597800000003</v>
      </c>
      <c r="L1359" s="199"/>
    </row>
    <row r="1360" spans="1:12" hidden="1" x14ac:dyDescent="0.35">
      <c r="A1360" s="411">
        <v>22020205</v>
      </c>
      <c r="B1360" s="437" t="s">
        <v>2891</v>
      </c>
      <c r="C1360" s="411">
        <v>70131</v>
      </c>
      <c r="D1360" s="411" t="s">
        <v>192</v>
      </c>
      <c r="E1360" s="413" t="s">
        <v>193</v>
      </c>
      <c r="F1360" s="411">
        <v>10721300</v>
      </c>
      <c r="G1360" s="416" t="s">
        <v>185</v>
      </c>
      <c r="H1360" s="419">
        <v>20411.6682</v>
      </c>
      <c r="I1360" s="422"/>
      <c r="J1360" s="425">
        <v>161088</v>
      </c>
      <c r="K1360" s="538">
        <f t="shared" si="45"/>
        <v>181499.66820000001</v>
      </c>
      <c r="L1360" s="395"/>
    </row>
    <row r="1361" spans="1:12" hidden="1" x14ac:dyDescent="0.35">
      <c r="A1361" s="23">
        <v>22020205</v>
      </c>
      <c r="B1361" s="437" t="s">
        <v>2891</v>
      </c>
      <c r="C1361" s="23">
        <v>70133</v>
      </c>
      <c r="D1361" s="24">
        <v>0</v>
      </c>
      <c r="E1361" s="25">
        <v>2101</v>
      </c>
      <c r="F1361" s="23">
        <v>10721300</v>
      </c>
      <c r="G1361" s="26" t="s">
        <v>185</v>
      </c>
      <c r="H1361" s="27">
        <v>84000</v>
      </c>
      <c r="I1361" s="215">
        <v>20000</v>
      </c>
      <c r="J1361" s="27"/>
      <c r="K1361" s="27">
        <f t="shared" si="45"/>
        <v>84000</v>
      </c>
      <c r="L1361" s="200"/>
    </row>
    <row r="1362" spans="1:12" hidden="1" x14ac:dyDescent="0.35">
      <c r="A1362" s="23">
        <v>22020205</v>
      </c>
      <c r="B1362" s="437" t="s">
        <v>2891</v>
      </c>
      <c r="C1362" s="23">
        <v>70131</v>
      </c>
      <c r="D1362" s="24">
        <v>0</v>
      </c>
      <c r="E1362" s="25">
        <v>2101</v>
      </c>
      <c r="F1362" s="23">
        <v>10721300</v>
      </c>
      <c r="G1362" s="26" t="s">
        <v>185</v>
      </c>
      <c r="H1362" s="67">
        <v>967365</v>
      </c>
      <c r="I1362" s="224"/>
      <c r="J1362" s="67"/>
      <c r="K1362" s="67">
        <f t="shared" si="45"/>
        <v>967365</v>
      </c>
      <c r="L1362" s="199"/>
    </row>
    <row r="1363" spans="1:12" hidden="1" x14ac:dyDescent="0.35">
      <c r="A1363" s="23">
        <v>22020205</v>
      </c>
      <c r="B1363" s="437" t="s">
        <v>2891</v>
      </c>
      <c r="C1363" s="23">
        <v>70133</v>
      </c>
      <c r="D1363" s="24">
        <v>0</v>
      </c>
      <c r="E1363" s="25">
        <v>2101</v>
      </c>
      <c r="F1363" s="23">
        <v>10721300</v>
      </c>
      <c r="G1363" s="26" t="s">
        <v>185</v>
      </c>
      <c r="H1363" s="27">
        <v>101640</v>
      </c>
      <c r="I1363" s="215">
        <v>10700</v>
      </c>
      <c r="J1363" s="41"/>
      <c r="K1363" s="27">
        <f t="shared" si="45"/>
        <v>101640</v>
      </c>
      <c r="L1363" s="199"/>
    </row>
    <row r="1364" spans="1:12" hidden="1" x14ac:dyDescent="0.35">
      <c r="A1364" s="23">
        <v>22020205</v>
      </c>
      <c r="B1364" s="437" t="s">
        <v>2891</v>
      </c>
      <c r="C1364" s="23">
        <v>70133</v>
      </c>
      <c r="D1364" s="24">
        <v>0</v>
      </c>
      <c r="E1364" s="25">
        <v>2101</v>
      </c>
      <c r="F1364" s="23">
        <v>10721300</v>
      </c>
      <c r="G1364" s="26" t="s">
        <v>185</v>
      </c>
      <c r="H1364" s="27">
        <v>52500</v>
      </c>
      <c r="I1364" s="215">
        <v>2000</v>
      </c>
      <c r="J1364" s="27"/>
      <c r="K1364" s="27">
        <f t="shared" si="45"/>
        <v>52500</v>
      </c>
      <c r="L1364" s="199"/>
    </row>
    <row r="1365" spans="1:12" hidden="1" x14ac:dyDescent="0.35">
      <c r="A1365" s="23">
        <v>22020205</v>
      </c>
      <c r="B1365" s="437" t="s">
        <v>2891</v>
      </c>
      <c r="C1365" s="23">
        <v>70740</v>
      </c>
      <c r="D1365" s="24">
        <v>0</v>
      </c>
      <c r="E1365" s="25">
        <v>2101</v>
      </c>
      <c r="F1365" s="23">
        <v>10721300</v>
      </c>
      <c r="G1365" s="26" t="s">
        <v>185</v>
      </c>
      <c r="H1365" s="27">
        <v>28665</v>
      </c>
      <c r="I1365" s="215">
        <v>4500</v>
      </c>
      <c r="J1365" s="27"/>
      <c r="K1365" s="27">
        <f t="shared" si="45"/>
        <v>28665</v>
      </c>
      <c r="L1365" s="200"/>
    </row>
    <row r="1366" spans="1:12" hidden="1" x14ac:dyDescent="0.35">
      <c r="A1366" s="23">
        <v>22020205</v>
      </c>
      <c r="B1366" s="437" t="s">
        <v>2891</v>
      </c>
      <c r="C1366" s="23">
        <v>70133</v>
      </c>
      <c r="D1366" s="24">
        <v>0</v>
      </c>
      <c r="E1366" s="25">
        <v>2101</v>
      </c>
      <c r="F1366" s="23">
        <v>10721300</v>
      </c>
      <c r="G1366" s="26" t="s">
        <v>185</v>
      </c>
      <c r="H1366" s="27">
        <v>50000</v>
      </c>
      <c r="I1366" s="215"/>
      <c r="J1366" s="41"/>
      <c r="K1366" s="27">
        <f t="shared" si="45"/>
        <v>50000</v>
      </c>
      <c r="L1366" s="199"/>
    </row>
    <row r="1367" spans="1:12" hidden="1" x14ac:dyDescent="0.35">
      <c r="A1367" s="23">
        <v>22020204</v>
      </c>
      <c r="B1367" s="437" t="s">
        <v>2891</v>
      </c>
      <c r="C1367" s="23">
        <v>70131</v>
      </c>
      <c r="D1367" s="24">
        <v>0</v>
      </c>
      <c r="E1367" s="25">
        <v>2101</v>
      </c>
      <c r="F1367" s="23">
        <v>10720500</v>
      </c>
      <c r="G1367" s="26" t="s">
        <v>149</v>
      </c>
      <c r="H1367" s="67">
        <v>161175</v>
      </c>
      <c r="I1367" s="224">
        <v>221250</v>
      </c>
      <c r="J1367" s="67">
        <v>438825</v>
      </c>
      <c r="K1367" s="67">
        <f t="shared" si="45"/>
        <v>600000</v>
      </c>
      <c r="L1367" s="199"/>
    </row>
    <row r="1368" spans="1:12" hidden="1" x14ac:dyDescent="0.35">
      <c r="A1368" s="23">
        <v>22020204</v>
      </c>
      <c r="B1368" s="437" t="s">
        <v>2891</v>
      </c>
      <c r="C1368" s="23">
        <v>70133</v>
      </c>
      <c r="D1368" s="24" t="s">
        <v>192</v>
      </c>
      <c r="E1368" s="85" t="s">
        <v>2619</v>
      </c>
      <c r="F1368" s="23">
        <v>10721300</v>
      </c>
      <c r="G1368" s="26" t="s">
        <v>149</v>
      </c>
      <c r="H1368" s="27">
        <v>22241.52</v>
      </c>
      <c r="I1368" s="215"/>
      <c r="J1368" s="27"/>
      <c r="K1368" s="27">
        <f t="shared" si="45"/>
        <v>22241.52</v>
      </c>
      <c r="L1368" s="199"/>
    </row>
    <row r="1369" spans="1:12" hidden="1" x14ac:dyDescent="0.35">
      <c r="A1369" s="411">
        <v>22020204</v>
      </c>
      <c r="B1369" s="437" t="s">
        <v>2891</v>
      </c>
      <c r="C1369" s="411">
        <v>70131</v>
      </c>
      <c r="D1369" s="411" t="s">
        <v>192</v>
      </c>
      <c r="E1369" s="413" t="s">
        <v>193</v>
      </c>
      <c r="F1369" s="411">
        <v>10721300</v>
      </c>
      <c r="G1369" s="416" t="s">
        <v>149</v>
      </c>
      <c r="H1369" s="419">
        <v>2958.48</v>
      </c>
      <c r="I1369" s="422"/>
      <c r="J1369" s="425">
        <v>33042</v>
      </c>
      <c r="K1369" s="538">
        <f t="shared" si="45"/>
        <v>36000.480000000003</v>
      </c>
      <c r="L1369" s="395"/>
    </row>
    <row r="1370" spans="1:12" hidden="1" x14ac:dyDescent="0.35">
      <c r="A1370" s="23">
        <v>22020204</v>
      </c>
      <c r="B1370" s="437" t="s">
        <v>2891</v>
      </c>
      <c r="C1370" s="23">
        <v>70133</v>
      </c>
      <c r="D1370" s="24">
        <v>0</v>
      </c>
      <c r="E1370" s="25">
        <v>2101</v>
      </c>
      <c r="F1370" s="23">
        <v>10721300</v>
      </c>
      <c r="G1370" s="26" t="s">
        <v>149</v>
      </c>
      <c r="H1370" s="27">
        <v>100000</v>
      </c>
      <c r="I1370" s="215"/>
      <c r="J1370" s="41"/>
      <c r="K1370" s="27">
        <f t="shared" si="45"/>
        <v>100000</v>
      </c>
      <c r="L1370" s="200"/>
    </row>
    <row r="1371" spans="1:12" hidden="1" x14ac:dyDescent="0.35">
      <c r="A1371" s="23">
        <v>22020204</v>
      </c>
      <c r="B1371" s="437" t="s">
        <v>2891</v>
      </c>
      <c r="C1371" s="23">
        <v>70133</v>
      </c>
      <c r="D1371" s="24">
        <v>0</v>
      </c>
      <c r="E1371" s="25">
        <v>2101</v>
      </c>
      <c r="F1371" s="23">
        <v>10721300</v>
      </c>
      <c r="G1371" s="26" t="s">
        <v>149</v>
      </c>
      <c r="H1371" s="27">
        <v>50000</v>
      </c>
      <c r="I1371" s="215"/>
      <c r="J1371" s="41"/>
      <c r="K1371" s="27">
        <f t="shared" si="45"/>
        <v>50000</v>
      </c>
      <c r="L1371" s="199"/>
    </row>
    <row r="1372" spans="1:12" hidden="1" x14ac:dyDescent="0.35">
      <c r="A1372" s="23">
        <v>22020203</v>
      </c>
      <c r="B1372" s="437" t="s">
        <v>2891</v>
      </c>
      <c r="C1372" s="23">
        <v>70131</v>
      </c>
      <c r="D1372" s="24">
        <v>0</v>
      </c>
      <c r="E1372" s="25">
        <v>2101</v>
      </c>
      <c r="F1372" s="23">
        <v>10720500</v>
      </c>
      <c r="G1372" s="26" t="s">
        <v>148</v>
      </c>
      <c r="H1372" s="67">
        <v>28770</v>
      </c>
      <c r="I1372" s="224">
        <v>2125000</v>
      </c>
      <c r="J1372" s="67">
        <v>3442230</v>
      </c>
      <c r="K1372" s="67">
        <f t="shared" si="45"/>
        <v>3471000</v>
      </c>
      <c r="L1372" s="199"/>
    </row>
    <row r="1373" spans="1:12" hidden="1" x14ac:dyDescent="0.35">
      <c r="A1373" s="23">
        <v>22020203</v>
      </c>
      <c r="B1373" s="437" t="s">
        <v>2891</v>
      </c>
      <c r="C1373" s="23">
        <v>70133</v>
      </c>
      <c r="D1373" s="24" t="s">
        <v>192</v>
      </c>
      <c r="E1373" s="85" t="s">
        <v>2619</v>
      </c>
      <c r="F1373" s="23">
        <v>10721300</v>
      </c>
      <c r="G1373" s="26" t="s">
        <v>148</v>
      </c>
      <c r="H1373" s="27">
        <v>118436.094</v>
      </c>
      <c r="I1373" s="215"/>
      <c r="J1373" s="27"/>
      <c r="K1373" s="27">
        <f t="shared" si="45"/>
        <v>118436.094</v>
      </c>
      <c r="L1373" s="199"/>
    </row>
    <row r="1374" spans="1:12" hidden="1" x14ac:dyDescent="0.35">
      <c r="A1374" s="411">
        <v>22020203</v>
      </c>
      <c r="B1374" s="437" t="s">
        <v>2891</v>
      </c>
      <c r="C1374" s="411">
        <v>70131</v>
      </c>
      <c r="D1374" s="411" t="s">
        <v>192</v>
      </c>
      <c r="E1374" s="413" t="s">
        <v>193</v>
      </c>
      <c r="F1374" s="411">
        <v>10721300</v>
      </c>
      <c r="G1374" s="416" t="s">
        <v>148</v>
      </c>
      <c r="H1374" s="419">
        <v>29033.171999999999</v>
      </c>
      <c r="I1374" s="422"/>
      <c r="J1374" s="425">
        <v>90967</v>
      </c>
      <c r="K1374" s="538">
        <f t="shared" si="45"/>
        <v>120000.17199999999</v>
      </c>
      <c r="L1374" s="395"/>
    </row>
    <row r="1375" spans="1:12" hidden="1" x14ac:dyDescent="0.35">
      <c r="A1375" s="23">
        <v>22020203</v>
      </c>
      <c r="B1375" s="437" t="s">
        <v>2891</v>
      </c>
      <c r="C1375" s="23">
        <v>70133</v>
      </c>
      <c r="D1375" s="24">
        <v>0</v>
      </c>
      <c r="E1375" s="25">
        <v>2101</v>
      </c>
      <c r="F1375" s="23">
        <v>10721300</v>
      </c>
      <c r="G1375" s="26" t="s">
        <v>148</v>
      </c>
      <c r="H1375" s="27">
        <v>6000000</v>
      </c>
      <c r="I1375" s="215"/>
      <c r="J1375" s="41"/>
      <c r="K1375" s="27">
        <f t="shared" si="45"/>
        <v>6000000</v>
      </c>
      <c r="L1375" s="200"/>
    </row>
    <row r="1376" spans="1:12" hidden="1" x14ac:dyDescent="0.35">
      <c r="A1376" s="34">
        <v>22020203</v>
      </c>
      <c r="B1376" s="437" t="s">
        <v>2891</v>
      </c>
      <c r="C1376" s="34">
        <v>70131</v>
      </c>
      <c r="D1376" s="35">
        <v>0</v>
      </c>
      <c r="E1376" s="36">
        <v>2101</v>
      </c>
      <c r="F1376" s="34">
        <v>10721300</v>
      </c>
      <c r="G1376" s="37" t="s">
        <v>148</v>
      </c>
      <c r="H1376" s="38">
        <v>4800000</v>
      </c>
      <c r="I1376" s="218"/>
      <c r="J1376" s="44"/>
      <c r="K1376" s="38">
        <f>H1376+J1376</f>
        <v>4800000</v>
      </c>
      <c r="L1376" s="198"/>
    </row>
    <row r="1377" spans="1:12" hidden="1" x14ac:dyDescent="0.35">
      <c r="A1377" s="23">
        <v>22020203</v>
      </c>
      <c r="B1377" s="437" t="s">
        <v>2891</v>
      </c>
      <c r="C1377" s="23">
        <v>70131</v>
      </c>
      <c r="D1377" s="24">
        <v>0</v>
      </c>
      <c r="E1377" s="25">
        <v>2101</v>
      </c>
      <c r="F1377" s="23">
        <v>10721300</v>
      </c>
      <c r="G1377" s="26" t="s">
        <v>148</v>
      </c>
      <c r="H1377" s="67">
        <v>4561422.5999999996</v>
      </c>
      <c r="I1377" s="224"/>
      <c r="J1377" s="67"/>
      <c r="K1377" s="67">
        <f t="shared" ref="K1377:K1386" si="46">SUM(H1377,J1377)</f>
        <v>4561422.5999999996</v>
      </c>
      <c r="L1377" s="199"/>
    </row>
    <row r="1378" spans="1:12" hidden="1" x14ac:dyDescent="0.35">
      <c r="A1378" s="23">
        <v>22020203</v>
      </c>
      <c r="B1378" s="437" t="s">
        <v>2891</v>
      </c>
      <c r="C1378" s="23">
        <v>70133</v>
      </c>
      <c r="D1378" s="24">
        <v>0</v>
      </c>
      <c r="E1378" s="25">
        <v>2101</v>
      </c>
      <c r="F1378" s="23">
        <v>10721300</v>
      </c>
      <c r="G1378" s="26" t="s">
        <v>148</v>
      </c>
      <c r="H1378" s="27">
        <v>162624</v>
      </c>
      <c r="I1378" s="215">
        <v>73600</v>
      </c>
      <c r="J1378" s="27">
        <v>300000</v>
      </c>
      <c r="K1378" s="27">
        <f t="shared" si="46"/>
        <v>462624</v>
      </c>
      <c r="L1378" s="199"/>
    </row>
    <row r="1379" spans="1:12" hidden="1" x14ac:dyDescent="0.35">
      <c r="A1379" s="23">
        <v>22020203</v>
      </c>
      <c r="B1379" s="437" t="s">
        <v>2891</v>
      </c>
      <c r="C1379" s="23">
        <v>70740</v>
      </c>
      <c r="D1379" s="24">
        <v>0</v>
      </c>
      <c r="E1379" s="25">
        <v>2101</v>
      </c>
      <c r="F1379" s="23">
        <v>10721300</v>
      </c>
      <c r="G1379" s="26" t="s">
        <v>148</v>
      </c>
      <c r="H1379" s="27">
        <v>31500</v>
      </c>
      <c r="I1379" s="215">
        <v>12500</v>
      </c>
      <c r="J1379" s="27"/>
      <c r="K1379" s="27">
        <f t="shared" si="46"/>
        <v>31500</v>
      </c>
      <c r="L1379" s="200"/>
    </row>
    <row r="1380" spans="1:12" hidden="1" x14ac:dyDescent="0.35">
      <c r="A1380" s="23">
        <v>22020203</v>
      </c>
      <c r="B1380" s="437" t="s">
        <v>2891</v>
      </c>
      <c r="C1380" s="23">
        <v>70131</v>
      </c>
      <c r="D1380" s="24">
        <v>0</v>
      </c>
      <c r="E1380" s="25">
        <v>2101</v>
      </c>
      <c r="F1380" s="23">
        <v>10721300</v>
      </c>
      <c r="G1380" s="26" t="s">
        <v>148</v>
      </c>
      <c r="H1380" s="67">
        <v>22260</v>
      </c>
      <c r="I1380" s="224">
        <v>12880</v>
      </c>
      <c r="J1380" s="67"/>
      <c r="K1380" s="67">
        <f t="shared" si="46"/>
        <v>22260</v>
      </c>
      <c r="L1380" s="199"/>
    </row>
    <row r="1381" spans="1:12" hidden="1" x14ac:dyDescent="0.35">
      <c r="A1381" s="23">
        <v>22020203</v>
      </c>
      <c r="B1381" s="437" t="s">
        <v>2891</v>
      </c>
      <c r="C1381" s="23">
        <v>70133</v>
      </c>
      <c r="D1381" s="24">
        <v>0</v>
      </c>
      <c r="E1381" s="25">
        <v>2101</v>
      </c>
      <c r="F1381" s="23">
        <v>10721300</v>
      </c>
      <c r="G1381" s="26" t="s">
        <v>148</v>
      </c>
      <c r="H1381" s="27">
        <v>50000</v>
      </c>
      <c r="I1381" s="215"/>
      <c r="J1381" s="41"/>
      <c r="K1381" s="27">
        <f t="shared" si="46"/>
        <v>50000</v>
      </c>
      <c r="L1381" s="199"/>
    </row>
    <row r="1382" spans="1:12" hidden="1" x14ac:dyDescent="0.35">
      <c r="A1382" s="23">
        <v>22020203</v>
      </c>
      <c r="B1382" s="437" t="s">
        <v>2891</v>
      </c>
      <c r="C1382" s="23">
        <v>70133</v>
      </c>
      <c r="D1382" s="24">
        <v>0</v>
      </c>
      <c r="E1382" s="25">
        <v>2101</v>
      </c>
      <c r="F1382" s="23">
        <v>10721300</v>
      </c>
      <c r="G1382" s="26" t="s">
        <v>148</v>
      </c>
      <c r="H1382" s="27">
        <v>987000</v>
      </c>
      <c r="I1382" s="215">
        <v>0</v>
      </c>
      <c r="J1382" s="27"/>
      <c r="K1382" s="27">
        <f t="shared" si="46"/>
        <v>987000</v>
      </c>
      <c r="L1382" s="199"/>
    </row>
    <row r="1383" spans="1:12" hidden="1" x14ac:dyDescent="0.35">
      <c r="A1383" s="23">
        <v>22020203</v>
      </c>
      <c r="B1383" s="437" t="s">
        <v>2891</v>
      </c>
      <c r="C1383" s="23">
        <v>70131</v>
      </c>
      <c r="D1383" s="24">
        <v>0</v>
      </c>
      <c r="E1383" s="25">
        <v>2101</v>
      </c>
      <c r="F1383" s="23">
        <v>10721300</v>
      </c>
      <c r="G1383" s="26" t="s">
        <v>148</v>
      </c>
      <c r="H1383" s="136">
        <v>250000</v>
      </c>
      <c r="I1383" s="270">
        <v>650000</v>
      </c>
      <c r="J1383" s="136">
        <v>650000</v>
      </c>
      <c r="K1383" s="135">
        <f t="shared" si="46"/>
        <v>900000</v>
      </c>
      <c r="L1383" s="199"/>
    </row>
    <row r="1384" spans="1:12" hidden="1" x14ac:dyDescent="0.35">
      <c r="A1384" s="23">
        <v>22020202</v>
      </c>
      <c r="B1384" s="437" t="s">
        <v>2891</v>
      </c>
      <c r="C1384" s="23">
        <v>70131</v>
      </c>
      <c r="D1384" s="24">
        <v>0</v>
      </c>
      <c r="E1384" s="25">
        <v>2101</v>
      </c>
      <c r="F1384" s="23">
        <v>10720500</v>
      </c>
      <c r="G1384" s="26" t="s">
        <v>184</v>
      </c>
      <c r="H1384" s="67">
        <v>196350</v>
      </c>
      <c r="I1384" s="224">
        <v>63000</v>
      </c>
      <c r="J1384" s="67">
        <v>53650</v>
      </c>
      <c r="K1384" s="67">
        <f t="shared" si="46"/>
        <v>250000</v>
      </c>
      <c r="L1384" s="199"/>
    </row>
    <row r="1385" spans="1:12" hidden="1" x14ac:dyDescent="0.35">
      <c r="A1385" s="411">
        <v>22020202</v>
      </c>
      <c r="B1385" s="437" t="s">
        <v>2891</v>
      </c>
      <c r="C1385" s="411">
        <v>70131</v>
      </c>
      <c r="D1385" s="411" t="s">
        <v>192</v>
      </c>
      <c r="E1385" s="413" t="s">
        <v>193</v>
      </c>
      <c r="F1385" s="411">
        <v>10721300</v>
      </c>
      <c r="G1385" s="416" t="s">
        <v>184</v>
      </c>
      <c r="H1385" s="419">
        <v>5311.7063999999991</v>
      </c>
      <c r="I1385" s="422"/>
      <c r="J1385" s="425"/>
      <c r="K1385" s="538">
        <f t="shared" si="46"/>
        <v>5311.7063999999991</v>
      </c>
      <c r="L1385" s="395"/>
    </row>
    <row r="1386" spans="1:12" hidden="1" x14ac:dyDescent="0.35">
      <c r="A1386" s="23">
        <v>22020202</v>
      </c>
      <c r="B1386" s="437" t="s">
        <v>2891</v>
      </c>
      <c r="C1386" s="23">
        <v>70133</v>
      </c>
      <c r="D1386" s="24">
        <v>0</v>
      </c>
      <c r="E1386" s="25">
        <v>2101</v>
      </c>
      <c r="F1386" s="23">
        <v>10721300</v>
      </c>
      <c r="G1386" s="26" t="s">
        <v>184</v>
      </c>
      <c r="H1386" s="27">
        <v>500000</v>
      </c>
      <c r="I1386" s="215"/>
      <c r="J1386" s="41"/>
      <c r="K1386" s="27">
        <f t="shared" si="46"/>
        <v>500000</v>
      </c>
      <c r="L1386" s="200"/>
    </row>
    <row r="1387" spans="1:12" hidden="1" x14ac:dyDescent="0.35">
      <c r="A1387" s="23">
        <v>22020202</v>
      </c>
      <c r="B1387" s="437" t="s">
        <v>2891</v>
      </c>
      <c r="C1387" s="23">
        <v>70131</v>
      </c>
      <c r="D1387" s="24">
        <v>0</v>
      </c>
      <c r="E1387" s="25">
        <v>2101</v>
      </c>
      <c r="F1387" s="23">
        <v>10721300</v>
      </c>
      <c r="G1387" s="26" t="s">
        <v>184</v>
      </c>
      <c r="H1387" s="27">
        <v>61600</v>
      </c>
      <c r="I1387" s="215"/>
      <c r="J1387" s="41"/>
      <c r="K1387" s="27">
        <f>H1387+J1387</f>
        <v>61600</v>
      </c>
      <c r="L1387" s="199"/>
    </row>
    <row r="1388" spans="1:12" hidden="1" x14ac:dyDescent="0.35">
      <c r="A1388" s="23">
        <v>22020202</v>
      </c>
      <c r="B1388" s="437" t="s">
        <v>2891</v>
      </c>
      <c r="C1388" s="23">
        <v>70131</v>
      </c>
      <c r="D1388" s="24">
        <v>0</v>
      </c>
      <c r="E1388" s="25">
        <v>2101</v>
      </c>
      <c r="F1388" s="23">
        <v>10721300</v>
      </c>
      <c r="G1388" s="26" t="s">
        <v>184</v>
      </c>
      <c r="H1388" s="67">
        <v>775950</v>
      </c>
      <c r="I1388" s="224"/>
      <c r="J1388" s="67"/>
      <c r="K1388" s="67">
        <f t="shared" ref="K1388:K1400" si="47">SUM(H1388,J1388)</f>
        <v>775950</v>
      </c>
      <c r="L1388" s="199"/>
    </row>
    <row r="1389" spans="1:12" hidden="1" x14ac:dyDescent="0.35">
      <c r="A1389" s="23">
        <v>22020202</v>
      </c>
      <c r="B1389" s="437" t="s">
        <v>2891</v>
      </c>
      <c r="C1389" s="23">
        <v>70133</v>
      </c>
      <c r="D1389" s="24">
        <v>0</v>
      </c>
      <c r="E1389" s="25">
        <v>2101</v>
      </c>
      <c r="F1389" s="23">
        <v>10721300</v>
      </c>
      <c r="G1389" s="26" t="s">
        <v>184</v>
      </c>
      <c r="H1389" s="27">
        <v>60984</v>
      </c>
      <c r="I1389" s="215"/>
      <c r="J1389" s="41"/>
      <c r="K1389" s="27">
        <f t="shared" si="47"/>
        <v>60984</v>
      </c>
      <c r="L1389" s="199"/>
    </row>
    <row r="1390" spans="1:12" hidden="1" x14ac:dyDescent="0.35">
      <c r="A1390" s="23">
        <v>22020202</v>
      </c>
      <c r="B1390" s="437" t="s">
        <v>2891</v>
      </c>
      <c r="C1390" s="23">
        <v>70133</v>
      </c>
      <c r="D1390" s="24">
        <v>0</v>
      </c>
      <c r="E1390" s="25">
        <v>2101</v>
      </c>
      <c r="F1390" s="23">
        <v>10721300</v>
      </c>
      <c r="G1390" s="26" t="s">
        <v>184</v>
      </c>
      <c r="H1390" s="27">
        <v>73500</v>
      </c>
      <c r="I1390" s="215">
        <v>30000</v>
      </c>
      <c r="J1390" s="27">
        <v>46500</v>
      </c>
      <c r="K1390" s="27">
        <f t="shared" si="47"/>
        <v>120000</v>
      </c>
      <c r="L1390" s="199"/>
    </row>
    <row r="1391" spans="1:12" hidden="1" x14ac:dyDescent="0.35">
      <c r="A1391" s="23">
        <v>22020202</v>
      </c>
      <c r="B1391" s="437" t="s">
        <v>2891</v>
      </c>
      <c r="C1391" s="23">
        <v>70131</v>
      </c>
      <c r="D1391" s="24">
        <v>0</v>
      </c>
      <c r="E1391" s="25">
        <v>2101</v>
      </c>
      <c r="F1391" s="23">
        <v>10721300</v>
      </c>
      <c r="G1391" s="26" t="s">
        <v>184</v>
      </c>
      <c r="H1391" s="67">
        <v>25200</v>
      </c>
      <c r="I1391" s="224"/>
      <c r="J1391" s="67"/>
      <c r="K1391" s="67">
        <f t="shared" si="47"/>
        <v>25200</v>
      </c>
      <c r="L1391" s="199"/>
    </row>
    <row r="1392" spans="1:12" hidden="1" x14ac:dyDescent="0.35">
      <c r="A1392" s="60">
        <v>22020202</v>
      </c>
      <c r="B1392" s="437" t="s">
        <v>2891</v>
      </c>
      <c r="C1392" s="60">
        <v>70133</v>
      </c>
      <c r="D1392" s="61">
        <v>0</v>
      </c>
      <c r="E1392" s="62">
        <v>2101</v>
      </c>
      <c r="F1392" s="23">
        <v>10721300</v>
      </c>
      <c r="G1392" s="26" t="s">
        <v>184</v>
      </c>
      <c r="H1392" s="27">
        <v>10500</v>
      </c>
      <c r="I1392" s="215"/>
      <c r="J1392" s="27"/>
      <c r="K1392" s="27">
        <f t="shared" si="47"/>
        <v>10500</v>
      </c>
      <c r="L1392" s="199"/>
    </row>
    <row r="1393" spans="1:12" hidden="1" x14ac:dyDescent="0.35">
      <c r="A1393" s="34">
        <v>22020201</v>
      </c>
      <c r="B1393" s="437" t="s">
        <v>2891</v>
      </c>
      <c r="C1393" s="34">
        <v>70131</v>
      </c>
      <c r="D1393" s="35">
        <v>0</v>
      </c>
      <c r="E1393" s="36">
        <v>2101</v>
      </c>
      <c r="F1393" s="34">
        <v>10720500</v>
      </c>
      <c r="G1393" s="37" t="s">
        <v>147</v>
      </c>
      <c r="H1393" s="70">
        <v>4110729</v>
      </c>
      <c r="I1393" s="223">
        <v>1566400</v>
      </c>
      <c r="J1393" s="70">
        <v>389271</v>
      </c>
      <c r="K1393" s="70">
        <f t="shared" si="47"/>
        <v>4500000</v>
      </c>
      <c r="L1393" s="198"/>
    </row>
    <row r="1394" spans="1:12" hidden="1" x14ac:dyDescent="0.35">
      <c r="A1394" s="411">
        <v>22020201</v>
      </c>
      <c r="B1394" s="437" t="s">
        <v>2891</v>
      </c>
      <c r="C1394" s="411">
        <v>70131</v>
      </c>
      <c r="D1394" s="411" t="s">
        <v>192</v>
      </c>
      <c r="E1394" s="413" t="s">
        <v>193</v>
      </c>
      <c r="F1394" s="411">
        <v>10721300</v>
      </c>
      <c r="G1394" s="416" t="s">
        <v>147</v>
      </c>
      <c r="H1394" s="419">
        <v>76822.2</v>
      </c>
      <c r="I1394" s="422"/>
      <c r="J1394" s="425"/>
      <c r="K1394" s="538">
        <f t="shared" si="47"/>
        <v>76822.2</v>
      </c>
      <c r="L1394" s="395"/>
    </row>
    <row r="1395" spans="1:12" hidden="1" x14ac:dyDescent="0.35">
      <c r="A1395" s="23">
        <v>22020201</v>
      </c>
      <c r="B1395" s="437" t="s">
        <v>2891</v>
      </c>
      <c r="C1395" s="23">
        <v>70133</v>
      </c>
      <c r="D1395" s="24">
        <v>0</v>
      </c>
      <c r="E1395" s="25">
        <v>2101</v>
      </c>
      <c r="F1395" s="23">
        <v>10721300</v>
      </c>
      <c r="G1395" s="26" t="s">
        <v>147</v>
      </c>
      <c r="H1395" s="27">
        <v>200000</v>
      </c>
      <c r="I1395" s="215">
        <v>7500</v>
      </c>
      <c r="J1395" s="41"/>
      <c r="K1395" s="27">
        <f t="shared" si="47"/>
        <v>200000</v>
      </c>
      <c r="L1395" s="200"/>
    </row>
    <row r="1396" spans="1:12" hidden="1" x14ac:dyDescent="0.35">
      <c r="A1396" s="23">
        <v>22020201</v>
      </c>
      <c r="B1396" s="437" t="s">
        <v>2891</v>
      </c>
      <c r="C1396" s="23">
        <v>70131</v>
      </c>
      <c r="D1396" s="24">
        <v>0</v>
      </c>
      <c r="E1396" s="25">
        <v>2101</v>
      </c>
      <c r="F1396" s="23">
        <v>10721300</v>
      </c>
      <c r="G1396" s="26" t="s">
        <v>147</v>
      </c>
      <c r="H1396" s="67">
        <v>2502097.5840000003</v>
      </c>
      <c r="I1396" s="224"/>
      <c r="J1396" s="67"/>
      <c r="K1396" s="67">
        <f t="shared" si="47"/>
        <v>2502097.5840000003</v>
      </c>
      <c r="L1396" s="199"/>
    </row>
    <row r="1397" spans="1:12" hidden="1" x14ac:dyDescent="0.35">
      <c r="A1397" s="23">
        <v>22020201</v>
      </c>
      <c r="B1397" s="437" t="s">
        <v>2891</v>
      </c>
      <c r="C1397" s="23">
        <v>70133</v>
      </c>
      <c r="D1397" s="24">
        <v>0</v>
      </c>
      <c r="E1397" s="25">
        <v>2101</v>
      </c>
      <c r="F1397" s="23">
        <v>10721300</v>
      </c>
      <c r="G1397" s="26" t="s">
        <v>147</v>
      </c>
      <c r="H1397" s="27">
        <v>101640</v>
      </c>
      <c r="I1397" s="215"/>
      <c r="J1397" s="41"/>
      <c r="K1397" s="27">
        <f t="shared" si="47"/>
        <v>101640</v>
      </c>
      <c r="L1397" s="199"/>
    </row>
    <row r="1398" spans="1:12" hidden="1" x14ac:dyDescent="0.35">
      <c r="A1398" s="23">
        <v>22020201</v>
      </c>
      <c r="B1398" s="437" t="s">
        <v>2891</v>
      </c>
      <c r="C1398" s="23">
        <v>70133</v>
      </c>
      <c r="D1398" s="24">
        <v>0</v>
      </c>
      <c r="E1398" s="25">
        <v>2101</v>
      </c>
      <c r="F1398" s="23">
        <v>10721300</v>
      </c>
      <c r="G1398" s="26" t="s">
        <v>147</v>
      </c>
      <c r="H1398" s="27">
        <v>518700</v>
      </c>
      <c r="I1398" s="215">
        <v>41500</v>
      </c>
      <c r="J1398" s="27"/>
      <c r="K1398" s="27">
        <f t="shared" si="47"/>
        <v>518700</v>
      </c>
      <c r="L1398" s="199"/>
    </row>
    <row r="1399" spans="1:12" hidden="1" x14ac:dyDescent="0.35">
      <c r="A1399" s="23">
        <v>22020201</v>
      </c>
      <c r="B1399" s="437" t="s">
        <v>2891</v>
      </c>
      <c r="C1399" s="23">
        <v>70133</v>
      </c>
      <c r="D1399" s="24">
        <v>0</v>
      </c>
      <c r="E1399" s="25">
        <v>2101</v>
      </c>
      <c r="F1399" s="23">
        <v>10721300</v>
      </c>
      <c r="G1399" s="28" t="s">
        <v>147</v>
      </c>
      <c r="H1399" s="71" t="s">
        <v>20</v>
      </c>
      <c r="I1399" s="225"/>
      <c r="J1399" s="90"/>
      <c r="K1399" s="426">
        <f t="shared" si="47"/>
        <v>0</v>
      </c>
      <c r="L1399" s="199"/>
    </row>
    <row r="1400" spans="1:12" hidden="1" x14ac:dyDescent="0.35">
      <c r="A1400" s="34">
        <v>22020201</v>
      </c>
      <c r="B1400" s="437" t="s">
        <v>2891</v>
      </c>
      <c r="C1400" s="34">
        <v>70740</v>
      </c>
      <c r="D1400" s="35">
        <v>0</v>
      </c>
      <c r="E1400" s="36">
        <v>2101</v>
      </c>
      <c r="F1400" s="34">
        <v>10721300</v>
      </c>
      <c r="G1400" s="37" t="s">
        <v>147</v>
      </c>
      <c r="H1400" s="38">
        <v>235515</v>
      </c>
      <c r="I1400" s="218">
        <v>64000</v>
      </c>
      <c r="J1400" s="38"/>
      <c r="K1400" s="38">
        <f t="shared" si="47"/>
        <v>235515</v>
      </c>
      <c r="L1400" s="209"/>
    </row>
    <row r="1401" spans="1:12" hidden="1" x14ac:dyDescent="0.35">
      <c r="A1401" s="23">
        <v>22020201</v>
      </c>
      <c r="B1401" s="437" t="s">
        <v>2891</v>
      </c>
      <c r="C1401" s="23">
        <v>70131</v>
      </c>
      <c r="D1401" s="24">
        <v>0</v>
      </c>
      <c r="E1401" s="25">
        <v>2101</v>
      </c>
      <c r="F1401" s="23">
        <v>10721300</v>
      </c>
      <c r="G1401" s="26" t="s">
        <v>147</v>
      </c>
      <c r="H1401" s="27">
        <v>406560</v>
      </c>
      <c r="I1401" s="215">
        <v>323000</v>
      </c>
      <c r="J1401" s="27"/>
      <c r="K1401" s="27">
        <f>H1401+J1401</f>
        <v>406560</v>
      </c>
      <c r="L1401" s="199"/>
    </row>
    <row r="1402" spans="1:12" hidden="1" x14ac:dyDescent="0.35">
      <c r="A1402" s="23">
        <v>22020201</v>
      </c>
      <c r="B1402" s="437" t="s">
        <v>2891</v>
      </c>
      <c r="C1402" s="23">
        <v>70131</v>
      </c>
      <c r="D1402" s="24">
        <v>0</v>
      </c>
      <c r="E1402" s="25">
        <v>2101</v>
      </c>
      <c r="F1402" s="23">
        <v>10721300</v>
      </c>
      <c r="G1402" s="26" t="s">
        <v>147</v>
      </c>
      <c r="H1402" s="67">
        <v>201823</v>
      </c>
      <c r="I1402" s="224">
        <v>148493</v>
      </c>
      <c r="J1402" s="67"/>
      <c r="K1402" s="67">
        <f t="shared" ref="K1402:K1409" si="48">SUM(H1402,J1402)</f>
        <v>201823</v>
      </c>
      <c r="L1402" s="199"/>
    </row>
    <row r="1403" spans="1:12" hidden="1" x14ac:dyDescent="0.35">
      <c r="A1403" s="23">
        <v>22020201</v>
      </c>
      <c r="B1403" s="437" t="s">
        <v>2891</v>
      </c>
      <c r="C1403" s="23">
        <v>70133</v>
      </c>
      <c r="D1403" s="24">
        <v>0</v>
      </c>
      <c r="E1403" s="25">
        <v>2101</v>
      </c>
      <c r="F1403" s="23">
        <v>10721300</v>
      </c>
      <c r="G1403" s="26" t="s">
        <v>147</v>
      </c>
      <c r="H1403" s="27">
        <v>500000</v>
      </c>
      <c r="I1403" s="215"/>
      <c r="J1403" s="41">
        <v>500000</v>
      </c>
      <c r="K1403" s="27">
        <f t="shared" si="48"/>
        <v>1000000</v>
      </c>
      <c r="L1403" s="199"/>
    </row>
    <row r="1404" spans="1:12" hidden="1" x14ac:dyDescent="0.35">
      <c r="A1404" s="23">
        <v>22020201</v>
      </c>
      <c r="B1404" s="437" t="s">
        <v>2891</v>
      </c>
      <c r="C1404" s="23">
        <v>70133</v>
      </c>
      <c r="D1404" s="24">
        <v>0</v>
      </c>
      <c r="E1404" s="25">
        <v>2101</v>
      </c>
      <c r="F1404" s="23">
        <v>10721300</v>
      </c>
      <c r="G1404" s="26" t="s">
        <v>147</v>
      </c>
      <c r="H1404" s="27">
        <v>283500</v>
      </c>
      <c r="I1404" s="215">
        <v>70000</v>
      </c>
      <c r="J1404" s="27"/>
      <c r="K1404" s="27">
        <f t="shared" si="48"/>
        <v>283500</v>
      </c>
      <c r="L1404" s="199"/>
    </row>
    <row r="1405" spans="1:12" hidden="1" x14ac:dyDescent="0.35">
      <c r="A1405" s="23">
        <v>22020201</v>
      </c>
      <c r="B1405" s="437" t="s">
        <v>2891</v>
      </c>
      <c r="C1405" s="23">
        <v>70133</v>
      </c>
      <c r="D1405" s="24">
        <v>0</v>
      </c>
      <c r="E1405" s="25">
        <v>2101</v>
      </c>
      <c r="F1405" s="23">
        <v>10721300</v>
      </c>
      <c r="G1405" s="26" t="s">
        <v>147</v>
      </c>
      <c r="H1405" s="27">
        <v>304500</v>
      </c>
      <c r="I1405" s="215">
        <v>193000</v>
      </c>
      <c r="J1405" s="27"/>
      <c r="K1405" s="27">
        <f t="shared" si="48"/>
        <v>304500</v>
      </c>
      <c r="L1405" s="199"/>
    </row>
    <row r="1406" spans="1:12" hidden="1" x14ac:dyDescent="0.35">
      <c r="A1406" s="23">
        <v>22020104</v>
      </c>
      <c r="B1406" s="437" t="s">
        <v>2891</v>
      </c>
      <c r="C1406" s="23">
        <v>70133</v>
      </c>
      <c r="D1406" s="24">
        <v>0</v>
      </c>
      <c r="E1406" s="25">
        <v>2101</v>
      </c>
      <c r="F1406" s="23">
        <v>10721300</v>
      </c>
      <c r="G1406" s="26" t="s">
        <v>283</v>
      </c>
      <c r="H1406" s="27">
        <v>448975352.69999999</v>
      </c>
      <c r="I1406" s="215"/>
      <c r="J1406" s="27">
        <v>-100000000</v>
      </c>
      <c r="K1406" s="27">
        <f t="shared" si="48"/>
        <v>348975352.69999999</v>
      </c>
      <c r="L1406" s="200"/>
    </row>
    <row r="1407" spans="1:12" hidden="1" x14ac:dyDescent="0.35">
      <c r="A1407" s="23">
        <v>22020104</v>
      </c>
      <c r="B1407" s="437" t="s">
        <v>2891</v>
      </c>
      <c r="C1407" s="23">
        <v>70131</v>
      </c>
      <c r="D1407" s="24">
        <v>0</v>
      </c>
      <c r="E1407" s="25">
        <v>2101</v>
      </c>
      <c r="F1407" s="23">
        <v>10721300</v>
      </c>
      <c r="G1407" s="26" t="s">
        <v>283</v>
      </c>
      <c r="H1407" s="67">
        <v>5000000</v>
      </c>
      <c r="I1407" s="224"/>
      <c r="J1407" s="68"/>
      <c r="K1407" s="67">
        <f t="shared" si="48"/>
        <v>5000000</v>
      </c>
      <c r="L1407" s="199"/>
    </row>
    <row r="1408" spans="1:12" hidden="1" x14ac:dyDescent="0.35">
      <c r="A1408" s="23">
        <v>22020103</v>
      </c>
      <c r="B1408" s="437" t="s">
        <v>2891</v>
      </c>
      <c r="C1408" s="23">
        <v>70133</v>
      </c>
      <c r="D1408" s="24">
        <v>0</v>
      </c>
      <c r="E1408" s="25">
        <v>2101</v>
      </c>
      <c r="F1408" s="23">
        <v>10721300</v>
      </c>
      <c r="G1408" s="26" t="s">
        <v>282</v>
      </c>
      <c r="H1408" s="27">
        <v>10000000</v>
      </c>
      <c r="I1408" s="215"/>
      <c r="J1408" s="41"/>
      <c r="K1408" s="27">
        <f t="shared" si="48"/>
        <v>10000000</v>
      </c>
      <c r="L1408" s="200"/>
    </row>
    <row r="1409" spans="1:12" hidden="1" x14ac:dyDescent="0.35">
      <c r="A1409" s="23">
        <v>22020103</v>
      </c>
      <c r="B1409" s="437" t="s">
        <v>2891</v>
      </c>
      <c r="C1409" s="23">
        <v>70131</v>
      </c>
      <c r="D1409" s="24">
        <v>0</v>
      </c>
      <c r="E1409" s="25">
        <v>2101</v>
      </c>
      <c r="F1409" s="23">
        <v>10721300</v>
      </c>
      <c r="G1409" s="26" t="s">
        <v>282</v>
      </c>
      <c r="H1409" s="67">
        <v>10000000</v>
      </c>
      <c r="I1409" s="224"/>
      <c r="J1409" s="68"/>
      <c r="K1409" s="67">
        <f t="shared" si="48"/>
        <v>10000000</v>
      </c>
      <c r="L1409" s="199"/>
    </row>
    <row r="1410" spans="1:12" hidden="1" x14ac:dyDescent="0.35">
      <c r="A1410" s="23">
        <v>22020103</v>
      </c>
      <c r="B1410" s="437" t="s">
        <v>2891</v>
      </c>
      <c r="C1410" s="23">
        <v>70131</v>
      </c>
      <c r="D1410" s="24">
        <v>0</v>
      </c>
      <c r="E1410" s="25">
        <v>2101</v>
      </c>
      <c r="F1410" s="23">
        <v>10721300</v>
      </c>
      <c r="G1410" s="26" t="s">
        <v>282</v>
      </c>
      <c r="H1410" s="27">
        <v>745500</v>
      </c>
      <c r="I1410" s="215"/>
      <c r="J1410" s="27"/>
      <c r="K1410" s="27">
        <f>H1410+J1410</f>
        <v>745500</v>
      </c>
      <c r="L1410" s="199"/>
    </row>
    <row r="1411" spans="1:12" hidden="1" x14ac:dyDescent="0.35">
      <c r="A1411" s="23">
        <v>22020102</v>
      </c>
      <c r="B1411" s="437" t="s">
        <v>2891</v>
      </c>
      <c r="C1411" s="23">
        <v>70131</v>
      </c>
      <c r="D1411" s="24">
        <v>0</v>
      </c>
      <c r="E1411" s="25">
        <v>2101</v>
      </c>
      <c r="F1411" s="23">
        <v>10720500</v>
      </c>
      <c r="G1411" s="26" t="s">
        <v>146</v>
      </c>
      <c r="H1411" s="67">
        <v>3595830</v>
      </c>
      <c r="I1411" s="224">
        <v>2238440</v>
      </c>
      <c r="J1411" s="67">
        <v>904170</v>
      </c>
      <c r="K1411" s="67">
        <f>SUM(H1411,J1411)</f>
        <v>4500000</v>
      </c>
      <c r="L1411" s="199"/>
    </row>
    <row r="1412" spans="1:12" hidden="1" x14ac:dyDescent="0.35">
      <c r="A1412" s="23">
        <v>22020102</v>
      </c>
      <c r="B1412" s="437" t="s">
        <v>2891</v>
      </c>
      <c r="C1412" s="23">
        <v>70133</v>
      </c>
      <c r="D1412" s="24" t="s">
        <v>192</v>
      </c>
      <c r="E1412" s="85" t="s">
        <v>2619</v>
      </c>
      <c r="F1412" s="23">
        <v>10721300</v>
      </c>
      <c r="G1412" s="26" t="s">
        <v>146</v>
      </c>
      <c r="H1412" s="27">
        <v>692665.80389999994</v>
      </c>
      <c r="I1412" s="215"/>
      <c r="J1412" s="27">
        <v>3000000</v>
      </c>
      <c r="K1412" s="27">
        <f>SUM(H1412,J1412)</f>
        <v>3692665.8038999997</v>
      </c>
      <c r="L1412" s="199"/>
    </row>
    <row r="1413" spans="1:12" hidden="1" x14ac:dyDescent="0.35">
      <c r="A1413" s="411">
        <v>22020102</v>
      </c>
      <c r="B1413" s="437" t="s">
        <v>2891</v>
      </c>
      <c r="C1413" s="411">
        <v>70131</v>
      </c>
      <c r="D1413" s="411" t="s">
        <v>192</v>
      </c>
      <c r="E1413" s="413" t="s">
        <v>193</v>
      </c>
      <c r="F1413" s="411">
        <v>10721300</v>
      </c>
      <c r="G1413" s="416" t="s">
        <v>146</v>
      </c>
      <c r="H1413" s="419">
        <v>144395.6961</v>
      </c>
      <c r="I1413" s="422"/>
      <c r="J1413" s="425">
        <v>662604</v>
      </c>
      <c r="K1413" s="538">
        <f>SUM(H1413,J1413)</f>
        <v>806999.69610000006</v>
      </c>
      <c r="L1413" s="395"/>
    </row>
    <row r="1414" spans="1:12" hidden="1" x14ac:dyDescent="0.35">
      <c r="A1414" s="23">
        <v>22020102</v>
      </c>
      <c r="B1414" s="437" t="s">
        <v>2891</v>
      </c>
      <c r="C1414" s="23">
        <v>70133</v>
      </c>
      <c r="D1414" s="24">
        <v>0</v>
      </c>
      <c r="E1414" s="25">
        <v>2101</v>
      </c>
      <c r="F1414" s="23">
        <v>10721300</v>
      </c>
      <c r="G1414" s="26" t="s">
        <v>146</v>
      </c>
      <c r="H1414" s="27">
        <v>19083456</v>
      </c>
      <c r="I1414" s="215">
        <v>9484800</v>
      </c>
      <c r="J1414" s="27"/>
      <c r="K1414" s="27">
        <f>SUM(H1414,J1414)</f>
        <v>19083456</v>
      </c>
      <c r="L1414" s="200"/>
    </row>
    <row r="1415" spans="1:12" hidden="1" x14ac:dyDescent="0.35">
      <c r="A1415" s="23">
        <v>22020102</v>
      </c>
      <c r="B1415" s="437" t="s">
        <v>2891</v>
      </c>
      <c r="C1415" s="23">
        <v>70131</v>
      </c>
      <c r="D1415" s="24">
        <v>0</v>
      </c>
      <c r="E1415" s="25">
        <v>2101</v>
      </c>
      <c r="F1415" s="23">
        <v>10721300</v>
      </c>
      <c r="G1415" s="26" t="s">
        <v>146</v>
      </c>
      <c r="H1415" s="27">
        <v>6400000</v>
      </c>
      <c r="I1415" s="215">
        <v>217000</v>
      </c>
      <c r="J1415" s="27">
        <v>217000</v>
      </c>
      <c r="K1415" s="27">
        <f>H1415+J1415</f>
        <v>6617000</v>
      </c>
      <c r="L1415" s="199"/>
    </row>
    <row r="1416" spans="1:12" hidden="1" x14ac:dyDescent="0.35">
      <c r="A1416" s="23">
        <v>22020102</v>
      </c>
      <c r="B1416" s="437" t="s">
        <v>2891</v>
      </c>
      <c r="C1416" s="23">
        <v>70131</v>
      </c>
      <c r="D1416" s="24">
        <v>0</v>
      </c>
      <c r="E1416" s="25">
        <v>2101</v>
      </c>
      <c r="F1416" s="23">
        <v>10721300</v>
      </c>
      <c r="G1416" s="26" t="s">
        <v>146</v>
      </c>
      <c r="H1416" s="67">
        <v>19484885.699999999</v>
      </c>
      <c r="I1416" s="224"/>
      <c r="J1416" s="67"/>
      <c r="K1416" s="67">
        <f>SUM(H1416,J1416)</f>
        <v>19484885.699999999</v>
      </c>
      <c r="L1416" s="199"/>
    </row>
    <row r="1417" spans="1:12" hidden="1" x14ac:dyDescent="0.35">
      <c r="A1417" s="23">
        <v>22020102</v>
      </c>
      <c r="B1417" s="437" t="s">
        <v>2891</v>
      </c>
      <c r="C1417" s="23">
        <v>70133</v>
      </c>
      <c r="D1417" s="24">
        <v>0</v>
      </c>
      <c r="E1417" s="25">
        <v>2101</v>
      </c>
      <c r="F1417" s="23">
        <v>10721300</v>
      </c>
      <c r="G1417" s="26" t="s">
        <v>146</v>
      </c>
      <c r="H1417" s="27">
        <v>5390000</v>
      </c>
      <c r="I1417" s="215"/>
      <c r="J1417" s="27"/>
      <c r="K1417" s="27">
        <f>SUM(H1417,J1417)</f>
        <v>5390000</v>
      </c>
      <c r="L1417" s="199"/>
    </row>
    <row r="1418" spans="1:12" hidden="1" x14ac:dyDescent="0.35">
      <c r="A1418" s="23">
        <v>22020102</v>
      </c>
      <c r="B1418" s="437" t="s">
        <v>2891</v>
      </c>
      <c r="C1418" s="23">
        <v>70133</v>
      </c>
      <c r="D1418" s="24">
        <v>0</v>
      </c>
      <c r="E1418" s="25">
        <v>2101</v>
      </c>
      <c r="F1418" s="23">
        <v>10721300</v>
      </c>
      <c r="G1418" s="26" t="s">
        <v>146</v>
      </c>
      <c r="H1418" s="27">
        <v>340200</v>
      </c>
      <c r="I1418" s="215">
        <v>244000</v>
      </c>
      <c r="J1418" s="27">
        <v>2159800</v>
      </c>
      <c r="K1418" s="27">
        <f>SUM(H1418,J1418)</f>
        <v>2500000</v>
      </c>
      <c r="L1418" s="199"/>
    </row>
    <row r="1419" spans="1:12" hidden="1" x14ac:dyDescent="0.35">
      <c r="A1419" s="23">
        <v>22020102</v>
      </c>
      <c r="B1419" s="437" t="s">
        <v>2891</v>
      </c>
      <c r="C1419" s="23">
        <v>70133</v>
      </c>
      <c r="D1419" s="24">
        <v>0</v>
      </c>
      <c r="E1419" s="25">
        <v>2101</v>
      </c>
      <c r="F1419" s="23">
        <v>10721300</v>
      </c>
      <c r="G1419" s="26" t="s">
        <v>146</v>
      </c>
      <c r="H1419" s="67">
        <v>630000</v>
      </c>
      <c r="I1419" s="224"/>
      <c r="J1419" s="67"/>
      <c r="K1419" s="67">
        <f>SUM(H1419,J1419)</f>
        <v>630000</v>
      </c>
      <c r="L1419" s="199"/>
    </row>
    <row r="1420" spans="1:12" hidden="1" x14ac:dyDescent="0.35">
      <c r="A1420" s="23">
        <v>22020102</v>
      </c>
      <c r="B1420" s="437" t="s">
        <v>2891</v>
      </c>
      <c r="C1420" s="23">
        <v>70740</v>
      </c>
      <c r="D1420" s="24">
        <v>0</v>
      </c>
      <c r="E1420" s="25">
        <v>2101</v>
      </c>
      <c r="F1420" s="23">
        <v>10721300</v>
      </c>
      <c r="G1420" s="26" t="s">
        <v>146</v>
      </c>
      <c r="H1420" s="27">
        <v>44835</v>
      </c>
      <c r="I1420" s="215">
        <v>500</v>
      </c>
      <c r="J1420" s="27"/>
      <c r="K1420" s="27">
        <f>SUM(H1420,J1420)</f>
        <v>44835</v>
      </c>
      <c r="L1420" s="200"/>
    </row>
    <row r="1421" spans="1:12" hidden="1" x14ac:dyDescent="0.35">
      <c r="A1421" s="23">
        <v>22020102</v>
      </c>
      <c r="B1421" s="437" t="s">
        <v>2891</v>
      </c>
      <c r="C1421" s="23">
        <v>70131</v>
      </c>
      <c r="D1421" s="24">
        <v>0</v>
      </c>
      <c r="E1421" s="25">
        <v>2101</v>
      </c>
      <c r="F1421" s="23">
        <v>10721300</v>
      </c>
      <c r="G1421" s="26" t="s">
        <v>146</v>
      </c>
      <c r="H1421" s="27">
        <v>509796</v>
      </c>
      <c r="I1421" s="215">
        <v>357720</v>
      </c>
      <c r="J1421" s="27">
        <v>200000</v>
      </c>
      <c r="K1421" s="27">
        <f>H1421+J1421</f>
        <v>709796</v>
      </c>
      <c r="L1421" s="199"/>
    </row>
    <row r="1422" spans="1:12" hidden="1" x14ac:dyDescent="0.35">
      <c r="A1422" s="23">
        <v>22020102</v>
      </c>
      <c r="B1422" s="437" t="s">
        <v>2891</v>
      </c>
      <c r="C1422" s="23">
        <v>70131</v>
      </c>
      <c r="D1422" s="24">
        <v>0</v>
      </c>
      <c r="E1422" s="25">
        <v>2101</v>
      </c>
      <c r="F1422" s="23">
        <v>10721300</v>
      </c>
      <c r="G1422" s="26" t="s">
        <v>146</v>
      </c>
      <c r="H1422" s="67">
        <v>5126037</v>
      </c>
      <c r="I1422" s="224">
        <v>1062000</v>
      </c>
      <c r="J1422" s="67"/>
      <c r="K1422" s="67">
        <f t="shared" ref="K1422:K1429" si="49">SUM(H1422,J1422)</f>
        <v>5126037</v>
      </c>
      <c r="L1422" s="199"/>
    </row>
    <row r="1423" spans="1:12" hidden="1" x14ac:dyDescent="0.35">
      <c r="A1423" s="23">
        <v>22020102</v>
      </c>
      <c r="B1423" s="437" t="s">
        <v>2891</v>
      </c>
      <c r="C1423" s="23">
        <v>70133</v>
      </c>
      <c r="D1423" s="24">
        <v>0</v>
      </c>
      <c r="E1423" s="25">
        <v>2101</v>
      </c>
      <c r="F1423" s="23">
        <v>10721300</v>
      </c>
      <c r="G1423" s="26" t="s">
        <v>146</v>
      </c>
      <c r="H1423" s="27">
        <v>94500</v>
      </c>
      <c r="I1423" s="215">
        <v>50000</v>
      </c>
      <c r="J1423" s="27">
        <v>1000000</v>
      </c>
      <c r="K1423" s="27">
        <f t="shared" si="49"/>
        <v>1094500</v>
      </c>
      <c r="L1423" s="199"/>
    </row>
    <row r="1424" spans="1:12" hidden="1" x14ac:dyDescent="0.35">
      <c r="A1424" s="23">
        <v>22020102</v>
      </c>
      <c r="B1424" s="437" t="s">
        <v>2891</v>
      </c>
      <c r="C1424" s="23">
        <v>70133</v>
      </c>
      <c r="D1424" s="24">
        <v>0</v>
      </c>
      <c r="E1424" s="25">
        <v>2101</v>
      </c>
      <c r="F1424" s="23">
        <v>10721300</v>
      </c>
      <c r="G1424" s="26" t="s">
        <v>146</v>
      </c>
      <c r="H1424" s="27">
        <v>315000</v>
      </c>
      <c r="I1424" s="215">
        <v>83000</v>
      </c>
      <c r="J1424" s="27">
        <v>185000</v>
      </c>
      <c r="K1424" s="27">
        <f t="shared" si="49"/>
        <v>500000</v>
      </c>
      <c r="L1424" s="199"/>
    </row>
    <row r="1425" spans="1:12" hidden="1" x14ac:dyDescent="0.35">
      <c r="A1425" s="23">
        <v>22020102</v>
      </c>
      <c r="B1425" s="437" t="s">
        <v>2891</v>
      </c>
      <c r="C1425" s="23">
        <v>70133</v>
      </c>
      <c r="D1425" s="24">
        <v>0</v>
      </c>
      <c r="E1425" s="25">
        <v>2101</v>
      </c>
      <c r="F1425" s="23">
        <v>10721300</v>
      </c>
      <c r="G1425" s="26" t="s">
        <v>146</v>
      </c>
      <c r="H1425" s="27">
        <v>10119900</v>
      </c>
      <c r="I1425" s="215">
        <v>285000</v>
      </c>
      <c r="J1425" s="27"/>
      <c r="K1425" s="27">
        <f t="shared" si="49"/>
        <v>10119900</v>
      </c>
      <c r="L1425" s="199"/>
    </row>
    <row r="1426" spans="1:12" hidden="1" x14ac:dyDescent="0.35">
      <c r="A1426" s="23">
        <v>22020102</v>
      </c>
      <c r="B1426" s="437" t="s">
        <v>2891</v>
      </c>
      <c r="C1426" s="23">
        <v>70131</v>
      </c>
      <c r="D1426" s="24">
        <v>0</v>
      </c>
      <c r="E1426" s="25">
        <v>2101</v>
      </c>
      <c r="F1426" s="23">
        <v>10721300</v>
      </c>
      <c r="G1426" s="26" t="s">
        <v>146</v>
      </c>
      <c r="H1426" s="135">
        <v>1000000</v>
      </c>
      <c r="I1426" s="269"/>
      <c r="J1426" s="136"/>
      <c r="K1426" s="135">
        <f t="shared" si="49"/>
        <v>1000000</v>
      </c>
      <c r="L1426" s="199"/>
    </row>
    <row r="1427" spans="1:12" hidden="1" x14ac:dyDescent="0.35">
      <c r="A1427" s="23">
        <v>22020101</v>
      </c>
      <c r="B1427" s="437" t="s">
        <v>2891</v>
      </c>
      <c r="C1427" s="23">
        <v>70133</v>
      </c>
      <c r="D1427" s="24" t="s">
        <v>192</v>
      </c>
      <c r="E1427" s="85" t="s">
        <v>2619</v>
      </c>
      <c r="F1427" s="23">
        <v>10721300</v>
      </c>
      <c r="G1427" s="26" t="s">
        <v>145</v>
      </c>
      <c r="H1427" s="27">
        <v>116503.2</v>
      </c>
      <c r="I1427" s="215"/>
      <c r="J1427" s="41">
        <v>2000000</v>
      </c>
      <c r="K1427" s="27">
        <f t="shared" si="49"/>
        <v>2116503.2000000002</v>
      </c>
      <c r="L1427" s="199"/>
    </row>
    <row r="1428" spans="1:12" hidden="1" x14ac:dyDescent="0.35">
      <c r="A1428" s="411">
        <v>22020101</v>
      </c>
      <c r="B1428" s="437" t="s">
        <v>2891</v>
      </c>
      <c r="C1428" s="411">
        <v>70131</v>
      </c>
      <c r="D1428" s="411" t="s">
        <v>192</v>
      </c>
      <c r="E1428" s="413" t="s">
        <v>193</v>
      </c>
      <c r="F1428" s="411">
        <v>10721300</v>
      </c>
      <c r="G1428" s="416" t="s">
        <v>145</v>
      </c>
      <c r="H1428" s="419">
        <v>120016.79999999999</v>
      </c>
      <c r="I1428" s="422"/>
      <c r="J1428" s="425"/>
      <c r="K1428" s="538">
        <f t="shared" si="49"/>
        <v>120016.79999999999</v>
      </c>
      <c r="L1428" s="395"/>
    </row>
    <row r="1429" spans="1:12" hidden="1" x14ac:dyDescent="0.35">
      <c r="A1429" s="23">
        <v>22020101</v>
      </c>
      <c r="B1429" s="437" t="s">
        <v>2891</v>
      </c>
      <c r="C1429" s="23">
        <v>70133</v>
      </c>
      <c r="D1429" s="24">
        <v>0</v>
      </c>
      <c r="E1429" s="25">
        <v>2101</v>
      </c>
      <c r="F1429" s="23">
        <v>10721300</v>
      </c>
      <c r="G1429" s="26" t="s">
        <v>145</v>
      </c>
      <c r="H1429" s="27">
        <v>7350000</v>
      </c>
      <c r="I1429" s="215">
        <v>1841500</v>
      </c>
      <c r="J1429" s="27"/>
      <c r="K1429" s="27">
        <f t="shared" si="49"/>
        <v>7350000</v>
      </c>
      <c r="L1429" s="200"/>
    </row>
    <row r="1430" spans="1:12" hidden="1" x14ac:dyDescent="0.35">
      <c r="A1430" s="23">
        <v>22020101</v>
      </c>
      <c r="B1430" s="437" t="s">
        <v>2891</v>
      </c>
      <c r="C1430" s="23">
        <v>70131</v>
      </c>
      <c r="D1430" s="24">
        <v>0</v>
      </c>
      <c r="E1430" s="25">
        <v>2101</v>
      </c>
      <c r="F1430" s="23">
        <v>10721300</v>
      </c>
      <c r="G1430" s="26" t="s">
        <v>145</v>
      </c>
      <c r="H1430" s="27">
        <v>104000000</v>
      </c>
      <c r="I1430" s="215"/>
      <c r="J1430" s="41">
        <v>-50000000</v>
      </c>
      <c r="K1430" s="27">
        <f>H1430+J1430</f>
        <v>54000000</v>
      </c>
      <c r="L1430" s="199"/>
    </row>
    <row r="1431" spans="1:12" hidden="1" x14ac:dyDescent="0.35">
      <c r="A1431" s="23">
        <v>22020101</v>
      </c>
      <c r="B1431" s="437" t="s">
        <v>2891</v>
      </c>
      <c r="C1431" s="23">
        <v>70131</v>
      </c>
      <c r="D1431" s="24">
        <v>0</v>
      </c>
      <c r="E1431" s="25">
        <v>2101</v>
      </c>
      <c r="F1431" s="23">
        <v>10721300</v>
      </c>
      <c r="G1431" s="26" t="s">
        <v>145</v>
      </c>
      <c r="H1431" s="67">
        <v>18137626.5</v>
      </c>
      <c r="I1431" s="224"/>
      <c r="J1431" s="67"/>
      <c r="K1431" s="67">
        <f t="shared" ref="K1431:K1440" si="50">SUM(H1431,J1431)</f>
        <v>18137626.5</v>
      </c>
      <c r="L1431" s="199"/>
    </row>
    <row r="1432" spans="1:12" hidden="1" x14ac:dyDescent="0.35">
      <c r="A1432" s="23">
        <v>22020101</v>
      </c>
      <c r="B1432" s="437" t="s">
        <v>2891</v>
      </c>
      <c r="C1432" s="23">
        <v>70133</v>
      </c>
      <c r="D1432" s="24">
        <v>0</v>
      </c>
      <c r="E1432" s="25">
        <v>2101</v>
      </c>
      <c r="F1432" s="23">
        <v>10721300</v>
      </c>
      <c r="G1432" s="26" t="s">
        <v>145</v>
      </c>
      <c r="H1432" s="27">
        <v>5390000</v>
      </c>
      <c r="I1432" s="215"/>
      <c r="J1432" s="41"/>
      <c r="K1432" s="27">
        <f t="shared" si="50"/>
        <v>5390000</v>
      </c>
      <c r="L1432" s="199"/>
    </row>
    <row r="1433" spans="1:12" hidden="1" x14ac:dyDescent="0.35">
      <c r="A1433" s="23">
        <v>22020101</v>
      </c>
      <c r="B1433" s="437" t="s">
        <v>2891</v>
      </c>
      <c r="C1433" s="23">
        <v>70133</v>
      </c>
      <c r="D1433" s="24">
        <v>0</v>
      </c>
      <c r="E1433" s="25">
        <v>2101</v>
      </c>
      <c r="F1433" s="23">
        <v>10721300</v>
      </c>
      <c r="G1433" s="26" t="s">
        <v>145</v>
      </c>
      <c r="H1433" s="27">
        <v>697200</v>
      </c>
      <c r="I1433" s="215">
        <v>539000</v>
      </c>
      <c r="J1433" s="27">
        <v>302800</v>
      </c>
      <c r="K1433" s="27">
        <f t="shared" si="50"/>
        <v>1000000</v>
      </c>
      <c r="L1433" s="199"/>
    </row>
    <row r="1434" spans="1:12" hidden="1" x14ac:dyDescent="0.35">
      <c r="A1434" s="23">
        <v>22020101</v>
      </c>
      <c r="B1434" s="437" t="s">
        <v>2891</v>
      </c>
      <c r="C1434" s="23">
        <v>70133</v>
      </c>
      <c r="D1434" s="24">
        <v>0</v>
      </c>
      <c r="E1434" s="25">
        <v>2101</v>
      </c>
      <c r="F1434" s="23">
        <v>10721300</v>
      </c>
      <c r="G1434" s="26" t="s">
        <v>145</v>
      </c>
      <c r="H1434" s="67">
        <v>31500</v>
      </c>
      <c r="I1434" s="224">
        <v>86000</v>
      </c>
      <c r="J1434" s="67">
        <v>5000000</v>
      </c>
      <c r="K1434" s="67">
        <f t="shared" si="50"/>
        <v>5031500</v>
      </c>
      <c r="L1434" s="199"/>
    </row>
    <row r="1435" spans="1:12" hidden="1" x14ac:dyDescent="0.35">
      <c r="A1435" s="23">
        <v>22020101</v>
      </c>
      <c r="B1435" s="437" t="s">
        <v>2891</v>
      </c>
      <c r="C1435" s="23">
        <v>70740</v>
      </c>
      <c r="D1435" s="24">
        <v>0</v>
      </c>
      <c r="E1435" s="25">
        <v>2101</v>
      </c>
      <c r="F1435" s="23">
        <v>10721300</v>
      </c>
      <c r="G1435" s="28" t="s">
        <v>145</v>
      </c>
      <c r="H1435" s="29">
        <v>616000</v>
      </c>
      <c r="I1435" s="217"/>
      <c r="J1435" s="40"/>
      <c r="K1435" s="29">
        <f t="shared" si="50"/>
        <v>616000</v>
      </c>
      <c r="L1435" s="200"/>
    </row>
    <row r="1436" spans="1:12" hidden="1" x14ac:dyDescent="0.35">
      <c r="A1436" s="34">
        <v>22020101</v>
      </c>
      <c r="B1436" s="437" t="s">
        <v>2891</v>
      </c>
      <c r="C1436" s="34">
        <v>70131</v>
      </c>
      <c r="D1436" s="35">
        <v>0</v>
      </c>
      <c r="E1436" s="36">
        <v>2101</v>
      </c>
      <c r="F1436" s="34">
        <v>10721300</v>
      </c>
      <c r="G1436" s="37" t="s">
        <v>145</v>
      </c>
      <c r="H1436" s="70">
        <v>3139815</v>
      </c>
      <c r="I1436" s="223">
        <v>302000</v>
      </c>
      <c r="J1436" s="70"/>
      <c r="K1436" s="70">
        <f t="shared" si="50"/>
        <v>3139815</v>
      </c>
      <c r="L1436" s="198"/>
    </row>
    <row r="1437" spans="1:12" hidden="1" x14ac:dyDescent="0.35">
      <c r="A1437" s="23">
        <v>22020101</v>
      </c>
      <c r="B1437" s="437" t="s">
        <v>2891</v>
      </c>
      <c r="C1437" s="23">
        <v>70133</v>
      </c>
      <c r="D1437" s="24">
        <v>0</v>
      </c>
      <c r="E1437" s="25">
        <v>2101</v>
      </c>
      <c r="F1437" s="23">
        <v>10721300</v>
      </c>
      <c r="G1437" s="26" t="s">
        <v>145</v>
      </c>
      <c r="H1437" s="27">
        <v>500000</v>
      </c>
      <c r="I1437" s="215">
        <v>632000</v>
      </c>
      <c r="J1437" s="41">
        <v>500000</v>
      </c>
      <c r="K1437" s="27">
        <f t="shared" si="50"/>
        <v>1000000</v>
      </c>
      <c r="L1437" s="199"/>
    </row>
    <row r="1438" spans="1:12" hidden="1" x14ac:dyDescent="0.35">
      <c r="A1438" s="23">
        <v>22020101</v>
      </c>
      <c r="B1438" s="437" t="s">
        <v>2891</v>
      </c>
      <c r="C1438" s="23">
        <v>70133</v>
      </c>
      <c r="D1438" s="24">
        <v>0</v>
      </c>
      <c r="E1438" s="25">
        <v>2101</v>
      </c>
      <c r="F1438" s="23">
        <v>10721300</v>
      </c>
      <c r="G1438" s="26" t="s">
        <v>145</v>
      </c>
      <c r="H1438" s="27">
        <v>63000</v>
      </c>
      <c r="I1438" s="215">
        <v>15000</v>
      </c>
      <c r="J1438" s="27">
        <v>187000</v>
      </c>
      <c r="K1438" s="27">
        <f t="shared" si="50"/>
        <v>250000</v>
      </c>
      <c r="L1438" s="199"/>
    </row>
    <row r="1439" spans="1:12" hidden="1" x14ac:dyDescent="0.35">
      <c r="A1439" s="23">
        <v>22020101</v>
      </c>
      <c r="B1439" s="437" t="s">
        <v>2891</v>
      </c>
      <c r="C1439" s="23">
        <v>70133</v>
      </c>
      <c r="D1439" s="24">
        <v>0</v>
      </c>
      <c r="E1439" s="25">
        <v>2101</v>
      </c>
      <c r="F1439" s="23">
        <v>10721300</v>
      </c>
      <c r="G1439" s="26" t="s">
        <v>145</v>
      </c>
      <c r="H1439" s="27">
        <v>1050000</v>
      </c>
      <c r="I1439" s="215">
        <v>0</v>
      </c>
      <c r="J1439" s="27"/>
      <c r="K1439" s="27">
        <f t="shared" si="50"/>
        <v>1050000</v>
      </c>
      <c r="L1439" s="199"/>
    </row>
    <row r="1440" spans="1:12" hidden="1" x14ac:dyDescent="0.35">
      <c r="A1440" s="23">
        <v>22020101</v>
      </c>
      <c r="B1440" s="437" t="s">
        <v>2891</v>
      </c>
      <c r="C1440" s="23">
        <v>70131</v>
      </c>
      <c r="D1440" s="24">
        <v>0</v>
      </c>
      <c r="E1440" s="25">
        <v>2101</v>
      </c>
      <c r="F1440" s="23">
        <v>10721300</v>
      </c>
      <c r="G1440" s="26" t="s">
        <v>145</v>
      </c>
      <c r="H1440" s="135">
        <v>1000000</v>
      </c>
      <c r="I1440" s="269"/>
      <c r="J1440" s="136"/>
      <c r="K1440" s="135">
        <f t="shared" si="50"/>
        <v>1000000</v>
      </c>
      <c r="L1440" s="199"/>
    </row>
    <row r="1441" spans="1:12" hidden="1" x14ac:dyDescent="0.35">
      <c r="A1441" s="23">
        <v>22010103</v>
      </c>
      <c r="B1441" s="437" t="s">
        <v>2891</v>
      </c>
      <c r="C1441" s="23">
        <v>70131</v>
      </c>
      <c r="D1441" s="24">
        <v>0</v>
      </c>
      <c r="E1441" s="25">
        <v>2101</v>
      </c>
      <c r="F1441" s="23">
        <v>10721300</v>
      </c>
      <c r="G1441" s="26" t="s">
        <v>286</v>
      </c>
      <c r="H1441" s="27">
        <v>100000000</v>
      </c>
      <c r="I1441" s="215">
        <v>7349006</v>
      </c>
      <c r="J1441" s="27">
        <v>-50000000</v>
      </c>
      <c r="K1441" s="27">
        <f>H1441+J1441</f>
        <v>50000000</v>
      </c>
      <c r="L1441" s="199"/>
    </row>
    <row r="1442" spans="1:12" hidden="1" x14ac:dyDescent="0.35">
      <c r="A1442" s="23">
        <v>21020202</v>
      </c>
      <c r="B1442" s="437" t="s">
        <v>2891</v>
      </c>
      <c r="C1442" s="23">
        <v>70131</v>
      </c>
      <c r="D1442" s="24">
        <v>0</v>
      </c>
      <c r="E1442" s="25">
        <v>2101</v>
      </c>
      <c r="F1442" s="23">
        <v>10720500</v>
      </c>
      <c r="G1442" s="26" t="s">
        <v>264</v>
      </c>
      <c r="H1442" s="68">
        <v>114867797</v>
      </c>
      <c r="I1442" s="226"/>
      <c r="J1442" s="82">
        <v>-50000000</v>
      </c>
      <c r="K1442" s="67">
        <f t="shared" ref="K1442:K1450" si="51">SUM(H1442,J1442)</f>
        <v>64867797</v>
      </c>
      <c r="L1442" s="199"/>
    </row>
    <row r="1443" spans="1:12" hidden="1" x14ac:dyDescent="0.35">
      <c r="A1443" s="23">
        <v>21020201</v>
      </c>
      <c r="B1443" s="437" t="s">
        <v>2891</v>
      </c>
      <c r="C1443" s="23">
        <v>70131</v>
      </c>
      <c r="D1443" s="24">
        <v>0</v>
      </c>
      <c r="E1443" s="25">
        <v>2101</v>
      </c>
      <c r="F1443" s="23">
        <v>10720500</v>
      </c>
      <c r="G1443" s="26" t="s">
        <v>263</v>
      </c>
      <c r="H1443" s="68">
        <v>114867797</v>
      </c>
      <c r="I1443" s="226"/>
      <c r="J1443" s="82">
        <v>-50000000</v>
      </c>
      <c r="K1443" s="67">
        <f t="shared" si="51"/>
        <v>64867797</v>
      </c>
      <c r="L1443" s="199"/>
    </row>
    <row r="1444" spans="1:12" hidden="1" x14ac:dyDescent="0.35">
      <c r="A1444" s="23">
        <v>21020101</v>
      </c>
      <c r="B1444" s="437" t="s">
        <v>2891</v>
      </c>
      <c r="C1444" s="23">
        <v>70131</v>
      </c>
      <c r="D1444" s="24">
        <v>0</v>
      </c>
      <c r="E1444" s="25">
        <v>2101</v>
      </c>
      <c r="F1444" s="23">
        <v>10720500</v>
      </c>
      <c r="G1444" s="26" t="s">
        <v>144</v>
      </c>
      <c r="H1444" s="67"/>
      <c r="I1444" s="224">
        <v>4277453.25</v>
      </c>
      <c r="J1444" s="68">
        <v>10000000</v>
      </c>
      <c r="K1444" s="68">
        <f t="shared" si="51"/>
        <v>10000000</v>
      </c>
      <c r="L1444" s="199"/>
    </row>
    <row r="1445" spans="1:12" hidden="1" x14ac:dyDescent="0.35">
      <c r="A1445" s="23">
        <v>21020101</v>
      </c>
      <c r="B1445" s="437" t="s">
        <v>2891</v>
      </c>
      <c r="C1445" s="23">
        <v>70131</v>
      </c>
      <c r="D1445" s="24">
        <v>0</v>
      </c>
      <c r="E1445" s="25">
        <v>2101</v>
      </c>
      <c r="F1445" s="23">
        <v>10721300</v>
      </c>
      <c r="G1445" s="26" t="s">
        <v>144</v>
      </c>
      <c r="H1445" s="67">
        <v>9166500</v>
      </c>
      <c r="I1445" s="224">
        <v>57000000</v>
      </c>
      <c r="J1445" s="67"/>
      <c r="K1445" s="67">
        <f t="shared" si="51"/>
        <v>9166500</v>
      </c>
      <c r="L1445" s="199"/>
    </row>
    <row r="1446" spans="1:12" hidden="1" x14ac:dyDescent="0.35">
      <c r="A1446" s="23">
        <v>21020101</v>
      </c>
      <c r="B1446" s="437" t="s">
        <v>2891</v>
      </c>
      <c r="C1446" s="23">
        <v>70133</v>
      </c>
      <c r="D1446" s="24">
        <v>0</v>
      </c>
      <c r="E1446" s="25">
        <v>2101</v>
      </c>
      <c r="F1446" s="23">
        <v>10721300</v>
      </c>
      <c r="G1446" s="26" t="s">
        <v>144</v>
      </c>
      <c r="H1446" s="41">
        <v>15334063.5</v>
      </c>
      <c r="I1446" s="220">
        <v>680000</v>
      </c>
      <c r="J1446" s="27">
        <v>-8962963.5</v>
      </c>
      <c r="K1446" s="27">
        <f t="shared" si="51"/>
        <v>6371100</v>
      </c>
      <c r="L1446" s="199"/>
    </row>
    <row r="1447" spans="1:12" hidden="1" x14ac:dyDescent="0.35">
      <c r="A1447" s="23">
        <v>21010101</v>
      </c>
      <c r="B1447" s="437" t="s">
        <v>2891</v>
      </c>
      <c r="C1447" s="23">
        <v>70131</v>
      </c>
      <c r="D1447" s="24">
        <v>0</v>
      </c>
      <c r="E1447" s="25">
        <v>2101</v>
      </c>
      <c r="F1447" s="23">
        <v>10720500</v>
      </c>
      <c r="G1447" s="26" t="s">
        <v>143</v>
      </c>
      <c r="H1447" s="67">
        <v>1148677970</v>
      </c>
      <c r="I1447" s="224">
        <v>289293635.13999999</v>
      </c>
      <c r="J1447" s="67"/>
      <c r="K1447" s="67">
        <f t="shared" si="51"/>
        <v>1148677970</v>
      </c>
      <c r="L1447" s="199"/>
    </row>
    <row r="1448" spans="1:12" hidden="1" x14ac:dyDescent="0.35">
      <c r="A1448" s="23">
        <v>21010101</v>
      </c>
      <c r="B1448" s="437" t="s">
        <v>2891</v>
      </c>
      <c r="C1448" s="23">
        <v>70133</v>
      </c>
      <c r="D1448" s="24" t="s">
        <v>192</v>
      </c>
      <c r="E1448" s="85" t="s">
        <v>2619</v>
      </c>
      <c r="F1448" s="23">
        <v>10721300</v>
      </c>
      <c r="G1448" s="26" t="s">
        <v>143</v>
      </c>
      <c r="H1448" s="27">
        <v>75241886.536799997</v>
      </c>
      <c r="I1448" s="215"/>
      <c r="J1448" s="27"/>
      <c r="K1448" s="27">
        <f t="shared" si="51"/>
        <v>75241886.536799997</v>
      </c>
      <c r="L1448" s="199"/>
    </row>
    <row r="1449" spans="1:12" hidden="1" x14ac:dyDescent="0.35">
      <c r="A1449" s="411">
        <v>21010101</v>
      </c>
      <c r="B1449" s="437" t="s">
        <v>2891</v>
      </c>
      <c r="C1449" s="411">
        <v>70131</v>
      </c>
      <c r="D1449" s="411" t="s">
        <v>192</v>
      </c>
      <c r="E1449" s="413" t="s">
        <v>193</v>
      </c>
      <c r="F1449" s="411">
        <v>10721300</v>
      </c>
      <c r="G1449" s="416" t="s">
        <v>143</v>
      </c>
      <c r="H1449" s="419">
        <v>38591510.8068</v>
      </c>
      <c r="I1449" s="422"/>
      <c r="J1449" s="425"/>
      <c r="K1449" s="538">
        <f t="shared" si="51"/>
        <v>38591510.8068</v>
      </c>
      <c r="L1449" s="395"/>
    </row>
    <row r="1450" spans="1:12" hidden="1" x14ac:dyDescent="0.35">
      <c r="A1450" s="23">
        <v>21010101</v>
      </c>
      <c r="B1450" s="437" t="s">
        <v>2891</v>
      </c>
      <c r="C1450" s="23">
        <v>70133</v>
      </c>
      <c r="D1450" s="24">
        <v>0</v>
      </c>
      <c r="E1450" s="25">
        <v>2101</v>
      </c>
      <c r="F1450" s="23">
        <v>10721300</v>
      </c>
      <c r="G1450" s="26" t="s">
        <v>143</v>
      </c>
      <c r="H1450" s="27">
        <v>114681479.16</v>
      </c>
      <c r="I1450" s="215">
        <v>58366580.349999994</v>
      </c>
      <c r="J1450" s="27"/>
      <c r="K1450" s="27">
        <f t="shared" si="51"/>
        <v>114681479.16</v>
      </c>
      <c r="L1450" s="200"/>
    </row>
    <row r="1451" spans="1:12" hidden="1" x14ac:dyDescent="0.35">
      <c r="A1451" s="23">
        <v>21010101</v>
      </c>
      <c r="B1451" s="437" t="s">
        <v>2891</v>
      </c>
      <c r="C1451" s="23">
        <v>70131</v>
      </c>
      <c r="D1451" s="24">
        <v>0</v>
      </c>
      <c r="E1451" s="25">
        <v>2101</v>
      </c>
      <c r="F1451" s="23">
        <v>10721300</v>
      </c>
      <c r="G1451" s="26" t="s">
        <v>143</v>
      </c>
      <c r="H1451" s="27">
        <v>299216862.83999997</v>
      </c>
      <c r="I1451" s="215">
        <v>129713162.09999999</v>
      </c>
      <c r="J1451" s="27"/>
      <c r="K1451" s="27">
        <f>H1451+J1451</f>
        <v>299216862.83999997</v>
      </c>
      <c r="L1451" s="199"/>
    </row>
    <row r="1452" spans="1:12" hidden="1" x14ac:dyDescent="0.35">
      <c r="A1452" s="23">
        <v>21010101</v>
      </c>
      <c r="B1452" s="437" t="s">
        <v>2891</v>
      </c>
      <c r="C1452" s="23">
        <v>70131</v>
      </c>
      <c r="D1452" s="24">
        <v>0</v>
      </c>
      <c r="E1452" s="25">
        <v>2101</v>
      </c>
      <c r="F1452" s="23">
        <v>10721300</v>
      </c>
      <c r="G1452" s="26" t="s">
        <v>143</v>
      </c>
      <c r="H1452" s="67">
        <v>428239092.72000003</v>
      </c>
      <c r="I1452" s="224">
        <v>273548613.36000001</v>
      </c>
      <c r="J1452" s="67"/>
      <c r="K1452" s="67">
        <f>SUM(H1452,J1452)</f>
        <v>428239092.72000003</v>
      </c>
      <c r="L1452" s="199"/>
    </row>
    <row r="1453" spans="1:12" hidden="1" x14ac:dyDescent="0.35">
      <c r="A1453" s="23">
        <v>21010101</v>
      </c>
      <c r="B1453" s="437" t="s">
        <v>2891</v>
      </c>
      <c r="C1453" s="23">
        <v>70133</v>
      </c>
      <c r="D1453" s="24">
        <v>0</v>
      </c>
      <c r="E1453" s="25">
        <v>2101</v>
      </c>
      <c r="F1453" s="23">
        <v>10721300</v>
      </c>
      <c r="G1453" s="26" t="s">
        <v>143</v>
      </c>
      <c r="H1453" s="27">
        <v>54471768.480000004</v>
      </c>
      <c r="I1453" s="215">
        <v>14600456</v>
      </c>
      <c r="J1453" s="27"/>
      <c r="K1453" s="27">
        <f>SUM(H1453,J1453)</f>
        <v>54471768.480000004</v>
      </c>
      <c r="L1453" s="199"/>
    </row>
    <row r="1454" spans="1:12" hidden="1" x14ac:dyDescent="0.35">
      <c r="A1454" s="23">
        <v>21010101</v>
      </c>
      <c r="B1454" s="437" t="s">
        <v>2891</v>
      </c>
      <c r="C1454" s="23">
        <v>70131</v>
      </c>
      <c r="D1454" s="24">
        <v>0</v>
      </c>
      <c r="E1454" s="25">
        <v>2101</v>
      </c>
      <c r="F1454" s="23">
        <v>10721300</v>
      </c>
      <c r="G1454" s="26" t="s">
        <v>143</v>
      </c>
      <c r="H1454" s="27">
        <v>119036885.76000001</v>
      </c>
      <c r="I1454" s="215">
        <v>58018160.630000003</v>
      </c>
      <c r="J1454" s="27"/>
      <c r="K1454" s="27">
        <f>SUM(H1454,J1454)</f>
        <v>119036885.76000001</v>
      </c>
      <c r="L1454" s="199"/>
    </row>
    <row r="1455" spans="1:12" hidden="1" x14ac:dyDescent="0.35">
      <c r="A1455" s="34">
        <v>21010101</v>
      </c>
      <c r="B1455" s="437" t="s">
        <v>2891</v>
      </c>
      <c r="C1455" s="34">
        <v>70131</v>
      </c>
      <c r="D1455" s="35">
        <v>0</v>
      </c>
      <c r="E1455" s="36">
        <v>2101</v>
      </c>
      <c r="F1455" s="34">
        <v>10721300</v>
      </c>
      <c r="G1455" s="37" t="s">
        <v>143</v>
      </c>
      <c r="H1455" s="70">
        <v>153632464</v>
      </c>
      <c r="I1455" s="223">
        <v>38436242.640000001</v>
      </c>
      <c r="J1455" s="70"/>
      <c r="K1455" s="70">
        <f>SUM(H1455,J1455)</f>
        <v>153632464</v>
      </c>
      <c r="L1455" s="198"/>
    </row>
    <row r="1456" spans="1:12" hidden="1" x14ac:dyDescent="0.35">
      <c r="A1456" s="23">
        <v>21010101</v>
      </c>
      <c r="B1456" s="437" t="s">
        <v>2891</v>
      </c>
      <c r="C1456" s="23">
        <v>70740</v>
      </c>
      <c r="D1456" s="24">
        <v>0</v>
      </c>
      <c r="E1456" s="25">
        <v>2101</v>
      </c>
      <c r="F1456" s="23">
        <v>10721300</v>
      </c>
      <c r="G1456" s="26" t="s">
        <v>143</v>
      </c>
      <c r="H1456" s="27">
        <v>114081120</v>
      </c>
      <c r="I1456" s="215">
        <v>43140666</v>
      </c>
      <c r="J1456" s="27"/>
      <c r="K1456" s="27">
        <f>SUM(H1456,J1456)</f>
        <v>114081120</v>
      </c>
      <c r="L1456" s="200"/>
    </row>
    <row r="1457" spans="1:23" hidden="1" x14ac:dyDescent="0.35">
      <c r="A1457" s="23">
        <v>21010101</v>
      </c>
      <c r="B1457" s="437" t="s">
        <v>2891</v>
      </c>
      <c r="C1457" s="23">
        <v>70131</v>
      </c>
      <c r="D1457" s="24">
        <v>0</v>
      </c>
      <c r="E1457" s="25">
        <v>2101</v>
      </c>
      <c r="F1457" s="23">
        <v>10721300</v>
      </c>
      <c r="G1457" s="26" t="s">
        <v>143</v>
      </c>
      <c r="H1457" s="27">
        <v>100487330.52599999</v>
      </c>
      <c r="I1457" s="215">
        <v>69900764.769999996</v>
      </c>
      <c r="J1457" s="27"/>
      <c r="K1457" s="27">
        <f>H1457+J1457</f>
        <v>100487330.52599999</v>
      </c>
      <c r="L1457" s="199"/>
    </row>
    <row r="1458" spans="1:23" hidden="1" x14ac:dyDescent="0.35">
      <c r="A1458" s="23">
        <v>21010101</v>
      </c>
      <c r="B1458" s="437" t="s">
        <v>2891</v>
      </c>
      <c r="C1458" s="23">
        <v>70131</v>
      </c>
      <c r="D1458" s="24">
        <v>0</v>
      </c>
      <c r="E1458" s="25">
        <v>2101</v>
      </c>
      <c r="F1458" s="23">
        <v>10721300</v>
      </c>
      <c r="G1458" s="26" t="s">
        <v>143</v>
      </c>
      <c r="H1458" s="67">
        <v>43341671</v>
      </c>
      <c r="I1458" s="224">
        <v>18184520</v>
      </c>
      <c r="J1458" s="67"/>
      <c r="K1458" s="67">
        <f t="shared" ref="K1458:K1466" si="52">SUM(H1458,J1458)</f>
        <v>43341671</v>
      </c>
      <c r="L1458" s="199"/>
    </row>
    <row r="1459" spans="1:23" hidden="1" x14ac:dyDescent="0.35">
      <c r="A1459" s="23">
        <v>21010101</v>
      </c>
      <c r="B1459" s="437" t="s">
        <v>2891</v>
      </c>
      <c r="C1459" s="23">
        <v>70131</v>
      </c>
      <c r="D1459" s="24">
        <v>0</v>
      </c>
      <c r="E1459" s="25">
        <v>2101</v>
      </c>
      <c r="F1459" s="23">
        <v>10721300</v>
      </c>
      <c r="G1459" s="26" t="s">
        <v>143</v>
      </c>
      <c r="H1459" s="27">
        <v>50228904</v>
      </c>
      <c r="I1459" s="215">
        <v>24392365.5</v>
      </c>
      <c r="J1459" s="27">
        <v>5000000</v>
      </c>
      <c r="K1459" s="27">
        <f t="shared" si="52"/>
        <v>55228904</v>
      </c>
      <c r="L1459" s="199"/>
    </row>
    <row r="1460" spans="1:23" hidden="1" x14ac:dyDescent="0.35">
      <c r="A1460" s="23">
        <v>21010101</v>
      </c>
      <c r="B1460" s="437" t="s">
        <v>2891</v>
      </c>
      <c r="C1460" s="23">
        <v>70131</v>
      </c>
      <c r="D1460" s="24">
        <v>0</v>
      </c>
      <c r="E1460" s="25">
        <v>2101</v>
      </c>
      <c r="F1460" s="23">
        <v>10721300</v>
      </c>
      <c r="G1460" s="26" t="s">
        <v>143</v>
      </c>
      <c r="H1460" s="27">
        <v>39740928</v>
      </c>
      <c r="I1460" s="215">
        <v>19138620</v>
      </c>
      <c r="J1460" s="27"/>
      <c r="K1460" s="27">
        <f t="shared" si="52"/>
        <v>39740928</v>
      </c>
      <c r="L1460" s="199"/>
    </row>
    <row r="1461" spans="1:23" hidden="1" x14ac:dyDescent="0.35">
      <c r="A1461" s="23">
        <v>21010101</v>
      </c>
      <c r="B1461" s="437" t="s">
        <v>2891</v>
      </c>
      <c r="C1461" s="23">
        <v>70131</v>
      </c>
      <c r="D1461" s="24">
        <v>0</v>
      </c>
      <c r="E1461" s="25">
        <v>2101</v>
      </c>
      <c r="F1461" s="23">
        <v>10721300</v>
      </c>
      <c r="G1461" s="26" t="s">
        <v>143</v>
      </c>
      <c r="H1461" s="27">
        <v>112981647.84</v>
      </c>
      <c r="I1461" s="215">
        <v>60807512.859999999</v>
      </c>
      <c r="J1461" s="27"/>
      <c r="K1461" s="27">
        <f t="shared" si="52"/>
        <v>112981647.84</v>
      </c>
      <c r="L1461" s="199"/>
    </row>
    <row r="1462" spans="1:23" hidden="1" x14ac:dyDescent="0.35">
      <c r="A1462" s="284"/>
      <c r="B1462" s="437" t="s">
        <v>2891</v>
      </c>
      <c r="C1462" s="284"/>
      <c r="D1462" s="285"/>
      <c r="E1462" s="286"/>
      <c r="F1462" s="284"/>
      <c r="G1462" s="287" t="s">
        <v>2103</v>
      </c>
      <c r="H1462" s="290"/>
      <c r="I1462" s="512"/>
      <c r="J1462" s="290">
        <v>52000000</v>
      </c>
      <c r="K1462" s="550">
        <f t="shared" si="52"/>
        <v>52000000</v>
      </c>
      <c r="L1462" s="306"/>
      <c r="M1462" s="293"/>
      <c r="N1462" s="293"/>
      <c r="O1462" s="293"/>
      <c r="P1462" s="293"/>
      <c r="Q1462" s="293"/>
      <c r="R1462" s="293"/>
      <c r="S1462" s="293"/>
      <c r="T1462" s="293"/>
      <c r="U1462" s="293"/>
      <c r="V1462" s="293"/>
      <c r="W1462" s="293"/>
    </row>
    <row r="1463" spans="1:23" ht="51" x14ac:dyDescent="0.35">
      <c r="A1463" s="54">
        <v>22080102</v>
      </c>
      <c r="B1463" s="437" t="s">
        <v>2890</v>
      </c>
      <c r="C1463" s="54">
        <v>70131</v>
      </c>
      <c r="D1463" s="55">
        <v>0</v>
      </c>
      <c r="E1463" s="56">
        <v>2101</v>
      </c>
      <c r="F1463" s="54">
        <v>10721300</v>
      </c>
      <c r="G1463" s="86" t="s">
        <v>235</v>
      </c>
      <c r="H1463" s="89">
        <v>300000</v>
      </c>
      <c r="I1463" s="245">
        <v>84285000</v>
      </c>
      <c r="J1463" s="534">
        <v>400000000</v>
      </c>
      <c r="K1463" s="89">
        <f t="shared" si="52"/>
        <v>400300000</v>
      </c>
      <c r="L1463" s="204" t="s">
        <v>2550</v>
      </c>
    </row>
    <row r="1464" spans="1:23" ht="51" hidden="1" x14ac:dyDescent="0.35">
      <c r="A1464" s="23">
        <v>22070102</v>
      </c>
      <c r="B1464" s="437" t="s">
        <v>2890</v>
      </c>
      <c r="C1464" s="23">
        <v>70133</v>
      </c>
      <c r="D1464" s="24">
        <v>0</v>
      </c>
      <c r="E1464" s="25">
        <v>2101</v>
      </c>
      <c r="F1464" s="23">
        <v>10721300</v>
      </c>
      <c r="G1464" s="47" t="s">
        <v>231</v>
      </c>
      <c r="H1464" s="68">
        <v>242000000</v>
      </c>
      <c r="I1464" s="226">
        <v>22841996.199999999</v>
      </c>
      <c r="J1464" s="68"/>
      <c r="K1464" s="67">
        <f t="shared" si="52"/>
        <v>242000000</v>
      </c>
      <c r="L1464" s="199"/>
    </row>
    <row r="1465" spans="1:23" hidden="1" x14ac:dyDescent="0.35">
      <c r="A1465" s="23">
        <v>22040109</v>
      </c>
      <c r="B1465" s="437" t="s">
        <v>2890</v>
      </c>
      <c r="C1465" s="23">
        <v>70133</v>
      </c>
      <c r="D1465" s="24">
        <v>0</v>
      </c>
      <c r="E1465" s="25">
        <v>2101</v>
      </c>
      <c r="F1465" s="23">
        <v>10721300</v>
      </c>
      <c r="G1465" s="26" t="s">
        <v>178</v>
      </c>
      <c r="H1465" s="67">
        <v>950000000</v>
      </c>
      <c r="I1465" s="224">
        <v>298767105</v>
      </c>
      <c r="J1465" s="67">
        <v>350000000</v>
      </c>
      <c r="K1465" s="428">
        <f t="shared" si="52"/>
        <v>1300000000</v>
      </c>
      <c r="L1465" s="199"/>
    </row>
    <row r="1466" spans="1:23" hidden="1" x14ac:dyDescent="0.35">
      <c r="A1466" s="34">
        <v>22040109</v>
      </c>
      <c r="B1466" s="437" t="s">
        <v>2890</v>
      </c>
      <c r="C1466" s="34"/>
      <c r="D1466" s="35"/>
      <c r="E1466" s="36"/>
      <c r="F1466" s="34"/>
      <c r="G1466" s="37" t="s">
        <v>178</v>
      </c>
      <c r="H1466" s="38"/>
      <c r="I1466" s="218"/>
      <c r="J1466" s="44">
        <v>635350997.89283752</v>
      </c>
      <c r="K1466" s="38">
        <f t="shared" si="52"/>
        <v>635350997.89283752</v>
      </c>
      <c r="L1466" s="641"/>
    </row>
    <row r="1467" spans="1:23" hidden="1" x14ac:dyDescent="0.35">
      <c r="A1467" s="411">
        <v>22040101</v>
      </c>
      <c r="B1467" s="437" t="s">
        <v>2890</v>
      </c>
      <c r="C1467" s="413">
        <v>70133</v>
      </c>
      <c r="D1467" s="413" t="s">
        <v>192</v>
      </c>
      <c r="E1467" s="413" t="s">
        <v>193</v>
      </c>
      <c r="F1467" s="413" t="s">
        <v>194</v>
      </c>
      <c r="G1467" s="416" t="s">
        <v>202</v>
      </c>
      <c r="H1467" s="418"/>
      <c r="I1467" s="421"/>
      <c r="J1467" s="424"/>
      <c r="K1467" s="418">
        <v>0</v>
      </c>
      <c r="L1467" s="203"/>
    </row>
    <row r="1468" spans="1:23" hidden="1" x14ac:dyDescent="0.35">
      <c r="A1468" s="23">
        <v>22021042</v>
      </c>
      <c r="B1468" s="437" t="s">
        <v>2890</v>
      </c>
      <c r="C1468" s="23">
        <v>70133</v>
      </c>
      <c r="D1468" s="24">
        <v>0</v>
      </c>
      <c r="E1468" s="25">
        <v>2101</v>
      </c>
      <c r="F1468" s="23">
        <v>10721300</v>
      </c>
      <c r="G1468" s="26" t="s">
        <v>177</v>
      </c>
      <c r="H1468" s="67">
        <v>131980000</v>
      </c>
      <c r="I1468" s="224"/>
      <c r="J1468" s="67"/>
      <c r="K1468" s="428">
        <f>SUM(H1468,J1468)</f>
        <v>131980000</v>
      </c>
      <c r="L1468" s="199"/>
    </row>
    <row r="1469" spans="1:23" hidden="1" x14ac:dyDescent="0.35">
      <c r="A1469" s="411">
        <v>22021021</v>
      </c>
      <c r="B1469" s="437" t="s">
        <v>2890</v>
      </c>
      <c r="C1469" s="413">
        <v>70133</v>
      </c>
      <c r="D1469" s="413" t="s">
        <v>192</v>
      </c>
      <c r="E1469" s="413" t="s">
        <v>193</v>
      </c>
      <c r="F1469" s="413" t="s">
        <v>194</v>
      </c>
      <c r="G1469" s="416" t="s">
        <v>201</v>
      </c>
      <c r="H1469" s="418">
        <v>210000</v>
      </c>
      <c r="I1469" s="421">
        <v>1000000</v>
      </c>
      <c r="J1469" s="424">
        <v>1500000</v>
      </c>
      <c r="K1469" s="418">
        <f>H1469+J1469</f>
        <v>1710000</v>
      </c>
      <c r="L1469" s="430"/>
    </row>
    <row r="1470" spans="1:23" hidden="1" x14ac:dyDescent="0.35">
      <c r="A1470" s="23">
        <v>22021021</v>
      </c>
      <c r="B1470" s="437" t="s">
        <v>2890</v>
      </c>
      <c r="C1470" s="23">
        <v>70133</v>
      </c>
      <c r="D1470" s="24">
        <v>0</v>
      </c>
      <c r="E1470" s="25">
        <v>2101</v>
      </c>
      <c r="F1470" s="23">
        <v>10721300</v>
      </c>
      <c r="G1470" s="26" t="s">
        <v>201</v>
      </c>
      <c r="H1470" s="27">
        <v>210000</v>
      </c>
      <c r="I1470" s="215">
        <v>100000</v>
      </c>
      <c r="J1470" s="27"/>
      <c r="K1470" s="27">
        <f t="shared" ref="K1470:K1501" si="53">SUM(H1470,J1470)</f>
        <v>210000</v>
      </c>
      <c r="L1470" s="199"/>
    </row>
    <row r="1471" spans="1:23" hidden="1" x14ac:dyDescent="0.35">
      <c r="A1471" s="23">
        <v>22021021</v>
      </c>
      <c r="B1471" s="437" t="s">
        <v>2890</v>
      </c>
      <c r="C1471" s="23">
        <v>70133</v>
      </c>
      <c r="D1471" s="24">
        <v>0</v>
      </c>
      <c r="E1471" s="25">
        <v>2101</v>
      </c>
      <c r="F1471" s="23">
        <v>10721300</v>
      </c>
      <c r="G1471" s="26" t="s">
        <v>201</v>
      </c>
      <c r="H1471" s="27"/>
      <c r="I1471" s="215"/>
      <c r="J1471" s="41">
        <v>1200000</v>
      </c>
      <c r="K1471" s="27">
        <f t="shared" si="53"/>
        <v>1200000</v>
      </c>
      <c r="L1471" s="199"/>
    </row>
    <row r="1472" spans="1:23" hidden="1" x14ac:dyDescent="0.35">
      <c r="A1472" s="23">
        <v>22021021</v>
      </c>
      <c r="B1472" s="437" t="s">
        <v>2890</v>
      </c>
      <c r="C1472" s="23">
        <v>70131</v>
      </c>
      <c r="D1472" s="24">
        <v>0</v>
      </c>
      <c r="E1472" s="25">
        <v>2101</v>
      </c>
      <c r="F1472" s="23">
        <v>10721300</v>
      </c>
      <c r="G1472" s="26" t="s">
        <v>201</v>
      </c>
      <c r="H1472" s="27"/>
      <c r="I1472" s="215">
        <v>2000000</v>
      </c>
      <c r="J1472" s="41">
        <v>15000000</v>
      </c>
      <c r="K1472" s="27">
        <f t="shared" si="53"/>
        <v>15000000</v>
      </c>
      <c r="L1472" s="199"/>
    </row>
    <row r="1473" spans="1:12" hidden="1" x14ac:dyDescent="0.35">
      <c r="A1473" s="23">
        <v>22021021</v>
      </c>
      <c r="B1473" s="437" t="s">
        <v>2890</v>
      </c>
      <c r="C1473" s="23">
        <v>70131</v>
      </c>
      <c r="D1473" s="24">
        <v>0</v>
      </c>
      <c r="E1473" s="25">
        <v>2101</v>
      </c>
      <c r="F1473" s="23">
        <v>10721300</v>
      </c>
      <c r="G1473" s="26" t="s">
        <v>201</v>
      </c>
      <c r="H1473" s="67">
        <v>117600000</v>
      </c>
      <c r="I1473" s="224">
        <v>39000000</v>
      </c>
      <c r="J1473" s="67"/>
      <c r="K1473" s="67">
        <f t="shared" si="53"/>
        <v>117600000</v>
      </c>
      <c r="L1473" s="199"/>
    </row>
    <row r="1474" spans="1:12" hidden="1" x14ac:dyDescent="0.35">
      <c r="A1474" s="23">
        <v>22021020</v>
      </c>
      <c r="B1474" s="437" t="s">
        <v>2890</v>
      </c>
      <c r="C1474" s="23">
        <v>71033</v>
      </c>
      <c r="D1474" s="24">
        <v>0</v>
      </c>
      <c r="E1474" s="25">
        <v>1100</v>
      </c>
      <c r="F1474" s="23">
        <v>10721300</v>
      </c>
      <c r="G1474" s="26" t="s">
        <v>2769</v>
      </c>
      <c r="H1474" s="27">
        <v>0</v>
      </c>
      <c r="I1474" s="282"/>
      <c r="J1474" s="41"/>
      <c r="K1474" s="27">
        <f t="shared" si="53"/>
        <v>0</v>
      </c>
      <c r="L1474" s="199"/>
    </row>
    <row r="1475" spans="1:12" hidden="1" x14ac:dyDescent="0.35">
      <c r="A1475" s="34">
        <v>22021014</v>
      </c>
      <c r="B1475" s="437" t="s">
        <v>2890</v>
      </c>
      <c r="C1475" s="34">
        <v>70133</v>
      </c>
      <c r="D1475" s="35">
        <v>0</v>
      </c>
      <c r="E1475" s="36">
        <v>2101</v>
      </c>
      <c r="F1475" s="34">
        <v>10721300</v>
      </c>
      <c r="G1475" s="37" t="s">
        <v>206</v>
      </c>
      <c r="H1475" s="38"/>
      <c r="I1475" s="218">
        <v>57000</v>
      </c>
      <c r="J1475" s="44">
        <v>150000</v>
      </c>
      <c r="K1475" s="38">
        <f t="shared" si="53"/>
        <v>150000</v>
      </c>
      <c r="L1475" s="198"/>
    </row>
    <row r="1476" spans="1:12" hidden="1" x14ac:dyDescent="0.35">
      <c r="A1476" s="23">
        <v>22021009</v>
      </c>
      <c r="B1476" s="437" t="s">
        <v>2890</v>
      </c>
      <c r="C1476" s="23">
        <v>70133</v>
      </c>
      <c r="D1476" s="24">
        <v>0</v>
      </c>
      <c r="E1476" s="25">
        <v>2101</v>
      </c>
      <c r="F1476" s="23">
        <v>10721300</v>
      </c>
      <c r="G1476" s="26" t="s">
        <v>176</v>
      </c>
      <c r="H1476" s="67">
        <v>1848000</v>
      </c>
      <c r="I1476" s="224"/>
      <c r="J1476" s="68"/>
      <c r="K1476" s="428">
        <f t="shared" si="53"/>
        <v>1848000</v>
      </c>
      <c r="L1476" s="199"/>
    </row>
    <row r="1477" spans="1:12" hidden="1" x14ac:dyDescent="0.35">
      <c r="A1477" s="23">
        <v>22021009</v>
      </c>
      <c r="B1477" s="437" t="s">
        <v>2890</v>
      </c>
      <c r="C1477" s="23">
        <v>70131</v>
      </c>
      <c r="D1477" s="24">
        <v>0</v>
      </c>
      <c r="E1477" s="25">
        <v>2101</v>
      </c>
      <c r="F1477" s="23">
        <v>10721300</v>
      </c>
      <c r="G1477" s="26" t="s">
        <v>176</v>
      </c>
      <c r="H1477" s="27">
        <v>874368851.20000005</v>
      </c>
      <c r="I1477" s="215">
        <v>248500000</v>
      </c>
      <c r="J1477" s="27"/>
      <c r="K1477" s="27">
        <f t="shared" si="53"/>
        <v>874368851.20000005</v>
      </c>
      <c r="L1477" s="199"/>
    </row>
    <row r="1478" spans="1:12" hidden="1" x14ac:dyDescent="0.35">
      <c r="A1478" s="23">
        <v>22021009</v>
      </c>
      <c r="B1478" s="437" t="s">
        <v>2890</v>
      </c>
      <c r="C1478" s="23">
        <v>71033</v>
      </c>
      <c r="D1478" s="24">
        <v>0</v>
      </c>
      <c r="E1478" s="25">
        <v>1100</v>
      </c>
      <c r="F1478" s="23">
        <v>10721300</v>
      </c>
      <c r="G1478" s="26" t="s">
        <v>2768</v>
      </c>
      <c r="H1478" s="27">
        <v>0</v>
      </c>
      <c r="I1478" s="282"/>
      <c r="J1478" s="41"/>
      <c r="K1478" s="27">
        <f t="shared" si="53"/>
        <v>0</v>
      </c>
      <c r="L1478" s="199"/>
    </row>
    <row r="1479" spans="1:12" hidden="1" x14ac:dyDescent="0.35">
      <c r="A1479" s="23">
        <v>22021008</v>
      </c>
      <c r="B1479" s="437" t="s">
        <v>2890</v>
      </c>
      <c r="C1479" s="23">
        <v>70131</v>
      </c>
      <c r="D1479" s="24">
        <v>0</v>
      </c>
      <c r="E1479" s="25">
        <v>2101</v>
      </c>
      <c r="F1479" s="23">
        <v>10721300</v>
      </c>
      <c r="G1479" s="26" t="s">
        <v>191</v>
      </c>
      <c r="H1479" s="27">
        <v>240000</v>
      </c>
      <c r="I1479" s="215"/>
      <c r="J1479" s="41"/>
      <c r="K1479" s="27">
        <f t="shared" si="53"/>
        <v>240000</v>
      </c>
      <c r="L1479" s="199"/>
    </row>
    <row r="1480" spans="1:12" hidden="1" x14ac:dyDescent="0.35">
      <c r="A1480" s="23">
        <v>22021008</v>
      </c>
      <c r="B1480" s="437" t="s">
        <v>2890</v>
      </c>
      <c r="C1480" s="23">
        <v>70133</v>
      </c>
      <c r="D1480" s="24">
        <v>0</v>
      </c>
      <c r="E1480" s="25">
        <v>2101</v>
      </c>
      <c r="F1480" s="23">
        <v>10721300</v>
      </c>
      <c r="G1480" s="26" t="s">
        <v>191</v>
      </c>
      <c r="H1480" s="27"/>
      <c r="I1480" s="215"/>
      <c r="J1480" s="41">
        <v>10000000</v>
      </c>
      <c r="K1480" s="27">
        <f t="shared" si="53"/>
        <v>10000000</v>
      </c>
      <c r="L1480" s="199"/>
    </row>
    <row r="1481" spans="1:12" hidden="1" x14ac:dyDescent="0.35">
      <c r="A1481" s="23">
        <v>22021008</v>
      </c>
      <c r="B1481" s="437" t="s">
        <v>2890</v>
      </c>
      <c r="C1481" s="23">
        <v>70133</v>
      </c>
      <c r="D1481" s="24">
        <v>0</v>
      </c>
      <c r="E1481" s="25">
        <v>2101</v>
      </c>
      <c r="F1481" s="23">
        <v>10721300</v>
      </c>
      <c r="G1481" s="26" t="s">
        <v>191</v>
      </c>
      <c r="H1481" s="27">
        <v>273287.7</v>
      </c>
      <c r="I1481" s="215">
        <v>505000</v>
      </c>
      <c r="J1481" s="27">
        <v>500000</v>
      </c>
      <c r="K1481" s="27">
        <f t="shared" si="53"/>
        <v>773287.7</v>
      </c>
      <c r="L1481" s="199"/>
    </row>
    <row r="1482" spans="1:12" hidden="1" x14ac:dyDescent="0.35">
      <c r="A1482" s="23">
        <v>22021008</v>
      </c>
      <c r="B1482" s="437" t="s">
        <v>2890</v>
      </c>
      <c r="C1482" s="23">
        <v>71033</v>
      </c>
      <c r="D1482" s="24">
        <v>0</v>
      </c>
      <c r="E1482" s="25">
        <v>1100</v>
      </c>
      <c r="F1482" s="23">
        <v>10721300</v>
      </c>
      <c r="G1482" s="26" t="s">
        <v>191</v>
      </c>
      <c r="H1482" s="27">
        <v>189069.3</v>
      </c>
      <c r="I1482" s="282"/>
      <c r="J1482" s="27"/>
      <c r="K1482" s="27">
        <f t="shared" si="53"/>
        <v>189069.3</v>
      </c>
      <c r="L1482" s="199"/>
    </row>
    <row r="1483" spans="1:12" hidden="1" x14ac:dyDescent="0.35">
      <c r="A1483" s="23">
        <v>22021008</v>
      </c>
      <c r="B1483" s="437" t="s">
        <v>2890</v>
      </c>
      <c r="C1483" s="23">
        <v>70131</v>
      </c>
      <c r="D1483" s="24">
        <v>0</v>
      </c>
      <c r="E1483" s="25">
        <v>2101</v>
      </c>
      <c r="F1483" s="23">
        <v>10721300</v>
      </c>
      <c r="G1483" s="26" t="s">
        <v>191</v>
      </c>
      <c r="H1483" s="41">
        <v>101640</v>
      </c>
      <c r="I1483" s="220"/>
      <c r="J1483" s="41"/>
      <c r="K1483" s="27">
        <f t="shared" si="53"/>
        <v>101640</v>
      </c>
      <c r="L1483" s="432"/>
    </row>
    <row r="1484" spans="1:12" hidden="1" x14ac:dyDescent="0.35">
      <c r="A1484" s="23">
        <v>22021007</v>
      </c>
      <c r="B1484" s="437" t="s">
        <v>2890</v>
      </c>
      <c r="C1484" s="23">
        <v>70133</v>
      </c>
      <c r="D1484" s="24">
        <v>0</v>
      </c>
      <c r="E1484" s="25">
        <v>2101</v>
      </c>
      <c r="F1484" s="23">
        <v>10721300</v>
      </c>
      <c r="G1484" s="26" t="s">
        <v>175</v>
      </c>
      <c r="H1484" s="67">
        <v>250000000</v>
      </c>
      <c r="I1484" s="224">
        <v>119993025</v>
      </c>
      <c r="J1484" s="67"/>
      <c r="K1484" s="428">
        <f t="shared" si="53"/>
        <v>250000000</v>
      </c>
      <c r="L1484" s="199"/>
    </row>
    <row r="1485" spans="1:12" hidden="1" x14ac:dyDescent="0.35">
      <c r="A1485" s="34">
        <v>22021007</v>
      </c>
      <c r="B1485" s="437" t="s">
        <v>2890</v>
      </c>
      <c r="C1485" s="34">
        <v>70131</v>
      </c>
      <c r="D1485" s="35">
        <v>0</v>
      </c>
      <c r="E1485" s="36">
        <v>2101</v>
      </c>
      <c r="F1485" s="34">
        <v>10721300</v>
      </c>
      <c r="G1485" s="37" t="s">
        <v>175</v>
      </c>
      <c r="H1485" s="38">
        <v>24000000</v>
      </c>
      <c r="I1485" s="218">
        <v>9810000</v>
      </c>
      <c r="J1485" s="38">
        <v>6000000</v>
      </c>
      <c r="K1485" s="38">
        <f t="shared" si="53"/>
        <v>30000000</v>
      </c>
      <c r="L1485" s="198"/>
    </row>
    <row r="1486" spans="1:12" hidden="1" x14ac:dyDescent="0.35">
      <c r="A1486" s="23">
        <v>22021007</v>
      </c>
      <c r="B1486" s="437" t="s">
        <v>2890</v>
      </c>
      <c r="C1486" s="23">
        <v>70133</v>
      </c>
      <c r="D1486" s="24">
        <v>0</v>
      </c>
      <c r="E1486" s="25">
        <v>2101</v>
      </c>
      <c r="F1486" s="23">
        <v>10721300</v>
      </c>
      <c r="G1486" s="26" t="s">
        <v>175</v>
      </c>
      <c r="H1486" s="27">
        <v>1827000</v>
      </c>
      <c r="I1486" s="215">
        <v>330000</v>
      </c>
      <c r="J1486" s="27"/>
      <c r="K1486" s="27">
        <f t="shared" si="53"/>
        <v>1827000</v>
      </c>
      <c r="L1486" s="199"/>
    </row>
    <row r="1487" spans="1:12" hidden="1" x14ac:dyDescent="0.35">
      <c r="A1487" s="23">
        <v>22021007</v>
      </c>
      <c r="B1487" s="437" t="s">
        <v>2890</v>
      </c>
      <c r="C1487" s="23">
        <v>70133</v>
      </c>
      <c r="D1487" s="24">
        <v>0</v>
      </c>
      <c r="E1487" s="25">
        <v>2101</v>
      </c>
      <c r="F1487" s="23">
        <v>10721300</v>
      </c>
      <c r="G1487" s="26" t="s">
        <v>175</v>
      </c>
      <c r="H1487" s="27">
        <v>850500</v>
      </c>
      <c r="I1487" s="215">
        <v>353900</v>
      </c>
      <c r="J1487" s="27">
        <v>9149500</v>
      </c>
      <c r="K1487" s="39">
        <f t="shared" si="53"/>
        <v>10000000</v>
      </c>
      <c r="L1487" s="200"/>
    </row>
    <row r="1488" spans="1:12" hidden="1" x14ac:dyDescent="0.35">
      <c r="A1488" s="23">
        <v>22021007</v>
      </c>
      <c r="B1488" s="437" t="s">
        <v>2890</v>
      </c>
      <c r="C1488" s="23">
        <v>70133</v>
      </c>
      <c r="D1488" s="24">
        <v>0</v>
      </c>
      <c r="E1488" s="25">
        <v>2101</v>
      </c>
      <c r="F1488" s="23">
        <v>10721300</v>
      </c>
      <c r="G1488" s="26" t="s">
        <v>175</v>
      </c>
      <c r="H1488" s="27">
        <v>1621200</v>
      </c>
      <c r="I1488" s="215">
        <v>635850</v>
      </c>
      <c r="J1488" s="27"/>
      <c r="K1488" s="27">
        <f t="shared" si="53"/>
        <v>1621200</v>
      </c>
      <c r="L1488" s="199"/>
    </row>
    <row r="1489" spans="1:12" hidden="1" x14ac:dyDescent="0.35">
      <c r="A1489" s="23">
        <v>22021007</v>
      </c>
      <c r="B1489" s="437" t="s">
        <v>2890</v>
      </c>
      <c r="C1489" s="23">
        <v>70131</v>
      </c>
      <c r="D1489" s="24">
        <v>0</v>
      </c>
      <c r="E1489" s="25">
        <v>2101</v>
      </c>
      <c r="F1489" s="23">
        <v>10721300</v>
      </c>
      <c r="G1489" s="26" t="s">
        <v>175</v>
      </c>
      <c r="H1489" s="27">
        <v>54600</v>
      </c>
      <c r="I1489" s="215">
        <v>20000</v>
      </c>
      <c r="J1489" s="27">
        <v>200000</v>
      </c>
      <c r="K1489" s="27">
        <f t="shared" si="53"/>
        <v>254600</v>
      </c>
      <c r="L1489" s="199"/>
    </row>
    <row r="1490" spans="1:12" hidden="1" x14ac:dyDescent="0.35">
      <c r="A1490" s="23">
        <v>22021007</v>
      </c>
      <c r="B1490" s="437" t="s">
        <v>2890</v>
      </c>
      <c r="C1490" s="23">
        <v>70133</v>
      </c>
      <c r="D1490" s="24">
        <v>0</v>
      </c>
      <c r="E1490" s="25">
        <v>2101</v>
      </c>
      <c r="F1490" s="23">
        <v>10721300</v>
      </c>
      <c r="G1490" s="26" t="s">
        <v>175</v>
      </c>
      <c r="H1490" s="27">
        <v>179760</v>
      </c>
      <c r="I1490" s="215">
        <v>316000</v>
      </c>
      <c r="J1490" s="27">
        <v>320250</v>
      </c>
      <c r="K1490" s="27">
        <f t="shared" si="53"/>
        <v>500010</v>
      </c>
      <c r="L1490" s="199"/>
    </row>
    <row r="1491" spans="1:12" hidden="1" x14ac:dyDescent="0.35">
      <c r="A1491" s="23">
        <v>22021007</v>
      </c>
      <c r="B1491" s="437" t="s">
        <v>2890</v>
      </c>
      <c r="C1491" s="23">
        <v>70131</v>
      </c>
      <c r="D1491" s="24">
        <v>0</v>
      </c>
      <c r="E1491" s="25">
        <v>2101</v>
      </c>
      <c r="F1491" s="23">
        <v>10721300</v>
      </c>
      <c r="G1491" s="26" t="s">
        <v>175</v>
      </c>
      <c r="H1491" s="27"/>
      <c r="I1491" s="215">
        <v>14000</v>
      </c>
      <c r="J1491" s="27">
        <v>100000</v>
      </c>
      <c r="K1491" s="27">
        <f t="shared" si="53"/>
        <v>100000</v>
      </c>
      <c r="L1491" s="199"/>
    </row>
    <row r="1492" spans="1:12" hidden="1" x14ac:dyDescent="0.35">
      <c r="A1492" s="23">
        <v>22021007</v>
      </c>
      <c r="B1492" s="437" t="s">
        <v>2890</v>
      </c>
      <c r="C1492" s="23">
        <v>70131</v>
      </c>
      <c r="D1492" s="24">
        <v>0</v>
      </c>
      <c r="E1492" s="25">
        <v>2101</v>
      </c>
      <c r="F1492" s="23">
        <v>10721300</v>
      </c>
      <c r="G1492" s="26" t="s">
        <v>175</v>
      </c>
      <c r="H1492" s="27">
        <v>273000</v>
      </c>
      <c r="I1492" s="215">
        <v>50000</v>
      </c>
      <c r="J1492" s="27">
        <v>227000</v>
      </c>
      <c r="K1492" s="27">
        <f t="shared" si="53"/>
        <v>500000</v>
      </c>
      <c r="L1492" s="199"/>
    </row>
    <row r="1493" spans="1:12" hidden="1" x14ac:dyDescent="0.35">
      <c r="A1493" s="23">
        <v>22021007</v>
      </c>
      <c r="B1493" s="437" t="s">
        <v>2890</v>
      </c>
      <c r="C1493" s="23">
        <v>70131</v>
      </c>
      <c r="D1493" s="24">
        <v>0</v>
      </c>
      <c r="E1493" s="25">
        <v>2101</v>
      </c>
      <c r="F1493" s="23">
        <v>10721300</v>
      </c>
      <c r="G1493" s="26" t="s">
        <v>175</v>
      </c>
      <c r="H1493" s="67">
        <v>1260000</v>
      </c>
      <c r="I1493" s="224">
        <v>166050</v>
      </c>
      <c r="J1493" s="67"/>
      <c r="K1493" s="67">
        <f t="shared" si="53"/>
        <v>1260000</v>
      </c>
      <c r="L1493" s="199"/>
    </row>
    <row r="1494" spans="1:12" hidden="1" x14ac:dyDescent="0.35">
      <c r="A1494" s="23">
        <v>22021007</v>
      </c>
      <c r="B1494" s="437" t="s">
        <v>2890</v>
      </c>
      <c r="C1494" s="23">
        <v>70133</v>
      </c>
      <c r="D1494" s="24">
        <v>0</v>
      </c>
      <c r="E1494" s="25">
        <v>2101</v>
      </c>
      <c r="F1494" s="23">
        <v>10721300</v>
      </c>
      <c r="G1494" s="26" t="s">
        <v>175</v>
      </c>
      <c r="H1494" s="67">
        <v>779230</v>
      </c>
      <c r="I1494" s="224">
        <v>400000</v>
      </c>
      <c r="J1494" s="67"/>
      <c r="K1494" s="67">
        <f t="shared" si="53"/>
        <v>779230</v>
      </c>
      <c r="L1494" s="199"/>
    </row>
    <row r="1495" spans="1:12" ht="51" hidden="1" x14ac:dyDescent="0.35">
      <c r="A1495" s="23">
        <v>22021007</v>
      </c>
      <c r="B1495" s="437" t="s">
        <v>2890</v>
      </c>
      <c r="C1495" s="23">
        <v>70131</v>
      </c>
      <c r="D1495" s="24">
        <v>0</v>
      </c>
      <c r="E1495" s="25">
        <v>2101</v>
      </c>
      <c r="F1495" s="23">
        <v>10721300</v>
      </c>
      <c r="G1495" s="26" t="s">
        <v>232</v>
      </c>
      <c r="H1495" s="67">
        <v>56892591</v>
      </c>
      <c r="I1495" s="224"/>
      <c r="J1495" s="67"/>
      <c r="K1495" s="67">
        <f t="shared" si="53"/>
        <v>56892591</v>
      </c>
      <c r="L1495" s="199"/>
    </row>
    <row r="1496" spans="1:12" hidden="1" x14ac:dyDescent="0.35">
      <c r="A1496" s="34">
        <v>22021007</v>
      </c>
      <c r="B1496" s="437" t="s">
        <v>2890</v>
      </c>
      <c r="C1496" s="34">
        <v>70133</v>
      </c>
      <c r="D1496" s="35">
        <v>0</v>
      </c>
      <c r="E1496" s="36">
        <v>2101</v>
      </c>
      <c r="F1496" s="34">
        <v>10721300</v>
      </c>
      <c r="G1496" s="37" t="s">
        <v>175</v>
      </c>
      <c r="H1496" s="38">
        <v>300300</v>
      </c>
      <c r="I1496" s="218"/>
      <c r="J1496" s="38"/>
      <c r="K1496" s="38">
        <f t="shared" si="53"/>
        <v>300300</v>
      </c>
      <c r="L1496" s="198"/>
    </row>
    <row r="1497" spans="1:12" hidden="1" x14ac:dyDescent="0.35">
      <c r="A1497" s="23">
        <v>22021007</v>
      </c>
      <c r="B1497" s="437" t="s">
        <v>2890</v>
      </c>
      <c r="C1497" s="23">
        <v>70133</v>
      </c>
      <c r="D1497" s="24">
        <v>0</v>
      </c>
      <c r="E1497" s="25">
        <v>2101</v>
      </c>
      <c r="F1497" s="23">
        <v>10721300</v>
      </c>
      <c r="G1497" s="26" t="s">
        <v>175</v>
      </c>
      <c r="H1497" s="27">
        <v>5917800</v>
      </c>
      <c r="I1497" s="215">
        <v>730800</v>
      </c>
      <c r="J1497" s="27"/>
      <c r="K1497" s="39">
        <f t="shared" si="53"/>
        <v>5917800</v>
      </c>
      <c r="L1497" s="199"/>
    </row>
    <row r="1498" spans="1:12" hidden="1" x14ac:dyDescent="0.35">
      <c r="A1498" s="23">
        <v>22021007</v>
      </c>
      <c r="B1498" s="437" t="s">
        <v>2890</v>
      </c>
      <c r="C1498" s="23">
        <v>71033</v>
      </c>
      <c r="D1498" s="24">
        <v>0</v>
      </c>
      <c r="E1498" s="25">
        <v>1100</v>
      </c>
      <c r="F1498" s="23">
        <v>10721300</v>
      </c>
      <c r="G1498" s="26" t="s">
        <v>175</v>
      </c>
      <c r="H1498" s="27">
        <v>13387500</v>
      </c>
      <c r="I1498" s="282">
        <v>145000</v>
      </c>
      <c r="J1498" s="27">
        <v>-5000000</v>
      </c>
      <c r="K1498" s="27">
        <f t="shared" si="53"/>
        <v>8387500</v>
      </c>
      <c r="L1498" s="199"/>
    </row>
    <row r="1499" spans="1:12" hidden="1" x14ac:dyDescent="0.35">
      <c r="A1499" s="23">
        <v>22021007</v>
      </c>
      <c r="B1499" s="437" t="s">
        <v>2890</v>
      </c>
      <c r="C1499" s="23">
        <v>70131</v>
      </c>
      <c r="D1499" s="24">
        <v>0</v>
      </c>
      <c r="E1499" s="25">
        <v>2101</v>
      </c>
      <c r="F1499" s="23">
        <v>10721300</v>
      </c>
      <c r="G1499" s="26" t="s">
        <v>175</v>
      </c>
      <c r="H1499" s="27">
        <v>630000</v>
      </c>
      <c r="I1499" s="215">
        <v>77000</v>
      </c>
      <c r="J1499" s="27">
        <v>250000</v>
      </c>
      <c r="K1499" s="27">
        <f t="shared" si="53"/>
        <v>880000</v>
      </c>
      <c r="L1499" s="200"/>
    </row>
    <row r="1500" spans="1:12" hidden="1" x14ac:dyDescent="0.35">
      <c r="A1500" s="23">
        <v>22021007</v>
      </c>
      <c r="B1500" s="437" t="s">
        <v>2890</v>
      </c>
      <c r="C1500" s="23">
        <v>70131</v>
      </c>
      <c r="D1500" s="24">
        <v>0</v>
      </c>
      <c r="E1500" s="25">
        <v>2101</v>
      </c>
      <c r="F1500" s="23">
        <v>10721300</v>
      </c>
      <c r="G1500" s="26" t="s">
        <v>175</v>
      </c>
      <c r="H1500" s="27">
        <v>1123500</v>
      </c>
      <c r="I1500" s="215">
        <v>722300</v>
      </c>
      <c r="J1500" s="27"/>
      <c r="K1500" s="27">
        <f t="shared" si="53"/>
        <v>1123500</v>
      </c>
      <c r="L1500" s="432"/>
    </row>
    <row r="1501" spans="1:12" hidden="1" x14ac:dyDescent="0.35">
      <c r="A1501" s="23">
        <v>22021006</v>
      </c>
      <c r="B1501" s="437" t="s">
        <v>2890</v>
      </c>
      <c r="C1501" s="23">
        <v>70131</v>
      </c>
      <c r="D1501" s="24">
        <v>0</v>
      </c>
      <c r="E1501" s="25">
        <v>2101</v>
      </c>
      <c r="F1501" s="23">
        <v>10721300</v>
      </c>
      <c r="G1501" s="26" t="s">
        <v>190</v>
      </c>
      <c r="H1501" s="27">
        <v>240000</v>
      </c>
      <c r="I1501" s="215"/>
      <c r="J1501" s="27"/>
      <c r="K1501" s="27">
        <f t="shared" si="53"/>
        <v>240000</v>
      </c>
      <c r="L1501" s="199"/>
    </row>
    <row r="1502" spans="1:12" hidden="1" x14ac:dyDescent="0.35">
      <c r="A1502" s="411">
        <v>22021006</v>
      </c>
      <c r="B1502" s="437" t="s">
        <v>2890</v>
      </c>
      <c r="C1502" s="413">
        <v>70133</v>
      </c>
      <c r="D1502" s="413" t="s">
        <v>192</v>
      </c>
      <c r="E1502" s="413" t="s">
        <v>193</v>
      </c>
      <c r="F1502" s="413" t="s">
        <v>194</v>
      </c>
      <c r="G1502" s="416" t="s">
        <v>190</v>
      </c>
      <c r="H1502" s="418"/>
      <c r="I1502" s="421"/>
      <c r="J1502" s="424">
        <v>56500</v>
      </c>
      <c r="K1502" s="418">
        <f>H1502+J1502</f>
        <v>56500</v>
      </c>
      <c r="L1502" s="434"/>
    </row>
    <row r="1503" spans="1:12" hidden="1" x14ac:dyDescent="0.35">
      <c r="A1503" s="23">
        <v>22021006</v>
      </c>
      <c r="B1503" s="437" t="s">
        <v>2890</v>
      </c>
      <c r="C1503" s="23">
        <v>70133</v>
      </c>
      <c r="D1503" s="24">
        <v>0</v>
      </c>
      <c r="E1503" s="25">
        <v>2101</v>
      </c>
      <c r="F1503" s="23">
        <v>10721300</v>
      </c>
      <c r="G1503" s="26" t="s">
        <v>190</v>
      </c>
      <c r="H1503" s="27">
        <v>67630.5</v>
      </c>
      <c r="I1503" s="215">
        <v>3000</v>
      </c>
      <c r="J1503" s="27"/>
      <c r="K1503" s="27">
        <f t="shared" ref="K1503:K1514" si="54">SUM(H1503,J1503)</f>
        <v>67630.5</v>
      </c>
      <c r="L1503" s="199"/>
    </row>
    <row r="1504" spans="1:12" hidden="1" x14ac:dyDescent="0.35">
      <c r="A1504" s="23">
        <v>22021006</v>
      </c>
      <c r="B1504" s="437" t="s">
        <v>2890</v>
      </c>
      <c r="C1504" s="23">
        <v>70133</v>
      </c>
      <c r="D1504" s="24">
        <v>0</v>
      </c>
      <c r="E1504" s="25">
        <v>2101</v>
      </c>
      <c r="F1504" s="23">
        <v>10721300</v>
      </c>
      <c r="G1504" s="26" t="s">
        <v>190</v>
      </c>
      <c r="H1504" s="27">
        <v>4410</v>
      </c>
      <c r="I1504" s="215"/>
      <c r="J1504" s="27"/>
      <c r="K1504" s="39">
        <f t="shared" si="54"/>
        <v>4410</v>
      </c>
      <c r="L1504" s="199"/>
    </row>
    <row r="1505" spans="1:12" hidden="1" x14ac:dyDescent="0.35">
      <c r="A1505" s="23">
        <v>22021006</v>
      </c>
      <c r="B1505" s="437" t="s">
        <v>2890</v>
      </c>
      <c r="C1505" s="23">
        <v>70133</v>
      </c>
      <c r="D1505" s="24">
        <v>0</v>
      </c>
      <c r="E1505" s="25">
        <v>2101</v>
      </c>
      <c r="F1505" s="23">
        <v>10721300</v>
      </c>
      <c r="G1505" s="26" t="s">
        <v>190</v>
      </c>
      <c r="H1505" s="27">
        <v>33600</v>
      </c>
      <c r="I1505" s="215">
        <v>0</v>
      </c>
      <c r="J1505" s="27"/>
      <c r="K1505" s="27">
        <f t="shared" si="54"/>
        <v>33600</v>
      </c>
      <c r="L1505" s="199"/>
    </row>
    <row r="1506" spans="1:12" hidden="1" x14ac:dyDescent="0.35">
      <c r="A1506" s="23">
        <v>22021006</v>
      </c>
      <c r="B1506" s="437" t="s">
        <v>2890</v>
      </c>
      <c r="C1506" s="23">
        <v>70133</v>
      </c>
      <c r="D1506" s="24">
        <v>0</v>
      </c>
      <c r="E1506" s="25">
        <v>2101</v>
      </c>
      <c r="F1506" s="23">
        <v>10721300</v>
      </c>
      <c r="G1506" s="26" t="s">
        <v>190</v>
      </c>
      <c r="H1506" s="27">
        <v>31500</v>
      </c>
      <c r="I1506" s="215">
        <v>7500</v>
      </c>
      <c r="J1506" s="27"/>
      <c r="K1506" s="27">
        <f t="shared" si="54"/>
        <v>31500</v>
      </c>
      <c r="L1506" s="199"/>
    </row>
    <row r="1507" spans="1:12" hidden="1" x14ac:dyDescent="0.35">
      <c r="A1507" s="23">
        <v>22021006</v>
      </c>
      <c r="B1507" s="437" t="s">
        <v>2890</v>
      </c>
      <c r="C1507" s="23">
        <v>70131</v>
      </c>
      <c r="D1507" s="24">
        <v>0</v>
      </c>
      <c r="E1507" s="25">
        <v>2101</v>
      </c>
      <c r="F1507" s="23">
        <v>10721300</v>
      </c>
      <c r="G1507" s="26" t="s">
        <v>190</v>
      </c>
      <c r="H1507" s="27">
        <v>21000</v>
      </c>
      <c r="I1507" s="215"/>
      <c r="J1507" s="27"/>
      <c r="K1507" s="27">
        <f t="shared" si="54"/>
        <v>21000</v>
      </c>
      <c r="L1507" s="199"/>
    </row>
    <row r="1508" spans="1:12" hidden="1" x14ac:dyDescent="0.35">
      <c r="A1508" s="23">
        <v>22021006</v>
      </c>
      <c r="B1508" s="437" t="s">
        <v>2890</v>
      </c>
      <c r="C1508" s="23">
        <v>70133</v>
      </c>
      <c r="D1508" s="24">
        <v>0</v>
      </c>
      <c r="E1508" s="25">
        <v>2101</v>
      </c>
      <c r="F1508" s="23">
        <v>10721300</v>
      </c>
      <c r="G1508" s="26" t="s">
        <v>190</v>
      </c>
      <c r="H1508" s="67">
        <v>42000</v>
      </c>
      <c r="I1508" s="224">
        <v>20000</v>
      </c>
      <c r="J1508" s="67"/>
      <c r="K1508" s="67">
        <f t="shared" si="54"/>
        <v>42000</v>
      </c>
      <c r="L1508" s="199"/>
    </row>
    <row r="1509" spans="1:12" hidden="1" x14ac:dyDescent="0.35">
      <c r="A1509" s="34">
        <v>22021006</v>
      </c>
      <c r="B1509" s="437" t="s">
        <v>2890</v>
      </c>
      <c r="C1509" s="34">
        <v>70131</v>
      </c>
      <c r="D1509" s="35">
        <v>0</v>
      </c>
      <c r="E1509" s="36">
        <v>2101</v>
      </c>
      <c r="F1509" s="34">
        <v>10721300</v>
      </c>
      <c r="G1509" s="37" t="s">
        <v>190</v>
      </c>
      <c r="H1509" s="70">
        <v>21000</v>
      </c>
      <c r="I1509" s="223"/>
      <c r="J1509" s="70"/>
      <c r="K1509" s="70">
        <f t="shared" si="54"/>
        <v>21000</v>
      </c>
      <c r="L1509" s="198"/>
    </row>
    <row r="1510" spans="1:12" hidden="1" x14ac:dyDescent="0.35">
      <c r="A1510" s="23">
        <v>22021006</v>
      </c>
      <c r="B1510" s="437" t="s">
        <v>2890</v>
      </c>
      <c r="C1510" s="23">
        <v>71033</v>
      </c>
      <c r="D1510" s="24">
        <v>0</v>
      </c>
      <c r="E1510" s="25">
        <v>1100</v>
      </c>
      <c r="F1510" s="23">
        <v>10721300</v>
      </c>
      <c r="G1510" s="26" t="s">
        <v>190</v>
      </c>
      <c r="H1510" s="27">
        <v>268186.8</v>
      </c>
      <c r="I1510" s="282"/>
      <c r="J1510" s="27"/>
      <c r="K1510" s="27">
        <f t="shared" si="54"/>
        <v>268186.8</v>
      </c>
      <c r="L1510" s="199"/>
    </row>
    <row r="1511" spans="1:12" hidden="1" x14ac:dyDescent="0.35">
      <c r="A1511" s="23">
        <v>22021006</v>
      </c>
      <c r="B1511" s="437" t="s">
        <v>2890</v>
      </c>
      <c r="C1511" s="23">
        <v>70131</v>
      </c>
      <c r="D1511" s="24">
        <v>0</v>
      </c>
      <c r="E1511" s="25">
        <v>2101</v>
      </c>
      <c r="F1511" s="23">
        <v>10721300</v>
      </c>
      <c r="G1511" s="26" t="s">
        <v>190</v>
      </c>
      <c r="H1511" s="27">
        <v>42000</v>
      </c>
      <c r="I1511" s="215">
        <v>0</v>
      </c>
      <c r="J1511" s="27">
        <v>50000</v>
      </c>
      <c r="K1511" s="27">
        <f t="shared" si="54"/>
        <v>92000</v>
      </c>
      <c r="L1511" s="200"/>
    </row>
    <row r="1512" spans="1:12" hidden="1" x14ac:dyDescent="0.35">
      <c r="A1512" s="23">
        <v>22021006</v>
      </c>
      <c r="B1512" s="437" t="s">
        <v>2890</v>
      </c>
      <c r="C1512" s="23">
        <v>70131</v>
      </c>
      <c r="D1512" s="24">
        <v>0</v>
      </c>
      <c r="E1512" s="25">
        <v>2101</v>
      </c>
      <c r="F1512" s="23">
        <v>10721300</v>
      </c>
      <c r="G1512" s="26" t="s">
        <v>190</v>
      </c>
      <c r="H1512" s="27">
        <v>4200</v>
      </c>
      <c r="I1512" s="215"/>
      <c r="J1512" s="27"/>
      <c r="K1512" s="27">
        <f t="shared" si="54"/>
        <v>4200</v>
      </c>
      <c r="L1512" s="432"/>
    </row>
    <row r="1513" spans="1:12" hidden="1" x14ac:dyDescent="0.35">
      <c r="A1513" s="23">
        <v>22021004</v>
      </c>
      <c r="B1513" s="437" t="s">
        <v>2890</v>
      </c>
      <c r="C1513" s="23">
        <v>70133</v>
      </c>
      <c r="D1513" s="24">
        <v>0</v>
      </c>
      <c r="E1513" s="25">
        <v>2101</v>
      </c>
      <c r="F1513" s="23">
        <v>10721300</v>
      </c>
      <c r="G1513" s="26" t="s">
        <v>174</v>
      </c>
      <c r="H1513" s="67">
        <v>3200000</v>
      </c>
      <c r="I1513" s="224">
        <v>1460905</v>
      </c>
      <c r="J1513" s="67"/>
      <c r="K1513" s="428">
        <f t="shared" si="54"/>
        <v>3200000</v>
      </c>
      <c r="L1513" s="199"/>
    </row>
    <row r="1514" spans="1:12" hidden="1" x14ac:dyDescent="0.35">
      <c r="A1514" s="23">
        <v>22021004</v>
      </c>
      <c r="B1514" s="437" t="s">
        <v>2890</v>
      </c>
      <c r="C1514" s="23">
        <v>70131</v>
      </c>
      <c r="D1514" s="24">
        <v>0</v>
      </c>
      <c r="E1514" s="25">
        <v>2101</v>
      </c>
      <c r="F1514" s="23">
        <v>10721300</v>
      </c>
      <c r="G1514" s="26" t="s">
        <v>174</v>
      </c>
      <c r="H1514" s="27">
        <v>12000000</v>
      </c>
      <c r="I1514" s="215">
        <v>1256000</v>
      </c>
      <c r="J1514" s="27"/>
      <c r="K1514" s="27">
        <f t="shared" si="54"/>
        <v>12000000</v>
      </c>
      <c r="L1514" s="199"/>
    </row>
    <row r="1515" spans="1:12" hidden="1" x14ac:dyDescent="0.35">
      <c r="A1515" s="411">
        <v>22021004</v>
      </c>
      <c r="B1515" s="437" t="s">
        <v>2890</v>
      </c>
      <c r="C1515" s="413">
        <v>70133</v>
      </c>
      <c r="D1515" s="413" t="s">
        <v>192</v>
      </c>
      <c r="E1515" s="413" t="s">
        <v>193</v>
      </c>
      <c r="F1515" s="413" t="s">
        <v>194</v>
      </c>
      <c r="G1515" s="416" t="s">
        <v>174</v>
      </c>
      <c r="H1515" s="418"/>
      <c r="I1515" s="421"/>
      <c r="J1515" s="424">
        <v>406560</v>
      </c>
      <c r="K1515" s="418">
        <f>H1515+J1515</f>
        <v>406560</v>
      </c>
      <c r="L1515" s="430"/>
    </row>
    <row r="1516" spans="1:12" hidden="1" x14ac:dyDescent="0.35">
      <c r="A1516" s="23">
        <v>22021004</v>
      </c>
      <c r="B1516" s="437" t="s">
        <v>2890</v>
      </c>
      <c r="C1516" s="23">
        <v>70133</v>
      </c>
      <c r="D1516" s="24">
        <v>0</v>
      </c>
      <c r="E1516" s="25">
        <v>2101</v>
      </c>
      <c r="F1516" s="23">
        <v>10721300</v>
      </c>
      <c r="G1516" s="26" t="s">
        <v>174</v>
      </c>
      <c r="H1516" s="27">
        <v>315000</v>
      </c>
      <c r="I1516" s="215"/>
      <c r="J1516" s="27"/>
      <c r="K1516" s="27">
        <f t="shared" ref="K1516:K1530" si="55">SUM(H1516,J1516)</f>
        <v>315000</v>
      </c>
      <c r="L1516" s="199"/>
    </row>
    <row r="1517" spans="1:12" hidden="1" x14ac:dyDescent="0.35">
      <c r="A1517" s="23">
        <v>22021004</v>
      </c>
      <c r="B1517" s="437" t="s">
        <v>2890</v>
      </c>
      <c r="C1517" s="23">
        <v>70133</v>
      </c>
      <c r="D1517" s="24">
        <v>0</v>
      </c>
      <c r="E1517" s="25">
        <v>2101</v>
      </c>
      <c r="F1517" s="23">
        <v>10721300</v>
      </c>
      <c r="G1517" s="26" t="s">
        <v>174</v>
      </c>
      <c r="H1517" s="27">
        <v>19950</v>
      </c>
      <c r="I1517" s="215">
        <v>19950</v>
      </c>
      <c r="J1517" s="27">
        <v>500000</v>
      </c>
      <c r="K1517" s="27">
        <f t="shared" si="55"/>
        <v>519950</v>
      </c>
      <c r="L1517" s="199"/>
    </row>
    <row r="1518" spans="1:12" hidden="1" x14ac:dyDescent="0.35">
      <c r="A1518" s="23">
        <v>22021004</v>
      </c>
      <c r="B1518" s="437" t="s">
        <v>2890</v>
      </c>
      <c r="C1518" s="23">
        <v>70133</v>
      </c>
      <c r="D1518" s="24">
        <v>0</v>
      </c>
      <c r="E1518" s="25">
        <v>2101</v>
      </c>
      <c r="F1518" s="23">
        <v>10721300</v>
      </c>
      <c r="G1518" s="26" t="s">
        <v>174</v>
      </c>
      <c r="H1518" s="27">
        <v>0</v>
      </c>
      <c r="I1518" s="215"/>
      <c r="J1518" s="41">
        <v>120000</v>
      </c>
      <c r="K1518" s="39">
        <f t="shared" si="55"/>
        <v>120000</v>
      </c>
      <c r="L1518" s="199"/>
    </row>
    <row r="1519" spans="1:12" hidden="1" x14ac:dyDescent="0.35">
      <c r="A1519" s="23">
        <v>22021004</v>
      </c>
      <c r="B1519" s="437" t="s">
        <v>2890</v>
      </c>
      <c r="C1519" s="23">
        <v>70133</v>
      </c>
      <c r="D1519" s="24">
        <v>0</v>
      </c>
      <c r="E1519" s="25">
        <v>2101</v>
      </c>
      <c r="F1519" s="23">
        <v>10721300</v>
      </c>
      <c r="G1519" s="26" t="s">
        <v>174</v>
      </c>
      <c r="H1519" s="27">
        <v>168000</v>
      </c>
      <c r="I1519" s="215">
        <v>0</v>
      </c>
      <c r="J1519" s="27"/>
      <c r="K1519" s="27">
        <f t="shared" si="55"/>
        <v>168000</v>
      </c>
      <c r="L1519" s="199"/>
    </row>
    <row r="1520" spans="1:12" hidden="1" x14ac:dyDescent="0.35">
      <c r="A1520" s="23">
        <v>22021004</v>
      </c>
      <c r="B1520" s="437" t="s">
        <v>2890</v>
      </c>
      <c r="C1520" s="23">
        <v>70131</v>
      </c>
      <c r="D1520" s="24">
        <v>0</v>
      </c>
      <c r="E1520" s="25">
        <v>2101</v>
      </c>
      <c r="F1520" s="23">
        <v>10721300</v>
      </c>
      <c r="G1520" s="26" t="s">
        <v>225</v>
      </c>
      <c r="H1520" s="27">
        <v>227955</v>
      </c>
      <c r="I1520" s="215">
        <v>95000</v>
      </c>
      <c r="J1520" s="27">
        <v>122045</v>
      </c>
      <c r="K1520" s="27">
        <f t="shared" si="55"/>
        <v>350000</v>
      </c>
      <c r="L1520" s="199"/>
    </row>
    <row r="1521" spans="1:12" hidden="1" x14ac:dyDescent="0.35">
      <c r="A1521" s="60">
        <v>22021004</v>
      </c>
      <c r="B1521" s="437" t="s">
        <v>2890</v>
      </c>
      <c r="C1521" s="60">
        <v>70133</v>
      </c>
      <c r="D1521" s="61">
        <v>0</v>
      </c>
      <c r="E1521" s="62">
        <v>2101</v>
      </c>
      <c r="F1521" s="60">
        <v>10721300</v>
      </c>
      <c r="G1521" s="28" t="s">
        <v>225</v>
      </c>
      <c r="H1521" s="71">
        <v>1200000</v>
      </c>
      <c r="I1521" s="225">
        <v>500000</v>
      </c>
      <c r="J1521" s="71"/>
      <c r="K1521" s="71">
        <f t="shared" si="55"/>
        <v>1200000</v>
      </c>
      <c r="L1521" s="205"/>
    </row>
    <row r="1522" spans="1:12" hidden="1" x14ac:dyDescent="0.35">
      <c r="A1522" s="6">
        <v>22021004</v>
      </c>
      <c r="B1522" s="437" t="s">
        <v>2890</v>
      </c>
      <c r="C1522" s="6">
        <v>70131</v>
      </c>
      <c r="D1522" s="7">
        <v>0</v>
      </c>
      <c r="E1522" s="8">
        <v>2101</v>
      </c>
      <c r="F1522" s="6">
        <v>10721300</v>
      </c>
      <c r="G1522" s="9" t="s">
        <v>225</v>
      </c>
      <c r="H1522" s="10">
        <v>147000</v>
      </c>
      <c r="I1522" s="214"/>
      <c r="J1522" s="10"/>
      <c r="K1522" s="71">
        <f t="shared" si="55"/>
        <v>147000</v>
      </c>
      <c r="L1522" s="199"/>
    </row>
    <row r="1523" spans="1:12" hidden="1" x14ac:dyDescent="0.35">
      <c r="A1523" s="6">
        <v>22021004</v>
      </c>
      <c r="B1523" s="437" t="s">
        <v>2890</v>
      </c>
      <c r="C1523" s="6">
        <v>70133</v>
      </c>
      <c r="D1523" s="7">
        <v>0</v>
      </c>
      <c r="E1523" s="8">
        <v>2101</v>
      </c>
      <c r="F1523" s="6">
        <v>10721300</v>
      </c>
      <c r="G1523" s="9" t="s">
        <v>225</v>
      </c>
      <c r="H1523" s="64">
        <v>189000</v>
      </c>
      <c r="I1523" s="261">
        <v>97000</v>
      </c>
      <c r="J1523" s="64"/>
      <c r="K1523" s="64">
        <f t="shared" si="55"/>
        <v>189000</v>
      </c>
      <c r="L1523" s="199"/>
    </row>
    <row r="1524" spans="1:12" hidden="1" x14ac:dyDescent="0.35">
      <c r="A1524" s="34">
        <v>22021004</v>
      </c>
      <c r="B1524" s="437" t="s">
        <v>2890</v>
      </c>
      <c r="C1524" s="34">
        <v>70131</v>
      </c>
      <c r="D1524" s="35">
        <v>0</v>
      </c>
      <c r="E1524" s="36">
        <v>2101</v>
      </c>
      <c r="F1524" s="34">
        <v>10721300</v>
      </c>
      <c r="G1524" s="37" t="s">
        <v>225</v>
      </c>
      <c r="H1524" s="70">
        <v>40000</v>
      </c>
      <c r="I1524" s="223"/>
      <c r="J1524" s="94"/>
      <c r="K1524" s="70">
        <f t="shared" si="55"/>
        <v>40000</v>
      </c>
      <c r="L1524" s="198"/>
    </row>
    <row r="1525" spans="1:12" hidden="1" x14ac:dyDescent="0.35">
      <c r="A1525" s="23">
        <v>22021004</v>
      </c>
      <c r="B1525" s="437" t="s">
        <v>2890</v>
      </c>
      <c r="C1525" s="23">
        <v>71033</v>
      </c>
      <c r="D1525" s="24">
        <v>0</v>
      </c>
      <c r="E1525" s="25">
        <v>1100</v>
      </c>
      <c r="F1525" s="23">
        <v>10721300</v>
      </c>
      <c r="G1525" s="26" t="s">
        <v>225</v>
      </c>
      <c r="H1525" s="27">
        <v>1470000</v>
      </c>
      <c r="I1525" s="282">
        <v>30000</v>
      </c>
      <c r="J1525" s="27"/>
      <c r="K1525" s="27">
        <f t="shared" si="55"/>
        <v>1470000</v>
      </c>
      <c r="L1525" s="199"/>
    </row>
    <row r="1526" spans="1:12" hidden="1" x14ac:dyDescent="0.35">
      <c r="A1526" s="23">
        <v>22021004</v>
      </c>
      <c r="B1526" s="437" t="s">
        <v>2890</v>
      </c>
      <c r="C1526" s="23">
        <v>70131</v>
      </c>
      <c r="D1526" s="24">
        <v>0</v>
      </c>
      <c r="E1526" s="25">
        <v>2101</v>
      </c>
      <c r="F1526" s="23">
        <v>10721300</v>
      </c>
      <c r="G1526" s="26" t="s">
        <v>225</v>
      </c>
      <c r="H1526" s="27">
        <v>1953630</v>
      </c>
      <c r="I1526" s="215">
        <v>177880</v>
      </c>
      <c r="J1526" s="27">
        <v>500000</v>
      </c>
      <c r="K1526" s="27">
        <f t="shared" si="55"/>
        <v>2453630</v>
      </c>
      <c r="L1526" s="200"/>
    </row>
    <row r="1527" spans="1:12" hidden="1" x14ac:dyDescent="0.35">
      <c r="A1527" s="23">
        <v>22021004</v>
      </c>
      <c r="B1527" s="437" t="s">
        <v>2890</v>
      </c>
      <c r="C1527" s="23">
        <v>70131</v>
      </c>
      <c r="D1527" s="24">
        <v>0</v>
      </c>
      <c r="E1527" s="25">
        <v>2101</v>
      </c>
      <c r="F1527" s="23">
        <v>10721300</v>
      </c>
      <c r="G1527" s="26" t="s">
        <v>174</v>
      </c>
      <c r="H1527" s="41">
        <v>2203280</v>
      </c>
      <c r="I1527" s="220">
        <v>359800</v>
      </c>
      <c r="J1527" s="41"/>
      <c r="K1527" s="27">
        <f t="shared" si="55"/>
        <v>2203280</v>
      </c>
      <c r="L1527" s="432"/>
    </row>
    <row r="1528" spans="1:12" x14ac:dyDescent="0.35">
      <c r="A1528" s="54">
        <v>22021003</v>
      </c>
      <c r="B1528" s="437" t="s">
        <v>2890</v>
      </c>
      <c r="C1528" s="54">
        <v>70133</v>
      </c>
      <c r="D1528" s="55">
        <v>0</v>
      </c>
      <c r="E1528" s="56">
        <v>2101</v>
      </c>
      <c r="F1528" s="54">
        <v>10721300</v>
      </c>
      <c r="G1528" s="57" t="s">
        <v>224</v>
      </c>
      <c r="H1528" s="58">
        <v>50779260</v>
      </c>
      <c r="I1528" s="221">
        <v>6928999.9900000002</v>
      </c>
      <c r="J1528" s="58"/>
      <c r="K1528" s="552">
        <f t="shared" si="55"/>
        <v>50779260</v>
      </c>
      <c r="L1528" s="204" t="s">
        <v>2549</v>
      </c>
    </row>
    <row r="1529" spans="1:12" hidden="1" x14ac:dyDescent="0.35">
      <c r="A1529" s="23">
        <v>22021003</v>
      </c>
      <c r="B1529" s="437" t="s">
        <v>2890</v>
      </c>
      <c r="C1529" s="23">
        <v>70133</v>
      </c>
      <c r="D1529" s="24">
        <v>0</v>
      </c>
      <c r="E1529" s="25">
        <v>2101</v>
      </c>
      <c r="F1529" s="23">
        <v>10721300</v>
      </c>
      <c r="G1529" s="26" t="s">
        <v>173</v>
      </c>
      <c r="H1529" s="67">
        <v>250000000</v>
      </c>
      <c r="I1529" s="224">
        <v>107910000</v>
      </c>
      <c r="J1529" s="67">
        <v>150000000</v>
      </c>
      <c r="K1529" s="428">
        <f t="shared" si="55"/>
        <v>400000000</v>
      </c>
      <c r="L1529" s="199"/>
    </row>
    <row r="1530" spans="1:12" hidden="1" x14ac:dyDescent="0.35">
      <c r="A1530" s="23">
        <v>22021003</v>
      </c>
      <c r="B1530" s="437" t="s">
        <v>2890</v>
      </c>
      <c r="C1530" s="23">
        <v>70131</v>
      </c>
      <c r="D1530" s="24">
        <v>0</v>
      </c>
      <c r="E1530" s="25">
        <v>2101</v>
      </c>
      <c r="F1530" s="23">
        <v>10721300</v>
      </c>
      <c r="G1530" s="26" t="s">
        <v>173</v>
      </c>
      <c r="H1530" s="27">
        <v>800000</v>
      </c>
      <c r="I1530" s="215"/>
      <c r="J1530" s="41"/>
      <c r="K1530" s="27">
        <f t="shared" si="55"/>
        <v>800000</v>
      </c>
      <c r="L1530" s="199"/>
    </row>
    <row r="1531" spans="1:12" hidden="1" x14ac:dyDescent="0.35">
      <c r="A1531" s="411">
        <v>22021003</v>
      </c>
      <c r="B1531" s="437" t="s">
        <v>2890</v>
      </c>
      <c r="C1531" s="413">
        <v>70133</v>
      </c>
      <c r="D1531" s="413" t="s">
        <v>192</v>
      </c>
      <c r="E1531" s="413" t="s">
        <v>193</v>
      </c>
      <c r="F1531" s="413" t="s">
        <v>194</v>
      </c>
      <c r="G1531" s="416" t="s">
        <v>173</v>
      </c>
      <c r="H1531" s="418">
        <v>151200</v>
      </c>
      <c r="I1531" s="421">
        <v>150000</v>
      </c>
      <c r="J1531" s="424">
        <v>458640</v>
      </c>
      <c r="K1531" s="418">
        <f>H1531+J1531</f>
        <v>609840</v>
      </c>
      <c r="L1531" s="434"/>
    </row>
    <row r="1532" spans="1:12" hidden="1" x14ac:dyDescent="0.35">
      <c r="A1532" s="23">
        <v>22021003</v>
      </c>
      <c r="B1532" s="437" t="s">
        <v>2890</v>
      </c>
      <c r="C1532" s="23">
        <v>70133</v>
      </c>
      <c r="D1532" s="24">
        <v>0</v>
      </c>
      <c r="E1532" s="25">
        <v>2101</v>
      </c>
      <c r="F1532" s="23">
        <v>10721300</v>
      </c>
      <c r="G1532" s="26" t="s">
        <v>173</v>
      </c>
      <c r="H1532" s="27">
        <v>489300</v>
      </c>
      <c r="I1532" s="215">
        <v>35000</v>
      </c>
      <c r="J1532" s="27"/>
      <c r="K1532" s="27">
        <f t="shared" ref="K1532:K1544" si="56">SUM(H1532,J1532)</f>
        <v>489300</v>
      </c>
      <c r="L1532" s="199"/>
    </row>
    <row r="1533" spans="1:12" hidden="1" x14ac:dyDescent="0.35">
      <c r="A1533" s="23">
        <v>22021003</v>
      </c>
      <c r="B1533" s="437" t="s">
        <v>2890</v>
      </c>
      <c r="C1533" s="23">
        <v>70133</v>
      </c>
      <c r="D1533" s="24">
        <v>0</v>
      </c>
      <c r="E1533" s="25">
        <v>2101</v>
      </c>
      <c r="F1533" s="23">
        <v>10721300</v>
      </c>
      <c r="G1533" s="26" t="s">
        <v>173</v>
      </c>
      <c r="H1533" s="27">
        <v>0</v>
      </c>
      <c r="I1533" s="215"/>
      <c r="J1533" s="41">
        <v>77000</v>
      </c>
      <c r="K1533" s="39">
        <f t="shared" si="56"/>
        <v>77000</v>
      </c>
      <c r="L1533" s="199"/>
    </row>
    <row r="1534" spans="1:12" hidden="1" x14ac:dyDescent="0.35">
      <c r="A1534" s="34">
        <v>22021003</v>
      </c>
      <c r="B1534" s="437" t="s">
        <v>2890</v>
      </c>
      <c r="C1534" s="34">
        <v>70133</v>
      </c>
      <c r="D1534" s="35">
        <v>0</v>
      </c>
      <c r="E1534" s="36">
        <v>2101</v>
      </c>
      <c r="F1534" s="34">
        <v>10721300</v>
      </c>
      <c r="G1534" s="37" t="s">
        <v>173</v>
      </c>
      <c r="H1534" s="38">
        <v>1167274.5</v>
      </c>
      <c r="I1534" s="218">
        <v>188000</v>
      </c>
      <c r="J1534" s="38"/>
      <c r="K1534" s="38">
        <f t="shared" si="56"/>
        <v>1167274.5</v>
      </c>
      <c r="L1534" s="198"/>
    </row>
    <row r="1535" spans="1:12" hidden="1" x14ac:dyDescent="0.35">
      <c r="A1535" s="23">
        <v>22021003</v>
      </c>
      <c r="B1535" s="437" t="s">
        <v>2890</v>
      </c>
      <c r="C1535" s="23">
        <v>70131</v>
      </c>
      <c r="D1535" s="24">
        <v>0</v>
      </c>
      <c r="E1535" s="25">
        <v>2101</v>
      </c>
      <c r="F1535" s="23">
        <v>10721300</v>
      </c>
      <c r="G1535" s="26" t="s">
        <v>173</v>
      </c>
      <c r="H1535" s="27">
        <v>12600</v>
      </c>
      <c r="I1535" s="215"/>
      <c r="J1535" s="27"/>
      <c r="K1535" s="27">
        <f t="shared" si="56"/>
        <v>12600</v>
      </c>
      <c r="L1535" s="199"/>
    </row>
    <row r="1536" spans="1:12" hidden="1" x14ac:dyDescent="0.35">
      <c r="A1536" s="23">
        <v>22021003</v>
      </c>
      <c r="B1536" s="437" t="s">
        <v>2890</v>
      </c>
      <c r="C1536" s="23">
        <v>70131</v>
      </c>
      <c r="D1536" s="24">
        <v>0</v>
      </c>
      <c r="E1536" s="25">
        <v>2101</v>
      </c>
      <c r="F1536" s="23">
        <v>10721300</v>
      </c>
      <c r="G1536" s="26" t="s">
        <v>173</v>
      </c>
      <c r="H1536" s="27">
        <v>151200</v>
      </c>
      <c r="I1536" s="215">
        <v>135000</v>
      </c>
      <c r="J1536" s="27">
        <v>198800</v>
      </c>
      <c r="K1536" s="27">
        <f t="shared" si="56"/>
        <v>350000</v>
      </c>
      <c r="L1536" s="199"/>
    </row>
    <row r="1537" spans="1:12" hidden="1" x14ac:dyDescent="0.35">
      <c r="A1537" s="23">
        <v>22021003</v>
      </c>
      <c r="B1537" s="437" t="s">
        <v>2890</v>
      </c>
      <c r="C1537" s="23">
        <v>70131</v>
      </c>
      <c r="D1537" s="24">
        <v>0</v>
      </c>
      <c r="E1537" s="25">
        <v>2101</v>
      </c>
      <c r="F1537" s="23">
        <v>10721300</v>
      </c>
      <c r="G1537" s="26" t="s">
        <v>173</v>
      </c>
      <c r="H1537" s="67">
        <v>212100</v>
      </c>
      <c r="I1537" s="224"/>
      <c r="J1537" s="67"/>
      <c r="K1537" s="67">
        <f t="shared" si="56"/>
        <v>212100</v>
      </c>
      <c r="L1537" s="199"/>
    </row>
    <row r="1538" spans="1:12" hidden="1" x14ac:dyDescent="0.35">
      <c r="A1538" s="23">
        <v>22021003</v>
      </c>
      <c r="B1538" s="437" t="s">
        <v>2890</v>
      </c>
      <c r="C1538" s="23">
        <v>70131</v>
      </c>
      <c r="D1538" s="24">
        <v>0</v>
      </c>
      <c r="E1538" s="25">
        <v>2101</v>
      </c>
      <c r="F1538" s="23">
        <v>10721300</v>
      </c>
      <c r="G1538" s="26" t="s">
        <v>173</v>
      </c>
      <c r="H1538" s="67">
        <v>21000</v>
      </c>
      <c r="I1538" s="224">
        <v>0</v>
      </c>
      <c r="J1538" s="67"/>
      <c r="K1538" s="67">
        <f t="shared" si="56"/>
        <v>21000</v>
      </c>
      <c r="L1538" s="199"/>
    </row>
    <row r="1539" spans="1:12" hidden="1" x14ac:dyDescent="0.35">
      <c r="A1539" s="23">
        <v>22021003</v>
      </c>
      <c r="B1539" s="437" t="s">
        <v>2890</v>
      </c>
      <c r="C1539" s="23">
        <v>70133</v>
      </c>
      <c r="D1539" s="24">
        <v>0</v>
      </c>
      <c r="E1539" s="25">
        <v>2101</v>
      </c>
      <c r="F1539" s="23">
        <v>10721300</v>
      </c>
      <c r="G1539" s="26" t="s">
        <v>173</v>
      </c>
      <c r="H1539" s="67">
        <v>31500</v>
      </c>
      <c r="I1539" s="224"/>
      <c r="J1539" s="67"/>
      <c r="K1539" s="67">
        <f t="shared" si="56"/>
        <v>31500</v>
      </c>
      <c r="L1539" s="199"/>
    </row>
    <row r="1540" spans="1:12" hidden="1" x14ac:dyDescent="0.35">
      <c r="A1540" s="23">
        <v>22021003</v>
      </c>
      <c r="B1540" s="437" t="s">
        <v>2890</v>
      </c>
      <c r="C1540" s="23">
        <v>70131</v>
      </c>
      <c r="D1540" s="24">
        <v>0</v>
      </c>
      <c r="E1540" s="25">
        <v>2101</v>
      </c>
      <c r="F1540" s="23">
        <v>10721300</v>
      </c>
      <c r="G1540" s="26" t="s">
        <v>173</v>
      </c>
      <c r="H1540" s="67">
        <v>420000</v>
      </c>
      <c r="I1540" s="224">
        <v>2750</v>
      </c>
      <c r="J1540" s="67"/>
      <c r="K1540" s="67">
        <f t="shared" si="56"/>
        <v>420000</v>
      </c>
      <c r="L1540" s="199"/>
    </row>
    <row r="1541" spans="1:12" hidden="1" x14ac:dyDescent="0.35">
      <c r="A1541" s="23">
        <v>22021003</v>
      </c>
      <c r="B1541" s="437" t="s">
        <v>2890</v>
      </c>
      <c r="C1541" s="23">
        <v>70131</v>
      </c>
      <c r="D1541" s="24">
        <v>0</v>
      </c>
      <c r="E1541" s="25">
        <v>2101</v>
      </c>
      <c r="F1541" s="23">
        <v>10721300</v>
      </c>
      <c r="G1541" s="26" t="s">
        <v>173</v>
      </c>
      <c r="H1541" s="67">
        <v>7000000</v>
      </c>
      <c r="I1541" s="224"/>
      <c r="J1541" s="68"/>
      <c r="K1541" s="67">
        <f t="shared" si="56"/>
        <v>7000000</v>
      </c>
      <c r="L1541" s="199"/>
    </row>
    <row r="1542" spans="1:12" hidden="1" x14ac:dyDescent="0.35">
      <c r="A1542" s="34">
        <v>22021003</v>
      </c>
      <c r="B1542" s="437" t="s">
        <v>2890</v>
      </c>
      <c r="C1542" s="34">
        <v>71033</v>
      </c>
      <c r="D1542" s="35">
        <v>0</v>
      </c>
      <c r="E1542" s="36">
        <v>1100</v>
      </c>
      <c r="F1542" s="34">
        <v>10721300</v>
      </c>
      <c r="G1542" s="37" t="s">
        <v>173</v>
      </c>
      <c r="H1542" s="38">
        <v>21567000</v>
      </c>
      <c r="I1542" s="309"/>
      <c r="J1542" s="38">
        <v>-15000000</v>
      </c>
      <c r="K1542" s="38">
        <f t="shared" si="56"/>
        <v>6567000</v>
      </c>
      <c r="L1542" s="198"/>
    </row>
    <row r="1543" spans="1:12" hidden="1" x14ac:dyDescent="0.35">
      <c r="A1543" s="23">
        <v>22021003</v>
      </c>
      <c r="B1543" s="437" t="s">
        <v>2890</v>
      </c>
      <c r="C1543" s="23">
        <v>70131</v>
      </c>
      <c r="D1543" s="24">
        <v>0</v>
      </c>
      <c r="E1543" s="25">
        <v>2101</v>
      </c>
      <c r="F1543" s="23">
        <v>10721300</v>
      </c>
      <c r="G1543" s="26" t="s">
        <v>173</v>
      </c>
      <c r="H1543" s="27">
        <v>2971500</v>
      </c>
      <c r="I1543" s="215">
        <v>27000</v>
      </c>
      <c r="J1543" s="27">
        <v>-1568095</v>
      </c>
      <c r="K1543" s="27">
        <f t="shared" si="56"/>
        <v>1403405</v>
      </c>
      <c r="L1543" s="432"/>
    </row>
    <row r="1544" spans="1:12" hidden="1" x14ac:dyDescent="0.35">
      <c r="A1544" s="23">
        <v>22021002</v>
      </c>
      <c r="B1544" s="437" t="s">
        <v>2890</v>
      </c>
      <c r="C1544" s="23">
        <v>70131</v>
      </c>
      <c r="D1544" s="24">
        <v>0</v>
      </c>
      <c r="E1544" s="25">
        <v>2101</v>
      </c>
      <c r="F1544" s="23">
        <v>10721300</v>
      </c>
      <c r="G1544" s="26" t="s">
        <v>189</v>
      </c>
      <c r="H1544" s="27">
        <v>4800000</v>
      </c>
      <c r="I1544" s="215">
        <v>390000</v>
      </c>
      <c r="J1544" s="27"/>
      <c r="K1544" s="27">
        <f t="shared" si="56"/>
        <v>4800000</v>
      </c>
      <c r="L1544" s="199"/>
    </row>
    <row r="1545" spans="1:12" hidden="1" x14ac:dyDescent="0.35">
      <c r="A1545" s="411">
        <v>22021002</v>
      </c>
      <c r="B1545" s="437" t="s">
        <v>2890</v>
      </c>
      <c r="C1545" s="413">
        <v>70133</v>
      </c>
      <c r="D1545" s="413" t="s">
        <v>192</v>
      </c>
      <c r="E1545" s="413" t="s">
        <v>193</v>
      </c>
      <c r="F1545" s="413" t="s">
        <v>194</v>
      </c>
      <c r="G1545" s="416" t="s">
        <v>189</v>
      </c>
      <c r="H1545" s="418"/>
      <c r="I1545" s="421"/>
      <c r="J1545" s="424">
        <v>750000</v>
      </c>
      <c r="K1545" s="418">
        <f>H1545+J1545</f>
        <v>750000</v>
      </c>
      <c r="L1545" s="434"/>
    </row>
    <row r="1546" spans="1:12" hidden="1" x14ac:dyDescent="0.35">
      <c r="A1546" s="23">
        <v>22021002</v>
      </c>
      <c r="B1546" s="437" t="s">
        <v>2890</v>
      </c>
      <c r="C1546" s="23">
        <v>70133</v>
      </c>
      <c r="D1546" s="24">
        <v>0</v>
      </c>
      <c r="E1546" s="25">
        <v>2101</v>
      </c>
      <c r="F1546" s="23">
        <v>10721300</v>
      </c>
      <c r="G1546" s="26" t="s">
        <v>189</v>
      </c>
      <c r="H1546" s="27">
        <v>3771600</v>
      </c>
      <c r="I1546" s="215">
        <v>620000</v>
      </c>
      <c r="J1546" s="27"/>
      <c r="K1546" s="27">
        <f t="shared" ref="K1546:K1557" si="57">SUM(H1546,J1546)</f>
        <v>3771600</v>
      </c>
      <c r="L1546" s="199"/>
    </row>
    <row r="1547" spans="1:12" hidden="1" x14ac:dyDescent="0.35">
      <c r="A1547" s="23">
        <v>22021002</v>
      </c>
      <c r="B1547" s="437" t="s">
        <v>2890</v>
      </c>
      <c r="C1547" s="23">
        <v>70133</v>
      </c>
      <c r="D1547" s="24">
        <v>0</v>
      </c>
      <c r="E1547" s="25">
        <v>2101</v>
      </c>
      <c r="F1547" s="23">
        <v>10721300</v>
      </c>
      <c r="G1547" s="26" t="s">
        <v>189</v>
      </c>
      <c r="H1547" s="27">
        <v>294000</v>
      </c>
      <c r="I1547" s="215">
        <v>155000</v>
      </c>
      <c r="J1547" s="27">
        <v>600000</v>
      </c>
      <c r="K1547" s="27">
        <f t="shared" si="57"/>
        <v>894000</v>
      </c>
      <c r="L1547" s="199"/>
    </row>
    <row r="1548" spans="1:12" hidden="1" x14ac:dyDescent="0.35">
      <c r="A1548" s="23">
        <v>22021002</v>
      </c>
      <c r="B1548" s="437" t="s">
        <v>2890</v>
      </c>
      <c r="C1548" s="23">
        <v>70133</v>
      </c>
      <c r="D1548" s="24">
        <v>0</v>
      </c>
      <c r="E1548" s="25">
        <v>2101</v>
      </c>
      <c r="F1548" s="23">
        <v>10721300</v>
      </c>
      <c r="G1548" s="26" t="s">
        <v>189</v>
      </c>
      <c r="H1548" s="27">
        <v>42000</v>
      </c>
      <c r="I1548" s="215"/>
      <c r="J1548" s="27"/>
      <c r="K1548" s="39">
        <f t="shared" si="57"/>
        <v>42000</v>
      </c>
      <c r="L1548" s="199"/>
    </row>
    <row r="1549" spans="1:12" hidden="1" x14ac:dyDescent="0.35">
      <c r="A1549" s="23">
        <v>22021002</v>
      </c>
      <c r="B1549" s="437" t="s">
        <v>2890</v>
      </c>
      <c r="C1549" s="23">
        <v>70133</v>
      </c>
      <c r="D1549" s="24">
        <v>0</v>
      </c>
      <c r="E1549" s="25">
        <v>2101</v>
      </c>
      <c r="F1549" s="23">
        <v>10721300</v>
      </c>
      <c r="G1549" s="26" t="s">
        <v>189</v>
      </c>
      <c r="H1549" s="27">
        <v>739200</v>
      </c>
      <c r="I1549" s="215">
        <v>0</v>
      </c>
      <c r="J1549" s="27"/>
      <c r="K1549" s="27">
        <f t="shared" si="57"/>
        <v>739200</v>
      </c>
      <c r="L1549" s="199"/>
    </row>
    <row r="1550" spans="1:12" hidden="1" x14ac:dyDescent="0.35">
      <c r="A1550" s="23">
        <v>22021002</v>
      </c>
      <c r="B1550" s="437" t="s">
        <v>2890</v>
      </c>
      <c r="C1550" s="23">
        <v>70131</v>
      </c>
      <c r="D1550" s="24">
        <v>0</v>
      </c>
      <c r="E1550" s="25">
        <v>2101</v>
      </c>
      <c r="F1550" s="23">
        <v>10721300</v>
      </c>
      <c r="G1550" s="26" t="s">
        <v>189</v>
      </c>
      <c r="H1550" s="27">
        <v>74550</v>
      </c>
      <c r="I1550" s="215"/>
      <c r="J1550" s="27">
        <v>175450</v>
      </c>
      <c r="K1550" s="27">
        <f t="shared" si="57"/>
        <v>250000</v>
      </c>
      <c r="L1550" s="199"/>
    </row>
    <row r="1551" spans="1:12" hidden="1" x14ac:dyDescent="0.35">
      <c r="A1551" s="23">
        <v>22021002</v>
      </c>
      <c r="B1551" s="437" t="s">
        <v>2890</v>
      </c>
      <c r="C1551" s="23">
        <v>70131</v>
      </c>
      <c r="D1551" s="24">
        <v>0</v>
      </c>
      <c r="E1551" s="25">
        <v>2101</v>
      </c>
      <c r="F1551" s="23">
        <v>10721300</v>
      </c>
      <c r="G1551" s="26" t="s">
        <v>189</v>
      </c>
      <c r="H1551" s="67">
        <v>471207450</v>
      </c>
      <c r="I1551" s="224">
        <v>177500000</v>
      </c>
      <c r="J1551" s="67"/>
      <c r="K1551" s="67">
        <f t="shared" si="57"/>
        <v>471207450</v>
      </c>
      <c r="L1551" s="199"/>
    </row>
    <row r="1552" spans="1:12" hidden="1" x14ac:dyDescent="0.35">
      <c r="A1552" s="23">
        <v>22021002</v>
      </c>
      <c r="B1552" s="437" t="s">
        <v>2890</v>
      </c>
      <c r="C1552" s="23">
        <v>70133</v>
      </c>
      <c r="D1552" s="24">
        <v>0</v>
      </c>
      <c r="E1552" s="25">
        <v>2101</v>
      </c>
      <c r="F1552" s="23">
        <v>10721300</v>
      </c>
      <c r="G1552" s="26" t="s">
        <v>189</v>
      </c>
      <c r="H1552" s="27">
        <v>1668450</v>
      </c>
      <c r="I1552" s="215">
        <v>100000</v>
      </c>
      <c r="J1552" s="27">
        <v>-428394</v>
      </c>
      <c r="K1552" s="27">
        <f t="shared" si="57"/>
        <v>1240056</v>
      </c>
      <c r="L1552" s="199"/>
    </row>
    <row r="1553" spans="1:12" hidden="1" x14ac:dyDescent="0.35">
      <c r="A1553" s="23">
        <v>22021002</v>
      </c>
      <c r="B1553" s="437" t="s">
        <v>2890</v>
      </c>
      <c r="C1553" s="23">
        <v>71033</v>
      </c>
      <c r="D1553" s="24">
        <v>0</v>
      </c>
      <c r="E1553" s="25">
        <v>1100</v>
      </c>
      <c r="F1553" s="23">
        <v>10721300</v>
      </c>
      <c r="G1553" s="26" t="s">
        <v>189</v>
      </c>
      <c r="H1553" s="27">
        <v>150000000</v>
      </c>
      <c r="I1553" s="282"/>
      <c r="J1553" s="27">
        <v>-120000000</v>
      </c>
      <c r="K1553" s="27">
        <f t="shared" si="57"/>
        <v>30000000</v>
      </c>
      <c r="L1553" s="199"/>
    </row>
    <row r="1554" spans="1:12" hidden="1" x14ac:dyDescent="0.35">
      <c r="A1554" s="23">
        <v>22021002</v>
      </c>
      <c r="B1554" s="437" t="s">
        <v>2890</v>
      </c>
      <c r="C1554" s="23">
        <v>70131</v>
      </c>
      <c r="D1554" s="24">
        <v>0</v>
      </c>
      <c r="E1554" s="25">
        <v>2101</v>
      </c>
      <c r="F1554" s="23">
        <v>10721300</v>
      </c>
      <c r="G1554" s="26" t="s">
        <v>189</v>
      </c>
      <c r="H1554" s="27">
        <v>1120770</v>
      </c>
      <c r="I1554" s="215">
        <v>140000</v>
      </c>
      <c r="J1554" s="27"/>
      <c r="K1554" s="27">
        <f t="shared" si="57"/>
        <v>1120770</v>
      </c>
      <c r="L1554" s="200"/>
    </row>
    <row r="1555" spans="1:12" hidden="1" x14ac:dyDescent="0.35">
      <c r="A1555" s="23">
        <v>22021002</v>
      </c>
      <c r="B1555" s="437" t="s">
        <v>2890</v>
      </c>
      <c r="C1555" s="23">
        <v>70131</v>
      </c>
      <c r="D1555" s="24">
        <v>0</v>
      </c>
      <c r="E1555" s="25">
        <v>2101</v>
      </c>
      <c r="F1555" s="23">
        <v>10721300</v>
      </c>
      <c r="G1555" s="26" t="s">
        <v>189</v>
      </c>
      <c r="H1555" s="27">
        <v>42000</v>
      </c>
      <c r="I1555" s="215"/>
      <c r="J1555" s="27"/>
      <c r="K1555" s="27">
        <f t="shared" si="57"/>
        <v>42000</v>
      </c>
      <c r="L1555" s="432"/>
    </row>
    <row r="1556" spans="1:12" hidden="1" x14ac:dyDescent="0.35">
      <c r="A1556" s="23">
        <v>22021001</v>
      </c>
      <c r="B1556" s="437" t="s">
        <v>2890</v>
      </c>
      <c r="C1556" s="23">
        <v>70133</v>
      </c>
      <c r="D1556" s="24">
        <v>0</v>
      </c>
      <c r="E1556" s="25">
        <v>2101</v>
      </c>
      <c r="F1556" s="23">
        <v>10721300</v>
      </c>
      <c r="G1556" s="26" t="s">
        <v>172</v>
      </c>
      <c r="H1556" s="67">
        <v>60000000</v>
      </c>
      <c r="I1556" s="224">
        <v>5415000</v>
      </c>
      <c r="J1556" s="67"/>
      <c r="K1556" s="428">
        <f t="shared" si="57"/>
        <v>60000000</v>
      </c>
      <c r="L1556" s="199"/>
    </row>
    <row r="1557" spans="1:12" hidden="1" x14ac:dyDescent="0.35">
      <c r="A1557" s="34">
        <v>22021001</v>
      </c>
      <c r="B1557" s="437" t="s">
        <v>2890</v>
      </c>
      <c r="C1557" s="34">
        <v>70131</v>
      </c>
      <c r="D1557" s="35">
        <v>0</v>
      </c>
      <c r="E1557" s="36">
        <v>2101</v>
      </c>
      <c r="F1557" s="34">
        <v>10721300</v>
      </c>
      <c r="G1557" s="37" t="s">
        <v>172</v>
      </c>
      <c r="H1557" s="38">
        <v>16000000</v>
      </c>
      <c r="I1557" s="218">
        <v>8740000</v>
      </c>
      <c r="J1557" s="38">
        <v>16000000</v>
      </c>
      <c r="K1557" s="38">
        <f t="shared" si="57"/>
        <v>32000000</v>
      </c>
      <c r="L1557" s="198"/>
    </row>
    <row r="1558" spans="1:12" hidden="1" x14ac:dyDescent="0.35">
      <c r="A1558" s="411">
        <v>22021001</v>
      </c>
      <c r="B1558" s="437" t="s">
        <v>2890</v>
      </c>
      <c r="C1558" s="413">
        <v>70133</v>
      </c>
      <c r="D1558" s="413" t="s">
        <v>192</v>
      </c>
      <c r="E1558" s="413" t="s">
        <v>193</v>
      </c>
      <c r="F1558" s="413" t="s">
        <v>194</v>
      </c>
      <c r="G1558" s="416" t="s">
        <v>172</v>
      </c>
      <c r="H1558" s="418"/>
      <c r="I1558" s="421"/>
      <c r="J1558" s="424">
        <v>800000</v>
      </c>
      <c r="K1558" s="418">
        <f>H1558+J1558</f>
        <v>800000</v>
      </c>
      <c r="L1558" s="434"/>
    </row>
    <row r="1559" spans="1:12" hidden="1" x14ac:dyDescent="0.35">
      <c r="A1559" s="23">
        <v>22021001</v>
      </c>
      <c r="B1559" s="437" t="s">
        <v>2890</v>
      </c>
      <c r="C1559" s="23">
        <v>70133</v>
      </c>
      <c r="D1559" s="24">
        <v>0</v>
      </c>
      <c r="E1559" s="25">
        <v>2101</v>
      </c>
      <c r="F1559" s="23">
        <v>10721300</v>
      </c>
      <c r="G1559" s="26" t="s">
        <v>172</v>
      </c>
      <c r="H1559" s="27">
        <v>21000</v>
      </c>
      <c r="I1559" s="215">
        <v>20000</v>
      </c>
      <c r="J1559" s="27"/>
      <c r="K1559" s="27">
        <f t="shared" ref="K1559:K1576" si="58">SUM(H1559,J1559)</f>
        <v>21000</v>
      </c>
      <c r="L1559" s="199"/>
    </row>
    <row r="1560" spans="1:12" hidden="1" x14ac:dyDescent="0.35">
      <c r="A1560" s="23">
        <v>22021001</v>
      </c>
      <c r="B1560" s="437" t="s">
        <v>2890</v>
      </c>
      <c r="C1560" s="23">
        <v>70133</v>
      </c>
      <c r="D1560" s="24">
        <v>0</v>
      </c>
      <c r="E1560" s="25">
        <v>2101</v>
      </c>
      <c r="F1560" s="23">
        <v>10721300</v>
      </c>
      <c r="G1560" s="26" t="s">
        <v>172</v>
      </c>
      <c r="H1560" s="27">
        <v>5964000</v>
      </c>
      <c r="I1560" s="215">
        <v>245000</v>
      </c>
      <c r="J1560" s="27"/>
      <c r="K1560" s="27">
        <f t="shared" si="58"/>
        <v>5964000</v>
      </c>
      <c r="L1560" s="199"/>
    </row>
    <row r="1561" spans="1:12" hidden="1" x14ac:dyDescent="0.35">
      <c r="A1561" s="23">
        <v>22021001</v>
      </c>
      <c r="B1561" s="437" t="s">
        <v>2890</v>
      </c>
      <c r="C1561" s="23">
        <v>70133</v>
      </c>
      <c r="D1561" s="24">
        <v>0</v>
      </c>
      <c r="E1561" s="25">
        <v>2101</v>
      </c>
      <c r="F1561" s="23">
        <v>10721300</v>
      </c>
      <c r="G1561" s="26" t="s">
        <v>172</v>
      </c>
      <c r="H1561" s="27">
        <v>259350</v>
      </c>
      <c r="I1561" s="215">
        <v>90000</v>
      </c>
      <c r="J1561" s="27">
        <v>300000</v>
      </c>
      <c r="K1561" s="27">
        <f t="shared" si="58"/>
        <v>559350</v>
      </c>
      <c r="L1561" s="199"/>
    </row>
    <row r="1562" spans="1:12" hidden="1" x14ac:dyDescent="0.35">
      <c r="A1562" s="23">
        <v>22021001</v>
      </c>
      <c r="B1562" s="437" t="s">
        <v>2890</v>
      </c>
      <c r="C1562" s="23">
        <v>70133</v>
      </c>
      <c r="D1562" s="24">
        <v>0</v>
      </c>
      <c r="E1562" s="25">
        <v>2101</v>
      </c>
      <c r="F1562" s="23">
        <v>10721300</v>
      </c>
      <c r="G1562" s="26" t="s">
        <v>172</v>
      </c>
      <c r="H1562" s="27">
        <v>346500</v>
      </c>
      <c r="I1562" s="215">
        <v>115000</v>
      </c>
      <c r="J1562" s="27"/>
      <c r="K1562" s="39">
        <f t="shared" si="58"/>
        <v>346500</v>
      </c>
      <c r="L1562" s="199"/>
    </row>
    <row r="1563" spans="1:12" hidden="1" x14ac:dyDescent="0.35">
      <c r="A1563" s="23">
        <v>22021001</v>
      </c>
      <c r="B1563" s="437" t="s">
        <v>2890</v>
      </c>
      <c r="C1563" s="23">
        <v>70133</v>
      </c>
      <c r="D1563" s="24">
        <v>0</v>
      </c>
      <c r="E1563" s="25">
        <v>2101</v>
      </c>
      <c r="F1563" s="23">
        <v>10721300</v>
      </c>
      <c r="G1563" s="26" t="s">
        <v>172</v>
      </c>
      <c r="H1563" s="27">
        <v>596085</v>
      </c>
      <c r="I1563" s="215">
        <v>316000</v>
      </c>
      <c r="J1563" s="27">
        <v>203915</v>
      </c>
      <c r="K1563" s="27">
        <f t="shared" si="58"/>
        <v>800000</v>
      </c>
      <c r="L1563" s="199"/>
    </row>
    <row r="1564" spans="1:12" hidden="1" x14ac:dyDescent="0.35">
      <c r="A1564" s="23">
        <v>22021001</v>
      </c>
      <c r="B1564" s="437" t="s">
        <v>2890</v>
      </c>
      <c r="C1564" s="23">
        <v>70133</v>
      </c>
      <c r="D1564" s="24">
        <v>0</v>
      </c>
      <c r="E1564" s="25">
        <v>2101</v>
      </c>
      <c r="F1564" s="23">
        <v>10721300</v>
      </c>
      <c r="G1564" s="26" t="s">
        <v>172</v>
      </c>
      <c r="H1564" s="27">
        <v>52500</v>
      </c>
      <c r="I1564" s="215">
        <v>0</v>
      </c>
      <c r="J1564" s="27"/>
      <c r="K1564" s="27">
        <f t="shared" si="58"/>
        <v>52500</v>
      </c>
      <c r="L1564" s="199"/>
    </row>
    <row r="1565" spans="1:12" hidden="1" x14ac:dyDescent="0.35">
      <c r="A1565" s="23">
        <v>22021001</v>
      </c>
      <c r="B1565" s="437" t="s">
        <v>2890</v>
      </c>
      <c r="C1565" s="23">
        <v>70131</v>
      </c>
      <c r="D1565" s="24">
        <v>0</v>
      </c>
      <c r="E1565" s="25">
        <v>2101</v>
      </c>
      <c r="F1565" s="23">
        <v>10721300</v>
      </c>
      <c r="G1565" s="26" t="s">
        <v>172</v>
      </c>
      <c r="H1565" s="27">
        <v>353850</v>
      </c>
      <c r="I1565" s="215">
        <v>79000</v>
      </c>
      <c r="J1565" s="27">
        <v>146150</v>
      </c>
      <c r="K1565" s="27">
        <f t="shared" si="58"/>
        <v>500000</v>
      </c>
      <c r="L1565" s="199"/>
    </row>
    <row r="1566" spans="1:12" hidden="1" x14ac:dyDescent="0.35">
      <c r="A1566" s="34">
        <v>22021001</v>
      </c>
      <c r="B1566" s="437" t="s">
        <v>2890</v>
      </c>
      <c r="C1566" s="34">
        <v>70131</v>
      </c>
      <c r="D1566" s="35">
        <v>0</v>
      </c>
      <c r="E1566" s="34">
        <v>2101</v>
      </c>
      <c r="F1566" s="34">
        <v>10721300</v>
      </c>
      <c r="G1566" s="37" t="s">
        <v>172</v>
      </c>
      <c r="H1566" s="38">
        <v>1035300</v>
      </c>
      <c r="I1566" s="218"/>
      <c r="J1566" s="38"/>
      <c r="K1566" s="38">
        <f t="shared" si="58"/>
        <v>1035300</v>
      </c>
      <c r="L1566" s="198"/>
    </row>
    <row r="1567" spans="1:12" hidden="1" x14ac:dyDescent="0.35">
      <c r="A1567" s="23">
        <v>22021001</v>
      </c>
      <c r="B1567" s="437" t="s">
        <v>2890</v>
      </c>
      <c r="C1567" s="23">
        <v>70131</v>
      </c>
      <c r="D1567" s="24">
        <v>0</v>
      </c>
      <c r="E1567" s="25">
        <v>2101</v>
      </c>
      <c r="F1567" s="23">
        <v>10721300</v>
      </c>
      <c r="G1567" s="26" t="s">
        <v>172</v>
      </c>
      <c r="H1567" s="67">
        <v>326130</v>
      </c>
      <c r="I1567" s="224">
        <v>50000</v>
      </c>
      <c r="J1567" s="67"/>
      <c r="K1567" s="67">
        <f t="shared" si="58"/>
        <v>326130</v>
      </c>
      <c r="L1567" s="199"/>
    </row>
    <row r="1568" spans="1:12" hidden="1" x14ac:dyDescent="0.35">
      <c r="A1568" s="23">
        <v>22021001</v>
      </c>
      <c r="B1568" s="437" t="s">
        <v>2890</v>
      </c>
      <c r="C1568" s="23">
        <v>70133</v>
      </c>
      <c r="D1568" s="24">
        <v>0</v>
      </c>
      <c r="E1568" s="25">
        <v>2101</v>
      </c>
      <c r="F1568" s="23">
        <v>10721300</v>
      </c>
      <c r="G1568" s="26" t="s">
        <v>172</v>
      </c>
      <c r="H1568" s="67">
        <v>258300</v>
      </c>
      <c r="I1568" s="224">
        <v>298000</v>
      </c>
      <c r="J1568" s="67">
        <v>225000</v>
      </c>
      <c r="K1568" s="67">
        <f t="shared" si="58"/>
        <v>483300</v>
      </c>
      <c r="L1568" s="199"/>
    </row>
    <row r="1569" spans="1:12" hidden="1" x14ac:dyDescent="0.35">
      <c r="A1569" s="23">
        <v>22021001</v>
      </c>
      <c r="B1569" s="437" t="s">
        <v>2890</v>
      </c>
      <c r="C1569" s="23">
        <v>70131</v>
      </c>
      <c r="D1569" s="24">
        <v>0</v>
      </c>
      <c r="E1569" s="25">
        <v>2101</v>
      </c>
      <c r="F1569" s="23">
        <v>10721300</v>
      </c>
      <c r="G1569" s="26" t="s">
        <v>172</v>
      </c>
      <c r="H1569" s="67">
        <v>8632890</v>
      </c>
      <c r="I1569" s="224">
        <v>2932500</v>
      </c>
      <c r="J1569" s="67"/>
      <c r="K1569" s="67">
        <f t="shared" si="58"/>
        <v>8632890</v>
      </c>
      <c r="L1569" s="199"/>
    </row>
    <row r="1570" spans="1:12" hidden="1" x14ac:dyDescent="0.35">
      <c r="A1570" s="23">
        <v>22021001</v>
      </c>
      <c r="B1570" s="437" t="s">
        <v>2890</v>
      </c>
      <c r="C1570" s="23">
        <v>70133</v>
      </c>
      <c r="D1570" s="24">
        <v>0</v>
      </c>
      <c r="E1570" s="25">
        <v>2101</v>
      </c>
      <c r="F1570" s="23">
        <v>10721300</v>
      </c>
      <c r="G1570" s="26" t="s">
        <v>172</v>
      </c>
      <c r="H1570" s="27">
        <v>1734600</v>
      </c>
      <c r="I1570" s="215">
        <v>100000</v>
      </c>
      <c r="J1570" s="27">
        <v>-500000</v>
      </c>
      <c r="K1570" s="27">
        <f t="shared" si="58"/>
        <v>1234600</v>
      </c>
      <c r="L1570" s="199"/>
    </row>
    <row r="1571" spans="1:12" hidden="1" x14ac:dyDescent="0.35">
      <c r="A1571" s="23">
        <v>22021001</v>
      </c>
      <c r="B1571" s="437" t="s">
        <v>2890</v>
      </c>
      <c r="C1571" s="23">
        <v>70133</v>
      </c>
      <c r="D1571" s="24">
        <v>0</v>
      </c>
      <c r="E1571" s="25">
        <v>2101</v>
      </c>
      <c r="F1571" s="23">
        <v>10721300</v>
      </c>
      <c r="G1571" s="26" t="s">
        <v>172</v>
      </c>
      <c r="H1571" s="27">
        <v>14291550</v>
      </c>
      <c r="I1571" s="215">
        <v>5925970</v>
      </c>
      <c r="J1571" s="27"/>
      <c r="K1571" s="39">
        <f t="shared" si="58"/>
        <v>14291550</v>
      </c>
      <c r="L1571" s="199"/>
    </row>
    <row r="1572" spans="1:12" hidden="1" x14ac:dyDescent="0.35">
      <c r="A1572" s="34">
        <v>22021001</v>
      </c>
      <c r="B1572" s="437" t="s">
        <v>2890</v>
      </c>
      <c r="C1572" s="34">
        <v>71033</v>
      </c>
      <c r="D1572" s="35">
        <v>0</v>
      </c>
      <c r="E1572" s="36">
        <v>1100</v>
      </c>
      <c r="F1572" s="34">
        <v>10721300</v>
      </c>
      <c r="G1572" s="37" t="s">
        <v>172</v>
      </c>
      <c r="H1572" s="38">
        <v>3910200</v>
      </c>
      <c r="I1572" s="309">
        <v>85000</v>
      </c>
      <c r="J1572" s="38"/>
      <c r="K1572" s="38">
        <f t="shared" si="58"/>
        <v>3910200</v>
      </c>
      <c r="L1572" s="198"/>
    </row>
    <row r="1573" spans="1:12" hidden="1" x14ac:dyDescent="0.35">
      <c r="A1573" s="23">
        <v>22021001</v>
      </c>
      <c r="B1573" s="437" t="s">
        <v>2890</v>
      </c>
      <c r="C1573" s="23">
        <v>70131</v>
      </c>
      <c r="D1573" s="24">
        <v>0</v>
      </c>
      <c r="E1573" s="25">
        <v>2101</v>
      </c>
      <c r="F1573" s="23">
        <v>10721300</v>
      </c>
      <c r="G1573" s="26" t="s">
        <v>172</v>
      </c>
      <c r="H1573" s="27">
        <v>919800</v>
      </c>
      <c r="I1573" s="215">
        <v>80000</v>
      </c>
      <c r="J1573" s="27">
        <v>1500000</v>
      </c>
      <c r="K1573" s="27">
        <f t="shared" si="58"/>
        <v>2419800</v>
      </c>
      <c r="L1573" s="200"/>
    </row>
    <row r="1574" spans="1:12" hidden="1" x14ac:dyDescent="0.35">
      <c r="A1574" s="23">
        <v>22021001</v>
      </c>
      <c r="B1574" s="437" t="s">
        <v>2890</v>
      </c>
      <c r="C1574" s="23">
        <v>70131</v>
      </c>
      <c r="D1574" s="24">
        <v>0</v>
      </c>
      <c r="E1574" s="25">
        <v>2101</v>
      </c>
      <c r="F1574" s="23">
        <v>10721300</v>
      </c>
      <c r="G1574" s="26" t="s">
        <v>172</v>
      </c>
      <c r="H1574" s="27">
        <v>760935</v>
      </c>
      <c r="I1574" s="215">
        <v>1073560</v>
      </c>
      <c r="J1574" s="27">
        <v>935085</v>
      </c>
      <c r="K1574" s="27">
        <f t="shared" si="58"/>
        <v>1696020</v>
      </c>
      <c r="L1574" s="432"/>
    </row>
    <row r="1575" spans="1:12" hidden="1" x14ac:dyDescent="0.35">
      <c r="A1575" s="23">
        <v>22020901</v>
      </c>
      <c r="B1575" s="437" t="s">
        <v>2890</v>
      </c>
      <c r="C1575" s="23">
        <v>70133</v>
      </c>
      <c r="D1575" s="24">
        <v>0</v>
      </c>
      <c r="E1575" s="25">
        <v>2101</v>
      </c>
      <c r="F1575" s="23">
        <v>10721300</v>
      </c>
      <c r="G1575" s="26" t="s">
        <v>171</v>
      </c>
      <c r="H1575" s="67">
        <v>100000</v>
      </c>
      <c r="I1575" s="224">
        <v>79777</v>
      </c>
      <c r="J1575" s="67">
        <v>90000</v>
      </c>
      <c r="K1575" s="428">
        <f t="shared" si="58"/>
        <v>190000</v>
      </c>
      <c r="L1575" s="199"/>
    </row>
    <row r="1576" spans="1:12" hidden="1" x14ac:dyDescent="0.35">
      <c r="A1576" s="23">
        <v>22020901</v>
      </c>
      <c r="B1576" s="437" t="s">
        <v>2890</v>
      </c>
      <c r="C1576" s="23">
        <v>70131</v>
      </c>
      <c r="D1576" s="24">
        <v>0</v>
      </c>
      <c r="E1576" s="25">
        <v>2101</v>
      </c>
      <c r="F1576" s="23">
        <v>10721300</v>
      </c>
      <c r="G1576" s="26" t="s">
        <v>171</v>
      </c>
      <c r="H1576" s="27">
        <v>240000</v>
      </c>
      <c r="I1576" s="215">
        <v>2179</v>
      </c>
      <c r="J1576" s="27"/>
      <c r="K1576" s="27">
        <f t="shared" si="58"/>
        <v>240000</v>
      </c>
      <c r="L1576" s="199"/>
    </row>
    <row r="1577" spans="1:12" hidden="1" x14ac:dyDescent="0.35">
      <c r="A1577" s="411">
        <v>22020901</v>
      </c>
      <c r="B1577" s="437" t="s">
        <v>2890</v>
      </c>
      <c r="C1577" s="411">
        <v>70133</v>
      </c>
      <c r="D1577" s="411" t="s">
        <v>192</v>
      </c>
      <c r="E1577" s="413" t="s">
        <v>193</v>
      </c>
      <c r="F1577" s="411" t="s">
        <v>194</v>
      </c>
      <c r="G1577" s="416" t="s">
        <v>171</v>
      </c>
      <c r="H1577" s="418">
        <v>3476.5079999999998</v>
      </c>
      <c r="I1577" s="421">
        <v>726.16000000000008</v>
      </c>
      <c r="J1577" s="424">
        <v>3000</v>
      </c>
      <c r="K1577" s="418">
        <f>H1577+J1577</f>
        <v>6476.5079999999998</v>
      </c>
      <c r="L1577" s="434"/>
    </row>
    <row r="1578" spans="1:12" hidden="1" x14ac:dyDescent="0.35">
      <c r="A1578" s="23">
        <v>22020901</v>
      </c>
      <c r="B1578" s="437" t="s">
        <v>2890</v>
      </c>
      <c r="C1578" s="23">
        <v>70133</v>
      </c>
      <c r="D1578" s="24">
        <v>0</v>
      </c>
      <c r="E1578" s="25">
        <v>2101</v>
      </c>
      <c r="F1578" s="23">
        <v>10721300</v>
      </c>
      <c r="G1578" s="26" t="s">
        <v>171</v>
      </c>
      <c r="H1578" s="27">
        <v>373.8</v>
      </c>
      <c r="I1578" s="215">
        <v>361.20000000000005</v>
      </c>
      <c r="J1578" s="27"/>
      <c r="K1578" s="27">
        <f t="shared" ref="K1578:K1599" si="59">SUM(H1578,J1578)</f>
        <v>373.8</v>
      </c>
      <c r="L1578" s="199"/>
    </row>
    <row r="1579" spans="1:12" hidden="1" x14ac:dyDescent="0.35">
      <c r="A1579" s="34">
        <v>22020901</v>
      </c>
      <c r="B1579" s="437" t="s">
        <v>2890</v>
      </c>
      <c r="C1579" s="34">
        <v>70133</v>
      </c>
      <c r="D1579" s="35">
        <v>0</v>
      </c>
      <c r="E1579" s="36">
        <v>2101</v>
      </c>
      <c r="F1579" s="34">
        <v>10721300</v>
      </c>
      <c r="G1579" s="37" t="s">
        <v>171</v>
      </c>
      <c r="H1579" s="38">
        <v>20689.431000000004</v>
      </c>
      <c r="I1579" s="218">
        <v>470.26</v>
      </c>
      <c r="J1579" s="38"/>
      <c r="K1579" s="38">
        <f t="shared" si="59"/>
        <v>20689.431000000004</v>
      </c>
      <c r="L1579" s="198"/>
    </row>
    <row r="1580" spans="1:12" hidden="1" x14ac:dyDescent="0.35">
      <c r="A1580" s="23">
        <v>22020901</v>
      </c>
      <c r="B1580" s="437" t="s">
        <v>2890</v>
      </c>
      <c r="C1580" s="23">
        <v>70133</v>
      </c>
      <c r="D1580" s="24">
        <v>0</v>
      </c>
      <c r="E1580" s="25">
        <v>2101</v>
      </c>
      <c r="F1580" s="23">
        <v>10721300</v>
      </c>
      <c r="G1580" s="26" t="s">
        <v>171</v>
      </c>
      <c r="H1580" s="27">
        <v>875.7</v>
      </c>
      <c r="I1580" s="215">
        <v>325</v>
      </c>
      <c r="J1580" s="27">
        <v>50000</v>
      </c>
      <c r="K1580" s="27">
        <f t="shared" si="59"/>
        <v>50875.7</v>
      </c>
      <c r="L1580" s="199"/>
    </row>
    <row r="1581" spans="1:12" hidden="1" x14ac:dyDescent="0.35">
      <c r="A1581" s="23">
        <v>22020901</v>
      </c>
      <c r="B1581" s="437" t="s">
        <v>2890</v>
      </c>
      <c r="C1581" s="23">
        <v>70133</v>
      </c>
      <c r="D1581" s="24">
        <v>0</v>
      </c>
      <c r="E1581" s="25">
        <v>2101</v>
      </c>
      <c r="F1581" s="23">
        <v>10721300</v>
      </c>
      <c r="G1581" s="26" t="s">
        <v>171</v>
      </c>
      <c r="H1581" s="27">
        <v>0</v>
      </c>
      <c r="I1581" s="215"/>
      <c r="J1581" s="41">
        <v>38500</v>
      </c>
      <c r="K1581" s="39">
        <f t="shared" si="59"/>
        <v>38500</v>
      </c>
      <c r="L1581" s="199"/>
    </row>
    <row r="1582" spans="1:12" hidden="1" x14ac:dyDescent="0.35">
      <c r="A1582" s="23">
        <v>22020901</v>
      </c>
      <c r="B1582" s="437" t="s">
        <v>2890</v>
      </c>
      <c r="C1582" s="23">
        <v>70133</v>
      </c>
      <c r="D1582" s="24">
        <v>0</v>
      </c>
      <c r="E1582" s="25">
        <v>2101</v>
      </c>
      <c r="F1582" s="23">
        <v>10721300</v>
      </c>
      <c r="G1582" s="26" t="s">
        <v>171</v>
      </c>
      <c r="H1582" s="27">
        <v>58800</v>
      </c>
      <c r="I1582" s="215">
        <v>16934.059999999998</v>
      </c>
      <c r="J1582" s="27"/>
      <c r="K1582" s="27">
        <f t="shared" si="59"/>
        <v>58800</v>
      </c>
      <c r="L1582" s="199"/>
    </row>
    <row r="1583" spans="1:12" hidden="1" x14ac:dyDescent="0.35">
      <c r="A1583" s="23">
        <v>22020901</v>
      </c>
      <c r="B1583" s="437" t="s">
        <v>2890</v>
      </c>
      <c r="C1583" s="23">
        <v>70131</v>
      </c>
      <c r="D1583" s="24">
        <v>0</v>
      </c>
      <c r="E1583" s="25">
        <v>2101</v>
      </c>
      <c r="F1583" s="23">
        <v>10721300</v>
      </c>
      <c r="G1583" s="26" t="s">
        <v>171</v>
      </c>
      <c r="H1583" s="27">
        <v>4620</v>
      </c>
      <c r="I1583" s="215"/>
      <c r="J1583" s="27">
        <v>35380</v>
      </c>
      <c r="K1583" s="27">
        <f t="shared" si="59"/>
        <v>40000</v>
      </c>
      <c r="L1583" s="199"/>
    </row>
    <row r="1584" spans="1:12" hidden="1" x14ac:dyDescent="0.35">
      <c r="A1584" s="23">
        <v>22020901</v>
      </c>
      <c r="B1584" s="437" t="s">
        <v>2890</v>
      </c>
      <c r="C1584" s="23">
        <v>70131</v>
      </c>
      <c r="D1584" s="24">
        <v>0</v>
      </c>
      <c r="E1584" s="25">
        <v>2101</v>
      </c>
      <c r="F1584" s="23">
        <v>10721300</v>
      </c>
      <c r="G1584" s="26" t="s">
        <v>171</v>
      </c>
      <c r="H1584" s="27">
        <v>100853.55</v>
      </c>
      <c r="I1584" s="215">
        <v>19196.5</v>
      </c>
      <c r="J1584" s="27"/>
      <c r="K1584" s="27">
        <f t="shared" si="59"/>
        <v>100853.55</v>
      </c>
      <c r="L1584" s="199"/>
    </row>
    <row r="1585" spans="1:23" hidden="1" x14ac:dyDescent="0.35">
      <c r="A1585" s="23">
        <v>22020901</v>
      </c>
      <c r="B1585" s="437" t="s">
        <v>2890</v>
      </c>
      <c r="C1585" s="23">
        <v>70131</v>
      </c>
      <c r="D1585" s="24">
        <v>0</v>
      </c>
      <c r="E1585" s="25">
        <v>2101</v>
      </c>
      <c r="F1585" s="23">
        <v>10721300</v>
      </c>
      <c r="G1585" s="26" t="s">
        <v>171</v>
      </c>
      <c r="H1585" s="27">
        <v>1011.15</v>
      </c>
      <c r="I1585" s="215">
        <v>346</v>
      </c>
      <c r="J1585" s="27">
        <v>489</v>
      </c>
      <c r="K1585" s="27">
        <f t="shared" si="59"/>
        <v>1500.15</v>
      </c>
      <c r="L1585" s="199"/>
    </row>
    <row r="1586" spans="1:23" hidden="1" x14ac:dyDescent="0.35">
      <c r="A1586" s="23">
        <v>22020901</v>
      </c>
      <c r="B1586" s="437" t="s">
        <v>2890</v>
      </c>
      <c r="C1586" s="23">
        <v>70131</v>
      </c>
      <c r="D1586" s="24">
        <v>0</v>
      </c>
      <c r="E1586" s="25">
        <v>2101</v>
      </c>
      <c r="F1586" s="23">
        <v>10721300</v>
      </c>
      <c r="G1586" s="26" t="s">
        <v>171</v>
      </c>
      <c r="H1586" s="67">
        <v>932</v>
      </c>
      <c r="I1586" s="224"/>
      <c r="J1586" s="67"/>
      <c r="K1586" s="67">
        <f t="shared" si="59"/>
        <v>932</v>
      </c>
      <c r="L1586" s="199"/>
    </row>
    <row r="1587" spans="1:23" hidden="1" x14ac:dyDescent="0.35">
      <c r="A1587" s="23">
        <v>22020901</v>
      </c>
      <c r="B1587" s="437" t="s">
        <v>2890</v>
      </c>
      <c r="C1587" s="23">
        <v>70131</v>
      </c>
      <c r="D1587" s="24">
        <v>0</v>
      </c>
      <c r="E1587" s="25">
        <v>2101</v>
      </c>
      <c r="F1587" s="23">
        <v>10721300</v>
      </c>
      <c r="G1587" s="26" t="s">
        <v>171</v>
      </c>
      <c r="H1587" s="67">
        <v>638</v>
      </c>
      <c r="I1587" s="224">
        <v>154.5</v>
      </c>
      <c r="J1587" s="67"/>
      <c r="K1587" s="67">
        <f t="shared" si="59"/>
        <v>638</v>
      </c>
      <c r="L1587" s="199"/>
    </row>
    <row r="1588" spans="1:23" hidden="1" x14ac:dyDescent="0.35">
      <c r="A1588" s="23">
        <v>22020901</v>
      </c>
      <c r="B1588" s="437" t="s">
        <v>2890</v>
      </c>
      <c r="C1588" s="23">
        <v>70131</v>
      </c>
      <c r="D1588" s="24">
        <v>0</v>
      </c>
      <c r="E1588" s="25">
        <v>2101</v>
      </c>
      <c r="F1588" s="23">
        <v>10721300</v>
      </c>
      <c r="G1588" s="26" t="s">
        <v>171</v>
      </c>
      <c r="H1588" s="67">
        <v>12920</v>
      </c>
      <c r="I1588" s="224">
        <v>6125.9</v>
      </c>
      <c r="J1588" s="67"/>
      <c r="K1588" s="67">
        <f t="shared" si="59"/>
        <v>12920</v>
      </c>
      <c r="L1588" s="199"/>
    </row>
    <row r="1589" spans="1:23" hidden="1" x14ac:dyDescent="0.35">
      <c r="A1589" s="23">
        <v>22020901</v>
      </c>
      <c r="B1589" s="437" t="s">
        <v>2890</v>
      </c>
      <c r="C1589" s="23">
        <v>70133</v>
      </c>
      <c r="D1589" s="24">
        <v>0</v>
      </c>
      <c r="E1589" s="25">
        <v>2101</v>
      </c>
      <c r="F1589" s="23">
        <v>10721300</v>
      </c>
      <c r="G1589" s="26" t="s">
        <v>171</v>
      </c>
      <c r="H1589" s="27">
        <v>4306.05</v>
      </c>
      <c r="I1589" s="215">
        <v>4532.8100000000004</v>
      </c>
      <c r="J1589" s="27">
        <v>5694</v>
      </c>
      <c r="K1589" s="27">
        <f t="shared" si="59"/>
        <v>10000.049999999999</v>
      </c>
      <c r="L1589" s="199"/>
    </row>
    <row r="1590" spans="1:23" hidden="1" x14ac:dyDescent="0.35">
      <c r="A1590" s="60">
        <v>22020901</v>
      </c>
      <c r="B1590" s="437" t="s">
        <v>2890</v>
      </c>
      <c r="C1590" s="60">
        <v>70133</v>
      </c>
      <c r="D1590" s="61">
        <v>0</v>
      </c>
      <c r="E1590" s="62">
        <v>2101</v>
      </c>
      <c r="F1590" s="60">
        <v>10721300</v>
      </c>
      <c r="G1590" s="28" t="s">
        <v>171</v>
      </c>
      <c r="H1590" s="29">
        <v>87576.824999999997</v>
      </c>
      <c r="I1590" s="217">
        <v>21409.920000000006</v>
      </c>
      <c r="J1590" s="29"/>
      <c r="K1590" s="52">
        <f t="shared" si="59"/>
        <v>87576.824999999997</v>
      </c>
      <c r="L1590" s="205"/>
    </row>
    <row r="1591" spans="1:23" s="127" customFormat="1" hidden="1" x14ac:dyDescent="0.35">
      <c r="A1591" s="6">
        <v>22020901</v>
      </c>
      <c r="B1591" s="437" t="s">
        <v>2890</v>
      </c>
      <c r="C1591" s="6">
        <v>71033</v>
      </c>
      <c r="D1591" s="7">
        <v>0</v>
      </c>
      <c r="E1591" s="8">
        <v>1100</v>
      </c>
      <c r="F1591" s="6">
        <v>10721300</v>
      </c>
      <c r="G1591" s="9" t="s">
        <v>171</v>
      </c>
      <c r="H1591" s="64">
        <v>8015.1750000000002</v>
      </c>
      <c r="I1591" s="495">
        <v>163</v>
      </c>
      <c r="J1591" s="64"/>
      <c r="K1591" s="29">
        <f t="shared" si="59"/>
        <v>8015.1750000000002</v>
      </c>
      <c r="L1591" s="199"/>
      <c r="M1591" s="42"/>
      <c r="N1591" s="42"/>
      <c r="O1591" s="42"/>
      <c r="P1591" s="42"/>
      <c r="Q1591" s="42"/>
      <c r="R1591" s="42"/>
      <c r="S1591" s="42"/>
      <c r="T1591" s="42"/>
      <c r="U1591" s="42"/>
      <c r="V1591" s="42"/>
      <c r="W1591" s="42"/>
    </row>
    <row r="1592" spans="1:23" s="127" customFormat="1" hidden="1" x14ac:dyDescent="0.35">
      <c r="A1592" s="6">
        <v>22020901</v>
      </c>
      <c r="B1592" s="437" t="s">
        <v>2890</v>
      </c>
      <c r="C1592" s="6">
        <v>70131</v>
      </c>
      <c r="D1592" s="7">
        <v>0</v>
      </c>
      <c r="E1592" s="8">
        <v>2101</v>
      </c>
      <c r="F1592" s="6">
        <v>10721300</v>
      </c>
      <c r="G1592" s="9" t="s">
        <v>171</v>
      </c>
      <c r="H1592" s="64">
        <v>409.5</v>
      </c>
      <c r="I1592" s="261">
        <v>0</v>
      </c>
      <c r="J1592" s="64">
        <v>510</v>
      </c>
      <c r="K1592" s="29">
        <f t="shared" si="59"/>
        <v>919.5</v>
      </c>
      <c r="L1592" s="200"/>
      <c r="M1592" s="42"/>
      <c r="N1592" s="42"/>
      <c r="O1592" s="42"/>
      <c r="P1592" s="42"/>
      <c r="Q1592" s="42"/>
      <c r="R1592" s="42"/>
      <c r="S1592" s="42"/>
      <c r="T1592" s="42"/>
      <c r="U1592" s="42"/>
      <c r="V1592" s="42"/>
      <c r="W1592" s="42"/>
    </row>
    <row r="1593" spans="1:23" s="127" customFormat="1" hidden="1" x14ac:dyDescent="0.35">
      <c r="A1593" s="6">
        <v>22020901</v>
      </c>
      <c r="B1593" s="437" t="s">
        <v>2890</v>
      </c>
      <c r="C1593" s="6">
        <v>70131</v>
      </c>
      <c r="D1593" s="7">
        <v>0</v>
      </c>
      <c r="E1593" s="8">
        <v>2101</v>
      </c>
      <c r="F1593" s="6">
        <v>10721300</v>
      </c>
      <c r="G1593" s="9" t="s">
        <v>171</v>
      </c>
      <c r="H1593" s="64">
        <v>222354</v>
      </c>
      <c r="I1593" s="261">
        <v>610.75</v>
      </c>
      <c r="J1593" s="64"/>
      <c r="K1593" s="64">
        <f t="shared" si="59"/>
        <v>222354</v>
      </c>
      <c r="L1593" s="432"/>
      <c r="M1593" s="42"/>
      <c r="N1593" s="42"/>
      <c r="O1593" s="42"/>
      <c r="P1593" s="42"/>
      <c r="Q1593" s="42"/>
      <c r="R1593" s="42"/>
      <c r="S1593" s="42"/>
      <c r="T1593" s="42"/>
      <c r="U1593" s="42"/>
      <c r="V1593" s="42"/>
      <c r="W1593" s="42"/>
    </row>
    <row r="1594" spans="1:23" hidden="1" x14ac:dyDescent="0.35">
      <c r="A1594" s="34">
        <v>22020806</v>
      </c>
      <c r="B1594" s="437" t="s">
        <v>2890</v>
      </c>
      <c r="C1594" s="34">
        <v>70133</v>
      </c>
      <c r="D1594" s="35">
        <v>0</v>
      </c>
      <c r="E1594" s="36">
        <v>2101</v>
      </c>
      <c r="F1594" s="34">
        <v>10721300</v>
      </c>
      <c r="G1594" s="37" t="s">
        <v>170</v>
      </c>
      <c r="H1594" s="70">
        <v>16000000</v>
      </c>
      <c r="I1594" s="223"/>
      <c r="J1594" s="94"/>
      <c r="K1594" s="542">
        <f t="shared" si="59"/>
        <v>16000000</v>
      </c>
      <c r="L1594" s="198"/>
    </row>
    <row r="1595" spans="1:23" hidden="1" x14ac:dyDescent="0.35">
      <c r="A1595" s="23">
        <v>22020806</v>
      </c>
      <c r="B1595" s="437" t="s">
        <v>2890</v>
      </c>
      <c r="C1595" s="23">
        <v>70131</v>
      </c>
      <c r="D1595" s="24">
        <v>0</v>
      </c>
      <c r="E1595" s="25">
        <v>2101</v>
      </c>
      <c r="F1595" s="23">
        <v>10721300</v>
      </c>
      <c r="G1595" s="26" t="s">
        <v>170</v>
      </c>
      <c r="H1595" s="27">
        <v>2560000</v>
      </c>
      <c r="I1595" s="215">
        <v>1110000</v>
      </c>
      <c r="J1595" s="27">
        <v>1440000</v>
      </c>
      <c r="K1595" s="27">
        <f t="shared" si="59"/>
        <v>4000000</v>
      </c>
      <c r="L1595" s="199"/>
    </row>
    <row r="1596" spans="1:23" hidden="1" x14ac:dyDescent="0.35">
      <c r="A1596" s="23">
        <v>22020806</v>
      </c>
      <c r="B1596" s="437" t="s">
        <v>2890</v>
      </c>
      <c r="C1596" s="23">
        <v>70133</v>
      </c>
      <c r="D1596" s="24">
        <v>0</v>
      </c>
      <c r="E1596" s="25">
        <v>2101</v>
      </c>
      <c r="F1596" s="23">
        <v>10721300</v>
      </c>
      <c r="G1596" s="26" t="s">
        <v>170</v>
      </c>
      <c r="H1596" s="27">
        <v>44100</v>
      </c>
      <c r="I1596" s="215"/>
      <c r="J1596" s="27">
        <v>55900</v>
      </c>
      <c r="K1596" s="27">
        <f t="shared" si="59"/>
        <v>100000</v>
      </c>
      <c r="L1596" s="199"/>
    </row>
    <row r="1597" spans="1:23" hidden="1" x14ac:dyDescent="0.35">
      <c r="A1597" s="23">
        <v>22020806</v>
      </c>
      <c r="B1597" s="437" t="s">
        <v>2890</v>
      </c>
      <c r="C1597" s="23">
        <v>70133</v>
      </c>
      <c r="D1597" s="24">
        <v>0</v>
      </c>
      <c r="E1597" s="25">
        <v>2101</v>
      </c>
      <c r="F1597" s="23">
        <v>10721300</v>
      </c>
      <c r="G1597" s="26" t="s">
        <v>170</v>
      </c>
      <c r="H1597" s="27">
        <v>134400</v>
      </c>
      <c r="I1597" s="215">
        <v>63589.59</v>
      </c>
      <c r="J1597" s="27"/>
      <c r="K1597" s="39">
        <f t="shared" si="59"/>
        <v>134400</v>
      </c>
      <c r="L1597" s="199"/>
    </row>
    <row r="1598" spans="1:23" hidden="1" x14ac:dyDescent="0.35">
      <c r="A1598" s="23">
        <v>22020803</v>
      </c>
      <c r="B1598" s="437" t="s">
        <v>2890</v>
      </c>
      <c r="C1598" s="23">
        <v>70133</v>
      </c>
      <c r="D1598" s="24">
        <v>0</v>
      </c>
      <c r="E1598" s="25">
        <v>2101</v>
      </c>
      <c r="F1598" s="23">
        <v>10721300</v>
      </c>
      <c r="G1598" s="26" t="s">
        <v>169</v>
      </c>
      <c r="H1598" s="67">
        <v>177408000</v>
      </c>
      <c r="I1598" s="224">
        <v>65769000</v>
      </c>
      <c r="J1598" s="67"/>
      <c r="K1598" s="428">
        <f t="shared" si="59"/>
        <v>177408000</v>
      </c>
      <c r="L1598" s="199"/>
    </row>
    <row r="1599" spans="1:23" hidden="1" x14ac:dyDescent="0.35">
      <c r="A1599" s="23">
        <v>22020803</v>
      </c>
      <c r="B1599" s="437" t="s">
        <v>2890</v>
      </c>
      <c r="C1599" s="23">
        <v>70131</v>
      </c>
      <c r="D1599" s="24">
        <v>0</v>
      </c>
      <c r="E1599" s="25">
        <v>2101</v>
      </c>
      <c r="F1599" s="23">
        <v>10721300</v>
      </c>
      <c r="G1599" s="26" t="s">
        <v>169</v>
      </c>
      <c r="H1599" s="27">
        <v>12800000</v>
      </c>
      <c r="I1599" s="215">
        <v>4450000</v>
      </c>
      <c r="J1599" s="27">
        <v>6000000</v>
      </c>
      <c r="K1599" s="27">
        <f t="shared" si="59"/>
        <v>18800000</v>
      </c>
      <c r="L1599" s="199"/>
    </row>
    <row r="1600" spans="1:23" hidden="1" x14ac:dyDescent="0.35">
      <c r="A1600" s="411">
        <v>22020803</v>
      </c>
      <c r="B1600" s="437" t="s">
        <v>2890</v>
      </c>
      <c r="C1600" s="411">
        <v>70133</v>
      </c>
      <c r="D1600" s="411" t="s">
        <v>192</v>
      </c>
      <c r="E1600" s="413" t="s">
        <v>193</v>
      </c>
      <c r="F1600" s="411" t="s">
        <v>194</v>
      </c>
      <c r="G1600" s="416" t="s">
        <v>169</v>
      </c>
      <c r="H1600" s="418">
        <v>346500</v>
      </c>
      <c r="I1600" s="421">
        <v>142000</v>
      </c>
      <c r="J1600" s="424">
        <v>153500</v>
      </c>
      <c r="K1600" s="418">
        <f>H1600+J1600</f>
        <v>500000</v>
      </c>
      <c r="L1600" s="434"/>
    </row>
    <row r="1601" spans="1:12" hidden="1" x14ac:dyDescent="0.35">
      <c r="A1601" s="23">
        <v>22020803</v>
      </c>
      <c r="B1601" s="437" t="s">
        <v>2890</v>
      </c>
      <c r="C1601" s="23">
        <v>70133</v>
      </c>
      <c r="D1601" s="24">
        <v>0</v>
      </c>
      <c r="E1601" s="25">
        <v>2101</v>
      </c>
      <c r="F1601" s="23">
        <v>10721300</v>
      </c>
      <c r="G1601" s="26" t="s">
        <v>169</v>
      </c>
      <c r="H1601" s="27">
        <v>21000</v>
      </c>
      <c r="I1601" s="215">
        <v>40000</v>
      </c>
      <c r="J1601" s="27"/>
      <c r="K1601" s="27">
        <f t="shared" ref="K1601:K1627" si="60">SUM(H1601,J1601)</f>
        <v>21000</v>
      </c>
      <c r="L1601" s="199"/>
    </row>
    <row r="1602" spans="1:12" hidden="1" x14ac:dyDescent="0.35">
      <c r="A1602" s="34">
        <v>22020803</v>
      </c>
      <c r="B1602" s="437" t="s">
        <v>2890</v>
      </c>
      <c r="C1602" s="34">
        <v>70133</v>
      </c>
      <c r="D1602" s="35">
        <v>0</v>
      </c>
      <c r="E1602" s="36">
        <v>2101</v>
      </c>
      <c r="F1602" s="34">
        <v>10721300</v>
      </c>
      <c r="G1602" s="37" t="s">
        <v>169</v>
      </c>
      <c r="H1602" s="38"/>
      <c r="I1602" s="218"/>
      <c r="J1602" s="53">
        <v>10514000</v>
      </c>
      <c r="K1602" s="38">
        <f t="shared" si="60"/>
        <v>10514000</v>
      </c>
      <c r="L1602" s="198"/>
    </row>
    <row r="1603" spans="1:12" hidden="1" x14ac:dyDescent="0.35">
      <c r="A1603" s="23">
        <v>22020803</v>
      </c>
      <c r="B1603" s="437" t="s">
        <v>2890</v>
      </c>
      <c r="C1603" s="23">
        <v>70133</v>
      </c>
      <c r="D1603" s="24">
        <v>0</v>
      </c>
      <c r="E1603" s="25">
        <v>2101</v>
      </c>
      <c r="F1603" s="23">
        <v>10721300</v>
      </c>
      <c r="G1603" s="26" t="s">
        <v>169</v>
      </c>
      <c r="H1603" s="27">
        <v>103950</v>
      </c>
      <c r="I1603" s="215">
        <v>45000</v>
      </c>
      <c r="J1603" s="27">
        <v>250000</v>
      </c>
      <c r="K1603" s="27">
        <f t="shared" si="60"/>
        <v>353950</v>
      </c>
      <c r="L1603" s="201"/>
    </row>
    <row r="1604" spans="1:12" hidden="1" x14ac:dyDescent="0.35">
      <c r="A1604" s="23">
        <v>22020803</v>
      </c>
      <c r="B1604" s="437" t="s">
        <v>2890</v>
      </c>
      <c r="C1604" s="23">
        <v>70133</v>
      </c>
      <c r="D1604" s="24">
        <v>0</v>
      </c>
      <c r="E1604" s="25">
        <v>2101</v>
      </c>
      <c r="F1604" s="23">
        <v>10721300</v>
      </c>
      <c r="G1604" s="26" t="s">
        <v>169</v>
      </c>
      <c r="H1604" s="27">
        <v>28672875</v>
      </c>
      <c r="I1604" s="215">
        <v>9200000</v>
      </c>
      <c r="J1604" s="27">
        <v>-19000000</v>
      </c>
      <c r="K1604" s="39">
        <f t="shared" si="60"/>
        <v>9672875</v>
      </c>
      <c r="L1604" s="199"/>
    </row>
    <row r="1605" spans="1:12" hidden="1" x14ac:dyDescent="0.35">
      <c r="A1605" s="23">
        <v>22020803</v>
      </c>
      <c r="B1605" s="437" t="s">
        <v>2890</v>
      </c>
      <c r="C1605" s="23">
        <v>70133</v>
      </c>
      <c r="D1605" s="24">
        <v>0</v>
      </c>
      <c r="E1605" s="25">
        <v>2101</v>
      </c>
      <c r="F1605" s="23">
        <v>10721300</v>
      </c>
      <c r="G1605" s="26" t="s">
        <v>169</v>
      </c>
      <c r="H1605" s="27">
        <v>333900</v>
      </c>
      <c r="I1605" s="215">
        <v>0</v>
      </c>
      <c r="J1605" s="27"/>
      <c r="K1605" s="27">
        <f t="shared" si="60"/>
        <v>333900</v>
      </c>
      <c r="L1605" s="199"/>
    </row>
    <row r="1606" spans="1:12" hidden="1" x14ac:dyDescent="0.35">
      <c r="A1606" s="23">
        <v>22020803</v>
      </c>
      <c r="B1606" s="437" t="s">
        <v>2890</v>
      </c>
      <c r="C1606" s="23">
        <v>70131</v>
      </c>
      <c r="D1606" s="24">
        <v>0</v>
      </c>
      <c r="E1606" s="25">
        <v>2101</v>
      </c>
      <c r="F1606" s="23">
        <v>10721300</v>
      </c>
      <c r="G1606" s="26" t="s">
        <v>169</v>
      </c>
      <c r="H1606" s="27">
        <v>87780</v>
      </c>
      <c r="I1606" s="215">
        <v>40000</v>
      </c>
      <c r="J1606" s="27">
        <v>150000</v>
      </c>
      <c r="K1606" s="27">
        <f t="shared" si="60"/>
        <v>237780</v>
      </c>
      <c r="L1606" s="199"/>
    </row>
    <row r="1607" spans="1:12" hidden="1" x14ac:dyDescent="0.35">
      <c r="A1607" s="23">
        <v>22020803</v>
      </c>
      <c r="B1607" s="437" t="s">
        <v>2890</v>
      </c>
      <c r="C1607" s="23">
        <v>70133</v>
      </c>
      <c r="D1607" s="24">
        <v>0</v>
      </c>
      <c r="E1607" s="25">
        <v>2101</v>
      </c>
      <c r="F1607" s="23">
        <v>10721300</v>
      </c>
      <c r="G1607" s="26" t="s">
        <v>169</v>
      </c>
      <c r="H1607" s="27">
        <v>28721632.800000001</v>
      </c>
      <c r="I1607" s="215">
        <v>8004100</v>
      </c>
      <c r="J1607" s="27"/>
      <c r="K1607" s="27">
        <f t="shared" si="60"/>
        <v>28721632.800000001</v>
      </c>
      <c r="L1607" s="199"/>
    </row>
    <row r="1608" spans="1:12" hidden="1" x14ac:dyDescent="0.35">
      <c r="A1608" s="23">
        <v>22020803</v>
      </c>
      <c r="B1608" s="437" t="s">
        <v>2890</v>
      </c>
      <c r="C1608" s="23">
        <v>70131</v>
      </c>
      <c r="D1608" s="24">
        <v>0</v>
      </c>
      <c r="E1608" s="25">
        <v>2101</v>
      </c>
      <c r="F1608" s="23">
        <v>10721300</v>
      </c>
      <c r="G1608" s="26" t="s">
        <v>169</v>
      </c>
      <c r="H1608" s="27">
        <v>325500</v>
      </c>
      <c r="I1608" s="215">
        <v>24167.14</v>
      </c>
      <c r="J1608" s="27">
        <v>174500</v>
      </c>
      <c r="K1608" s="27">
        <f t="shared" si="60"/>
        <v>500000</v>
      </c>
      <c r="L1608" s="199"/>
    </row>
    <row r="1609" spans="1:12" hidden="1" x14ac:dyDescent="0.35">
      <c r="A1609" s="23">
        <v>22020803</v>
      </c>
      <c r="B1609" s="437" t="s">
        <v>2890</v>
      </c>
      <c r="C1609" s="23">
        <v>70131</v>
      </c>
      <c r="D1609" s="24">
        <v>0</v>
      </c>
      <c r="E1609" s="25">
        <v>2101</v>
      </c>
      <c r="F1609" s="23">
        <v>10721300</v>
      </c>
      <c r="G1609" s="26" t="s">
        <v>169</v>
      </c>
      <c r="H1609" s="27">
        <v>50400</v>
      </c>
      <c r="I1609" s="215">
        <v>15000</v>
      </c>
      <c r="J1609" s="27">
        <v>49600</v>
      </c>
      <c r="K1609" s="27">
        <f t="shared" si="60"/>
        <v>100000</v>
      </c>
      <c r="L1609" s="199"/>
    </row>
    <row r="1610" spans="1:12" hidden="1" x14ac:dyDescent="0.35">
      <c r="A1610" s="23">
        <v>22020803</v>
      </c>
      <c r="B1610" s="437" t="s">
        <v>2890</v>
      </c>
      <c r="C1610" s="23">
        <v>70131</v>
      </c>
      <c r="D1610" s="24">
        <v>0</v>
      </c>
      <c r="E1610" s="25">
        <v>2101</v>
      </c>
      <c r="F1610" s="23">
        <v>10721300</v>
      </c>
      <c r="G1610" s="26" t="s">
        <v>169</v>
      </c>
      <c r="H1610" s="67">
        <v>35700</v>
      </c>
      <c r="I1610" s="224">
        <v>150000</v>
      </c>
      <c r="J1610" s="67"/>
      <c r="K1610" s="67">
        <f t="shared" si="60"/>
        <v>35700</v>
      </c>
      <c r="L1610" s="199"/>
    </row>
    <row r="1611" spans="1:12" hidden="1" x14ac:dyDescent="0.35">
      <c r="A1611" s="23">
        <v>22020803</v>
      </c>
      <c r="B1611" s="437" t="s">
        <v>2890</v>
      </c>
      <c r="C1611" s="23">
        <v>70131</v>
      </c>
      <c r="D1611" s="24">
        <v>0</v>
      </c>
      <c r="E1611" s="23">
        <v>2101</v>
      </c>
      <c r="F1611" s="23">
        <v>10721300</v>
      </c>
      <c r="G1611" s="26" t="s">
        <v>169</v>
      </c>
      <c r="H1611" s="27">
        <v>459900</v>
      </c>
      <c r="I1611" s="215"/>
      <c r="J1611" s="27"/>
      <c r="K1611" s="27">
        <f t="shared" si="60"/>
        <v>459900</v>
      </c>
      <c r="L1611" s="199"/>
    </row>
    <row r="1612" spans="1:12" hidden="1" x14ac:dyDescent="0.35">
      <c r="A1612" s="23">
        <v>22020803</v>
      </c>
      <c r="B1612" s="437" t="s">
        <v>2890</v>
      </c>
      <c r="C1612" s="23">
        <v>70131</v>
      </c>
      <c r="D1612" s="24">
        <v>0</v>
      </c>
      <c r="E1612" s="25">
        <v>2101</v>
      </c>
      <c r="F1612" s="23">
        <v>10721300</v>
      </c>
      <c r="G1612" s="26" t="s">
        <v>169</v>
      </c>
      <c r="H1612" s="67">
        <v>136500</v>
      </c>
      <c r="I1612" s="224">
        <v>0</v>
      </c>
      <c r="J1612" s="67"/>
      <c r="K1612" s="67">
        <f t="shared" si="60"/>
        <v>136500</v>
      </c>
      <c r="L1612" s="199"/>
    </row>
    <row r="1613" spans="1:12" hidden="1" x14ac:dyDescent="0.35">
      <c r="A1613" s="34">
        <v>22020803</v>
      </c>
      <c r="B1613" s="437" t="s">
        <v>2890</v>
      </c>
      <c r="C1613" s="34">
        <v>70133</v>
      </c>
      <c r="D1613" s="35">
        <v>0</v>
      </c>
      <c r="E1613" s="36">
        <v>2101</v>
      </c>
      <c r="F1613" s="34">
        <v>10721300</v>
      </c>
      <c r="G1613" s="37" t="s">
        <v>169</v>
      </c>
      <c r="H1613" s="70">
        <v>68250</v>
      </c>
      <c r="I1613" s="223"/>
      <c r="J1613" s="70"/>
      <c r="K1613" s="70">
        <f t="shared" si="60"/>
        <v>68250</v>
      </c>
      <c r="L1613" s="198"/>
    </row>
    <row r="1614" spans="1:12" hidden="1" x14ac:dyDescent="0.35">
      <c r="A1614" s="23">
        <v>22020803</v>
      </c>
      <c r="B1614" s="437" t="s">
        <v>2890</v>
      </c>
      <c r="C1614" s="23">
        <v>70131</v>
      </c>
      <c r="D1614" s="24">
        <v>0</v>
      </c>
      <c r="E1614" s="25">
        <v>2101</v>
      </c>
      <c r="F1614" s="23">
        <v>10721300</v>
      </c>
      <c r="G1614" s="26" t="s">
        <v>169</v>
      </c>
      <c r="H1614" s="67">
        <v>3259799</v>
      </c>
      <c r="I1614" s="224">
        <v>2154150</v>
      </c>
      <c r="J1614" s="67"/>
      <c r="K1614" s="67">
        <f t="shared" si="60"/>
        <v>3259799</v>
      </c>
      <c r="L1614" s="199"/>
    </row>
    <row r="1615" spans="1:12" hidden="1" x14ac:dyDescent="0.35">
      <c r="A1615" s="23">
        <v>22020803</v>
      </c>
      <c r="B1615" s="437" t="s">
        <v>2890</v>
      </c>
      <c r="C1615" s="23">
        <v>70133</v>
      </c>
      <c r="D1615" s="24">
        <v>0</v>
      </c>
      <c r="E1615" s="25">
        <v>2101</v>
      </c>
      <c r="F1615" s="23">
        <v>10721300</v>
      </c>
      <c r="G1615" s="26" t="s">
        <v>169</v>
      </c>
      <c r="H1615" s="27">
        <v>695415</v>
      </c>
      <c r="I1615" s="215">
        <v>30000</v>
      </c>
      <c r="J1615" s="27"/>
      <c r="K1615" s="27">
        <f t="shared" si="60"/>
        <v>695415</v>
      </c>
      <c r="L1615" s="199"/>
    </row>
    <row r="1616" spans="1:12" hidden="1" x14ac:dyDescent="0.35">
      <c r="A1616" s="23">
        <v>22020803</v>
      </c>
      <c r="B1616" s="437" t="s">
        <v>2890</v>
      </c>
      <c r="C1616" s="23">
        <v>70133</v>
      </c>
      <c r="D1616" s="24">
        <v>0</v>
      </c>
      <c r="E1616" s="25">
        <v>2101</v>
      </c>
      <c r="F1616" s="23">
        <v>10721300</v>
      </c>
      <c r="G1616" s="26" t="s">
        <v>169</v>
      </c>
      <c r="H1616" s="27">
        <v>6909367.5</v>
      </c>
      <c r="I1616" s="215">
        <v>2377195</v>
      </c>
      <c r="J1616" s="27">
        <v>-1893428</v>
      </c>
      <c r="K1616" s="39">
        <f t="shared" si="60"/>
        <v>5015939.5</v>
      </c>
      <c r="L1616" s="199"/>
    </row>
    <row r="1617" spans="1:12" hidden="1" x14ac:dyDescent="0.35">
      <c r="A1617" s="23">
        <v>22020803</v>
      </c>
      <c r="B1617" s="437" t="s">
        <v>2890</v>
      </c>
      <c r="C1617" s="23">
        <v>71033</v>
      </c>
      <c r="D1617" s="24">
        <v>0</v>
      </c>
      <c r="E1617" s="25">
        <v>1100</v>
      </c>
      <c r="F1617" s="23">
        <v>10721300</v>
      </c>
      <c r="G1617" s="26" t="s">
        <v>169</v>
      </c>
      <c r="H1617" s="27">
        <v>7665000</v>
      </c>
      <c r="I1617" s="282"/>
      <c r="J1617" s="27"/>
      <c r="K1617" s="27">
        <f t="shared" si="60"/>
        <v>7665000</v>
      </c>
      <c r="L1617" s="199"/>
    </row>
    <row r="1618" spans="1:12" hidden="1" x14ac:dyDescent="0.35">
      <c r="A1618" s="23">
        <v>22020803</v>
      </c>
      <c r="B1618" s="437" t="s">
        <v>2890</v>
      </c>
      <c r="C1618" s="23">
        <v>70131</v>
      </c>
      <c r="D1618" s="24">
        <v>0</v>
      </c>
      <c r="E1618" s="25">
        <v>2101</v>
      </c>
      <c r="F1618" s="23">
        <v>10721300</v>
      </c>
      <c r="G1618" s="26" t="s">
        <v>169</v>
      </c>
      <c r="H1618" s="27">
        <v>2313069</v>
      </c>
      <c r="I1618" s="215">
        <v>183000</v>
      </c>
      <c r="J1618" s="27"/>
      <c r="K1618" s="27">
        <f t="shared" si="60"/>
        <v>2313069</v>
      </c>
      <c r="L1618" s="432"/>
    </row>
    <row r="1619" spans="1:12" hidden="1" x14ac:dyDescent="0.35">
      <c r="A1619" s="23">
        <v>22020802</v>
      </c>
      <c r="B1619" s="437" t="s">
        <v>2890</v>
      </c>
      <c r="C1619" s="23">
        <v>70131</v>
      </c>
      <c r="D1619" s="24">
        <v>0</v>
      </c>
      <c r="E1619" s="25">
        <v>2101</v>
      </c>
      <c r="F1619" s="23">
        <v>10721300</v>
      </c>
      <c r="G1619" s="26" t="s">
        <v>188</v>
      </c>
      <c r="H1619" s="27">
        <v>1600000</v>
      </c>
      <c r="I1619" s="215"/>
      <c r="J1619" s="41"/>
      <c r="K1619" s="27">
        <f t="shared" si="60"/>
        <v>1600000</v>
      </c>
      <c r="L1619" s="199"/>
    </row>
    <row r="1620" spans="1:12" hidden="1" x14ac:dyDescent="0.35">
      <c r="A1620" s="23">
        <v>22020802</v>
      </c>
      <c r="B1620" s="437" t="s">
        <v>2890</v>
      </c>
      <c r="C1620" s="23">
        <v>70133</v>
      </c>
      <c r="D1620" s="24">
        <v>0</v>
      </c>
      <c r="E1620" s="25">
        <v>2101</v>
      </c>
      <c r="F1620" s="23">
        <v>10721300</v>
      </c>
      <c r="G1620" s="26" t="s">
        <v>188</v>
      </c>
      <c r="H1620" s="27"/>
      <c r="I1620" s="215"/>
      <c r="J1620" s="27">
        <v>163000</v>
      </c>
      <c r="K1620" s="27">
        <f t="shared" si="60"/>
        <v>163000</v>
      </c>
      <c r="L1620" s="199"/>
    </row>
    <row r="1621" spans="1:12" hidden="1" x14ac:dyDescent="0.35">
      <c r="A1621" s="23">
        <v>22020802</v>
      </c>
      <c r="B1621" s="437" t="s">
        <v>2890</v>
      </c>
      <c r="C1621" s="23">
        <v>70131</v>
      </c>
      <c r="D1621" s="24">
        <v>0</v>
      </c>
      <c r="E1621" s="25">
        <v>2101</v>
      </c>
      <c r="F1621" s="23">
        <v>10721300</v>
      </c>
      <c r="G1621" s="26" t="s">
        <v>188</v>
      </c>
      <c r="H1621" s="27">
        <v>131250</v>
      </c>
      <c r="I1621" s="215">
        <v>122500</v>
      </c>
      <c r="J1621" s="27"/>
      <c r="K1621" s="27">
        <f t="shared" si="60"/>
        <v>131250</v>
      </c>
      <c r="L1621" s="199"/>
    </row>
    <row r="1622" spans="1:12" hidden="1" x14ac:dyDescent="0.35">
      <c r="A1622" s="23">
        <v>22020802</v>
      </c>
      <c r="B1622" s="437" t="s">
        <v>2890</v>
      </c>
      <c r="C1622" s="23">
        <v>70133</v>
      </c>
      <c r="D1622" s="24">
        <v>0</v>
      </c>
      <c r="E1622" s="25">
        <v>2101</v>
      </c>
      <c r="F1622" s="23">
        <v>10721300</v>
      </c>
      <c r="G1622" s="26" t="s">
        <v>188</v>
      </c>
      <c r="H1622" s="67">
        <v>126000</v>
      </c>
      <c r="I1622" s="224"/>
      <c r="J1622" s="67"/>
      <c r="K1622" s="67">
        <f t="shared" si="60"/>
        <v>126000</v>
      </c>
      <c r="L1622" s="199"/>
    </row>
    <row r="1623" spans="1:12" hidden="1" x14ac:dyDescent="0.35">
      <c r="A1623" s="23">
        <v>22020802</v>
      </c>
      <c r="B1623" s="437" t="s">
        <v>2890</v>
      </c>
      <c r="C1623" s="23">
        <v>70133</v>
      </c>
      <c r="D1623" s="24">
        <v>0</v>
      </c>
      <c r="E1623" s="25">
        <v>2101</v>
      </c>
      <c r="F1623" s="23">
        <v>10721300</v>
      </c>
      <c r="G1623" s="26" t="s">
        <v>188</v>
      </c>
      <c r="H1623" s="27"/>
      <c r="I1623" s="215">
        <v>17000</v>
      </c>
      <c r="J1623" s="27">
        <v>120000</v>
      </c>
      <c r="K1623" s="39">
        <f t="shared" si="60"/>
        <v>120000</v>
      </c>
      <c r="L1623" s="199"/>
    </row>
    <row r="1624" spans="1:12" hidden="1" x14ac:dyDescent="0.35">
      <c r="A1624" s="34">
        <v>22020802</v>
      </c>
      <c r="B1624" s="437" t="s">
        <v>2890</v>
      </c>
      <c r="C1624" s="34">
        <v>71033</v>
      </c>
      <c r="D1624" s="35">
        <v>0</v>
      </c>
      <c r="E1624" s="36">
        <v>1100</v>
      </c>
      <c r="F1624" s="34">
        <v>10721300</v>
      </c>
      <c r="G1624" s="37" t="s">
        <v>188</v>
      </c>
      <c r="H1624" s="38">
        <v>2965200</v>
      </c>
      <c r="I1624" s="309"/>
      <c r="J1624" s="38"/>
      <c r="K1624" s="38">
        <f t="shared" si="60"/>
        <v>2965200</v>
      </c>
      <c r="L1624" s="198"/>
    </row>
    <row r="1625" spans="1:12" hidden="1" x14ac:dyDescent="0.35">
      <c r="A1625" s="23">
        <v>22020802</v>
      </c>
      <c r="B1625" s="437" t="s">
        <v>2890</v>
      </c>
      <c r="C1625" s="23">
        <v>70131</v>
      </c>
      <c r="D1625" s="24">
        <v>0</v>
      </c>
      <c r="E1625" s="25">
        <v>2101</v>
      </c>
      <c r="F1625" s="23">
        <v>10721300</v>
      </c>
      <c r="G1625" s="26" t="s">
        <v>188</v>
      </c>
      <c r="H1625" s="27">
        <v>655168.5</v>
      </c>
      <c r="I1625" s="215">
        <v>118200</v>
      </c>
      <c r="J1625" s="27">
        <v>115000</v>
      </c>
      <c r="K1625" s="27">
        <f t="shared" si="60"/>
        <v>770168.5</v>
      </c>
      <c r="L1625" s="200"/>
    </row>
    <row r="1626" spans="1:12" hidden="1" x14ac:dyDescent="0.35">
      <c r="A1626" s="23">
        <v>22020801</v>
      </c>
      <c r="B1626" s="437" t="s">
        <v>2890</v>
      </c>
      <c r="C1626" s="23">
        <v>70133</v>
      </c>
      <c r="D1626" s="24">
        <v>0</v>
      </c>
      <c r="E1626" s="25">
        <v>2101</v>
      </c>
      <c r="F1626" s="23">
        <v>10721300</v>
      </c>
      <c r="G1626" s="26" t="s">
        <v>168</v>
      </c>
      <c r="H1626" s="67">
        <v>68800000</v>
      </c>
      <c r="I1626" s="224">
        <v>28197520</v>
      </c>
      <c r="J1626" s="67"/>
      <c r="K1626" s="428">
        <f t="shared" si="60"/>
        <v>68800000</v>
      </c>
      <c r="L1626" s="199"/>
    </row>
    <row r="1627" spans="1:12" hidden="1" x14ac:dyDescent="0.35">
      <c r="A1627" s="23">
        <v>22020801</v>
      </c>
      <c r="B1627" s="437" t="s">
        <v>2890</v>
      </c>
      <c r="C1627" s="23">
        <v>70131</v>
      </c>
      <c r="D1627" s="24">
        <v>0</v>
      </c>
      <c r="E1627" s="25">
        <v>2101</v>
      </c>
      <c r="F1627" s="23">
        <v>10721300</v>
      </c>
      <c r="G1627" s="26" t="s">
        <v>168</v>
      </c>
      <c r="H1627" s="27">
        <v>24000000</v>
      </c>
      <c r="I1627" s="215">
        <v>8750000</v>
      </c>
      <c r="J1627" s="27">
        <v>6000000</v>
      </c>
      <c r="K1627" s="27">
        <f t="shared" si="60"/>
        <v>30000000</v>
      </c>
      <c r="L1627" s="199"/>
    </row>
    <row r="1628" spans="1:12" hidden="1" x14ac:dyDescent="0.35">
      <c r="A1628" s="411">
        <v>22020801</v>
      </c>
      <c r="B1628" s="437" t="s">
        <v>2890</v>
      </c>
      <c r="C1628" s="411">
        <v>70133</v>
      </c>
      <c r="D1628" s="411" t="s">
        <v>192</v>
      </c>
      <c r="E1628" s="413" t="s">
        <v>193</v>
      </c>
      <c r="F1628" s="411" t="s">
        <v>194</v>
      </c>
      <c r="G1628" s="416" t="s">
        <v>168</v>
      </c>
      <c r="H1628" s="418">
        <v>210000</v>
      </c>
      <c r="I1628" s="421">
        <v>8500</v>
      </c>
      <c r="J1628" s="424">
        <v>590000</v>
      </c>
      <c r="K1628" s="418">
        <f>H1628+J1628</f>
        <v>800000</v>
      </c>
      <c r="L1628" s="434"/>
    </row>
    <row r="1629" spans="1:12" hidden="1" x14ac:dyDescent="0.35">
      <c r="A1629" s="23">
        <v>22020801</v>
      </c>
      <c r="B1629" s="437" t="s">
        <v>2890</v>
      </c>
      <c r="C1629" s="23">
        <v>70133</v>
      </c>
      <c r="D1629" s="24">
        <v>0</v>
      </c>
      <c r="E1629" s="25">
        <v>2101</v>
      </c>
      <c r="F1629" s="23">
        <v>10721300</v>
      </c>
      <c r="G1629" s="28" t="s">
        <v>168</v>
      </c>
      <c r="H1629" s="29">
        <v>84000</v>
      </c>
      <c r="I1629" s="217">
        <v>90000</v>
      </c>
      <c r="J1629" s="29">
        <v>79000</v>
      </c>
      <c r="K1629" s="29">
        <f t="shared" ref="K1629:K1648" si="61">SUM(H1629,J1629)</f>
        <v>163000</v>
      </c>
      <c r="L1629" s="199"/>
    </row>
    <row r="1630" spans="1:12" hidden="1" x14ac:dyDescent="0.35">
      <c r="A1630" s="34">
        <v>22020801</v>
      </c>
      <c r="B1630" s="437" t="s">
        <v>2890</v>
      </c>
      <c r="C1630" s="34">
        <v>70133</v>
      </c>
      <c r="D1630" s="35">
        <v>0</v>
      </c>
      <c r="E1630" s="36">
        <v>2101</v>
      </c>
      <c r="F1630" s="34">
        <v>10721300</v>
      </c>
      <c r="G1630" s="37" t="s">
        <v>168</v>
      </c>
      <c r="H1630" s="38">
        <v>1112989.5</v>
      </c>
      <c r="I1630" s="218">
        <v>40000</v>
      </c>
      <c r="J1630" s="38"/>
      <c r="K1630" s="38">
        <f t="shared" si="61"/>
        <v>1112989.5</v>
      </c>
      <c r="L1630" s="198"/>
    </row>
    <row r="1631" spans="1:12" hidden="1" x14ac:dyDescent="0.35">
      <c r="A1631" s="23">
        <v>22020801</v>
      </c>
      <c r="B1631" s="437" t="s">
        <v>2890</v>
      </c>
      <c r="C1631" s="23">
        <v>70133</v>
      </c>
      <c r="D1631" s="24">
        <v>0</v>
      </c>
      <c r="E1631" s="25">
        <v>2101</v>
      </c>
      <c r="F1631" s="23">
        <v>10721300</v>
      </c>
      <c r="G1631" s="26" t="s">
        <v>168</v>
      </c>
      <c r="H1631" s="27">
        <v>562800</v>
      </c>
      <c r="I1631" s="215">
        <v>260000</v>
      </c>
      <c r="J1631" s="27">
        <v>700000</v>
      </c>
      <c r="K1631" s="27">
        <f t="shared" si="61"/>
        <v>1262800</v>
      </c>
      <c r="L1631" s="199"/>
    </row>
    <row r="1632" spans="1:12" hidden="1" x14ac:dyDescent="0.35">
      <c r="A1632" s="23">
        <v>22020801</v>
      </c>
      <c r="B1632" s="437" t="s">
        <v>2890</v>
      </c>
      <c r="C1632" s="23">
        <v>70133</v>
      </c>
      <c r="D1632" s="24">
        <v>0</v>
      </c>
      <c r="E1632" s="25">
        <v>2101</v>
      </c>
      <c r="F1632" s="23">
        <v>10721300</v>
      </c>
      <c r="G1632" s="26" t="s">
        <v>168</v>
      </c>
      <c r="H1632" s="27">
        <v>499800</v>
      </c>
      <c r="I1632" s="215">
        <v>95000</v>
      </c>
      <c r="J1632" s="27"/>
      <c r="K1632" s="39">
        <f t="shared" si="61"/>
        <v>499800</v>
      </c>
      <c r="L1632" s="199"/>
    </row>
    <row r="1633" spans="1:12" hidden="1" x14ac:dyDescent="0.35">
      <c r="A1633" s="23">
        <v>22020801</v>
      </c>
      <c r="B1633" s="437" t="s">
        <v>2890</v>
      </c>
      <c r="C1633" s="23">
        <v>70133</v>
      </c>
      <c r="D1633" s="24">
        <v>0</v>
      </c>
      <c r="E1633" s="25">
        <v>2101</v>
      </c>
      <c r="F1633" s="23">
        <v>10721300</v>
      </c>
      <c r="G1633" s="26" t="s">
        <v>168</v>
      </c>
      <c r="H1633" s="27">
        <v>1747200</v>
      </c>
      <c r="I1633" s="215">
        <v>362000</v>
      </c>
      <c r="J1633" s="27"/>
      <c r="K1633" s="27">
        <f t="shared" si="61"/>
        <v>1747200</v>
      </c>
      <c r="L1633" s="199"/>
    </row>
    <row r="1634" spans="1:12" hidden="1" x14ac:dyDescent="0.35">
      <c r="A1634" s="23">
        <v>22020801</v>
      </c>
      <c r="B1634" s="437" t="s">
        <v>2890</v>
      </c>
      <c r="C1634" s="23">
        <v>70133</v>
      </c>
      <c r="D1634" s="24">
        <v>0</v>
      </c>
      <c r="E1634" s="25">
        <v>2101</v>
      </c>
      <c r="F1634" s="23">
        <v>10721300</v>
      </c>
      <c r="G1634" s="26" t="s">
        <v>168</v>
      </c>
      <c r="H1634" s="27">
        <v>535080</v>
      </c>
      <c r="I1634" s="215">
        <v>316700</v>
      </c>
      <c r="J1634" s="27"/>
      <c r="K1634" s="27">
        <f t="shared" si="61"/>
        <v>535080</v>
      </c>
      <c r="L1634" s="199"/>
    </row>
    <row r="1635" spans="1:12" hidden="1" x14ac:dyDescent="0.35">
      <c r="A1635" s="23">
        <v>22020801</v>
      </c>
      <c r="B1635" s="437" t="s">
        <v>2890</v>
      </c>
      <c r="C1635" s="23">
        <v>70131</v>
      </c>
      <c r="D1635" s="24">
        <v>0</v>
      </c>
      <c r="E1635" s="25">
        <v>2101</v>
      </c>
      <c r="F1635" s="23">
        <v>10721300</v>
      </c>
      <c r="G1635" s="26" t="s">
        <v>168</v>
      </c>
      <c r="H1635" s="27">
        <v>676410</v>
      </c>
      <c r="I1635" s="215">
        <v>146500</v>
      </c>
      <c r="J1635" s="27">
        <v>73590</v>
      </c>
      <c r="K1635" s="27">
        <f t="shared" si="61"/>
        <v>750000</v>
      </c>
      <c r="L1635" s="199"/>
    </row>
    <row r="1636" spans="1:12" hidden="1" x14ac:dyDescent="0.35">
      <c r="A1636" s="23">
        <v>22020801</v>
      </c>
      <c r="B1636" s="437" t="s">
        <v>2890</v>
      </c>
      <c r="C1636" s="23">
        <v>70131</v>
      </c>
      <c r="D1636" s="24">
        <v>0</v>
      </c>
      <c r="E1636" s="25">
        <v>2101</v>
      </c>
      <c r="F1636" s="23">
        <v>10721300</v>
      </c>
      <c r="G1636" s="26" t="s">
        <v>168</v>
      </c>
      <c r="H1636" s="27">
        <v>903000</v>
      </c>
      <c r="I1636" s="215">
        <v>1140000</v>
      </c>
      <c r="J1636" s="27">
        <v>2000000</v>
      </c>
      <c r="K1636" s="27">
        <f t="shared" si="61"/>
        <v>2903000</v>
      </c>
      <c r="L1636" s="199"/>
    </row>
    <row r="1637" spans="1:12" hidden="1" x14ac:dyDescent="0.35">
      <c r="A1637" s="23">
        <v>22020801</v>
      </c>
      <c r="B1637" s="437" t="s">
        <v>2890</v>
      </c>
      <c r="C1637" s="23">
        <v>70131</v>
      </c>
      <c r="D1637" s="24">
        <v>0</v>
      </c>
      <c r="E1637" s="25">
        <v>2101</v>
      </c>
      <c r="F1637" s="23">
        <v>10721300</v>
      </c>
      <c r="G1637" s="26" t="s">
        <v>168</v>
      </c>
      <c r="H1637" s="67">
        <v>151200</v>
      </c>
      <c r="I1637" s="224"/>
      <c r="J1637" s="67"/>
      <c r="K1637" s="67">
        <f t="shared" si="61"/>
        <v>151200</v>
      </c>
      <c r="L1637" s="199"/>
    </row>
    <row r="1638" spans="1:12" hidden="1" x14ac:dyDescent="0.35">
      <c r="A1638" s="23">
        <v>22020801</v>
      </c>
      <c r="B1638" s="437" t="s">
        <v>2890</v>
      </c>
      <c r="C1638" s="23">
        <v>70131</v>
      </c>
      <c r="D1638" s="24">
        <v>0</v>
      </c>
      <c r="E1638" s="23">
        <v>2101</v>
      </c>
      <c r="F1638" s="23">
        <v>10721300</v>
      </c>
      <c r="G1638" s="26" t="s">
        <v>168</v>
      </c>
      <c r="H1638" s="27">
        <v>588000</v>
      </c>
      <c r="I1638" s="215"/>
      <c r="J1638" s="27"/>
      <c r="K1638" s="27">
        <f t="shared" si="61"/>
        <v>588000</v>
      </c>
      <c r="L1638" s="199"/>
    </row>
    <row r="1639" spans="1:12" hidden="1" x14ac:dyDescent="0.35">
      <c r="A1639" s="23">
        <v>22020801</v>
      </c>
      <c r="B1639" s="437" t="s">
        <v>2890</v>
      </c>
      <c r="C1639" s="23">
        <v>70131</v>
      </c>
      <c r="D1639" s="24">
        <v>0</v>
      </c>
      <c r="E1639" s="25">
        <v>2101</v>
      </c>
      <c r="F1639" s="23">
        <v>10721300</v>
      </c>
      <c r="G1639" s="26" t="s">
        <v>168</v>
      </c>
      <c r="H1639" s="67">
        <v>386400</v>
      </c>
      <c r="I1639" s="224">
        <v>0</v>
      </c>
      <c r="J1639" s="67"/>
      <c r="K1639" s="67">
        <f t="shared" si="61"/>
        <v>386400</v>
      </c>
      <c r="L1639" s="199"/>
    </row>
    <row r="1640" spans="1:12" hidden="1" x14ac:dyDescent="0.35">
      <c r="A1640" s="23">
        <v>22020801</v>
      </c>
      <c r="B1640" s="437" t="s">
        <v>2890</v>
      </c>
      <c r="C1640" s="23">
        <v>70133</v>
      </c>
      <c r="D1640" s="24">
        <v>0</v>
      </c>
      <c r="E1640" s="25">
        <v>2101</v>
      </c>
      <c r="F1640" s="23">
        <v>10721300</v>
      </c>
      <c r="G1640" s="26" t="s">
        <v>168</v>
      </c>
      <c r="H1640" s="67">
        <v>544950</v>
      </c>
      <c r="I1640" s="224">
        <v>327000</v>
      </c>
      <c r="J1640" s="67"/>
      <c r="K1640" s="67">
        <f t="shared" si="61"/>
        <v>544950</v>
      </c>
      <c r="L1640" s="199"/>
    </row>
    <row r="1641" spans="1:12" hidden="1" x14ac:dyDescent="0.35">
      <c r="A1641" s="23">
        <v>22020801</v>
      </c>
      <c r="B1641" s="437" t="s">
        <v>2890</v>
      </c>
      <c r="C1641" s="23">
        <v>70131</v>
      </c>
      <c r="D1641" s="24">
        <v>0</v>
      </c>
      <c r="E1641" s="25">
        <v>2101</v>
      </c>
      <c r="F1641" s="23">
        <v>10721300</v>
      </c>
      <c r="G1641" s="26" t="s">
        <v>168</v>
      </c>
      <c r="H1641" s="67">
        <v>5378100</v>
      </c>
      <c r="I1641" s="224">
        <v>1726500</v>
      </c>
      <c r="J1641" s="67"/>
      <c r="K1641" s="67">
        <f t="shared" si="61"/>
        <v>5378100</v>
      </c>
      <c r="L1641" s="199"/>
    </row>
    <row r="1642" spans="1:12" hidden="1" x14ac:dyDescent="0.35">
      <c r="A1642" s="23">
        <v>22020801</v>
      </c>
      <c r="B1642" s="437" t="s">
        <v>2890</v>
      </c>
      <c r="C1642" s="23">
        <v>70133</v>
      </c>
      <c r="D1642" s="24">
        <v>0</v>
      </c>
      <c r="E1642" s="25">
        <v>2101</v>
      </c>
      <c r="F1642" s="23">
        <v>10721300</v>
      </c>
      <c r="G1642" s="26" t="s">
        <v>168</v>
      </c>
      <c r="H1642" s="27">
        <v>2001720</v>
      </c>
      <c r="I1642" s="215">
        <v>353000</v>
      </c>
      <c r="J1642" s="27">
        <v>-500000</v>
      </c>
      <c r="K1642" s="27">
        <f t="shared" si="61"/>
        <v>1501720</v>
      </c>
      <c r="L1642" s="199"/>
    </row>
    <row r="1643" spans="1:12" hidden="1" x14ac:dyDescent="0.35">
      <c r="A1643" s="23">
        <v>22020801</v>
      </c>
      <c r="B1643" s="437" t="s">
        <v>2890</v>
      </c>
      <c r="C1643" s="23">
        <v>70133</v>
      </c>
      <c r="D1643" s="24">
        <v>0</v>
      </c>
      <c r="E1643" s="25">
        <v>2101</v>
      </c>
      <c r="F1643" s="23">
        <v>10721300</v>
      </c>
      <c r="G1643" s="26" t="s">
        <v>168</v>
      </c>
      <c r="H1643" s="27">
        <v>4613070</v>
      </c>
      <c r="I1643" s="215">
        <v>2370823.59</v>
      </c>
      <c r="J1643" s="27"/>
      <c r="K1643" s="39">
        <f t="shared" si="61"/>
        <v>4613070</v>
      </c>
      <c r="L1643" s="199"/>
    </row>
    <row r="1644" spans="1:12" hidden="1" x14ac:dyDescent="0.35">
      <c r="A1644" s="23">
        <v>22020801</v>
      </c>
      <c r="B1644" s="437" t="s">
        <v>2890</v>
      </c>
      <c r="C1644" s="23">
        <v>71033</v>
      </c>
      <c r="D1644" s="24">
        <v>0</v>
      </c>
      <c r="E1644" s="25">
        <v>1100</v>
      </c>
      <c r="F1644" s="23">
        <v>10721300</v>
      </c>
      <c r="G1644" s="26" t="s">
        <v>168</v>
      </c>
      <c r="H1644" s="27">
        <v>97360620</v>
      </c>
      <c r="I1644" s="282">
        <v>190000</v>
      </c>
      <c r="J1644" s="27">
        <v>-70000000</v>
      </c>
      <c r="K1644" s="27">
        <f t="shared" si="61"/>
        <v>27360620</v>
      </c>
      <c r="L1644" s="199"/>
    </row>
    <row r="1645" spans="1:12" hidden="1" x14ac:dyDescent="0.35">
      <c r="A1645" s="23">
        <v>22020801</v>
      </c>
      <c r="B1645" s="437" t="s">
        <v>2890</v>
      </c>
      <c r="C1645" s="23">
        <v>70131</v>
      </c>
      <c r="D1645" s="24">
        <v>0</v>
      </c>
      <c r="E1645" s="25">
        <v>2101</v>
      </c>
      <c r="F1645" s="23">
        <v>10721300</v>
      </c>
      <c r="G1645" s="26" t="s">
        <v>168</v>
      </c>
      <c r="H1645" s="27">
        <v>1260000</v>
      </c>
      <c r="I1645" s="215">
        <v>133200</v>
      </c>
      <c r="J1645" s="27"/>
      <c r="K1645" s="27">
        <f t="shared" si="61"/>
        <v>1260000</v>
      </c>
      <c r="L1645" s="200"/>
    </row>
    <row r="1646" spans="1:12" hidden="1" x14ac:dyDescent="0.35">
      <c r="A1646" s="23">
        <v>22020801</v>
      </c>
      <c r="B1646" s="437" t="s">
        <v>2890</v>
      </c>
      <c r="C1646" s="23">
        <v>70131</v>
      </c>
      <c r="D1646" s="24">
        <v>0</v>
      </c>
      <c r="E1646" s="25">
        <v>2101</v>
      </c>
      <c r="F1646" s="23">
        <v>10721300</v>
      </c>
      <c r="G1646" s="26" t="s">
        <v>168</v>
      </c>
      <c r="H1646" s="27">
        <v>2207205</v>
      </c>
      <c r="I1646" s="215">
        <v>1286135</v>
      </c>
      <c r="J1646" s="27"/>
      <c r="K1646" s="27">
        <f t="shared" si="61"/>
        <v>2207205</v>
      </c>
      <c r="L1646" s="201"/>
    </row>
    <row r="1647" spans="1:12" hidden="1" x14ac:dyDescent="0.35">
      <c r="A1647" s="23">
        <v>22020709</v>
      </c>
      <c r="B1647" s="437" t="s">
        <v>2890</v>
      </c>
      <c r="C1647" s="23">
        <v>70131</v>
      </c>
      <c r="D1647" s="24">
        <v>0</v>
      </c>
      <c r="E1647" s="25">
        <v>2101</v>
      </c>
      <c r="F1647" s="23">
        <v>10721300</v>
      </c>
      <c r="G1647" s="26" t="s">
        <v>230</v>
      </c>
      <c r="H1647" s="67"/>
      <c r="I1647" s="224"/>
      <c r="J1647" s="68">
        <v>2600000</v>
      </c>
      <c r="K1647" s="67">
        <f t="shared" si="61"/>
        <v>2600000</v>
      </c>
      <c r="L1647" s="199"/>
    </row>
    <row r="1648" spans="1:12" hidden="1" x14ac:dyDescent="0.35">
      <c r="A1648" s="23">
        <v>22020709</v>
      </c>
      <c r="B1648" s="437" t="s">
        <v>2890</v>
      </c>
      <c r="C1648" s="23">
        <v>71033</v>
      </c>
      <c r="D1648" s="24">
        <v>0</v>
      </c>
      <c r="E1648" s="25">
        <v>1100</v>
      </c>
      <c r="F1648" s="23">
        <v>10721300</v>
      </c>
      <c r="G1648" s="26" t="s">
        <v>230</v>
      </c>
      <c r="H1648" s="27">
        <v>0</v>
      </c>
      <c r="I1648" s="282"/>
      <c r="J1648" s="41"/>
      <c r="K1648" s="27">
        <f t="shared" si="61"/>
        <v>0</v>
      </c>
      <c r="L1648" s="199"/>
    </row>
    <row r="1649" spans="1:12" hidden="1" x14ac:dyDescent="0.35">
      <c r="A1649" s="411">
        <v>22020708</v>
      </c>
      <c r="B1649" s="437" t="s">
        <v>2890</v>
      </c>
      <c r="C1649" s="411">
        <v>70133</v>
      </c>
      <c r="D1649" s="411" t="s">
        <v>192</v>
      </c>
      <c r="E1649" s="413" t="s">
        <v>193</v>
      </c>
      <c r="F1649" s="411" t="s">
        <v>194</v>
      </c>
      <c r="G1649" s="416" t="s">
        <v>200</v>
      </c>
      <c r="H1649" s="418"/>
      <c r="I1649" s="421"/>
      <c r="J1649" s="424">
        <v>500000</v>
      </c>
      <c r="K1649" s="418">
        <f>H1649+J1649</f>
        <v>500000</v>
      </c>
      <c r="L1649" s="434"/>
    </row>
    <row r="1650" spans="1:12" hidden="1" x14ac:dyDescent="0.35">
      <c r="A1650" s="23">
        <v>22020706</v>
      </c>
      <c r="B1650" s="437" t="s">
        <v>2890</v>
      </c>
      <c r="C1650" s="23">
        <v>70131</v>
      </c>
      <c r="D1650" s="24">
        <v>0</v>
      </c>
      <c r="E1650" s="25">
        <v>2101</v>
      </c>
      <c r="F1650" s="23">
        <v>10721300</v>
      </c>
      <c r="G1650" s="26" t="s">
        <v>229</v>
      </c>
      <c r="H1650" s="27">
        <v>30326100</v>
      </c>
      <c r="I1650" s="215">
        <v>10710000</v>
      </c>
      <c r="J1650" s="27"/>
      <c r="K1650" s="27">
        <f>SUM(H1650,J1650)</f>
        <v>30326100</v>
      </c>
      <c r="L1650" s="199"/>
    </row>
    <row r="1651" spans="1:12" hidden="1" x14ac:dyDescent="0.35">
      <c r="A1651" s="23">
        <v>22020703</v>
      </c>
      <c r="B1651" s="437" t="s">
        <v>2890</v>
      </c>
      <c r="C1651" s="23">
        <v>70133</v>
      </c>
      <c r="D1651" s="24">
        <v>0</v>
      </c>
      <c r="E1651" s="25">
        <v>2101</v>
      </c>
      <c r="F1651" s="23">
        <v>10721300</v>
      </c>
      <c r="G1651" s="26" t="s">
        <v>208</v>
      </c>
      <c r="H1651" s="27"/>
      <c r="I1651" s="215"/>
      <c r="J1651" s="27">
        <v>1540000</v>
      </c>
      <c r="K1651" s="27">
        <f>SUM(H1651,J1651)</f>
        <v>1540000</v>
      </c>
      <c r="L1651" s="199"/>
    </row>
    <row r="1652" spans="1:12" hidden="1" x14ac:dyDescent="0.35">
      <c r="A1652" s="23">
        <v>22020703</v>
      </c>
      <c r="B1652" s="437" t="s">
        <v>2890</v>
      </c>
      <c r="C1652" s="23">
        <v>71033</v>
      </c>
      <c r="D1652" s="24">
        <v>0</v>
      </c>
      <c r="E1652" s="25">
        <v>1100</v>
      </c>
      <c r="F1652" s="23">
        <v>10721300</v>
      </c>
      <c r="G1652" s="26" t="s">
        <v>208</v>
      </c>
      <c r="H1652" s="27"/>
      <c r="I1652" s="282"/>
      <c r="J1652" s="27"/>
      <c r="K1652" s="27">
        <f>SUM(H1652,J1652)</f>
        <v>0</v>
      </c>
      <c r="L1652" s="199"/>
    </row>
    <row r="1653" spans="1:12" hidden="1" x14ac:dyDescent="0.35">
      <c r="A1653" s="23">
        <v>22020702</v>
      </c>
      <c r="B1653" s="437" t="s">
        <v>2890</v>
      </c>
      <c r="C1653" s="23">
        <v>71033</v>
      </c>
      <c r="D1653" s="24">
        <v>0</v>
      </c>
      <c r="E1653" s="25">
        <v>1100</v>
      </c>
      <c r="F1653" s="23">
        <v>10721300</v>
      </c>
      <c r="G1653" s="26" t="s">
        <v>223</v>
      </c>
      <c r="H1653" s="27">
        <v>2457000</v>
      </c>
      <c r="I1653" s="282"/>
      <c r="J1653" s="27"/>
      <c r="K1653" s="27">
        <f>SUM(H1653,J1653)</f>
        <v>2457000</v>
      </c>
      <c r="L1653" s="199"/>
    </row>
    <row r="1654" spans="1:12" hidden="1" x14ac:dyDescent="0.35">
      <c r="A1654" s="23">
        <v>22020702</v>
      </c>
      <c r="B1654" s="437" t="s">
        <v>2890</v>
      </c>
      <c r="C1654" s="23">
        <v>70131</v>
      </c>
      <c r="D1654" s="24">
        <v>0</v>
      </c>
      <c r="E1654" s="25">
        <v>2101</v>
      </c>
      <c r="F1654" s="23">
        <v>10721300</v>
      </c>
      <c r="G1654" s="26" t="s">
        <v>223</v>
      </c>
      <c r="H1654" s="27">
        <v>178500</v>
      </c>
      <c r="I1654" s="215"/>
      <c r="J1654" s="27"/>
      <c r="K1654" s="27">
        <f>SUM(H1654,J1654)</f>
        <v>178500</v>
      </c>
      <c r="L1654" s="201"/>
    </row>
    <row r="1655" spans="1:12" hidden="1" x14ac:dyDescent="0.35">
      <c r="A1655" s="411">
        <v>22020701</v>
      </c>
      <c r="B1655" s="437" t="s">
        <v>2890</v>
      </c>
      <c r="C1655" s="411">
        <v>70133</v>
      </c>
      <c r="D1655" s="411" t="s">
        <v>192</v>
      </c>
      <c r="E1655" s="413" t="s">
        <v>193</v>
      </c>
      <c r="F1655" s="411" t="s">
        <v>194</v>
      </c>
      <c r="G1655" s="416" t="s">
        <v>199</v>
      </c>
      <c r="H1655" s="418"/>
      <c r="I1655" s="421"/>
      <c r="J1655" s="424">
        <v>250000</v>
      </c>
      <c r="K1655" s="418">
        <f>H1655+J1655</f>
        <v>250000</v>
      </c>
      <c r="L1655" s="434"/>
    </row>
    <row r="1656" spans="1:12" hidden="1" x14ac:dyDescent="0.35">
      <c r="A1656" s="23">
        <v>22020701</v>
      </c>
      <c r="B1656" s="437" t="s">
        <v>2890</v>
      </c>
      <c r="C1656" s="23">
        <v>71033</v>
      </c>
      <c r="D1656" s="24">
        <v>0</v>
      </c>
      <c r="E1656" s="25">
        <v>1100</v>
      </c>
      <c r="F1656" s="23">
        <v>10721300</v>
      </c>
      <c r="G1656" s="26" t="s">
        <v>199</v>
      </c>
      <c r="H1656" s="27">
        <v>0</v>
      </c>
      <c r="I1656" s="282"/>
      <c r="J1656" s="41"/>
      <c r="K1656" s="27">
        <f t="shared" ref="K1656:K1676" si="62">SUM(H1656,J1656)</f>
        <v>0</v>
      </c>
      <c r="L1656" s="199"/>
    </row>
    <row r="1657" spans="1:12" hidden="1" x14ac:dyDescent="0.35">
      <c r="A1657" s="23">
        <v>22020701</v>
      </c>
      <c r="B1657" s="437" t="s">
        <v>2890</v>
      </c>
      <c r="C1657" s="23">
        <v>70131</v>
      </c>
      <c r="D1657" s="24">
        <v>0</v>
      </c>
      <c r="E1657" s="25">
        <v>2101</v>
      </c>
      <c r="F1657" s="23">
        <v>10721300</v>
      </c>
      <c r="G1657" s="26" t="s">
        <v>243</v>
      </c>
      <c r="H1657" s="27">
        <v>4688000</v>
      </c>
      <c r="I1657" s="215">
        <v>200000</v>
      </c>
      <c r="J1657" s="41"/>
      <c r="K1657" s="27">
        <f t="shared" si="62"/>
        <v>4688000</v>
      </c>
      <c r="L1657" s="201"/>
    </row>
    <row r="1658" spans="1:12" ht="51" x14ac:dyDescent="0.35">
      <c r="A1658" s="54">
        <v>22020605</v>
      </c>
      <c r="B1658" s="437" t="s">
        <v>2890</v>
      </c>
      <c r="C1658" s="54">
        <v>70133</v>
      </c>
      <c r="D1658" s="55">
        <v>0</v>
      </c>
      <c r="E1658" s="56">
        <v>2101</v>
      </c>
      <c r="F1658" s="54">
        <v>10721300</v>
      </c>
      <c r="G1658" s="57" t="s">
        <v>295</v>
      </c>
      <c r="H1658" s="89">
        <v>58800000</v>
      </c>
      <c r="I1658" s="245">
        <v>11200000</v>
      </c>
      <c r="J1658" s="89">
        <v>8400000</v>
      </c>
      <c r="K1658" s="89">
        <f t="shared" si="62"/>
        <v>67200000</v>
      </c>
      <c r="L1658" s="204" t="s">
        <v>2553</v>
      </c>
    </row>
    <row r="1659" spans="1:12" hidden="1" x14ac:dyDescent="0.35">
      <c r="A1659" s="23">
        <v>22020605</v>
      </c>
      <c r="B1659" s="437" t="s">
        <v>2890</v>
      </c>
      <c r="C1659" s="23">
        <v>70133</v>
      </c>
      <c r="D1659" s="24">
        <v>0</v>
      </c>
      <c r="E1659" s="25">
        <v>2101</v>
      </c>
      <c r="F1659" s="23">
        <v>10721300</v>
      </c>
      <c r="G1659" s="26" t="s">
        <v>167</v>
      </c>
      <c r="H1659" s="67">
        <v>4800000</v>
      </c>
      <c r="I1659" s="224">
        <v>802200</v>
      </c>
      <c r="J1659" s="67"/>
      <c r="K1659" s="428">
        <f t="shared" si="62"/>
        <v>4800000</v>
      </c>
      <c r="L1659" s="199"/>
    </row>
    <row r="1660" spans="1:12" hidden="1" x14ac:dyDescent="0.35">
      <c r="A1660" s="23">
        <v>22020605</v>
      </c>
      <c r="B1660" s="437" t="s">
        <v>2890</v>
      </c>
      <c r="C1660" s="23">
        <v>70131</v>
      </c>
      <c r="D1660" s="24">
        <v>0</v>
      </c>
      <c r="E1660" s="25">
        <v>2101</v>
      </c>
      <c r="F1660" s="23">
        <v>10721300</v>
      </c>
      <c r="G1660" s="26" t="s">
        <v>167</v>
      </c>
      <c r="H1660" s="27">
        <v>4000000</v>
      </c>
      <c r="I1660" s="215">
        <v>2000000</v>
      </c>
      <c r="J1660" s="27">
        <v>4000000</v>
      </c>
      <c r="K1660" s="27">
        <f t="shared" si="62"/>
        <v>8000000</v>
      </c>
      <c r="L1660" s="199"/>
    </row>
    <row r="1661" spans="1:12" hidden="1" x14ac:dyDescent="0.35">
      <c r="A1661" s="23">
        <v>22020605</v>
      </c>
      <c r="B1661" s="437" t="s">
        <v>2890</v>
      </c>
      <c r="C1661" s="23">
        <v>70133</v>
      </c>
      <c r="D1661" s="24">
        <v>0</v>
      </c>
      <c r="E1661" s="25">
        <v>2101</v>
      </c>
      <c r="F1661" s="23">
        <v>10721300</v>
      </c>
      <c r="G1661" s="26" t="s">
        <v>167</v>
      </c>
      <c r="H1661" s="27">
        <v>43192800</v>
      </c>
      <c r="I1661" s="215"/>
      <c r="J1661" s="27">
        <v>-28965100</v>
      </c>
      <c r="K1661" s="39">
        <f t="shared" si="62"/>
        <v>14227700</v>
      </c>
      <c r="L1661" s="199"/>
    </row>
    <row r="1662" spans="1:12" hidden="1" x14ac:dyDescent="0.35">
      <c r="A1662" s="23">
        <v>22020605</v>
      </c>
      <c r="B1662" s="437" t="s">
        <v>2890</v>
      </c>
      <c r="C1662" s="23">
        <v>70133</v>
      </c>
      <c r="D1662" s="24">
        <v>0</v>
      </c>
      <c r="E1662" s="25">
        <v>2101</v>
      </c>
      <c r="F1662" s="23">
        <v>10721300</v>
      </c>
      <c r="G1662" s="26" t="s">
        <v>167</v>
      </c>
      <c r="H1662" s="27">
        <v>42000</v>
      </c>
      <c r="I1662" s="215">
        <v>31550</v>
      </c>
      <c r="J1662" s="27"/>
      <c r="K1662" s="27">
        <f t="shared" si="62"/>
        <v>42000</v>
      </c>
      <c r="L1662" s="199"/>
    </row>
    <row r="1663" spans="1:12" hidden="1" x14ac:dyDescent="0.35">
      <c r="A1663" s="23">
        <v>22020605</v>
      </c>
      <c r="B1663" s="437" t="s">
        <v>2890</v>
      </c>
      <c r="C1663" s="23">
        <v>70131</v>
      </c>
      <c r="D1663" s="24">
        <v>0</v>
      </c>
      <c r="E1663" s="25">
        <v>2101</v>
      </c>
      <c r="F1663" s="23">
        <v>10721300</v>
      </c>
      <c r="G1663" s="26" t="s">
        <v>167</v>
      </c>
      <c r="H1663" s="27">
        <v>10500</v>
      </c>
      <c r="I1663" s="215">
        <v>8000</v>
      </c>
      <c r="J1663" s="27">
        <v>50000</v>
      </c>
      <c r="K1663" s="27">
        <f t="shared" si="62"/>
        <v>60500</v>
      </c>
      <c r="L1663" s="199"/>
    </row>
    <row r="1664" spans="1:12" ht="37.5" hidden="1" customHeight="1" x14ac:dyDescent="0.35">
      <c r="A1664" s="23">
        <v>22020605</v>
      </c>
      <c r="B1664" s="437" t="s">
        <v>2890</v>
      </c>
      <c r="C1664" s="23">
        <v>70131</v>
      </c>
      <c r="D1664" s="24">
        <v>0</v>
      </c>
      <c r="E1664" s="25">
        <v>2101</v>
      </c>
      <c r="F1664" s="23">
        <v>10721300</v>
      </c>
      <c r="G1664" s="28" t="s">
        <v>167</v>
      </c>
      <c r="H1664" s="29">
        <v>129360</v>
      </c>
      <c r="I1664" s="217">
        <v>100000</v>
      </c>
      <c r="J1664" s="29">
        <v>170640</v>
      </c>
      <c r="K1664" s="29">
        <f t="shared" si="62"/>
        <v>300000</v>
      </c>
      <c r="L1664" s="199"/>
    </row>
    <row r="1665" spans="1:12" hidden="1" x14ac:dyDescent="0.35">
      <c r="A1665" s="34">
        <v>22020605</v>
      </c>
      <c r="B1665" s="437" t="s">
        <v>2890</v>
      </c>
      <c r="C1665" s="34">
        <v>70131</v>
      </c>
      <c r="D1665" s="35">
        <v>0</v>
      </c>
      <c r="E1665" s="34">
        <v>2101</v>
      </c>
      <c r="F1665" s="34">
        <v>10721300</v>
      </c>
      <c r="G1665" s="37" t="s">
        <v>167</v>
      </c>
      <c r="H1665" s="38">
        <v>525000</v>
      </c>
      <c r="I1665" s="218"/>
      <c r="J1665" s="38"/>
      <c r="K1665" s="38">
        <f t="shared" si="62"/>
        <v>525000</v>
      </c>
      <c r="L1665" s="198"/>
    </row>
    <row r="1666" spans="1:12" hidden="1" x14ac:dyDescent="0.35">
      <c r="A1666" s="23">
        <v>22020605</v>
      </c>
      <c r="B1666" s="437" t="s">
        <v>2890</v>
      </c>
      <c r="C1666" s="23">
        <v>70133</v>
      </c>
      <c r="D1666" s="24">
        <v>0</v>
      </c>
      <c r="E1666" s="25">
        <v>2101</v>
      </c>
      <c r="F1666" s="23">
        <v>10721300</v>
      </c>
      <c r="G1666" s="26" t="s">
        <v>167</v>
      </c>
      <c r="H1666" s="67">
        <v>105000</v>
      </c>
      <c r="I1666" s="224"/>
      <c r="J1666" s="67"/>
      <c r="K1666" s="67">
        <f t="shared" si="62"/>
        <v>105000</v>
      </c>
      <c r="L1666" s="199"/>
    </row>
    <row r="1667" spans="1:12" hidden="1" x14ac:dyDescent="0.35">
      <c r="A1667" s="23">
        <v>22020605</v>
      </c>
      <c r="B1667" s="437" t="s">
        <v>2890</v>
      </c>
      <c r="C1667" s="23">
        <v>70133</v>
      </c>
      <c r="D1667" s="24">
        <v>0</v>
      </c>
      <c r="E1667" s="25">
        <v>2101</v>
      </c>
      <c r="F1667" s="23">
        <v>10721300</v>
      </c>
      <c r="G1667" s="26" t="s">
        <v>167</v>
      </c>
      <c r="H1667" s="27">
        <v>14700</v>
      </c>
      <c r="I1667" s="215"/>
      <c r="J1667" s="27"/>
      <c r="K1667" s="27">
        <f t="shared" si="62"/>
        <v>14700</v>
      </c>
      <c r="L1667" s="199"/>
    </row>
    <row r="1668" spans="1:12" hidden="1" x14ac:dyDescent="0.35">
      <c r="A1668" s="23">
        <v>22020605</v>
      </c>
      <c r="B1668" s="437" t="s">
        <v>2890</v>
      </c>
      <c r="C1668" s="23">
        <v>70133</v>
      </c>
      <c r="D1668" s="24">
        <v>0</v>
      </c>
      <c r="E1668" s="25">
        <v>2101</v>
      </c>
      <c r="F1668" s="23">
        <v>10721300</v>
      </c>
      <c r="G1668" s="26" t="s">
        <v>167</v>
      </c>
      <c r="H1668" s="27">
        <v>799050</v>
      </c>
      <c r="I1668" s="215">
        <v>39500</v>
      </c>
      <c r="J1668" s="27"/>
      <c r="K1668" s="39">
        <f t="shared" si="62"/>
        <v>799050</v>
      </c>
      <c r="L1668" s="199"/>
    </row>
    <row r="1669" spans="1:12" hidden="1" x14ac:dyDescent="0.35">
      <c r="A1669" s="23">
        <v>22020605</v>
      </c>
      <c r="B1669" s="437" t="s">
        <v>2890</v>
      </c>
      <c r="C1669" s="23">
        <v>71033</v>
      </c>
      <c r="D1669" s="24">
        <v>0</v>
      </c>
      <c r="E1669" s="25">
        <v>1100</v>
      </c>
      <c r="F1669" s="23">
        <v>10721300</v>
      </c>
      <c r="G1669" s="26" t="s">
        <v>167</v>
      </c>
      <c r="H1669" s="27">
        <v>1768200</v>
      </c>
      <c r="I1669" s="282">
        <v>5000</v>
      </c>
      <c r="J1669" s="27"/>
      <c r="K1669" s="27">
        <f t="shared" si="62"/>
        <v>1768200</v>
      </c>
      <c r="L1669" s="199"/>
    </row>
    <row r="1670" spans="1:12" hidden="1" x14ac:dyDescent="0.35">
      <c r="A1670" s="23">
        <v>22020605</v>
      </c>
      <c r="B1670" s="437" t="s">
        <v>2890</v>
      </c>
      <c r="C1670" s="23">
        <v>70131</v>
      </c>
      <c r="D1670" s="24">
        <v>0</v>
      </c>
      <c r="E1670" s="25">
        <v>2101</v>
      </c>
      <c r="F1670" s="23">
        <v>10721300</v>
      </c>
      <c r="G1670" s="26" t="s">
        <v>167</v>
      </c>
      <c r="H1670" s="27">
        <v>54600</v>
      </c>
      <c r="I1670" s="215">
        <v>20000</v>
      </c>
      <c r="J1670" s="27"/>
      <c r="K1670" s="27">
        <f t="shared" si="62"/>
        <v>54600</v>
      </c>
      <c r="L1670" s="201"/>
    </row>
    <row r="1671" spans="1:12" hidden="1" x14ac:dyDescent="0.35">
      <c r="A1671" s="23">
        <v>22020604</v>
      </c>
      <c r="B1671" s="437" t="s">
        <v>2890</v>
      </c>
      <c r="C1671" s="23">
        <v>70131</v>
      </c>
      <c r="D1671" s="24">
        <v>0</v>
      </c>
      <c r="E1671" s="25">
        <v>2101</v>
      </c>
      <c r="F1671" s="23">
        <v>10721300</v>
      </c>
      <c r="G1671" s="26" t="s">
        <v>228</v>
      </c>
      <c r="H1671" s="27">
        <v>10000000000</v>
      </c>
      <c r="I1671" s="215">
        <v>3800000000</v>
      </c>
      <c r="J1671" s="27"/>
      <c r="K1671" s="27">
        <f t="shared" si="62"/>
        <v>10000000000</v>
      </c>
      <c r="L1671" s="199"/>
    </row>
    <row r="1672" spans="1:12" hidden="1" x14ac:dyDescent="0.35">
      <c r="A1672" s="23">
        <v>22020603</v>
      </c>
      <c r="B1672" s="437" t="s">
        <v>2890</v>
      </c>
      <c r="C1672" s="23">
        <v>70133</v>
      </c>
      <c r="D1672" s="24">
        <v>0</v>
      </c>
      <c r="E1672" s="25">
        <v>2101</v>
      </c>
      <c r="F1672" s="23">
        <v>10721300</v>
      </c>
      <c r="G1672" s="26" t="s">
        <v>233</v>
      </c>
      <c r="H1672" s="27">
        <v>0</v>
      </c>
      <c r="I1672" s="215">
        <v>2480442</v>
      </c>
      <c r="J1672" s="41"/>
      <c r="K1672" s="39">
        <f t="shared" si="62"/>
        <v>0</v>
      </c>
      <c r="L1672" s="199"/>
    </row>
    <row r="1673" spans="1:12" hidden="1" x14ac:dyDescent="0.35">
      <c r="A1673" s="23">
        <v>22020602</v>
      </c>
      <c r="B1673" s="437" t="s">
        <v>2890</v>
      </c>
      <c r="C1673" s="23">
        <v>70133</v>
      </c>
      <c r="D1673" s="24">
        <v>0</v>
      </c>
      <c r="E1673" s="25">
        <v>2101</v>
      </c>
      <c r="F1673" s="23">
        <v>10721300</v>
      </c>
      <c r="G1673" s="26" t="s">
        <v>210</v>
      </c>
      <c r="H1673" s="67">
        <v>237300</v>
      </c>
      <c r="I1673" s="224"/>
      <c r="J1673" s="67"/>
      <c r="K1673" s="67">
        <f t="shared" si="62"/>
        <v>237300</v>
      </c>
      <c r="L1673" s="199"/>
    </row>
    <row r="1674" spans="1:12" hidden="1" x14ac:dyDescent="0.35">
      <c r="A1674" s="23">
        <v>22020602</v>
      </c>
      <c r="B1674" s="437" t="s">
        <v>2890</v>
      </c>
      <c r="C1674" s="23">
        <v>71033</v>
      </c>
      <c r="D1674" s="24">
        <v>0</v>
      </c>
      <c r="E1674" s="25">
        <v>1100</v>
      </c>
      <c r="F1674" s="23">
        <v>10721300</v>
      </c>
      <c r="G1674" s="26" t="s">
        <v>210</v>
      </c>
      <c r="H1674" s="27">
        <v>17640000</v>
      </c>
      <c r="I1674" s="282"/>
      <c r="J1674" s="27">
        <v>-10000000</v>
      </c>
      <c r="K1674" s="27">
        <f t="shared" si="62"/>
        <v>7640000</v>
      </c>
      <c r="L1674" s="199"/>
    </row>
    <row r="1675" spans="1:12" hidden="1" x14ac:dyDescent="0.35">
      <c r="A1675" s="23">
        <v>22020601</v>
      </c>
      <c r="B1675" s="437" t="s">
        <v>2890</v>
      </c>
      <c r="C1675" s="23">
        <v>70133</v>
      </c>
      <c r="D1675" s="24">
        <v>0</v>
      </c>
      <c r="E1675" s="25">
        <v>2101</v>
      </c>
      <c r="F1675" s="23">
        <v>10721300</v>
      </c>
      <c r="G1675" s="26" t="s">
        <v>166</v>
      </c>
      <c r="H1675" s="67">
        <v>50000000</v>
      </c>
      <c r="I1675" s="224">
        <v>13119000</v>
      </c>
      <c r="J1675" s="67"/>
      <c r="K1675" s="428">
        <f t="shared" si="62"/>
        <v>50000000</v>
      </c>
      <c r="L1675" s="199"/>
    </row>
    <row r="1676" spans="1:12" hidden="1" x14ac:dyDescent="0.35">
      <c r="A1676" s="23">
        <v>22020601</v>
      </c>
      <c r="B1676" s="437" t="s">
        <v>2890</v>
      </c>
      <c r="C1676" s="23">
        <v>70131</v>
      </c>
      <c r="D1676" s="24">
        <v>0</v>
      </c>
      <c r="E1676" s="25">
        <v>2101</v>
      </c>
      <c r="F1676" s="23">
        <v>10721300</v>
      </c>
      <c r="G1676" s="26" t="s">
        <v>166</v>
      </c>
      <c r="H1676" s="27">
        <v>4000000</v>
      </c>
      <c r="I1676" s="215">
        <v>1710000</v>
      </c>
      <c r="J1676" s="27">
        <v>2500000</v>
      </c>
      <c r="K1676" s="27">
        <f t="shared" si="62"/>
        <v>6500000</v>
      </c>
      <c r="L1676" s="199"/>
    </row>
    <row r="1677" spans="1:12" hidden="1" x14ac:dyDescent="0.35">
      <c r="A1677" s="411">
        <v>22020601</v>
      </c>
      <c r="B1677" s="437" t="s">
        <v>2890</v>
      </c>
      <c r="C1677" s="411">
        <v>70133</v>
      </c>
      <c r="D1677" s="411" t="s">
        <v>192</v>
      </c>
      <c r="E1677" s="413" t="s">
        <v>193</v>
      </c>
      <c r="F1677" s="411" t="s">
        <v>194</v>
      </c>
      <c r="G1677" s="416" t="s">
        <v>166</v>
      </c>
      <c r="H1677" s="418">
        <v>168000</v>
      </c>
      <c r="I1677" s="421">
        <v>140000</v>
      </c>
      <c r="J1677" s="424">
        <v>32000</v>
      </c>
      <c r="K1677" s="418">
        <f>H1677+J1677</f>
        <v>200000</v>
      </c>
      <c r="L1677" s="434"/>
    </row>
    <row r="1678" spans="1:12" hidden="1" x14ac:dyDescent="0.35">
      <c r="A1678" s="23">
        <v>22020601</v>
      </c>
      <c r="B1678" s="437" t="s">
        <v>2890</v>
      </c>
      <c r="C1678" s="23">
        <v>70133</v>
      </c>
      <c r="D1678" s="24">
        <v>0</v>
      </c>
      <c r="E1678" s="25">
        <v>2101</v>
      </c>
      <c r="F1678" s="23">
        <v>10721300</v>
      </c>
      <c r="G1678" s="26" t="s">
        <v>166</v>
      </c>
      <c r="H1678" s="27">
        <v>105000</v>
      </c>
      <c r="I1678" s="215">
        <v>60000</v>
      </c>
      <c r="J1678" s="27">
        <v>58000</v>
      </c>
      <c r="K1678" s="27">
        <f t="shared" ref="K1678:K1692" si="63">SUM(H1678,J1678)</f>
        <v>163000</v>
      </c>
      <c r="L1678" s="199"/>
    </row>
    <row r="1679" spans="1:12" hidden="1" x14ac:dyDescent="0.35">
      <c r="A1679" s="23">
        <v>22020601</v>
      </c>
      <c r="B1679" s="437" t="s">
        <v>2890</v>
      </c>
      <c r="C1679" s="23">
        <v>70133</v>
      </c>
      <c r="D1679" s="24">
        <v>0</v>
      </c>
      <c r="E1679" s="25">
        <v>2101</v>
      </c>
      <c r="F1679" s="23">
        <v>10721300</v>
      </c>
      <c r="G1679" s="26" t="s">
        <v>166</v>
      </c>
      <c r="H1679" s="27">
        <v>642600</v>
      </c>
      <c r="I1679" s="215">
        <v>80000</v>
      </c>
      <c r="J1679" s="27"/>
      <c r="K1679" s="27">
        <f t="shared" si="63"/>
        <v>642600</v>
      </c>
      <c r="L1679" s="201"/>
    </row>
    <row r="1680" spans="1:12" hidden="1" x14ac:dyDescent="0.35">
      <c r="A1680" s="23">
        <v>22020601</v>
      </c>
      <c r="B1680" s="437" t="s">
        <v>2890</v>
      </c>
      <c r="C1680" s="23">
        <v>70133</v>
      </c>
      <c r="D1680" s="24">
        <v>0</v>
      </c>
      <c r="E1680" s="25">
        <v>2101</v>
      </c>
      <c r="F1680" s="23">
        <v>10721300</v>
      </c>
      <c r="G1680" s="26" t="s">
        <v>166</v>
      </c>
      <c r="H1680" s="27">
        <v>10500</v>
      </c>
      <c r="I1680" s="215"/>
      <c r="J1680" s="27"/>
      <c r="K1680" s="39">
        <f t="shared" si="63"/>
        <v>10500</v>
      </c>
      <c r="L1680" s="199"/>
    </row>
    <row r="1681" spans="1:12" hidden="1" x14ac:dyDescent="0.35">
      <c r="A1681" s="23">
        <v>22020601</v>
      </c>
      <c r="B1681" s="437" t="s">
        <v>2890</v>
      </c>
      <c r="C1681" s="23">
        <v>70133</v>
      </c>
      <c r="D1681" s="24">
        <v>0</v>
      </c>
      <c r="E1681" s="25">
        <v>2101</v>
      </c>
      <c r="F1681" s="23">
        <v>10721300</v>
      </c>
      <c r="G1681" s="26" t="s">
        <v>166</v>
      </c>
      <c r="H1681" s="27">
        <v>75600</v>
      </c>
      <c r="I1681" s="215">
        <v>0</v>
      </c>
      <c r="J1681" s="27">
        <v>800000</v>
      </c>
      <c r="K1681" s="27">
        <f t="shared" si="63"/>
        <v>875600</v>
      </c>
      <c r="L1681" s="199"/>
    </row>
    <row r="1682" spans="1:12" hidden="1" x14ac:dyDescent="0.35">
      <c r="A1682" s="23">
        <v>22020601</v>
      </c>
      <c r="B1682" s="437" t="s">
        <v>2890</v>
      </c>
      <c r="C1682" s="23">
        <v>70131</v>
      </c>
      <c r="D1682" s="24">
        <v>0</v>
      </c>
      <c r="E1682" s="25">
        <v>2101</v>
      </c>
      <c r="F1682" s="23">
        <v>10721300</v>
      </c>
      <c r="G1682" s="26" t="s">
        <v>166</v>
      </c>
      <c r="H1682" s="27">
        <v>27300</v>
      </c>
      <c r="I1682" s="215">
        <v>5000</v>
      </c>
      <c r="J1682" s="27">
        <v>50000</v>
      </c>
      <c r="K1682" s="27">
        <f t="shared" si="63"/>
        <v>77300</v>
      </c>
      <c r="L1682" s="199"/>
    </row>
    <row r="1683" spans="1:12" hidden="1" x14ac:dyDescent="0.35">
      <c r="A1683" s="23">
        <v>22020601</v>
      </c>
      <c r="B1683" s="437" t="s">
        <v>2890</v>
      </c>
      <c r="C1683" s="23">
        <v>70131</v>
      </c>
      <c r="D1683" s="24">
        <v>0</v>
      </c>
      <c r="E1683" s="25">
        <v>2101</v>
      </c>
      <c r="F1683" s="23">
        <v>10721300</v>
      </c>
      <c r="G1683" s="26" t="s">
        <v>166</v>
      </c>
      <c r="H1683" s="27">
        <v>8356026</v>
      </c>
      <c r="I1683" s="215">
        <v>8158680</v>
      </c>
      <c r="J1683" s="27">
        <v>10000000</v>
      </c>
      <c r="K1683" s="27">
        <f t="shared" si="63"/>
        <v>18356026</v>
      </c>
      <c r="L1683" s="199"/>
    </row>
    <row r="1684" spans="1:12" hidden="1" x14ac:dyDescent="0.35">
      <c r="A1684" s="23">
        <v>22020601</v>
      </c>
      <c r="B1684" s="437" t="s">
        <v>2890</v>
      </c>
      <c r="C1684" s="23">
        <v>70131</v>
      </c>
      <c r="D1684" s="24">
        <v>0</v>
      </c>
      <c r="E1684" s="25">
        <v>2101</v>
      </c>
      <c r="F1684" s="23">
        <v>10721300</v>
      </c>
      <c r="G1684" s="26" t="s">
        <v>166</v>
      </c>
      <c r="H1684" s="27">
        <v>126000</v>
      </c>
      <c r="I1684" s="215">
        <v>120000</v>
      </c>
      <c r="J1684" s="27">
        <v>124000</v>
      </c>
      <c r="K1684" s="27">
        <f t="shared" si="63"/>
        <v>250000</v>
      </c>
      <c r="L1684" s="199"/>
    </row>
    <row r="1685" spans="1:12" hidden="1" x14ac:dyDescent="0.35">
      <c r="A1685" s="23">
        <v>22020601</v>
      </c>
      <c r="B1685" s="437" t="s">
        <v>2890</v>
      </c>
      <c r="C1685" s="23">
        <v>70131</v>
      </c>
      <c r="D1685" s="24">
        <v>0</v>
      </c>
      <c r="E1685" s="25">
        <v>2101</v>
      </c>
      <c r="F1685" s="23">
        <v>10721300</v>
      </c>
      <c r="G1685" s="26" t="s">
        <v>166</v>
      </c>
      <c r="H1685" s="67">
        <v>210000</v>
      </c>
      <c r="I1685" s="224">
        <v>120000</v>
      </c>
      <c r="J1685" s="67">
        <v>480000</v>
      </c>
      <c r="K1685" s="67">
        <f t="shared" si="63"/>
        <v>690000</v>
      </c>
      <c r="L1685" s="199"/>
    </row>
    <row r="1686" spans="1:12" hidden="1" x14ac:dyDescent="0.35">
      <c r="A1686" s="23">
        <v>22020601</v>
      </c>
      <c r="B1686" s="437" t="s">
        <v>2890</v>
      </c>
      <c r="C1686" s="23">
        <v>70131</v>
      </c>
      <c r="D1686" s="24">
        <v>0</v>
      </c>
      <c r="E1686" s="25">
        <v>2101</v>
      </c>
      <c r="F1686" s="23">
        <v>10721300</v>
      </c>
      <c r="G1686" s="26" t="s">
        <v>166</v>
      </c>
      <c r="H1686" s="67">
        <v>1596000</v>
      </c>
      <c r="I1686" s="224">
        <v>304000</v>
      </c>
      <c r="J1686" s="67"/>
      <c r="K1686" s="67">
        <f t="shared" si="63"/>
        <v>1596000</v>
      </c>
      <c r="L1686" s="199"/>
    </row>
    <row r="1687" spans="1:12" hidden="1" x14ac:dyDescent="0.35">
      <c r="A1687" s="23">
        <v>22020601</v>
      </c>
      <c r="B1687" s="437" t="s">
        <v>2890</v>
      </c>
      <c r="C1687" s="23">
        <v>70133</v>
      </c>
      <c r="D1687" s="24">
        <v>0</v>
      </c>
      <c r="E1687" s="25">
        <v>2101</v>
      </c>
      <c r="F1687" s="23">
        <v>10721300</v>
      </c>
      <c r="G1687" s="26" t="s">
        <v>166</v>
      </c>
      <c r="H1687" s="27">
        <v>357000</v>
      </c>
      <c r="I1687" s="215"/>
      <c r="J1687" s="27"/>
      <c r="K1687" s="27">
        <f t="shared" si="63"/>
        <v>357000</v>
      </c>
      <c r="L1687" s="199"/>
    </row>
    <row r="1688" spans="1:12" hidden="1" x14ac:dyDescent="0.35">
      <c r="A1688" s="23">
        <v>22020601</v>
      </c>
      <c r="B1688" s="437" t="s">
        <v>2890</v>
      </c>
      <c r="C1688" s="23">
        <v>71033</v>
      </c>
      <c r="D1688" s="24">
        <v>0</v>
      </c>
      <c r="E1688" s="25">
        <v>1100</v>
      </c>
      <c r="F1688" s="23">
        <v>10721300</v>
      </c>
      <c r="G1688" s="26" t="s">
        <v>166</v>
      </c>
      <c r="H1688" s="27">
        <v>44625000</v>
      </c>
      <c r="I1688" s="282">
        <v>170000</v>
      </c>
      <c r="J1688" s="27">
        <v>-20000000</v>
      </c>
      <c r="K1688" s="27">
        <f t="shared" si="63"/>
        <v>24625000</v>
      </c>
      <c r="L1688" s="199"/>
    </row>
    <row r="1689" spans="1:12" hidden="1" x14ac:dyDescent="0.35">
      <c r="A1689" s="23">
        <v>22020601</v>
      </c>
      <c r="B1689" s="437" t="s">
        <v>2890</v>
      </c>
      <c r="C1689" s="23">
        <v>70131</v>
      </c>
      <c r="D1689" s="24">
        <v>0</v>
      </c>
      <c r="E1689" s="25">
        <v>2101</v>
      </c>
      <c r="F1689" s="23">
        <v>10721300</v>
      </c>
      <c r="G1689" s="26" t="s">
        <v>166</v>
      </c>
      <c r="H1689" s="27">
        <v>138600</v>
      </c>
      <c r="I1689" s="215">
        <v>0</v>
      </c>
      <c r="J1689" s="27"/>
      <c r="K1689" s="27">
        <f t="shared" si="63"/>
        <v>138600</v>
      </c>
      <c r="L1689" s="200"/>
    </row>
    <row r="1690" spans="1:12" hidden="1" x14ac:dyDescent="0.35">
      <c r="A1690" s="23">
        <v>22020601</v>
      </c>
      <c r="B1690" s="437" t="s">
        <v>2890</v>
      </c>
      <c r="C1690" s="23">
        <v>70131</v>
      </c>
      <c r="D1690" s="24">
        <v>0</v>
      </c>
      <c r="E1690" s="25">
        <v>2101</v>
      </c>
      <c r="F1690" s="23">
        <v>10721300</v>
      </c>
      <c r="G1690" s="26" t="s">
        <v>166</v>
      </c>
      <c r="H1690" s="27">
        <v>441000</v>
      </c>
      <c r="I1690" s="215">
        <v>40000</v>
      </c>
      <c r="J1690" s="27"/>
      <c r="K1690" s="27">
        <f t="shared" si="63"/>
        <v>441000</v>
      </c>
      <c r="L1690" s="201"/>
    </row>
    <row r="1691" spans="1:12" hidden="1" x14ac:dyDescent="0.35">
      <c r="A1691" s="23">
        <v>22020501</v>
      </c>
      <c r="B1691" s="437" t="s">
        <v>2890</v>
      </c>
      <c r="C1691" s="23">
        <v>70133</v>
      </c>
      <c r="D1691" s="24">
        <v>0</v>
      </c>
      <c r="E1691" s="25">
        <v>2101</v>
      </c>
      <c r="F1691" s="23">
        <v>10721300</v>
      </c>
      <c r="G1691" s="26" t="s">
        <v>165</v>
      </c>
      <c r="H1691" s="67">
        <v>924000</v>
      </c>
      <c r="I1691" s="224"/>
      <c r="J1691" s="68"/>
      <c r="K1691" s="428">
        <f t="shared" si="63"/>
        <v>924000</v>
      </c>
      <c r="L1691" s="199"/>
    </row>
    <row r="1692" spans="1:12" hidden="1" x14ac:dyDescent="0.35">
      <c r="A1692" s="23">
        <v>22020501</v>
      </c>
      <c r="B1692" s="437" t="s">
        <v>2890</v>
      </c>
      <c r="C1692" s="23">
        <v>70131</v>
      </c>
      <c r="D1692" s="24">
        <v>0</v>
      </c>
      <c r="E1692" s="25">
        <v>2101</v>
      </c>
      <c r="F1692" s="23">
        <v>10721300</v>
      </c>
      <c r="G1692" s="26" t="s">
        <v>165</v>
      </c>
      <c r="H1692" s="27">
        <v>2400000</v>
      </c>
      <c r="I1692" s="215"/>
      <c r="J1692" s="41"/>
      <c r="K1692" s="27">
        <f t="shared" si="63"/>
        <v>2400000</v>
      </c>
      <c r="L1692" s="199"/>
    </row>
    <row r="1693" spans="1:12" hidden="1" x14ac:dyDescent="0.35">
      <c r="A1693" s="411">
        <v>22020501</v>
      </c>
      <c r="B1693" s="437" t="s">
        <v>2890</v>
      </c>
      <c r="C1693" s="411">
        <v>70133</v>
      </c>
      <c r="D1693" s="411" t="s">
        <v>192</v>
      </c>
      <c r="E1693" s="413" t="s">
        <v>193</v>
      </c>
      <c r="F1693" s="411" t="s">
        <v>194</v>
      </c>
      <c r="G1693" s="416" t="s">
        <v>198</v>
      </c>
      <c r="H1693" s="418"/>
      <c r="I1693" s="421"/>
      <c r="J1693" s="424">
        <v>800000</v>
      </c>
      <c r="K1693" s="418">
        <f>H1693+J1693</f>
        <v>800000</v>
      </c>
      <c r="L1693" s="434"/>
    </row>
    <row r="1694" spans="1:12" ht="29.45" hidden="1" customHeight="1" x14ac:dyDescent="0.35">
      <c r="A1694" s="23">
        <v>22020501</v>
      </c>
      <c r="B1694" s="437" t="s">
        <v>2890</v>
      </c>
      <c r="C1694" s="23">
        <v>70133</v>
      </c>
      <c r="D1694" s="24">
        <v>0</v>
      </c>
      <c r="E1694" s="25">
        <v>2101</v>
      </c>
      <c r="F1694" s="23">
        <v>10721300</v>
      </c>
      <c r="G1694" s="26" t="s">
        <v>165</v>
      </c>
      <c r="H1694" s="27">
        <v>105000</v>
      </c>
      <c r="I1694" s="215">
        <v>94000</v>
      </c>
      <c r="J1694" s="27">
        <v>58000</v>
      </c>
      <c r="K1694" s="27">
        <f t="shared" ref="K1694:K1729" si="64">SUM(H1694,J1694)</f>
        <v>163000</v>
      </c>
      <c r="L1694" s="199"/>
    </row>
    <row r="1695" spans="1:12" hidden="1" x14ac:dyDescent="0.35">
      <c r="A1695" s="23">
        <v>22020501</v>
      </c>
      <c r="B1695" s="437" t="s">
        <v>2890</v>
      </c>
      <c r="C1695" s="23">
        <v>70133</v>
      </c>
      <c r="D1695" s="24">
        <v>0</v>
      </c>
      <c r="E1695" s="25">
        <v>2101</v>
      </c>
      <c r="F1695" s="23">
        <v>10721300</v>
      </c>
      <c r="G1695" s="26" t="s">
        <v>165</v>
      </c>
      <c r="H1695" s="27">
        <v>441000</v>
      </c>
      <c r="I1695" s="215"/>
      <c r="J1695" s="27"/>
      <c r="K1695" s="27">
        <f t="shared" si="64"/>
        <v>441000</v>
      </c>
      <c r="L1695" s="199"/>
    </row>
    <row r="1696" spans="1:12" hidden="1" x14ac:dyDescent="0.35">
      <c r="A1696" s="23">
        <v>22020501</v>
      </c>
      <c r="B1696" s="437" t="s">
        <v>2890</v>
      </c>
      <c r="C1696" s="23">
        <v>70133</v>
      </c>
      <c r="D1696" s="24">
        <v>0</v>
      </c>
      <c r="E1696" s="25">
        <v>2101</v>
      </c>
      <c r="F1696" s="23">
        <v>10721300</v>
      </c>
      <c r="G1696" s="26" t="s">
        <v>165</v>
      </c>
      <c r="H1696" s="27">
        <v>160000000</v>
      </c>
      <c r="I1696" s="215"/>
      <c r="J1696" s="39">
        <v>-7170000</v>
      </c>
      <c r="K1696" s="27">
        <f t="shared" si="64"/>
        <v>152830000</v>
      </c>
      <c r="L1696" s="200"/>
    </row>
    <row r="1697" spans="1:23" hidden="1" x14ac:dyDescent="0.35">
      <c r="A1697" s="23">
        <v>22020501</v>
      </c>
      <c r="B1697" s="437" t="s">
        <v>2890</v>
      </c>
      <c r="C1697" s="23">
        <v>70133</v>
      </c>
      <c r="D1697" s="24">
        <v>0</v>
      </c>
      <c r="E1697" s="25">
        <v>2101</v>
      </c>
      <c r="F1697" s="23">
        <v>10721300</v>
      </c>
      <c r="G1697" s="26" t="s">
        <v>165</v>
      </c>
      <c r="H1697" s="27">
        <v>210000</v>
      </c>
      <c r="I1697" s="215">
        <v>0</v>
      </c>
      <c r="J1697" s="27"/>
      <c r="K1697" s="27">
        <f t="shared" si="64"/>
        <v>210000</v>
      </c>
      <c r="L1697" s="199"/>
    </row>
    <row r="1698" spans="1:23" hidden="1" x14ac:dyDescent="0.35">
      <c r="A1698" s="34">
        <v>22020501</v>
      </c>
      <c r="B1698" s="437" t="s">
        <v>2890</v>
      </c>
      <c r="C1698" s="34">
        <v>70131</v>
      </c>
      <c r="D1698" s="35">
        <v>0</v>
      </c>
      <c r="E1698" s="36">
        <v>2101</v>
      </c>
      <c r="F1698" s="34">
        <v>10721300</v>
      </c>
      <c r="G1698" s="37" t="s">
        <v>165</v>
      </c>
      <c r="H1698" s="38">
        <v>21000</v>
      </c>
      <c r="I1698" s="218"/>
      <c r="J1698" s="38"/>
      <c r="K1698" s="38">
        <f t="shared" si="64"/>
        <v>21000</v>
      </c>
      <c r="L1698" s="198"/>
    </row>
    <row r="1699" spans="1:23" hidden="1" x14ac:dyDescent="0.35">
      <c r="A1699" s="145">
        <v>22020501</v>
      </c>
      <c r="B1699" s="437" t="s">
        <v>2890</v>
      </c>
      <c r="C1699" s="145">
        <v>70131</v>
      </c>
      <c r="D1699" s="253">
        <v>0</v>
      </c>
      <c r="E1699" s="145">
        <v>2101</v>
      </c>
      <c r="F1699" s="145">
        <v>10721300</v>
      </c>
      <c r="G1699" s="148" t="s">
        <v>165</v>
      </c>
      <c r="H1699" s="149">
        <v>209726185.19999999</v>
      </c>
      <c r="I1699" s="215"/>
      <c r="J1699" s="149"/>
      <c r="K1699" s="149">
        <f t="shared" si="64"/>
        <v>209726185.19999999</v>
      </c>
      <c r="L1699" s="211"/>
      <c r="M1699" s="151"/>
      <c r="N1699" s="151"/>
      <c r="O1699" s="151"/>
      <c r="P1699" s="151"/>
      <c r="Q1699" s="151"/>
      <c r="R1699" s="151"/>
      <c r="S1699" s="151"/>
      <c r="T1699" s="151"/>
      <c r="U1699" s="151"/>
      <c r="V1699" s="151"/>
      <c r="W1699" s="151"/>
    </row>
    <row r="1700" spans="1:23" hidden="1" x14ac:dyDescent="0.35">
      <c r="A1700" s="23">
        <v>22020501</v>
      </c>
      <c r="B1700" s="437" t="s">
        <v>2890</v>
      </c>
      <c r="C1700" s="23">
        <v>70131</v>
      </c>
      <c r="D1700" s="24">
        <v>0</v>
      </c>
      <c r="E1700" s="25">
        <v>2101</v>
      </c>
      <c r="F1700" s="23">
        <v>10721300</v>
      </c>
      <c r="G1700" s="26" t="s">
        <v>165</v>
      </c>
      <c r="H1700" s="67">
        <v>978600</v>
      </c>
      <c r="I1700" s="224">
        <v>0</v>
      </c>
      <c r="J1700" s="67"/>
      <c r="K1700" s="67">
        <f t="shared" si="64"/>
        <v>978600</v>
      </c>
      <c r="L1700" s="199"/>
    </row>
    <row r="1701" spans="1:23" hidden="1" x14ac:dyDescent="0.35">
      <c r="A1701" s="23">
        <v>22020501</v>
      </c>
      <c r="B1701" s="437" t="s">
        <v>2890</v>
      </c>
      <c r="C1701" s="23">
        <v>70133</v>
      </c>
      <c r="D1701" s="24">
        <v>0</v>
      </c>
      <c r="E1701" s="25">
        <v>2101</v>
      </c>
      <c r="F1701" s="23">
        <v>10721300</v>
      </c>
      <c r="G1701" s="26" t="s">
        <v>165</v>
      </c>
      <c r="H1701" s="67">
        <v>500000</v>
      </c>
      <c r="I1701" s="224">
        <v>5750000</v>
      </c>
      <c r="J1701" s="67">
        <v>5750000</v>
      </c>
      <c r="K1701" s="67">
        <f t="shared" si="64"/>
        <v>6250000</v>
      </c>
      <c r="L1701" s="199"/>
    </row>
    <row r="1702" spans="1:23" hidden="1" x14ac:dyDescent="0.35">
      <c r="A1702" s="23">
        <v>22020501</v>
      </c>
      <c r="B1702" s="437" t="s">
        <v>2890</v>
      </c>
      <c r="C1702" s="23">
        <v>71033</v>
      </c>
      <c r="D1702" s="24">
        <v>0</v>
      </c>
      <c r="E1702" s="25">
        <v>1100</v>
      </c>
      <c r="F1702" s="23">
        <v>10721300</v>
      </c>
      <c r="G1702" s="26" t="s">
        <v>165</v>
      </c>
      <c r="H1702" s="27">
        <v>214830000</v>
      </c>
      <c r="I1702" s="282"/>
      <c r="J1702" s="27">
        <v>-200000000</v>
      </c>
      <c r="K1702" s="27">
        <f t="shared" si="64"/>
        <v>14830000</v>
      </c>
      <c r="L1702" s="199"/>
    </row>
    <row r="1703" spans="1:23" hidden="1" x14ac:dyDescent="0.35">
      <c r="A1703" s="23">
        <v>22020501</v>
      </c>
      <c r="B1703" s="437" t="s">
        <v>2890</v>
      </c>
      <c r="C1703" s="23">
        <v>70131</v>
      </c>
      <c r="D1703" s="24">
        <v>0</v>
      </c>
      <c r="E1703" s="25">
        <v>2101</v>
      </c>
      <c r="F1703" s="23">
        <v>10721300</v>
      </c>
      <c r="G1703" s="26" t="s">
        <v>165</v>
      </c>
      <c r="H1703" s="27">
        <v>4250400</v>
      </c>
      <c r="I1703" s="215"/>
      <c r="J1703" s="27"/>
      <c r="K1703" s="27">
        <f t="shared" si="64"/>
        <v>4250400</v>
      </c>
      <c r="L1703" s="201"/>
    </row>
    <row r="1704" spans="1:23" hidden="1" x14ac:dyDescent="0.35">
      <c r="A1704" s="23">
        <v>22020413</v>
      </c>
      <c r="B1704" s="437" t="s">
        <v>2890</v>
      </c>
      <c r="C1704" s="23">
        <v>70133</v>
      </c>
      <c r="D1704" s="24">
        <v>0</v>
      </c>
      <c r="E1704" s="25">
        <v>2101</v>
      </c>
      <c r="F1704" s="23">
        <v>10721300</v>
      </c>
      <c r="G1704" s="26" t="s">
        <v>212</v>
      </c>
      <c r="H1704" s="27">
        <v>21000</v>
      </c>
      <c r="I1704" s="215"/>
      <c r="J1704" s="27"/>
      <c r="K1704" s="39">
        <f t="shared" si="64"/>
        <v>21000</v>
      </c>
      <c r="L1704" s="199"/>
    </row>
    <row r="1705" spans="1:23" hidden="1" x14ac:dyDescent="0.35">
      <c r="A1705" s="23">
        <v>22020412</v>
      </c>
      <c r="B1705" s="437" t="s">
        <v>2890</v>
      </c>
      <c r="C1705" s="23">
        <v>71033</v>
      </c>
      <c r="D1705" s="24">
        <v>0</v>
      </c>
      <c r="E1705" s="25">
        <v>1100</v>
      </c>
      <c r="F1705" s="23">
        <v>10721300</v>
      </c>
      <c r="G1705" s="26" t="s">
        <v>270</v>
      </c>
      <c r="H1705" s="27">
        <v>0</v>
      </c>
      <c r="I1705" s="282"/>
      <c r="J1705" s="41"/>
      <c r="K1705" s="27">
        <f t="shared" si="64"/>
        <v>0</v>
      </c>
      <c r="L1705" s="199"/>
    </row>
    <row r="1706" spans="1:23" hidden="1" x14ac:dyDescent="0.35">
      <c r="A1706" s="23">
        <v>22020411</v>
      </c>
      <c r="B1706" s="437" t="s">
        <v>2890</v>
      </c>
      <c r="C1706" s="23">
        <v>70133</v>
      </c>
      <c r="D1706" s="24">
        <v>0</v>
      </c>
      <c r="E1706" s="25">
        <v>2101</v>
      </c>
      <c r="F1706" s="23">
        <v>10721300</v>
      </c>
      <c r="G1706" s="26" t="s">
        <v>164</v>
      </c>
      <c r="H1706" s="67">
        <v>2400000</v>
      </c>
      <c r="I1706" s="224"/>
      <c r="J1706" s="67"/>
      <c r="K1706" s="428">
        <f t="shared" si="64"/>
        <v>2400000</v>
      </c>
      <c r="L1706" s="199"/>
    </row>
    <row r="1707" spans="1:23" hidden="1" x14ac:dyDescent="0.35">
      <c r="A1707" s="23">
        <v>22020411</v>
      </c>
      <c r="B1707" s="437" t="s">
        <v>2890</v>
      </c>
      <c r="C1707" s="23">
        <v>70131</v>
      </c>
      <c r="D1707" s="24">
        <v>0</v>
      </c>
      <c r="E1707" s="25">
        <v>2101</v>
      </c>
      <c r="F1707" s="23">
        <v>10721300</v>
      </c>
      <c r="G1707" s="26" t="s">
        <v>164</v>
      </c>
      <c r="H1707" s="27">
        <v>2400000</v>
      </c>
      <c r="I1707" s="215"/>
      <c r="J1707" s="27"/>
      <c r="K1707" s="27">
        <f t="shared" si="64"/>
        <v>2400000</v>
      </c>
      <c r="L1707" s="199"/>
    </row>
    <row r="1708" spans="1:23" hidden="1" x14ac:dyDescent="0.35">
      <c r="A1708" s="23">
        <v>22020411</v>
      </c>
      <c r="B1708" s="437" t="s">
        <v>2890</v>
      </c>
      <c r="C1708" s="23">
        <v>70133</v>
      </c>
      <c r="D1708" s="24">
        <v>0</v>
      </c>
      <c r="E1708" s="25">
        <v>2101</v>
      </c>
      <c r="F1708" s="23">
        <v>10721300</v>
      </c>
      <c r="G1708" s="26" t="s">
        <v>164</v>
      </c>
      <c r="H1708" s="27"/>
      <c r="I1708" s="215"/>
      <c r="J1708" s="39">
        <v>77000</v>
      </c>
      <c r="K1708" s="27">
        <f t="shared" si="64"/>
        <v>77000</v>
      </c>
      <c r="L1708" s="199"/>
    </row>
    <row r="1709" spans="1:23" hidden="1" x14ac:dyDescent="0.35">
      <c r="A1709" s="23">
        <v>22020411</v>
      </c>
      <c r="B1709" s="437" t="s">
        <v>2890</v>
      </c>
      <c r="C1709" s="23">
        <v>70133</v>
      </c>
      <c r="D1709" s="24">
        <v>0</v>
      </c>
      <c r="E1709" s="25">
        <v>2101</v>
      </c>
      <c r="F1709" s="23">
        <v>10721300</v>
      </c>
      <c r="G1709" s="26" t="s">
        <v>164</v>
      </c>
      <c r="H1709" s="27">
        <v>1050000</v>
      </c>
      <c r="I1709" s="215">
        <v>100000</v>
      </c>
      <c r="J1709" s="27"/>
      <c r="K1709" s="27">
        <f t="shared" si="64"/>
        <v>1050000</v>
      </c>
      <c r="L1709" s="199"/>
    </row>
    <row r="1710" spans="1:23" hidden="1" x14ac:dyDescent="0.35">
      <c r="A1710" s="23">
        <v>22020411</v>
      </c>
      <c r="B1710" s="437" t="s">
        <v>2890</v>
      </c>
      <c r="C1710" s="23">
        <v>71033</v>
      </c>
      <c r="D1710" s="24">
        <v>0</v>
      </c>
      <c r="E1710" s="25">
        <v>1100</v>
      </c>
      <c r="F1710" s="23">
        <v>10721300</v>
      </c>
      <c r="G1710" s="26" t="s">
        <v>164</v>
      </c>
      <c r="H1710" s="27">
        <v>2472183</v>
      </c>
      <c r="I1710" s="282"/>
      <c r="J1710" s="27"/>
      <c r="K1710" s="27">
        <f t="shared" si="64"/>
        <v>2472183</v>
      </c>
      <c r="L1710" s="199"/>
    </row>
    <row r="1711" spans="1:23" hidden="1" x14ac:dyDescent="0.35">
      <c r="A1711" s="23">
        <v>22020411</v>
      </c>
      <c r="B1711" s="437" t="s">
        <v>2890</v>
      </c>
      <c r="C1711" s="23">
        <v>70131</v>
      </c>
      <c r="D1711" s="24">
        <v>0</v>
      </c>
      <c r="E1711" s="25">
        <v>2101</v>
      </c>
      <c r="F1711" s="23">
        <v>10721300</v>
      </c>
      <c r="G1711" s="26" t="s">
        <v>227</v>
      </c>
      <c r="H1711" s="41">
        <v>732000</v>
      </c>
      <c r="I1711" s="220"/>
      <c r="J1711" s="41"/>
      <c r="K1711" s="27">
        <f t="shared" si="64"/>
        <v>732000</v>
      </c>
      <c r="L1711" s="201"/>
    </row>
    <row r="1712" spans="1:23" hidden="1" x14ac:dyDescent="0.35">
      <c r="A1712" s="23">
        <v>22020410</v>
      </c>
      <c r="B1712" s="437" t="s">
        <v>2890</v>
      </c>
      <c r="C1712" s="23">
        <v>70133</v>
      </c>
      <c r="D1712" s="24">
        <v>0</v>
      </c>
      <c r="E1712" s="25">
        <v>2101</v>
      </c>
      <c r="F1712" s="23">
        <v>10721300</v>
      </c>
      <c r="G1712" s="26" t="s">
        <v>211</v>
      </c>
      <c r="H1712" s="27">
        <v>255675</v>
      </c>
      <c r="I1712" s="215">
        <v>106000</v>
      </c>
      <c r="J1712" s="27"/>
      <c r="K1712" s="39">
        <f t="shared" si="64"/>
        <v>255675</v>
      </c>
      <c r="L1712" s="199"/>
    </row>
    <row r="1713" spans="1:12" hidden="1" x14ac:dyDescent="0.35">
      <c r="A1713" s="23">
        <v>22020406</v>
      </c>
      <c r="B1713" s="437" t="s">
        <v>2890</v>
      </c>
      <c r="C1713" s="23">
        <v>70133</v>
      </c>
      <c r="D1713" s="24">
        <v>0</v>
      </c>
      <c r="E1713" s="25">
        <v>2101</v>
      </c>
      <c r="F1713" s="23">
        <v>10721300</v>
      </c>
      <c r="G1713" s="26" t="s">
        <v>163</v>
      </c>
      <c r="H1713" s="67">
        <v>64000000</v>
      </c>
      <c r="I1713" s="224">
        <v>17701300</v>
      </c>
      <c r="J1713" s="67"/>
      <c r="K1713" s="428">
        <f t="shared" si="64"/>
        <v>64000000</v>
      </c>
      <c r="L1713" s="199"/>
    </row>
    <row r="1714" spans="1:12" hidden="1" x14ac:dyDescent="0.35">
      <c r="A1714" s="23">
        <v>22020406</v>
      </c>
      <c r="B1714" s="437" t="s">
        <v>2890</v>
      </c>
      <c r="C1714" s="23">
        <v>70131</v>
      </c>
      <c r="D1714" s="24">
        <v>0</v>
      </c>
      <c r="E1714" s="25">
        <v>2101</v>
      </c>
      <c r="F1714" s="23">
        <v>10721300</v>
      </c>
      <c r="G1714" s="26" t="s">
        <v>163</v>
      </c>
      <c r="H1714" s="27">
        <v>2400000</v>
      </c>
      <c r="I1714" s="215">
        <v>1809700</v>
      </c>
      <c r="J1714" s="27">
        <v>1000000</v>
      </c>
      <c r="K1714" s="27">
        <f t="shared" si="64"/>
        <v>3400000</v>
      </c>
      <c r="L1714" s="199"/>
    </row>
    <row r="1715" spans="1:12" hidden="1" x14ac:dyDescent="0.35">
      <c r="A1715" s="23">
        <v>22020406</v>
      </c>
      <c r="B1715" s="437" t="s">
        <v>2890</v>
      </c>
      <c r="C1715" s="23">
        <v>70133</v>
      </c>
      <c r="D1715" s="24">
        <v>0</v>
      </c>
      <c r="E1715" s="25">
        <v>2101</v>
      </c>
      <c r="F1715" s="23">
        <v>10721300</v>
      </c>
      <c r="G1715" s="26" t="s">
        <v>163</v>
      </c>
      <c r="H1715" s="27">
        <v>1974000</v>
      </c>
      <c r="I1715" s="215"/>
      <c r="J1715" s="27"/>
      <c r="K1715" s="27">
        <f t="shared" si="64"/>
        <v>1974000</v>
      </c>
      <c r="L1715" s="199"/>
    </row>
    <row r="1716" spans="1:12" hidden="1" x14ac:dyDescent="0.35">
      <c r="A1716" s="23">
        <v>22020406</v>
      </c>
      <c r="B1716" s="437" t="s">
        <v>2890</v>
      </c>
      <c r="C1716" s="23">
        <v>70133</v>
      </c>
      <c r="D1716" s="24">
        <v>0</v>
      </c>
      <c r="E1716" s="25">
        <v>2101</v>
      </c>
      <c r="F1716" s="23">
        <v>10721300</v>
      </c>
      <c r="G1716" s="26" t="s">
        <v>163</v>
      </c>
      <c r="H1716" s="27">
        <v>939750</v>
      </c>
      <c r="I1716" s="215">
        <v>132500</v>
      </c>
      <c r="J1716" s="27"/>
      <c r="K1716" s="39">
        <f t="shared" si="64"/>
        <v>939750</v>
      </c>
      <c r="L1716" s="199"/>
    </row>
    <row r="1717" spans="1:12" hidden="1" x14ac:dyDescent="0.35">
      <c r="A1717" s="23">
        <v>22020406</v>
      </c>
      <c r="B1717" s="437" t="s">
        <v>2890</v>
      </c>
      <c r="C1717" s="23">
        <v>70133</v>
      </c>
      <c r="D1717" s="24">
        <v>0</v>
      </c>
      <c r="E1717" s="25">
        <v>2101</v>
      </c>
      <c r="F1717" s="23">
        <v>10721300</v>
      </c>
      <c r="G1717" s="26" t="s">
        <v>163</v>
      </c>
      <c r="H1717" s="27">
        <v>68565</v>
      </c>
      <c r="I1717" s="215">
        <v>50000</v>
      </c>
      <c r="J1717" s="27"/>
      <c r="K1717" s="27">
        <f t="shared" si="64"/>
        <v>68565</v>
      </c>
      <c r="L1717" s="199"/>
    </row>
    <row r="1718" spans="1:12" hidden="1" x14ac:dyDescent="0.35">
      <c r="A1718" s="23">
        <v>22020406</v>
      </c>
      <c r="B1718" s="437" t="s">
        <v>2890</v>
      </c>
      <c r="C1718" s="23">
        <v>70131</v>
      </c>
      <c r="D1718" s="24">
        <v>0</v>
      </c>
      <c r="E1718" s="25">
        <v>2101</v>
      </c>
      <c r="F1718" s="23">
        <v>10721300</v>
      </c>
      <c r="G1718" s="26" t="s">
        <v>163</v>
      </c>
      <c r="H1718" s="27">
        <v>51240</v>
      </c>
      <c r="I1718" s="215">
        <v>50000</v>
      </c>
      <c r="J1718" s="27"/>
      <c r="K1718" s="27">
        <f t="shared" si="64"/>
        <v>51240</v>
      </c>
      <c r="L1718" s="199"/>
    </row>
    <row r="1719" spans="1:12" hidden="1" x14ac:dyDescent="0.35">
      <c r="A1719" s="23">
        <v>22020406</v>
      </c>
      <c r="B1719" s="437" t="s">
        <v>2890</v>
      </c>
      <c r="C1719" s="23">
        <v>70133</v>
      </c>
      <c r="D1719" s="24">
        <v>0</v>
      </c>
      <c r="E1719" s="25">
        <v>2101</v>
      </c>
      <c r="F1719" s="23">
        <v>10721300</v>
      </c>
      <c r="G1719" s="26" t="s">
        <v>163</v>
      </c>
      <c r="H1719" s="27">
        <v>384300</v>
      </c>
      <c r="I1719" s="215">
        <v>2400000</v>
      </c>
      <c r="J1719" s="27">
        <v>4470700</v>
      </c>
      <c r="K1719" s="27">
        <f t="shared" si="64"/>
        <v>4855000</v>
      </c>
      <c r="L1719" s="199"/>
    </row>
    <row r="1720" spans="1:12" hidden="1" x14ac:dyDescent="0.35">
      <c r="A1720" s="23">
        <v>22020406</v>
      </c>
      <c r="B1720" s="437" t="s">
        <v>2890</v>
      </c>
      <c r="C1720" s="23">
        <v>70131</v>
      </c>
      <c r="D1720" s="24">
        <v>0</v>
      </c>
      <c r="E1720" s="25">
        <v>2101</v>
      </c>
      <c r="F1720" s="23">
        <v>10721300</v>
      </c>
      <c r="G1720" s="26" t="s">
        <v>163</v>
      </c>
      <c r="H1720" s="27">
        <v>287700</v>
      </c>
      <c r="I1720" s="215"/>
      <c r="J1720" s="27"/>
      <c r="K1720" s="27">
        <f t="shared" si="64"/>
        <v>287700</v>
      </c>
      <c r="L1720" s="199"/>
    </row>
    <row r="1721" spans="1:12" hidden="1" x14ac:dyDescent="0.35">
      <c r="A1721" s="23">
        <v>22020406</v>
      </c>
      <c r="B1721" s="437" t="s">
        <v>2890</v>
      </c>
      <c r="C1721" s="23">
        <v>70131</v>
      </c>
      <c r="D1721" s="24">
        <v>0</v>
      </c>
      <c r="E1721" s="25">
        <v>2101</v>
      </c>
      <c r="F1721" s="23">
        <v>10721300</v>
      </c>
      <c r="G1721" s="26" t="s">
        <v>163</v>
      </c>
      <c r="H1721" s="27">
        <v>346500</v>
      </c>
      <c r="I1721" s="215">
        <v>120000</v>
      </c>
      <c r="J1721" s="27">
        <v>153500</v>
      </c>
      <c r="K1721" s="27">
        <f t="shared" si="64"/>
        <v>500000</v>
      </c>
      <c r="L1721" s="199"/>
    </row>
    <row r="1722" spans="1:12" hidden="1" x14ac:dyDescent="0.35">
      <c r="A1722" s="23">
        <v>22020406</v>
      </c>
      <c r="B1722" s="437" t="s">
        <v>2890</v>
      </c>
      <c r="C1722" s="23">
        <v>70133</v>
      </c>
      <c r="D1722" s="24">
        <v>0</v>
      </c>
      <c r="E1722" s="25">
        <v>2101</v>
      </c>
      <c r="F1722" s="23">
        <v>10721300</v>
      </c>
      <c r="G1722" s="26" t="s">
        <v>163</v>
      </c>
      <c r="H1722" s="67">
        <v>137050</v>
      </c>
      <c r="I1722" s="224">
        <v>32000</v>
      </c>
      <c r="J1722" s="67"/>
      <c r="K1722" s="67">
        <f t="shared" si="64"/>
        <v>137050</v>
      </c>
      <c r="L1722" s="199"/>
    </row>
    <row r="1723" spans="1:12" hidden="1" x14ac:dyDescent="0.35">
      <c r="A1723" s="23">
        <v>22020406</v>
      </c>
      <c r="B1723" s="437" t="s">
        <v>2890</v>
      </c>
      <c r="C1723" s="23">
        <v>70131</v>
      </c>
      <c r="D1723" s="24">
        <v>0</v>
      </c>
      <c r="E1723" s="25">
        <v>2101</v>
      </c>
      <c r="F1723" s="23">
        <v>10721300</v>
      </c>
      <c r="G1723" s="26" t="s">
        <v>163</v>
      </c>
      <c r="H1723" s="67">
        <v>168000</v>
      </c>
      <c r="I1723" s="224">
        <v>20000</v>
      </c>
      <c r="J1723" s="67"/>
      <c r="K1723" s="67">
        <f t="shared" si="64"/>
        <v>168000</v>
      </c>
      <c r="L1723" s="199"/>
    </row>
    <row r="1724" spans="1:12" hidden="1" x14ac:dyDescent="0.35">
      <c r="A1724" s="23">
        <v>22020406</v>
      </c>
      <c r="B1724" s="437" t="s">
        <v>2890</v>
      </c>
      <c r="C1724" s="23">
        <v>70133</v>
      </c>
      <c r="D1724" s="24">
        <v>0</v>
      </c>
      <c r="E1724" s="25">
        <v>2101</v>
      </c>
      <c r="F1724" s="23">
        <v>10721300</v>
      </c>
      <c r="G1724" s="26" t="s">
        <v>163</v>
      </c>
      <c r="H1724" s="27">
        <v>0</v>
      </c>
      <c r="I1724" s="215">
        <v>889000</v>
      </c>
      <c r="J1724" s="41"/>
      <c r="K1724" s="39">
        <f t="shared" si="64"/>
        <v>0</v>
      </c>
      <c r="L1724" s="199"/>
    </row>
    <row r="1725" spans="1:12" hidden="1" x14ac:dyDescent="0.35">
      <c r="A1725" s="23">
        <v>22020406</v>
      </c>
      <c r="B1725" s="437" t="s">
        <v>2890</v>
      </c>
      <c r="C1725" s="23">
        <v>71033</v>
      </c>
      <c r="D1725" s="24">
        <v>0</v>
      </c>
      <c r="E1725" s="25">
        <v>1100</v>
      </c>
      <c r="F1725" s="23">
        <v>10721300</v>
      </c>
      <c r="G1725" s="26" t="s">
        <v>163</v>
      </c>
      <c r="H1725" s="27">
        <v>3077415.6</v>
      </c>
      <c r="I1725" s="282">
        <v>26500</v>
      </c>
      <c r="J1725" s="27"/>
      <c r="K1725" s="27">
        <f t="shared" si="64"/>
        <v>3077415.6</v>
      </c>
      <c r="L1725" s="199"/>
    </row>
    <row r="1726" spans="1:12" hidden="1" x14ac:dyDescent="0.35">
      <c r="A1726" s="23">
        <v>22020406</v>
      </c>
      <c r="B1726" s="437" t="s">
        <v>2890</v>
      </c>
      <c r="C1726" s="23">
        <v>70131</v>
      </c>
      <c r="D1726" s="24">
        <v>0</v>
      </c>
      <c r="E1726" s="25">
        <v>2101</v>
      </c>
      <c r="F1726" s="23">
        <v>10721300</v>
      </c>
      <c r="G1726" s="26" t="s">
        <v>163</v>
      </c>
      <c r="H1726" s="27">
        <v>344400</v>
      </c>
      <c r="I1726" s="215">
        <v>28000</v>
      </c>
      <c r="J1726" s="27"/>
      <c r="K1726" s="27">
        <f t="shared" si="64"/>
        <v>344400</v>
      </c>
      <c r="L1726" s="200"/>
    </row>
    <row r="1727" spans="1:12" hidden="1" x14ac:dyDescent="0.35">
      <c r="A1727" s="23">
        <v>22020406</v>
      </c>
      <c r="B1727" s="437" t="s">
        <v>2890</v>
      </c>
      <c r="C1727" s="23">
        <v>70131</v>
      </c>
      <c r="D1727" s="24">
        <v>0</v>
      </c>
      <c r="E1727" s="25">
        <v>2101</v>
      </c>
      <c r="F1727" s="23">
        <v>10721300</v>
      </c>
      <c r="G1727" s="26" t="s">
        <v>163</v>
      </c>
      <c r="H1727" s="41">
        <v>232200</v>
      </c>
      <c r="I1727" s="220">
        <v>98600</v>
      </c>
      <c r="J1727" s="41"/>
      <c r="K1727" s="27">
        <f t="shared" si="64"/>
        <v>232200</v>
      </c>
      <c r="L1727" s="201"/>
    </row>
    <row r="1728" spans="1:12" hidden="1" x14ac:dyDescent="0.35">
      <c r="A1728" s="23">
        <v>22020405</v>
      </c>
      <c r="B1728" s="437" t="s">
        <v>2890</v>
      </c>
      <c r="C1728" s="23">
        <v>70133</v>
      </c>
      <c r="D1728" s="24">
        <v>0</v>
      </c>
      <c r="E1728" s="25">
        <v>2101</v>
      </c>
      <c r="F1728" s="23">
        <v>10721300</v>
      </c>
      <c r="G1728" s="26" t="s">
        <v>162</v>
      </c>
      <c r="H1728" s="67">
        <v>20000000</v>
      </c>
      <c r="I1728" s="224">
        <v>1315000</v>
      </c>
      <c r="J1728" s="67"/>
      <c r="K1728" s="428">
        <f t="shared" si="64"/>
        <v>20000000</v>
      </c>
      <c r="L1728" s="199"/>
    </row>
    <row r="1729" spans="1:12" hidden="1" x14ac:dyDescent="0.35">
      <c r="A1729" s="23">
        <v>22020405</v>
      </c>
      <c r="B1729" s="437" t="s">
        <v>2890</v>
      </c>
      <c r="C1729" s="23">
        <v>70131</v>
      </c>
      <c r="D1729" s="24">
        <v>0</v>
      </c>
      <c r="E1729" s="25">
        <v>2101</v>
      </c>
      <c r="F1729" s="23">
        <v>10721300</v>
      </c>
      <c r="G1729" s="26" t="s">
        <v>162</v>
      </c>
      <c r="H1729" s="27">
        <v>4000000</v>
      </c>
      <c r="I1729" s="215">
        <v>3985000</v>
      </c>
      <c r="J1729" s="27">
        <v>4215000</v>
      </c>
      <c r="K1729" s="27">
        <f t="shared" si="64"/>
        <v>8215000</v>
      </c>
      <c r="L1729" s="199"/>
    </row>
    <row r="1730" spans="1:12" hidden="1" x14ac:dyDescent="0.35">
      <c r="A1730" s="411">
        <v>22020405</v>
      </c>
      <c r="B1730" s="437" t="s">
        <v>2890</v>
      </c>
      <c r="C1730" s="411">
        <v>70133</v>
      </c>
      <c r="D1730" s="411" t="s">
        <v>192</v>
      </c>
      <c r="E1730" s="413" t="s">
        <v>193</v>
      </c>
      <c r="F1730" s="411" t="s">
        <v>194</v>
      </c>
      <c r="G1730" s="416" t="s">
        <v>162</v>
      </c>
      <c r="H1730" s="418"/>
      <c r="I1730" s="421"/>
      <c r="J1730" s="424">
        <v>350000</v>
      </c>
      <c r="K1730" s="418">
        <f>H1730+J1730</f>
        <v>350000</v>
      </c>
      <c r="L1730" s="434"/>
    </row>
    <row r="1731" spans="1:12" hidden="1" x14ac:dyDescent="0.35">
      <c r="A1731" s="23">
        <v>22020405</v>
      </c>
      <c r="B1731" s="437" t="s">
        <v>2890</v>
      </c>
      <c r="C1731" s="23">
        <v>70133</v>
      </c>
      <c r="D1731" s="24">
        <v>0</v>
      </c>
      <c r="E1731" s="25">
        <v>2101</v>
      </c>
      <c r="F1731" s="23">
        <v>10721300</v>
      </c>
      <c r="G1731" s="26" t="s">
        <v>162</v>
      </c>
      <c r="H1731" s="27">
        <v>63000</v>
      </c>
      <c r="I1731" s="215">
        <v>40000</v>
      </c>
      <c r="J1731" s="27">
        <v>100000</v>
      </c>
      <c r="K1731" s="27">
        <f t="shared" ref="K1731:K1747" si="65">SUM(H1731,J1731)</f>
        <v>163000</v>
      </c>
      <c r="L1731" s="199"/>
    </row>
    <row r="1732" spans="1:12" hidden="1" x14ac:dyDescent="0.35">
      <c r="A1732" s="23">
        <v>22020405</v>
      </c>
      <c r="B1732" s="437" t="s">
        <v>2890</v>
      </c>
      <c r="C1732" s="23">
        <v>70133</v>
      </c>
      <c r="D1732" s="24">
        <v>0</v>
      </c>
      <c r="E1732" s="25">
        <v>2101</v>
      </c>
      <c r="F1732" s="23">
        <v>10721300</v>
      </c>
      <c r="G1732" s="26" t="s">
        <v>162</v>
      </c>
      <c r="H1732" s="27">
        <v>493500</v>
      </c>
      <c r="I1732" s="215"/>
      <c r="J1732" s="27"/>
      <c r="K1732" s="27">
        <f t="shared" si="65"/>
        <v>493500</v>
      </c>
      <c r="L1732" s="199"/>
    </row>
    <row r="1733" spans="1:12" hidden="1" x14ac:dyDescent="0.35">
      <c r="A1733" s="23">
        <v>22020405</v>
      </c>
      <c r="B1733" s="437" t="s">
        <v>2890</v>
      </c>
      <c r="C1733" s="23">
        <v>70133</v>
      </c>
      <c r="D1733" s="24">
        <v>0</v>
      </c>
      <c r="E1733" s="25">
        <v>2101</v>
      </c>
      <c r="F1733" s="23">
        <v>10721300</v>
      </c>
      <c r="G1733" s="26" t="s">
        <v>162</v>
      </c>
      <c r="H1733" s="27">
        <v>420000</v>
      </c>
      <c r="I1733" s="215">
        <v>35000</v>
      </c>
      <c r="J1733" s="27">
        <v>370000</v>
      </c>
      <c r="K1733" s="27">
        <f t="shared" si="65"/>
        <v>790000</v>
      </c>
      <c r="L1733" s="199"/>
    </row>
    <row r="1734" spans="1:12" hidden="1" x14ac:dyDescent="0.35">
      <c r="A1734" s="23">
        <v>22020405</v>
      </c>
      <c r="B1734" s="437" t="s">
        <v>2890</v>
      </c>
      <c r="C1734" s="23">
        <v>70133</v>
      </c>
      <c r="D1734" s="24">
        <v>0</v>
      </c>
      <c r="E1734" s="25">
        <v>2101</v>
      </c>
      <c r="F1734" s="23">
        <v>10721300</v>
      </c>
      <c r="G1734" s="28" t="s">
        <v>162</v>
      </c>
      <c r="H1734" s="29">
        <v>2438100</v>
      </c>
      <c r="I1734" s="217">
        <v>227600</v>
      </c>
      <c r="J1734" s="29"/>
      <c r="K1734" s="52">
        <f t="shared" si="65"/>
        <v>2438100</v>
      </c>
      <c r="L1734" s="199"/>
    </row>
    <row r="1735" spans="1:12" hidden="1" x14ac:dyDescent="0.35">
      <c r="A1735" s="34">
        <v>22020405</v>
      </c>
      <c r="B1735" s="437" t="s">
        <v>2890</v>
      </c>
      <c r="C1735" s="34">
        <v>70133</v>
      </c>
      <c r="D1735" s="35">
        <v>0</v>
      </c>
      <c r="E1735" s="36">
        <v>2101</v>
      </c>
      <c r="F1735" s="34">
        <v>10721300</v>
      </c>
      <c r="G1735" s="37" t="s">
        <v>162</v>
      </c>
      <c r="H1735" s="38">
        <v>96915</v>
      </c>
      <c r="I1735" s="218">
        <v>50000</v>
      </c>
      <c r="J1735" s="38">
        <v>100000</v>
      </c>
      <c r="K1735" s="38">
        <f t="shared" si="65"/>
        <v>196915</v>
      </c>
      <c r="L1735" s="198"/>
    </row>
    <row r="1736" spans="1:12" hidden="1" x14ac:dyDescent="0.35">
      <c r="A1736" s="23">
        <v>22020405</v>
      </c>
      <c r="B1736" s="437" t="s">
        <v>2890</v>
      </c>
      <c r="C1736" s="23">
        <v>70131</v>
      </c>
      <c r="D1736" s="24">
        <v>0</v>
      </c>
      <c r="E1736" s="25">
        <v>2101</v>
      </c>
      <c r="F1736" s="23">
        <v>10721300</v>
      </c>
      <c r="G1736" s="26" t="s">
        <v>162</v>
      </c>
      <c r="H1736" s="27">
        <v>808500</v>
      </c>
      <c r="I1736" s="215">
        <v>121500</v>
      </c>
      <c r="J1736" s="27">
        <v>200000</v>
      </c>
      <c r="K1736" s="27">
        <f t="shared" si="65"/>
        <v>1008500</v>
      </c>
      <c r="L1736" s="199"/>
    </row>
    <row r="1737" spans="1:12" hidden="1" x14ac:dyDescent="0.35">
      <c r="A1737" s="23">
        <v>22020405</v>
      </c>
      <c r="B1737" s="437" t="s">
        <v>2890</v>
      </c>
      <c r="C1737" s="23">
        <v>70133</v>
      </c>
      <c r="D1737" s="24">
        <v>0</v>
      </c>
      <c r="E1737" s="25">
        <v>2101</v>
      </c>
      <c r="F1737" s="23">
        <v>10721300</v>
      </c>
      <c r="G1737" s="26" t="s">
        <v>162</v>
      </c>
      <c r="H1737" s="27">
        <v>793800</v>
      </c>
      <c r="I1737" s="215">
        <v>440300</v>
      </c>
      <c r="J1737" s="27">
        <v>200000</v>
      </c>
      <c r="K1737" s="27">
        <f t="shared" si="65"/>
        <v>993800</v>
      </c>
      <c r="L1737" s="199"/>
    </row>
    <row r="1738" spans="1:12" hidden="1" x14ac:dyDescent="0.35">
      <c r="A1738" s="23">
        <v>22020405</v>
      </c>
      <c r="B1738" s="437" t="s">
        <v>2890</v>
      </c>
      <c r="C1738" s="23">
        <v>70131</v>
      </c>
      <c r="D1738" s="24">
        <v>0</v>
      </c>
      <c r="E1738" s="25">
        <v>2101</v>
      </c>
      <c r="F1738" s="23">
        <v>10721300</v>
      </c>
      <c r="G1738" s="26" t="s">
        <v>162</v>
      </c>
      <c r="H1738" s="27">
        <v>759990</v>
      </c>
      <c r="I1738" s="215">
        <v>134000</v>
      </c>
      <c r="J1738" s="27"/>
      <c r="K1738" s="27">
        <f t="shared" si="65"/>
        <v>759990</v>
      </c>
      <c r="L1738" s="199"/>
    </row>
    <row r="1739" spans="1:12" hidden="1" x14ac:dyDescent="0.35">
      <c r="A1739" s="23">
        <v>22020405</v>
      </c>
      <c r="B1739" s="437" t="s">
        <v>2890</v>
      </c>
      <c r="C1739" s="23">
        <v>70131</v>
      </c>
      <c r="D1739" s="24">
        <v>0</v>
      </c>
      <c r="E1739" s="23">
        <v>2101</v>
      </c>
      <c r="F1739" s="23">
        <v>10721300</v>
      </c>
      <c r="G1739" s="26" t="s">
        <v>162</v>
      </c>
      <c r="H1739" s="27">
        <v>586950</v>
      </c>
      <c r="I1739" s="215"/>
      <c r="J1739" s="27"/>
      <c r="K1739" s="27">
        <f t="shared" si="65"/>
        <v>586950</v>
      </c>
      <c r="L1739" s="199"/>
    </row>
    <row r="1740" spans="1:12" hidden="1" x14ac:dyDescent="0.35">
      <c r="A1740" s="23">
        <v>22020405</v>
      </c>
      <c r="B1740" s="437" t="s">
        <v>2890</v>
      </c>
      <c r="C1740" s="23">
        <v>70133</v>
      </c>
      <c r="D1740" s="24">
        <v>0</v>
      </c>
      <c r="E1740" s="25">
        <v>2101</v>
      </c>
      <c r="F1740" s="23">
        <v>10721300</v>
      </c>
      <c r="G1740" s="26" t="s">
        <v>162</v>
      </c>
      <c r="H1740" s="67">
        <v>35280</v>
      </c>
      <c r="I1740" s="224"/>
      <c r="J1740" s="67"/>
      <c r="K1740" s="67">
        <f t="shared" si="65"/>
        <v>35280</v>
      </c>
      <c r="L1740" s="199"/>
    </row>
    <row r="1741" spans="1:12" hidden="1" x14ac:dyDescent="0.35">
      <c r="A1741" s="23">
        <v>22020405</v>
      </c>
      <c r="B1741" s="437" t="s">
        <v>2890</v>
      </c>
      <c r="C1741" s="23">
        <v>70133</v>
      </c>
      <c r="D1741" s="24">
        <v>0</v>
      </c>
      <c r="E1741" s="25">
        <v>2101</v>
      </c>
      <c r="F1741" s="23">
        <v>10721300</v>
      </c>
      <c r="G1741" s="26" t="s">
        <v>162</v>
      </c>
      <c r="H1741" s="27">
        <v>239400</v>
      </c>
      <c r="I1741" s="215">
        <v>185000</v>
      </c>
      <c r="J1741" s="27">
        <v>160600</v>
      </c>
      <c r="K1741" s="27">
        <f t="shared" si="65"/>
        <v>400000</v>
      </c>
      <c r="L1741" s="199"/>
    </row>
    <row r="1742" spans="1:12" hidden="1" x14ac:dyDescent="0.35">
      <c r="A1742" s="23">
        <v>22020405</v>
      </c>
      <c r="B1742" s="437" t="s">
        <v>2890</v>
      </c>
      <c r="C1742" s="23">
        <v>70133</v>
      </c>
      <c r="D1742" s="24">
        <v>0</v>
      </c>
      <c r="E1742" s="25">
        <v>2101</v>
      </c>
      <c r="F1742" s="23">
        <v>10721300</v>
      </c>
      <c r="G1742" s="26" t="s">
        <v>162</v>
      </c>
      <c r="H1742" s="27">
        <v>823200</v>
      </c>
      <c r="I1742" s="215">
        <v>297000</v>
      </c>
      <c r="J1742" s="27"/>
      <c r="K1742" s="39">
        <f t="shared" si="65"/>
        <v>823200</v>
      </c>
      <c r="L1742" s="199"/>
    </row>
    <row r="1743" spans="1:12" hidden="1" x14ac:dyDescent="0.35">
      <c r="A1743" s="23">
        <v>22020405</v>
      </c>
      <c r="B1743" s="437" t="s">
        <v>2890</v>
      </c>
      <c r="C1743" s="23">
        <v>71033</v>
      </c>
      <c r="D1743" s="24">
        <v>0</v>
      </c>
      <c r="E1743" s="25">
        <v>1100</v>
      </c>
      <c r="F1743" s="23">
        <v>10721300</v>
      </c>
      <c r="G1743" s="26" t="s">
        <v>162</v>
      </c>
      <c r="H1743" s="27">
        <v>3255000</v>
      </c>
      <c r="I1743" s="282"/>
      <c r="J1743" s="27"/>
      <c r="K1743" s="27">
        <f t="shared" si="65"/>
        <v>3255000</v>
      </c>
      <c r="L1743" s="199"/>
    </row>
    <row r="1744" spans="1:12" hidden="1" x14ac:dyDescent="0.35">
      <c r="A1744" s="23">
        <v>22020405</v>
      </c>
      <c r="B1744" s="437" t="s">
        <v>2890</v>
      </c>
      <c r="C1744" s="23">
        <v>70131</v>
      </c>
      <c r="D1744" s="24">
        <v>0</v>
      </c>
      <c r="E1744" s="25">
        <v>2101</v>
      </c>
      <c r="F1744" s="23">
        <v>10721300</v>
      </c>
      <c r="G1744" s="26" t="s">
        <v>162</v>
      </c>
      <c r="H1744" s="27">
        <v>1239000</v>
      </c>
      <c r="I1744" s="215">
        <v>0</v>
      </c>
      <c r="J1744" s="27"/>
      <c r="K1744" s="27">
        <f t="shared" si="65"/>
        <v>1239000</v>
      </c>
      <c r="L1744" s="200"/>
    </row>
    <row r="1745" spans="1:12" hidden="1" x14ac:dyDescent="0.35">
      <c r="A1745" s="23">
        <v>22020405</v>
      </c>
      <c r="B1745" s="437" t="s">
        <v>2890</v>
      </c>
      <c r="C1745" s="23">
        <v>70131</v>
      </c>
      <c r="D1745" s="24">
        <v>0</v>
      </c>
      <c r="E1745" s="25">
        <v>2101</v>
      </c>
      <c r="F1745" s="23">
        <v>10721300</v>
      </c>
      <c r="G1745" s="26" t="s">
        <v>162</v>
      </c>
      <c r="H1745" s="27">
        <v>42000</v>
      </c>
      <c r="I1745" s="215"/>
      <c r="J1745" s="27"/>
      <c r="K1745" s="27">
        <f t="shared" si="65"/>
        <v>42000</v>
      </c>
      <c r="L1745" s="201"/>
    </row>
    <row r="1746" spans="1:12" hidden="1" x14ac:dyDescent="0.35">
      <c r="A1746" s="23">
        <v>22020404</v>
      </c>
      <c r="B1746" s="437" t="s">
        <v>2890</v>
      </c>
      <c r="C1746" s="23">
        <v>70133</v>
      </c>
      <c r="D1746" s="24">
        <v>0</v>
      </c>
      <c r="E1746" s="25">
        <v>2101</v>
      </c>
      <c r="F1746" s="23">
        <v>10721300</v>
      </c>
      <c r="G1746" s="26" t="s">
        <v>161</v>
      </c>
      <c r="H1746" s="67">
        <v>26400000</v>
      </c>
      <c r="I1746" s="224">
        <v>9339500</v>
      </c>
      <c r="J1746" s="67"/>
      <c r="K1746" s="428">
        <f t="shared" si="65"/>
        <v>26400000</v>
      </c>
      <c r="L1746" s="199"/>
    </row>
    <row r="1747" spans="1:12" hidden="1" x14ac:dyDescent="0.35">
      <c r="A1747" s="23">
        <v>22020404</v>
      </c>
      <c r="B1747" s="437" t="s">
        <v>2890</v>
      </c>
      <c r="C1747" s="23">
        <v>70131</v>
      </c>
      <c r="D1747" s="24">
        <v>0</v>
      </c>
      <c r="E1747" s="25">
        <v>2101</v>
      </c>
      <c r="F1747" s="23">
        <v>10721300</v>
      </c>
      <c r="G1747" s="26" t="s">
        <v>161</v>
      </c>
      <c r="H1747" s="27">
        <v>1600000</v>
      </c>
      <c r="I1747" s="215">
        <v>211000</v>
      </c>
      <c r="J1747" s="27"/>
      <c r="K1747" s="27">
        <f t="shared" si="65"/>
        <v>1600000</v>
      </c>
      <c r="L1747" s="199"/>
    </row>
    <row r="1748" spans="1:12" hidden="1" x14ac:dyDescent="0.35">
      <c r="A1748" s="411">
        <v>22020404</v>
      </c>
      <c r="B1748" s="437" t="s">
        <v>2890</v>
      </c>
      <c r="C1748" s="411">
        <v>70133</v>
      </c>
      <c r="D1748" s="411" t="s">
        <v>192</v>
      </c>
      <c r="E1748" s="413" t="s">
        <v>193</v>
      </c>
      <c r="F1748" s="411" t="s">
        <v>194</v>
      </c>
      <c r="G1748" s="416" t="s">
        <v>161</v>
      </c>
      <c r="H1748" s="418">
        <v>84000</v>
      </c>
      <c r="I1748" s="421">
        <v>79500</v>
      </c>
      <c r="J1748" s="424">
        <v>66000</v>
      </c>
      <c r="K1748" s="418">
        <f>H1748+J1748</f>
        <v>150000</v>
      </c>
      <c r="L1748" s="434"/>
    </row>
    <row r="1749" spans="1:12" hidden="1" x14ac:dyDescent="0.35">
      <c r="A1749" s="23">
        <v>22020404</v>
      </c>
      <c r="B1749" s="437" t="s">
        <v>2890</v>
      </c>
      <c r="C1749" s="23">
        <v>70133</v>
      </c>
      <c r="D1749" s="24">
        <v>0</v>
      </c>
      <c r="E1749" s="25">
        <v>2101</v>
      </c>
      <c r="F1749" s="23">
        <v>10721300</v>
      </c>
      <c r="G1749" s="26" t="s">
        <v>161</v>
      </c>
      <c r="H1749" s="27">
        <v>105000</v>
      </c>
      <c r="I1749" s="215">
        <v>50000</v>
      </c>
      <c r="J1749" s="27">
        <v>50000</v>
      </c>
      <c r="K1749" s="27">
        <f t="shared" ref="K1749:K1766" si="66">SUM(H1749,J1749)</f>
        <v>155000</v>
      </c>
      <c r="L1749" s="199"/>
    </row>
    <row r="1750" spans="1:12" hidden="1" x14ac:dyDescent="0.35">
      <c r="A1750" s="23">
        <v>22020404</v>
      </c>
      <c r="B1750" s="437" t="s">
        <v>2890</v>
      </c>
      <c r="C1750" s="23">
        <v>70133</v>
      </c>
      <c r="D1750" s="24">
        <v>0</v>
      </c>
      <c r="E1750" s="25">
        <v>2101</v>
      </c>
      <c r="F1750" s="23">
        <v>10721300</v>
      </c>
      <c r="G1750" s="28" t="s">
        <v>161</v>
      </c>
      <c r="H1750" s="29">
        <v>455700</v>
      </c>
      <c r="I1750" s="217">
        <v>38000</v>
      </c>
      <c r="J1750" s="29"/>
      <c r="K1750" s="29">
        <f t="shared" si="66"/>
        <v>455700</v>
      </c>
      <c r="L1750" s="199"/>
    </row>
    <row r="1751" spans="1:12" hidden="1" x14ac:dyDescent="0.35">
      <c r="A1751" s="34">
        <v>22020404</v>
      </c>
      <c r="B1751" s="437" t="s">
        <v>2890</v>
      </c>
      <c r="C1751" s="34">
        <v>70133</v>
      </c>
      <c r="D1751" s="35">
        <v>0</v>
      </c>
      <c r="E1751" s="36">
        <v>2101</v>
      </c>
      <c r="F1751" s="34">
        <v>10721300</v>
      </c>
      <c r="G1751" s="37" t="s">
        <v>161</v>
      </c>
      <c r="H1751" s="38">
        <v>441000</v>
      </c>
      <c r="I1751" s="218">
        <v>190000</v>
      </c>
      <c r="J1751" s="38">
        <v>450000</v>
      </c>
      <c r="K1751" s="38">
        <f t="shared" si="66"/>
        <v>891000</v>
      </c>
      <c r="L1751" s="198"/>
    </row>
    <row r="1752" spans="1:12" hidden="1" x14ac:dyDescent="0.35">
      <c r="A1752" s="23">
        <v>22020404</v>
      </c>
      <c r="B1752" s="437" t="s">
        <v>2890</v>
      </c>
      <c r="C1752" s="23">
        <v>70133</v>
      </c>
      <c r="D1752" s="24">
        <v>0</v>
      </c>
      <c r="E1752" s="25">
        <v>2101</v>
      </c>
      <c r="F1752" s="23">
        <v>10721300</v>
      </c>
      <c r="G1752" s="26" t="s">
        <v>161</v>
      </c>
      <c r="H1752" s="27">
        <v>30450</v>
      </c>
      <c r="I1752" s="215"/>
      <c r="J1752" s="27"/>
      <c r="K1752" s="39">
        <f t="shared" si="66"/>
        <v>30450</v>
      </c>
      <c r="L1752" s="199"/>
    </row>
    <row r="1753" spans="1:12" hidden="1" x14ac:dyDescent="0.35">
      <c r="A1753" s="23">
        <v>22020404</v>
      </c>
      <c r="B1753" s="437" t="s">
        <v>2890</v>
      </c>
      <c r="C1753" s="23">
        <v>70133</v>
      </c>
      <c r="D1753" s="24">
        <v>0</v>
      </c>
      <c r="E1753" s="25">
        <v>2101</v>
      </c>
      <c r="F1753" s="23">
        <v>10721300</v>
      </c>
      <c r="G1753" s="26" t="s">
        <v>161</v>
      </c>
      <c r="H1753" s="27">
        <v>1187550</v>
      </c>
      <c r="I1753" s="215">
        <v>271600</v>
      </c>
      <c r="J1753" s="27">
        <v>500000</v>
      </c>
      <c r="K1753" s="27">
        <f t="shared" si="66"/>
        <v>1687550</v>
      </c>
      <c r="L1753" s="199"/>
    </row>
    <row r="1754" spans="1:12" hidden="1" x14ac:dyDescent="0.35">
      <c r="A1754" s="23">
        <v>22020404</v>
      </c>
      <c r="B1754" s="437" t="s">
        <v>2890</v>
      </c>
      <c r="C1754" s="23">
        <v>70131</v>
      </c>
      <c r="D1754" s="24">
        <v>0</v>
      </c>
      <c r="E1754" s="25">
        <v>2101</v>
      </c>
      <c r="F1754" s="23">
        <v>10721300</v>
      </c>
      <c r="G1754" s="26" t="s">
        <v>161</v>
      </c>
      <c r="H1754" s="27">
        <v>22470</v>
      </c>
      <c r="I1754" s="215">
        <v>10000</v>
      </c>
      <c r="J1754" s="27">
        <v>200000</v>
      </c>
      <c r="K1754" s="27">
        <f t="shared" si="66"/>
        <v>222470</v>
      </c>
      <c r="L1754" s="199"/>
    </row>
    <row r="1755" spans="1:12" hidden="1" x14ac:dyDescent="0.35">
      <c r="A1755" s="23">
        <v>22020404</v>
      </c>
      <c r="B1755" s="437" t="s">
        <v>2890</v>
      </c>
      <c r="C1755" s="23">
        <v>70133</v>
      </c>
      <c r="D1755" s="24">
        <v>0</v>
      </c>
      <c r="E1755" s="25">
        <v>2101</v>
      </c>
      <c r="F1755" s="23">
        <v>10721300</v>
      </c>
      <c r="G1755" s="26" t="s">
        <v>161</v>
      </c>
      <c r="H1755" s="27">
        <v>367500</v>
      </c>
      <c r="I1755" s="215">
        <v>270000</v>
      </c>
      <c r="J1755" s="27">
        <v>134800</v>
      </c>
      <c r="K1755" s="27">
        <f t="shared" si="66"/>
        <v>502300</v>
      </c>
      <c r="L1755" s="199"/>
    </row>
    <row r="1756" spans="1:12" hidden="1" x14ac:dyDescent="0.35">
      <c r="A1756" s="23">
        <v>22020404</v>
      </c>
      <c r="B1756" s="437" t="s">
        <v>2890</v>
      </c>
      <c r="C1756" s="23">
        <v>70131</v>
      </c>
      <c r="D1756" s="24">
        <v>0</v>
      </c>
      <c r="E1756" s="25">
        <v>2101</v>
      </c>
      <c r="F1756" s="23">
        <v>10721300</v>
      </c>
      <c r="G1756" s="26" t="s">
        <v>161</v>
      </c>
      <c r="H1756" s="27">
        <v>800310</v>
      </c>
      <c r="I1756" s="215">
        <v>30000</v>
      </c>
      <c r="J1756" s="27"/>
      <c r="K1756" s="27">
        <f t="shared" si="66"/>
        <v>800310</v>
      </c>
      <c r="L1756" s="199"/>
    </row>
    <row r="1757" spans="1:12" hidden="1" x14ac:dyDescent="0.35">
      <c r="A1757" s="23">
        <v>22020404</v>
      </c>
      <c r="B1757" s="437" t="s">
        <v>2890</v>
      </c>
      <c r="C1757" s="23">
        <v>70131</v>
      </c>
      <c r="D1757" s="24">
        <v>0</v>
      </c>
      <c r="E1757" s="25">
        <v>2101</v>
      </c>
      <c r="F1757" s="23">
        <v>10721300</v>
      </c>
      <c r="G1757" s="26" t="s">
        <v>161</v>
      </c>
      <c r="H1757" s="27">
        <v>113400</v>
      </c>
      <c r="I1757" s="215">
        <v>80000</v>
      </c>
      <c r="J1757" s="27">
        <v>136600</v>
      </c>
      <c r="K1757" s="27">
        <f t="shared" si="66"/>
        <v>250000</v>
      </c>
      <c r="L1757" s="199"/>
    </row>
    <row r="1758" spans="1:12" hidden="1" x14ac:dyDescent="0.35">
      <c r="A1758" s="23">
        <v>22020404</v>
      </c>
      <c r="B1758" s="437" t="s">
        <v>2890</v>
      </c>
      <c r="C1758" s="23">
        <v>70131</v>
      </c>
      <c r="D1758" s="24">
        <v>0</v>
      </c>
      <c r="E1758" s="25">
        <v>2101</v>
      </c>
      <c r="F1758" s="23">
        <v>10721300</v>
      </c>
      <c r="G1758" s="26" t="s">
        <v>161</v>
      </c>
      <c r="H1758" s="67">
        <v>515970</v>
      </c>
      <c r="I1758" s="224">
        <v>0</v>
      </c>
      <c r="J1758" s="67"/>
      <c r="K1758" s="67">
        <f t="shared" si="66"/>
        <v>515970</v>
      </c>
      <c r="L1758" s="199"/>
    </row>
    <row r="1759" spans="1:12" hidden="1" x14ac:dyDescent="0.35">
      <c r="A1759" s="23">
        <v>22020404</v>
      </c>
      <c r="B1759" s="437" t="s">
        <v>2890</v>
      </c>
      <c r="C1759" s="23">
        <v>70131</v>
      </c>
      <c r="D1759" s="24">
        <v>0</v>
      </c>
      <c r="E1759" s="25">
        <v>2101</v>
      </c>
      <c r="F1759" s="23">
        <v>10721300</v>
      </c>
      <c r="G1759" s="26" t="s">
        <v>161</v>
      </c>
      <c r="H1759" s="67">
        <v>2100000</v>
      </c>
      <c r="I1759" s="224">
        <v>0</v>
      </c>
      <c r="J1759" s="67"/>
      <c r="K1759" s="67">
        <f t="shared" si="66"/>
        <v>2100000</v>
      </c>
      <c r="L1759" s="199"/>
    </row>
    <row r="1760" spans="1:12" hidden="1" x14ac:dyDescent="0.35">
      <c r="A1760" s="23">
        <v>22020404</v>
      </c>
      <c r="B1760" s="437" t="s">
        <v>2890</v>
      </c>
      <c r="C1760" s="23">
        <v>70133</v>
      </c>
      <c r="D1760" s="24">
        <v>0</v>
      </c>
      <c r="E1760" s="25">
        <v>2101</v>
      </c>
      <c r="F1760" s="23">
        <v>10721300</v>
      </c>
      <c r="G1760" s="26" t="s">
        <v>161</v>
      </c>
      <c r="H1760" s="27">
        <v>294000</v>
      </c>
      <c r="I1760" s="215">
        <v>110000</v>
      </c>
      <c r="J1760" s="27">
        <v>56000</v>
      </c>
      <c r="K1760" s="27">
        <f t="shared" si="66"/>
        <v>350000</v>
      </c>
      <c r="L1760" s="199"/>
    </row>
    <row r="1761" spans="1:12" hidden="1" x14ac:dyDescent="0.35">
      <c r="A1761" s="23">
        <v>22020404</v>
      </c>
      <c r="B1761" s="437" t="s">
        <v>2890</v>
      </c>
      <c r="C1761" s="23">
        <v>70133</v>
      </c>
      <c r="D1761" s="24">
        <v>0</v>
      </c>
      <c r="E1761" s="25">
        <v>2101</v>
      </c>
      <c r="F1761" s="23">
        <v>10721300</v>
      </c>
      <c r="G1761" s="26" t="s">
        <v>161</v>
      </c>
      <c r="H1761" s="27">
        <v>84000</v>
      </c>
      <c r="I1761" s="215">
        <v>29600</v>
      </c>
      <c r="J1761" s="27"/>
      <c r="K1761" s="39">
        <f t="shared" si="66"/>
        <v>84000</v>
      </c>
      <c r="L1761" s="199"/>
    </row>
    <row r="1762" spans="1:12" hidden="1" x14ac:dyDescent="0.35">
      <c r="A1762" s="23">
        <v>22020404</v>
      </c>
      <c r="B1762" s="437" t="s">
        <v>2890</v>
      </c>
      <c r="C1762" s="23">
        <v>71033</v>
      </c>
      <c r="D1762" s="24">
        <v>0</v>
      </c>
      <c r="E1762" s="25">
        <v>1100</v>
      </c>
      <c r="F1762" s="23">
        <v>10721300</v>
      </c>
      <c r="G1762" s="26" t="s">
        <v>161</v>
      </c>
      <c r="H1762" s="27">
        <v>438900</v>
      </c>
      <c r="I1762" s="282"/>
      <c r="J1762" s="27"/>
      <c r="K1762" s="27">
        <f t="shared" si="66"/>
        <v>438900</v>
      </c>
      <c r="L1762" s="199"/>
    </row>
    <row r="1763" spans="1:12" hidden="1" x14ac:dyDescent="0.35">
      <c r="A1763" s="23">
        <v>22020404</v>
      </c>
      <c r="B1763" s="437" t="s">
        <v>2890</v>
      </c>
      <c r="C1763" s="23">
        <v>70131</v>
      </c>
      <c r="D1763" s="24">
        <v>0</v>
      </c>
      <c r="E1763" s="25">
        <v>2101</v>
      </c>
      <c r="F1763" s="23">
        <v>10721300</v>
      </c>
      <c r="G1763" s="26" t="s">
        <v>161</v>
      </c>
      <c r="H1763" s="27">
        <v>89880</v>
      </c>
      <c r="I1763" s="215">
        <v>22900</v>
      </c>
      <c r="J1763" s="27">
        <v>350000</v>
      </c>
      <c r="K1763" s="27">
        <f t="shared" si="66"/>
        <v>439880</v>
      </c>
      <c r="L1763" s="200"/>
    </row>
    <row r="1764" spans="1:12" hidden="1" x14ac:dyDescent="0.35">
      <c r="A1764" s="23">
        <v>22020404</v>
      </c>
      <c r="B1764" s="437" t="s">
        <v>2890</v>
      </c>
      <c r="C1764" s="23">
        <v>70131</v>
      </c>
      <c r="D1764" s="24">
        <v>0</v>
      </c>
      <c r="E1764" s="25">
        <v>2101</v>
      </c>
      <c r="F1764" s="23">
        <v>10721300</v>
      </c>
      <c r="G1764" s="26" t="s">
        <v>161</v>
      </c>
      <c r="H1764" s="27">
        <v>72450</v>
      </c>
      <c r="I1764" s="215">
        <v>60000</v>
      </c>
      <c r="J1764" s="27"/>
      <c r="K1764" s="27">
        <f t="shared" si="66"/>
        <v>72450</v>
      </c>
      <c r="L1764" s="201"/>
    </row>
    <row r="1765" spans="1:12" hidden="1" x14ac:dyDescent="0.35">
      <c r="A1765" s="23">
        <v>22020403</v>
      </c>
      <c r="B1765" s="437" t="s">
        <v>2890</v>
      </c>
      <c r="C1765" s="23">
        <v>70133</v>
      </c>
      <c r="D1765" s="24">
        <v>0</v>
      </c>
      <c r="E1765" s="25">
        <v>2101</v>
      </c>
      <c r="F1765" s="23">
        <v>10721300</v>
      </c>
      <c r="G1765" s="26" t="s">
        <v>160</v>
      </c>
      <c r="H1765" s="67">
        <v>50000000</v>
      </c>
      <c r="I1765" s="224">
        <v>7723500</v>
      </c>
      <c r="J1765" s="67"/>
      <c r="K1765" s="428">
        <f t="shared" si="66"/>
        <v>50000000</v>
      </c>
      <c r="L1765" s="199"/>
    </row>
    <row r="1766" spans="1:12" hidden="1" x14ac:dyDescent="0.35">
      <c r="A1766" s="23">
        <v>22020403</v>
      </c>
      <c r="B1766" s="437" t="s">
        <v>2890</v>
      </c>
      <c r="C1766" s="23">
        <v>70131</v>
      </c>
      <c r="D1766" s="24">
        <v>0</v>
      </c>
      <c r="E1766" s="25">
        <v>2101</v>
      </c>
      <c r="F1766" s="23">
        <v>10721300</v>
      </c>
      <c r="G1766" s="26" t="s">
        <v>160</v>
      </c>
      <c r="H1766" s="27">
        <v>1600000</v>
      </c>
      <c r="I1766" s="215">
        <v>582500</v>
      </c>
      <c r="J1766" s="27">
        <v>400000</v>
      </c>
      <c r="K1766" s="27">
        <f t="shared" si="66"/>
        <v>2000000</v>
      </c>
      <c r="L1766" s="199"/>
    </row>
    <row r="1767" spans="1:12" hidden="1" x14ac:dyDescent="0.35">
      <c r="A1767" s="411">
        <v>22020403</v>
      </c>
      <c r="B1767" s="437" t="s">
        <v>2890</v>
      </c>
      <c r="C1767" s="411">
        <v>70133</v>
      </c>
      <c r="D1767" s="411" t="s">
        <v>192</v>
      </c>
      <c r="E1767" s="413" t="s">
        <v>193</v>
      </c>
      <c r="F1767" s="411" t="s">
        <v>194</v>
      </c>
      <c r="G1767" s="416" t="s">
        <v>160</v>
      </c>
      <c r="H1767" s="418">
        <v>735000</v>
      </c>
      <c r="I1767" s="421">
        <v>154000</v>
      </c>
      <c r="J1767" s="424">
        <v>750998</v>
      </c>
      <c r="K1767" s="418">
        <f>H1767+J1767</f>
        <v>1485998</v>
      </c>
      <c r="L1767" s="434"/>
    </row>
    <row r="1768" spans="1:12" hidden="1" x14ac:dyDescent="0.35">
      <c r="A1768" s="23">
        <v>22020403</v>
      </c>
      <c r="B1768" s="437" t="s">
        <v>2890</v>
      </c>
      <c r="C1768" s="23">
        <v>70133</v>
      </c>
      <c r="D1768" s="24">
        <v>0</v>
      </c>
      <c r="E1768" s="25">
        <v>2101</v>
      </c>
      <c r="F1768" s="23">
        <v>10721300</v>
      </c>
      <c r="G1768" s="26" t="s">
        <v>160</v>
      </c>
      <c r="H1768" s="27">
        <v>21000</v>
      </c>
      <c r="I1768" s="215">
        <v>19000</v>
      </c>
      <c r="J1768" s="27">
        <v>29000</v>
      </c>
      <c r="K1768" s="27">
        <f t="shared" ref="K1768:K1783" si="67">SUM(H1768,J1768)</f>
        <v>50000</v>
      </c>
      <c r="L1768" s="199"/>
    </row>
    <row r="1769" spans="1:12" hidden="1" x14ac:dyDescent="0.35">
      <c r="A1769" s="23">
        <v>22020403</v>
      </c>
      <c r="B1769" s="437" t="s">
        <v>2890</v>
      </c>
      <c r="C1769" s="23">
        <v>70133</v>
      </c>
      <c r="D1769" s="24">
        <v>0</v>
      </c>
      <c r="E1769" s="25">
        <v>2101</v>
      </c>
      <c r="F1769" s="23">
        <v>10721300</v>
      </c>
      <c r="G1769" s="26" t="s">
        <v>160</v>
      </c>
      <c r="H1769" s="27">
        <v>178500</v>
      </c>
      <c r="I1769" s="215">
        <v>3000</v>
      </c>
      <c r="J1769" s="27"/>
      <c r="K1769" s="27">
        <f t="shared" si="67"/>
        <v>178500</v>
      </c>
      <c r="L1769" s="199"/>
    </row>
    <row r="1770" spans="1:12" hidden="1" x14ac:dyDescent="0.35">
      <c r="A1770" s="23">
        <v>22020403</v>
      </c>
      <c r="B1770" s="437" t="s">
        <v>2890</v>
      </c>
      <c r="C1770" s="23">
        <v>70133</v>
      </c>
      <c r="D1770" s="24">
        <v>0</v>
      </c>
      <c r="E1770" s="25">
        <v>2101</v>
      </c>
      <c r="F1770" s="23">
        <v>10721300</v>
      </c>
      <c r="G1770" s="26" t="s">
        <v>160</v>
      </c>
      <c r="H1770" s="27">
        <v>674100</v>
      </c>
      <c r="I1770" s="215">
        <v>175000</v>
      </c>
      <c r="J1770" s="27">
        <v>500000</v>
      </c>
      <c r="K1770" s="27">
        <f t="shared" si="67"/>
        <v>1174100</v>
      </c>
      <c r="L1770" s="199"/>
    </row>
    <row r="1771" spans="1:12" hidden="1" x14ac:dyDescent="0.35">
      <c r="A1771" s="23">
        <v>22020403</v>
      </c>
      <c r="B1771" s="437" t="s">
        <v>2890</v>
      </c>
      <c r="C1771" s="23">
        <v>70133</v>
      </c>
      <c r="D1771" s="24">
        <v>0</v>
      </c>
      <c r="E1771" s="25">
        <v>2101</v>
      </c>
      <c r="F1771" s="23">
        <v>10721300</v>
      </c>
      <c r="G1771" s="26" t="s">
        <v>160</v>
      </c>
      <c r="H1771" s="27">
        <v>147000</v>
      </c>
      <c r="I1771" s="215">
        <v>30000</v>
      </c>
      <c r="J1771" s="27"/>
      <c r="K1771" s="39">
        <f t="shared" si="67"/>
        <v>147000</v>
      </c>
      <c r="L1771" s="199"/>
    </row>
    <row r="1772" spans="1:12" hidden="1" x14ac:dyDescent="0.35">
      <c r="A1772" s="23">
        <v>22020403</v>
      </c>
      <c r="B1772" s="437" t="s">
        <v>2890</v>
      </c>
      <c r="C1772" s="23">
        <v>70133</v>
      </c>
      <c r="D1772" s="24">
        <v>0</v>
      </c>
      <c r="E1772" s="25">
        <v>2101</v>
      </c>
      <c r="F1772" s="23">
        <v>10721300</v>
      </c>
      <c r="G1772" s="26" t="s">
        <v>160</v>
      </c>
      <c r="H1772" s="27">
        <v>80010</v>
      </c>
      <c r="I1772" s="215">
        <v>0</v>
      </c>
      <c r="J1772" s="27"/>
      <c r="K1772" s="27">
        <f t="shared" si="67"/>
        <v>80010</v>
      </c>
      <c r="L1772" s="199"/>
    </row>
    <row r="1773" spans="1:12" hidden="1" x14ac:dyDescent="0.35">
      <c r="A1773" s="23">
        <v>22020403</v>
      </c>
      <c r="B1773" s="437" t="s">
        <v>2890</v>
      </c>
      <c r="C1773" s="23">
        <v>70131</v>
      </c>
      <c r="D1773" s="24">
        <v>0</v>
      </c>
      <c r="E1773" s="25">
        <v>2101</v>
      </c>
      <c r="F1773" s="23">
        <v>10721300</v>
      </c>
      <c r="G1773" s="26" t="s">
        <v>160</v>
      </c>
      <c r="H1773" s="27"/>
      <c r="I1773" s="215"/>
      <c r="J1773" s="41">
        <v>50000</v>
      </c>
      <c r="K1773" s="27">
        <f t="shared" si="67"/>
        <v>50000</v>
      </c>
      <c r="L1773" s="199"/>
    </row>
    <row r="1774" spans="1:12" hidden="1" x14ac:dyDescent="0.35">
      <c r="A1774" s="23">
        <v>22020403</v>
      </c>
      <c r="B1774" s="437" t="s">
        <v>2890</v>
      </c>
      <c r="C1774" s="23">
        <v>70133</v>
      </c>
      <c r="D1774" s="24">
        <v>0</v>
      </c>
      <c r="E1774" s="25">
        <v>2101</v>
      </c>
      <c r="F1774" s="23">
        <v>10721300</v>
      </c>
      <c r="G1774" s="26" t="s">
        <v>160</v>
      </c>
      <c r="H1774" s="27">
        <v>153300</v>
      </c>
      <c r="I1774" s="215">
        <v>6000</v>
      </c>
      <c r="J1774" s="27"/>
      <c r="K1774" s="27">
        <f t="shared" si="67"/>
        <v>153300</v>
      </c>
      <c r="L1774" s="199"/>
    </row>
    <row r="1775" spans="1:12" hidden="1" x14ac:dyDescent="0.35">
      <c r="A1775" s="23">
        <v>22020403</v>
      </c>
      <c r="B1775" s="437" t="s">
        <v>2890</v>
      </c>
      <c r="C1775" s="23">
        <v>70131</v>
      </c>
      <c r="D1775" s="24">
        <v>0</v>
      </c>
      <c r="E1775" s="25">
        <v>2101</v>
      </c>
      <c r="F1775" s="23">
        <v>10721300</v>
      </c>
      <c r="G1775" s="26" t="s">
        <v>160</v>
      </c>
      <c r="H1775" s="27">
        <v>227850</v>
      </c>
      <c r="I1775" s="215"/>
      <c r="J1775" s="27"/>
      <c r="K1775" s="27">
        <f t="shared" si="67"/>
        <v>227850</v>
      </c>
      <c r="L1775" s="199"/>
    </row>
    <row r="1776" spans="1:12" hidden="1" x14ac:dyDescent="0.35">
      <c r="A1776" s="23">
        <v>22020403</v>
      </c>
      <c r="B1776" s="437" t="s">
        <v>2890</v>
      </c>
      <c r="C1776" s="23">
        <v>70133</v>
      </c>
      <c r="D1776" s="24">
        <v>0</v>
      </c>
      <c r="E1776" s="25">
        <v>2101</v>
      </c>
      <c r="F1776" s="23">
        <v>10721300</v>
      </c>
      <c r="G1776" s="26" t="s">
        <v>160</v>
      </c>
      <c r="H1776" s="67">
        <v>144900</v>
      </c>
      <c r="I1776" s="224">
        <v>14000</v>
      </c>
      <c r="J1776" s="67"/>
      <c r="K1776" s="67">
        <f t="shared" si="67"/>
        <v>144900</v>
      </c>
      <c r="L1776" s="199"/>
    </row>
    <row r="1777" spans="1:12" hidden="1" x14ac:dyDescent="0.35">
      <c r="A1777" s="23">
        <v>22020403</v>
      </c>
      <c r="B1777" s="437" t="s">
        <v>2890</v>
      </c>
      <c r="C1777" s="23">
        <v>70131</v>
      </c>
      <c r="D1777" s="24">
        <v>0</v>
      </c>
      <c r="E1777" s="25">
        <v>2101</v>
      </c>
      <c r="F1777" s="23">
        <v>10721300</v>
      </c>
      <c r="G1777" s="26" t="s">
        <v>160</v>
      </c>
      <c r="H1777" s="67">
        <v>218400</v>
      </c>
      <c r="I1777" s="224">
        <v>43200</v>
      </c>
      <c r="J1777" s="67"/>
      <c r="K1777" s="67">
        <f t="shared" si="67"/>
        <v>218400</v>
      </c>
      <c r="L1777" s="199"/>
    </row>
    <row r="1778" spans="1:12" hidden="1" x14ac:dyDescent="0.35">
      <c r="A1778" s="23">
        <v>22020403</v>
      </c>
      <c r="B1778" s="437" t="s">
        <v>2890</v>
      </c>
      <c r="C1778" s="23">
        <v>70133</v>
      </c>
      <c r="D1778" s="24">
        <v>0</v>
      </c>
      <c r="E1778" s="25">
        <v>2101</v>
      </c>
      <c r="F1778" s="23">
        <v>10721300</v>
      </c>
      <c r="G1778" s="26" t="s">
        <v>160</v>
      </c>
      <c r="H1778" s="27">
        <v>469560</v>
      </c>
      <c r="I1778" s="215">
        <v>822034</v>
      </c>
      <c r="J1778" s="27">
        <v>1110068</v>
      </c>
      <c r="K1778" s="39">
        <f t="shared" si="67"/>
        <v>1579628</v>
      </c>
      <c r="L1778" s="199"/>
    </row>
    <row r="1779" spans="1:12" hidden="1" x14ac:dyDescent="0.35">
      <c r="A1779" s="23">
        <v>22020403</v>
      </c>
      <c r="B1779" s="437" t="s">
        <v>2890</v>
      </c>
      <c r="C1779" s="23">
        <v>71033</v>
      </c>
      <c r="D1779" s="24">
        <v>0</v>
      </c>
      <c r="E1779" s="25">
        <v>2101</v>
      </c>
      <c r="F1779" s="23">
        <v>10721300</v>
      </c>
      <c r="G1779" s="26" t="s">
        <v>160</v>
      </c>
      <c r="H1779" s="27">
        <v>2543100</v>
      </c>
      <c r="I1779" s="282"/>
      <c r="J1779" s="27"/>
      <c r="K1779" s="27">
        <f t="shared" si="67"/>
        <v>2543100</v>
      </c>
      <c r="L1779" s="199"/>
    </row>
    <row r="1780" spans="1:12" hidden="1" x14ac:dyDescent="0.35">
      <c r="A1780" s="23">
        <v>22020403</v>
      </c>
      <c r="B1780" s="437" t="s">
        <v>2890</v>
      </c>
      <c r="C1780" s="23">
        <v>70131</v>
      </c>
      <c r="D1780" s="24">
        <v>0</v>
      </c>
      <c r="E1780" s="25">
        <v>2101</v>
      </c>
      <c r="F1780" s="23">
        <v>10721300</v>
      </c>
      <c r="G1780" s="26" t="s">
        <v>160</v>
      </c>
      <c r="H1780" s="27">
        <v>786660</v>
      </c>
      <c r="I1780" s="215">
        <v>60900</v>
      </c>
      <c r="J1780" s="27"/>
      <c r="K1780" s="27">
        <f t="shared" si="67"/>
        <v>786660</v>
      </c>
      <c r="L1780" s="200"/>
    </row>
    <row r="1781" spans="1:12" hidden="1" x14ac:dyDescent="0.35">
      <c r="A1781" s="23">
        <v>22020403</v>
      </c>
      <c r="B1781" s="437" t="s">
        <v>2890</v>
      </c>
      <c r="C1781" s="23">
        <v>70131</v>
      </c>
      <c r="D1781" s="24">
        <v>0</v>
      </c>
      <c r="E1781" s="25">
        <v>2101</v>
      </c>
      <c r="F1781" s="23">
        <v>10721300</v>
      </c>
      <c r="G1781" s="26" t="s">
        <v>160</v>
      </c>
      <c r="H1781" s="27">
        <v>242130</v>
      </c>
      <c r="I1781" s="215">
        <v>47600</v>
      </c>
      <c r="J1781" s="27"/>
      <c r="K1781" s="27">
        <f t="shared" si="67"/>
        <v>242130</v>
      </c>
      <c r="L1781" s="201"/>
    </row>
    <row r="1782" spans="1:12" hidden="1" x14ac:dyDescent="0.35">
      <c r="A1782" s="23">
        <v>22020402</v>
      </c>
      <c r="B1782" s="437" t="s">
        <v>2890</v>
      </c>
      <c r="C1782" s="23">
        <v>70133</v>
      </c>
      <c r="D1782" s="24">
        <v>0</v>
      </c>
      <c r="E1782" s="25">
        <v>2101</v>
      </c>
      <c r="F1782" s="23">
        <v>10721300</v>
      </c>
      <c r="G1782" s="26" t="s">
        <v>159</v>
      </c>
      <c r="H1782" s="67">
        <v>4000000</v>
      </c>
      <c r="I1782" s="224"/>
      <c r="J1782" s="67"/>
      <c r="K1782" s="428">
        <f t="shared" si="67"/>
        <v>4000000</v>
      </c>
      <c r="L1782" s="199"/>
    </row>
    <row r="1783" spans="1:12" hidden="1" x14ac:dyDescent="0.35">
      <c r="A1783" s="23">
        <v>22020402</v>
      </c>
      <c r="B1783" s="437" t="s">
        <v>2890</v>
      </c>
      <c r="C1783" s="23">
        <v>70131</v>
      </c>
      <c r="D1783" s="24">
        <v>0</v>
      </c>
      <c r="E1783" s="25">
        <v>2101</v>
      </c>
      <c r="F1783" s="23">
        <v>10721300</v>
      </c>
      <c r="G1783" s="26" t="s">
        <v>159</v>
      </c>
      <c r="H1783" s="27">
        <v>3200000</v>
      </c>
      <c r="I1783" s="215">
        <v>313000</v>
      </c>
      <c r="J1783" s="27"/>
      <c r="K1783" s="27">
        <f t="shared" si="67"/>
        <v>3200000</v>
      </c>
      <c r="L1783" s="199"/>
    </row>
    <row r="1784" spans="1:12" hidden="1" x14ac:dyDescent="0.35">
      <c r="A1784" s="411">
        <v>22020402</v>
      </c>
      <c r="B1784" s="437" t="s">
        <v>2890</v>
      </c>
      <c r="C1784" s="411">
        <v>70133</v>
      </c>
      <c r="D1784" s="411" t="s">
        <v>192</v>
      </c>
      <c r="E1784" s="413" t="s">
        <v>193</v>
      </c>
      <c r="F1784" s="411" t="s">
        <v>194</v>
      </c>
      <c r="G1784" s="416" t="s">
        <v>197</v>
      </c>
      <c r="H1784" s="418"/>
      <c r="I1784" s="421"/>
      <c r="J1784" s="424">
        <v>250000</v>
      </c>
      <c r="K1784" s="418">
        <f>H1784+J1784</f>
        <v>250000</v>
      </c>
      <c r="L1784" s="434"/>
    </row>
    <row r="1785" spans="1:12" hidden="1" x14ac:dyDescent="0.35">
      <c r="A1785" s="23">
        <v>22020402</v>
      </c>
      <c r="B1785" s="437" t="s">
        <v>2890</v>
      </c>
      <c r="C1785" s="23">
        <v>70133</v>
      </c>
      <c r="D1785" s="24">
        <v>0</v>
      </c>
      <c r="E1785" s="25">
        <v>2101</v>
      </c>
      <c r="F1785" s="23">
        <v>10721300</v>
      </c>
      <c r="G1785" s="26" t="s">
        <v>159</v>
      </c>
      <c r="H1785" s="27">
        <v>42000</v>
      </c>
      <c r="I1785" s="215">
        <v>30000</v>
      </c>
      <c r="J1785" s="27">
        <v>58000</v>
      </c>
      <c r="K1785" s="27">
        <f t="shared" ref="K1785:K1798" si="68">SUM(H1785,J1785)</f>
        <v>100000</v>
      </c>
      <c r="L1785" s="199"/>
    </row>
    <row r="1786" spans="1:12" hidden="1" x14ac:dyDescent="0.35">
      <c r="A1786" s="23">
        <v>22020402</v>
      </c>
      <c r="B1786" s="437" t="s">
        <v>2890</v>
      </c>
      <c r="C1786" s="23">
        <v>70133</v>
      </c>
      <c r="D1786" s="24">
        <v>0</v>
      </c>
      <c r="E1786" s="25">
        <v>2101</v>
      </c>
      <c r="F1786" s="23">
        <v>10721300</v>
      </c>
      <c r="G1786" s="26" t="s">
        <v>159</v>
      </c>
      <c r="H1786" s="27">
        <v>579600</v>
      </c>
      <c r="I1786" s="215">
        <v>129000</v>
      </c>
      <c r="J1786" s="27"/>
      <c r="K1786" s="27">
        <f t="shared" si="68"/>
        <v>579600</v>
      </c>
      <c r="L1786" s="199"/>
    </row>
    <row r="1787" spans="1:12" hidden="1" x14ac:dyDescent="0.35">
      <c r="A1787" s="23">
        <v>22020402</v>
      </c>
      <c r="B1787" s="437" t="s">
        <v>2890</v>
      </c>
      <c r="C1787" s="23">
        <v>70133</v>
      </c>
      <c r="D1787" s="24">
        <v>0</v>
      </c>
      <c r="E1787" s="25">
        <v>2101</v>
      </c>
      <c r="F1787" s="23">
        <v>10721300</v>
      </c>
      <c r="G1787" s="26" t="s">
        <v>159</v>
      </c>
      <c r="H1787" s="27">
        <v>163800</v>
      </c>
      <c r="I1787" s="215">
        <v>95000</v>
      </c>
      <c r="J1787" s="27">
        <v>700000</v>
      </c>
      <c r="K1787" s="27">
        <f t="shared" si="68"/>
        <v>863800</v>
      </c>
      <c r="L1787" s="199"/>
    </row>
    <row r="1788" spans="1:12" hidden="1" x14ac:dyDescent="0.35">
      <c r="A1788" s="23">
        <v>22020402</v>
      </c>
      <c r="B1788" s="437" t="s">
        <v>2890</v>
      </c>
      <c r="C1788" s="23">
        <v>70133</v>
      </c>
      <c r="D1788" s="24">
        <v>0</v>
      </c>
      <c r="E1788" s="25">
        <v>2101</v>
      </c>
      <c r="F1788" s="23">
        <v>10721300</v>
      </c>
      <c r="G1788" s="26" t="s">
        <v>159</v>
      </c>
      <c r="H1788" s="27">
        <v>157500</v>
      </c>
      <c r="I1788" s="215">
        <v>461500</v>
      </c>
      <c r="J1788" s="27"/>
      <c r="K1788" s="39">
        <f t="shared" si="68"/>
        <v>157500</v>
      </c>
      <c r="L1788" s="199"/>
    </row>
    <row r="1789" spans="1:12" hidden="1" x14ac:dyDescent="0.35">
      <c r="A1789" s="23">
        <v>22020402</v>
      </c>
      <c r="B1789" s="437" t="s">
        <v>2890</v>
      </c>
      <c r="C1789" s="23">
        <v>70133</v>
      </c>
      <c r="D1789" s="24">
        <v>0</v>
      </c>
      <c r="E1789" s="25">
        <v>2101</v>
      </c>
      <c r="F1789" s="23">
        <v>10721300</v>
      </c>
      <c r="G1789" s="26" t="s">
        <v>159</v>
      </c>
      <c r="H1789" s="27">
        <v>216615</v>
      </c>
      <c r="I1789" s="215">
        <v>50000</v>
      </c>
      <c r="J1789" s="27">
        <v>283385</v>
      </c>
      <c r="K1789" s="27">
        <f t="shared" si="68"/>
        <v>500000</v>
      </c>
      <c r="L1789" s="199"/>
    </row>
    <row r="1790" spans="1:12" hidden="1" x14ac:dyDescent="0.35">
      <c r="A1790" s="34">
        <v>22020402</v>
      </c>
      <c r="B1790" s="437" t="s">
        <v>2890</v>
      </c>
      <c r="C1790" s="34">
        <v>70133</v>
      </c>
      <c r="D1790" s="35">
        <v>0</v>
      </c>
      <c r="E1790" s="36">
        <v>2101</v>
      </c>
      <c r="F1790" s="34">
        <v>10721300</v>
      </c>
      <c r="G1790" s="37" t="s">
        <v>159</v>
      </c>
      <c r="H1790" s="38">
        <v>10500</v>
      </c>
      <c r="I1790" s="218">
        <v>2500</v>
      </c>
      <c r="J1790" s="38"/>
      <c r="K1790" s="38">
        <f t="shared" si="68"/>
        <v>10500</v>
      </c>
      <c r="L1790" s="198"/>
    </row>
    <row r="1791" spans="1:12" hidden="1" x14ac:dyDescent="0.35">
      <c r="A1791" s="23">
        <v>22020402</v>
      </c>
      <c r="B1791" s="437" t="s">
        <v>2890</v>
      </c>
      <c r="C1791" s="23">
        <v>70131</v>
      </c>
      <c r="D1791" s="24">
        <v>0</v>
      </c>
      <c r="E1791" s="25">
        <v>2101</v>
      </c>
      <c r="F1791" s="23">
        <v>10721300</v>
      </c>
      <c r="G1791" s="26" t="s">
        <v>159</v>
      </c>
      <c r="H1791" s="27">
        <v>429450</v>
      </c>
      <c r="I1791" s="215">
        <v>85500</v>
      </c>
      <c r="J1791" s="27"/>
      <c r="K1791" s="27">
        <f t="shared" si="68"/>
        <v>429450</v>
      </c>
      <c r="L1791" s="199"/>
    </row>
    <row r="1792" spans="1:12" hidden="1" x14ac:dyDescent="0.35">
      <c r="A1792" s="23">
        <v>22020402</v>
      </c>
      <c r="B1792" s="437" t="s">
        <v>2890</v>
      </c>
      <c r="C1792" s="23">
        <v>70133</v>
      </c>
      <c r="D1792" s="24">
        <v>0</v>
      </c>
      <c r="E1792" s="25">
        <v>2101</v>
      </c>
      <c r="F1792" s="23">
        <v>10721300</v>
      </c>
      <c r="G1792" s="26" t="s">
        <v>159</v>
      </c>
      <c r="H1792" s="67">
        <v>164850</v>
      </c>
      <c r="I1792" s="224">
        <v>34200</v>
      </c>
      <c r="J1792" s="67"/>
      <c r="K1792" s="67">
        <f t="shared" si="68"/>
        <v>164850</v>
      </c>
      <c r="L1792" s="199"/>
    </row>
    <row r="1793" spans="1:12" hidden="1" x14ac:dyDescent="0.35">
      <c r="A1793" s="23">
        <v>22020402</v>
      </c>
      <c r="B1793" s="437" t="s">
        <v>2890</v>
      </c>
      <c r="C1793" s="23">
        <v>70133</v>
      </c>
      <c r="D1793" s="24">
        <v>0</v>
      </c>
      <c r="E1793" s="25">
        <v>2101</v>
      </c>
      <c r="F1793" s="23">
        <v>10721300</v>
      </c>
      <c r="G1793" s="26" t="s">
        <v>159</v>
      </c>
      <c r="H1793" s="41">
        <v>52500</v>
      </c>
      <c r="I1793" s="220">
        <v>470000</v>
      </c>
      <c r="J1793" s="27">
        <v>180000</v>
      </c>
      <c r="K1793" s="39">
        <f t="shared" si="68"/>
        <v>232500</v>
      </c>
      <c r="L1793" s="199"/>
    </row>
    <row r="1794" spans="1:12" hidden="1" x14ac:dyDescent="0.35">
      <c r="A1794" s="23">
        <v>22020402</v>
      </c>
      <c r="B1794" s="437" t="s">
        <v>2890</v>
      </c>
      <c r="C1794" s="23">
        <v>71033</v>
      </c>
      <c r="D1794" s="24">
        <v>0</v>
      </c>
      <c r="E1794" s="25">
        <v>1100</v>
      </c>
      <c r="F1794" s="23">
        <v>10721300</v>
      </c>
      <c r="G1794" s="26" t="s">
        <v>159</v>
      </c>
      <c r="H1794" s="27">
        <v>2425920</v>
      </c>
      <c r="I1794" s="282"/>
      <c r="J1794" s="27"/>
      <c r="K1794" s="27">
        <f t="shared" si="68"/>
        <v>2425920</v>
      </c>
      <c r="L1794" s="199"/>
    </row>
    <row r="1795" spans="1:12" hidden="1" x14ac:dyDescent="0.35">
      <c r="A1795" s="23">
        <v>22020402</v>
      </c>
      <c r="B1795" s="437" t="s">
        <v>2890</v>
      </c>
      <c r="C1795" s="23">
        <v>70131</v>
      </c>
      <c r="D1795" s="24">
        <v>0</v>
      </c>
      <c r="E1795" s="25">
        <v>2101</v>
      </c>
      <c r="F1795" s="23">
        <v>10721300</v>
      </c>
      <c r="G1795" s="26" t="s">
        <v>159</v>
      </c>
      <c r="H1795" s="27">
        <v>494760</v>
      </c>
      <c r="I1795" s="215">
        <v>37000</v>
      </c>
      <c r="J1795" s="27"/>
      <c r="K1795" s="27">
        <f t="shared" si="68"/>
        <v>494760</v>
      </c>
      <c r="L1795" s="200"/>
    </row>
    <row r="1796" spans="1:12" hidden="1" x14ac:dyDescent="0.35">
      <c r="A1796" s="23">
        <v>22020402</v>
      </c>
      <c r="B1796" s="437" t="s">
        <v>2890</v>
      </c>
      <c r="C1796" s="23">
        <v>70131</v>
      </c>
      <c r="D1796" s="24">
        <v>0</v>
      </c>
      <c r="E1796" s="25">
        <v>2101</v>
      </c>
      <c r="F1796" s="23">
        <v>10721300</v>
      </c>
      <c r="G1796" s="28" t="s">
        <v>159</v>
      </c>
      <c r="H1796" s="29">
        <v>3280296</v>
      </c>
      <c r="I1796" s="217">
        <v>39000</v>
      </c>
      <c r="J1796" s="40"/>
      <c r="K1796" s="29">
        <f t="shared" si="68"/>
        <v>3280296</v>
      </c>
      <c r="L1796" s="201"/>
    </row>
    <row r="1797" spans="1:12" hidden="1" x14ac:dyDescent="0.35">
      <c r="A1797" s="34">
        <v>22020401</v>
      </c>
      <c r="B1797" s="437" t="s">
        <v>2890</v>
      </c>
      <c r="C1797" s="34">
        <v>70133</v>
      </c>
      <c r="D1797" s="35">
        <v>0</v>
      </c>
      <c r="E1797" s="36">
        <v>2101</v>
      </c>
      <c r="F1797" s="34">
        <v>10721300</v>
      </c>
      <c r="G1797" s="37" t="s">
        <v>158</v>
      </c>
      <c r="H1797" s="70">
        <v>130000000</v>
      </c>
      <c r="I1797" s="223">
        <v>56400861</v>
      </c>
      <c r="J1797" s="70"/>
      <c r="K1797" s="542">
        <f t="shared" si="68"/>
        <v>130000000</v>
      </c>
      <c r="L1797" s="199"/>
    </row>
    <row r="1798" spans="1:12" hidden="1" x14ac:dyDescent="0.35">
      <c r="A1798" s="23">
        <v>22020401</v>
      </c>
      <c r="B1798" s="437" t="s">
        <v>2890</v>
      </c>
      <c r="C1798" s="23">
        <v>70131</v>
      </c>
      <c r="D1798" s="24">
        <v>0</v>
      </c>
      <c r="E1798" s="25">
        <v>2101</v>
      </c>
      <c r="F1798" s="23">
        <v>10721300</v>
      </c>
      <c r="G1798" s="26" t="s">
        <v>158</v>
      </c>
      <c r="H1798" s="27">
        <v>24000000</v>
      </c>
      <c r="I1798" s="215">
        <v>8040000</v>
      </c>
      <c r="J1798" s="27">
        <v>11500000</v>
      </c>
      <c r="K1798" s="27">
        <f t="shared" si="68"/>
        <v>35500000</v>
      </c>
      <c r="L1798" s="199"/>
    </row>
    <row r="1799" spans="1:12" hidden="1" x14ac:dyDescent="0.35">
      <c r="A1799" s="411">
        <v>22020401</v>
      </c>
      <c r="B1799" s="437" t="s">
        <v>2890</v>
      </c>
      <c r="C1799" s="411">
        <v>70133</v>
      </c>
      <c r="D1799" s="411" t="s">
        <v>192</v>
      </c>
      <c r="E1799" s="413" t="s">
        <v>193</v>
      </c>
      <c r="F1799" s="411" t="s">
        <v>194</v>
      </c>
      <c r="G1799" s="416" t="s">
        <v>196</v>
      </c>
      <c r="H1799" s="418"/>
      <c r="I1799" s="421"/>
      <c r="J1799" s="424">
        <v>500000</v>
      </c>
      <c r="K1799" s="418">
        <f>H1799+J1799</f>
        <v>500000</v>
      </c>
      <c r="L1799" s="434"/>
    </row>
    <row r="1800" spans="1:12" hidden="1" x14ac:dyDescent="0.35">
      <c r="A1800" s="23">
        <v>22020401</v>
      </c>
      <c r="B1800" s="437" t="s">
        <v>2890</v>
      </c>
      <c r="C1800" s="23">
        <v>70133</v>
      </c>
      <c r="D1800" s="24">
        <v>0</v>
      </c>
      <c r="E1800" s="25">
        <v>2101</v>
      </c>
      <c r="F1800" s="23">
        <v>10721300</v>
      </c>
      <c r="G1800" s="26" t="s">
        <v>158</v>
      </c>
      <c r="H1800" s="27">
        <v>178500</v>
      </c>
      <c r="I1800" s="215">
        <v>150000</v>
      </c>
      <c r="J1800" s="27">
        <v>200000</v>
      </c>
      <c r="K1800" s="27">
        <f t="shared" ref="K1800:K1835" si="69">SUM(H1800,J1800)</f>
        <v>378500</v>
      </c>
      <c r="L1800" s="199"/>
    </row>
    <row r="1801" spans="1:12" hidden="1" x14ac:dyDescent="0.35">
      <c r="A1801" s="23">
        <v>22020401</v>
      </c>
      <c r="B1801" s="437" t="s">
        <v>2890</v>
      </c>
      <c r="C1801" s="23">
        <v>70133</v>
      </c>
      <c r="D1801" s="24">
        <v>0</v>
      </c>
      <c r="E1801" s="25">
        <v>2101</v>
      </c>
      <c r="F1801" s="23">
        <v>10721300</v>
      </c>
      <c r="G1801" s="26" t="s">
        <v>158</v>
      </c>
      <c r="H1801" s="27">
        <v>2268000</v>
      </c>
      <c r="I1801" s="215">
        <v>121000</v>
      </c>
      <c r="J1801" s="27"/>
      <c r="K1801" s="27">
        <f t="shared" si="69"/>
        <v>2268000</v>
      </c>
      <c r="L1801" s="199"/>
    </row>
    <row r="1802" spans="1:12" hidden="1" x14ac:dyDescent="0.35">
      <c r="A1802" s="23">
        <v>22020401</v>
      </c>
      <c r="B1802" s="437" t="s">
        <v>2890</v>
      </c>
      <c r="C1802" s="23">
        <v>70133</v>
      </c>
      <c r="D1802" s="24">
        <v>0</v>
      </c>
      <c r="E1802" s="25">
        <v>2101</v>
      </c>
      <c r="F1802" s="23">
        <v>10721300</v>
      </c>
      <c r="G1802" s="26" t="s">
        <v>158</v>
      </c>
      <c r="H1802" s="27">
        <v>1079316</v>
      </c>
      <c r="I1802" s="215">
        <v>445000</v>
      </c>
      <c r="J1802" s="27">
        <v>1000000</v>
      </c>
      <c r="K1802" s="27">
        <f t="shared" si="69"/>
        <v>2079316</v>
      </c>
      <c r="L1802" s="199"/>
    </row>
    <row r="1803" spans="1:12" hidden="1" x14ac:dyDescent="0.35">
      <c r="A1803" s="23">
        <v>22020401</v>
      </c>
      <c r="B1803" s="437" t="s">
        <v>2890</v>
      </c>
      <c r="C1803" s="23">
        <v>70133</v>
      </c>
      <c r="D1803" s="24">
        <v>0</v>
      </c>
      <c r="E1803" s="25">
        <v>2101</v>
      </c>
      <c r="F1803" s="23">
        <v>10721300</v>
      </c>
      <c r="G1803" s="26" t="s">
        <v>158</v>
      </c>
      <c r="H1803" s="27">
        <v>222390</v>
      </c>
      <c r="I1803" s="215">
        <v>371000</v>
      </c>
      <c r="J1803" s="27"/>
      <c r="K1803" s="39">
        <f t="shared" si="69"/>
        <v>222390</v>
      </c>
      <c r="L1803" s="199"/>
    </row>
    <row r="1804" spans="1:12" hidden="1" x14ac:dyDescent="0.35">
      <c r="A1804" s="23">
        <v>22020401</v>
      </c>
      <c r="B1804" s="437" t="s">
        <v>2890</v>
      </c>
      <c r="C1804" s="23">
        <v>70133</v>
      </c>
      <c r="D1804" s="24">
        <v>0</v>
      </c>
      <c r="E1804" s="25">
        <v>2101</v>
      </c>
      <c r="F1804" s="23">
        <v>10721300</v>
      </c>
      <c r="G1804" s="26" t="s">
        <v>158</v>
      </c>
      <c r="H1804" s="27">
        <v>3111150</v>
      </c>
      <c r="I1804" s="215">
        <v>4008023.43</v>
      </c>
      <c r="J1804" s="27">
        <v>2000000</v>
      </c>
      <c r="K1804" s="27">
        <f t="shared" si="69"/>
        <v>5111150</v>
      </c>
      <c r="L1804" s="199"/>
    </row>
    <row r="1805" spans="1:12" hidden="1" x14ac:dyDescent="0.35">
      <c r="A1805" s="23">
        <v>22020401</v>
      </c>
      <c r="B1805" s="437" t="s">
        <v>2890</v>
      </c>
      <c r="C1805" s="23">
        <v>70133</v>
      </c>
      <c r="D1805" s="24">
        <v>0</v>
      </c>
      <c r="E1805" s="25">
        <v>2101</v>
      </c>
      <c r="F1805" s="23">
        <v>10721300</v>
      </c>
      <c r="G1805" s="26" t="s">
        <v>158</v>
      </c>
      <c r="H1805" s="27">
        <v>130620</v>
      </c>
      <c r="I1805" s="215">
        <v>239500</v>
      </c>
      <c r="J1805" s="27">
        <v>369380</v>
      </c>
      <c r="K1805" s="27">
        <f t="shared" si="69"/>
        <v>500000</v>
      </c>
      <c r="L1805" s="199"/>
    </row>
    <row r="1806" spans="1:12" hidden="1" x14ac:dyDescent="0.35">
      <c r="A1806" s="23">
        <v>22020401</v>
      </c>
      <c r="B1806" s="437" t="s">
        <v>2890</v>
      </c>
      <c r="C1806" s="23">
        <v>70131</v>
      </c>
      <c r="D1806" s="24">
        <v>0</v>
      </c>
      <c r="E1806" s="25">
        <v>2101</v>
      </c>
      <c r="F1806" s="23">
        <v>10721300</v>
      </c>
      <c r="G1806" s="26" t="s">
        <v>158</v>
      </c>
      <c r="H1806" s="27">
        <v>518070</v>
      </c>
      <c r="I1806" s="215">
        <v>97000</v>
      </c>
      <c r="J1806" s="27"/>
      <c r="K1806" s="27">
        <f t="shared" si="69"/>
        <v>518070</v>
      </c>
      <c r="L1806" s="199"/>
    </row>
    <row r="1807" spans="1:12" hidden="1" x14ac:dyDescent="0.35">
      <c r="A1807" s="23">
        <v>22020401</v>
      </c>
      <c r="B1807" s="437" t="s">
        <v>2890</v>
      </c>
      <c r="C1807" s="23">
        <v>70131</v>
      </c>
      <c r="D1807" s="24">
        <v>0</v>
      </c>
      <c r="E1807" s="25">
        <v>2101</v>
      </c>
      <c r="F1807" s="23">
        <v>10721300</v>
      </c>
      <c r="G1807" s="26" t="s">
        <v>196</v>
      </c>
      <c r="H1807" s="27">
        <v>2079000</v>
      </c>
      <c r="I1807" s="215">
        <v>1225000</v>
      </c>
      <c r="J1807" s="27">
        <v>15000000</v>
      </c>
      <c r="K1807" s="27">
        <f t="shared" si="69"/>
        <v>17079000</v>
      </c>
      <c r="L1807" s="199"/>
    </row>
    <row r="1808" spans="1:12" hidden="1" x14ac:dyDescent="0.35">
      <c r="A1808" s="23">
        <v>22020401</v>
      </c>
      <c r="B1808" s="437" t="s">
        <v>2890</v>
      </c>
      <c r="C1808" s="23">
        <v>70131</v>
      </c>
      <c r="D1808" s="24">
        <v>0</v>
      </c>
      <c r="E1808" s="25">
        <v>2101</v>
      </c>
      <c r="F1808" s="23">
        <v>10721300</v>
      </c>
      <c r="G1808" s="26" t="s">
        <v>158</v>
      </c>
      <c r="H1808" s="67">
        <v>220500</v>
      </c>
      <c r="I1808" s="224">
        <v>354000</v>
      </c>
      <c r="J1808" s="67">
        <v>500000</v>
      </c>
      <c r="K1808" s="67">
        <f t="shared" si="69"/>
        <v>720500</v>
      </c>
      <c r="L1808" s="199"/>
    </row>
    <row r="1809" spans="1:12" hidden="1" x14ac:dyDescent="0.35">
      <c r="A1809" s="23">
        <v>22020401</v>
      </c>
      <c r="B1809" s="437" t="s">
        <v>2890</v>
      </c>
      <c r="C1809" s="23">
        <v>70131</v>
      </c>
      <c r="D1809" s="24">
        <v>0</v>
      </c>
      <c r="E1809" s="23">
        <v>2101</v>
      </c>
      <c r="F1809" s="23">
        <v>10721300</v>
      </c>
      <c r="G1809" s="26" t="s">
        <v>158</v>
      </c>
      <c r="H1809" s="27">
        <v>1235850</v>
      </c>
      <c r="I1809" s="215"/>
      <c r="J1809" s="27"/>
      <c r="K1809" s="27">
        <f t="shared" si="69"/>
        <v>1235850</v>
      </c>
      <c r="L1809" s="199"/>
    </row>
    <row r="1810" spans="1:12" hidden="1" x14ac:dyDescent="0.35">
      <c r="A1810" s="23">
        <v>22020401</v>
      </c>
      <c r="B1810" s="437" t="s">
        <v>2890</v>
      </c>
      <c r="C1810" s="23">
        <v>70131</v>
      </c>
      <c r="D1810" s="24">
        <v>0</v>
      </c>
      <c r="E1810" s="25">
        <v>2101</v>
      </c>
      <c r="F1810" s="23">
        <v>10721300</v>
      </c>
      <c r="G1810" s="26" t="s">
        <v>158</v>
      </c>
      <c r="H1810" s="67">
        <v>997500</v>
      </c>
      <c r="I1810" s="224">
        <v>75000</v>
      </c>
      <c r="J1810" s="67"/>
      <c r="K1810" s="67">
        <f t="shared" si="69"/>
        <v>997500</v>
      </c>
      <c r="L1810" s="199"/>
    </row>
    <row r="1811" spans="1:12" hidden="1" x14ac:dyDescent="0.35">
      <c r="A1811" s="23">
        <v>22020401</v>
      </c>
      <c r="B1811" s="437" t="s">
        <v>2890</v>
      </c>
      <c r="C1811" s="23">
        <v>70133</v>
      </c>
      <c r="D1811" s="24">
        <v>0</v>
      </c>
      <c r="E1811" s="25">
        <v>2101</v>
      </c>
      <c r="F1811" s="23">
        <v>10721300</v>
      </c>
      <c r="G1811" s="26" t="s">
        <v>158</v>
      </c>
      <c r="H1811" s="67">
        <v>2919400</v>
      </c>
      <c r="I1811" s="224">
        <v>601200</v>
      </c>
      <c r="J1811" s="271">
        <v>-1500000</v>
      </c>
      <c r="K1811" s="67">
        <f t="shared" si="69"/>
        <v>1419400</v>
      </c>
      <c r="L1811" s="199"/>
    </row>
    <row r="1812" spans="1:12" hidden="1" x14ac:dyDescent="0.35">
      <c r="A1812" s="23">
        <v>22020401</v>
      </c>
      <c r="B1812" s="437" t="s">
        <v>2890</v>
      </c>
      <c r="C1812" s="23">
        <v>70131</v>
      </c>
      <c r="D1812" s="24">
        <v>0</v>
      </c>
      <c r="E1812" s="25">
        <v>2101</v>
      </c>
      <c r="F1812" s="23">
        <v>10721300</v>
      </c>
      <c r="G1812" s="26" t="s">
        <v>158</v>
      </c>
      <c r="H1812" s="67">
        <v>1143450</v>
      </c>
      <c r="I1812" s="224">
        <v>299000</v>
      </c>
      <c r="J1812" s="67"/>
      <c r="K1812" s="67">
        <f t="shared" si="69"/>
        <v>1143450</v>
      </c>
      <c r="L1812" s="199"/>
    </row>
    <row r="1813" spans="1:12" hidden="1" x14ac:dyDescent="0.35">
      <c r="A1813" s="23">
        <v>22020401</v>
      </c>
      <c r="B1813" s="437" t="s">
        <v>2890</v>
      </c>
      <c r="C1813" s="23">
        <v>70133</v>
      </c>
      <c r="D1813" s="24">
        <v>0</v>
      </c>
      <c r="E1813" s="25">
        <v>2101</v>
      </c>
      <c r="F1813" s="23">
        <v>10721300</v>
      </c>
      <c r="G1813" s="26" t="s">
        <v>158</v>
      </c>
      <c r="H1813" s="27">
        <v>1864800</v>
      </c>
      <c r="I1813" s="215">
        <v>1080000</v>
      </c>
      <c r="J1813" s="27">
        <v>635200</v>
      </c>
      <c r="K1813" s="27">
        <f t="shared" si="69"/>
        <v>2500000</v>
      </c>
      <c r="L1813" s="199"/>
    </row>
    <row r="1814" spans="1:12" hidden="1" x14ac:dyDescent="0.35">
      <c r="A1814" s="23">
        <v>22020401</v>
      </c>
      <c r="B1814" s="437" t="s">
        <v>2890</v>
      </c>
      <c r="C1814" s="23">
        <v>70133</v>
      </c>
      <c r="D1814" s="24">
        <v>0</v>
      </c>
      <c r="E1814" s="25">
        <v>2101</v>
      </c>
      <c r="F1814" s="23">
        <v>10721300</v>
      </c>
      <c r="G1814" s="26" t="s">
        <v>158</v>
      </c>
      <c r="H1814" s="27">
        <v>10824502.5</v>
      </c>
      <c r="I1814" s="215">
        <v>4577689</v>
      </c>
      <c r="J1814" s="27"/>
      <c r="K1814" s="39">
        <f t="shared" si="69"/>
        <v>10824502.5</v>
      </c>
      <c r="L1814" s="199"/>
    </row>
    <row r="1815" spans="1:12" hidden="1" x14ac:dyDescent="0.35">
      <c r="A1815" s="23">
        <v>22020401</v>
      </c>
      <c r="B1815" s="437" t="s">
        <v>2890</v>
      </c>
      <c r="C1815" s="23">
        <v>70131</v>
      </c>
      <c r="D1815" s="24">
        <v>0</v>
      </c>
      <c r="E1815" s="25">
        <v>2101</v>
      </c>
      <c r="F1815" s="23">
        <v>10721300</v>
      </c>
      <c r="G1815" s="26" t="s">
        <v>158</v>
      </c>
      <c r="H1815" s="67">
        <v>250000</v>
      </c>
      <c r="I1815" s="224">
        <v>100000</v>
      </c>
      <c r="J1815" s="68"/>
      <c r="K1815" s="67">
        <f t="shared" si="69"/>
        <v>250000</v>
      </c>
      <c r="L1815" s="199"/>
    </row>
    <row r="1816" spans="1:12" hidden="1" x14ac:dyDescent="0.35">
      <c r="A1816" s="23">
        <v>22020401</v>
      </c>
      <c r="B1816" s="437" t="s">
        <v>2890</v>
      </c>
      <c r="C1816" s="23">
        <v>71033</v>
      </c>
      <c r="D1816" s="24">
        <v>0</v>
      </c>
      <c r="E1816" s="25">
        <v>1100</v>
      </c>
      <c r="F1816" s="23">
        <v>10721300</v>
      </c>
      <c r="G1816" s="26" t="s">
        <v>158</v>
      </c>
      <c r="H1816" s="27">
        <v>18658500</v>
      </c>
      <c r="I1816" s="282">
        <v>641000</v>
      </c>
      <c r="J1816" s="27">
        <v>-10000000</v>
      </c>
      <c r="K1816" s="27">
        <f t="shared" si="69"/>
        <v>8658500</v>
      </c>
      <c r="L1816" s="199"/>
    </row>
    <row r="1817" spans="1:12" hidden="1" x14ac:dyDescent="0.35">
      <c r="A1817" s="23">
        <v>22020401</v>
      </c>
      <c r="B1817" s="437" t="s">
        <v>2890</v>
      </c>
      <c r="C1817" s="23">
        <v>70131</v>
      </c>
      <c r="D1817" s="24">
        <v>0</v>
      </c>
      <c r="E1817" s="25">
        <v>2101</v>
      </c>
      <c r="F1817" s="23">
        <v>10721300</v>
      </c>
      <c r="G1817" s="26" t="s">
        <v>158</v>
      </c>
      <c r="H1817" s="27">
        <v>2013690</v>
      </c>
      <c r="I1817" s="215">
        <v>15000</v>
      </c>
      <c r="J1817" s="27"/>
      <c r="K1817" s="27">
        <f t="shared" si="69"/>
        <v>2013690</v>
      </c>
      <c r="L1817" s="200"/>
    </row>
    <row r="1818" spans="1:12" hidden="1" x14ac:dyDescent="0.35">
      <c r="A1818" s="23">
        <v>22020401</v>
      </c>
      <c r="B1818" s="437" t="s">
        <v>2890</v>
      </c>
      <c r="C1818" s="23">
        <v>70131</v>
      </c>
      <c r="D1818" s="24">
        <v>0</v>
      </c>
      <c r="E1818" s="25">
        <v>2101</v>
      </c>
      <c r="F1818" s="23">
        <v>10721300</v>
      </c>
      <c r="G1818" s="26" t="s">
        <v>196</v>
      </c>
      <c r="H1818" s="27">
        <v>1718955</v>
      </c>
      <c r="I1818" s="215">
        <v>1385405</v>
      </c>
      <c r="J1818" s="27"/>
      <c r="K1818" s="27">
        <f t="shared" si="69"/>
        <v>1718955</v>
      </c>
      <c r="L1818" s="201"/>
    </row>
    <row r="1819" spans="1:12" ht="51" hidden="1" x14ac:dyDescent="0.35">
      <c r="A1819" s="23">
        <v>22020313</v>
      </c>
      <c r="B1819" s="437" t="s">
        <v>2890</v>
      </c>
      <c r="C1819" s="23">
        <v>71033</v>
      </c>
      <c r="D1819" s="24">
        <v>0</v>
      </c>
      <c r="E1819" s="25">
        <v>1100</v>
      </c>
      <c r="F1819" s="23">
        <v>10721300</v>
      </c>
      <c r="G1819" s="47" t="s">
        <v>2770</v>
      </c>
      <c r="H1819" s="27">
        <v>0</v>
      </c>
      <c r="I1819" s="282"/>
      <c r="J1819" s="41"/>
      <c r="K1819" s="27">
        <f t="shared" si="69"/>
        <v>0</v>
      </c>
      <c r="L1819" s="199"/>
    </row>
    <row r="1820" spans="1:12" ht="51" hidden="1" x14ac:dyDescent="0.35">
      <c r="A1820" s="23">
        <v>22020312</v>
      </c>
      <c r="B1820" s="437" t="s">
        <v>2890</v>
      </c>
      <c r="C1820" s="23">
        <v>71033</v>
      </c>
      <c r="D1820" s="24">
        <v>0</v>
      </c>
      <c r="E1820" s="25">
        <v>1100</v>
      </c>
      <c r="F1820" s="23">
        <v>10721300</v>
      </c>
      <c r="G1820" s="26" t="s">
        <v>269</v>
      </c>
      <c r="H1820" s="27">
        <v>0</v>
      </c>
      <c r="I1820" s="282"/>
      <c r="J1820" s="41"/>
      <c r="K1820" s="27">
        <f t="shared" si="69"/>
        <v>0</v>
      </c>
      <c r="L1820" s="199"/>
    </row>
    <row r="1821" spans="1:12" hidden="1" x14ac:dyDescent="0.35">
      <c r="A1821" s="23">
        <v>22020311</v>
      </c>
      <c r="B1821" s="437" t="s">
        <v>2890</v>
      </c>
      <c r="C1821" s="23">
        <v>70133</v>
      </c>
      <c r="D1821" s="24">
        <v>0</v>
      </c>
      <c r="E1821" s="25">
        <v>2101</v>
      </c>
      <c r="F1821" s="23">
        <v>10721300</v>
      </c>
      <c r="G1821" s="26" t="s">
        <v>157</v>
      </c>
      <c r="H1821" s="67">
        <v>250000000</v>
      </c>
      <c r="I1821" s="224">
        <v>60000000</v>
      </c>
      <c r="J1821" s="67"/>
      <c r="K1821" s="428">
        <f t="shared" si="69"/>
        <v>250000000</v>
      </c>
      <c r="L1821" s="199"/>
    </row>
    <row r="1822" spans="1:12" hidden="1" x14ac:dyDescent="0.35">
      <c r="A1822" s="23">
        <v>22020311</v>
      </c>
      <c r="B1822" s="437" t="s">
        <v>2890</v>
      </c>
      <c r="C1822" s="23">
        <v>70131</v>
      </c>
      <c r="D1822" s="24">
        <v>0</v>
      </c>
      <c r="E1822" s="25">
        <v>2101</v>
      </c>
      <c r="F1822" s="23">
        <v>10721300</v>
      </c>
      <c r="G1822" s="26" t="s">
        <v>157</v>
      </c>
      <c r="H1822" s="27">
        <v>8000000</v>
      </c>
      <c r="I1822" s="215">
        <v>3000000</v>
      </c>
      <c r="J1822" s="27">
        <v>5500000</v>
      </c>
      <c r="K1822" s="27">
        <f t="shared" si="69"/>
        <v>13500000</v>
      </c>
      <c r="L1822" s="201"/>
    </row>
    <row r="1823" spans="1:12" hidden="1" x14ac:dyDescent="0.35">
      <c r="A1823" s="23">
        <v>22020311</v>
      </c>
      <c r="B1823" s="437" t="s">
        <v>2890</v>
      </c>
      <c r="C1823" s="23">
        <v>70133</v>
      </c>
      <c r="D1823" s="24">
        <v>0</v>
      </c>
      <c r="E1823" s="25">
        <v>2101</v>
      </c>
      <c r="F1823" s="23">
        <v>10721300</v>
      </c>
      <c r="G1823" s="26" t="s">
        <v>221</v>
      </c>
      <c r="H1823" s="41">
        <v>11340000</v>
      </c>
      <c r="I1823" s="220">
        <v>1955000</v>
      </c>
      <c r="J1823" s="27">
        <v>-4000000</v>
      </c>
      <c r="K1823" s="27">
        <f t="shared" si="69"/>
        <v>7340000</v>
      </c>
      <c r="L1823" s="199"/>
    </row>
    <row r="1824" spans="1:12" hidden="1" x14ac:dyDescent="0.35">
      <c r="A1824" s="23">
        <v>22020311</v>
      </c>
      <c r="B1824" s="437" t="s">
        <v>2890</v>
      </c>
      <c r="C1824" s="23">
        <v>70133</v>
      </c>
      <c r="D1824" s="24">
        <v>0</v>
      </c>
      <c r="E1824" s="25">
        <v>2101</v>
      </c>
      <c r="F1824" s="23">
        <v>10721300</v>
      </c>
      <c r="G1824" s="26" t="s">
        <v>157</v>
      </c>
      <c r="H1824" s="27"/>
      <c r="I1824" s="215"/>
      <c r="J1824" s="41"/>
      <c r="K1824" s="39">
        <f t="shared" si="69"/>
        <v>0</v>
      </c>
      <c r="L1824" s="199"/>
    </row>
    <row r="1825" spans="1:12" hidden="1" x14ac:dyDescent="0.35">
      <c r="A1825" s="23">
        <v>22020310</v>
      </c>
      <c r="B1825" s="437" t="s">
        <v>2890</v>
      </c>
      <c r="C1825" s="23">
        <v>70133</v>
      </c>
      <c r="D1825" s="24">
        <v>0</v>
      </c>
      <c r="E1825" s="25">
        <v>2101</v>
      </c>
      <c r="F1825" s="23">
        <v>10721300</v>
      </c>
      <c r="G1825" s="26" t="s">
        <v>209</v>
      </c>
      <c r="H1825" s="27">
        <v>737100</v>
      </c>
      <c r="I1825" s="215">
        <v>115000</v>
      </c>
      <c r="J1825" s="27">
        <v>300000</v>
      </c>
      <c r="K1825" s="27">
        <f t="shared" si="69"/>
        <v>1037100</v>
      </c>
      <c r="L1825" s="199"/>
    </row>
    <row r="1826" spans="1:12" hidden="1" x14ac:dyDescent="0.35">
      <c r="A1826" s="23">
        <v>22020309</v>
      </c>
      <c r="B1826" s="437" t="s">
        <v>2890</v>
      </c>
      <c r="C1826" s="23">
        <v>70133</v>
      </c>
      <c r="D1826" s="24">
        <v>0</v>
      </c>
      <c r="E1826" s="25">
        <v>2101</v>
      </c>
      <c r="F1826" s="23">
        <v>10721300</v>
      </c>
      <c r="G1826" s="26" t="s">
        <v>156</v>
      </c>
      <c r="H1826" s="67">
        <v>4000000</v>
      </c>
      <c r="I1826" s="224"/>
      <c r="J1826" s="68"/>
      <c r="K1826" s="428">
        <f t="shared" si="69"/>
        <v>4000000</v>
      </c>
      <c r="L1826" s="199"/>
    </row>
    <row r="1827" spans="1:12" hidden="1" x14ac:dyDescent="0.35">
      <c r="A1827" s="23">
        <v>22020309</v>
      </c>
      <c r="B1827" s="437" t="s">
        <v>2890</v>
      </c>
      <c r="C1827" s="23">
        <v>70131</v>
      </c>
      <c r="D1827" s="24">
        <v>0</v>
      </c>
      <c r="E1827" s="25">
        <v>2101</v>
      </c>
      <c r="F1827" s="23">
        <v>10721300</v>
      </c>
      <c r="G1827" s="26" t="s">
        <v>156</v>
      </c>
      <c r="H1827" s="27">
        <v>1356000</v>
      </c>
      <c r="I1827" s="215"/>
      <c r="J1827" s="41"/>
      <c r="K1827" s="27">
        <f t="shared" si="69"/>
        <v>1356000</v>
      </c>
      <c r="L1827" s="200"/>
    </row>
    <row r="1828" spans="1:12" hidden="1" x14ac:dyDescent="0.35">
      <c r="A1828" s="23">
        <v>22020309</v>
      </c>
      <c r="B1828" s="437" t="s">
        <v>2890</v>
      </c>
      <c r="C1828" s="23">
        <v>70133</v>
      </c>
      <c r="D1828" s="24">
        <v>0</v>
      </c>
      <c r="E1828" s="25">
        <v>2101</v>
      </c>
      <c r="F1828" s="23">
        <v>10721300</v>
      </c>
      <c r="G1828" s="26" t="s">
        <v>156</v>
      </c>
      <c r="H1828" s="27"/>
      <c r="I1828" s="215"/>
      <c r="J1828" s="41">
        <v>60000</v>
      </c>
      <c r="K1828" s="27">
        <f t="shared" si="69"/>
        <v>60000</v>
      </c>
      <c r="L1828" s="199"/>
    </row>
    <row r="1829" spans="1:12" hidden="1" x14ac:dyDescent="0.35">
      <c r="A1829" s="23">
        <v>22020309</v>
      </c>
      <c r="B1829" s="437" t="s">
        <v>2890</v>
      </c>
      <c r="C1829" s="23">
        <v>70131</v>
      </c>
      <c r="D1829" s="24">
        <v>0</v>
      </c>
      <c r="E1829" s="25">
        <v>2101</v>
      </c>
      <c r="F1829" s="23">
        <v>10721300</v>
      </c>
      <c r="G1829" s="26" t="s">
        <v>156</v>
      </c>
      <c r="H1829" s="27">
        <v>111195</v>
      </c>
      <c r="I1829" s="215">
        <v>9000</v>
      </c>
      <c r="J1829" s="27"/>
      <c r="K1829" s="27">
        <f t="shared" si="69"/>
        <v>111195</v>
      </c>
      <c r="L1829" s="199"/>
    </row>
    <row r="1830" spans="1:12" hidden="1" x14ac:dyDescent="0.35">
      <c r="A1830" s="23">
        <v>22020309</v>
      </c>
      <c r="B1830" s="437" t="s">
        <v>2890</v>
      </c>
      <c r="C1830" s="23">
        <v>70133</v>
      </c>
      <c r="D1830" s="24">
        <v>0</v>
      </c>
      <c r="E1830" s="25">
        <v>2101</v>
      </c>
      <c r="F1830" s="23">
        <v>10721300</v>
      </c>
      <c r="G1830" s="26" t="s">
        <v>156</v>
      </c>
      <c r="H1830" s="27">
        <v>136500</v>
      </c>
      <c r="I1830" s="215"/>
      <c r="J1830" s="27"/>
      <c r="K1830" s="27">
        <f t="shared" si="69"/>
        <v>136500</v>
      </c>
      <c r="L1830" s="199"/>
    </row>
    <row r="1831" spans="1:12" hidden="1" x14ac:dyDescent="0.35">
      <c r="A1831" s="23">
        <v>22020309</v>
      </c>
      <c r="B1831" s="437" t="s">
        <v>2890</v>
      </c>
      <c r="C1831" s="23">
        <v>71033</v>
      </c>
      <c r="D1831" s="24">
        <v>0</v>
      </c>
      <c r="E1831" s="25">
        <v>1100</v>
      </c>
      <c r="F1831" s="23">
        <v>10721300</v>
      </c>
      <c r="G1831" s="26" t="s">
        <v>156</v>
      </c>
      <c r="H1831" s="27">
        <v>0</v>
      </c>
      <c r="I1831" s="282"/>
      <c r="J1831" s="41"/>
      <c r="K1831" s="27">
        <f t="shared" si="69"/>
        <v>0</v>
      </c>
      <c r="L1831" s="199"/>
    </row>
    <row r="1832" spans="1:12" hidden="1" x14ac:dyDescent="0.35">
      <c r="A1832" s="23">
        <v>22020309</v>
      </c>
      <c r="B1832" s="437" t="s">
        <v>2890</v>
      </c>
      <c r="C1832" s="23">
        <v>70131</v>
      </c>
      <c r="D1832" s="24">
        <v>0</v>
      </c>
      <c r="E1832" s="25">
        <v>2101</v>
      </c>
      <c r="F1832" s="23">
        <v>10721300</v>
      </c>
      <c r="G1832" s="26" t="s">
        <v>156</v>
      </c>
      <c r="H1832" s="27">
        <v>735000</v>
      </c>
      <c r="I1832" s="215"/>
      <c r="J1832" s="27"/>
      <c r="K1832" s="27">
        <f t="shared" si="69"/>
        <v>735000</v>
      </c>
      <c r="L1832" s="201"/>
    </row>
    <row r="1833" spans="1:12" hidden="1" x14ac:dyDescent="0.35">
      <c r="A1833" s="23">
        <v>22020308</v>
      </c>
      <c r="B1833" s="437" t="s">
        <v>2890</v>
      </c>
      <c r="C1833" s="23">
        <v>71033</v>
      </c>
      <c r="D1833" s="24">
        <v>0</v>
      </c>
      <c r="E1833" s="25">
        <v>1100</v>
      </c>
      <c r="F1833" s="23">
        <v>10721300</v>
      </c>
      <c r="G1833" s="28" t="s">
        <v>242</v>
      </c>
      <c r="H1833" s="29">
        <v>0</v>
      </c>
      <c r="I1833" s="283"/>
      <c r="J1833" s="40"/>
      <c r="K1833" s="29">
        <f t="shared" si="69"/>
        <v>0</v>
      </c>
      <c r="L1833" s="199"/>
    </row>
    <row r="1834" spans="1:12" hidden="1" x14ac:dyDescent="0.35">
      <c r="A1834" s="34">
        <v>22020308</v>
      </c>
      <c r="B1834" s="437" t="s">
        <v>2890</v>
      </c>
      <c r="C1834" s="34">
        <v>70131</v>
      </c>
      <c r="D1834" s="35">
        <v>0</v>
      </c>
      <c r="E1834" s="36">
        <v>2101</v>
      </c>
      <c r="F1834" s="34">
        <v>10721300</v>
      </c>
      <c r="G1834" s="37" t="s">
        <v>242</v>
      </c>
      <c r="H1834" s="44">
        <v>792000</v>
      </c>
      <c r="I1834" s="219">
        <v>500000</v>
      </c>
      <c r="J1834" s="44"/>
      <c r="K1834" s="38">
        <f t="shared" si="69"/>
        <v>792000</v>
      </c>
      <c r="L1834" s="641"/>
    </row>
    <row r="1835" spans="1:12" hidden="1" x14ac:dyDescent="0.35">
      <c r="A1835" s="23">
        <v>22020307</v>
      </c>
      <c r="B1835" s="437" t="s">
        <v>2890</v>
      </c>
      <c r="C1835" s="23">
        <v>70133</v>
      </c>
      <c r="D1835" s="24">
        <v>0</v>
      </c>
      <c r="E1835" s="25">
        <v>2101</v>
      </c>
      <c r="F1835" s="23">
        <v>10721300</v>
      </c>
      <c r="G1835" s="26" t="s">
        <v>155</v>
      </c>
      <c r="H1835" s="67">
        <v>6400000</v>
      </c>
      <c r="I1835" s="224">
        <v>1500000</v>
      </c>
      <c r="J1835" s="67"/>
      <c r="K1835" s="428">
        <f t="shared" si="69"/>
        <v>6400000</v>
      </c>
      <c r="L1835" s="199"/>
    </row>
    <row r="1836" spans="1:12" hidden="1" x14ac:dyDescent="0.35">
      <c r="A1836" s="411">
        <v>22020307</v>
      </c>
      <c r="B1836" s="437" t="s">
        <v>2890</v>
      </c>
      <c r="C1836" s="411">
        <v>70133</v>
      </c>
      <c r="D1836" s="411" t="s">
        <v>192</v>
      </c>
      <c r="E1836" s="413" t="s">
        <v>193</v>
      </c>
      <c r="F1836" s="411" t="s">
        <v>194</v>
      </c>
      <c r="G1836" s="416" t="s">
        <v>155</v>
      </c>
      <c r="H1836" s="418">
        <v>1457400</v>
      </c>
      <c r="I1836" s="421">
        <v>474000</v>
      </c>
      <c r="J1836" s="425">
        <v>6755158.6500000004</v>
      </c>
      <c r="K1836" s="539">
        <f>H1836+J1836</f>
        <v>8212558.6500000004</v>
      </c>
      <c r="L1836" s="202"/>
    </row>
    <row r="1837" spans="1:12" hidden="1" x14ac:dyDescent="0.35">
      <c r="A1837" s="23">
        <v>22020307</v>
      </c>
      <c r="B1837" s="437" t="s">
        <v>2890</v>
      </c>
      <c r="C1837" s="23">
        <v>70131</v>
      </c>
      <c r="D1837" s="24">
        <v>0</v>
      </c>
      <c r="E1837" s="25">
        <v>2101</v>
      </c>
      <c r="F1837" s="23">
        <v>10721300</v>
      </c>
      <c r="G1837" s="26" t="s">
        <v>155</v>
      </c>
      <c r="H1837" s="27">
        <v>739200</v>
      </c>
      <c r="I1837" s="215">
        <v>1400</v>
      </c>
      <c r="J1837" s="27"/>
      <c r="K1837" s="27">
        <f t="shared" ref="K1837:K1844" si="70">SUM(H1837,J1837)</f>
        <v>739200</v>
      </c>
      <c r="L1837" s="201"/>
    </row>
    <row r="1838" spans="1:12" hidden="1" x14ac:dyDescent="0.35">
      <c r="A1838" s="23">
        <v>22020306</v>
      </c>
      <c r="B1838" s="437" t="s">
        <v>2890</v>
      </c>
      <c r="C1838" s="23">
        <v>70133</v>
      </c>
      <c r="D1838" s="24">
        <v>0</v>
      </c>
      <c r="E1838" s="25">
        <v>2101</v>
      </c>
      <c r="F1838" s="23">
        <v>10721300</v>
      </c>
      <c r="G1838" s="26" t="s">
        <v>154</v>
      </c>
      <c r="H1838" s="67">
        <v>2000000</v>
      </c>
      <c r="I1838" s="224"/>
      <c r="J1838" s="67"/>
      <c r="K1838" s="428">
        <f t="shared" si="70"/>
        <v>2000000</v>
      </c>
      <c r="L1838" s="199"/>
    </row>
    <row r="1839" spans="1:12" hidden="1" x14ac:dyDescent="0.35">
      <c r="A1839" s="23">
        <v>22020306</v>
      </c>
      <c r="B1839" s="437" t="s">
        <v>2890</v>
      </c>
      <c r="C1839" s="23">
        <v>70131</v>
      </c>
      <c r="D1839" s="24">
        <v>0</v>
      </c>
      <c r="E1839" s="25">
        <v>2101</v>
      </c>
      <c r="F1839" s="23">
        <v>10721300</v>
      </c>
      <c r="G1839" s="26" t="s">
        <v>154</v>
      </c>
      <c r="H1839" s="27">
        <v>304500</v>
      </c>
      <c r="I1839" s="215">
        <v>1088700</v>
      </c>
      <c r="J1839" s="27"/>
      <c r="K1839" s="27">
        <f t="shared" si="70"/>
        <v>304500</v>
      </c>
      <c r="L1839" s="199"/>
    </row>
    <row r="1840" spans="1:12" hidden="1" x14ac:dyDescent="0.35">
      <c r="A1840" s="23">
        <v>22020306</v>
      </c>
      <c r="B1840" s="437" t="s">
        <v>2890</v>
      </c>
      <c r="C1840" s="23">
        <v>70133</v>
      </c>
      <c r="D1840" s="24">
        <v>0</v>
      </c>
      <c r="E1840" s="25">
        <v>2101</v>
      </c>
      <c r="F1840" s="23">
        <v>10721300</v>
      </c>
      <c r="G1840" s="26" t="s">
        <v>154</v>
      </c>
      <c r="H1840" s="67">
        <v>7846450</v>
      </c>
      <c r="I1840" s="224">
        <v>5970000</v>
      </c>
      <c r="J1840" s="271">
        <v>-4000000</v>
      </c>
      <c r="K1840" s="67">
        <f t="shared" si="70"/>
        <v>3846450</v>
      </c>
      <c r="L1840" s="199"/>
    </row>
    <row r="1841" spans="1:12" hidden="1" x14ac:dyDescent="0.35">
      <c r="A1841" s="23">
        <v>22020306</v>
      </c>
      <c r="B1841" s="437" t="s">
        <v>2890</v>
      </c>
      <c r="C1841" s="23">
        <v>71033</v>
      </c>
      <c r="D1841" s="24">
        <v>0</v>
      </c>
      <c r="E1841" s="25">
        <v>1100</v>
      </c>
      <c r="F1841" s="23">
        <v>10721300</v>
      </c>
      <c r="G1841" s="26" t="s">
        <v>154</v>
      </c>
      <c r="H1841" s="27">
        <v>67000000</v>
      </c>
      <c r="I1841" s="282"/>
      <c r="J1841" s="27">
        <v>-40000000</v>
      </c>
      <c r="K1841" s="27">
        <f t="shared" si="70"/>
        <v>27000000</v>
      </c>
      <c r="L1841" s="199"/>
    </row>
    <row r="1842" spans="1:12" hidden="1" x14ac:dyDescent="0.35">
      <c r="A1842" s="23">
        <v>22020306</v>
      </c>
      <c r="B1842" s="437" t="s">
        <v>2890</v>
      </c>
      <c r="C1842" s="23">
        <v>70131</v>
      </c>
      <c r="D1842" s="24">
        <v>0</v>
      </c>
      <c r="E1842" s="25">
        <v>2101</v>
      </c>
      <c r="F1842" s="23">
        <v>10721300</v>
      </c>
      <c r="G1842" s="26" t="s">
        <v>154</v>
      </c>
      <c r="H1842" s="41">
        <v>360000</v>
      </c>
      <c r="I1842" s="220"/>
      <c r="J1842" s="41"/>
      <c r="K1842" s="27">
        <f t="shared" si="70"/>
        <v>360000</v>
      </c>
      <c r="L1842" s="201"/>
    </row>
    <row r="1843" spans="1:12" hidden="1" x14ac:dyDescent="0.35">
      <c r="A1843" s="23">
        <v>22020305</v>
      </c>
      <c r="B1843" s="437" t="s">
        <v>2890</v>
      </c>
      <c r="C1843" s="23">
        <v>70133</v>
      </c>
      <c r="D1843" s="24">
        <v>0</v>
      </c>
      <c r="E1843" s="25">
        <v>2101</v>
      </c>
      <c r="F1843" s="23">
        <v>10721300</v>
      </c>
      <c r="G1843" s="26" t="s">
        <v>153</v>
      </c>
      <c r="H1843" s="67">
        <v>2400000</v>
      </c>
      <c r="I1843" s="224">
        <v>400000</v>
      </c>
      <c r="J1843" s="67">
        <v>2000000</v>
      </c>
      <c r="K1843" s="428">
        <f t="shared" si="70"/>
        <v>4400000</v>
      </c>
      <c r="L1843" s="199"/>
    </row>
    <row r="1844" spans="1:12" hidden="1" x14ac:dyDescent="0.35">
      <c r="A1844" s="23">
        <v>22020305</v>
      </c>
      <c r="B1844" s="437" t="s">
        <v>2890</v>
      </c>
      <c r="C1844" s="23">
        <v>70131</v>
      </c>
      <c r="D1844" s="24">
        <v>0</v>
      </c>
      <c r="E1844" s="25">
        <v>2101</v>
      </c>
      <c r="F1844" s="23">
        <v>10721300</v>
      </c>
      <c r="G1844" s="26" t="s">
        <v>153</v>
      </c>
      <c r="H1844" s="27">
        <v>3600000</v>
      </c>
      <c r="I1844" s="215"/>
      <c r="J1844" s="41"/>
      <c r="K1844" s="27">
        <f t="shared" si="70"/>
        <v>3600000</v>
      </c>
      <c r="L1844" s="200"/>
    </row>
    <row r="1845" spans="1:12" hidden="1" x14ac:dyDescent="0.35">
      <c r="A1845" s="411">
        <v>22020305</v>
      </c>
      <c r="B1845" s="437" t="s">
        <v>2890</v>
      </c>
      <c r="C1845" s="411">
        <v>70133</v>
      </c>
      <c r="D1845" s="411" t="s">
        <v>192</v>
      </c>
      <c r="E1845" s="413" t="s">
        <v>193</v>
      </c>
      <c r="F1845" s="411" t="s">
        <v>194</v>
      </c>
      <c r="G1845" s="416" t="s">
        <v>153</v>
      </c>
      <c r="H1845" s="418">
        <v>399000</v>
      </c>
      <c r="I1845" s="421">
        <v>300000</v>
      </c>
      <c r="J1845" s="424">
        <v>250000</v>
      </c>
      <c r="K1845" s="418">
        <f>H1845+J1845</f>
        <v>649000</v>
      </c>
      <c r="L1845" s="434"/>
    </row>
    <row r="1846" spans="1:12" hidden="1" x14ac:dyDescent="0.35">
      <c r="A1846" s="23">
        <v>22020305</v>
      </c>
      <c r="B1846" s="437" t="s">
        <v>2890</v>
      </c>
      <c r="C1846" s="23">
        <v>70133</v>
      </c>
      <c r="D1846" s="24">
        <v>0</v>
      </c>
      <c r="E1846" s="25">
        <v>2101</v>
      </c>
      <c r="F1846" s="23">
        <v>10721300</v>
      </c>
      <c r="G1846" s="26" t="s">
        <v>153</v>
      </c>
      <c r="H1846" s="27">
        <v>126000</v>
      </c>
      <c r="I1846" s="215">
        <v>126000</v>
      </c>
      <c r="J1846" s="27">
        <v>300000</v>
      </c>
      <c r="K1846" s="27">
        <f t="shared" ref="K1846:K1884" si="71">SUM(H1846,J1846)</f>
        <v>426000</v>
      </c>
      <c r="L1846" s="199"/>
    </row>
    <row r="1847" spans="1:12" hidden="1" x14ac:dyDescent="0.35">
      <c r="A1847" s="23">
        <v>22020305</v>
      </c>
      <c r="B1847" s="437" t="s">
        <v>2890</v>
      </c>
      <c r="C1847" s="23">
        <v>70133</v>
      </c>
      <c r="D1847" s="24">
        <v>0</v>
      </c>
      <c r="E1847" s="25">
        <v>2101</v>
      </c>
      <c r="F1847" s="23">
        <v>10721300</v>
      </c>
      <c r="G1847" s="26" t="s">
        <v>153</v>
      </c>
      <c r="H1847" s="27">
        <v>1022700</v>
      </c>
      <c r="I1847" s="215">
        <v>148000</v>
      </c>
      <c r="J1847" s="27"/>
      <c r="K1847" s="27">
        <f t="shared" si="71"/>
        <v>1022700</v>
      </c>
      <c r="L1847" s="199"/>
    </row>
    <row r="1848" spans="1:12" hidden="1" x14ac:dyDescent="0.35">
      <c r="A1848" s="23">
        <v>22020305</v>
      </c>
      <c r="B1848" s="437" t="s">
        <v>2890</v>
      </c>
      <c r="C1848" s="23">
        <v>70133</v>
      </c>
      <c r="D1848" s="24">
        <v>0</v>
      </c>
      <c r="E1848" s="25">
        <v>2101</v>
      </c>
      <c r="F1848" s="23">
        <v>10721300</v>
      </c>
      <c r="G1848" s="26" t="s">
        <v>153</v>
      </c>
      <c r="H1848" s="27">
        <v>1083600</v>
      </c>
      <c r="I1848" s="215">
        <v>60000</v>
      </c>
      <c r="J1848" s="27"/>
      <c r="K1848" s="27">
        <f t="shared" si="71"/>
        <v>1083600</v>
      </c>
      <c r="L1848" s="199"/>
    </row>
    <row r="1849" spans="1:12" hidden="1" x14ac:dyDescent="0.35">
      <c r="A1849" s="23">
        <v>22020305</v>
      </c>
      <c r="B1849" s="437" t="s">
        <v>2890</v>
      </c>
      <c r="C1849" s="23">
        <v>70133</v>
      </c>
      <c r="D1849" s="24">
        <v>0</v>
      </c>
      <c r="E1849" s="25">
        <v>2101</v>
      </c>
      <c r="F1849" s="23">
        <v>10721300</v>
      </c>
      <c r="G1849" s="26" t="s">
        <v>153</v>
      </c>
      <c r="H1849" s="27">
        <v>192150</v>
      </c>
      <c r="I1849" s="215">
        <v>10000</v>
      </c>
      <c r="J1849" s="27"/>
      <c r="K1849" s="39">
        <f t="shared" si="71"/>
        <v>192150</v>
      </c>
      <c r="L1849" s="199"/>
    </row>
    <row r="1850" spans="1:12" hidden="1" x14ac:dyDescent="0.35">
      <c r="A1850" s="23">
        <v>22020305</v>
      </c>
      <c r="B1850" s="437" t="s">
        <v>2890</v>
      </c>
      <c r="C1850" s="23">
        <v>70133</v>
      </c>
      <c r="D1850" s="24">
        <v>0</v>
      </c>
      <c r="E1850" s="25">
        <v>2101</v>
      </c>
      <c r="F1850" s="23">
        <v>10721300</v>
      </c>
      <c r="G1850" s="26" t="s">
        <v>153</v>
      </c>
      <c r="H1850" s="27">
        <v>894600</v>
      </c>
      <c r="I1850" s="215">
        <v>0</v>
      </c>
      <c r="J1850" s="27"/>
      <c r="K1850" s="27">
        <f t="shared" si="71"/>
        <v>894600</v>
      </c>
      <c r="L1850" s="199"/>
    </row>
    <row r="1851" spans="1:12" hidden="1" x14ac:dyDescent="0.35">
      <c r="A1851" s="23">
        <v>22020305</v>
      </c>
      <c r="B1851" s="437" t="s">
        <v>2890</v>
      </c>
      <c r="C1851" s="23">
        <v>70131</v>
      </c>
      <c r="D1851" s="24">
        <v>0</v>
      </c>
      <c r="E1851" s="25">
        <v>2101</v>
      </c>
      <c r="F1851" s="23">
        <v>10721300</v>
      </c>
      <c r="G1851" s="26" t="s">
        <v>153</v>
      </c>
      <c r="H1851" s="27">
        <v>1763895</v>
      </c>
      <c r="I1851" s="215">
        <v>1046700</v>
      </c>
      <c r="J1851" s="27">
        <v>-548865</v>
      </c>
      <c r="K1851" s="27">
        <f t="shared" si="71"/>
        <v>1215030</v>
      </c>
      <c r="L1851" s="199"/>
    </row>
    <row r="1852" spans="1:12" hidden="1" x14ac:dyDescent="0.35">
      <c r="A1852" s="23">
        <v>22020305</v>
      </c>
      <c r="B1852" s="437" t="s">
        <v>2890</v>
      </c>
      <c r="C1852" s="23">
        <v>70131</v>
      </c>
      <c r="D1852" s="24">
        <v>0</v>
      </c>
      <c r="E1852" s="25">
        <v>2101</v>
      </c>
      <c r="F1852" s="23">
        <v>10721300</v>
      </c>
      <c r="G1852" s="26" t="s">
        <v>153</v>
      </c>
      <c r="H1852" s="27">
        <v>388080</v>
      </c>
      <c r="I1852" s="215">
        <v>30000</v>
      </c>
      <c r="J1852" s="27">
        <v>111920</v>
      </c>
      <c r="K1852" s="27">
        <f t="shared" si="71"/>
        <v>500000</v>
      </c>
      <c r="L1852" s="199"/>
    </row>
    <row r="1853" spans="1:12" hidden="1" x14ac:dyDescent="0.35">
      <c r="A1853" s="23">
        <v>22020305</v>
      </c>
      <c r="B1853" s="437" t="s">
        <v>2890</v>
      </c>
      <c r="C1853" s="23">
        <v>70131</v>
      </c>
      <c r="D1853" s="24">
        <v>0</v>
      </c>
      <c r="E1853" s="23">
        <v>2101</v>
      </c>
      <c r="F1853" s="23">
        <v>10721300</v>
      </c>
      <c r="G1853" s="26" t="s">
        <v>153</v>
      </c>
      <c r="H1853" s="27">
        <v>1050000</v>
      </c>
      <c r="I1853" s="215">
        <v>771500</v>
      </c>
      <c r="J1853" s="27">
        <v>771500</v>
      </c>
      <c r="K1853" s="27">
        <f t="shared" si="71"/>
        <v>1821500</v>
      </c>
      <c r="L1853" s="199"/>
    </row>
    <row r="1854" spans="1:12" hidden="1" x14ac:dyDescent="0.35">
      <c r="A1854" s="23">
        <v>22020305</v>
      </c>
      <c r="B1854" s="437" t="s">
        <v>2890</v>
      </c>
      <c r="C1854" s="23">
        <v>70131</v>
      </c>
      <c r="D1854" s="24">
        <v>0</v>
      </c>
      <c r="E1854" s="25">
        <v>2101</v>
      </c>
      <c r="F1854" s="23">
        <v>10721300</v>
      </c>
      <c r="G1854" s="26" t="s">
        <v>153</v>
      </c>
      <c r="H1854" s="67">
        <v>241500</v>
      </c>
      <c r="I1854" s="224">
        <v>18000</v>
      </c>
      <c r="J1854" s="67"/>
      <c r="K1854" s="67">
        <f t="shared" si="71"/>
        <v>241500</v>
      </c>
      <c r="L1854" s="199"/>
    </row>
    <row r="1855" spans="1:12" hidden="1" x14ac:dyDescent="0.35">
      <c r="A1855" s="23">
        <v>22020305</v>
      </c>
      <c r="B1855" s="437" t="s">
        <v>2890</v>
      </c>
      <c r="C1855" s="23">
        <v>70133</v>
      </c>
      <c r="D1855" s="24">
        <v>0</v>
      </c>
      <c r="E1855" s="25">
        <v>2101</v>
      </c>
      <c r="F1855" s="23">
        <v>10721300</v>
      </c>
      <c r="G1855" s="26" t="s">
        <v>153</v>
      </c>
      <c r="H1855" s="67">
        <v>21000</v>
      </c>
      <c r="I1855" s="224">
        <v>15000</v>
      </c>
      <c r="J1855" s="67"/>
      <c r="K1855" s="67">
        <f t="shared" si="71"/>
        <v>21000</v>
      </c>
      <c r="L1855" s="199"/>
    </row>
    <row r="1856" spans="1:12" hidden="1" x14ac:dyDescent="0.35">
      <c r="A1856" s="23">
        <v>22020305</v>
      </c>
      <c r="B1856" s="437" t="s">
        <v>2890</v>
      </c>
      <c r="C1856" s="23">
        <v>70131</v>
      </c>
      <c r="D1856" s="24">
        <v>0</v>
      </c>
      <c r="E1856" s="25">
        <v>2101</v>
      </c>
      <c r="F1856" s="23">
        <v>10721300</v>
      </c>
      <c r="G1856" s="26" t="s">
        <v>153</v>
      </c>
      <c r="H1856" s="67">
        <v>1155000</v>
      </c>
      <c r="I1856" s="224">
        <v>50000</v>
      </c>
      <c r="J1856" s="67"/>
      <c r="K1856" s="67">
        <f t="shared" si="71"/>
        <v>1155000</v>
      </c>
      <c r="L1856" s="199"/>
    </row>
    <row r="1857" spans="1:12" hidden="1" x14ac:dyDescent="0.35">
      <c r="A1857" s="23">
        <v>22020305</v>
      </c>
      <c r="B1857" s="437" t="s">
        <v>2890</v>
      </c>
      <c r="C1857" s="23">
        <v>70133</v>
      </c>
      <c r="D1857" s="24">
        <v>0</v>
      </c>
      <c r="E1857" s="25">
        <v>2101</v>
      </c>
      <c r="F1857" s="23">
        <v>10721300</v>
      </c>
      <c r="G1857" s="26" t="s">
        <v>153</v>
      </c>
      <c r="H1857" s="27">
        <v>363300</v>
      </c>
      <c r="I1857" s="215"/>
      <c r="J1857" s="27"/>
      <c r="K1857" s="27">
        <f t="shared" si="71"/>
        <v>363300</v>
      </c>
      <c r="L1857" s="199"/>
    </row>
    <row r="1858" spans="1:12" hidden="1" x14ac:dyDescent="0.35">
      <c r="A1858" s="23">
        <v>22020305</v>
      </c>
      <c r="B1858" s="437" t="s">
        <v>2890</v>
      </c>
      <c r="C1858" s="23">
        <v>70133</v>
      </c>
      <c r="D1858" s="24">
        <v>0</v>
      </c>
      <c r="E1858" s="25">
        <v>2101</v>
      </c>
      <c r="F1858" s="23">
        <v>10721300</v>
      </c>
      <c r="G1858" s="26" t="s">
        <v>153</v>
      </c>
      <c r="H1858" s="27">
        <v>0</v>
      </c>
      <c r="I1858" s="215"/>
      <c r="J1858" s="41"/>
      <c r="K1858" s="39">
        <f t="shared" si="71"/>
        <v>0</v>
      </c>
      <c r="L1858" s="199"/>
    </row>
    <row r="1859" spans="1:12" hidden="1" x14ac:dyDescent="0.35">
      <c r="A1859" s="23">
        <v>22020305</v>
      </c>
      <c r="B1859" s="437" t="s">
        <v>2890</v>
      </c>
      <c r="C1859" s="23">
        <v>70131</v>
      </c>
      <c r="D1859" s="24">
        <v>0</v>
      </c>
      <c r="E1859" s="25">
        <v>2101</v>
      </c>
      <c r="F1859" s="23">
        <v>10721300</v>
      </c>
      <c r="G1859" s="26" t="s">
        <v>153</v>
      </c>
      <c r="H1859" s="67">
        <v>42000</v>
      </c>
      <c r="I1859" s="224"/>
      <c r="J1859" s="67"/>
      <c r="K1859" s="67">
        <f t="shared" si="71"/>
        <v>42000</v>
      </c>
      <c r="L1859" s="273"/>
    </row>
    <row r="1860" spans="1:12" hidden="1" x14ac:dyDescent="0.35">
      <c r="A1860" s="23">
        <v>22020305</v>
      </c>
      <c r="B1860" s="437" t="s">
        <v>2890</v>
      </c>
      <c r="C1860" s="23">
        <v>71033</v>
      </c>
      <c r="D1860" s="24">
        <v>0</v>
      </c>
      <c r="E1860" s="25">
        <v>1100</v>
      </c>
      <c r="F1860" s="23">
        <v>10721300</v>
      </c>
      <c r="G1860" s="26" t="s">
        <v>153</v>
      </c>
      <c r="H1860" s="27">
        <v>100000000</v>
      </c>
      <c r="I1860" s="282">
        <v>220000</v>
      </c>
      <c r="J1860" s="27">
        <v>-80000000</v>
      </c>
      <c r="K1860" s="27">
        <f t="shared" si="71"/>
        <v>20000000</v>
      </c>
      <c r="L1860" s="199"/>
    </row>
    <row r="1861" spans="1:12" hidden="1" x14ac:dyDescent="0.35">
      <c r="A1861" s="23">
        <v>22020305</v>
      </c>
      <c r="B1861" s="437" t="s">
        <v>2890</v>
      </c>
      <c r="C1861" s="23">
        <v>70131</v>
      </c>
      <c r="D1861" s="24">
        <v>0</v>
      </c>
      <c r="E1861" s="25">
        <v>2101</v>
      </c>
      <c r="F1861" s="23">
        <v>10721300</v>
      </c>
      <c r="G1861" s="26" t="s">
        <v>153</v>
      </c>
      <c r="H1861" s="27">
        <v>1837500</v>
      </c>
      <c r="I1861" s="215">
        <v>12500</v>
      </c>
      <c r="J1861" s="27"/>
      <c r="K1861" s="27">
        <f t="shared" si="71"/>
        <v>1837500</v>
      </c>
      <c r="L1861" s="200"/>
    </row>
    <row r="1862" spans="1:12" hidden="1" x14ac:dyDescent="0.35">
      <c r="A1862" s="23">
        <v>22020305</v>
      </c>
      <c r="B1862" s="437" t="s">
        <v>2890</v>
      </c>
      <c r="C1862" s="23">
        <v>70131</v>
      </c>
      <c r="D1862" s="24">
        <v>0</v>
      </c>
      <c r="E1862" s="25">
        <v>2101</v>
      </c>
      <c r="F1862" s="23">
        <v>10721300</v>
      </c>
      <c r="G1862" s="26" t="s">
        <v>153</v>
      </c>
      <c r="H1862" s="27">
        <v>1695288</v>
      </c>
      <c r="I1862" s="215">
        <v>257800</v>
      </c>
      <c r="J1862" s="27"/>
      <c r="K1862" s="27">
        <f t="shared" si="71"/>
        <v>1695288</v>
      </c>
      <c r="L1862" s="201"/>
    </row>
    <row r="1863" spans="1:12" hidden="1" x14ac:dyDescent="0.35">
      <c r="A1863" s="23">
        <v>22020304</v>
      </c>
      <c r="B1863" s="437" t="s">
        <v>2890</v>
      </c>
      <c r="C1863" s="23">
        <v>70131</v>
      </c>
      <c r="D1863" s="24">
        <v>0</v>
      </c>
      <c r="E1863" s="25">
        <v>2101</v>
      </c>
      <c r="F1863" s="23">
        <v>10721300</v>
      </c>
      <c r="G1863" s="26" t="s">
        <v>187</v>
      </c>
      <c r="H1863" s="27">
        <v>240000</v>
      </c>
      <c r="I1863" s="215"/>
      <c r="J1863" s="41"/>
      <c r="K1863" s="27">
        <f t="shared" si="71"/>
        <v>240000</v>
      </c>
      <c r="L1863" s="200"/>
    </row>
    <row r="1864" spans="1:12" hidden="1" x14ac:dyDescent="0.35">
      <c r="A1864" s="23">
        <v>22020304</v>
      </c>
      <c r="B1864" s="437" t="s">
        <v>2890</v>
      </c>
      <c r="C1864" s="23">
        <v>70133</v>
      </c>
      <c r="D1864" s="24">
        <v>0</v>
      </c>
      <c r="E1864" s="25">
        <v>2101</v>
      </c>
      <c r="F1864" s="23">
        <v>10721300</v>
      </c>
      <c r="G1864" s="26" t="s">
        <v>187</v>
      </c>
      <c r="H1864" s="27">
        <v>84000</v>
      </c>
      <c r="I1864" s="215">
        <v>0</v>
      </c>
      <c r="J1864" s="27"/>
      <c r="K1864" s="27">
        <f t="shared" si="71"/>
        <v>84000</v>
      </c>
      <c r="L1864" s="199"/>
    </row>
    <row r="1865" spans="1:12" hidden="1" x14ac:dyDescent="0.35">
      <c r="A1865" s="23">
        <v>22020304</v>
      </c>
      <c r="B1865" s="437" t="s">
        <v>2890</v>
      </c>
      <c r="C1865" s="23">
        <v>70133</v>
      </c>
      <c r="D1865" s="24">
        <v>0</v>
      </c>
      <c r="E1865" s="25">
        <v>2101</v>
      </c>
      <c r="F1865" s="23">
        <v>10721300</v>
      </c>
      <c r="G1865" s="26" t="s">
        <v>187</v>
      </c>
      <c r="H1865" s="27">
        <v>159600</v>
      </c>
      <c r="I1865" s="215"/>
      <c r="J1865" s="27"/>
      <c r="K1865" s="39">
        <f t="shared" si="71"/>
        <v>159600</v>
      </c>
      <c r="L1865" s="199"/>
    </row>
    <row r="1866" spans="1:12" hidden="1" x14ac:dyDescent="0.35">
      <c r="A1866" s="23">
        <v>22020304</v>
      </c>
      <c r="B1866" s="437" t="s">
        <v>2890</v>
      </c>
      <c r="C1866" s="23">
        <v>70133</v>
      </c>
      <c r="D1866" s="24">
        <v>0</v>
      </c>
      <c r="E1866" s="25">
        <v>2101</v>
      </c>
      <c r="F1866" s="23">
        <v>10721300</v>
      </c>
      <c r="G1866" s="26" t="s">
        <v>187</v>
      </c>
      <c r="H1866" s="67">
        <v>26000</v>
      </c>
      <c r="I1866" s="224"/>
      <c r="J1866" s="67"/>
      <c r="K1866" s="67">
        <f t="shared" si="71"/>
        <v>26000</v>
      </c>
      <c r="L1866" s="199"/>
    </row>
    <row r="1867" spans="1:12" hidden="1" x14ac:dyDescent="0.35">
      <c r="A1867" s="23">
        <v>22020304</v>
      </c>
      <c r="B1867" s="437" t="s">
        <v>2890</v>
      </c>
      <c r="C1867" s="23">
        <v>71033</v>
      </c>
      <c r="D1867" s="24">
        <v>0</v>
      </c>
      <c r="E1867" s="25">
        <v>1100</v>
      </c>
      <c r="F1867" s="23">
        <v>10721300</v>
      </c>
      <c r="G1867" s="26" t="s">
        <v>187</v>
      </c>
      <c r="H1867" s="27">
        <v>147000</v>
      </c>
      <c r="I1867" s="282"/>
      <c r="J1867" s="27"/>
      <c r="K1867" s="27">
        <f t="shared" si="71"/>
        <v>147000</v>
      </c>
      <c r="L1867" s="199"/>
    </row>
    <row r="1868" spans="1:12" hidden="1" x14ac:dyDescent="0.35">
      <c r="A1868" s="23">
        <v>22020304</v>
      </c>
      <c r="B1868" s="437" t="s">
        <v>2890</v>
      </c>
      <c r="C1868" s="23">
        <v>70131</v>
      </c>
      <c r="D1868" s="24">
        <v>0</v>
      </c>
      <c r="E1868" s="25">
        <v>2101</v>
      </c>
      <c r="F1868" s="23">
        <v>10721300</v>
      </c>
      <c r="G1868" s="26" t="s">
        <v>187</v>
      </c>
      <c r="H1868" s="27">
        <v>100000</v>
      </c>
      <c r="I1868" s="215"/>
      <c r="J1868" s="41"/>
      <c r="K1868" s="29">
        <f t="shared" si="71"/>
        <v>100000</v>
      </c>
      <c r="L1868" s="201"/>
    </row>
    <row r="1869" spans="1:12" hidden="1" x14ac:dyDescent="0.35">
      <c r="A1869" s="23">
        <v>22020303</v>
      </c>
      <c r="B1869" s="437" t="s">
        <v>2890</v>
      </c>
      <c r="C1869" s="23">
        <v>70133</v>
      </c>
      <c r="D1869" s="24">
        <v>0</v>
      </c>
      <c r="E1869" s="25">
        <v>2101</v>
      </c>
      <c r="F1869" s="23">
        <v>10721300</v>
      </c>
      <c r="G1869" s="26" t="s">
        <v>152</v>
      </c>
      <c r="H1869" s="67">
        <v>1000000</v>
      </c>
      <c r="I1869" s="224">
        <v>443250</v>
      </c>
      <c r="J1869" s="67"/>
      <c r="K1869" s="640">
        <f t="shared" si="71"/>
        <v>1000000</v>
      </c>
      <c r="L1869" s="199"/>
    </row>
    <row r="1870" spans="1:12" hidden="1" x14ac:dyDescent="0.35">
      <c r="A1870" s="23">
        <v>22020303</v>
      </c>
      <c r="B1870" s="437" t="s">
        <v>2890</v>
      </c>
      <c r="C1870" s="23">
        <v>70131</v>
      </c>
      <c r="D1870" s="24">
        <v>0</v>
      </c>
      <c r="E1870" s="25">
        <v>2101</v>
      </c>
      <c r="F1870" s="23">
        <v>10721300</v>
      </c>
      <c r="G1870" s="26" t="s">
        <v>152</v>
      </c>
      <c r="H1870" s="27">
        <v>640000</v>
      </c>
      <c r="I1870" s="215">
        <v>60000</v>
      </c>
      <c r="J1870" s="27"/>
      <c r="K1870" s="29">
        <f t="shared" si="71"/>
        <v>640000</v>
      </c>
      <c r="L1870" s="200"/>
    </row>
    <row r="1871" spans="1:12" hidden="1" x14ac:dyDescent="0.35">
      <c r="A1871" s="23">
        <v>22020303</v>
      </c>
      <c r="B1871" s="437" t="s">
        <v>2890</v>
      </c>
      <c r="C1871" s="23">
        <v>70133</v>
      </c>
      <c r="D1871" s="24">
        <v>0</v>
      </c>
      <c r="E1871" s="25">
        <v>2101</v>
      </c>
      <c r="F1871" s="23">
        <v>10721300</v>
      </c>
      <c r="G1871" s="26" t="s">
        <v>152</v>
      </c>
      <c r="H1871" s="27">
        <v>63000</v>
      </c>
      <c r="I1871" s="215">
        <v>5000</v>
      </c>
      <c r="J1871" s="27"/>
      <c r="K1871" s="29">
        <f t="shared" si="71"/>
        <v>63000</v>
      </c>
      <c r="L1871" s="199"/>
    </row>
    <row r="1872" spans="1:12" hidden="1" x14ac:dyDescent="0.35">
      <c r="A1872" s="23">
        <v>22020303</v>
      </c>
      <c r="B1872" s="437" t="s">
        <v>2890</v>
      </c>
      <c r="C1872" s="23">
        <v>70133</v>
      </c>
      <c r="D1872" s="24">
        <v>0</v>
      </c>
      <c r="E1872" s="25">
        <v>2101</v>
      </c>
      <c r="F1872" s="23">
        <v>10721300</v>
      </c>
      <c r="G1872" s="28" t="s">
        <v>152</v>
      </c>
      <c r="H1872" s="29">
        <v>105000</v>
      </c>
      <c r="I1872" s="217">
        <v>35000</v>
      </c>
      <c r="J1872" s="29"/>
      <c r="K1872" s="52">
        <f t="shared" si="71"/>
        <v>105000</v>
      </c>
      <c r="L1872" s="199"/>
    </row>
    <row r="1873" spans="1:12" hidden="1" x14ac:dyDescent="0.35">
      <c r="A1873" s="34">
        <v>22020303</v>
      </c>
      <c r="B1873" s="437" t="s">
        <v>2890</v>
      </c>
      <c r="C1873" s="34">
        <v>70131</v>
      </c>
      <c r="D1873" s="35">
        <v>0</v>
      </c>
      <c r="E1873" s="34">
        <v>2101</v>
      </c>
      <c r="F1873" s="34">
        <v>10721300</v>
      </c>
      <c r="G1873" s="37" t="s">
        <v>152</v>
      </c>
      <c r="H1873" s="38">
        <v>42000</v>
      </c>
      <c r="I1873" s="218"/>
      <c r="J1873" s="38"/>
      <c r="K1873" s="38">
        <f t="shared" si="71"/>
        <v>42000</v>
      </c>
      <c r="L1873" s="198"/>
    </row>
    <row r="1874" spans="1:12" hidden="1" x14ac:dyDescent="0.35">
      <c r="A1874" s="23">
        <v>22020303</v>
      </c>
      <c r="B1874" s="437" t="s">
        <v>2890</v>
      </c>
      <c r="C1874" s="23">
        <v>70133</v>
      </c>
      <c r="D1874" s="24">
        <v>0</v>
      </c>
      <c r="E1874" s="25">
        <v>2101</v>
      </c>
      <c r="F1874" s="23">
        <v>10721300</v>
      </c>
      <c r="G1874" s="26" t="s">
        <v>152</v>
      </c>
      <c r="H1874" s="27">
        <v>26460</v>
      </c>
      <c r="I1874" s="215"/>
      <c r="J1874" s="27"/>
      <c r="K1874" s="27">
        <f t="shared" si="71"/>
        <v>26460</v>
      </c>
      <c r="L1874" s="199"/>
    </row>
    <row r="1875" spans="1:12" hidden="1" x14ac:dyDescent="0.35">
      <c r="A1875" s="23">
        <v>22020303</v>
      </c>
      <c r="B1875" s="437" t="s">
        <v>2890</v>
      </c>
      <c r="C1875" s="23">
        <v>70133</v>
      </c>
      <c r="D1875" s="24">
        <v>0</v>
      </c>
      <c r="E1875" s="25">
        <v>2101</v>
      </c>
      <c r="F1875" s="23">
        <v>10721300</v>
      </c>
      <c r="G1875" s="26" t="s">
        <v>152</v>
      </c>
      <c r="H1875" s="27">
        <v>0</v>
      </c>
      <c r="I1875" s="215"/>
      <c r="J1875" s="41"/>
      <c r="K1875" s="39">
        <f t="shared" si="71"/>
        <v>0</v>
      </c>
      <c r="L1875" s="199"/>
    </row>
    <row r="1876" spans="1:12" hidden="1" x14ac:dyDescent="0.35">
      <c r="A1876" s="23">
        <v>22020303</v>
      </c>
      <c r="B1876" s="437" t="s">
        <v>2890</v>
      </c>
      <c r="C1876" s="23">
        <v>71033</v>
      </c>
      <c r="D1876" s="24">
        <v>0</v>
      </c>
      <c r="E1876" s="25">
        <v>1100</v>
      </c>
      <c r="F1876" s="23">
        <v>10721300</v>
      </c>
      <c r="G1876" s="26" t="s">
        <v>152</v>
      </c>
      <c r="H1876" s="27">
        <v>46200</v>
      </c>
      <c r="I1876" s="282"/>
      <c r="J1876" s="27"/>
      <c r="K1876" s="27">
        <f t="shared" si="71"/>
        <v>46200</v>
      </c>
      <c r="L1876" s="199"/>
    </row>
    <row r="1877" spans="1:12" hidden="1" x14ac:dyDescent="0.35">
      <c r="A1877" s="23">
        <v>22020303</v>
      </c>
      <c r="B1877" s="437" t="s">
        <v>2890</v>
      </c>
      <c r="C1877" s="23">
        <v>70131</v>
      </c>
      <c r="D1877" s="24">
        <v>0</v>
      </c>
      <c r="E1877" s="25">
        <v>2101</v>
      </c>
      <c r="F1877" s="23">
        <v>10721300</v>
      </c>
      <c r="G1877" s="26" t="s">
        <v>152</v>
      </c>
      <c r="H1877" s="27">
        <v>49980</v>
      </c>
      <c r="I1877" s="215">
        <v>25000</v>
      </c>
      <c r="J1877" s="27"/>
      <c r="K1877" s="27">
        <f t="shared" si="71"/>
        <v>49980</v>
      </c>
      <c r="L1877" s="201"/>
    </row>
    <row r="1878" spans="1:12" hidden="1" x14ac:dyDescent="0.35">
      <c r="A1878" s="23">
        <v>22020302</v>
      </c>
      <c r="B1878" s="437" t="s">
        <v>2890</v>
      </c>
      <c r="C1878" s="23">
        <v>70133</v>
      </c>
      <c r="D1878" s="24">
        <v>0</v>
      </c>
      <c r="E1878" s="25">
        <v>2101</v>
      </c>
      <c r="F1878" s="23">
        <v>10721300</v>
      </c>
      <c r="G1878" s="26" t="s">
        <v>207</v>
      </c>
      <c r="H1878" s="27">
        <v>69300</v>
      </c>
      <c r="I1878" s="215">
        <v>10000</v>
      </c>
      <c r="J1878" s="27"/>
      <c r="K1878" s="27">
        <f t="shared" si="71"/>
        <v>69300</v>
      </c>
      <c r="L1878" s="199"/>
    </row>
    <row r="1879" spans="1:12" hidden="1" x14ac:dyDescent="0.35">
      <c r="A1879" s="23">
        <v>22020302</v>
      </c>
      <c r="B1879" s="437" t="s">
        <v>2890</v>
      </c>
      <c r="C1879" s="23">
        <v>70133</v>
      </c>
      <c r="D1879" s="24">
        <v>0</v>
      </c>
      <c r="E1879" s="25">
        <v>2101</v>
      </c>
      <c r="F1879" s="23">
        <v>10721300</v>
      </c>
      <c r="G1879" s="26" t="s">
        <v>207</v>
      </c>
      <c r="H1879" s="27">
        <v>56364</v>
      </c>
      <c r="I1879" s="215">
        <v>30000</v>
      </c>
      <c r="J1879" s="27">
        <v>400000</v>
      </c>
      <c r="K1879" s="27">
        <f t="shared" si="71"/>
        <v>456364</v>
      </c>
      <c r="L1879" s="199"/>
    </row>
    <row r="1880" spans="1:12" hidden="1" x14ac:dyDescent="0.35">
      <c r="A1880" s="23">
        <v>22020302</v>
      </c>
      <c r="B1880" s="437" t="s">
        <v>2890</v>
      </c>
      <c r="C1880" s="23">
        <v>70133</v>
      </c>
      <c r="D1880" s="24">
        <v>0</v>
      </c>
      <c r="E1880" s="25">
        <v>2101</v>
      </c>
      <c r="F1880" s="23">
        <v>10721300</v>
      </c>
      <c r="G1880" s="26" t="s">
        <v>207</v>
      </c>
      <c r="H1880" s="67">
        <v>89000</v>
      </c>
      <c r="I1880" s="224"/>
      <c r="J1880" s="67"/>
      <c r="K1880" s="67">
        <f t="shared" si="71"/>
        <v>89000</v>
      </c>
      <c r="L1880" s="199"/>
    </row>
    <row r="1881" spans="1:12" hidden="1" x14ac:dyDescent="0.35">
      <c r="A1881" s="23">
        <v>22020302</v>
      </c>
      <c r="B1881" s="437" t="s">
        <v>2890</v>
      </c>
      <c r="C1881" s="23">
        <v>71033</v>
      </c>
      <c r="D1881" s="24">
        <v>0</v>
      </c>
      <c r="E1881" s="25">
        <v>1100</v>
      </c>
      <c r="F1881" s="23">
        <v>10721300</v>
      </c>
      <c r="G1881" s="26" t="s">
        <v>207</v>
      </c>
      <c r="H1881" s="27">
        <v>387450</v>
      </c>
      <c r="I1881" s="282"/>
      <c r="J1881" s="27"/>
      <c r="K1881" s="27">
        <f t="shared" si="71"/>
        <v>387450</v>
      </c>
      <c r="L1881" s="199"/>
    </row>
    <row r="1882" spans="1:12" hidden="1" x14ac:dyDescent="0.35">
      <c r="A1882" s="23">
        <v>22020302</v>
      </c>
      <c r="B1882" s="437" t="s">
        <v>2890</v>
      </c>
      <c r="C1882" s="23">
        <v>70131</v>
      </c>
      <c r="D1882" s="24">
        <v>0</v>
      </c>
      <c r="E1882" s="25">
        <v>2101</v>
      </c>
      <c r="F1882" s="23">
        <v>10721300</v>
      </c>
      <c r="G1882" s="26" t="s">
        <v>207</v>
      </c>
      <c r="H1882" s="41">
        <v>518420</v>
      </c>
      <c r="I1882" s="220"/>
      <c r="J1882" s="41"/>
      <c r="K1882" s="27">
        <f t="shared" si="71"/>
        <v>518420</v>
      </c>
      <c r="L1882" s="201"/>
    </row>
    <row r="1883" spans="1:12" hidden="1" x14ac:dyDescent="0.35">
      <c r="A1883" s="23">
        <v>22020301</v>
      </c>
      <c r="B1883" s="437" t="s">
        <v>2890</v>
      </c>
      <c r="C1883" s="23">
        <v>70133</v>
      </c>
      <c r="D1883" s="24">
        <v>0</v>
      </c>
      <c r="E1883" s="25">
        <v>2101</v>
      </c>
      <c r="F1883" s="23">
        <v>10721300</v>
      </c>
      <c r="G1883" s="26" t="s">
        <v>151</v>
      </c>
      <c r="H1883" s="67">
        <v>4000000</v>
      </c>
      <c r="I1883" s="224">
        <v>249000</v>
      </c>
      <c r="J1883" s="67"/>
      <c r="K1883" s="428">
        <f t="shared" si="71"/>
        <v>4000000</v>
      </c>
      <c r="L1883" s="199"/>
    </row>
    <row r="1884" spans="1:12" hidden="1" x14ac:dyDescent="0.35">
      <c r="A1884" s="23">
        <v>22020301</v>
      </c>
      <c r="B1884" s="437" t="s">
        <v>2890</v>
      </c>
      <c r="C1884" s="23">
        <v>70131</v>
      </c>
      <c r="D1884" s="24">
        <v>0</v>
      </c>
      <c r="E1884" s="25">
        <v>2101</v>
      </c>
      <c r="F1884" s="23">
        <v>10721300</v>
      </c>
      <c r="G1884" s="26" t="s">
        <v>151</v>
      </c>
      <c r="H1884" s="27">
        <v>4000000</v>
      </c>
      <c r="I1884" s="215">
        <v>1349300</v>
      </c>
      <c r="J1884" s="27">
        <v>1000000</v>
      </c>
      <c r="K1884" s="27">
        <f t="shared" si="71"/>
        <v>5000000</v>
      </c>
      <c r="L1884" s="200"/>
    </row>
    <row r="1885" spans="1:12" hidden="1" x14ac:dyDescent="0.35">
      <c r="A1885" s="411">
        <v>22020301</v>
      </c>
      <c r="B1885" s="437" t="s">
        <v>2890</v>
      </c>
      <c r="C1885" s="411">
        <v>70133</v>
      </c>
      <c r="D1885" s="411" t="s">
        <v>192</v>
      </c>
      <c r="E1885" s="413" t="s">
        <v>193</v>
      </c>
      <c r="F1885" s="411" t="s">
        <v>194</v>
      </c>
      <c r="G1885" s="416" t="s">
        <v>195</v>
      </c>
      <c r="H1885" s="418">
        <v>357000</v>
      </c>
      <c r="I1885" s="421">
        <v>154000</v>
      </c>
      <c r="J1885" s="424">
        <v>166730</v>
      </c>
      <c r="K1885" s="418">
        <f>H1885+J1885</f>
        <v>523730</v>
      </c>
      <c r="L1885" s="434"/>
    </row>
    <row r="1886" spans="1:12" hidden="1" x14ac:dyDescent="0.35">
      <c r="A1886" s="23">
        <v>22020301</v>
      </c>
      <c r="B1886" s="437" t="s">
        <v>2890</v>
      </c>
      <c r="C1886" s="23">
        <v>70133</v>
      </c>
      <c r="D1886" s="24">
        <v>0</v>
      </c>
      <c r="E1886" s="25">
        <v>2101</v>
      </c>
      <c r="F1886" s="23">
        <v>10721300</v>
      </c>
      <c r="G1886" s="26" t="s">
        <v>151</v>
      </c>
      <c r="H1886" s="27">
        <v>252000</v>
      </c>
      <c r="I1886" s="215">
        <v>140000</v>
      </c>
      <c r="J1886" s="27">
        <v>48000</v>
      </c>
      <c r="K1886" s="27">
        <f t="shared" ref="K1886:K1917" si="72">SUM(H1886,J1886)</f>
        <v>300000</v>
      </c>
      <c r="L1886" s="199"/>
    </row>
    <row r="1887" spans="1:12" hidden="1" x14ac:dyDescent="0.35">
      <c r="A1887" s="23">
        <v>22020301</v>
      </c>
      <c r="B1887" s="437" t="s">
        <v>2890</v>
      </c>
      <c r="C1887" s="23">
        <v>70133</v>
      </c>
      <c r="D1887" s="24">
        <v>0</v>
      </c>
      <c r="E1887" s="25">
        <v>2101</v>
      </c>
      <c r="F1887" s="23">
        <v>10721300</v>
      </c>
      <c r="G1887" s="26" t="s">
        <v>151</v>
      </c>
      <c r="H1887" s="27">
        <v>6689550</v>
      </c>
      <c r="I1887" s="215">
        <v>930000</v>
      </c>
      <c r="J1887" s="27"/>
      <c r="K1887" s="27">
        <f t="shared" si="72"/>
        <v>6689550</v>
      </c>
      <c r="L1887" s="199"/>
    </row>
    <row r="1888" spans="1:12" hidden="1" x14ac:dyDescent="0.35">
      <c r="A1888" s="23">
        <v>22020301</v>
      </c>
      <c r="B1888" s="437" t="s">
        <v>2890</v>
      </c>
      <c r="C1888" s="23">
        <v>70133</v>
      </c>
      <c r="D1888" s="24">
        <v>0</v>
      </c>
      <c r="E1888" s="25">
        <v>2101</v>
      </c>
      <c r="F1888" s="23">
        <v>10721300</v>
      </c>
      <c r="G1888" s="26" t="s">
        <v>151</v>
      </c>
      <c r="H1888" s="27">
        <v>1465800</v>
      </c>
      <c r="I1888" s="215">
        <v>435000</v>
      </c>
      <c r="J1888" s="27">
        <v>350000</v>
      </c>
      <c r="K1888" s="27">
        <f t="shared" si="72"/>
        <v>1815800</v>
      </c>
      <c r="L1888" s="199"/>
    </row>
    <row r="1889" spans="1:12" hidden="1" x14ac:dyDescent="0.35">
      <c r="A1889" s="23">
        <v>22020301</v>
      </c>
      <c r="B1889" s="437" t="s">
        <v>2890</v>
      </c>
      <c r="C1889" s="23">
        <v>70133</v>
      </c>
      <c r="D1889" s="24">
        <v>0</v>
      </c>
      <c r="E1889" s="25">
        <v>2101</v>
      </c>
      <c r="F1889" s="23">
        <v>10721300</v>
      </c>
      <c r="G1889" s="26" t="s">
        <v>151</v>
      </c>
      <c r="H1889" s="27">
        <v>1764000</v>
      </c>
      <c r="I1889" s="215">
        <v>270000</v>
      </c>
      <c r="J1889" s="27"/>
      <c r="K1889" s="39">
        <f t="shared" si="72"/>
        <v>1764000</v>
      </c>
      <c r="L1889" s="199"/>
    </row>
    <row r="1890" spans="1:12" hidden="1" x14ac:dyDescent="0.35">
      <c r="A1890" s="23">
        <v>22020301</v>
      </c>
      <c r="B1890" s="437" t="s">
        <v>2890</v>
      </c>
      <c r="C1890" s="23">
        <v>70133</v>
      </c>
      <c r="D1890" s="24">
        <v>0</v>
      </c>
      <c r="E1890" s="25">
        <v>2101</v>
      </c>
      <c r="F1890" s="23">
        <v>10721300</v>
      </c>
      <c r="G1890" s="26" t="s">
        <v>151</v>
      </c>
      <c r="H1890" s="27">
        <v>1344000</v>
      </c>
      <c r="I1890" s="215">
        <v>501500</v>
      </c>
      <c r="J1890" s="27">
        <v>156000</v>
      </c>
      <c r="K1890" s="27">
        <f t="shared" si="72"/>
        <v>1500000</v>
      </c>
      <c r="L1890" s="199"/>
    </row>
    <row r="1891" spans="1:12" hidden="1" x14ac:dyDescent="0.35">
      <c r="A1891" s="23">
        <v>22020301</v>
      </c>
      <c r="B1891" s="437" t="s">
        <v>2890</v>
      </c>
      <c r="C1891" s="23">
        <v>70131</v>
      </c>
      <c r="D1891" s="24">
        <v>0</v>
      </c>
      <c r="E1891" s="25">
        <v>2101</v>
      </c>
      <c r="F1891" s="23">
        <v>10721300</v>
      </c>
      <c r="G1891" s="26" t="s">
        <v>151</v>
      </c>
      <c r="H1891" s="27">
        <v>2425500</v>
      </c>
      <c r="I1891" s="215">
        <v>593000</v>
      </c>
      <c r="J1891" s="27"/>
      <c r="K1891" s="27">
        <f t="shared" si="72"/>
        <v>2425500</v>
      </c>
      <c r="L1891" s="199"/>
    </row>
    <row r="1892" spans="1:12" hidden="1" x14ac:dyDescent="0.35">
      <c r="A1892" s="23">
        <v>22020301</v>
      </c>
      <c r="B1892" s="437" t="s">
        <v>2890</v>
      </c>
      <c r="C1892" s="23">
        <v>70133</v>
      </c>
      <c r="D1892" s="24">
        <v>0</v>
      </c>
      <c r="E1892" s="25">
        <v>2101</v>
      </c>
      <c r="F1892" s="23">
        <v>10721300</v>
      </c>
      <c r="G1892" s="26" t="s">
        <v>151</v>
      </c>
      <c r="H1892" s="41">
        <v>1440810</v>
      </c>
      <c r="I1892" s="220">
        <v>288900</v>
      </c>
      <c r="J1892" s="27"/>
      <c r="K1892" s="27">
        <f t="shared" si="72"/>
        <v>1440810</v>
      </c>
      <c r="L1892" s="199"/>
    </row>
    <row r="1893" spans="1:12" hidden="1" x14ac:dyDescent="0.35">
      <c r="A1893" s="23">
        <v>22020301</v>
      </c>
      <c r="B1893" s="437" t="s">
        <v>2890</v>
      </c>
      <c r="C1893" s="23">
        <v>70131</v>
      </c>
      <c r="D1893" s="24">
        <v>0</v>
      </c>
      <c r="E1893" s="25">
        <v>2101</v>
      </c>
      <c r="F1893" s="23">
        <v>10721300</v>
      </c>
      <c r="G1893" s="26" t="s">
        <v>151</v>
      </c>
      <c r="H1893" s="27">
        <v>1659000</v>
      </c>
      <c r="I1893" s="215"/>
      <c r="J1893" s="27">
        <v>-1000000</v>
      </c>
      <c r="K1893" s="27">
        <f t="shared" si="72"/>
        <v>659000</v>
      </c>
      <c r="L1893" s="199"/>
    </row>
    <row r="1894" spans="1:12" hidden="1" x14ac:dyDescent="0.35">
      <c r="A1894" s="23">
        <v>22020301</v>
      </c>
      <c r="B1894" s="437" t="s">
        <v>2890</v>
      </c>
      <c r="C1894" s="23">
        <v>70131</v>
      </c>
      <c r="D1894" s="24">
        <v>0</v>
      </c>
      <c r="E1894" s="25">
        <v>2101</v>
      </c>
      <c r="F1894" s="23">
        <v>10721300</v>
      </c>
      <c r="G1894" s="26" t="s">
        <v>195</v>
      </c>
      <c r="H1894" s="27">
        <v>231000</v>
      </c>
      <c r="I1894" s="215">
        <v>100000</v>
      </c>
      <c r="J1894" s="27"/>
      <c r="K1894" s="27">
        <f t="shared" si="72"/>
        <v>231000</v>
      </c>
      <c r="L1894" s="199"/>
    </row>
    <row r="1895" spans="1:12" hidden="1" x14ac:dyDescent="0.35">
      <c r="A1895" s="23">
        <v>22020301</v>
      </c>
      <c r="B1895" s="437" t="s">
        <v>2890</v>
      </c>
      <c r="C1895" s="23">
        <v>70131</v>
      </c>
      <c r="D1895" s="24">
        <v>0</v>
      </c>
      <c r="E1895" s="25">
        <v>2101</v>
      </c>
      <c r="F1895" s="23">
        <v>10721300</v>
      </c>
      <c r="G1895" s="26" t="s">
        <v>151</v>
      </c>
      <c r="H1895" s="27">
        <v>462000</v>
      </c>
      <c r="I1895" s="215">
        <v>50000</v>
      </c>
      <c r="J1895" s="27">
        <v>138000</v>
      </c>
      <c r="K1895" s="27">
        <f t="shared" si="72"/>
        <v>600000</v>
      </c>
      <c r="L1895" s="199"/>
    </row>
    <row r="1896" spans="1:12" hidden="1" x14ac:dyDescent="0.35">
      <c r="A1896" s="23">
        <v>22020301</v>
      </c>
      <c r="B1896" s="437" t="s">
        <v>2890</v>
      </c>
      <c r="C1896" s="23">
        <v>70131</v>
      </c>
      <c r="D1896" s="24">
        <v>0</v>
      </c>
      <c r="E1896" s="25">
        <v>2101</v>
      </c>
      <c r="F1896" s="23">
        <v>10721300</v>
      </c>
      <c r="G1896" s="26" t="s">
        <v>151</v>
      </c>
      <c r="H1896" s="67">
        <v>68250</v>
      </c>
      <c r="I1896" s="224">
        <v>47000</v>
      </c>
      <c r="J1896" s="67"/>
      <c r="K1896" s="67">
        <f t="shared" si="72"/>
        <v>68250</v>
      </c>
      <c r="L1896" s="199"/>
    </row>
    <row r="1897" spans="1:12" hidden="1" x14ac:dyDescent="0.35">
      <c r="A1897" s="23">
        <v>22020301</v>
      </c>
      <c r="B1897" s="437" t="s">
        <v>2890</v>
      </c>
      <c r="C1897" s="23">
        <v>70131</v>
      </c>
      <c r="D1897" s="24">
        <v>0</v>
      </c>
      <c r="E1897" s="23">
        <v>2101</v>
      </c>
      <c r="F1897" s="23">
        <v>10721300</v>
      </c>
      <c r="G1897" s="26" t="s">
        <v>151</v>
      </c>
      <c r="H1897" s="27">
        <v>636300</v>
      </c>
      <c r="I1897" s="215"/>
      <c r="J1897" s="27"/>
      <c r="K1897" s="27">
        <f t="shared" si="72"/>
        <v>636300</v>
      </c>
      <c r="L1897" s="199"/>
    </row>
    <row r="1898" spans="1:12" hidden="1" x14ac:dyDescent="0.35">
      <c r="A1898" s="23">
        <v>22020301</v>
      </c>
      <c r="B1898" s="437" t="s">
        <v>2890</v>
      </c>
      <c r="C1898" s="23">
        <v>70131</v>
      </c>
      <c r="D1898" s="24">
        <v>0</v>
      </c>
      <c r="E1898" s="25">
        <v>2101</v>
      </c>
      <c r="F1898" s="23">
        <v>10721300</v>
      </c>
      <c r="G1898" s="26" t="s">
        <v>151</v>
      </c>
      <c r="H1898" s="67">
        <v>1978200</v>
      </c>
      <c r="I1898" s="224">
        <v>215000</v>
      </c>
      <c r="J1898" s="67">
        <v>1500000</v>
      </c>
      <c r="K1898" s="67">
        <f t="shared" si="72"/>
        <v>3478200</v>
      </c>
      <c r="L1898" s="199"/>
    </row>
    <row r="1899" spans="1:12" hidden="1" x14ac:dyDescent="0.35">
      <c r="A1899" s="23">
        <v>22020301</v>
      </c>
      <c r="B1899" s="437" t="s">
        <v>2890</v>
      </c>
      <c r="C1899" s="23">
        <v>70133</v>
      </c>
      <c r="D1899" s="24">
        <v>0</v>
      </c>
      <c r="E1899" s="25">
        <v>2101</v>
      </c>
      <c r="F1899" s="23">
        <v>10721300</v>
      </c>
      <c r="G1899" s="26" t="s">
        <v>151</v>
      </c>
      <c r="H1899" s="67">
        <v>1296770</v>
      </c>
      <c r="I1899" s="224">
        <v>897500</v>
      </c>
      <c r="J1899" s="67"/>
      <c r="K1899" s="67">
        <f t="shared" si="72"/>
        <v>1296770</v>
      </c>
      <c r="L1899" s="199"/>
    </row>
    <row r="1900" spans="1:12" hidden="1" x14ac:dyDescent="0.35">
      <c r="A1900" s="23">
        <v>22020301</v>
      </c>
      <c r="B1900" s="437" t="s">
        <v>2890</v>
      </c>
      <c r="C1900" s="23">
        <v>70131</v>
      </c>
      <c r="D1900" s="24">
        <v>0</v>
      </c>
      <c r="E1900" s="25">
        <v>2101</v>
      </c>
      <c r="F1900" s="23">
        <v>10721300</v>
      </c>
      <c r="G1900" s="26" t="s">
        <v>151</v>
      </c>
      <c r="H1900" s="67">
        <v>3339000</v>
      </c>
      <c r="I1900" s="224">
        <v>679900</v>
      </c>
      <c r="J1900" s="67"/>
      <c r="K1900" s="67">
        <f t="shared" si="72"/>
        <v>3339000</v>
      </c>
      <c r="L1900" s="199"/>
    </row>
    <row r="1901" spans="1:12" hidden="1" x14ac:dyDescent="0.35">
      <c r="A1901" s="23">
        <v>22020301</v>
      </c>
      <c r="B1901" s="437" t="s">
        <v>2890</v>
      </c>
      <c r="C1901" s="23">
        <v>70133</v>
      </c>
      <c r="D1901" s="24">
        <v>0</v>
      </c>
      <c r="E1901" s="25">
        <v>2101</v>
      </c>
      <c r="F1901" s="23">
        <v>10721300</v>
      </c>
      <c r="G1901" s="26" t="s">
        <v>151</v>
      </c>
      <c r="H1901" s="27">
        <v>1465800</v>
      </c>
      <c r="I1901" s="215">
        <v>402000</v>
      </c>
      <c r="J1901" s="27"/>
      <c r="K1901" s="27">
        <f t="shared" si="72"/>
        <v>1465800</v>
      </c>
      <c r="L1901" s="199"/>
    </row>
    <row r="1902" spans="1:12" hidden="1" x14ac:dyDescent="0.35">
      <c r="A1902" s="23">
        <v>22020301</v>
      </c>
      <c r="B1902" s="437" t="s">
        <v>2890</v>
      </c>
      <c r="C1902" s="23">
        <v>70133</v>
      </c>
      <c r="D1902" s="24">
        <v>0</v>
      </c>
      <c r="E1902" s="25">
        <v>2101</v>
      </c>
      <c r="F1902" s="23">
        <v>10721300</v>
      </c>
      <c r="G1902" s="26" t="s">
        <v>151</v>
      </c>
      <c r="H1902" s="27">
        <v>116550</v>
      </c>
      <c r="I1902" s="215">
        <v>226680</v>
      </c>
      <c r="J1902" s="27">
        <v>383360</v>
      </c>
      <c r="K1902" s="39">
        <f t="shared" si="72"/>
        <v>499910</v>
      </c>
      <c r="L1902" s="199"/>
    </row>
    <row r="1903" spans="1:12" hidden="1" x14ac:dyDescent="0.35">
      <c r="A1903" s="23">
        <v>22020301</v>
      </c>
      <c r="B1903" s="437" t="s">
        <v>2890</v>
      </c>
      <c r="C1903" s="23">
        <v>70131</v>
      </c>
      <c r="D1903" s="24">
        <v>0</v>
      </c>
      <c r="E1903" s="25">
        <v>2101</v>
      </c>
      <c r="F1903" s="23">
        <v>10721300</v>
      </c>
      <c r="G1903" s="26" t="s">
        <v>151</v>
      </c>
      <c r="H1903" s="67">
        <v>126000</v>
      </c>
      <c r="I1903" s="224">
        <v>100000</v>
      </c>
      <c r="J1903" s="67"/>
      <c r="K1903" s="67">
        <f t="shared" si="72"/>
        <v>126000</v>
      </c>
      <c r="L1903" s="199"/>
    </row>
    <row r="1904" spans="1:12" hidden="1" x14ac:dyDescent="0.35">
      <c r="A1904" s="23">
        <v>22020301</v>
      </c>
      <c r="B1904" s="437" t="s">
        <v>2890</v>
      </c>
      <c r="C1904" s="23">
        <v>71033</v>
      </c>
      <c r="D1904" s="24">
        <v>0</v>
      </c>
      <c r="E1904" s="25">
        <v>1100</v>
      </c>
      <c r="F1904" s="23">
        <v>10721300</v>
      </c>
      <c r="G1904" s="26" t="s">
        <v>151</v>
      </c>
      <c r="H1904" s="27">
        <v>2289000</v>
      </c>
      <c r="I1904" s="282">
        <v>263500</v>
      </c>
      <c r="J1904" s="27"/>
      <c r="K1904" s="27">
        <f t="shared" si="72"/>
        <v>2289000</v>
      </c>
      <c r="L1904" s="199"/>
    </row>
    <row r="1905" spans="1:12" hidden="1" x14ac:dyDescent="0.35">
      <c r="A1905" s="23">
        <v>22020301</v>
      </c>
      <c r="B1905" s="437" t="s">
        <v>2890</v>
      </c>
      <c r="C1905" s="23">
        <v>70131</v>
      </c>
      <c r="D1905" s="24">
        <v>0</v>
      </c>
      <c r="E1905" s="25">
        <v>2101</v>
      </c>
      <c r="F1905" s="23">
        <v>10721300</v>
      </c>
      <c r="G1905" s="26" t="s">
        <v>151</v>
      </c>
      <c r="H1905" s="27">
        <v>3649800</v>
      </c>
      <c r="I1905" s="215">
        <v>0</v>
      </c>
      <c r="J1905" s="27"/>
      <c r="K1905" s="27">
        <f t="shared" si="72"/>
        <v>3649800</v>
      </c>
      <c r="L1905" s="200"/>
    </row>
    <row r="1906" spans="1:12" hidden="1" x14ac:dyDescent="0.35">
      <c r="A1906" s="23">
        <v>22020301</v>
      </c>
      <c r="B1906" s="437" t="s">
        <v>2890</v>
      </c>
      <c r="C1906" s="23">
        <v>70131</v>
      </c>
      <c r="D1906" s="24">
        <v>0</v>
      </c>
      <c r="E1906" s="25">
        <v>2101</v>
      </c>
      <c r="F1906" s="23">
        <v>10721300</v>
      </c>
      <c r="G1906" s="28" t="s">
        <v>195</v>
      </c>
      <c r="H1906" s="40">
        <v>2238390</v>
      </c>
      <c r="I1906" s="243">
        <v>1879000</v>
      </c>
      <c r="J1906" s="29">
        <v>633010</v>
      </c>
      <c r="K1906" s="29">
        <f t="shared" si="72"/>
        <v>2871400</v>
      </c>
      <c r="L1906" s="201"/>
    </row>
    <row r="1907" spans="1:12" hidden="1" x14ac:dyDescent="0.35">
      <c r="A1907" s="34">
        <v>22020210</v>
      </c>
      <c r="B1907" s="437" t="s">
        <v>2890</v>
      </c>
      <c r="C1907" s="34">
        <v>71033</v>
      </c>
      <c r="D1907" s="35">
        <v>0</v>
      </c>
      <c r="E1907" s="36">
        <v>1100</v>
      </c>
      <c r="F1907" s="34">
        <v>10721300</v>
      </c>
      <c r="G1907" s="37" t="s">
        <v>268</v>
      </c>
      <c r="H1907" s="38">
        <v>1638000</v>
      </c>
      <c r="I1907" s="309"/>
      <c r="J1907" s="38"/>
      <c r="K1907" s="38">
        <f t="shared" si="72"/>
        <v>1638000</v>
      </c>
      <c r="L1907" s="198"/>
    </row>
    <row r="1908" spans="1:12" hidden="1" x14ac:dyDescent="0.35">
      <c r="A1908" s="23">
        <v>22020208</v>
      </c>
      <c r="B1908" s="437" t="s">
        <v>2890</v>
      </c>
      <c r="C1908" s="23">
        <v>70131</v>
      </c>
      <c r="D1908" s="24">
        <v>0</v>
      </c>
      <c r="E1908" s="25">
        <v>2101</v>
      </c>
      <c r="F1908" s="23">
        <v>10721300</v>
      </c>
      <c r="G1908" s="26" t="s">
        <v>241</v>
      </c>
      <c r="H1908" s="41">
        <v>6319404</v>
      </c>
      <c r="I1908" s="220"/>
      <c r="J1908" s="41"/>
      <c r="K1908" s="27">
        <f t="shared" si="72"/>
        <v>6319404</v>
      </c>
      <c r="L1908" s="201"/>
    </row>
    <row r="1909" spans="1:12" hidden="1" x14ac:dyDescent="0.35">
      <c r="A1909" s="23">
        <v>22020207</v>
      </c>
      <c r="B1909" s="437" t="s">
        <v>2890</v>
      </c>
      <c r="C1909" s="23">
        <v>70131</v>
      </c>
      <c r="D1909" s="24">
        <v>0</v>
      </c>
      <c r="E1909" s="25">
        <v>2101</v>
      </c>
      <c r="F1909" s="23">
        <v>10721300</v>
      </c>
      <c r="G1909" s="26" t="s">
        <v>186</v>
      </c>
      <c r="H1909" s="27">
        <v>560000</v>
      </c>
      <c r="I1909" s="215"/>
      <c r="J1909" s="41"/>
      <c r="K1909" s="27">
        <f t="shared" si="72"/>
        <v>560000</v>
      </c>
      <c r="L1909" s="200"/>
    </row>
    <row r="1910" spans="1:12" hidden="1" x14ac:dyDescent="0.35">
      <c r="A1910" s="23">
        <v>22020206</v>
      </c>
      <c r="B1910" s="437" t="s">
        <v>2890</v>
      </c>
      <c r="C1910" s="23">
        <v>70133</v>
      </c>
      <c r="D1910" s="24">
        <v>0</v>
      </c>
      <c r="E1910" s="25">
        <v>2101</v>
      </c>
      <c r="F1910" s="23">
        <v>10721300</v>
      </c>
      <c r="G1910" s="26" t="s">
        <v>150</v>
      </c>
      <c r="H1910" s="67">
        <v>1200000</v>
      </c>
      <c r="I1910" s="224">
        <v>200000</v>
      </c>
      <c r="J1910" s="68"/>
      <c r="K1910" s="428">
        <f t="shared" si="72"/>
        <v>1200000</v>
      </c>
      <c r="L1910" s="199"/>
    </row>
    <row r="1911" spans="1:12" hidden="1" x14ac:dyDescent="0.35">
      <c r="A1911" s="23">
        <v>22020206</v>
      </c>
      <c r="B1911" s="437" t="s">
        <v>2890</v>
      </c>
      <c r="C1911" s="23">
        <v>70131</v>
      </c>
      <c r="D1911" s="24">
        <v>0</v>
      </c>
      <c r="E1911" s="25">
        <v>2101</v>
      </c>
      <c r="F1911" s="23">
        <v>10721300</v>
      </c>
      <c r="G1911" s="26" t="s">
        <v>150</v>
      </c>
      <c r="H1911" s="27">
        <v>400000</v>
      </c>
      <c r="I1911" s="215"/>
      <c r="J1911" s="27"/>
      <c r="K1911" s="27">
        <f t="shared" si="72"/>
        <v>400000</v>
      </c>
      <c r="L1911" s="200"/>
    </row>
    <row r="1912" spans="1:12" hidden="1" x14ac:dyDescent="0.35">
      <c r="A1912" s="23">
        <v>22020206</v>
      </c>
      <c r="B1912" s="437" t="s">
        <v>2890</v>
      </c>
      <c r="C1912" s="23">
        <v>70133</v>
      </c>
      <c r="D1912" s="24">
        <v>0</v>
      </c>
      <c r="E1912" s="25">
        <v>2101</v>
      </c>
      <c r="F1912" s="23">
        <v>10721300</v>
      </c>
      <c r="G1912" s="26" t="s">
        <v>150</v>
      </c>
      <c r="H1912" s="27">
        <v>2310000</v>
      </c>
      <c r="I1912" s="215"/>
      <c r="J1912" s="27"/>
      <c r="K1912" s="39">
        <f t="shared" si="72"/>
        <v>2310000</v>
      </c>
      <c r="L1912" s="199"/>
    </row>
    <row r="1913" spans="1:12" hidden="1" x14ac:dyDescent="0.35">
      <c r="A1913" s="23">
        <v>22020206</v>
      </c>
      <c r="B1913" s="437" t="s">
        <v>2890</v>
      </c>
      <c r="C1913" s="23">
        <v>70131</v>
      </c>
      <c r="D1913" s="24">
        <v>0</v>
      </c>
      <c r="E1913" s="25">
        <v>2101</v>
      </c>
      <c r="F1913" s="23">
        <v>10721300</v>
      </c>
      <c r="G1913" s="26" t="s">
        <v>150</v>
      </c>
      <c r="H1913" s="27">
        <v>23100</v>
      </c>
      <c r="I1913" s="215"/>
      <c r="J1913" s="27"/>
      <c r="K1913" s="27">
        <f t="shared" si="72"/>
        <v>23100</v>
      </c>
      <c r="L1913" s="199"/>
    </row>
    <row r="1914" spans="1:12" hidden="1" x14ac:dyDescent="0.35">
      <c r="A1914" s="23">
        <v>22020206</v>
      </c>
      <c r="B1914" s="437" t="s">
        <v>2890</v>
      </c>
      <c r="C1914" s="23">
        <v>70131</v>
      </c>
      <c r="D1914" s="24">
        <v>0</v>
      </c>
      <c r="E1914" s="25">
        <v>2101</v>
      </c>
      <c r="F1914" s="23">
        <v>10721300</v>
      </c>
      <c r="G1914" s="26" t="s">
        <v>150</v>
      </c>
      <c r="H1914" s="27">
        <v>31920</v>
      </c>
      <c r="I1914" s="215">
        <v>0</v>
      </c>
      <c r="J1914" s="27"/>
      <c r="K1914" s="27">
        <f t="shared" si="72"/>
        <v>31920</v>
      </c>
      <c r="L1914" s="199"/>
    </row>
    <row r="1915" spans="1:12" hidden="1" x14ac:dyDescent="0.35">
      <c r="A1915" s="23">
        <v>22020206</v>
      </c>
      <c r="B1915" s="437" t="s">
        <v>2890</v>
      </c>
      <c r="C1915" s="23">
        <v>70133</v>
      </c>
      <c r="D1915" s="24">
        <v>0</v>
      </c>
      <c r="E1915" s="25">
        <v>2101</v>
      </c>
      <c r="F1915" s="23">
        <v>10721300</v>
      </c>
      <c r="G1915" s="26" t="s">
        <v>150</v>
      </c>
      <c r="H1915" s="67">
        <v>37170</v>
      </c>
      <c r="I1915" s="224"/>
      <c r="J1915" s="67"/>
      <c r="K1915" s="67">
        <f t="shared" si="72"/>
        <v>37170</v>
      </c>
      <c r="L1915" s="199"/>
    </row>
    <row r="1916" spans="1:12" hidden="1" x14ac:dyDescent="0.35">
      <c r="A1916" s="23">
        <v>22020206</v>
      </c>
      <c r="B1916" s="437" t="s">
        <v>2890</v>
      </c>
      <c r="C1916" s="23">
        <v>70133</v>
      </c>
      <c r="D1916" s="24">
        <v>0</v>
      </c>
      <c r="E1916" s="25">
        <v>2101</v>
      </c>
      <c r="F1916" s="23">
        <v>10721300</v>
      </c>
      <c r="G1916" s="26" t="s">
        <v>150</v>
      </c>
      <c r="H1916" s="27">
        <v>150150</v>
      </c>
      <c r="I1916" s="215">
        <v>80000</v>
      </c>
      <c r="J1916" s="27">
        <v>50000</v>
      </c>
      <c r="K1916" s="27">
        <f t="shared" si="72"/>
        <v>200150</v>
      </c>
      <c r="L1916" s="199"/>
    </row>
    <row r="1917" spans="1:12" hidden="1" x14ac:dyDescent="0.35">
      <c r="A1917" s="23">
        <v>22020206</v>
      </c>
      <c r="B1917" s="437" t="s">
        <v>2890</v>
      </c>
      <c r="C1917" s="23">
        <v>70133</v>
      </c>
      <c r="D1917" s="24">
        <v>0</v>
      </c>
      <c r="E1917" s="25">
        <v>2101</v>
      </c>
      <c r="F1917" s="23">
        <v>10721300</v>
      </c>
      <c r="G1917" s="26" t="s">
        <v>234</v>
      </c>
      <c r="H1917" s="27"/>
      <c r="I1917" s="215">
        <v>3345975</v>
      </c>
      <c r="J1917" s="41"/>
      <c r="K1917" s="39">
        <f t="shared" si="72"/>
        <v>0</v>
      </c>
      <c r="L1917" s="199"/>
    </row>
    <row r="1918" spans="1:12" hidden="1" x14ac:dyDescent="0.35">
      <c r="A1918" s="23">
        <v>22020206</v>
      </c>
      <c r="B1918" s="437" t="s">
        <v>2890</v>
      </c>
      <c r="C1918" s="23">
        <v>71033</v>
      </c>
      <c r="D1918" s="24">
        <v>0</v>
      </c>
      <c r="E1918" s="25">
        <v>1100</v>
      </c>
      <c r="F1918" s="23">
        <v>10721300</v>
      </c>
      <c r="G1918" s="26" t="s">
        <v>150</v>
      </c>
      <c r="H1918" s="27">
        <v>147000</v>
      </c>
      <c r="I1918" s="282"/>
      <c r="J1918" s="27"/>
      <c r="K1918" s="27">
        <f t="shared" ref="K1918:K1943" si="73">SUM(H1918,J1918)</f>
        <v>147000</v>
      </c>
      <c r="L1918" s="199"/>
    </row>
    <row r="1919" spans="1:12" hidden="1" x14ac:dyDescent="0.35">
      <c r="A1919" s="23">
        <v>22020206</v>
      </c>
      <c r="B1919" s="437" t="s">
        <v>2890</v>
      </c>
      <c r="C1919" s="23">
        <v>70131</v>
      </c>
      <c r="D1919" s="24">
        <v>0</v>
      </c>
      <c r="E1919" s="25">
        <v>2101</v>
      </c>
      <c r="F1919" s="23">
        <v>10721300</v>
      </c>
      <c r="G1919" s="26" t="s">
        <v>234</v>
      </c>
      <c r="H1919" s="27">
        <v>66495</v>
      </c>
      <c r="I1919" s="215"/>
      <c r="J1919" s="41"/>
      <c r="K1919" s="27">
        <f t="shared" si="73"/>
        <v>66495</v>
      </c>
      <c r="L1919" s="201"/>
    </row>
    <row r="1920" spans="1:12" hidden="1" x14ac:dyDescent="0.35">
      <c r="A1920" s="23">
        <v>22020205</v>
      </c>
      <c r="B1920" s="437" t="s">
        <v>2890</v>
      </c>
      <c r="C1920" s="23">
        <v>70131</v>
      </c>
      <c r="D1920" s="24">
        <v>0</v>
      </c>
      <c r="E1920" s="25">
        <v>2101</v>
      </c>
      <c r="F1920" s="23">
        <v>10721300</v>
      </c>
      <c r="G1920" s="26" t="s">
        <v>185</v>
      </c>
      <c r="H1920" s="27">
        <v>400000</v>
      </c>
      <c r="I1920" s="215"/>
      <c r="J1920" s="41"/>
      <c r="K1920" s="27">
        <f t="shared" si="73"/>
        <v>400000</v>
      </c>
      <c r="L1920" s="200"/>
    </row>
    <row r="1921" spans="1:12" hidden="1" x14ac:dyDescent="0.35">
      <c r="A1921" s="23">
        <v>22020205</v>
      </c>
      <c r="B1921" s="437" t="s">
        <v>2890</v>
      </c>
      <c r="C1921" s="23">
        <v>70133</v>
      </c>
      <c r="D1921" s="24">
        <v>0</v>
      </c>
      <c r="E1921" s="25">
        <v>2101</v>
      </c>
      <c r="F1921" s="23">
        <v>10721300</v>
      </c>
      <c r="G1921" s="26" t="s">
        <v>185</v>
      </c>
      <c r="H1921" s="27">
        <v>52500</v>
      </c>
      <c r="I1921" s="215"/>
      <c r="J1921" s="27"/>
      <c r="K1921" s="27">
        <f t="shared" si="73"/>
        <v>52500</v>
      </c>
      <c r="L1921" s="199"/>
    </row>
    <row r="1922" spans="1:12" hidden="1" x14ac:dyDescent="0.35">
      <c r="A1922" s="23">
        <v>22020205</v>
      </c>
      <c r="B1922" s="437" t="s">
        <v>2890</v>
      </c>
      <c r="C1922" s="23">
        <v>70133</v>
      </c>
      <c r="D1922" s="24">
        <v>0</v>
      </c>
      <c r="E1922" s="25">
        <v>2101</v>
      </c>
      <c r="F1922" s="23">
        <v>10721300</v>
      </c>
      <c r="G1922" s="26" t="s">
        <v>185</v>
      </c>
      <c r="H1922" s="27">
        <v>0</v>
      </c>
      <c r="I1922" s="215"/>
      <c r="J1922" s="39">
        <v>50000</v>
      </c>
      <c r="K1922" s="39">
        <f t="shared" si="73"/>
        <v>50000</v>
      </c>
      <c r="L1922" s="199"/>
    </row>
    <row r="1923" spans="1:12" hidden="1" x14ac:dyDescent="0.35">
      <c r="A1923" s="23">
        <v>22020205</v>
      </c>
      <c r="B1923" s="437" t="s">
        <v>2890</v>
      </c>
      <c r="C1923" s="23">
        <v>70131</v>
      </c>
      <c r="D1923" s="24">
        <v>0</v>
      </c>
      <c r="E1923" s="25">
        <v>2101</v>
      </c>
      <c r="F1923" s="23">
        <v>10721300</v>
      </c>
      <c r="G1923" s="26" t="s">
        <v>185</v>
      </c>
      <c r="H1923" s="27">
        <v>107100</v>
      </c>
      <c r="I1923" s="215">
        <v>35500</v>
      </c>
      <c r="J1923" s="27">
        <v>114500</v>
      </c>
      <c r="K1923" s="27">
        <f t="shared" si="73"/>
        <v>221600</v>
      </c>
      <c r="L1923" s="199"/>
    </row>
    <row r="1924" spans="1:12" hidden="1" x14ac:dyDescent="0.35">
      <c r="A1924" s="23">
        <v>22020205</v>
      </c>
      <c r="B1924" s="437" t="s">
        <v>2890</v>
      </c>
      <c r="C1924" s="23">
        <v>70131</v>
      </c>
      <c r="D1924" s="24">
        <v>0</v>
      </c>
      <c r="E1924" s="25">
        <v>2101</v>
      </c>
      <c r="F1924" s="23">
        <v>10721300</v>
      </c>
      <c r="G1924" s="26" t="s">
        <v>185</v>
      </c>
      <c r="H1924" s="27">
        <v>17640</v>
      </c>
      <c r="I1924" s="215">
        <v>10000</v>
      </c>
      <c r="J1924" s="27">
        <v>12360</v>
      </c>
      <c r="K1924" s="27">
        <f t="shared" si="73"/>
        <v>30000</v>
      </c>
      <c r="L1924" s="199"/>
    </row>
    <row r="1925" spans="1:12" hidden="1" x14ac:dyDescent="0.35">
      <c r="A1925" s="23">
        <v>22020205</v>
      </c>
      <c r="B1925" s="437" t="s">
        <v>2890</v>
      </c>
      <c r="C1925" s="23">
        <v>70131</v>
      </c>
      <c r="D1925" s="24">
        <v>0</v>
      </c>
      <c r="E1925" s="23">
        <v>2101</v>
      </c>
      <c r="F1925" s="23">
        <v>10721300</v>
      </c>
      <c r="G1925" s="26" t="s">
        <v>185</v>
      </c>
      <c r="H1925" s="27">
        <v>105000</v>
      </c>
      <c r="I1925" s="215"/>
      <c r="J1925" s="27"/>
      <c r="K1925" s="27">
        <f t="shared" si="73"/>
        <v>105000</v>
      </c>
      <c r="L1925" s="199"/>
    </row>
    <row r="1926" spans="1:12" hidden="1" x14ac:dyDescent="0.35">
      <c r="A1926" s="23">
        <v>22020205</v>
      </c>
      <c r="B1926" s="437" t="s">
        <v>2890</v>
      </c>
      <c r="C1926" s="23">
        <v>70133</v>
      </c>
      <c r="D1926" s="24">
        <v>0</v>
      </c>
      <c r="E1926" s="25">
        <v>2101</v>
      </c>
      <c r="F1926" s="23">
        <v>10721300</v>
      </c>
      <c r="G1926" s="26" t="s">
        <v>185</v>
      </c>
      <c r="H1926" s="67">
        <v>109200</v>
      </c>
      <c r="I1926" s="224">
        <v>56500</v>
      </c>
      <c r="J1926" s="67"/>
      <c r="K1926" s="67">
        <f t="shared" si="73"/>
        <v>109200</v>
      </c>
      <c r="L1926" s="199"/>
    </row>
    <row r="1927" spans="1:12" hidden="1" x14ac:dyDescent="0.35">
      <c r="A1927" s="23">
        <v>22020205</v>
      </c>
      <c r="B1927" s="437" t="s">
        <v>2890</v>
      </c>
      <c r="C1927" s="23">
        <v>70133</v>
      </c>
      <c r="D1927" s="24">
        <v>0</v>
      </c>
      <c r="E1927" s="25">
        <v>2101</v>
      </c>
      <c r="F1927" s="23">
        <v>10721300</v>
      </c>
      <c r="G1927" s="26" t="s">
        <v>185</v>
      </c>
      <c r="H1927" s="27">
        <v>105000</v>
      </c>
      <c r="I1927" s="215">
        <v>30000</v>
      </c>
      <c r="J1927" s="27"/>
      <c r="K1927" s="27">
        <f t="shared" si="73"/>
        <v>105000</v>
      </c>
      <c r="L1927" s="199"/>
    </row>
    <row r="1928" spans="1:12" hidden="1" x14ac:dyDescent="0.35">
      <c r="A1928" s="34">
        <v>22020205</v>
      </c>
      <c r="B1928" s="437" t="s">
        <v>2890</v>
      </c>
      <c r="C1928" s="34">
        <v>70133</v>
      </c>
      <c r="D1928" s="35">
        <v>0</v>
      </c>
      <c r="E1928" s="36">
        <v>2101</v>
      </c>
      <c r="F1928" s="34">
        <v>10721300</v>
      </c>
      <c r="G1928" s="37" t="s">
        <v>185</v>
      </c>
      <c r="H1928" s="38">
        <v>0</v>
      </c>
      <c r="I1928" s="218">
        <v>543779.19999999995</v>
      </c>
      <c r="J1928" s="44">
        <v>100000</v>
      </c>
      <c r="K1928" s="53">
        <f t="shared" si="73"/>
        <v>100000</v>
      </c>
      <c r="L1928" s="198"/>
    </row>
    <row r="1929" spans="1:12" hidden="1" x14ac:dyDescent="0.35">
      <c r="A1929" s="23">
        <v>22020205</v>
      </c>
      <c r="B1929" s="437" t="s">
        <v>2890</v>
      </c>
      <c r="C1929" s="23">
        <v>71033</v>
      </c>
      <c r="D1929" s="24">
        <v>0</v>
      </c>
      <c r="E1929" s="25">
        <v>1100</v>
      </c>
      <c r="F1929" s="23">
        <v>10721300</v>
      </c>
      <c r="G1929" s="26" t="s">
        <v>185</v>
      </c>
      <c r="H1929" s="27">
        <v>541023</v>
      </c>
      <c r="I1929" s="282"/>
      <c r="J1929" s="27"/>
      <c r="K1929" s="27">
        <f t="shared" si="73"/>
        <v>541023</v>
      </c>
      <c r="L1929" s="199"/>
    </row>
    <row r="1930" spans="1:12" hidden="1" x14ac:dyDescent="0.35">
      <c r="A1930" s="23">
        <v>22020205</v>
      </c>
      <c r="B1930" s="437" t="s">
        <v>2890</v>
      </c>
      <c r="C1930" s="23">
        <v>70131</v>
      </c>
      <c r="D1930" s="24">
        <v>0</v>
      </c>
      <c r="E1930" s="25">
        <v>2101</v>
      </c>
      <c r="F1930" s="23">
        <v>10721300</v>
      </c>
      <c r="G1930" s="26" t="s">
        <v>185</v>
      </c>
      <c r="H1930" s="27">
        <v>73500</v>
      </c>
      <c r="I1930" s="215">
        <v>10450</v>
      </c>
      <c r="J1930" s="27"/>
      <c r="K1930" s="27">
        <f t="shared" si="73"/>
        <v>73500</v>
      </c>
      <c r="L1930" s="200"/>
    </row>
    <row r="1931" spans="1:12" hidden="1" x14ac:dyDescent="0.35">
      <c r="A1931" s="23">
        <v>22020205</v>
      </c>
      <c r="B1931" s="437" t="s">
        <v>2890</v>
      </c>
      <c r="C1931" s="23">
        <v>70131</v>
      </c>
      <c r="D1931" s="24">
        <v>0</v>
      </c>
      <c r="E1931" s="25">
        <v>2101</v>
      </c>
      <c r="F1931" s="23">
        <v>10721300</v>
      </c>
      <c r="G1931" s="26" t="s">
        <v>185</v>
      </c>
      <c r="H1931" s="27">
        <v>90922</v>
      </c>
      <c r="I1931" s="215"/>
      <c r="J1931" s="41"/>
      <c r="K1931" s="27">
        <f t="shared" si="73"/>
        <v>90922</v>
      </c>
      <c r="L1931" s="201"/>
    </row>
    <row r="1932" spans="1:12" hidden="1" x14ac:dyDescent="0.35">
      <c r="A1932" s="23">
        <v>22020204</v>
      </c>
      <c r="B1932" s="437" t="s">
        <v>2890</v>
      </c>
      <c r="C1932" s="23">
        <v>70133</v>
      </c>
      <c r="D1932" s="24">
        <v>0</v>
      </c>
      <c r="E1932" s="25">
        <v>2101</v>
      </c>
      <c r="F1932" s="23">
        <v>10721300</v>
      </c>
      <c r="G1932" s="26" t="s">
        <v>149</v>
      </c>
      <c r="H1932" s="67">
        <v>40000000</v>
      </c>
      <c r="I1932" s="224">
        <v>500000</v>
      </c>
      <c r="J1932" s="67"/>
      <c r="K1932" s="428">
        <f t="shared" si="73"/>
        <v>40000000</v>
      </c>
      <c r="L1932" s="199"/>
    </row>
    <row r="1933" spans="1:12" hidden="1" x14ac:dyDescent="0.35">
      <c r="A1933" s="23">
        <v>22020204</v>
      </c>
      <c r="B1933" s="437" t="s">
        <v>2890</v>
      </c>
      <c r="C1933" s="23">
        <v>70131</v>
      </c>
      <c r="D1933" s="24">
        <v>0</v>
      </c>
      <c r="E1933" s="25">
        <v>2101</v>
      </c>
      <c r="F1933" s="23">
        <v>10721300</v>
      </c>
      <c r="G1933" s="26" t="s">
        <v>149</v>
      </c>
      <c r="H1933" s="27">
        <v>1200000</v>
      </c>
      <c r="I1933" s="215">
        <v>111500</v>
      </c>
      <c r="J1933" s="27"/>
      <c r="K1933" s="27">
        <f t="shared" si="73"/>
        <v>1200000</v>
      </c>
      <c r="L1933" s="200"/>
    </row>
    <row r="1934" spans="1:12" hidden="1" x14ac:dyDescent="0.35">
      <c r="A1934" s="23">
        <v>22020204</v>
      </c>
      <c r="B1934" s="437" t="s">
        <v>2890</v>
      </c>
      <c r="C1934" s="23">
        <v>70133</v>
      </c>
      <c r="D1934" s="24">
        <v>0</v>
      </c>
      <c r="E1934" s="25">
        <v>2101</v>
      </c>
      <c r="F1934" s="23">
        <v>10721300</v>
      </c>
      <c r="G1934" s="26" t="s">
        <v>149</v>
      </c>
      <c r="H1934" s="27">
        <v>353850</v>
      </c>
      <c r="I1934" s="215">
        <v>38000</v>
      </c>
      <c r="J1934" s="27"/>
      <c r="K1934" s="27">
        <f t="shared" si="73"/>
        <v>353850</v>
      </c>
      <c r="L1934" s="199"/>
    </row>
    <row r="1935" spans="1:12" hidden="1" x14ac:dyDescent="0.35">
      <c r="A1935" s="23">
        <v>22020204</v>
      </c>
      <c r="B1935" s="437" t="s">
        <v>2890</v>
      </c>
      <c r="C1935" s="23">
        <v>70133</v>
      </c>
      <c r="D1935" s="24">
        <v>0</v>
      </c>
      <c r="E1935" s="25">
        <v>2101</v>
      </c>
      <c r="F1935" s="23">
        <v>10721300</v>
      </c>
      <c r="G1935" s="26" t="s">
        <v>149</v>
      </c>
      <c r="H1935" s="27">
        <v>0</v>
      </c>
      <c r="I1935" s="215"/>
      <c r="J1935" s="39">
        <v>50000</v>
      </c>
      <c r="K1935" s="39">
        <f t="shared" si="73"/>
        <v>50000</v>
      </c>
      <c r="L1935" s="199"/>
    </row>
    <row r="1936" spans="1:12" hidden="1" x14ac:dyDescent="0.35">
      <c r="A1936" s="23">
        <v>22020204</v>
      </c>
      <c r="B1936" s="437" t="s">
        <v>2890</v>
      </c>
      <c r="C1936" s="23">
        <v>70133</v>
      </c>
      <c r="D1936" s="24">
        <v>0</v>
      </c>
      <c r="E1936" s="25">
        <v>2101</v>
      </c>
      <c r="F1936" s="23">
        <v>10721300</v>
      </c>
      <c r="G1936" s="26" t="s">
        <v>149</v>
      </c>
      <c r="H1936" s="27">
        <v>74550</v>
      </c>
      <c r="I1936" s="215">
        <v>0</v>
      </c>
      <c r="J1936" s="27"/>
      <c r="K1936" s="27">
        <f t="shared" si="73"/>
        <v>74550</v>
      </c>
      <c r="L1936" s="199"/>
    </row>
    <row r="1937" spans="1:12" hidden="1" x14ac:dyDescent="0.35">
      <c r="A1937" s="23">
        <v>22020204</v>
      </c>
      <c r="B1937" s="437" t="s">
        <v>2890</v>
      </c>
      <c r="C1937" s="23">
        <v>70131</v>
      </c>
      <c r="D1937" s="24">
        <v>0</v>
      </c>
      <c r="E1937" s="25">
        <v>2101</v>
      </c>
      <c r="F1937" s="23">
        <v>10721300</v>
      </c>
      <c r="G1937" s="26" t="s">
        <v>149</v>
      </c>
      <c r="H1937" s="67">
        <v>23940</v>
      </c>
      <c r="I1937" s="224">
        <v>12300</v>
      </c>
      <c r="J1937" s="67"/>
      <c r="K1937" s="67">
        <f t="shared" si="73"/>
        <v>23940</v>
      </c>
      <c r="L1937" s="199"/>
    </row>
    <row r="1938" spans="1:12" hidden="1" x14ac:dyDescent="0.35">
      <c r="A1938" s="23">
        <v>22020204</v>
      </c>
      <c r="B1938" s="437" t="s">
        <v>2890</v>
      </c>
      <c r="C1938" s="23">
        <v>70131</v>
      </c>
      <c r="D1938" s="24">
        <v>0</v>
      </c>
      <c r="E1938" s="25">
        <v>2101</v>
      </c>
      <c r="F1938" s="23">
        <v>10721300</v>
      </c>
      <c r="G1938" s="26" t="s">
        <v>149</v>
      </c>
      <c r="H1938" s="67">
        <v>33600</v>
      </c>
      <c r="I1938" s="224">
        <v>0</v>
      </c>
      <c r="J1938" s="67"/>
      <c r="K1938" s="67">
        <f t="shared" si="73"/>
        <v>33600</v>
      </c>
      <c r="L1938" s="199"/>
    </row>
    <row r="1939" spans="1:12" hidden="1" x14ac:dyDescent="0.35">
      <c r="A1939" s="23">
        <v>22020204</v>
      </c>
      <c r="B1939" s="437" t="s">
        <v>2890</v>
      </c>
      <c r="C1939" s="23">
        <v>70133</v>
      </c>
      <c r="D1939" s="24">
        <v>0</v>
      </c>
      <c r="E1939" s="25">
        <v>2101</v>
      </c>
      <c r="F1939" s="23">
        <v>10721300</v>
      </c>
      <c r="G1939" s="26" t="s">
        <v>149</v>
      </c>
      <c r="H1939" s="67">
        <v>78055</v>
      </c>
      <c r="I1939" s="224">
        <v>11379</v>
      </c>
      <c r="J1939" s="67"/>
      <c r="K1939" s="67">
        <f t="shared" si="73"/>
        <v>78055</v>
      </c>
      <c r="L1939" s="199"/>
    </row>
    <row r="1940" spans="1:12" hidden="1" x14ac:dyDescent="0.35">
      <c r="A1940" s="23">
        <v>22020204</v>
      </c>
      <c r="B1940" s="437" t="s">
        <v>2890</v>
      </c>
      <c r="C1940" s="23">
        <v>70133</v>
      </c>
      <c r="D1940" s="24">
        <v>0</v>
      </c>
      <c r="E1940" s="25">
        <v>2101</v>
      </c>
      <c r="F1940" s="23">
        <v>10721300</v>
      </c>
      <c r="G1940" s="26" t="s">
        <v>149</v>
      </c>
      <c r="H1940" s="27">
        <v>1138200</v>
      </c>
      <c r="I1940" s="215">
        <v>331800</v>
      </c>
      <c r="J1940" s="27"/>
      <c r="K1940" s="39">
        <f t="shared" si="73"/>
        <v>1138200</v>
      </c>
      <c r="L1940" s="199"/>
    </row>
    <row r="1941" spans="1:12" hidden="1" x14ac:dyDescent="0.35">
      <c r="A1941" s="23">
        <v>22020204</v>
      </c>
      <c r="B1941" s="437" t="s">
        <v>2890</v>
      </c>
      <c r="C1941" s="23">
        <v>70131</v>
      </c>
      <c r="D1941" s="24">
        <v>0</v>
      </c>
      <c r="E1941" s="25">
        <v>2101</v>
      </c>
      <c r="F1941" s="23">
        <v>10721300</v>
      </c>
      <c r="G1941" s="26" t="s">
        <v>149</v>
      </c>
      <c r="H1941" s="27">
        <v>367710</v>
      </c>
      <c r="I1941" s="215">
        <v>173000</v>
      </c>
      <c r="J1941" s="27"/>
      <c r="K1941" s="27">
        <f t="shared" si="73"/>
        <v>367710</v>
      </c>
      <c r="L1941" s="201"/>
    </row>
    <row r="1942" spans="1:12" hidden="1" x14ac:dyDescent="0.35">
      <c r="A1942" s="23">
        <v>22020203</v>
      </c>
      <c r="B1942" s="437" t="s">
        <v>2890</v>
      </c>
      <c r="C1942" s="23">
        <v>70133</v>
      </c>
      <c r="D1942" s="24">
        <v>0</v>
      </c>
      <c r="E1942" s="25">
        <v>2101</v>
      </c>
      <c r="F1942" s="23">
        <v>10721300</v>
      </c>
      <c r="G1942" s="26" t="s">
        <v>148</v>
      </c>
      <c r="H1942" s="67">
        <v>8000000</v>
      </c>
      <c r="I1942" s="224">
        <v>3234775</v>
      </c>
      <c r="J1942" s="67"/>
      <c r="K1942" s="428">
        <f t="shared" si="73"/>
        <v>8000000</v>
      </c>
      <c r="L1942" s="199"/>
    </row>
    <row r="1943" spans="1:12" hidden="1" x14ac:dyDescent="0.35">
      <c r="A1943" s="23">
        <v>22020203</v>
      </c>
      <c r="B1943" s="437" t="s">
        <v>2890</v>
      </c>
      <c r="C1943" s="23">
        <v>70131</v>
      </c>
      <c r="D1943" s="24">
        <v>0</v>
      </c>
      <c r="E1943" s="25">
        <v>2101</v>
      </c>
      <c r="F1943" s="23">
        <v>10721300</v>
      </c>
      <c r="G1943" s="26" t="s">
        <v>148</v>
      </c>
      <c r="H1943" s="27">
        <v>800000</v>
      </c>
      <c r="I1943" s="215">
        <v>100000</v>
      </c>
      <c r="J1943" s="27"/>
      <c r="K1943" s="27">
        <f t="shared" si="73"/>
        <v>800000</v>
      </c>
      <c r="L1943" s="200"/>
    </row>
    <row r="1944" spans="1:12" hidden="1" x14ac:dyDescent="0.35">
      <c r="A1944" s="411">
        <v>22020203</v>
      </c>
      <c r="B1944" s="437" t="s">
        <v>2890</v>
      </c>
      <c r="C1944" s="411">
        <v>70133</v>
      </c>
      <c r="D1944" s="411" t="s">
        <v>192</v>
      </c>
      <c r="E1944" s="413" t="s">
        <v>193</v>
      </c>
      <c r="F1944" s="411" t="s">
        <v>194</v>
      </c>
      <c r="G1944" s="416" t="s">
        <v>148</v>
      </c>
      <c r="H1944" s="418"/>
      <c r="I1944" s="421"/>
      <c r="J1944" s="424">
        <v>150000</v>
      </c>
      <c r="K1944" s="418">
        <f>H1944+J1944</f>
        <v>150000</v>
      </c>
      <c r="L1944" s="434"/>
    </row>
    <row r="1945" spans="1:12" hidden="1" x14ac:dyDescent="0.35">
      <c r="A1945" s="23">
        <v>22020203</v>
      </c>
      <c r="B1945" s="437" t="s">
        <v>2890</v>
      </c>
      <c r="C1945" s="23">
        <v>70133</v>
      </c>
      <c r="D1945" s="24">
        <v>0</v>
      </c>
      <c r="E1945" s="25">
        <v>2101</v>
      </c>
      <c r="F1945" s="23">
        <v>10721300</v>
      </c>
      <c r="G1945" s="28" t="s">
        <v>148</v>
      </c>
      <c r="H1945" s="29">
        <v>483000</v>
      </c>
      <c r="I1945" s="217">
        <v>25000</v>
      </c>
      <c r="J1945" s="29"/>
      <c r="K1945" s="29">
        <f t="shared" ref="K1945:K1957" si="74">SUM(H1945,J1945)</f>
        <v>483000</v>
      </c>
      <c r="L1945" s="199"/>
    </row>
    <row r="1946" spans="1:12" hidden="1" x14ac:dyDescent="0.35">
      <c r="A1946" s="34">
        <v>22020203</v>
      </c>
      <c r="B1946" s="437" t="s">
        <v>2890</v>
      </c>
      <c r="C1946" s="34">
        <v>70133</v>
      </c>
      <c r="D1946" s="35">
        <v>0</v>
      </c>
      <c r="E1946" s="36">
        <v>2101</v>
      </c>
      <c r="F1946" s="34">
        <v>10721300</v>
      </c>
      <c r="G1946" s="37" t="s">
        <v>148</v>
      </c>
      <c r="H1946" s="38">
        <v>2058000</v>
      </c>
      <c r="I1946" s="218">
        <v>550000</v>
      </c>
      <c r="J1946" s="38">
        <v>-161800</v>
      </c>
      <c r="K1946" s="38">
        <f t="shared" si="74"/>
        <v>1896200</v>
      </c>
      <c r="L1946" s="198"/>
    </row>
    <row r="1947" spans="1:12" hidden="1" x14ac:dyDescent="0.35">
      <c r="A1947" s="23">
        <v>22020203</v>
      </c>
      <c r="B1947" s="437" t="s">
        <v>2890</v>
      </c>
      <c r="C1947" s="23">
        <v>70131</v>
      </c>
      <c r="D1947" s="24">
        <v>0</v>
      </c>
      <c r="E1947" s="25">
        <v>2101</v>
      </c>
      <c r="F1947" s="23">
        <v>10721300</v>
      </c>
      <c r="G1947" s="26" t="s">
        <v>148</v>
      </c>
      <c r="H1947" s="27">
        <v>340200</v>
      </c>
      <c r="I1947" s="215">
        <v>200100</v>
      </c>
      <c r="J1947" s="27"/>
      <c r="K1947" s="27">
        <f t="shared" si="74"/>
        <v>340200</v>
      </c>
      <c r="L1947" s="199"/>
    </row>
    <row r="1948" spans="1:12" hidden="1" x14ac:dyDescent="0.35">
      <c r="A1948" s="23">
        <v>22020203</v>
      </c>
      <c r="B1948" s="437" t="s">
        <v>2890</v>
      </c>
      <c r="C1948" s="23">
        <v>70131</v>
      </c>
      <c r="D1948" s="24">
        <v>0</v>
      </c>
      <c r="E1948" s="25">
        <v>2101</v>
      </c>
      <c r="F1948" s="23">
        <v>10721300</v>
      </c>
      <c r="G1948" s="26" t="s">
        <v>148</v>
      </c>
      <c r="H1948" s="27">
        <v>160000</v>
      </c>
      <c r="I1948" s="215"/>
      <c r="J1948" s="41"/>
      <c r="K1948" s="27">
        <f t="shared" si="74"/>
        <v>160000</v>
      </c>
      <c r="L1948" s="199"/>
    </row>
    <row r="1949" spans="1:12" hidden="1" x14ac:dyDescent="0.35">
      <c r="A1949" s="23">
        <v>22020203</v>
      </c>
      <c r="B1949" s="437" t="s">
        <v>2890</v>
      </c>
      <c r="C1949" s="23">
        <v>70131</v>
      </c>
      <c r="D1949" s="24">
        <v>0</v>
      </c>
      <c r="E1949" s="25">
        <v>2101</v>
      </c>
      <c r="F1949" s="23">
        <v>10721300</v>
      </c>
      <c r="G1949" s="26" t="s">
        <v>148</v>
      </c>
      <c r="H1949" s="27">
        <v>46200</v>
      </c>
      <c r="I1949" s="215">
        <v>20000</v>
      </c>
      <c r="J1949" s="27">
        <v>53800</v>
      </c>
      <c r="K1949" s="27">
        <f t="shared" si="74"/>
        <v>100000</v>
      </c>
      <c r="L1949" s="199"/>
    </row>
    <row r="1950" spans="1:12" hidden="1" x14ac:dyDescent="0.35">
      <c r="A1950" s="23">
        <v>22020203</v>
      </c>
      <c r="B1950" s="437" t="s">
        <v>2890</v>
      </c>
      <c r="C1950" s="23">
        <v>70131</v>
      </c>
      <c r="D1950" s="24">
        <v>0</v>
      </c>
      <c r="E1950" s="23">
        <v>2101</v>
      </c>
      <c r="F1950" s="23">
        <v>10721300</v>
      </c>
      <c r="G1950" s="26" t="s">
        <v>148</v>
      </c>
      <c r="H1950" s="27">
        <v>523110</v>
      </c>
      <c r="I1950" s="215"/>
      <c r="J1950" s="27"/>
      <c r="K1950" s="27">
        <f t="shared" si="74"/>
        <v>523110</v>
      </c>
      <c r="L1950" s="199"/>
    </row>
    <row r="1951" spans="1:12" hidden="1" x14ac:dyDescent="0.35">
      <c r="A1951" s="23">
        <v>22020203</v>
      </c>
      <c r="B1951" s="437" t="s">
        <v>2890</v>
      </c>
      <c r="C1951" s="23">
        <v>70133</v>
      </c>
      <c r="D1951" s="24">
        <v>0</v>
      </c>
      <c r="E1951" s="25">
        <v>2101</v>
      </c>
      <c r="F1951" s="23">
        <v>10721300</v>
      </c>
      <c r="G1951" s="26" t="s">
        <v>148</v>
      </c>
      <c r="H1951" s="67">
        <v>25200</v>
      </c>
      <c r="I1951" s="224">
        <v>9045757</v>
      </c>
      <c r="J1951" s="67"/>
      <c r="K1951" s="67">
        <f t="shared" si="74"/>
        <v>25200</v>
      </c>
      <c r="L1951" s="199"/>
    </row>
    <row r="1952" spans="1:12" hidden="1" x14ac:dyDescent="0.35">
      <c r="A1952" s="23">
        <v>22020203</v>
      </c>
      <c r="B1952" s="437" t="s">
        <v>2890</v>
      </c>
      <c r="C1952" s="23">
        <v>70133</v>
      </c>
      <c r="D1952" s="24">
        <v>0</v>
      </c>
      <c r="E1952" s="25">
        <v>2101</v>
      </c>
      <c r="F1952" s="23">
        <v>10721300</v>
      </c>
      <c r="G1952" s="26" t="s">
        <v>148</v>
      </c>
      <c r="H1952" s="27">
        <v>105000</v>
      </c>
      <c r="I1952" s="215">
        <v>71500</v>
      </c>
      <c r="J1952" s="27">
        <v>95000</v>
      </c>
      <c r="K1952" s="27">
        <f t="shared" si="74"/>
        <v>200000</v>
      </c>
      <c r="L1952" s="199"/>
    </row>
    <row r="1953" spans="1:12" hidden="1" x14ac:dyDescent="0.35">
      <c r="A1953" s="23">
        <v>22020203</v>
      </c>
      <c r="B1953" s="437" t="s">
        <v>2890</v>
      </c>
      <c r="C1953" s="23">
        <v>70133</v>
      </c>
      <c r="D1953" s="24">
        <v>0</v>
      </c>
      <c r="E1953" s="25">
        <v>2101</v>
      </c>
      <c r="F1953" s="23">
        <v>10721300</v>
      </c>
      <c r="G1953" s="26" t="s">
        <v>148</v>
      </c>
      <c r="H1953" s="27">
        <v>325500</v>
      </c>
      <c r="I1953" s="215">
        <v>165000</v>
      </c>
      <c r="J1953" s="27"/>
      <c r="K1953" s="39">
        <f t="shared" si="74"/>
        <v>325500</v>
      </c>
      <c r="L1953" s="199"/>
    </row>
    <row r="1954" spans="1:12" hidden="1" x14ac:dyDescent="0.35">
      <c r="A1954" s="23">
        <v>22020203</v>
      </c>
      <c r="B1954" s="437" t="s">
        <v>2890</v>
      </c>
      <c r="C1954" s="23">
        <v>71033</v>
      </c>
      <c r="D1954" s="24">
        <v>0</v>
      </c>
      <c r="E1954" s="25">
        <v>1100</v>
      </c>
      <c r="F1954" s="23">
        <v>10721300</v>
      </c>
      <c r="G1954" s="26" t="s">
        <v>148</v>
      </c>
      <c r="H1954" s="27">
        <v>210000</v>
      </c>
      <c r="I1954" s="282"/>
      <c r="J1954" s="27"/>
      <c r="K1954" s="27">
        <f t="shared" si="74"/>
        <v>210000</v>
      </c>
      <c r="L1954" s="199"/>
    </row>
    <row r="1955" spans="1:12" hidden="1" x14ac:dyDescent="0.35">
      <c r="A1955" s="23">
        <v>22020203</v>
      </c>
      <c r="B1955" s="437" t="s">
        <v>2890</v>
      </c>
      <c r="C1955" s="23">
        <v>70131</v>
      </c>
      <c r="D1955" s="24">
        <v>0</v>
      </c>
      <c r="E1955" s="25">
        <v>2101</v>
      </c>
      <c r="F1955" s="23">
        <v>10721300</v>
      </c>
      <c r="G1955" s="26" t="s">
        <v>148</v>
      </c>
      <c r="H1955" s="27">
        <v>15991.5</v>
      </c>
      <c r="I1955" s="215">
        <v>5000</v>
      </c>
      <c r="J1955" s="27">
        <v>100000</v>
      </c>
      <c r="K1955" s="27">
        <f t="shared" si="74"/>
        <v>115991.5</v>
      </c>
      <c r="L1955" s="200"/>
    </row>
    <row r="1956" spans="1:12" hidden="1" x14ac:dyDescent="0.35">
      <c r="A1956" s="23">
        <v>22020203</v>
      </c>
      <c r="B1956" s="437" t="s">
        <v>2890</v>
      </c>
      <c r="C1956" s="23">
        <v>70131</v>
      </c>
      <c r="D1956" s="24">
        <v>0</v>
      </c>
      <c r="E1956" s="25">
        <v>2101</v>
      </c>
      <c r="F1956" s="23">
        <v>10721300</v>
      </c>
      <c r="G1956" s="26" t="s">
        <v>148</v>
      </c>
      <c r="H1956" s="41">
        <v>3013000</v>
      </c>
      <c r="I1956" s="220">
        <v>364000</v>
      </c>
      <c r="J1956" s="41"/>
      <c r="K1956" s="27">
        <f t="shared" si="74"/>
        <v>3013000</v>
      </c>
      <c r="L1956" s="201"/>
    </row>
    <row r="1957" spans="1:12" hidden="1" x14ac:dyDescent="0.35">
      <c r="A1957" s="23">
        <v>22020202</v>
      </c>
      <c r="B1957" s="437" t="s">
        <v>2890</v>
      </c>
      <c r="C1957" s="23">
        <v>70131</v>
      </c>
      <c r="D1957" s="24">
        <v>0</v>
      </c>
      <c r="E1957" s="25">
        <v>2101</v>
      </c>
      <c r="F1957" s="23">
        <v>10721300</v>
      </c>
      <c r="G1957" s="26" t="s">
        <v>184</v>
      </c>
      <c r="H1957" s="27">
        <v>2400000</v>
      </c>
      <c r="I1957" s="215">
        <v>245000</v>
      </c>
      <c r="J1957" s="27"/>
      <c r="K1957" s="27">
        <f t="shared" si="74"/>
        <v>2400000</v>
      </c>
      <c r="L1957" s="200"/>
    </row>
    <row r="1958" spans="1:12" hidden="1" x14ac:dyDescent="0.35">
      <c r="A1958" s="411">
        <v>22020202</v>
      </c>
      <c r="B1958" s="437" t="s">
        <v>2890</v>
      </c>
      <c r="C1958" s="411">
        <v>70133</v>
      </c>
      <c r="D1958" s="411" t="s">
        <v>192</v>
      </c>
      <c r="E1958" s="413" t="s">
        <v>193</v>
      </c>
      <c r="F1958" s="411" t="s">
        <v>194</v>
      </c>
      <c r="G1958" s="416" t="s">
        <v>184</v>
      </c>
      <c r="H1958" s="418"/>
      <c r="I1958" s="421"/>
      <c r="J1958" s="424">
        <v>50000</v>
      </c>
      <c r="K1958" s="418">
        <f>H1958+J1958</f>
        <v>50000</v>
      </c>
      <c r="L1958" s="434"/>
    </row>
    <row r="1959" spans="1:12" hidden="1" x14ac:dyDescent="0.35">
      <c r="A1959" s="23">
        <v>22020202</v>
      </c>
      <c r="B1959" s="437" t="s">
        <v>2890</v>
      </c>
      <c r="C1959" s="23">
        <v>70133</v>
      </c>
      <c r="D1959" s="24">
        <v>0</v>
      </c>
      <c r="E1959" s="25">
        <v>2101</v>
      </c>
      <c r="F1959" s="23">
        <v>10721300</v>
      </c>
      <c r="G1959" s="26" t="s">
        <v>184</v>
      </c>
      <c r="H1959" s="27"/>
      <c r="I1959" s="215"/>
      <c r="J1959" s="39">
        <v>120000</v>
      </c>
      <c r="K1959" s="27">
        <f t="shared" ref="K1959:K1967" si="75">SUM(H1959,J1959)</f>
        <v>120000</v>
      </c>
      <c r="L1959" s="199"/>
    </row>
    <row r="1960" spans="1:12" hidden="1" x14ac:dyDescent="0.35">
      <c r="A1960" s="23">
        <v>22020202</v>
      </c>
      <c r="B1960" s="437" t="s">
        <v>2890</v>
      </c>
      <c r="C1960" s="23">
        <v>70133</v>
      </c>
      <c r="D1960" s="24">
        <v>0</v>
      </c>
      <c r="E1960" s="25">
        <v>2101</v>
      </c>
      <c r="F1960" s="23">
        <v>10721300</v>
      </c>
      <c r="G1960" s="26" t="s">
        <v>184</v>
      </c>
      <c r="H1960" s="27">
        <v>21000</v>
      </c>
      <c r="I1960" s="215"/>
      <c r="J1960" s="27"/>
      <c r="K1960" s="39">
        <f t="shared" si="75"/>
        <v>21000</v>
      </c>
      <c r="L1960" s="199"/>
    </row>
    <row r="1961" spans="1:12" hidden="1" x14ac:dyDescent="0.35">
      <c r="A1961" s="23">
        <v>22020202</v>
      </c>
      <c r="B1961" s="437" t="s">
        <v>2890</v>
      </c>
      <c r="C1961" s="23">
        <v>70133</v>
      </c>
      <c r="D1961" s="24">
        <v>0</v>
      </c>
      <c r="E1961" s="25">
        <v>2101</v>
      </c>
      <c r="F1961" s="23">
        <v>10721300</v>
      </c>
      <c r="G1961" s="26" t="s">
        <v>184</v>
      </c>
      <c r="H1961" s="27">
        <v>294000</v>
      </c>
      <c r="I1961" s="215">
        <v>0</v>
      </c>
      <c r="J1961" s="27"/>
      <c r="K1961" s="27">
        <f t="shared" si="75"/>
        <v>294000</v>
      </c>
      <c r="L1961" s="199"/>
    </row>
    <row r="1962" spans="1:12" hidden="1" x14ac:dyDescent="0.35">
      <c r="A1962" s="23">
        <v>22020202</v>
      </c>
      <c r="B1962" s="437" t="s">
        <v>2890</v>
      </c>
      <c r="C1962" s="23">
        <v>70131</v>
      </c>
      <c r="D1962" s="24">
        <v>0</v>
      </c>
      <c r="E1962" s="25">
        <v>2101</v>
      </c>
      <c r="F1962" s="23">
        <v>10721300</v>
      </c>
      <c r="G1962" s="26" t="s">
        <v>184</v>
      </c>
      <c r="H1962" s="27">
        <v>184800</v>
      </c>
      <c r="I1962" s="215">
        <v>202200</v>
      </c>
      <c r="J1962" s="27">
        <v>65200</v>
      </c>
      <c r="K1962" s="27">
        <f t="shared" si="75"/>
        <v>250000</v>
      </c>
      <c r="L1962" s="199"/>
    </row>
    <row r="1963" spans="1:12" hidden="1" x14ac:dyDescent="0.35">
      <c r="A1963" s="23">
        <v>22020202</v>
      </c>
      <c r="B1963" s="437" t="s">
        <v>2890</v>
      </c>
      <c r="C1963" s="23">
        <v>70131</v>
      </c>
      <c r="D1963" s="24">
        <v>0</v>
      </c>
      <c r="E1963" s="25">
        <v>2101</v>
      </c>
      <c r="F1963" s="23">
        <v>10721300</v>
      </c>
      <c r="G1963" s="26" t="s">
        <v>184</v>
      </c>
      <c r="H1963" s="67">
        <v>5250</v>
      </c>
      <c r="I1963" s="224"/>
      <c r="J1963" s="67"/>
      <c r="K1963" s="67">
        <f t="shared" si="75"/>
        <v>5250</v>
      </c>
      <c r="L1963" s="199"/>
    </row>
    <row r="1964" spans="1:12" hidden="1" x14ac:dyDescent="0.35">
      <c r="A1964" s="23">
        <v>22020202</v>
      </c>
      <c r="B1964" s="437" t="s">
        <v>2890</v>
      </c>
      <c r="C1964" s="23">
        <v>71033</v>
      </c>
      <c r="D1964" s="24">
        <v>0</v>
      </c>
      <c r="E1964" s="25">
        <v>1100</v>
      </c>
      <c r="F1964" s="23">
        <v>10721300</v>
      </c>
      <c r="G1964" s="26" t="s">
        <v>184</v>
      </c>
      <c r="H1964" s="27">
        <v>1102500</v>
      </c>
      <c r="I1964" s="282"/>
      <c r="J1964" s="27"/>
      <c r="K1964" s="27">
        <f t="shared" si="75"/>
        <v>1102500</v>
      </c>
      <c r="L1964" s="199"/>
    </row>
    <row r="1965" spans="1:12" hidden="1" x14ac:dyDescent="0.35">
      <c r="A1965" s="23">
        <v>22020202</v>
      </c>
      <c r="B1965" s="437" t="s">
        <v>2890</v>
      </c>
      <c r="C1965" s="23">
        <v>70131</v>
      </c>
      <c r="D1965" s="24">
        <v>0</v>
      </c>
      <c r="E1965" s="25">
        <v>2101</v>
      </c>
      <c r="F1965" s="23">
        <v>10721300</v>
      </c>
      <c r="G1965" s="26" t="s">
        <v>184</v>
      </c>
      <c r="H1965" s="27">
        <v>688966</v>
      </c>
      <c r="I1965" s="215"/>
      <c r="J1965" s="41"/>
      <c r="K1965" s="27">
        <f t="shared" si="75"/>
        <v>688966</v>
      </c>
      <c r="L1965" s="201"/>
    </row>
    <row r="1966" spans="1:12" hidden="1" x14ac:dyDescent="0.35">
      <c r="A1966" s="23">
        <v>22020201</v>
      </c>
      <c r="B1966" s="437" t="s">
        <v>2890</v>
      </c>
      <c r="C1966" s="23">
        <v>70133</v>
      </c>
      <c r="D1966" s="24">
        <v>0</v>
      </c>
      <c r="E1966" s="25">
        <v>2101</v>
      </c>
      <c r="F1966" s="23">
        <v>10721300</v>
      </c>
      <c r="G1966" s="26" t="s">
        <v>147</v>
      </c>
      <c r="H1966" s="67">
        <v>37879380</v>
      </c>
      <c r="I1966" s="224">
        <v>7900000</v>
      </c>
      <c r="J1966" s="67"/>
      <c r="K1966" s="428">
        <f t="shared" si="75"/>
        <v>37879380</v>
      </c>
      <c r="L1966" s="199"/>
    </row>
    <row r="1967" spans="1:12" hidden="1" x14ac:dyDescent="0.35">
      <c r="A1967" s="23">
        <v>22020201</v>
      </c>
      <c r="B1967" s="437" t="s">
        <v>2890</v>
      </c>
      <c r="C1967" s="23">
        <v>70131</v>
      </c>
      <c r="D1967" s="24">
        <v>0</v>
      </c>
      <c r="E1967" s="25">
        <v>2101</v>
      </c>
      <c r="F1967" s="23">
        <v>10721300</v>
      </c>
      <c r="G1967" s="26" t="s">
        <v>147</v>
      </c>
      <c r="H1967" s="27">
        <v>2400000</v>
      </c>
      <c r="I1967" s="215"/>
      <c r="J1967" s="27">
        <v>3000000</v>
      </c>
      <c r="K1967" s="27">
        <f t="shared" si="75"/>
        <v>5400000</v>
      </c>
      <c r="L1967" s="200"/>
    </row>
    <row r="1968" spans="1:12" hidden="1" x14ac:dyDescent="0.35">
      <c r="A1968" s="411">
        <v>22020201</v>
      </c>
      <c r="B1968" s="437" t="s">
        <v>2890</v>
      </c>
      <c r="C1968" s="411">
        <v>70133</v>
      </c>
      <c r="D1968" s="411" t="s">
        <v>192</v>
      </c>
      <c r="E1968" s="413" t="s">
        <v>193</v>
      </c>
      <c r="F1968" s="411" t="s">
        <v>194</v>
      </c>
      <c r="G1968" s="416" t="s">
        <v>147</v>
      </c>
      <c r="H1968" s="418">
        <v>189000</v>
      </c>
      <c r="I1968" s="421">
        <v>78000</v>
      </c>
      <c r="J1968" s="424">
        <v>11000</v>
      </c>
      <c r="K1968" s="418">
        <f>H1968+J1968</f>
        <v>200000</v>
      </c>
      <c r="L1968" s="434"/>
    </row>
    <row r="1969" spans="1:12" hidden="1" x14ac:dyDescent="0.35">
      <c r="A1969" s="23">
        <v>22020201</v>
      </c>
      <c r="B1969" s="437" t="s">
        <v>2890</v>
      </c>
      <c r="C1969" s="23">
        <v>70133</v>
      </c>
      <c r="D1969" s="24">
        <v>0</v>
      </c>
      <c r="E1969" s="25">
        <v>2101</v>
      </c>
      <c r="F1969" s="23">
        <v>10721300</v>
      </c>
      <c r="G1969" s="26" t="s">
        <v>147</v>
      </c>
      <c r="H1969" s="27">
        <v>12600</v>
      </c>
      <c r="I1969" s="215">
        <v>0</v>
      </c>
      <c r="J1969" s="27"/>
      <c r="K1969" s="27">
        <f t="shared" ref="K1969:K1989" si="76">SUM(H1969,J1969)</f>
        <v>12600</v>
      </c>
      <c r="L1969" s="199"/>
    </row>
    <row r="1970" spans="1:12" hidden="1" x14ac:dyDescent="0.35">
      <c r="A1970" s="23">
        <v>22020201</v>
      </c>
      <c r="B1970" s="437" t="s">
        <v>2890</v>
      </c>
      <c r="C1970" s="23">
        <v>70133</v>
      </c>
      <c r="D1970" s="24">
        <v>0</v>
      </c>
      <c r="E1970" s="25">
        <v>2101</v>
      </c>
      <c r="F1970" s="23">
        <v>10721300</v>
      </c>
      <c r="G1970" s="26" t="s">
        <v>147</v>
      </c>
      <c r="H1970" s="27">
        <v>105000</v>
      </c>
      <c r="I1970" s="215">
        <v>100000</v>
      </c>
      <c r="J1970" s="27">
        <v>500000</v>
      </c>
      <c r="K1970" s="27">
        <f t="shared" si="76"/>
        <v>605000</v>
      </c>
      <c r="L1970" s="199"/>
    </row>
    <row r="1971" spans="1:12" hidden="1" x14ac:dyDescent="0.35">
      <c r="A1971" s="23">
        <v>22020201</v>
      </c>
      <c r="B1971" s="437" t="s">
        <v>2890</v>
      </c>
      <c r="C1971" s="23">
        <v>70133</v>
      </c>
      <c r="D1971" s="24">
        <v>0</v>
      </c>
      <c r="E1971" s="25">
        <v>2101</v>
      </c>
      <c r="F1971" s="23">
        <v>10721300</v>
      </c>
      <c r="G1971" s="26" t="s">
        <v>147</v>
      </c>
      <c r="H1971" s="27">
        <v>18900</v>
      </c>
      <c r="I1971" s="215">
        <v>21903849.189999998</v>
      </c>
      <c r="J1971" s="27">
        <v>38480100</v>
      </c>
      <c r="K1971" s="39">
        <f t="shared" si="76"/>
        <v>38499000</v>
      </c>
      <c r="L1971" s="199"/>
    </row>
    <row r="1972" spans="1:12" hidden="1" x14ac:dyDescent="0.35">
      <c r="A1972" s="23">
        <v>22020201</v>
      </c>
      <c r="B1972" s="437" t="s">
        <v>2890</v>
      </c>
      <c r="C1972" s="23">
        <v>70133</v>
      </c>
      <c r="D1972" s="24">
        <v>0</v>
      </c>
      <c r="E1972" s="25">
        <v>2101</v>
      </c>
      <c r="F1972" s="23">
        <v>10721300</v>
      </c>
      <c r="G1972" s="26" t="s">
        <v>147</v>
      </c>
      <c r="H1972" s="27">
        <v>31500</v>
      </c>
      <c r="I1972" s="215">
        <v>30000</v>
      </c>
      <c r="J1972" s="27">
        <v>118500</v>
      </c>
      <c r="K1972" s="27">
        <f t="shared" si="76"/>
        <v>150000</v>
      </c>
      <c r="L1972" s="199"/>
    </row>
    <row r="1973" spans="1:12" hidden="1" x14ac:dyDescent="0.35">
      <c r="A1973" s="23">
        <v>22020201</v>
      </c>
      <c r="B1973" s="437" t="s">
        <v>2890</v>
      </c>
      <c r="C1973" s="23">
        <v>70131</v>
      </c>
      <c r="D1973" s="24">
        <v>0</v>
      </c>
      <c r="E1973" s="25">
        <v>2101</v>
      </c>
      <c r="F1973" s="23">
        <v>10721300</v>
      </c>
      <c r="G1973" s="26" t="s">
        <v>147</v>
      </c>
      <c r="H1973" s="27">
        <v>917280</v>
      </c>
      <c r="I1973" s="215">
        <v>180000</v>
      </c>
      <c r="J1973" s="27"/>
      <c r="K1973" s="27">
        <f t="shared" si="76"/>
        <v>917280</v>
      </c>
      <c r="L1973" s="199"/>
    </row>
    <row r="1974" spans="1:12" hidden="1" x14ac:dyDescent="0.35">
      <c r="A1974" s="23">
        <v>22020201</v>
      </c>
      <c r="B1974" s="437" t="s">
        <v>2890</v>
      </c>
      <c r="C1974" s="23">
        <v>70133</v>
      </c>
      <c r="D1974" s="24">
        <v>0</v>
      </c>
      <c r="E1974" s="25">
        <v>2101</v>
      </c>
      <c r="F1974" s="23">
        <v>10721300</v>
      </c>
      <c r="G1974" s="26" t="s">
        <v>147</v>
      </c>
      <c r="H1974" s="27">
        <v>2587200</v>
      </c>
      <c r="I1974" s="215">
        <v>1802000</v>
      </c>
      <c r="J1974" s="27">
        <v>1000000</v>
      </c>
      <c r="K1974" s="27">
        <f t="shared" si="76"/>
        <v>3587200</v>
      </c>
      <c r="L1974" s="199"/>
    </row>
    <row r="1975" spans="1:12" hidden="1" x14ac:dyDescent="0.35">
      <c r="A1975" s="23">
        <v>22020201</v>
      </c>
      <c r="B1975" s="437" t="s">
        <v>2890</v>
      </c>
      <c r="C1975" s="23">
        <v>70131</v>
      </c>
      <c r="D1975" s="24">
        <v>0</v>
      </c>
      <c r="E1975" s="25">
        <v>2101</v>
      </c>
      <c r="F1975" s="23">
        <v>10721300</v>
      </c>
      <c r="G1975" s="26" t="s">
        <v>147</v>
      </c>
      <c r="H1975" s="27">
        <v>273000</v>
      </c>
      <c r="I1975" s="215">
        <v>160000</v>
      </c>
      <c r="J1975" s="27">
        <v>177000</v>
      </c>
      <c r="K1975" s="27">
        <f t="shared" si="76"/>
        <v>450000</v>
      </c>
      <c r="L1975" s="199"/>
    </row>
    <row r="1976" spans="1:12" hidden="1" x14ac:dyDescent="0.35">
      <c r="A1976" s="23">
        <v>22020201</v>
      </c>
      <c r="B1976" s="437" t="s">
        <v>2890</v>
      </c>
      <c r="C1976" s="23">
        <v>70131</v>
      </c>
      <c r="D1976" s="24">
        <v>0</v>
      </c>
      <c r="E1976" s="25">
        <v>2101</v>
      </c>
      <c r="F1976" s="23">
        <v>10721300</v>
      </c>
      <c r="G1976" s="26" t="s">
        <v>147</v>
      </c>
      <c r="H1976" s="27">
        <v>240000</v>
      </c>
      <c r="I1976" s="215"/>
      <c r="J1976" s="41"/>
      <c r="K1976" s="27">
        <f t="shared" si="76"/>
        <v>240000</v>
      </c>
      <c r="L1976" s="199"/>
    </row>
    <row r="1977" spans="1:12" hidden="1" x14ac:dyDescent="0.35">
      <c r="A1977" s="23">
        <v>22020201</v>
      </c>
      <c r="B1977" s="437" t="s">
        <v>2890</v>
      </c>
      <c r="C1977" s="23">
        <v>70131</v>
      </c>
      <c r="D1977" s="24">
        <v>0</v>
      </c>
      <c r="E1977" s="25">
        <v>2101</v>
      </c>
      <c r="F1977" s="23">
        <v>10721300</v>
      </c>
      <c r="G1977" s="26" t="s">
        <v>147</v>
      </c>
      <c r="H1977" s="27">
        <v>21000</v>
      </c>
      <c r="I1977" s="215">
        <v>10000</v>
      </c>
      <c r="J1977" s="27">
        <v>40000</v>
      </c>
      <c r="K1977" s="27">
        <f t="shared" si="76"/>
        <v>61000</v>
      </c>
      <c r="L1977" s="199"/>
    </row>
    <row r="1978" spans="1:12" hidden="1" x14ac:dyDescent="0.35">
      <c r="A1978" s="23">
        <v>22020201</v>
      </c>
      <c r="B1978" s="437" t="s">
        <v>2890</v>
      </c>
      <c r="C1978" s="23">
        <v>70131</v>
      </c>
      <c r="D1978" s="24">
        <v>0</v>
      </c>
      <c r="E1978" s="25">
        <v>2101</v>
      </c>
      <c r="F1978" s="23">
        <v>10721300</v>
      </c>
      <c r="G1978" s="28" t="s">
        <v>147</v>
      </c>
      <c r="H1978" s="71">
        <v>160160</v>
      </c>
      <c r="I1978" s="225"/>
      <c r="J1978" s="90"/>
      <c r="K1978" s="71">
        <f t="shared" si="76"/>
        <v>160160</v>
      </c>
      <c r="L1978" s="199"/>
    </row>
    <row r="1979" spans="1:12" hidden="1" x14ac:dyDescent="0.35">
      <c r="A1979" s="34">
        <v>22020201</v>
      </c>
      <c r="B1979" s="437" t="s">
        <v>2890</v>
      </c>
      <c r="C1979" s="34">
        <v>70131</v>
      </c>
      <c r="D1979" s="35">
        <v>0</v>
      </c>
      <c r="E1979" s="34">
        <v>2101</v>
      </c>
      <c r="F1979" s="34">
        <v>10721300</v>
      </c>
      <c r="G1979" s="37" t="s">
        <v>147</v>
      </c>
      <c r="H1979" s="38">
        <v>85890</v>
      </c>
      <c r="I1979" s="218">
        <v>40900</v>
      </c>
      <c r="J1979" s="38">
        <v>30000</v>
      </c>
      <c r="K1979" s="38">
        <f t="shared" si="76"/>
        <v>115890</v>
      </c>
      <c r="L1979" s="198"/>
    </row>
    <row r="1980" spans="1:12" hidden="1" x14ac:dyDescent="0.35">
      <c r="A1980" s="23">
        <v>22020201</v>
      </c>
      <c r="B1980" s="437" t="s">
        <v>2890</v>
      </c>
      <c r="C1980" s="23">
        <v>70133</v>
      </c>
      <c r="D1980" s="24">
        <v>0</v>
      </c>
      <c r="E1980" s="25">
        <v>2101</v>
      </c>
      <c r="F1980" s="23">
        <v>10721300</v>
      </c>
      <c r="G1980" s="26" t="s">
        <v>147</v>
      </c>
      <c r="H1980" s="67">
        <v>126000</v>
      </c>
      <c r="I1980" s="224">
        <v>30000</v>
      </c>
      <c r="J1980" s="67"/>
      <c r="K1980" s="67">
        <f t="shared" si="76"/>
        <v>126000</v>
      </c>
      <c r="L1980" s="199"/>
    </row>
    <row r="1981" spans="1:12" hidden="1" x14ac:dyDescent="0.35">
      <c r="A1981" s="23">
        <v>22020201</v>
      </c>
      <c r="B1981" s="437" t="s">
        <v>2890</v>
      </c>
      <c r="C1981" s="23">
        <v>70131</v>
      </c>
      <c r="D1981" s="24">
        <v>0</v>
      </c>
      <c r="E1981" s="25">
        <v>2101</v>
      </c>
      <c r="F1981" s="23">
        <v>10721300</v>
      </c>
      <c r="G1981" s="26" t="s">
        <v>147</v>
      </c>
      <c r="H1981" s="68">
        <v>105000</v>
      </c>
      <c r="I1981" s="226"/>
      <c r="J1981" s="67"/>
      <c r="K1981" s="67">
        <f t="shared" si="76"/>
        <v>105000</v>
      </c>
      <c r="L1981" s="199"/>
    </row>
    <row r="1982" spans="1:12" hidden="1" x14ac:dyDescent="0.35">
      <c r="A1982" s="23">
        <v>22020201</v>
      </c>
      <c r="B1982" s="437" t="s">
        <v>2890</v>
      </c>
      <c r="C1982" s="23">
        <v>70133</v>
      </c>
      <c r="D1982" s="24">
        <v>0</v>
      </c>
      <c r="E1982" s="25">
        <v>2101</v>
      </c>
      <c r="F1982" s="23">
        <v>10721300</v>
      </c>
      <c r="G1982" s="26" t="s">
        <v>147</v>
      </c>
      <c r="H1982" s="27">
        <v>210000</v>
      </c>
      <c r="I1982" s="215">
        <v>30000</v>
      </c>
      <c r="J1982" s="27"/>
      <c r="K1982" s="27">
        <f t="shared" si="76"/>
        <v>210000</v>
      </c>
      <c r="L1982" s="199"/>
    </row>
    <row r="1983" spans="1:12" hidden="1" x14ac:dyDescent="0.35">
      <c r="A1983" s="23">
        <v>22020201</v>
      </c>
      <c r="B1983" s="437" t="s">
        <v>2890</v>
      </c>
      <c r="C1983" s="23">
        <v>70133</v>
      </c>
      <c r="D1983" s="24">
        <v>0</v>
      </c>
      <c r="E1983" s="25">
        <v>2101</v>
      </c>
      <c r="F1983" s="23">
        <v>10721300</v>
      </c>
      <c r="G1983" s="26" t="s">
        <v>147</v>
      </c>
      <c r="H1983" s="27">
        <v>3680250</v>
      </c>
      <c r="I1983" s="215">
        <v>1885550</v>
      </c>
      <c r="J1983" s="27"/>
      <c r="K1983" s="39">
        <f t="shared" si="76"/>
        <v>3680250</v>
      </c>
      <c r="L1983" s="199"/>
    </row>
    <row r="1984" spans="1:12" hidden="1" x14ac:dyDescent="0.35">
      <c r="A1984" s="23">
        <v>22020201</v>
      </c>
      <c r="B1984" s="437" t="s">
        <v>2890</v>
      </c>
      <c r="C1984" s="23">
        <v>70131</v>
      </c>
      <c r="D1984" s="24">
        <v>0</v>
      </c>
      <c r="E1984" s="25">
        <v>2101</v>
      </c>
      <c r="F1984" s="23">
        <v>10721300</v>
      </c>
      <c r="G1984" s="26" t="s">
        <v>147</v>
      </c>
      <c r="H1984" s="67">
        <v>105000</v>
      </c>
      <c r="I1984" s="224"/>
      <c r="J1984" s="67"/>
      <c r="K1984" s="67">
        <f t="shared" si="76"/>
        <v>105000</v>
      </c>
      <c r="L1984" s="199"/>
    </row>
    <row r="1985" spans="1:12" hidden="1" x14ac:dyDescent="0.35">
      <c r="A1985" s="23">
        <v>22020201</v>
      </c>
      <c r="B1985" s="437" t="s">
        <v>2890</v>
      </c>
      <c r="C1985" s="23">
        <v>71033</v>
      </c>
      <c r="D1985" s="24">
        <v>0</v>
      </c>
      <c r="E1985" s="25">
        <v>1100</v>
      </c>
      <c r="F1985" s="23">
        <v>10721300</v>
      </c>
      <c r="G1985" s="26" t="s">
        <v>147</v>
      </c>
      <c r="H1985" s="27">
        <v>1460867.52</v>
      </c>
      <c r="I1985" s="282">
        <v>55000</v>
      </c>
      <c r="J1985" s="27"/>
      <c r="K1985" s="27">
        <f t="shared" si="76"/>
        <v>1460867.52</v>
      </c>
      <c r="L1985" s="199"/>
    </row>
    <row r="1986" spans="1:12" hidden="1" x14ac:dyDescent="0.35">
      <c r="A1986" s="23">
        <v>22020201</v>
      </c>
      <c r="B1986" s="437" t="s">
        <v>2890</v>
      </c>
      <c r="C1986" s="23">
        <v>70131</v>
      </c>
      <c r="D1986" s="24">
        <v>0</v>
      </c>
      <c r="E1986" s="25">
        <v>2101</v>
      </c>
      <c r="F1986" s="23">
        <v>10721300</v>
      </c>
      <c r="G1986" s="26" t="s">
        <v>147</v>
      </c>
      <c r="H1986" s="27">
        <v>740250</v>
      </c>
      <c r="I1986" s="215">
        <v>180970</v>
      </c>
      <c r="J1986" s="27">
        <v>200000</v>
      </c>
      <c r="K1986" s="27">
        <f t="shared" si="76"/>
        <v>940250</v>
      </c>
      <c r="L1986" s="200"/>
    </row>
    <row r="1987" spans="1:12" hidden="1" x14ac:dyDescent="0.35">
      <c r="A1987" s="23">
        <v>22020201</v>
      </c>
      <c r="B1987" s="437" t="s">
        <v>2890</v>
      </c>
      <c r="C1987" s="23">
        <v>70131</v>
      </c>
      <c r="D1987" s="24">
        <v>0</v>
      </c>
      <c r="E1987" s="25">
        <v>2101</v>
      </c>
      <c r="F1987" s="23">
        <v>10721300</v>
      </c>
      <c r="G1987" s="26" t="s">
        <v>147</v>
      </c>
      <c r="H1987" s="27">
        <v>103320</v>
      </c>
      <c r="I1987" s="215"/>
      <c r="J1987" s="27"/>
      <c r="K1987" s="27">
        <f t="shared" si="76"/>
        <v>103320</v>
      </c>
      <c r="L1987" s="201"/>
    </row>
    <row r="1988" spans="1:12" hidden="1" x14ac:dyDescent="0.35">
      <c r="A1988" s="23">
        <v>22020102</v>
      </c>
      <c r="B1988" s="437" t="s">
        <v>2890</v>
      </c>
      <c r="C1988" s="23">
        <v>70133</v>
      </c>
      <c r="D1988" s="24">
        <v>0</v>
      </c>
      <c r="E1988" s="25">
        <v>2101</v>
      </c>
      <c r="F1988" s="23">
        <v>10721300</v>
      </c>
      <c r="G1988" s="26" t="s">
        <v>146</v>
      </c>
      <c r="H1988" s="67">
        <v>240000000</v>
      </c>
      <c r="I1988" s="224">
        <v>117444960</v>
      </c>
      <c r="J1988" s="67"/>
      <c r="K1988" s="428">
        <f t="shared" si="76"/>
        <v>240000000</v>
      </c>
      <c r="L1988" s="199"/>
    </row>
    <row r="1989" spans="1:12" hidden="1" x14ac:dyDescent="0.35">
      <c r="A1989" s="23">
        <v>22020102</v>
      </c>
      <c r="B1989" s="437" t="s">
        <v>2890</v>
      </c>
      <c r="C1989" s="23">
        <v>70131</v>
      </c>
      <c r="D1989" s="24">
        <v>0</v>
      </c>
      <c r="E1989" s="25">
        <v>2101</v>
      </c>
      <c r="F1989" s="23">
        <v>10721300</v>
      </c>
      <c r="G1989" s="26" t="s">
        <v>146</v>
      </c>
      <c r="H1989" s="27">
        <v>74000000</v>
      </c>
      <c r="I1989" s="215">
        <v>20624000</v>
      </c>
      <c r="J1989" s="27">
        <v>36000000</v>
      </c>
      <c r="K1989" s="27">
        <f t="shared" si="76"/>
        <v>110000000</v>
      </c>
      <c r="L1989" s="200"/>
    </row>
    <row r="1990" spans="1:12" hidden="1" x14ac:dyDescent="0.35">
      <c r="A1990" s="411">
        <v>22020102</v>
      </c>
      <c r="B1990" s="437" t="s">
        <v>2890</v>
      </c>
      <c r="C1990" s="411">
        <v>70133</v>
      </c>
      <c r="D1990" s="411" t="s">
        <v>192</v>
      </c>
      <c r="E1990" s="413" t="s">
        <v>193</v>
      </c>
      <c r="F1990" s="411" t="s">
        <v>194</v>
      </c>
      <c r="G1990" s="416" t="s">
        <v>146</v>
      </c>
      <c r="H1990" s="418">
        <v>107520</v>
      </c>
      <c r="I1990" s="421"/>
      <c r="J1990" s="424">
        <v>642480</v>
      </c>
      <c r="K1990" s="418">
        <f>H1990+J1990</f>
        <v>750000</v>
      </c>
      <c r="L1990" s="434"/>
    </row>
    <row r="1991" spans="1:12" hidden="1" x14ac:dyDescent="0.35">
      <c r="A1991" s="23">
        <v>22020102</v>
      </c>
      <c r="B1991" s="437" t="s">
        <v>2890</v>
      </c>
      <c r="C1991" s="23">
        <v>70133</v>
      </c>
      <c r="D1991" s="24">
        <v>0</v>
      </c>
      <c r="E1991" s="25">
        <v>2101</v>
      </c>
      <c r="F1991" s="23">
        <v>10721300</v>
      </c>
      <c r="G1991" s="26" t="s">
        <v>146</v>
      </c>
      <c r="H1991" s="27">
        <v>808500</v>
      </c>
      <c r="I1991" s="215">
        <v>490000</v>
      </c>
      <c r="J1991" s="27">
        <v>191500</v>
      </c>
      <c r="K1991" s="27">
        <f t="shared" ref="K1991:K2011" si="77">SUM(H1991,J1991)</f>
        <v>1000000</v>
      </c>
      <c r="L1991" s="199"/>
    </row>
    <row r="1992" spans="1:12" hidden="1" x14ac:dyDescent="0.35">
      <c r="A1992" s="23">
        <v>22020102</v>
      </c>
      <c r="B1992" s="437" t="s">
        <v>2890</v>
      </c>
      <c r="C1992" s="23">
        <v>70133</v>
      </c>
      <c r="D1992" s="24">
        <v>0</v>
      </c>
      <c r="E1992" s="25">
        <v>2101</v>
      </c>
      <c r="F1992" s="23">
        <v>10721300</v>
      </c>
      <c r="G1992" s="26" t="s">
        <v>146</v>
      </c>
      <c r="H1992" s="27">
        <v>3292380</v>
      </c>
      <c r="I1992" s="215">
        <v>840000</v>
      </c>
      <c r="J1992" s="27"/>
      <c r="K1992" s="27">
        <f t="shared" si="77"/>
        <v>3292380</v>
      </c>
      <c r="L1992" s="199"/>
    </row>
    <row r="1993" spans="1:12" hidden="1" x14ac:dyDescent="0.35">
      <c r="A1993" s="23">
        <v>22020102</v>
      </c>
      <c r="B1993" s="437" t="s">
        <v>2890</v>
      </c>
      <c r="C1993" s="23">
        <v>70133</v>
      </c>
      <c r="D1993" s="24">
        <v>0</v>
      </c>
      <c r="E1993" s="25">
        <v>2101</v>
      </c>
      <c r="F1993" s="23">
        <v>10721300</v>
      </c>
      <c r="G1993" s="26" t="s">
        <v>146</v>
      </c>
      <c r="H1993" s="27">
        <v>179970</v>
      </c>
      <c r="I1993" s="215">
        <v>10000</v>
      </c>
      <c r="J1993" s="27">
        <v>0</v>
      </c>
      <c r="K1993" s="27">
        <f t="shared" si="77"/>
        <v>179970</v>
      </c>
      <c r="L1993" s="199"/>
    </row>
    <row r="1994" spans="1:12" hidden="1" x14ac:dyDescent="0.35">
      <c r="A1994" s="23">
        <v>22020102</v>
      </c>
      <c r="B1994" s="437" t="s">
        <v>2890</v>
      </c>
      <c r="C1994" s="23">
        <v>70133</v>
      </c>
      <c r="D1994" s="24">
        <v>0</v>
      </c>
      <c r="E1994" s="25">
        <v>2101</v>
      </c>
      <c r="F1994" s="23">
        <v>10721300</v>
      </c>
      <c r="G1994" s="26" t="s">
        <v>146</v>
      </c>
      <c r="H1994" s="27">
        <v>210000</v>
      </c>
      <c r="I1994" s="215">
        <v>50000</v>
      </c>
      <c r="J1994" s="27"/>
      <c r="K1994" s="39">
        <f t="shared" si="77"/>
        <v>210000</v>
      </c>
      <c r="L1994" s="199"/>
    </row>
    <row r="1995" spans="1:12" hidden="1" x14ac:dyDescent="0.35">
      <c r="A1995" s="23">
        <v>22020102</v>
      </c>
      <c r="B1995" s="437" t="s">
        <v>2890</v>
      </c>
      <c r="C1995" s="23">
        <v>70133</v>
      </c>
      <c r="D1995" s="24">
        <v>0</v>
      </c>
      <c r="E1995" s="25">
        <v>2101</v>
      </c>
      <c r="F1995" s="23">
        <v>10721300</v>
      </c>
      <c r="G1995" s="26" t="s">
        <v>146</v>
      </c>
      <c r="H1995" s="27">
        <v>3656100</v>
      </c>
      <c r="I1995" s="215">
        <v>908500</v>
      </c>
      <c r="J1995" s="27"/>
      <c r="K1995" s="27">
        <f t="shared" si="77"/>
        <v>3656100</v>
      </c>
      <c r="L1995" s="199"/>
    </row>
    <row r="1996" spans="1:12" hidden="1" x14ac:dyDescent="0.35">
      <c r="A1996" s="23">
        <v>22020102</v>
      </c>
      <c r="B1996" s="437" t="s">
        <v>2890</v>
      </c>
      <c r="C1996" s="23">
        <v>70131</v>
      </c>
      <c r="D1996" s="24">
        <v>0</v>
      </c>
      <c r="E1996" s="25">
        <v>2101</v>
      </c>
      <c r="F1996" s="23">
        <v>10721300</v>
      </c>
      <c r="G1996" s="26" t="s">
        <v>146</v>
      </c>
      <c r="H1996" s="27">
        <v>92400</v>
      </c>
      <c r="I1996" s="215">
        <v>33000</v>
      </c>
      <c r="J1996" s="27"/>
      <c r="K1996" s="27">
        <f t="shared" si="77"/>
        <v>92400</v>
      </c>
      <c r="L1996" s="199"/>
    </row>
    <row r="1997" spans="1:12" hidden="1" x14ac:dyDescent="0.35">
      <c r="A1997" s="23">
        <v>22020102</v>
      </c>
      <c r="B1997" s="437" t="s">
        <v>2890</v>
      </c>
      <c r="C1997" s="23">
        <v>70133</v>
      </c>
      <c r="D1997" s="24">
        <v>0</v>
      </c>
      <c r="E1997" s="25">
        <v>2101</v>
      </c>
      <c r="F1997" s="23">
        <v>10721300</v>
      </c>
      <c r="G1997" s="26" t="s">
        <v>146</v>
      </c>
      <c r="H1997" s="27">
        <v>159600</v>
      </c>
      <c r="I1997" s="215">
        <v>145000</v>
      </c>
      <c r="J1997" s="27">
        <v>245400</v>
      </c>
      <c r="K1997" s="27">
        <f t="shared" si="77"/>
        <v>405000</v>
      </c>
      <c r="L1997" s="199"/>
    </row>
    <row r="1998" spans="1:12" hidden="1" x14ac:dyDescent="0.35">
      <c r="A1998" s="23">
        <v>22020102</v>
      </c>
      <c r="B1998" s="437" t="s">
        <v>2890</v>
      </c>
      <c r="C1998" s="23">
        <v>70131</v>
      </c>
      <c r="D1998" s="24">
        <v>0</v>
      </c>
      <c r="E1998" s="25">
        <v>2101</v>
      </c>
      <c r="F1998" s="23">
        <v>10721300</v>
      </c>
      <c r="G1998" s="26" t="s">
        <v>146</v>
      </c>
      <c r="H1998" s="27">
        <v>187950</v>
      </c>
      <c r="I1998" s="215">
        <v>145000</v>
      </c>
      <c r="J1998" s="27">
        <v>312050</v>
      </c>
      <c r="K1998" s="27">
        <f t="shared" si="77"/>
        <v>500000</v>
      </c>
      <c r="L1998" s="199"/>
    </row>
    <row r="1999" spans="1:12" hidden="1" x14ac:dyDescent="0.35">
      <c r="A1999" s="23">
        <v>22020102</v>
      </c>
      <c r="B1999" s="437" t="s">
        <v>2890</v>
      </c>
      <c r="C1999" s="23">
        <v>70131</v>
      </c>
      <c r="D1999" s="24">
        <v>0</v>
      </c>
      <c r="E1999" s="25">
        <v>2101</v>
      </c>
      <c r="F1999" s="23">
        <v>10721300</v>
      </c>
      <c r="G1999" s="26" t="s">
        <v>146</v>
      </c>
      <c r="H1999" s="27">
        <v>178500</v>
      </c>
      <c r="I1999" s="215">
        <v>175000</v>
      </c>
      <c r="J1999" s="27">
        <v>1000000</v>
      </c>
      <c r="K1999" s="27">
        <f t="shared" si="77"/>
        <v>1178500</v>
      </c>
      <c r="L1999" s="199"/>
    </row>
    <row r="2000" spans="1:12" hidden="1" x14ac:dyDescent="0.35">
      <c r="A2000" s="23">
        <v>22020102</v>
      </c>
      <c r="B2000" s="437" t="s">
        <v>2890</v>
      </c>
      <c r="C2000" s="23">
        <v>70131</v>
      </c>
      <c r="D2000" s="24">
        <v>0</v>
      </c>
      <c r="E2000" s="25">
        <v>2101</v>
      </c>
      <c r="F2000" s="23">
        <v>10721300</v>
      </c>
      <c r="G2000" s="26" t="s">
        <v>146</v>
      </c>
      <c r="H2000" s="27">
        <v>911400</v>
      </c>
      <c r="I2000" s="215">
        <v>380000</v>
      </c>
      <c r="J2000" s="27">
        <v>588600</v>
      </c>
      <c r="K2000" s="27">
        <f t="shared" si="77"/>
        <v>1500000</v>
      </c>
      <c r="L2000" s="199"/>
    </row>
    <row r="2001" spans="1:12" hidden="1" x14ac:dyDescent="0.35">
      <c r="A2001" s="23">
        <v>22020102</v>
      </c>
      <c r="B2001" s="437" t="s">
        <v>2890</v>
      </c>
      <c r="C2001" s="23">
        <v>70131</v>
      </c>
      <c r="D2001" s="24">
        <v>0</v>
      </c>
      <c r="E2001" s="25">
        <v>2101</v>
      </c>
      <c r="F2001" s="23">
        <v>10721300</v>
      </c>
      <c r="G2001" s="26" t="s">
        <v>146</v>
      </c>
      <c r="H2001" s="67">
        <v>520000</v>
      </c>
      <c r="I2001" s="224">
        <v>13150</v>
      </c>
      <c r="J2001" s="68"/>
      <c r="K2001" s="67">
        <f t="shared" si="77"/>
        <v>520000</v>
      </c>
      <c r="L2001" s="199"/>
    </row>
    <row r="2002" spans="1:12" hidden="1" x14ac:dyDescent="0.35">
      <c r="A2002" s="23">
        <v>22020102</v>
      </c>
      <c r="B2002" s="437" t="s">
        <v>2890</v>
      </c>
      <c r="C2002" s="23">
        <v>70131</v>
      </c>
      <c r="D2002" s="24">
        <v>0</v>
      </c>
      <c r="E2002" s="25">
        <v>2101</v>
      </c>
      <c r="F2002" s="23">
        <v>10721300</v>
      </c>
      <c r="G2002" s="26" t="s">
        <v>146</v>
      </c>
      <c r="H2002" s="67">
        <v>483000</v>
      </c>
      <c r="I2002" s="224">
        <v>40000</v>
      </c>
      <c r="J2002" s="67">
        <v>2000000</v>
      </c>
      <c r="K2002" s="67">
        <f t="shared" si="77"/>
        <v>2483000</v>
      </c>
      <c r="L2002" s="199"/>
    </row>
    <row r="2003" spans="1:12" hidden="1" x14ac:dyDescent="0.35">
      <c r="A2003" s="23">
        <v>22020102</v>
      </c>
      <c r="B2003" s="437" t="s">
        <v>2890</v>
      </c>
      <c r="C2003" s="23">
        <v>70133</v>
      </c>
      <c r="D2003" s="24">
        <v>0</v>
      </c>
      <c r="E2003" s="25">
        <v>2101</v>
      </c>
      <c r="F2003" s="23">
        <v>10721300</v>
      </c>
      <c r="G2003" s="26" t="s">
        <v>146</v>
      </c>
      <c r="H2003" s="67">
        <v>4535000</v>
      </c>
      <c r="I2003" s="224">
        <v>2005850</v>
      </c>
      <c r="J2003" s="271">
        <v>-475000</v>
      </c>
      <c r="K2003" s="67">
        <f t="shared" si="77"/>
        <v>4060000</v>
      </c>
      <c r="L2003" s="199"/>
    </row>
    <row r="2004" spans="1:12" hidden="1" x14ac:dyDescent="0.35">
      <c r="A2004" s="23">
        <v>22020102</v>
      </c>
      <c r="B2004" s="437" t="s">
        <v>2890</v>
      </c>
      <c r="C2004" s="23">
        <v>70131</v>
      </c>
      <c r="D2004" s="24">
        <v>0</v>
      </c>
      <c r="E2004" s="25">
        <v>2101</v>
      </c>
      <c r="F2004" s="23">
        <v>10721300</v>
      </c>
      <c r="G2004" s="26" t="s">
        <v>146</v>
      </c>
      <c r="H2004" s="67">
        <v>11810820</v>
      </c>
      <c r="I2004" s="224">
        <v>3857000</v>
      </c>
      <c r="J2004" s="67"/>
      <c r="K2004" s="67">
        <f t="shared" si="77"/>
        <v>11810820</v>
      </c>
      <c r="L2004" s="199"/>
    </row>
    <row r="2005" spans="1:12" hidden="1" x14ac:dyDescent="0.35">
      <c r="A2005" s="23">
        <v>22020102</v>
      </c>
      <c r="B2005" s="437" t="s">
        <v>2890</v>
      </c>
      <c r="C2005" s="23">
        <v>70133</v>
      </c>
      <c r="D2005" s="24">
        <v>0</v>
      </c>
      <c r="E2005" s="25">
        <v>2101</v>
      </c>
      <c r="F2005" s="23">
        <v>10721300</v>
      </c>
      <c r="G2005" s="26" t="s">
        <v>146</v>
      </c>
      <c r="H2005" s="27">
        <v>630000</v>
      </c>
      <c r="I2005" s="215">
        <v>337500</v>
      </c>
      <c r="J2005" s="27">
        <v>370000</v>
      </c>
      <c r="K2005" s="27">
        <f t="shared" si="77"/>
        <v>1000000</v>
      </c>
      <c r="L2005" s="199"/>
    </row>
    <row r="2006" spans="1:12" hidden="1" x14ac:dyDescent="0.35">
      <c r="A2006" s="23">
        <v>22020102</v>
      </c>
      <c r="B2006" s="437" t="s">
        <v>2890</v>
      </c>
      <c r="C2006" s="23">
        <v>70133</v>
      </c>
      <c r="D2006" s="24">
        <v>0</v>
      </c>
      <c r="E2006" s="25">
        <v>2101</v>
      </c>
      <c r="F2006" s="23">
        <v>10721300</v>
      </c>
      <c r="G2006" s="26" t="s">
        <v>146</v>
      </c>
      <c r="H2006" s="27">
        <v>1480500</v>
      </c>
      <c r="I2006" s="215">
        <v>892000</v>
      </c>
      <c r="J2006" s="27"/>
      <c r="K2006" s="39">
        <f t="shared" si="77"/>
        <v>1480500</v>
      </c>
      <c r="L2006" s="199"/>
    </row>
    <row r="2007" spans="1:12" hidden="1" x14ac:dyDescent="0.35">
      <c r="A2007" s="23">
        <v>22020102</v>
      </c>
      <c r="B2007" s="437" t="s">
        <v>2890</v>
      </c>
      <c r="C2007" s="23">
        <v>71033</v>
      </c>
      <c r="D2007" s="24">
        <v>0</v>
      </c>
      <c r="E2007" s="25">
        <v>1100</v>
      </c>
      <c r="F2007" s="23">
        <v>10721300</v>
      </c>
      <c r="G2007" s="26" t="s">
        <v>146</v>
      </c>
      <c r="H2007" s="27">
        <v>23730000</v>
      </c>
      <c r="I2007" s="282"/>
      <c r="J2007" s="27">
        <v>-15000000</v>
      </c>
      <c r="K2007" s="27">
        <f t="shared" si="77"/>
        <v>8730000</v>
      </c>
      <c r="L2007" s="199"/>
    </row>
    <row r="2008" spans="1:12" hidden="1" x14ac:dyDescent="0.35">
      <c r="A2008" s="23">
        <v>22020102</v>
      </c>
      <c r="B2008" s="437" t="s">
        <v>2890</v>
      </c>
      <c r="C2008" s="23">
        <v>70131</v>
      </c>
      <c r="D2008" s="24">
        <v>0</v>
      </c>
      <c r="E2008" s="25">
        <v>2101</v>
      </c>
      <c r="F2008" s="23">
        <v>10721300</v>
      </c>
      <c r="G2008" s="26" t="s">
        <v>146</v>
      </c>
      <c r="H2008" s="27">
        <v>714000</v>
      </c>
      <c r="I2008" s="215">
        <v>0</v>
      </c>
      <c r="J2008" s="27"/>
      <c r="K2008" s="27">
        <f t="shared" si="77"/>
        <v>714000</v>
      </c>
      <c r="L2008" s="200"/>
    </row>
    <row r="2009" spans="1:12" hidden="1" x14ac:dyDescent="0.35">
      <c r="A2009" s="23">
        <v>22020102</v>
      </c>
      <c r="B2009" s="437" t="s">
        <v>2890</v>
      </c>
      <c r="C2009" s="23">
        <v>70131</v>
      </c>
      <c r="D2009" s="24">
        <v>0</v>
      </c>
      <c r="E2009" s="25">
        <v>2101</v>
      </c>
      <c r="F2009" s="23">
        <v>10721300</v>
      </c>
      <c r="G2009" s="26" t="s">
        <v>146</v>
      </c>
      <c r="H2009" s="27">
        <v>3534300</v>
      </c>
      <c r="I2009" s="215">
        <v>1340000</v>
      </c>
      <c r="J2009" s="27"/>
      <c r="K2009" s="27">
        <f t="shared" si="77"/>
        <v>3534300</v>
      </c>
      <c r="L2009" s="201"/>
    </row>
    <row r="2010" spans="1:12" hidden="1" x14ac:dyDescent="0.35">
      <c r="A2010" s="23">
        <v>22020101</v>
      </c>
      <c r="B2010" s="437" t="s">
        <v>2890</v>
      </c>
      <c r="C2010" s="23">
        <v>70133</v>
      </c>
      <c r="D2010" s="24">
        <v>0</v>
      </c>
      <c r="E2010" s="25">
        <v>2101</v>
      </c>
      <c r="F2010" s="23">
        <v>10721300</v>
      </c>
      <c r="G2010" s="26" t="s">
        <v>145</v>
      </c>
      <c r="H2010" s="67">
        <v>1232000</v>
      </c>
      <c r="I2010" s="224">
        <v>1800000</v>
      </c>
      <c r="J2010" s="68"/>
      <c r="K2010" s="428">
        <f t="shared" si="77"/>
        <v>1232000</v>
      </c>
      <c r="L2010" s="199"/>
    </row>
    <row r="2011" spans="1:12" hidden="1" x14ac:dyDescent="0.35">
      <c r="A2011" s="23">
        <v>22020101</v>
      </c>
      <c r="B2011" s="437" t="s">
        <v>2890</v>
      </c>
      <c r="C2011" s="23">
        <v>70131</v>
      </c>
      <c r="D2011" s="24">
        <v>0</v>
      </c>
      <c r="E2011" s="25">
        <v>2101</v>
      </c>
      <c r="F2011" s="23">
        <v>10721300</v>
      </c>
      <c r="G2011" s="26" t="s">
        <v>145</v>
      </c>
      <c r="H2011" s="27">
        <v>1600000</v>
      </c>
      <c r="I2011" s="215"/>
      <c r="J2011" s="41"/>
      <c r="K2011" s="27">
        <f t="shared" si="77"/>
        <v>1600000</v>
      </c>
      <c r="L2011" s="200"/>
    </row>
    <row r="2012" spans="1:12" hidden="1" x14ac:dyDescent="0.35">
      <c r="A2012" s="411">
        <v>22020101</v>
      </c>
      <c r="B2012" s="437" t="s">
        <v>2890</v>
      </c>
      <c r="C2012" s="411">
        <v>70133</v>
      </c>
      <c r="D2012" s="411" t="s">
        <v>192</v>
      </c>
      <c r="E2012" s="413" t="s">
        <v>193</v>
      </c>
      <c r="F2012" s="411" t="s">
        <v>194</v>
      </c>
      <c r="G2012" s="416" t="s">
        <v>145</v>
      </c>
      <c r="H2012" s="418">
        <v>365904</v>
      </c>
      <c r="I2012" s="421">
        <v>354000</v>
      </c>
      <c r="J2012" s="424">
        <v>134096</v>
      </c>
      <c r="K2012" s="418">
        <f>H2012+J2012</f>
        <v>500000</v>
      </c>
      <c r="L2012" s="434"/>
    </row>
    <row r="2013" spans="1:12" hidden="1" x14ac:dyDescent="0.35">
      <c r="A2013" s="23">
        <v>22020101</v>
      </c>
      <c r="B2013" s="437" t="s">
        <v>2890</v>
      </c>
      <c r="C2013" s="23">
        <v>70133</v>
      </c>
      <c r="D2013" s="24">
        <v>0</v>
      </c>
      <c r="E2013" s="25">
        <v>2101</v>
      </c>
      <c r="F2013" s="23">
        <v>10721300</v>
      </c>
      <c r="G2013" s="26" t="s">
        <v>145</v>
      </c>
      <c r="H2013" s="27">
        <v>357000</v>
      </c>
      <c r="I2013" s="215">
        <v>826000</v>
      </c>
      <c r="J2013" s="27">
        <v>1143000</v>
      </c>
      <c r="K2013" s="27">
        <f t="shared" ref="K2013:K2054" si="78">SUM(H2013,J2013)</f>
        <v>1500000</v>
      </c>
      <c r="L2013" s="199"/>
    </row>
    <row r="2014" spans="1:12" hidden="1" x14ac:dyDescent="0.35">
      <c r="A2014" s="23">
        <v>22020101</v>
      </c>
      <c r="B2014" s="437" t="s">
        <v>2890</v>
      </c>
      <c r="C2014" s="23">
        <v>70133</v>
      </c>
      <c r="D2014" s="24">
        <v>0</v>
      </c>
      <c r="E2014" s="25">
        <v>2101</v>
      </c>
      <c r="F2014" s="23">
        <v>10721300</v>
      </c>
      <c r="G2014" s="26" t="s">
        <v>145</v>
      </c>
      <c r="H2014" s="27">
        <v>800000</v>
      </c>
      <c r="I2014" s="215"/>
      <c r="J2014" s="39">
        <v>200000</v>
      </c>
      <c r="K2014" s="27">
        <f t="shared" si="78"/>
        <v>1000000</v>
      </c>
      <c r="L2014" s="199"/>
    </row>
    <row r="2015" spans="1:12" hidden="1" x14ac:dyDescent="0.35">
      <c r="A2015" s="23">
        <v>22020101</v>
      </c>
      <c r="B2015" s="437" t="s">
        <v>2890</v>
      </c>
      <c r="C2015" s="23">
        <v>70133</v>
      </c>
      <c r="D2015" s="24">
        <v>0</v>
      </c>
      <c r="E2015" s="25">
        <v>2101</v>
      </c>
      <c r="F2015" s="23">
        <v>10721300</v>
      </c>
      <c r="G2015" s="26" t="s">
        <v>145</v>
      </c>
      <c r="H2015" s="27">
        <v>315000</v>
      </c>
      <c r="I2015" s="215">
        <v>0</v>
      </c>
      <c r="J2015" s="27"/>
      <c r="K2015" s="27">
        <f t="shared" si="78"/>
        <v>315000</v>
      </c>
      <c r="L2015" s="199"/>
    </row>
    <row r="2016" spans="1:12" hidden="1" x14ac:dyDescent="0.35">
      <c r="A2016" s="23">
        <v>22020101</v>
      </c>
      <c r="B2016" s="437" t="s">
        <v>2890</v>
      </c>
      <c r="C2016" s="23">
        <v>70131</v>
      </c>
      <c r="D2016" s="24">
        <v>0</v>
      </c>
      <c r="E2016" s="25">
        <v>2101</v>
      </c>
      <c r="F2016" s="23">
        <v>10721300</v>
      </c>
      <c r="G2016" s="28" t="s">
        <v>145</v>
      </c>
      <c r="H2016" s="29">
        <v>189000</v>
      </c>
      <c r="I2016" s="217">
        <v>200000</v>
      </c>
      <c r="J2016" s="29">
        <v>500000</v>
      </c>
      <c r="K2016" s="29">
        <f t="shared" si="78"/>
        <v>689000</v>
      </c>
      <c r="L2016" s="199"/>
    </row>
    <row r="2017" spans="1:12" hidden="1" x14ac:dyDescent="0.35">
      <c r="A2017" s="34">
        <v>22020101</v>
      </c>
      <c r="B2017" s="437" t="s">
        <v>2890</v>
      </c>
      <c r="C2017" s="34">
        <v>70133</v>
      </c>
      <c r="D2017" s="35">
        <v>0</v>
      </c>
      <c r="E2017" s="36">
        <v>2101</v>
      </c>
      <c r="F2017" s="34">
        <v>10721300</v>
      </c>
      <c r="G2017" s="37" t="s">
        <v>145</v>
      </c>
      <c r="H2017" s="38">
        <v>42000</v>
      </c>
      <c r="I2017" s="218">
        <v>0</v>
      </c>
      <c r="J2017" s="38"/>
      <c r="K2017" s="38">
        <f t="shared" si="78"/>
        <v>42000</v>
      </c>
      <c r="L2017" s="198"/>
    </row>
    <row r="2018" spans="1:12" hidden="1" x14ac:dyDescent="0.35">
      <c r="A2018" s="23">
        <v>22020101</v>
      </c>
      <c r="B2018" s="437" t="s">
        <v>2890</v>
      </c>
      <c r="C2018" s="23">
        <v>70131</v>
      </c>
      <c r="D2018" s="24">
        <v>0</v>
      </c>
      <c r="E2018" s="25">
        <v>2101</v>
      </c>
      <c r="F2018" s="23">
        <v>10721300</v>
      </c>
      <c r="G2018" s="26" t="s">
        <v>145</v>
      </c>
      <c r="H2018" s="27">
        <v>147000</v>
      </c>
      <c r="I2018" s="215"/>
      <c r="J2018" s="27">
        <v>53000</v>
      </c>
      <c r="K2018" s="27">
        <f t="shared" si="78"/>
        <v>200000</v>
      </c>
      <c r="L2018" s="199"/>
    </row>
    <row r="2019" spans="1:12" hidden="1" x14ac:dyDescent="0.35">
      <c r="A2019" s="23">
        <v>22020101</v>
      </c>
      <c r="B2019" s="437" t="s">
        <v>2890</v>
      </c>
      <c r="C2019" s="23">
        <v>70131</v>
      </c>
      <c r="D2019" s="24">
        <v>0</v>
      </c>
      <c r="E2019" s="25">
        <v>2101</v>
      </c>
      <c r="F2019" s="23">
        <v>10721300</v>
      </c>
      <c r="G2019" s="26" t="s">
        <v>145</v>
      </c>
      <c r="H2019" s="27">
        <v>31500</v>
      </c>
      <c r="I2019" s="215"/>
      <c r="J2019" s="27"/>
      <c r="K2019" s="27">
        <f t="shared" si="78"/>
        <v>31500</v>
      </c>
      <c r="L2019" s="199"/>
    </row>
    <row r="2020" spans="1:12" hidden="1" x14ac:dyDescent="0.35">
      <c r="A2020" s="23">
        <v>22020101</v>
      </c>
      <c r="B2020" s="437" t="s">
        <v>2890</v>
      </c>
      <c r="C2020" s="23">
        <v>70131</v>
      </c>
      <c r="D2020" s="24">
        <v>0</v>
      </c>
      <c r="E2020" s="25">
        <v>2101</v>
      </c>
      <c r="F2020" s="23">
        <v>10721300</v>
      </c>
      <c r="G2020" s="26" t="s">
        <v>145</v>
      </c>
      <c r="H2020" s="27">
        <v>423500</v>
      </c>
      <c r="I2020" s="215">
        <v>80000</v>
      </c>
      <c r="J2020" s="41"/>
      <c r="K2020" s="27">
        <f t="shared" si="78"/>
        <v>423500</v>
      </c>
      <c r="L2020" s="199"/>
    </row>
    <row r="2021" spans="1:12" hidden="1" x14ac:dyDescent="0.35">
      <c r="A2021" s="23">
        <v>22020101</v>
      </c>
      <c r="B2021" s="437" t="s">
        <v>2890</v>
      </c>
      <c r="C2021" s="23">
        <v>70131</v>
      </c>
      <c r="D2021" s="24">
        <v>0</v>
      </c>
      <c r="E2021" s="25">
        <v>2101</v>
      </c>
      <c r="F2021" s="23">
        <v>10721300</v>
      </c>
      <c r="G2021" s="26" t="s">
        <v>145</v>
      </c>
      <c r="H2021" s="67">
        <v>2284800</v>
      </c>
      <c r="I2021" s="224">
        <v>1120000</v>
      </c>
      <c r="J2021" s="67">
        <v>3000000</v>
      </c>
      <c r="K2021" s="67">
        <f t="shared" si="78"/>
        <v>5284800</v>
      </c>
      <c r="L2021" s="199"/>
    </row>
    <row r="2022" spans="1:12" hidden="1" x14ac:dyDescent="0.35">
      <c r="A2022" s="23">
        <v>22020101</v>
      </c>
      <c r="B2022" s="437" t="s">
        <v>2890</v>
      </c>
      <c r="C2022" s="23">
        <v>70131</v>
      </c>
      <c r="D2022" s="24">
        <v>0</v>
      </c>
      <c r="E2022" s="25">
        <v>2101</v>
      </c>
      <c r="F2022" s="23">
        <v>10721300</v>
      </c>
      <c r="G2022" s="26" t="s">
        <v>145</v>
      </c>
      <c r="H2022" s="67">
        <v>3097500</v>
      </c>
      <c r="I2022" s="224">
        <v>0</v>
      </c>
      <c r="J2022" s="67"/>
      <c r="K2022" s="67">
        <f t="shared" si="78"/>
        <v>3097500</v>
      </c>
      <c r="L2022" s="199"/>
    </row>
    <row r="2023" spans="1:12" hidden="1" x14ac:dyDescent="0.35">
      <c r="A2023" s="23">
        <v>22020101</v>
      </c>
      <c r="B2023" s="437" t="s">
        <v>2890</v>
      </c>
      <c r="C2023" s="23">
        <v>70133</v>
      </c>
      <c r="D2023" s="24">
        <v>0</v>
      </c>
      <c r="E2023" s="25">
        <v>2101</v>
      </c>
      <c r="F2023" s="23">
        <v>10721300</v>
      </c>
      <c r="G2023" s="26" t="s">
        <v>145</v>
      </c>
      <c r="H2023" s="27">
        <v>0</v>
      </c>
      <c r="I2023" s="215"/>
      <c r="J2023" s="41"/>
      <c r="K2023" s="39">
        <f t="shared" si="78"/>
        <v>0</v>
      </c>
      <c r="L2023" s="199"/>
    </row>
    <row r="2024" spans="1:12" hidden="1" x14ac:dyDescent="0.35">
      <c r="A2024" s="23">
        <v>22020101</v>
      </c>
      <c r="B2024" s="437" t="s">
        <v>2890</v>
      </c>
      <c r="C2024" s="23">
        <v>70131</v>
      </c>
      <c r="D2024" s="24">
        <v>0</v>
      </c>
      <c r="E2024" s="25">
        <v>2101</v>
      </c>
      <c r="F2024" s="23">
        <v>10721300</v>
      </c>
      <c r="G2024" s="26" t="s">
        <v>145</v>
      </c>
      <c r="H2024" s="67">
        <v>42000</v>
      </c>
      <c r="I2024" s="224">
        <v>300000</v>
      </c>
      <c r="J2024" s="67"/>
      <c r="K2024" s="67">
        <f t="shared" si="78"/>
        <v>42000</v>
      </c>
      <c r="L2024" s="199"/>
    </row>
    <row r="2025" spans="1:12" hidden="1" x14ac:dyDescent="0.35">
      <c r="A2025" s="23">
        <v>22020101</v>
      </c>
      <c r="B2025" s="437" t="s">
        <v>2890</v>
      </c>
      <c r="C2025" s="23">
        <v>71033</v>
      </c>
      <c r="D2025" s="24">
        <v>0</v>
      </c>
      <c r="E2025" s="25">
        <v>1100</v>
      </c>
      <c r="F2025" s="23">
        <v>10721300</v>
      </c>
      <c r="G2025" s="26" t="s">
        <v>145</v>
      </c>
      <c r="H2025" s="27">
        <v>63945000</v>
      </c>
      <c r="I2025" s="282">
        <v>500000</v>
      </c>
      <c r="J2025" s="27">
        <v>-40000000</v>
      </c>
      <c r="K2025" s="27">
        <f t="shared" si="78"/>
        <v>23945000</v>
      </c>
      <c r="L2025" s="199"/>
    </row>
    <row r="2026" spans="1:12" hidden="1" x14ac:dyDescent="0.35">
      <c r="A2026" s="23">
        <v>22020101</v>
      </c>
      <c r="B2026" s="437" t="s">
        <v>2890</v>
      </c>
      <c r="C2026" s="23">
        <v>70131</v>
      </c>
      <c r="D2026" s="24">
        <v>0</v>
      </c>
      <c r="E2026" s="25">
        <v>2101</v>
      </c>
      <c r="F2026" s="23">
        <v>10721300</v>
      </c>
      <c r="G2026" s="26" t="s">
        <v>145</v>
      </c>
      <c r="H2026" s="27">
        <v>10000000</v>
      </c>
      <c r="I2026" s="215">
        <v>1901000</v>
      </c>
      <c r="J2026" s="41">
        <v>-3065510</v>
      </c>
      <c r="K2026" s="27">
        <f t="shared" si="78"/>
        <v>6934490</v>
      </c>
      <c r="L2026" s="200"/>
    </row>
    <row r="2027" spans="1:12" hidden="1" x14ac:dyDescent="0.35">
      <c r="A2027" s="23">
        <v>22020101</v>
      </c>
      <c r="B2027" s="437" t="s">
        <v>2890</v>
      </c>
      <c r="C2027" s="23">
        <v>70131</v>
      </c>
      <c r="D2027" s="24">
        <v>0</v>
      </c>
      <c r="E2027" s="25">
        <v>2101</v>
      </c>
      <c r="F2027" s="23">
        <v>10721300</v>
      </c>
      <c r="G2027" s="26" t="s">
        <v>145</v>
      </c>
      <c r="H2027" s="27">
        <v>42000</v>
      </c>
      <c r="I2027" s="215"/>
      <c r="J2027" s="27"/>
      <c r="K2027" s="27">
        <f t="shared" si="78"/>
        <v>42000</v>
      </c>
      <c r="L2027" s="201"/>
    </row>
    <row r="2028" spans="1:12" hidden="1" x14ac:dyDescent="0.35">
      <c r="A2028" s="23">
        <v>22010102</v>
      </c>
      <c r="B2028" s="437" t="s">
        <v>2890</v>
      </c>
      <c r="C2028" s="23">
        <v>70131</v>
      </c>
      <c r="D2028" s="24">
        <v>0</v>
      </c>
      <c r="E2028" s="25">
        <v>2101</v>
      </c>
      <c r="F2028" s="23">
        <v>10721300</v>
      </c>
      <c r="G2028" s="26" t="s">
        <v>240</v>
      </c>
      <c r="H2028" s="41">
        <v>2000000000</v>
      </c>
      <c r="I2028" s="220">
        <v>1227463772.3199999</v>
      </c>
      <c r="J2028" s="41"/>
      <c r="K2028" s="27">
        <f t="shared" si="78"/>
        <v>2000000000</v>
      </c>
      <c r="L2028" s="201"/>
    </row>
    <row r="2029" spans="1:12" hidden="1" x14ac:dyDescent="0.35">
      <c r="A2029" s="23">
        <v>22010101</v>
      </c>
      <c r="B2029" s="437" t="s">
        <v>2890</v>
      </c>
      <c r="C2029" s="23">
        <v>70131</v>
      </c>
      <c r="D2029" s="24">
        <v>0</v>
      </c>
      <c r="E2029" s="25">
        <v>2101</v>
      </c>
      <c r="F2029" s="23">
        <v>10721300</v>
      </c>
      <c r="G2029" s="26" t="s">
        <v>239</v>
      </c>
      <c r="H2029" s="41">
        <v>2640000000</v>
      </c>
      <c r="I2029" s="220">
        <v>50000000</v>
      </c>
      <c r="J2029" s="41">
        <v>-2000000000</v>
      </c>
      <c r="K2029" s="27">
        <f t="shared" si="78"/>
        <v>640000000</v>
      </c>
      <c r="L2029" s="201"/>
    </row>
    <row r="2030" spans="1:12" hidden="1" x14ac:dyDescent="0.35">
      <c r="A2030" s="23">
        <v>21020204</v>
      </c>
      <c r="B2030" s="437" t="s">
        <v>2890</v>
      </c>
      <c r="C2030" s="23">
        <v>70131</v>
      </c>
      <c r="D2030" s="24">
        <v>0</v>
      </c>
      <c r="E2030" s="25">
        <v>2101</v>
      </c>
      <c r="F2030" s="23">
        <v>10721300</v>
      </c>
      <c r="G2030" s="26" t="s">
        <v>238</v>
      </c>
      <c r="H2030" s="41">
        <v>500000000</v>
      </c>
      <c r="I2030" s="220"/>
      <c r="J2030" s="41"/>
      <c r="K2030" s="27">
        <f t="shared" si="78"/>
        <v>500000000</v>
      </c>
      <c r="L2030" s="201"/>
    </row>
    <row r="2031" spans="1:12" hidden="1" x14ac:dyDescent="0.35">
      <c r="A2031" s="23">
        <v>21020203</v>
      </c>
      <c r="B2031" s="437" t="s">
        <v>2890</v>
      </c>
      <c r="C2031" s="23">
        <v>70131</v>
      </c>
      <c r="D2031" s="24">
        <v>0</v>
      </c>
      <c r="E2031" s="25">
        <v>2101</v>
      </c>
      <c r="F2031" s="23">
        <v>10721300</v>
      </c>
      <c r="G2031" s="26" t="s">
        <v>237</v>
      </c>
      <c r="H2031" s="41">
        <v>457666131</v>
      </c>
      <c r="I2031" s="220"/>
      <c r="J2031" s="41"/>
      <c r="K2031" s="27">
        <f t="shared" si="78"/>
        <v>457666131</v>
      </c>
      <c r="L2031" s="201"/>
    </row>
    <row r="2032" spans="1:12" hidden="1" x14ac:dyDescent="0.35">
      <c r="A2032" s="23">
        <v>21020202</v>
      </c>
      <c r="B2032" s="437" t="s">
        <v>2890</v>
      </c>
      <c r="C2032" s="23">
        <v>70131</v>
      </c>
      <c r="D2032" s="24">
        <v>0</v>
      </c>
      <c r="E2032" s="25">
        <v>2101</v>
      </c>
      <c r="F2032" s="23">
        <v>10721300</v>
      </c>
      <c r="G2032" s="26" t="s">
        <v>236</v>
      </c>
      <c r="H2032" s="27">
        <v>2634079657.4726005</v>
      </c>
      <c r="I2032" s="215">
        <v>221409016</v>
      </c>
      <c r="J2032" s="27">
        <v>-2000000000</v>
      </c>
      <c r="K2032" s="27">
        <f t="shared" si="78"/>
        <v>634079657.47260046</v>
      </c>
      <c r="L2032" s="201"/>
    </row>
    <row r="2033" spans="1:12" hidden="1" x14ac:dyDescent="0.35">
      <c r="A2033" s="23">
        <v>21020101</v>
      </c>
      <c r="B2033" s="437" t="s">
        <v>2890</v>
      </c>
      <c r="C2033" s="23">
        <v>70133</v>
      </c>
      <c r="D2033" s="24">
        <v>0</v>
      </c>
      <c r="E2033" s="25">
        <v>2101</v>
      </c>
      <c r="F2033" s="23">
        <v>10721300</v>
      </c>
      <c r="G2033" s="26" t="s">
        <v>144</v>
      </c>
      <c r="H2033" s="67">
        <v>150000000</v>
      </c>
      <c r="I2033" s="224">
        <v>6468406</v>
      </c>
      <c r="J2033" s="67"/>
      <c r="K2033" s="428">
        <f t="shared" si="78"/>
        <v>150000000</v>
      </c>
      <c r="L2033" s="199"/>
    </row>
    <row r="2034" spans="1:12" hidden="1" x14ac:dyDescent="0.35">
      <c r="A2034" s="23">
        <v>21020101</v>
      </c>
      <c r="B2034" s="437" t="s">
        <v>2890</v>
      </c>
      <c r="C2034" s="23">
        <v>70133</v>
      </c>
      <c r="D2034" s="24">
        <v>0</v>
      </c>
      <c r="E2034" s="25">
        <v>2101</v>
      </c>
      <c r="F2034" s="23">
        <v>10721300</v>
      </c>
      <c r="G2034" s="26" t="s">
        <v>144</v>
      </c>
      <c r="H2034" s="27">
        <v>70288984.5</v>
      </c>
      <c r="I2034" s="215">
        <v>5732000</v>
      </c>
      <c r="J2034" s="27"/>
      <c r="K2034" s="27">
        <f t="shared" si="78"/>
        <v>70288984.5</v>
      </c>
      <c r="L2034" s="201"/>
    </row>
    <row r="2035" spans="1:12" hidden="1" x14ac:dyDescent="0.35">
      <c r="A2035" s="23">
        <v>21020101</v>
      </c>
      <c r="B2035" s="437" t="s">
        <v>2890</v>
      </c>
      <c r="C2035" s="23">
        <v>70131</v>
      </c>
      <c r="D2035" s="24">
        <v>0</v>
      </c>
      <c r="E2035" s="25">
        <v>2101</v>
      </c>
      <c r="F2035" s="23">
        <v>10721300</v>
      </c>
      <c r="G2035" s="26" t="s">
        <v>144</v>
      </c>
      <c r="H2035" s="67">
        <v>53885889</v>
      </c>
      <c r="I2035" s="224">
        <v>4265815</v>
      </c>
      <c r="J2035" s="67">
        <v>500000000</v>
      </c>
      <c r="K2035" s="67">
        <f t="shared" si="78"/>
        <v>553885889</v>
      </c>
      <c r="L2035" s="199"/>
    </row>
    <row r="2036" spans="1:12" hidden="1" x14ac:dyDescent="0.35">
      <c r="A2036" s="23">
        <v>21010101</v>
      </c>
      <c r="B2036" s="437" t="s">
        <v>2890</v>
      </c>
      <c r="C2036" s="23">
        <v>70133</v>
      </c>
      <c r="D2036" s="24">
        <v>0</v>
      </c>
      <c r="E2036" s="25">
        <v>2101</v>
      </c>
      <c r="F2036" s="23">
        <v>10721300</v>
      </c>
      <c r="G2036" s="26" t="s">
        <v>143</v>
      </c>
      <c r="H2036" s="67">
        <v>107151315.60000001</v>
      </c>
      <c r="I2036" s="224">
        <v>55513630</v>
      </c>
      <c r="J2036" s="67"/>
      <c r="K2036" s="428">
        <f t="shared" si="78"/>
        <v>107151315.60000001</v>
      </c>
      <c r="L2036" s="199"/>
    </row>
    <row r="2037" spans="1:12" hidden="1" x14ac:dyDescent="0.35">
      <c r="A2037" s="23">
        <v>21010101</v>
      </c>
      <c r="B2037" s="437" t="s">
        <v>2890</v>
      </c>
      <c r="C2037" s="23">
        <v>70131</v>
      </c>
      <c r="D2037" s="24">
        <v>0</v>
      </c>
      <c r="E2037" s="25">
        <v>2101</v>
      </c>
      <c r="F2037" s="23">
        <v>10721300</v>
      </c>
      <c r="G2037" s="26" t="s">
        <v>143</v>
      </c>
      <c r="H2037" s="27">
        <v>6367544.040000001</v>
      </c>
      <c r="I2037" s="215">
        <v>2755964</v>
      </c>
      <c r="J2037" s="27"/>
      <c r="K2037" s="27">
        <f t="shared" si="78"/>
        <v>6367544.040000001</v>
      </c>
      <c r="L2037" s="200"/>
    </row>
    <row r="2038" spans="1:12" hidden="1" x14ac:dyDescent="0.35">
      <c r="A2038" s="23">
        <v>21010101</v>
      </c>
      <c r="B2038" s="437" t="s">
        <v>2890</v>
      </c>
      <c r="C2038" s="23">
        <v>70133</v>
      </c>
      <c r="D2038" s="24">
        <v>0</v>
      </c>
      <c r="E2038" s="25">
        <v>2101</v>
      </c>
      <c r="F2038" s="23">
        <v>10721300</v>
      </c>
      <c r="G2038" s="26" t="s">
        <v>143</v>
      </c>
      <c r="H2038" s="27">
        <v>389478140.88</v>
      </c>
      <c r="I2038" s="215">
        <v>208321926.23000002</v>
      </c>
      <c r="J2038" s="27"/>
      <c r="K2038" s="27">
        <f t="shared" si="78"/>
        <v>389478140.88</v>
      </c>
      <c r="L2038" s="199"/>
    </row>
    <row r="2039" spans="1:12" hidden="1" x14ac:dyDescent="0.35">
      <c r="A2039" s="23">
        <v>21010101</v>
      </c>
      <c r="B2039" s="437" t="s">
        <v>2890</v>
      </c>
      <c r="C2039" s="23">
        <v>70133</v>
      </c>
      <c r="D2039" s="24">
        <v>0</v>
      </c>
      <c r="E2039" s="452" t="s">
        <v>193</v>
      </c>
      <c r="F2039" s="23">
        <v>10721300</v>
      </c>
      <c r="G2039" s="26" t="s">
        <v>143</v>
      </c>
      <c r="H2039" s="41">
        <v>16907704</v>
      </c>
      <c r="I2039" s="220">
        <v>2285514</v>
      </c>
      <c r="J2039" s="41">
        <v>0</v>
      </c>
      <c r="K2039" s="27">
        <f t="shared" si="78"/>
        <v>16907704</v>
      </c>
      <c r="L2039" s="199"/>
    </row>
    <row r="2040" spans="1:12" hidden="1" x14ac:dyDescent="0.35">
      <c r="A2040" s="23">
        <v>21010101</v>
      </c>
      <c r="B2040" s="437" t="s">
        <v>2890</v>
      </c>
      <c r="C2040" s="23">
        <v>70133</v>
      </c>
      <c r="D2040" s="24">
        <v>0</v>
      </c>
      <c r="E2040" s="25">
        <v>2101</v>
      </c>
      <c r="F2040" s="23">
        <v>10721300</v>
      </c>
      <c r="G2040" s="28" t="s">
        <v>143</v>
      </c>
      <c r="H2040" s="29">
        <v>371333224.19999999</v>
      </c>
      <c r="I2040" s="217">
        <v>127868423.86999999</v>
      </c>
      <c r="J2040" s="29"/>
      <c r="K2040" s="29">
        <f t="shared" si="78"/>
        <v>371333224.19999999</v>
      </c>
      <c r="L2040" s="199"/>
    </row>
    <row r="2041" spans="1:12" hidden="1" x14ac:dyDescent="0.35">
      <c r="A2041" s="34">
        <v>21010101</v>
      </c>
      <c r="B2041" s="437" t="s">
        <v>2890</v>
      </c>
      <c r="C2041" s="34">
        <v>70131</v>
      </c>
      <c r="D2041" s="35">
        <v>0</v>
      </c>
      <c r="E2041" s="36">
        <v>2101</v>
      </c>
      <c r="F2041" s="34">
        <v>10721300</v>
      </c>
      <c r="G2041" s="37" t="s">
        <v>143</v>
      </c>
      <c r="H2041" s="38">
        <v>4851330.72</v>
      </c>
      <c r="I2041" s="218">
        <v>979500</v>
      </c>
      <c r="J2041" s="38"/>
      <c r="K2041" s="38">
        <f t="shared" si="78"/>
        <v>4851330.72</v>
      </c>
      <c r="L2041" s="198"/>
    </row>
    <row r="2042" spans="1:12" hidden="1" x14ac:dyDescent="0.35">
      <c r="A2042" s="23">
        <v>21010101</v>
      </c>
      <c r="B2042" s="437" t="s">
        <v>2890</v>
      </c>
      <c r="C2042" s="23">
        <v>70133</v>
      </c>
      <c r="D2042" s="24">
        <v>0</v>
      </c>
      <c r="E2042" s="25">
        <v>2101</v>
      </c>
      <c r="F2042" s="23">
        <v>10721300</v>
      </c>
      <c r="G2042" s="26" t="s">
        <v>143</v>
      </c>
      <c r="H2042" s="27">
        <v>292228596</v>
      </c>
      <c r="I2042" s="215">
        <v>123703202</v>
      </c>
      <c r="J2042" s="27">
        <v>13474306</v>
      </c>
      <c r="K2042" s="27">
        <f t="shared" si="78"/>
        <v>305702902</v>
      </c>
      <c r="L2042" s="199"/>
    </row>
    <row r="2043" spans="1:12" hidden="1" x14ac:dyDescent="0.35">
      <c r="A2043" s="23">
        <v>21010101</v>
      </c>
      <c r="B2043" s="437" t="s">
        <v>2890</v>
      </c>
      <c r="C2043" s="23">
        <v>70131</v>
      </c>
      <c r="D2043" s="24">
        <v>0</v>
      </c>
      <c r="E2043" s="25">
        <v>2101</v>
      </c>
      <c r="F2043" s="23">
        <v>10721300</v>
      </c>
      <c r="G2043" s="26" t="s">
        <v>143</v>
      </c>
      <c r="H2043" s="27">
        <v>134040118</v>
      </c>
      <c r="I2043" s="215">
        <v>59011094.420000002</v>
      </c>
      <c r="J2043" s="27"/>
      <c r="K2043" s="27">
        <f t="shared" si="78"/>
        <v>134040118</v>
      </c>
      <c r="L2043" s="199"/>
    </row>
    <row r="2044" spans="1:12" hidden="1" x14ac:dyDescent="0.35">
      <c r="A2044" s="23">
        <v>21010101</v>
      </c>
      <c r="B2044" s="437" t="s">
        <v>2890</v>
      </c>
      <c r="C2044" s="23">
        <v>70131</v>
      </c>
      <c r="D2044" s="24">
        <v>0</v>
      </c>
      <c r="E2044" s="25">
        <v>2101</v>
      </c>
      <c r="F2044" s="23">
        <v>10721300</v>
      </c>
      <c r="G2044" s="26" t="s">
        <v>143</v>
      </c>
      <c r="H2044" s="27">
        <v>80465123.280000001</v>
      </c>
      <c r="I2044" s="215">
        <v>48585451.039999999</v>
      </c>
      <c r="J2044" s="27"/>
      <c r="K2044" s="27">
        <f t="shared" si="78"/>
        <v>80465123.280000001</v>
      </c>
      <c r="L2044" s="199"/>
    </row>
    <row r="2045" spans="1:12" hidden="1" x14ac:dyDescent="0.35">
      <c r="A2045" s="23">
        <v>21010101</v>
      </c>
      <c r="B2045" s="437" t="s">
        <v>2890</v>
      </c>
      <c r="C2045" s="23">
        <v>70131</v>
      </c>
      <c r="D2045" s="24">
        <v>0</v>
      </c>
      <c r="E2045" s="25">
        <v>2101</v>
      </c>
      <c r="F2045" s="23">
        <v>10721300</v>
      </c>
      <c r="G2045" s="26" t="s">
        <v>143</v>
      </c>
      <c r="H2045" s="27">
        <v>6466659.8399999999</v>
      </c>
      <c r="I2045" s="215">
        <v>2300290</v>
      </c>
      <c r="J2045" s="27"/>
      <c r="K2045" s="27">
        <f t="shared" si="78"/>
        <v>6466659.8399999999</v>
      </c>
      <c r="L2045" s="199"/>
    </row>
    <row r="2046" spans="1:12" hidden="1" x14ac:dyDescent="0.35">
      <c r="A2046" s="23">
        <v>21010101</v>
      </c>
      <c r="B2046" s="437" t="s">
        <v>2890</v>
      </c>
      <c r="C2046" s="23">
        <v>70131</v>
      </c>
      <c r="D2046" s="24">
        <v>0</v>
      </c>
      <c r="E2046" s="25">
        <v>2101</v>
      </c>
      <c r="F2046" s="23">
        <v>10721300</v>
      </c>
      <c r="G2046" s="26" t="s">
        <v>143</v>
      </c>
      <c r="H2046" s="67">
        <v>6164628</v>
      </c>
      <c r="I2046" s="224">
        <v>2356430</v>
      </c>
      <c r="J2046" s="67"/>
      <c r="K2046" s="67">
        <f t="shared" si="78"/>
        <v>6164628</v>
      </c>
      <c r="L2046" s="199"/>
    </row>
    <row r="2047" spans="1:12" hidden="1" x14ac:dyDescent="0.35">
      <c r="A2047" s="23">
        <v>21010101</v>
      </c>
      <c r="B2047" s="437" t="s">
        <v>2890</v>
      </c>
      <c r="C2047" s="23">
        <v>70131</v>
      </c>
      <c r="D2047" s="24">
        <v>0</v>
      </c>
      <c r="E2047" s="23">
        <v>2101</v>
      </c>
      <c r="F2047" s="23">
        <v>10721300</v>
      </c>
      <c r="G2047" s="26" t="s">
        <v>143</v>
      </c>
      <c r="H2047" s="27">
        <v>20157636</v>
      </c>
      <c r="I2047" s="215">
        <v>10078833</v>
      </c>
      <c r="J2047" s="27"/>
      <c r="K2047" s="27">
        <f t="shared" si="78"/>
        <v>20157636</v>
      </c>
      <c r="L2047" s="199"/>
    </row>
    <row r="2048" spans="1:12" hidden="1" x14ac:dyDescent="0.35">
      <c r="A2048" s="23">
        <v>21010101</v>
      </c>
      <c r="B2048" s="437" t="s">
        <v>2890</v>
      </c>
      <c r="C2048" s="23">
        <v>70131</v>
      </c>
      <c r="D2048" s="24">
        <v>0</v>
      </c>
      <c r="E2048" s="25">
        <v>2101</v>
      </c>
      <c r="F2048" s="23">
        <v>10721300</v>
      </c>
      <c r="G2048" s="26" t="s">
        <v>143</v>
      </c>
      <c r="H2048" s="67">
        <v>69935663</v>
      </c>
      <c r="I2048" s="224">
        <v>11349084.539999999</v>
      </c>
      <c r="J2048" s="67"/>
      <c r="K2048" s="67">
        <f t="shared" si="78"/>
        <v>69935663</v>
      </c>
      <c r="L2048" s="199"/>
    </row>
    <row r="2049" spans="1:12" hidden="1" x14ac:dyDescent="0.35">
      <c r="A2049" s="23">
        <v>21010101</v>
      </c>
      <c r="B2049" s="437" t="s">
        <v>2890</v>
      </c>
      <c r="C2049" s="23">
        <v>70133</v>
      </c>
      <c r="D2049" s="24">
        <v>0</v>
      </c>
      <c r="E2049" s="25">
        <v>2101</v>
      </c>
      <c r="F2049" s="23">
        <v>10721300</v>
      </c>
      <c r="G2049" s="26" t="s">
        <v>143</v>
      </c>
      <c r="H2049" s="67">
        <v>147853163</v>
      </c>
      <c r="I2049" s="224">
        <v>59953175</v>
      </c>
      <c r="J2049" s="67"/>
      <c r="K2049" s="67">
        <f t="shared" si="78"/>
        <v>147853163</v>
      </c>
      <c r="L2049" s="199"/>
    </row>
    <row r="2050" spans="1:12" hidden="1" x14ac:dyDescent="0.35">
      <c r="A2050" s="23">
        <v>21010101</v>
      </c>
      <c r="B2050" s="437" t="s">
        <v>2890</v>
      </c>
      <c r="C2050" s="23">
        <v>70131</v>
      </c>
      <c r="D2050" s="24">
        <v>0</v>
      </c>
      <c r="E2050" s="25">
        <v>2101</v>
      </c>
      <c r="F2050" s="23">
        <v>10721300</v>
      </c>
      <c r="G2050" s="26" t="s">
        <v>143</v>
      </c>
      <c r="H2050" s="67">
        <v>1318564641</v>
      </c>
      <c r="I2050" s="224">
        <v>404959829.90999997</v>
      </c>
      <c r="J2050" s="67"/>
      <c r="K2050" s="67">
        <f t="shared" si="78"/>
        <v>1318564641</v>
      </c>
      <c r="L2050" s="199"/>
    </row>
    <row r="2051" spans="1:12" hidden="1" x14ac:dyDescent="0.35">
      <c r="A2051" s="23">
        <v>21010101</v>
      </c>
      <c r="B2051" s="437" t="s">
        <v>2890</v>
      </c>
      <c r="C2051" s="23">
        <v>70131</v>
      </c>
      <c r="D2051" s="24">
        <v>0</v>
      </c>
      <c r="E2051" s="25">
        <v>2101</v>
      </c>
      <c r="F2051" s="23">
        <v>10721300</v>
      </c>
      <c r="G2051" s="26" t="s">
        <v>143</v>
      </c>
      <c r="H2051" s="67">
        <v>1799580</v>
      </c>
      <c r="I2051" s="224">
        <v>544810.5</v>
      </c>
      <c r="J2051" s="67"/>
      <c r="K2051" s="67">
        <f t="shared" si="78"/>
        <v>1799580</v>
      </c>
      <c r="L2051" s="199"/>
    </row>
    <row r="2052" spans="1:12" hidden="1" x14ac:dyDescent="0.35">
      <c r="A2052" s="23">
        <v>21010101</v>
      </c>
      <c r="B2052" s="437" t="s">
        <v>2890</v>
      </c>
      <c r="C2052" s="23">
        <v>71033</v>
      </c>
      <c r="D2052" s="24">
        <v>0</v>
      </c>
      <c r="E2052" s="25">
        <v>1100</v>
      </c>
      <c r="F2052" s="23">
        <v>10721300</v>
      </c>
      <c r="G2052" s="26" t="s">
        <v>143</v>
      </c>
      <c r="H2052" s="27">
        <v>203837303.39999998</v>
      </c>
      <c r="I2052" s="282">
        <v>104369542.98</v>
      </c>
      <c r="J2052" s="27"/>
      <c r="K2052" s="27">
        <f t="shared" si="78"/>
        <v>203837303.39999998</v>
      </c>
      <c r="L2052" s="199"/>
    </row>
    <row r="2053" spans="1:12" hidden="1" x14ac:dyDescent="0.35">
      <c r="A2053" s="23">
        <v>21010101</v>
      </c>
      <c r="B2053" s="437" t="s">
        <v>2890</v>
      </c>
      <c r="C2053" s="23">
        <v>70131</v>
      </c>
      <c r="D2053" s="24">
        <v>0</v>
      </c>
      <c r="E2053" s="25">
        <v>2101</v>
      </c>
      <c r="F2053" s="23">
        <v>10721300</v>
      </c>
      <c r="G2053" s="26" t="s">
        <v>143</v>
      </c>
      <c r="H2053" s="27">
        <v>3831999.84</v>
      </c>
      <c r="I2053" s="215">
        <v>1001337</v>
      </c>
      <c r="J2053" s="27"/>
      <c r="K2053" s="27">
        <f t="shared" si="78"/>
        <v>3831999.84</v>
      </c>
      <c r="L2053" s="200"/>
    </row>
    <row r="2054" spans="1:12" hidden="1" x14ac:dyDescent="0.35">
      <c r="A2054" s="23">
        <v>21010101</v>
      </c>
      <c r="B2054" s="437" t="s">
        <v>2890</v>
      </c>
      <c r="C2054" s="23">
        <v>70131</v>
      </c>
      <c r="D2054" s="24">
        <v>0</v>
      </c>
      <c r="E2054" s="25">
        <v>2101</v>
      </c>
      <c r="F2054" s="23">
        <v>10721300</v>
      </c>
      <c r="G2054" s="28" t="s">
        <v>143</v>
      </c>
      <c r="H2054" s="29">
        <v>32038649</v>
      </c>
      <c r="I2054" s="217"/>
      <c r="J2054" s="40"/>
      <c r="K2054" s="29">
        <f t="shared" si="78"/>
        <v>32038649</v>
      </c>
      <c r="L2054" s="201"/>
    </row>
  </sheetData>
  <autoFilter ref="A2:W2054">
    <filterColumn colId="0">
      <filters>
        <filter val="22020101"/>
        <filter val="22020102"/>
        <filter val="22020103"/>
        <filter val="22020201"/>
        <filter val="22020202"/>
        <filter val="22020203"/>
        <filter val="22020204"/>
        <filter val="22020205"/>
        <filter val="22020206"/>
        <filter val="22020208"/>
        <filter val="22020210"/>
        <filter val="22020301"/>
        <filter val="22020302"/>
        <filter val="22020303"/>
        <filter val="22020304"/>
        <filter val="22020305"/>
        <filter val="22020306"/>
        <filter val="22020307"/>
        <filter val="22020308"/>
        <filter val="22020309"/>
        <filter val="22020310"/>
        <filter val="22020311"/>
        <filter val="22020312"/>
        <filter val="22020401"/>
        <filter val="22020402"/>
        <filter val="22020403"/>
        <filter val="22020404"/>
        <filter val="22020405"/>
        <filter val="22020406"/>
        <filter val="22020410"/>
        <filter val="22020411"/>
        <filter val="22020413"/>
        <filter val="22020501"/>
        <filter val="22020502"/>
        <filter val="22020601"/>
        <filter val="22020602"/>
        <filter val="22020603"/>
        <filter val="22020604"/>
        <filter val="22020605"/>
        <filter val="22020701"/>
        <filter val="22020702"/>
        <filter val="22020704"/>
        <filter val="22020705"/>
        <filter val="22020708"/>
        <filter val="22020709"/>
        <filter val="22020801"/>
        <filter val="22020803"/>
        <filter val="22020806"/>
        <filter val="22020901"/>
        <filter val="22020902"/>
        <filter val="22021001"/>
        <filter val="22021002"/>
        <filter val="22021003"/>
        <filter val="22021004"/>
        <filter val="22021006"/>
        <filter val="22021007"/>
        <filter val="22021008"/>
        <filter val="22021009"/>
        <filter val="22021010"/>
        <filter val="22021015"/>
        <filter val="22021019"/>
        <filter val="22021021"/>
        <filter val="22021041"/>
        <filter val="22040109"/>
        <filter val="22070101"/>
        <filter val="22080102"/>
      </filters>
    </filterColumn>
    <filterColumn colId="7" showButton="0"/>
    <filterColumn colId="8" showButton="0"/>
    <filterColumn colId="9" showButton="0"/>
    <filterColumn colId="11">
      <customFilters>
        <customFilter operator="notEqual" val=" "/>
      </customFilters>
    </filterColumn>
    <sortState ref="A3:W2054">
      <sortCondition descending="1" ref="B2:B2054"/>
    </sortState>
  </autoFilter>
  <mergeCells count="3">
    <mergeCell ref="A1:G1"/>
    <mergeCell ref="H1:K1"/>
    <mergeCell ref="H2:K2"/>
  </mergeCells>
  <printOptions horizontalCentered="1"/>
  <pageMargins left="0.25" right="0.25" top="0.75" bottom="0.75" header="0.3" footer="0.3"/>
  <pageSetup paperSize="9" scale="33" fitToHeight="0" orientation="landscape" r:id="rId1"/>
  <headerFooter>
    <oddFooter>&amp;L&amp;20© Benue State Planning Commission, &amp;C&amp;24&amp;P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W4522"/>
  <sheetViews>
    <sheetView view="pageBreakPreview" topLeftCell="G1" zoomScale="40" zoomScaleSheetLayoutView="40" workbookViewId="0">
      <selection activeCell="C20" sqref="C20"/>
    </sheetView>
  </sheetViews>
  <sheetFormatPr defaultColWidth="8.7109375" defaultRowHeight="25.5" x14ac:dyDescent="0.35"/>
  <cols>
    <col min="1" max="2" width="34.7109375" style="42" customWidth="1"/>
    <col min="3" max="3" width="28" style="42" customWidth="1"/>
    <col min="4" max="4" width="41.28515625" style="42" customWidth="1"/>
    <col min="5" max="5" width="20.5703125" style="42" customWidth="1"/>
    <col min="6" max="6" width="22.7109375" style="42" customWidth="1"/>
    <col min="7" max="7" width="144.140625" style="42" customWidth="1"/>
    <col min="8" max="8" width="29.140625" style="42" customWidth="1"/>
    <col min="9" max="9" width="39.85546875" style="213" customWidth="1"/>
    <col min="10" max="10" width="37.42578125" style="281" customWidth="1"/>
    <col min="11" max="11" width="35.85546875" style="42" customWidth="1"/>
    <col min="12" max="12" width="24.140625" style="197" customWidth="1"/>
    <col min="13" max="13" width="3.28515625" style="42" customWidth="1"/>
    <col min="14" max="16384" width="8.7109375" style="42"/>
  </cols>
  <sheetData>
    <row r="1" spans="1:23" ht="26.25" x14ac:dyDescent="0.35">
      <c r="A1" s="1584" t="s">
        <v>0</v>
      </c>
      <c r="B1" s="1584"/>
      <c r="C1" s="1584"/>
      <c r="D1" s="1585"/>
      <c r="E1" s="1586"/>
      <c r="F1" s="1584"/>
      <c r="G1" s="1584"/>
      <c r="H1" s="1587"/>
      <c r="I1" s="1587"/>
      <c r="J1" s="1587"/>
      <c r="K1" s="1587"/>
      <c r="L1" s="195"/>
    </row>
    <row r="2" spans="1:23" ht="24.95" customHeight="1" x14ac:dyDescent="0.35">
      <c r="A2" s="410" t="s">
        <v>183</v>
      </c>
      <c r="B2" s="410"/>
      <c r="C2" s="410"/>
      <c r="D2" s="410"/>
      <c r="E2" s="410"/>
      <c r="F2" s="193"/>
      <c r="G2" s="194"/>
      <c r="H2" s="1588"/>
      <c r="I2" s="1588"/>
      <c r="J2" s="1588"/>
      <c r="K2" s="1588"/>
      <c r="L2" s="196"/>
    </row>
    <row r="3" spans="1:23" ht="76.5" hidden="1" x14ac:dyDescent="0.35">
      <c r="A3" s="438">
        <v>23050126</v>
      </c>
      <c r="B3" s="435" t="s">
        <v>2891</v>
      </c>
      <c r="C3" s="438">
        <v>70620</v>
      </c>
      <c r="D3" s="438" t="s">
        <v>2630</v>
      </c>
      <c r="E3" s="438" t="s">
        <v>545</v>
      </c>
      <c r="F3" s="438">
        <v>10721300</v>
      </c>
      <c r="G3" s="457" t="s">
        <v>1985</v>
      </c>
      <c r="H3" s="472">
        <v>936000</v>
      </c>
      <c r="I3" s="491"/>
      <c r="J3" s="472"/>
      <c r="K3" s="537">
        <f t="shared" ref="K3:K8" si="0">SUM(H3,J3)</f>
        <v>936000</v>
      </c>
      <c r="L3" s="556" t="s">
        <v>2101</v>
      </c>
    </row>
    <row r="4" spans="1:23" ht="51" hidden="1" x14ac:dyDescent="0.35">
      <c r="A4" s="231">
        <v>23050126</v>
      </c>
      <c r="B4" s="435" t="s">
        <v>2891</v>
      </c>
      <c r="C4" s="231">
        <v>70620</v>
      </c>
      <c r="D4" s="231" t="s">
        <v>2631</v>
      </c>
      <c r="E4" s="231" t="s">
        <v>545</v>
      </c>
      <c r="F4" s="231">
        <v>10721300</v>
      </c>
      <c r="G4" s="236" t="s">
        <v>2632</v>
      </c>
      <c r="H4" s="237">
        <v>2500000</v>
      </c>
      <c r="I4" s="238"/>
      <c r="J4" s="237"/>
      <c r="K4" s="235">
        <f t="shared" si="0"/>
        <v>2500000</v>
      </c>
      <c r="L4" s="397" t="s">
        <v>2101</v>
      </c>
    </row>
    <row r="5" spans="1:23" ht="51" hidden="1" x14ac:dyDescent="0.35">
      <c r="A5" s="168">
        <v>23050126</v>
      </c>
      <c r="B5" s="435" t="s">
        <v>2891</v>
      </c>
      <c r="C5" s="168">
        <v>70620</v>
      </c>
      <c r="D5" s="169">
        <v>80000020102</v>
      </c>
      <c r="E5" s="170">
        <v>3101</v>
      </c>
      <c r="F5" s="168">
        <v>10721300</v>
      </c>
      <c r="G5" s="171" t="s">
        <v>1984</v>
      </c>
      <c r="H5" s="172">
        <v>2500000</v>
      </c>
      <c r="I5" s="247"/>
      <c r="J5" s="173"/>
      <c r="K5" s="172">
        <f t="shared" si="0"/>
        <v>2500000</v>
      </c>
      <c r="L5" s="204" t="s">
        <v>2889</v>
      </c>
    </row>
    <row r="6" spans="1:23" ht="76.5" hidden="1" x14ac:dyDescent="0.35">
      <c r="A6" s="168">
        <v>23050126</v>
      </c>
      <c r="B6" s="435" t="s">
        <v>2891</v>
      </c>
      <c r="C6" s="168">
        <v>70620</v>
      </c>
      <c r="D6" s="169">
        <v>20000010101</v>
      </c>
      <c r="E6" s="170">
        <v>3101</v>
      </c>
      <c r="F6" s="168">
        <v>10721300</v>
      </c>
      <c r="G6" s="171" t="s">
        <v>1985</v>
      </c>
      <c r="H6" s="172">
        <v>936000</v>
      </c>
      <c r="I6" s="247"/>
      <c r="J6" s="173"/>
      <c r="K6" s="172">
        <f t="shared" si="0"/>
        <v>936000</v>
      </c>
      <c r="L6" s="204" t="s">
        <v>2889</v>
      </c>
    </row>
    <row r="7" spans="1:23" ht="102" hidden="1" x14ac:dyDescent="0.35">
      <c r="A7" s="168">
        <v>23050126</v>
      </c>
      <c r="B7" s="435" t="s">
        <v>2891</v>
      </c>
      <c r="C7" s="168">
        <v>70620</v>
      </c>
      <c r="D7" s="169">
        <v>20000010101</v>
      </c>
      <c r="E7" s="170">
        <v>3101</v>
      </c>
      <c r="F7" s="168">
        <v>10721300</v>
      </c>
      <c r="G7" s="171" t="s">
        <v>1986</v>
      </c>
      <c r="H7" s="172">
        <v>975000</v>
      </c>
      <c r="I7" s="247"/>
      <c r="J7" s="173"/>
      <c r="K7" s="172">
        <f t="shared" si="0"/>
        <v>975000</v>
      </c>
      <c r="L7" s="204" t="s">
        <v>2889</v>
      </c>
      <c r="M7" s="127"/>
      <c r="N7" s="127"/>
      <c r="O7" s="127"/>
      <c r="P7" s="127"/>
      <c r="Q7" s="127"/>
      <c r="R7" s="127"/>
      <c r="S7" s="127"/>
      <c r="T7" s="127"/>
      <c r="U7" s="127"/>
      <c r="V7" s="127"/>
      <c r="W7" s="127"/>
    </row>
    <row r="8" spans="1:23" ht="76.5" hidden="1" x14ac:dyDescent="0.35">
      <c r="A8" s="168">
        <v>23050126</v>
      </c>
      <c r="B8" s="435" t="s">
        <v>2891</v>
      </c>
      <c r="C8" s="168">
        <v>70620</v>
      </c>
      <c r="D8" s="169">
        <v>20000010101</v>
      </c>
      <c r="E8" s="170">
        <v>3101</v>
      </c>
      <c r="F8" s="168">
        <v>10721300</v>
      </c>
      <c r="G8" s="171" t="s">
        <v>1987</v>
      </c>
      <c r="H8" s="172">
        <v>750000</v>
      </c>
      <c r="I8" s="247"/>
      <c r="J8" s="173"/>
      <c r="K8" s="172">
        <f t="shared" si="0"/>
        <v>750000</v>
      </c>
      <c r="L8" s="204" t="s">
        <v>2889</v>
      </c>
      <c r="M8" s="127"/>
      <c r="N8" s="127"/>
      <c r="O8" s="127"/>
      <c r="P8" s="127"/>
      <c r="Q8" s="127"/>
      <c r="R8" s="127"/>
      <c r="S8" s="127"/>
      <c r="T8" s="127"/>
      <c r="U8" s="127"/>
      <c r="V8" s="127"/>
      <c r="W8" s="127"/>
    </row>
    <row r="9" spans="1:23" hidden="1" x14ac:dyDescent="0.35">
      <c r="A9" s="6">
        <v>23050126</v>
      </c>
      <c r="B9" s="435" t="s">
        <v>2892</v>
      </c>
      <c r="C9" s="6">
        <v>70330</v>
      </c>
      <c r="D9" s="110">
        <v>150000010104</v>
      </c>
      <c r="E9" s="8">
        <v>3101</v>
      </c>
      <c r="F9" s="6">
        <v>10721300</v>
      </c>
      <c r="G9" s="9" t="s">
        <v>2658</v>
      </c>
      <c r="H9" s="64"/>
      <c r="I9" s="261"/>
      <c r="J9" s="216"/>
      <c r="K9" s="64">
        <f>H9+J9</f>
        <v>0</v>
      </c>
      <c r="L9" s="199"/>
    </row>
    <row r="10" spans="1:23" hidden="1" x14ac:dyDescent="0.35">
      <c r="A10" s="168">
        <v>23050104</v>
      </c>
      <c r="B10" s="435" t="s">
        <v>2891</v>
      </c>
      <c r="C10" s="168">
        <v>70630</v>
      </c>
      <c r="D10" s="169">
        <v>10000030106</v>
      </c>
      <c r="E10" s="170">
        <v>3101</v>
      </c>
      <c r="F10" s="168">
        <v>10721300</v>
      </c>
      <c r="G10" s="171" t="s">
        <v>262</v>
      </c>
      <c r="H10" s="172">
        <v>3990000</v>
      </c>
      <c r="I10" s="247"/>
      <c r="J10" s="172"/>
      <c r="K10" s="172">
        <f t="shared" ref="K10:K41" si="1">SUM(H10,J10)</f>
        <v>3990000</v>
      </c>
      <c r="L10" s="204" t="s">
        <v>2551</v>
      </c>
    </row>
    <row r="11" spans="1:23" hidden="1" x14ac:dyDescent="0.35">
      <c r="A11" s="6">
        <v>23050104</v>
      </c>
      <c r="B11" s="435" t="s">
        <v>2893</v>
      </c>
      <c r="C11" s="6">
        <v>70443</v>
      </c>
      <c r="D11" s="110">
        <v>70000010104</v>
      </c>
      <c r="E11" s="8">
        <v>3101</v>
      </c>
      <c r="F11" s="6">
        <v>10721300</v>
      </c>
      <c r="G11" s="9" t="s">
        <v>1015</v>
      </c>
      <c r="H11" s="96">
        <v>2150000</v>
      </c>
      <c r="I11" s="258"/>
      <c r="J11" s="521"/>
      <c r="K11" s="96">
        <f t="shared" si="1"/>
        <v>2150000</v>
      </c>
      <c r="L11" s="199"/>
    </row>
    <row r="12" spans="1:23" ht="51" hidden="1" x14ac:dyDescent="0.35">
      <c r="A12" s="6">
        <v>23050104</v>
      </c>
      <c r="B12" s="435" t="s">
        <v>2893</v>
      </c>
      <c r="C12" s="6">
        <v>71070</v>
      </c>
      <c r="D12" s="110">
        <v>30000020108</v>
      </c>
      <c r="E12" s="8">
        <v>3101</v>
      </c>
      <c r="F12" s="6">
        <v>10721300</v>
      </c>
      <c r="G12" s="9" t="s">
        <v>1018</v>
      </c>
      <c r="H12" s="96"/>
      <c r="I12" s="258"/>
      <c r="J12" s="521"/>
      <c r="K12" s="521">
        <f t="shared" si="1"/>
        <v>0</v>
      </c>
      <c r="L12" s="199"/>
    </row>
    <row r="13" spans="1:23" hidden="1" x14ac:dyDescent="0.35">
      <c r="A13" s="6">
        <v>23050103</v>
      </c>
      <c r="B13" s="435" t="s">
        <v>2891</v>
      </c>
      <c r="C13" s="6">
        <v>70133</v>
      </c>
      <c r="D13" s="110">
        <v>20000020104</v>
      </c>
      <c r="E13" s="8">
        <v>3101</v>
      </c>
      <c r="F13" s="6">
        <v>10721300</v>
      </c>
      <c r="G13" s="9" t="s">
        <v>2661</v>
      </c>
      <c r="H13" s="216">
        <v>5000000</v>
      </c>
      <c r="I13" s="216"/>
      <c r="J13" s="64"/>
      <c r="K13" s="64">
        <f t="shared" si="1"/>
        <v>5000000</v>
      </c>
      <c r="L13" s="199"/>
    </row>
    <row r="14" spans="1:23" ht="51" hidden="1" x14ac:dyDescent="0.35">
      <c r="A14" s="6">
        <v>23050103</v>
      </c>
      <c r="B14" s="435" t="s">
        <v>2891</v>
      </c>
      <c r="C14" s="6">
        <v>70474</v>
      </c>
      <c r="D14" s="110">
        <v>40000031104</v>
      </c>
      <c r="E14" s="8">
        <v>3101</v>
      </c>
      <c r="F14" s="6">
        <v>10721300</v>
      </c>
      <c r="G14" s="9" t="s">
        <v>2789</v>
      </c>
      <c r="H14" s="216">
        <v>1500000</v>
      </c>
      <c r="I14" s="496"/>
      <c r="J14" s="216">
        <v>-750000</v>
      </c>
      <c r="K14" s="64">
        <f t="shared" si="1"/>
        <v>750000</v>
      </c>
      <c r="L14" s="199"/>
    </row>
    <row r="15" spans="1:23" ht="51" hidden="1" x14ac:dyDescent="0.35">
      <c r="A15" s="6">
        <v>23050103</v>
      </c>
      <c r="B15" s="435" t="s">
        <v>2891</v>
      </c>
      <c r="C15" s="6">
        <v>70132</v>
      </c>
      <c r="D15" s="110">
        <v>130000010105</v>
      </c>
      <c r="E15" s="8">
        <v>3101</v>
      </c>
      <c r="F15" s="6">
        <v>10721300</v>
      </c>
      <c r="G15" s="9" t="s">
        <v>369</v>
      </c>
      <c r="H15" s="64">
        <v>4160000</v>
      </c>
      <c r="I15" s="261"/>
      <c r="J15" s="216"/>
      <c r="K15" s="64">
        <f t="shared" si="1"/>
        <v>4160000</v>
      </c>
      <c r="L15" s="199"/>
    </row>
    <row r="16" spans="1:23" ht="51" hidden="1" x14ac:dyDescent="0.35">
      <c r="A16" s="6">
        <v>23050103</v>
      </c>
      <c r="B16" s="435" t="s">
        <v>2891</v>
      </c>
      <c r="C16" s="6">
        <v>70132</v>
      </c>
      <c r="D16" s="110">
        <v>130000010105</v>
      </c>
      <c r="E16" s="8">
        <v>3101</v>
      </c>
      <c r="F16" s="6">
        <v>10721300</v>
      </c>
      <c r="G16" s="9" t="s">
        <v>370</v>
      </c>
      <c r="H16" s="64">
        <v>1600000</v>
      </c>
      <c r="I16" s="261"/>
      <c r="J16" s="216"/>
      <c r="K16" s="64">
        <f t="shared" si="1"/>
        <v>1600000</v>
      </c>
      <c r="L16" s="199"/>
    </row>
    <row r="17" spans="1:12" hidden="1" x14ac:dyDescent="0.35">
      <c r="A17" s="6">
        <v>23050102</v>
      </c>
      <c r="B17" s="435" t="s">
        <v>2891</v>
      </c>
      <c r="C17" s="6">
        <v>70460</v>
      </c>
      <c r="D17" s="110">
        <v>110000010104</v>
      </c>
      <c r="E17" s="8">
        <v>3101</v>
      </c>
      <c r="F17" s="6">
        <v>10721300</v>
      </c>
      <c r="G17" s="9" t="s">
        <v>2791</v>
      </c>
      <c r="H17" s="216">
        <v>50000000</v>
      </c>
      <c r="I17" s="496"/>
      <c r="J17" s="216">
        <v>-25000000</v>
      </c>
      <c r="K17" s="64">
        <f t="shared" si="1"/>
        <v>25000000</v>
      </c>
      <c r="L17" s="199"/>
    </row>
    <row r="18" spans="1:12" hidden="1" x14ac:dyDescent="0.35">
      <c r="A18" s="6">
        <v>23050102</v>
      </c>
      <c r="B18" s="435" t="s">
        <v>2891</v>
      </c>
      <c r="C18" s="6">
        <v>70132</v>
      </c>
      <c r="D18" s="110">
        <v>140000010104</v>
      </c>
      <c r="E18" s="8">
        <v>3101</v>
      </c>
      <c r="F18" s="6">
        <v>10721300</v>
      </c>
      <c r="G18" s="9" t="s">
        <v>368</v>
      </c>
      <c r="H18" s="64">
        <v>4000000</v>
      </c>
      <c r="I18" s="261"/>
      <c r="J18" s="216"/>
      <c r="K18" s="64">
        <f t="shared" si="1"/>
        <v>4000000</v>
      </c>
      <c r="L18" s="199"/>
    </row>
    <row r="19" spans="1:12" hidden="1" x14ac:dyDescent="0.35">
      <c r="A19" s="6">
        <v>23050102</v>
      </c>
      <c r="B19" s="435" t="s">
        <v>2891</v>
      </c>
      <c r="C19" s="6">
        <v>70460</v>
      </c>
      <c r="D19" s="110">
        <v>110000010102</v>
      </c>
      <c r="E19" s="8">
        <v>3101</v>
      </c>
      <c r="F19" s="6">
        <v>10721300</v>
      </c>
      <c r="G19" s="9" t="s">
        <v>1035</v>
      </c>
      <c r="H19" s="64"/>
      <c r="I19" s="261" t="s">
        <v>2659</v>
      </c>
      <c r="J19" s="216"/>
      <c r="K19" s="64">
        <f t="shared" si="1"/>
        <v>0</v>
      </c>
      <c r="L19" s="199"/>
    </row>
    <row r="20" spans="1:12" ht="51" hidden="1" x14ac:dyDescent="0.35">
      <c r="A20" s="6">
        <v>23050101</v>
      </c>
      <c r="B20" s="435" t="s">
        <v>2890</v>
      </c>
      <c r="C20" s="6">
        <v>70850</v>
      </c>
      <c r="D20" s="110">
        <v>20000030105</v>
      </c>
      <c r="E20" s="8">
        <v>3101</v>
      </c>
      <c r="F20" s="6">
        <v>10721300</v>
      </c>
      <c r="G20" s="9" t="s">
        <v>2616</v>
      </c>
      <c r="H20" s="64">
        <v>100000</v>
      </c>
      <c r="I20" s="261"/>
      <c r="J20" s="216"/>
      <c r="K20" s="64">
        <f t="shared" si="1"/>
        <v>100000</v>
      </c>
      <c r="L20" s="199"/>
    </row>
    <row r="21" spans="1:12" ht="51" hidden="1" x14ac:dyDescent="0.35">
      <c r="A21" s="6">
        <v>23050101</v>
      </c>
      <c r="B21" s="435" t="s">
        <v>2890</v>
      </c>
      <c r="C21" s="6">
        <v>70850</v>
      </c>
      <c r="D21" s="110">
        <v>20000030105</v>
      </c>
      <c r="E21" s="8">
        <v>3101</v>
      </c>
      <c r="F21" s="6">
        <v>10721300</v>
      </c>
      <c r="G21" s="9" t="s">
        <v>2617</v>
      </c>
      <c r="H21" s="64">
        <v>100000</v>
      </c>
      <c r="I21" s="261"/>
      <c r="J21" s="216"/>
      <c r="K21" s="64">
        <f t="shared" si="1"/>
        <v>100000</v>
      </c>
      <c r="L21" s="199"/>
    </row>
    <row r="22" spans="1:12" ht="76.5" hidden="1" x14ac:dyDescent="0.35">
      <c r="A22" s="6">
        <v>23050101</v>
      </c>
      <c r="B22" s="435" t="s">
        <v>2890</v>
      </c>
      <c r="C22" s="6">
        <v>70850</v>
      </c>
      <c r="D22" s="110">
        <v>80000020105</v>
      </c>
      <c r="E22" s="8">
        <v>3101</v>
      </c>
      <c r="F22" s="6">
        <v>10721300</v>
      </c>
      <c r="G22" s="111" t="s">
        <v>2618</v>
      </c>
      <c r="H22" s="64">
        <v>20000000</v>
      </c>
      <c r="I22" s="261"/>
      <c r="J22" s="216">
        <v>-1166613.4233448501</v>
      </c>
      <c r="K22" s="64">
        <f t="shared" si="1"/>
        <v>18833386.576655149</v>
      </c>
      <c r="L22" s="199"/>
    </row>
    <row r="23" spans="1:12" hidden="1" x14ac:dyDescent="0.35">
      <c r="A23" s="168">
        <v>23050101</v>
      </c>
      <c r="B23" s="435" t="s">
        <v>2891</v>
      </c>
      <c r="C23" s="168">
        <v>70630</v>
      </c>
      <c r="D23" s="169">
        <v>10000030106</v>
      </c>
      <c r="E23" s="170">
        <v>3101</v>
      </c>
      <c r="F23" s="168">
        <v>10721300</v>
      </c>
      <c r="G23" s="171" t="s">
        <v>260</v>
      </c>
      <c r="H23" s="172">
        <v>8480000</v>
      </c>
      <c r="I23" s="247"/>
      <c r="J23" s="173"/>
      <c r="K23" s="172">
        <f t="shared" si="1"/>
        <v>8480000</v>
      </c>
      <c r="L23" s="204" t="s">
        <v>2551</v>
      </c>
    </row>
    <row r="24" spans="1:12" hidden="1" x14ac:dyDescent="0.35">
      <c r="A24" s="6">
        <v>23050101</v>
      </c>
      <c r="B24" s="435" t="s">
        <v>2891</v>
      </c>
      <c r="C24" s="6">
        <v>70630</v>
      </c>
      <c r="D24" s="110">
        <v>10000030106</v>
      </c>
      <c r="E24" s="8">
        <v>3101</v>
      </c>
      <c r="F24" s="6">
        <v>10721300</v>
      </c>
      <c r="G24" s="9" t="s">
        <v>261</v>
      </c>
      <c r="H24" s="216">
        <v>50000000</v>
      </c>
      <c r="I24" s="492"/>
      <c r="J24" s="216">
        <v>-30000000</v>
      </c>
      <c r="K24" s="64">
        <f t="shared" si="1"/>
        <v>20000000</v>
      </c>
      <c r="L24" s="199"/>
    </row>
    <row r="25" spans="1:12" ht="51" hidden="1" x14ac:dyDescent="0.35">
      <c r="A25" s="6">
        <v>23050101</v>
      </c>
      <c r="B25" s="435" t="s">
        <v>2891</v>
      </c>
      <c r="C25" s="6">
        <v>70421</v>
      </c>
      <c r="D25" s="110">
        <v>10000010102</v>
      </c>
      <c r="E25" s="8">
        <v>3101</v>
      </c>
      <c r="F25" s="6">
        <v>10721300</v>
      </c>
      <c r="G25" s="9" t="s">
        <v>2808</v>
      </c>
      <c r="H25" s="216">
        <v>3000000</v>
      </c>
      <c r="I25" s="216"/>
      <c r="J25" s="216"/>
      <c r="K25" s="64">
        <f t="shared" si="1"/>
        <v>3000000</v>
      </c>
      <c r="L25" s="199"/>
    </row>
    <row r="26" spans="1:12" hidden="1" x14ac:dyDescent="0.35">
      <c r="A26" s="6">
        <v>23050101</v>
      </c>
      <c r="B26" s="435" t="s">
        <v>2891</v>
      </c>
      <c r="C26" s="6">
        <v>70421</v>
      </c>
      <c r="D26" s="110">
        <v>10000020104</v>
      </c>
      <c r="E26" s="8">
        <v>3101</v>
      </c>
      <c r="F26" s="6">
        <v>10721300</v>
      </c>
      <c r="G26" s="9" t="s">
        <v>2845</v>
      </c>
      <c r="H26" s="64">
        <v>10000000</v>
      </c>
      <c r="I26" s="64"/>
      <c r="J26" s="64"/>
      <c r="K26" s="64">
        <f t="shared" si="1"/>
        <v>10000000</v>
      </c>
      <c r="L26" s="199"/>
    </row>
    <row r="27" spans="1:12" hidden="1" x14ac:dyDescent="0.35">
      <c r="A27" s="6">
        <v>23050101</v>
      </c>
      <c r="B27" s="435" t="s">
        <v>2891</v>
      </c>
      <c r="C27" s="6">
        <v>70421</v>
      </c>
      <c r="D27" s="110">
        <v>10000030103</v>
      </c>
      <c r="E27" s="8">
        <v>3101</v>
      </c>
      <c r="F27" s="6">
        <v>10720517</v>
      </c>
      <c r="G27" s="9" t="s">
        <v>2132</v>
      </c>
      <c r="H27" s="64">
        <v>3000000</v>
      </c>
      <c r="I27" s="261"/>
      <c r="J27" s="216"/>
      <c r="K27" s="64">
        <f t="shared" si="1"/>
        <v>3000000</v>
      </c>
      <c r="L27" s="199"/>
    </row>
    <row r="28" spans="1:12" hidden="1" x14ac:dyDescent="0.35">
      <c r="A28" s="6">
        <v>23050101</v>
      </c>
      <c r="B28" s="435" t="s">
        <v>2891</v>
      </c>
      <c r="C28" s="6">
        <v>70443</v>
      </c>
      <c r="D28" s="110">
        <v>60000010103</v>
      </c>
      <c r="E28" s="8">
        <v>3101</v>
      </c>
      <c r="F28" s="6">
        <v>10721300</v>
      </c>
      <c r="G28" s="9" t="s">
        <v>279</v>
      </c>
      <c r="H28" s="64">
        <v>2120000</v>
      </c>
      <c r="I28" s="261"/>
      <c r="J28" s="216"/>
      <c r="K28" s="64">
        <f t="shared" si="1"/>
        <v>2120000</v>
      </c>
      <c r="L28" s="199"/>
    </row>
    <row r="29" spans="1:12" ht="51" hidden="1" x14ac:dyDescent="0.35">
      <c r="A29" s="231">
        <v>23050101</v>
      </c>
      <c r="B29" s="435" t="s">
        <v>2891</v>
      </c>
      <c r="C29" s="231">
        <v>70620</v>
      </c>
      <c r="D29" s="231" t="s">
        <v>2633</v>
      </c>
      <c r="E29" s="231" t="s">
        <v>545</v>
      </c>
      <c r="F29" s="231">
        <v>10721300</v>
      </c>
      <c r="G29" s="232" t="s">
        <v>1980</v>
      </c>
      <c r="H29" s="233">
        <v>5850000</v>
      </c>
      <c r="I29" s="234"/>
      <c r="J29" s="233"/>
      <c r="K29" s="235">
        <f t="shared" si="1"/>
        <v>5850000</v>
      </c>
      <c r="L29" s="397" t="s">
        <v>2101</v>
      </c>
    </row>
    <row r="30" spans="1:12" ht="51" hidden="1" x14ac:dyDescent="0.35">
      <c r="A30" s="6">
        <v>23050101</v>
      </c>
      <c r="B30" s="435" t="s">
        <v>2891</v>
      </c>
      <c r="C30" s="6">
        <v>70474</v>
      </c>
      <c r="D30" s="110">
        <v>40000031104</v>
      </c>
      <c r="E30" s="8">
        <v>3101</v>
      </c>
      <c r="F30" s="6">
        <v>10721300</v>
      </c>
      <c r="G30" s="111" t="s">
        <v>2800</v>
      </c>
      <c r="H30" s="64">
        <v>1714348521.43224</v>
      </c>
      <c r="I30" s="495"/>
      <c r="J30" s="64">
        <v>-600000000</v>
      </c>
      <c r="K30" s="64">
        <f t="shared" si="1"/>
        <v>1114348521.43224</v>
      </c>
      <c r="L30" s="199"/>
    </row>
    <row r="31" spans="1:12" hidden="1" x14ac:dyDescent="0.35">
      <c r="A31" s="6">
        <v>23050101</v>
      </c>
      <c r="B31" s="435" t="s">
        <v>2891</v>
      </c>
      <c r="C31" s="6">
        <v>70133</v>
      </c>
      <c r="D31" s="110">
        <v>80000020105</v>
      </c>
      <c r="E31" s="8">
        <v>3101</v>
      </c>
      <c r="F31" s="6">
        <v>10721300</v>
      </c>
      <c r="G31" s="9" t="s">
        <v>2782</v>
      </c>
      <c r="H31" s="64">
        <v>52000000</v>
      </c>
      <c r="I31" s="495"/>
      <c r="J31" s="216">
        <v>-26000000</v>
      </c>
      <c r="K31" s="64">
        <f t="shared" si="1"/>
        <v>26000000</v>
      </c>
      <c r="L31" s="199"/>
    </row>
    <row r="32" spans="1:12" hidden="1" x14ac:dyDescent="0.35">
      <c r="A32" s="6">
        <v>23050101</v>
      </c>
      <c r="B32" s="435" t="s">
        <v>2891</v>
      </c>
      <c r="C32" s="6">
        <v>70133</v>
      </c>
      <c r="D32" s="110">
        <v>130000010105</v>
      </c>
      <c r="E32" s="8">
        <v>3101</v>
      </c>
      <c r="F32" s="6">
        <v>10721300</v>
      </c>
      <c r="G32" s="9" t="s">
        <v>2783</v>
      </c>
      <c r="H32" s="64"/>
      <c r="I32" s="495"/>
      <c r="J32" s="216"/>
      <c r="K32" s="64">
        <f t="shared" si="1"/>
        <v>0</v>
      </c>
      <c r="L32" s="199"/>
    </row>
    <row r="33" spans="1:12" ht="51" hidden="1" x14ac:dyDescent="0.35">
      <c r="A33" s="6">
        <v>23050101</v>
      </c>
      <c r="B33" s="435" t="s">
        <v>2891</v>
      </c>
      <c r="C33" s="6">
        <v>70474</v>
      </c>
      <c r="D33" s="110">
        <v>40000031104</v>
      </c>
      <c r="E33" s="8">
        <v>3101</v>
      </c>
      <c r="F33" s="6">
        <v>10721300</v>
      </c>
      <c r="G33" s="9" t="s">
        <v>2784</v>
      </c>
      <c r="H33" s="216">
        <v>3000000</v>
      </c>
      <c r="I33" s="496"/>
      <c r="J33" s="216">
        <v>-1500000</v>
      </c>
      <c r="K33" s="64">
        <f t="shared" si="1"/>
        <v>1500000</v>
      </c>
      <c r="L33" s="199"/>
    </row>
    <row r="34" spans="1:12" ht="51" hidden="1" x14ac:dyDescent="0.35">
      <c r="A34" s="6">
        <v>23050101</v>
      </c>
      <c r="B34" s="435" t="s">
        <v>2891</v>
      </c>
      <c r="C34" s="6">
        <v>70474</v>
      </c>
      <c r="D34" s="110">
        <v>40000031104</v>
      </c>
      <c r="E34" s="8">
        <v>3101</v>
      </c>
      <c r="F34" s="6">
        <v>10721300</v>
      </c>
      <c r="G34" s="9" t="s">
        <v>2785</v>
      </c>
      <c r="H34" s="216">
        <v>6000000</v>
      </c>
      <c r="I34" s="496"/>
      <c r="J34" s="216">
        <v>-3000000</v>
      </c>
      <c r="K34" s="64">
        <f t="shared" si="1"/>
        <v>3000000</v>
      </c>
      <c r="L34" s="199"/>
    </row>
    <row r="35" spans="1:12" hidden="1" x14ac:dyDescent="0.35">
      <c r="A35" s="6">
        <v>23050101</v>
      </c>
      <c r="B35" s="435" t="s">
        <v>2891</v>
      </c>
      <c r="C35" s="6">
        <v>70474</v>
      </c>
      <c r="D35" s="110">
        <v>40000031104</v>
      </c>
      <c r="E35" s="8">
        <v>3101</v>
      </c>
      <c r="F35" s="6">
        <v>10721300</v>
      </c>
      <c r="G35" s="9" t="s">
        <v>2786</v>
      </c>
      <c r="H35" s="216">
        <v>50893000</v>
      </c>
      <c r="I35" s="496"/>
      <c r="J35" s="216">
        <v>-25446500</v>
      </c>
      <c r="K35" s="64">
        <f t="shared" si="1"/>
        <v>25446500</v>
      </c>
      <c r="L35" s="199"/>
    </row>
    <row r="36" spans="1:12" ht="51" hidden="1" x14ac:dyDescent="0.35">
      <c r="A36" s="6">
        <v>23050101</v>
      </c>
      <c r="B36" s="435" t="s">
        <v>2891</v>
      </c>
      <c r="C36" s="6">
        <v>70474</v>
      </c>
      <c r="D36" s="110">
        <v>40000031104</v>
      </c>
      <c r="E36" s="8">
        <v>3101</v>
      </c>
      <c r="F36" s="6">
        <v>10721300</v>
      </c>
      <c r="G36" s="9" t="s">
        <v>2787</v>
      </c>
      <c r="H36" s="216">
        <v>1000000</v>
      </c>
      <c r="I36" s="496"/>
      <c r="J36" s="216">
        <v>-500000</v>
      </c>
      <c r="K36" s="64">
        <f t="shared" si="1"/>
        <v>500000</v>
      </c>
      <c r="L36" s="199"/>
    </row>
    <row r="37" spans="1:12" hidden="1" x14ac:dyDescent="0.35">
      <c r="A37" s="6">
        <v>23050101</v>
      </c>
      <c r="B37" s="435" t="s">
        <v>2891</v>
      </c>
      <c r="C37" s="6">
        <v>70474</v>
      </c>
      <c r="D37" s="110">
        <v>40000031104</v>
      </c>
      <c r="E37" s="8">
        <v>3101</v>
      </c>
      <c r="F37" s="6">
        <v>10721300</v>
      </c>
      <c r="G37" s="9" t="s">
        <v>2788</v>
      </c>
      <c r="H37" s="216">
        <v>5000000</v>
      </c>
      <c r="I37" s="496"/>
      <c r="J37" s="216">
        <v>-2500000</v>
      </c>
      <c r="K37" s="64">
        <f t="shared" si="1"/>
        <v>2500000</v>
      </c>
      <c r="L37" s="199"/>
    </row>
    <row r="38" spans="1:12" hidden="1" x14ac:dyDescent="0.35">
      <c r="A38" s="6">
        <v>23050101</v>
      </c>
      <c r="B38" s="435" t="s">
        <v>2891</v>
      </c>
      <c r="C38" s="6">
        <v>70474</v>
      </c>
      <c r="D38" s="110">
        <v>40000031104</v>
      </c>
      <c r="E38" s="8">
        <v>3101</v>
      </c>
      <c r="F38" s="6">
        <v>10721300</v>
      </c>
      <c r="G38" s="12" t="s">
        <v>2790</v>
      </c>
      <c r="H38" s="66">
        <v>3000000</v>
      </c>
      <c r="I38" s="504"/>
      <c r="J38" s="66">
        <v>-1500000</v>
      </c>
      <c r="K38" s="65">
        <f t="shared" si="1"/>
        <v>1500000</v>
      </c>
      <c r="L38" s="199"/>
    </row>
    <row r="39" spans="1:12" ht="51" hidden="1" x14ac:dyDescent="0.35">
      <c r="A39" s="23">
        <v>23050101</v>
      </c>
      <c r="B39" s="435" t="s">
        <v>2891</v>
      </c>
      <c r="C39" s="23">
        <v>70474</v>
      </c>
      <c r="D39" s="46">
        <v>40000031104</v>
      </c>
      <c r="E39" s="25">
        <v>3101</v>
      </c>
      <c r="F39" s="23">
        <v>10721300</v>
      </c>
      <c r="G39" s="47" t="s">
        <v>2801</v>
      </c>
      <c r="H39" s="41">
        <v>3000000</v>
      </c>
      <c r="I39" s="342"/>
      <c r="J39" s="41">
        <v>-1500000</v>
      </c>
      <c r="K39" s="27">
        <f t="shared" si="1"/>
        <v>1500000</v>
      </c>
      <c r="L39" s="199"/>
    </row>
    <row r="40" spans="1:12" hidden="1" x14ac:dyDescent="0.35">
      <c r="A40" s="23">
        <v>23050101</v>
      </c>
      <c r="B40" s="435" t="s">
        <v>2891</v>
      </c>
      <c r="C40" s="23">
        <v>70630</v>
      </c>
      <c r="D40" s="46">
        <v>10000010104</v>
      </c>
      <c r="E40" s="25">
        <v>3101</v>
      </c>
      <c r="F40" s="23">
        <v>10721300</v>
      </c>
      <c r="G40" s="26" t="s">
        <v>303</v>
      </c>
      <c r="H40" s="67">
        <v>12891249</v>
      </c>
      <c r="I40" s="224"/>
      <c r="J40" s="67">
        <v>37108751</v>
      </c>
      <c r="K40" s="67">
        <f t="shared" si="1"/>
        <v>50000000</v>
      </c>
      <c r="L40" s="199"/>
    </row>
    <row r="41" spans="1:12" ht="51" hidden="1" x14ac:dyDescent="0.35">
      <c r="A41" s="23">
        <v>23050101</v>
      </c>
      <c r="B41" s="435" t="s">
        <v>2891</v>
      </c>
      <c r="C41" s="23">
        <v>70132</v>
      </c>
      <c r="D41" s="46">
        <v>150000010104</v>
      </c>
      <c r="E41" s="25">
        <v>3101</v>
      </c>
      <c r="F41" s="23">
        <v>10721300</v>
      </c>
      <c r="G41" s="26" t="s">
        <v>365</v>
      </c>
      <c r="H41" s="27">
        <v>4160000</v>
      </c>
      <c r="I41" s="215">
        <v>1632000</v>
      </c>
      <c r="J41" s="41"/>
      <c r="K41" s="27">
        <f t="shared" si="1"/>
        <v>4160000</v>
      </c>
      <c r="L41" s="199"/>
    </row>
    <row r="42" spans="1:12" ht="51" hidden="1" x14ac:dyDescent="0.35">
      <c r="A42" s="23">
        <v>23050101</v>
      </c>
      <c r="B42" s="435" t="s">
        <v>2891</v>
      </c>
      <c r="C42" s="23">
        <v>70132</v>
      </c>
      <c r="D42" s="46">
        <v>130000010105</v>
      </c>
      <c r="E42" s="25">
        <v>3101</v>
      </c>
      <c r="F42" s="23">
        <v>10721300</v>
      </c>
      <c r="G42" s="26" t="s">
        <v>366</v>
      </c>
      <c r="H42" s="27">
        <v>1000000</v>
      </c>
      <c r="I42" s="215"/>
      <c r="J42" s="41"/>
      <c r="K42" s="27">
        <f t="shared" ref="K42:K73" si="2">SUM(H42,J42)</f>
        <v>1000000</v>
      </c>
      <c r="L42" s="199"/>
    </row>
    <row r="43" spans="1:12" ht="51" hidden="1" x14ac:dyDescent="0.35">
      <c r="A43" s="23">
        <v>23050101</v>
      </c>
      <c r="B43" s="435" t="s">
        <v>2891</v>
      </c>
      <c r="C43" s="23">
        <v>70132</v>
      </c>
      <c r="D43" s="46">
        <v>150000010104</v>
      </c>
      <c r="E43" s="25">
        <v>3102</v>
      </c>
      <c r="F43" s="23">
        <v>10721301</v>
      </c>
      <c r="G43" s="26" t="s">
        <v>367</v>
      </c>
      <c r="H43" s="39">
        <v>5000000</v>
      </c>
      <c r="I43" s="220"/>
      <c r="J43" s="41"/>
      <c r="K43" s="27">
        <f t="shared" si="2"/>
        <v>5000000</v>
      </c>
      <c r="L43" s="199"/>
    </row>
    <row r="44" spans="1:12" ht="51" hidden="1" x14ac:dyDescent="0.35">
      <c r="A44" s="54">
        <v>23050101</v>
      </c>
      <c r="B44" s="435" t="s">
        <v>2891</v>
      </c>
      <c r="C44" s="54">
        <v>70620</v>
      </c>
      <c r="D44" s="75">
        <v>130000010105</v>
      </c>
      <c r="E44" s="56">
        <v>3101</v>
      </c>
      <c r="F44" s="54">
        <v>10721300</v>
      </c>
      <c r="G44" s="57" t="s">
        <v>1979</v>
      </c>
      <c r="H44" s="58">
        <v>15600000</v>
      </c>
      <c r="I44" s="221"/>
      <c r="J44" s="87">
        <v>-10000000</v>
      </c>
      <c r="K44" s="58">
        <f t="shared" si="2"/>
        <v>5600000</v>
      </c>
      <c r="L44" s="204" t="s">
        <v>2889</v>
      </c>
    </row>
    <row r="45" spans="1:12" ht="51" hidden="1" x14ac:dyDescent="0.35">
      <c r="A45" s="54">
        <v>23050101</v>
      </c>
      <c r="B45" s="435" t="s">
        <v>2891</v>
      </c>
      <c r="C45" s="54">
        <v>70620</v>
      </c>
      <c r="D45" s="75">
        <v>130000010105</v>
      </c>
      <c r="E45" s="56">
        <v>3101</v>
      </c>
      <c r="F45" s="54">
        <v>10721300</v>
      </c>
      <c r="G45" s="57" t="s">
        <v>1980</v>
      </c>
      <c r="H45" s="58">
        <v>5850000</v>
      </c>
      <c r="I45" s="221"/>
      <c r="J45" s="87"/>
      <c r="K45" s="58">
        <f t="shared" si="2"/>
        <v>5850000</v>
      </c>
      <c r="L45" s="204" t="s">
        <v>2889</v>
      </c>
    </row>
    <row r="46" spans="1:12" ht="51" hidden="1" x14ac:dyDescent="0.35">
      <c r="A46" s="54">
        <v>23050101</v>
      </c>
      <c r="B46" s="435" t="s">
        <v>2891</v>
      </c>
      <c r="C46" s="54">
        <v>70620</v>
      </c>
      <c r="D46" s="75">
        <v>130000010105</v>
      </c>
      <c r="E46" s="56">
        <v>3101</v>
      </c>
      <c r="F46" s="54">
        <v>10721300</v>
      </c>
      <c r="G46" s="57" t="s">
        <v>1981</v>
      </c>
      <c r="H46" s="58">
        <v>1000000</v>
      </c>
      <c r="I46" s="221"/>
      <c r="J46" s="87"/>
      <c r="K46" s="58">
        <f t="shared" si="2"/>
        <v>1000000</v>
      </c>
      <c r="L46" s="204" t="s">
        <v>2889</v>
      </c>
    </row>
    <row r="47" spans="1:12" hidden="1" x14ac:dyDescent="0.35">
      <c r="A47" s="54">
        <v>23050101</v>
      </c>
      <c r="B47" s="435" t="s">
        <v>2891</v>
      </c>
      <c r="C47" s="54">
        <v>70620</v>
      </c>
      <c r="D47" s="75">
        <v>130000010105</v>
      </c>
      <c r="E47" s="56">
        <v>3101</v>
      </c>
      <c r="F47" s="54">
        <v>10721300</v>
      </c>
      <c r="G47" s="57" t="s">
        <v>1982</v>
      </c>
      <c r="H47" s="58">
        <v>500000</v>
      </c>
      <c r="I47" s="221"/>
      <c r="J47" s="87"/>
      <c r="K47" s="58">
        <f t="shared" si="2"/>
        <v>500000</v>
      </c>
      <c r="L47" s="204" t="s">
        <v>2889</v>
      </c>
    </row>
    <row r="48" spans="1:12" ht="51" hidden="1" x14ac:dyDescent="0.35">
      <c r="A48" s="54">
        <v>23050101</v>
      </c>
      <c r="B48" s="435" t="s">
        <v>2891</v>
      </c>
      <c r="C48" s="54">
        <v>70620</v>
      </c>
      <c r="D48" s="75">
        <v>130000010105</v>
      </c>
      <c r="E48" s="56">
        <v>3101</v>
      </c>
      <c r="F48" s="54">
        <v>10721300</v>
      </c>
      <c r="G48" s="57" t="s">
        <v>1983</v>
      </c>
      <c r="H48" s="58">
        <v>2730000</v>
      </c>
      <c r="I48" s="221"/>
      <c r="J48" s="87"/>
      <c r="K48" s="58">
        <f t="shared" si="2"/>
        <v>2730000</v>
      </c>
      <c r="L48" s="204" t="s">
        <v>2889</v>
      </c>
    </row>
    <row r="49" spans="1:12" hidden="1" x14ac:dyDescent="0.35">
      <c r="A49" s="23">
        <v>23050101</v>
      </c>
      <c r="B49" s="435" t="s">
        <v>2892</v>
      </c>
      <c r="C49" s="23">
        <v>70140</v>
      </c>
      <c r="D49" s="46">
        <v>130000010105</v>
      </c>
      <c r="E49" s="25">
        <v>3101</v>
      </c>
      <c r="F49" s="23">
        <v>10721300</v>
      </c>
      <c r="G49" s="26" t="s">
        <v>440</v>
      </c>
      <c r="H49" s="27">
        <v>1000000</v>
      </c>
      <c r="I49" s="215"/>
      <c r="J49" s="41"/>
      <c r="K49" s="27">
        <f t="shared" si="2"/>
        <v>1000000</v>
      </c>
      <c r="L49" s="199"/>
    </row>
    <row r="50" spans="1:12" hidden="1" x14ac:dyDescent="0.35">
      <c r="A50" s="23">
        <v>23050101</v>
      </c>
      <c r="B50" s="435" t="s">
        <v>2892</v>
      </c>
      <c r="C50" s="23">
        <v>70133</v>
      </c>
      <c r="D50" s="46">
        <v>130000010105</v>
      </c>
      <c r="E50" s="25">
        <v>3101</v>
      </c>
      <c r="F50" s="23">
        <v>10721306</v>
      </c>
      <c r="G50" s="26" t="s">
        <v>454</v>
      </c>
      <c r="H50" s="27">
        <v>1640007</v>
      </c>
      <c r="I50" s="215"/>
      <c r="J50" s="41"/>
      <c r="K50" s="93">
        <f t="shared" si="2"/>
        <v>1640007</v>
      </c>
      <c r="L50" s="199"/>
    </row>
    <row r="51" spans="1:12" ht="51" hidden="1" x14ac:dyDescent="0.35">
      <c r="A51" s="23">
        <v>23050101</v>
      </c>
      <c r="B51" s="435" t="s">
        <v>2893</v>
      </c>
      <c r="C51" s="23">
        <v>70140</v>
      </c>
      <c r="D51" s="46">
        <v>130000010105</v>
      </c>
      <c r="E51" s="25">
        <v>3101</v>
      </c>
      <c r="F51" s="23">
        <v>10721300</v>
      </c>
      <c r="G51" s="47" t="s">
        <v>538</v>
      </c>
      <c r="H51" s="83">
        <v>1000000</v>
      </c>
      <c r="I51" s="226"/>
      <c r="J51" s="68">
        <v>2500000</v>
      </c>
      <c r="K51" s="67">
        <f t="shared" si="2"/>
        <v>3500000</v>
      </c>
      <c r="L51" s="199"/>
    </row>
    <row r="52" spans="1:12" hidden="1" x14ac:dyDescent="0.35">
      <c r="A52" s="23">
        <v>23050101</v>
      </c>
      <c r="B52" s="435" t="s">
        <v>2893</v>
      </c>
      <c r="C52" s="23">
        <v>70140</v>
      </c>
      <c r="D52" s="46">
        <v>50000020102</v>
      </c>
      <c r="E52" s="25">
        <v>3101</v>
      </c>
      <c r="F52" s="23">
        <v>10721300</v>
      </c>
      <c r="G52" s="26" t="s">
        <v>539</v>
      </c>
      <c r="H52" s="67">
        <v>1720000</v>
      </c>
      <c r="I52" s="224"/>
      <c r="J52" s="68"/>
      <c r="K52" s="67">
        <f t="shared" si="2"/>
        <v>1720000</v>
      </c>
      <c r="L52" s="199"/>
    </row>
    <row r="53" spans="1:12" hidden="1" x14ac:dyDescent="0.35">
      <c r="A53" s="23">
        <v>23050101</v>
      </c>
      <c r="B53" s="435" t="s">
        <v>2893</v>
      </c>
      <c r="C53" s="23">
        <v>70140</v>
      </c>
      <c r="D53" s="46">
        <v>10000030106</v>
      </c>
      <c r="E53" s="25">
        <v>3101</v>
      </c>
      <c r="F53" s="23">
        <v>10721300</v>
      </c>
      <c r="G53" s="26" t="s">
        <v>540</v>
      </c>
      <c r="H53" s="68">
        <v>5000000</v>
      </c>
      <c r="I53" s="226"/>
      <c r="J53" s="68"/>
      <c r="K53" s="67">
        <f t="shared" si="2"/>
        <v>5000000</v>
      </c>
      <c r="L53" s="199"/>
    </row>
    <row r="54" spans="1:12" ht="51" hidden="1" x14ac:dyDescent="0.35">
      <c r="A54" s="23">
        <v>23050101</v>
      </c>
      <c r="B54" s="435" t="s">
        <v>2893</v>
      </c>
      <c r="C54" s="23">
        <v>70140</v>
      </c>
      <c r="D54" s="46">
        <v>10000030106</v>
      </c>
      <c r="E54" s="25">
        <v>3101</v>
      </c>
      <c r="F54" s="23">
        <v>10721300</v>
      </c>
      <c r="G54" s="26" t="s">
        <v>541</v>
      </c>
      <c r="H54" s="68">
        <v>5000000</v>
      </c>
      <c r="I54" s="226"/>
      <c r="J54" s="68"/>
      <c r="K54" s="67">
        <f t="shared" si="2"/>
        <v>5000000</v>
      </c>
      <c r="L54" s="199"/>
    </row>
    <row r="55" spans="1:12" ht="51" hidden="1" x14ac:dyDescent="0.35">
      <c r="A55" s="23">
        <v>23050101</v>
      </c>
      <c r="B55" s="435" t="s">
        <v>2893</v>
      </c>
      <c r="C55" s="23">
        <v>70970</v>
      </c>
      <c r="D55" s="46">
        <v>50000020102</v>
      </c>
      <c r="E55" s="25">
        <v>3101</v>
      </c>
      <c r="F55" s="23">
        <v>10731700</v>
      </c>
      <c r="G55" s="26" t="s">
        <v>566</v>
      </c>
      <c r="H55" s="27">
        <v>5378100</v>
      </c>
      <c r="I55" s="215"/>
      <c r="J55" s="27"/>
      <c r="K55" s="27">
        <f t="shared" si="2"/>
        <v>5378100</v>
      </c>
      <c r="L55" s="199"/>
    </row>
    <row r="56" spans="1:12" hidden="1" x14ac:dyDescent="0.35">
      <c r="A56" s="23">
        <v>23050101</v>
      </c>
      <c r="B56" s="435" t="s">
        <v>2893</v>
      </c>
      <c r="C56" s="23">
        <v>70131</v>
      </c>
      <c r="D56" s="24">
        <v>0</v>
      </c>
      <c r="E56" s="25">
        <v>2101</v>
      </c>
      <c r="F56" s="23">
        <v>10721300</v>
      </c>
      <c r="G56" s="26" t="s">
        <v>582</v>
      </c>
      <c r="H56" s="101">
        <v>800000</v>
      </c>
      <c r="I56" s="255"/>
      <c r="J56" s="106"/>
      <c r="K56" s="101">
        <f t="shared" si="2"/>
        <v>800000</v>
      </c>
      <c r="L56" s="200"/>
    </row>
    <row r="57" spans="1:12" hidden="1" x14ac:dyDescent="0.35">
      <c r="A57" s="23">
        <v>23050101</v>
      </c>
      <c r="B57" s="435" t="s">
        <v>2893</v>
      </c>
      <c r="C57" s="23">
        <v>70970</v>
      </c>
      <c r="D57" s="46" t="s">
        <v>609</v>
      </c>
      <c r="E57" s="25">
        <v>3101</v>
      </c>
      <c r="F57" s="23">
        <v>107213000</v>
      </c>
      <c r="G57" s="47" t="s">
        <v>279</v>
      </c>
      <c r="H57" s="101"/>
      <c r="I57" s="255"/>
      <c r="J57" s="101"/>
      <c r="K57" s="101">
        <f t="shared" si="2"/>
        <v>0</v>
      </c>
      <c r="L57" s="199"/>
    </row>
    <row r="58" spans="1:12" ht="51" hidden="1" x14ac:dyDescent="0.35">
      <c r="A58" s="54">
        <v>23050101</v>
      </c>
      <c r="B58" s="435" t="s">
        <v>2893</v>
      </c>
      <c r="C58" s="54">
        <v>70740</v>
      </c>
      <c r="D58" s="75">
        <v>40000030104</v>
      </c>
      <c r="E58" s="56">
        <v>3101</v>
      </c>
      <c r="F58" s="54">
        <v>10721300</v>
      </c>
      <c r="G58" s="57" t="s">
        <v>937</v>
      </c>
      <c r="H58" s="117">
        <v>10000000</v>
      </c>
      <c r="I58" s="263"/>
      <c r="J58" s="118"/>
      <c r="K58" s="117">
        <f t="shared" si="2"/>
        <v>10000000</v>
      </c>
      <c r="L58" s="204" t="s">
        <v>2555</v>
      </c>
    </row>
    <row r="59" spans="1:12" ht="51" hidden="1" x14ac:dyDescent="0.35">
      <c r="A59" s="54">
        <v>23050101</v>
      </c>
      <c r="B59" s="435" t="s">
        <v>2893</v>
      </c>
      <c r="C59" s="54">
        <v>70740</v>
      </c>
      <c r="D59" s="75">
        <v>40000030104</v>
      </c>
      <c r="E59" s="56">
        <v>3101</v>
      </c>
      <c r="F59" s="54">
        <v>10721300</v>
      </c>
      <c r="G59" s="57" t="s">
        <v>938</v>
      </c>
      <c r="H59" s="117">
        <v>5000000</v>
      </c>
      <c r="I59" s="263"/>
      <c r="J59" s="118"/>
      <c r="K59" s="117">
        <f t="shared" si="2"/>
        <v>5000000</v>
      </c>
      <c r="L59" s="204" t="s">
        <v>2555</v>
      </c>
    </row>
    <row r="60" spans="1:12" ht="51" hidden="1" x14ac:dyDescent="0.35">
      <c r="A60" s="54">
        <v>23050101</v>
      </c>
      <c r="B60" s="435" t="s">
        <v>2893</v>
      </c>
      <c r="C60" s="54">
        <v>70740</v>
      </c>
      <c r="D60" s="75">
        <v>40000030104</v>
      </c>
      <c r="E60" s="56">
        <v>3101</v>
      </c>
      <c r="F60" s="54">
        <v>10721300</v>
      </c>
      <c r="G60" s="57" t="s">
        <v>939</v>
      </c>
      <c r="H60" s="117">
        <v>10000000</v>
      </c>
      <c r="I60" s="263"/>
      <c r="J60" s="118"/>
      <c r="K60" s="117">
        <f t="shared" si="2"/>
        <v>10000000</v>
      </c>
      <c r="L60" s="204" t="s">
        <v>2555</v>
      </c>
    </row>
    <row r="61" spans="1:12" ht="51" hidden="1" x14ac:dyDescent="0.35">
      <c r="A61" s="54">
        <v>23050101</v>
      </c>
      <c r="B61" s="435" t="s">
        <v>2893</v>
      </c>
      <c r="C61" s="54">
        <v>70740</v>
      </c>
      <c r="D61" s="75">
        <v>40000010106</v>
      </c>
      <c r="E61" s="56">
        <v>3101</v>
      </c>
      <c r="F61" s="54">
        <v>10721300</v>
      </c>
      <c r="G61" s="57" t="s">
        <v>940</v>
      </c>
      <c r="H61" s="117">
        <v>20000000</v>
      </c>
      <c r="I61" s="263"/>
      <c r="J61" s="118"/>
      <c r="K61" s="117">
        <f t="shared" si="2"/>
        <v>20000000</v>
      </c>
      <c r="L61" s="204" t="s">
        <v>2555</v>
      </c>
    </row>
    <row r="62" spans="1:12" ht="51" hidden="1" x14ac:dyDescent="0.35">
      <c r="A62" s="54">
        <v>23050101</v>
      </c>
      <c r="B62" s="435" t="s">
        <v>2893</v>
      </c>
      <c r="C62" s="54">
        <v>70740</v>
      </c>
      <c r="D62" s="75">
        <v>40000030104</v>
      </c>
      <c r="E62" s="56">
        <v>3101</v>
      </c>
      <c r="F62" s="54">
        <v>10721300</v>
      </c>
      <c r="G62" s="57" t="s">
        <v>941</v>
      </c>
      <c r="H62" s="117">
        <v>3000000</v>
      </c>
      <c r="I62" s="263"/>
      <c r="J62" s="118"/>
      <c r="K62" s="117">
        <f t="shared" si="2"/>
        <v>3000000</v>
      </c>
      <c r="L62" s="204" t="s">
        <v>2555</v>
      </c>
    </row>
    <row r="63" spans="1:12" ht="127.5" hidden="1" x14ac:dyDescent="0.35">
      <c r="A63" s="54">
        <v>23050101</v>
      </c>
      <c r="B63" s="435" t="s">
        <v>2893</v>
      </c>
      <c r="C63" s="54">
        <v>70740</v>
      </c>
      <c r="D63" s="75">
        <v>40000030104</v>
      </c>
      <c r="E63" s="56">
        <v>3101</v>
      </c>
      <c r="F63" s="54">
        <v>10721300</v>
      </c>
      <c r="G63" s="57" t="s">
        <v>942</v>
      </c>
      <c r="H63" s="117">
        <v>15000000</v>
      </c>
      <c r="I63" s="263"/>
      <c r="J63" s="118"/>
      <c r="K63" s="117">
        <f t="shared" si="2"/>
        <v>15000000</v>
      </c>
      <c r="L63" s="204" t="s">
        <v>2555</v>
      </c>
    </row>
    <row r="64" spans="1:12" ht="51" hidden="1" x14ac:dyDescent="0.35">
      <c r="A64" s="54">
        <v>23050101</v>
      </c>
      <c r="B64" s="435" t="s">
        <v>2893</v>
      </c>
      <c r="C64" s="54">
        <v>70740</v>
      </c>
      <c r="D64" s="75">
        <v>40000030104</v>
      </c>
      <c r="E64" s="56">
        <v>3101</v>
      </c>
      <c r="F64" s="54">
        <v>10721300</v>
      </c>
      <c r="G64" s="57" t="s">
        <v>943</v>
      </c>
      <c r="H64" s="117">
        <v>50000000</v>
      </c>
      <c r="I64" s="263"/>
      <c r="J64" s="122">
        <v>-25000000</v>
      </c>
      <c r="K64" s="117">
        <f t="shared" si="2"/>
        <v>25000000</v>
      </c>
      <c r="L64" s="204" t="s">
        <v>2555</v>
      </c>
    </row>
    <row r="65" spans="1:13" ht="51" hidden="1" x14ac:dyDescent="0.35">
      <c r="A65" s="54">
        <v>23050101</v>
      </c>
      <c r="B65" s="435" t="s">
        <v>2893</v>
      </c>
      <c r="C65" s="54">
        <v>70740</v>
      </c>
      <c r="D65" s="75">
        <v>40000010106</v>
      </c>
      <c r="E65" s="56">
        <v>3101</v>
      </c>
      <c r="F65" s="54">
        <v>10721300</v>
      </c>
      <c r="G65" s="57" t="s">
        <v>944</v>
      </c>
      <c r="H65" s="117">
        <v>3000000</v>
      </c>
      <c r="I65" s="263"/>
      <c r="J65" s="118"/>
      <c r="K65" s="117">
        <f t="shared" si="2"/>
        <v>3000000</v>
      </c>
      <c r="L65" s="204" t="s">
        <v>2555</v>
      </c>
    </row>
    <row r="66" spans="1:13" ht="76.5" hidden="1" x14ac:dyDescent="0.35">
      <c r="A66" s="54">
        <v>23050101</v>
      </c>
      <c r="B66" s="435" t="s">
        <v>2893</v>
      </c>
      <c r="C66" s="54">
        <v>70740</v>
      </c>
      <c r="D66" s="75">
        <v>40000030104</v>
      </c>
      <c r="E66" s="56">
        <v>3101</v>
      </c>
      <c r="F66" s="54">
        <v>10721300</v>
      </c>
      <c r="G66" s="57" t="s">
        <v>945</v>
      </c>
      <c r="H66" s="117">
        <v>5000000</v>
      </c>
      <c r="I66" s="263"/>
      <c r="J66" s="118"/>
      <c r="K66" s="117">
        <f t="shared" si="2"/>
        <v>5000000</v>
      </c>
      <c r="L66" s="204" t="s">
        <v>2555</v>
      </c>
    </row>
    <row r="67" spans="1:13" ht="102" hidden="1" x14ac:dyDescent="0.35">
      <c r="A67" s="54">
        <v>23050101</v>
      </c>
      <c r="B67" s="435" t="s">
        <v>2893</v>
      </c>
      <c r="C67" s="54">
        <v>70740</v>
      </c>
      <c r="D67" s="75">
        <v>40000030104</v>
      </c>
      <c r="E67" s="56">
        <v>3101</v>
      </c>
      <c r="F67" s="54">
        <v>10721300</v>
      </c>
      <c r="G67" s="57" t="s">
        <v>946</v>
      </c>
      <c r="H67" s="117">
        <v>50000000</v>
      </c>
      <c r="I67" s="263"/>
      <c r="J67" s="122">
        <v>-25000000</v>
      </c>
      <c r="K67" s="117">
        <f t="shared" si="2"/>
        <v>25000000</v>
      </c>
      <c r="L67" s="204" t="s">
        <v>2555</v>
      </c>
    </row>
    <row r="68" spans="1:13" ht="102" hidden="1" x14ac:dyDescent="0.35">
      <c r="A68" s="54">
        <v>23050101</v>
      </c>
      <c r="B68" s="435" t="s">
        <v>2893</v>
      </c>
      <c r="C68" s="54">
        <v>70740</v>
      </c>
      <c r="D68" s="75">
        <v>40000030102</v>
      </c>
      <c r="E68" s="56">
        <v>3101</v>
      </c>
      <c r="F68" s="54">
        <v>10721300</v>
      </c>
      <c r="G68" s="57" t="s">
        <v>947</v>
      </c>
      <c r="H68" s="117">
        <v>30000000</v>
      </c>
      <c r="I68" s="263"/>
      <c r="J68" s="122"/>
      <c r="K68" s="117">
        <f t="shared" si="2"/>
        <v>30000000</v>
      </c>
      <c r="L68" s="204" t="s">
        <v>2555</v>
      </c>
    </row>
    <row r="69" spans="1:13" ht="51" hidden="1" x14ac:dyDescent="0.35">
      <c r="A69" s="54">
        <v>23040105</v>
      </c>
      <c r="B69" s="435" t="s">
        <v>2891</v>
      </c>
      <c r="C69" s="54">
        <v>70630</v>
      </c>
      <c r="D69" s="75">
        <v>90000010102</v>
      </c>
      <c r="E69" s="54">
        <v>3101</v>
      </c>
      <c r="F69" s="54">
        <v>10721300</v>
      </c>
      <c r="G69" s="86" t="s">
        <v>2764</v>
      </c>
      <c r="H69" s="58">
        <v>151905600</v>
      </c>
      <c r="I69" s="308"/>
      <c r="J69" s="58">
        <v>-100000000</v>
      </c>
      <c r="K69" s="58">
        <f t="shared" si="2"/>
        <v>51905600</v>
      </c>
      <c r="L69" s="204" t="s">
        <v>2553</v>
      </c>
      <c r="M69" s="343"/>
    </row>
    <row r="70" spans="1:13" ht="76.5" hidden="1" x14ac:dyDescent="0.35">
      <c r="A70" s="54">
        <v>23040102</v>
      </c>
      <c r="B70" s="435" t="s">
        <v>2891</v>
      </c>
      <c r="C70" s="54">
        <v>70550</v>
      </c>
      <c r="D70" s="75">
        <v>90000010105</v>
      </c>
      <c r="E70" s="54">
        <v>3101</v>
      </c>
      <c r="F70" s="54">
        <v>10721300</v>
      </c>
      <c r="G70" s="57" t="s">
        <v>2732</v>
      </c>
      <c r="H70" s="58">
        <v>10000000</v>
      </c>
      <c r="I70" s="308"/>
      <c r="J70" s="87">
        <v>-5000000</v>
      </c>
      <c r="K70" s="58">
        <f t="shared" si="2"/>
        <v>5000000</v>
      </c>
      <c r="L70" s="204" t="s">
        <v>2553</v>
      </c>
      <c r="M70" s="343"/>
    </row>
    <row r="71" spans="1:13" ht="51" hidden="1" x14ac:dyDescent="0.35">
      <c r="A71" s="54">
        <v>23040102</v>
      </c>
      <c r="B71" s="435" t="s">
        <v>2891</v>
      </c>
      <c r="C71" s="54">
        <v>70550</v>
      </c>
      <c r="D71" s="75">
        <v>90000010105</v>
      </c>
      <c r="E71" s="54">
        <v>3101</v>
      </c>
      <c r="F71" s="54">
        <v>10721300</v>
      </c>
      <c r="G71" s="57" t="s">
        <v>2733</v>
      </c>
      <c r="H71" s="58">
        <v>25000000</v>
      </c>
      <c r="I71" s="308"/>
      <c r="J71" s="87">
        <v>-10000000</v>
      </c>
      <c r="K71" s="58">
        <f t="shared" si="2"/>
        <v>15000000</v>
      </c>
      <c r="L71" s="204" t="s">
        <v>2553</v>
      </c>
      <c r="M71" s="343"/>
    </row>
    <row r="72" spans="1:13" hidden="1" x14ac:dyDescent="0.35">
      <c r="A72" s="23">
        <v>23040102</v>
      </c>
      <c r="B72" s="435" t="s">
        <v>2891</v>
      </c>
      <c r="C72" s="23">
        <v>70550</v>
      </c>
      <c r="D72" s="46">
        <v>90000010105</v>
      </c>
      <c r="E72" s="23">
        <v>3101</v>
      </c>
      <c r="F72" s="23">
        <v>10721300</v>
      </c>
      <c r="G72" s="26" t="s">
        <v>2734</v>
      </c>
      <c r="H72" s="27">
        <v>1210000000</v>
      </c>
      <c r="I72" s="282"/>
      <c r="J72" s="27">
        <v>-760000000</v>
      </c>
      <c r="K72" s="27">
        <f t="shared" si="2"/>
        <v>450000000</v>
      </c>
      <c r="L72" s="199"/>
      <c r="M72" s="343"/>
    </row>
    <row r="73" spans="1:13" ht="76.5" hidden="1" x14ac:dyDescent="0.35">
      <c r="A73" s="54">
        <v>23040102</v>
      </c>
      <c r="B73" s="435" t="s">
        <v>2891</v>
      </c>
      <c r="C73" s="54">
        <v>70550</v>
      </c>
      <c r="D73" s="75">
        <v>90000010105</v>
      </c>
      <c r="E73" s="54">
        <v>3101</v>
      </c>
      <c r="F73" s="54">
        <v>10721300</v>
      </c>
      <c r="G73" s="57" t="s">
        <v>2735</v>
      </c>
      <c r="H73" s="58">
        <v>28000000</v>
      </c>
      <c r="I73" s="308"/>
      <c r="J73" s="87">
        <v>-10000000</v>
      </c>
      <c r="K73" s="58">
        <f t="shared" si="2"/>
        <v>18000000</v>
      </c>
      <c r="L73" s="204" t="s">
        <v>2553</v>
      </c>
      <c r="M73" s="343"/>
    </row>
    <row r="74" spans="1:13" ht="51" hidden="1" x14ac:dyDescent="0.35">
      <c r="A74" s="23">
        <v>23040102</v>
      </c>
      <c r="B74" s="435" t="s">
        <v>2893</v>
      </c>
      <c r="C74" s="23">
        <v>70550</v>
      </c>
      <c r="D74" s="46">
        <v>90000010103</v>
      </c>
      <c r="E74" s="25">
        <v>3101</v>
      </c>
      <c r="F74" s="23">
        <v>10731700</v>
      </c>
      <c r="G74" s="26" t="s">
        <v>565</v>
      </c>
      <c r="H74" s="27">
        <v>24000000</v>
      </c>
      <c r="I74" s="215"/>
      <c r="J74" s="41">
        <v>-5000000</v>
      </c>
      <c r="K74" s="27">
        <f t="shared" ref="K74:K82" si="3">SUM(H74,J74)</f>
        <v>19000000</v>
      </c>
      <c r="L74" s="199"/>
    </row>
    <row r="75" spans="1:13" hidden="1" x14ac:dyDescent="0.35">
      <c r="A75" s="23">
        <v>23040101</v>
      </c>
      <c r="B75" s="435" t="s">
        <v>2891</v>
      </c>
      <c r="C75" s="23">
        <v>70421</v>
      </c>
      <c r="D75" s="46">
        <v>90000010104</v>
      </c>
      <c r="E75" s="25">
        <v>3101</v>
      </c>
      <c r="F75" s="23">
        <v>10721300</v>
      </c>
      <c r="G75" s="26" t="s">
        <v>2806</v>
      </c>
      <c r="H75" s="41">
        <v>3500000</v>
      </c>
      <c r="I75" s="41"/>
      <c r="J75" s="41"/>
      <c r="K75" s="27">
        <f t="shared" si="3"/>
        <v>3500000</v>
      </c>
      <c r="L75" s="199"/>
    </row>
    <row r="76" spans="1:13" hidden="1" x14ac:dyDescent="0.35">
      <c r="A76" s="23">
        <v>23040101</v>
      </c>
      <c r="B76" s="435" t="s">
        <v>2891</v>
      </c>
      <c r="C76" s="23">
        <v>70421</v>
      </c>
      <c r="D76" s="46">
        <v>90000010104</v>
      </c>
      <c r="E76" s="25">
        <v>3101</v>
      </c>
      <c r="F76" s="23">
        <v>10721300</v>
      </c>
      <c r="G76" s="26" t="s">
        <v>2807</v>
      </c>
      <c r="H76" s="41">
        <v>3500000</v>
      </c>
      <c r="I76" s="41"/>
      <c r="J76" s="41"/>
      <c r="K76" s="27">
        <f t="shared" si="3"/>
        <v>3500000</v>
      </c>
      <c r="L76" s="199"/>
    </row>
    <row r="77" spans="1:13" hidden="1" x14ac:dyDescent="0.35">
      <c r="A77" s="23">
        <v>23040101</v>
      </c>
      <c r="B77" s="435" t="s">
        <v>2891</v>
      </c>
      <c r="C77" s="23">
        <v>70540</v>
      </c>
      <c r="D77" s="46">
        <v>90000010104</v>
      </c>
      <c r="E77" s="25">
        <v>3101</v>
      </c>
      <c r="F77" s="23">
        <v>10720517</v>
      </c>
      <c r="G77" s="28" t="s">
        <v>2131</v>
      </c>
      <c r="H77" s="29">
        <v>10000000</v>
      </c>
      <c r="I77" s="217"/>
      <c r="J77" s="40">
        <v>-5000000</v>
      </c>
      <c r="K77" s="27">
        <f t="shared" si="3"/>
        <v>5000000</v>
      </c>
      <c r="L77" s="199"/>
    </row>
    <row r="78" spans="1:13" hidden="1" x14ac:dyDescent="0.35">
      <c r="A78" s="442">
        <v>23040101</v>
      </c>
      <c r="B78" s="435" t="s">
        <v>2891</v>
      </c>
      <c r="C78" s="442">
        <v>70550</v>
      </c>
      <c r="D78" s="449">
        <v>90000010104</v>
      </c>
      <c r="E78" s="442">
        <v>3101</v>
      </c>
      <c r="F78" s="442">
        <v>10721300</v>
      </c>
      <c r="G78" s="464" t="s">
        <v>2730</v>
      </c>
      <c r="H78" s="480">
        <v>10000000</v>
      </c>
      <c r="I78" s="502"/>
      <c r="J78" s="524">
        <v>-5000000</v>
      </c>
      <c r="K78" s="480">
        <f t="shared" si="3"/>
        <v>5000000</v>
      </c>
      <c r="L78" s="566" t="s">
        <v>2553</v>
      </c>
      <c r="M78" s="343"/>
    </row>
    <row r="79" spans="1:13" hidden="1" x14ac:dyDescent="0.35">
      <c r="A79" s="168">
        <v>23040101</v>
      </c>
      <c r="B79" s="435" t="s">
        <v>2891</v>
      </c>
      <c r="C79" s="168">
        <v>70550</v>
      </c>
      <c r="D79" s="169">
        <v>90000010104</v>
      </c>
      <c r="E79" s="168">
        <v>3101</v>
      </c>
      <c r="F79" s="168">
        <v>10721300</v>
      </c>
      <c r="G79" s="171" t="s">
        <v>2731</v>
      </c>
      <c r="H79" s="172">
        <v>10000000</v>
      </c>
      <c r="I79" s="508"/>
      <c r="J79" s="173">
        <v>-5000000</v>
      </c>
      <c r="K79" s="172">
        <f t="shared" si="3"/>
        <v>5000000</v>
      </c>
      <c r="L79" s="569" t="s">
        <v>2553</v>
      </c>
      <c r="M79" s="343"/>
    </row>
    <row r="80" spans="1:13" ht="51" hidden="1" x14ac:dyDescent="0.35">
      <c r="A80" s="6">
        <v>23030127</v>
      </c>
      <c r="B80" s="435" t="s">
        <v>2890</v>
      </c>
      <c r="C80" s="6">
        <v>70460</v>
      </c>
      <c r="D80" s="110">
        <v>110000010102</v>
      </c>
      <c r="E80" s="8">
        <v>3101</v>
      </c>
      <c r="F80" s="6">
        <v>10721300</v>
      </c>
      <c r="G80" s="111" t="s">
        <v>2607</v>
      </c>
      <c r="H80" s="64">
        <v>300000</v>
      </c>
      <c r="I80" s="261"/>
      <c r="J80" s="216"/>
      <c r="K80" s="64">
        <f t="shared" si="3"/>
        <v>300000</v>
      </c>
      <c r="L80" s="431"/>
    </row>
    <row r="81" spans="1:12" ht="51" hidden="1" x14ac:dyDescent="0.35">
      <c r="A81" s="6">
        <v>23030127</v>
      </c>
      <c r="B81" s="435" t="s">
        <v>2891</v>
      </c>
      <c r="C81" s="6">
        <v>70460</v>
      </c>
      <c r="D81" s="110">
        <v>110000010102</v>
      </c>
      <c r="E81" s="8">
        <v>3101</v>
      </c>
      <c r="F81" s="6">
        <v>10720517</v>
      </c>
      <c r="G81" s="9" t="s">
        <v>2164</v>
      </c>
      <c r="H81" s="216">
        <v>2455000</v>
      </c>
      <c r="I81" s="492"/>
      <c r="J81" s="216"/>
      <c r="K81" s="64">
        <f t="shared" si="3"/>
        <v>2455000</v>
      </c>
      <c r="L81" s="431"/>
    </row>
    <row r="82" spans="1:12" hidden="1" x14ac:dyDescent="0.35">
      <c r="A82" s="6">
        <v>23030124</v>
      </c>
      <c r="B82" s="435" t="s">
        <v>2893</v>
      </c>
      <c r="C82" s="6">
        <v>70411</v>
      </c>
      <c r="D82" s="110" t="s">
        <v>607</v>
      </c>
      <c r="E82" s="8">
        <v>3101</v>
      </c>
      <c r="F82" s="6">
        <v>107213000</v>
      </c>
      <c r="G82" s="111" t="s">
        <v>605</v>
      </c>
      <c r="H82" s="96"/>
      <c r="I82" s="258"/>
      <c r="J82" s="96"/>
      <c r="K82" s="96">
        <f t="shared" si="3"/>
        <v>0</v>
      </c>
      <c r="L82" s="431"/>
    </row>
    <row r="83" spans="1:12" hidden="1" x14ac:dyDescent="0.35">
      <c r="A83" s="6">
        <v>23030122</v>
      </c>
      <c r="B83" s="435" t="s">
        <v>2890</v>
      </c>
      <c r="C83" s="6">
        <v>70620</v>
      </c>
      <c r="D83" s="110">
        <v>30000020108</v>
      </c>
      <c r="E83" s="8">
        <v>3101</v>
      </c>
      <c r="F83" s="6">
        <v>10721300</v>
      </c>
      <c r="G83" s="9" t="s">
        <v>2660</v>
      </c>
      <c r="H83" s="64">
        <v>50000000</v>
      </c>
      <c r="I83" s="495"/>
      <c r="J83" s="216"/>
      <c r="K83" s="64">
        <v>50000000</v>
      </c>
      <c r="L83" s="431"/>
    </row>
    <row r="84" spans="1:12" ht="51" hidden="1" x14ac:dyDescent="0.35">
      <c r="A84" s="6">
        <v>23030121</v>
      </c>
      <c r="B84" s="435" t="s">
        <v>2890</v>
      </c>
      <c r="C84" s="6">
        <v>70610</v>
      </c>
      <c r="D84" s="110">
        <v>30000020106</v>
      </c>
      <c r="E84" s="8">
        <v>3101</v>
      </c>
      <c r="F84" s="6">
        <v>10721300</v>
      </c>
      <c r="G84" s="111" t="s">
        <v>216</v>
      </c>
      <c r="H84" s="64">
        <v>14323050</v>
      </c>
      <c r="I84" s="261"/>
      <c r="J84" s="64">
        <v>-5000000</v>
      </c>
      <c r="K84" s="64">
        <f t="shared" ref="K84:K115" si="4">SUM(H84,J84)</f>
        <v>9323050</v>
      </c>
      <c r="L84" s="431"/>
    </row>
    <row r="85" spans="1:12" ht="51" hidden="1" x14ac:dyDescent="0.35">
      <c r="A85" s="6">
        <v>23030121</v>
      </c>
      <c r="B85" s="435" t="s">
        <v>2890</v>
      </c>
      <c r="C85" s="6">
        <v>70460</v>
      </c>
      <c r="D85" s="110">
        <v>110000010102</v>
      </c>
      <c r="E85" s="8">
        <v>3101</v>
      </c>
      <c r="F85" s="6">
        <v>10721300</v>
      </c>
      <c r="G85" s="111" t="s">
        <v>2585</v>
      </c>
      <c r="H85" s="64">
        <v>1000000</v>
      </c>
      <c r="I85" s="261"/>
      <c r="J85" s="216"/>
      <c r="K85" s="64">
        <f t="shared" si="4"/>
        <v>1000000</v>
      </c>
      <c r="L85" s="199"/>
    </row>
    <row r="86" spans="1:12" ht="51" hidden="1" x14ac:dyDescent="0.35">
      <c r="A86" s="6">
        <v>23030121</v>
      </c>
      <c r="B86" s="435" t="s">
        <v>2890</v>
      </c>
      <c r="C86" s="6">
        <v>70460</v>
      </c>
      <c r="D86" s="110">
        <v>130000010106</v>
      </c>
      <c r="E86" s="8">
        <v>3101</v>
      </c>
      <c r="F86" s="6">
        <v>10731908</v>
      </c>
      <c r="G86" s="111" t="s">
        <v>2587</v>
      </c>
      <c r="H86" s="64">
        <v>1700000</v>
      </c>
      <c r="I86" s="261"/>
      <c r="J86" s="216"/>
      <c r="K86" s="64">
        <f t="shared" si="4"/>
        <v>1700000</v>
      </c>
      <c r="L86" s="431"/>
    </row>
    <row r="87" spans="1:12" ht="51" hidden="1" x14ac:dyDescent="0.35">
      <c r="A87" s="6">
        <v>23030121</v>
      </c>
      <c r="B87" s="435" t="s">
        <v>2890</v>
      </c>
      <c r="C87" s="6">
        <v>70460</v>
      </c>
      <c r="D87" s="110">
        <v>130000010106</v>
      </c>
      <c r="E87" s="8">
        <v>3101</v>
      </c>
      <c r="F87" s="6">
        <v>10721300</v>
      </c>
      <c r="G87" s="111" t="s">
        <v>2588</v>
      </c>
      <c r="H87" s="64">
        <v>50000000</v>
      </c>
      <c r="I87" s="261"/>
      <c r="J87" s="216">
        <v>-30000000</v>
      </c>
      <c r="K87" s="64">
        <f t="shared" si="4"/>
        <v>20000000</v>
      </c>
      <c r="L87" s="431"/>
    </row>
    <row r="88" spans="1:12" ht="51" hidden="1" x14ac:dyDescent="0.35">
      <c r="A88" s="6">
        <v>23030121</v>
      </c>
      <c r="B88" s="435" t="s">
        <v>2890</v>
      </c>
      <c r="C88" s="6">
        <v>70460</v>
      </c>
      <c r="D88" s="110">
        <v>130000010106</v>
      </c>
      <c r="E88" s="8">
        <v>3101</v>
      </c>
      <c r="F88" s="6">
        <v>10731908</v>
      </c>
      <c r="G88" s="111" t="s">
        <v>2589</v>
      </c>
      <c r="H88" s="64">
        <v>2200000</v>
      </c>
      <c r="I88" s="261"/>
      <c r="J88" s="216"/>
      <c r="K88" s="64">
        <f t="shared" si="4"/>
        <v>2200000</v>
      </c>
      <c r="L88" s="431"/>
    </row>
    <row r="89" spans="1:12" ht="51" hidden="1" x14ac:dyDescent="0.35">
      <c r="A89" s="6">
        <v>23030121</v>
      </c>
      <c r="B89" s="435" t="s">
        <v>2890</v>
      </c>
      <c r="C89" s="6">
        <v>70460</v>
      </c>
      <c r="D89" s="110">
        <v>130000010106</v>
      </c>
      <c r="E89" s="8">
        <v>3101</v>
      </c>
      <c r="F89" s="6">
        <v>10720503</v>
      </c>
      <c r="G89" s="111" t="s">
        <v>2590</v>
      </c>
      <c r="H89" s="64">
        <v>2200000</v>
      </c>
      <c r="I89" s="261"/>
      <c r="J89" s="216"/>
      <c r="K89" s="64">
        <f t="shared" si="4"/>
        <v>2200000</v>
      </c>
      <c r="L89" s="431"/>
    </row>
    <row r="90" spans="1:12" ht="51" hidden="1" x14ac:dyDescent="0.35">
      <c r="A90" s="6">
        <v>23030121</v>
      </c>
      <c r="B90" s="435" t="s">
        <v>2890</v>
      </c>
      <c r="C90" s="6">
        <v>70460</v>
      </c>
      <c r="D90" s="110">
        <v>130000010106</v>
      </c>
      <c r="E90" s="8">
        <v>3101</v>
      </c>
      <c r="F90" s="6">
        <v>10710904</v>
      </c>
      <c r="G90" s="111" t="s">
        <v>2591</v>
      </c>
      <c r="H90" s="64">
        <v>5400000</v>
      </c>
      <c r="I90" s="261"/>
      <c r="J90" s="216"/>
      <c r="K90" s="64">
        <f t="shared" si="4"/>
        <v>5400000</v>
      </c>
      <c r="L90" s="431"/>
    </row>
    <row r="91" spans="1:12" ht="51" hidden="1" x14ac:dyDescent="0.35">
      <c r="A91" s="6">
        <v>23030121</v>
      </c>
      <c r="B91" s="435" t="s">
        <v>2890</v>
      </c>
      <c r="C91" s="6">
        <v>70460</v>
      </c>
      <c r="D91" s="110">
        <v>130000010106</v>
      </c>
      <c r="E91" s="8">
        <v>3101</v>
      </c>
      <c r="F91" s="6">
        <v>10721300</v>
      </c>
      <c r="G91" s="111" t="s">
        <v>2592</v>
      </c>
      <c r="H91" s="64">
        <v>50000000</v>
      </c>
      <c r="I91" s="261"/>
      <c r="J91" s="216">
        <v>-30000000</v>
      </c>
      <c r="K91" s="64">
        <f t="shared" si="4"/>
        <v>20000000</v>
      </c>
      <c r="L91" s="431"/>
    </row>
    <row r="92" spans="1:12" ht="51" hidden="1" x14ac:dyDescent="0.35">
      <c r="A92" s="6">
        <v>23030121</v>
      </c>
      <c r="B92" s="435" t="s">
        <v>2890</v>
      </c>
      <c r="C92" s="6">
        <v>70460</v>
      </c>
      <c r="D92" s="110">
        <v>130000010106</v>
      </c>
      <c r="E92" s="8">
        <v>3101</v>
      </c>
      <c r="F92" s="6">
        <v>10731908</v>
      </c>
      <c r="G92" s="111" t="s">
        <v>2593</v>
      </c>
      <c r="H92" s="64">
        <v>3400000</v>
      </c>
      <c r="I92" s="261"/>
      <c r="J92" s="216"/>
      <c r="K92" s="64">
        <f t="shared" si="4"/>
        <v>3400000</v>
      </c>
      <c r="L92" s="431"/>
    </row>
    <row r="93" spans="1:12" ht="51" hidden="1" x14ac:dyDescent="0.35">
      <c r="A93" s="6">
        <v>23030121</v>
      </c>
      <c r="B93" s="435" t="s">
        <v>2891</v>
      </c>
      <c r="C93" s="6">
        <v>70443</v>
      </c>
      <c r="D93" s="110">
        <v>130000010106</v>
      </c>
      <c r="E93" s="8">
        <v>3101</v>
      </c>
      <c r="F93" s="6">
        <v>10721300</v>
      </c>
      <c r="G93" s="111" t="s">
        <v>2715</v>
      </c>
      <c r="H93" s="64">
        <v>21200000</v>
      </c>
      <c r="I93" s="261"/>
      <c r="J93" s="216"/>
      <c r="K93" s="64">
        <f t="shared" si="4"/>
        <v>21200000</v>
      </c>
      <c r="L93" s="431"/>
    </row>
    <row r="94" spans="1:12" ht="51" hidden="1" x14ac:dyDescent="0.35">
      <c r="A94" s="6">
        <v>23030121</v>
      </c>
      <c r="B94" s="435" t="s">
        <v>2891</v>
      </c>
      <c r="C94" s="6">
        <v>70443</v>
      </c>
      <c r="D94" s="110">
        <v>130000010106</v>
      </c>
      <c r="E94" s="8">
        <v>3101</v>
      </c>
      <c r="F94" s="6">
        <v>10721300</v>
      </c>
      <c r="G94" s="111" t="s">
        <v>2844</v>
      </c>
      <c r="H94" s="216">
        <v>18000000</v>
      </c>
      <c r="I94" s="216"/>
      <c r="J94" s="216">
        <v>-8000000</v>
      </c>
      <c r="K94" s="64">
        <f t="shared" si="4"/>
        <v>10000000</v>
      </c>
      <c r="L94" s="431"/>
    </row>
    <row r="95" spans="1:12" ht="51" hidden="1" x14ac:dyDescent="0.35">
      <c r="A95" s="6">
        <v>23030121</v>
      </c>
      <c r="B95" s="435" t="s">
        <v>2891</v>
      </c>
      <c r="C95" s="6">
        <v>70610</v>
      </c>
      <c r="D95" s="110">
        <v>50000020105</v>
      </c>
      <c r="E95" s="8">
        <v>3101</v>
      </c>
      <c r="F95" s="6">
        <v>10720517</v>
      </c>
      <c r="G95" s="9" t="s">
        <v>2160</v>
      </c>
      <c r="H95" s="64">
        <v>6400000</v>
      </c>
      <c r="I95" s="261"/>
      <c r="J95" s="216"/>
      <c r="K95" s="64">
        <f t="shared" si="4"/>
        <v>6400000</v>
      </c>
      <c r="L95" s="431"/>
    </row>
    <row r="96" spans="1:12" ht="76.5" hidden="1" x14ac:dyDescent="0.35">
      <c r="A96" s="6">
        <v>23030121</v>
      </c>
      <c r="B96" s="435" t="s">
        <v>2891</v>
      </c>
      <c r="C96" s="6">
        <v>70610</v>
      </c>
      <c r="D96" s="110">
        <v>50000020105</v>
      </c>
      <c r="E96" s="8">
        <v>3101</v>
      </c>
      <c r="F96" s="6">
        <v>10720517</v>
      </c>
      <c r="G96" s="9" t="s">
        <v>2161</v>
      </c>
      <c r="H96" s="216">
        <v>1588790</v>
      </c>
      <c r="I96" s="492"/>
      <c r="J96" s="216"/>
      <c r="K96" s="64">
        <f t="shared" si="4"/>
        <v>1588790</v>
      </c>
      <c r="L96" s="431"/>
    </row>
    <row r="97" spans="1:23" ht="51" hidden="1" x14ac:dyDescent="0.35">
      <c r="A97" s="6">
        <v>23030121</v>
      </c>
      <c r="B97" s="435" t="s">
        <v>2891</v>
      </c>
      <c r="C97" s="6">
        <v>70610</v>
      </c>
      <c r="D97" s="110">
        <v>50000020105</v>
      </c>
      <c r="E97" s="8">
        <v>3101</v>
      </c>
      <c r="F97" s="6">
        <v>10720517</v>
      </c>
      <c r="G97" s="9" t="s">
        <v>2162</v>
      </c>
      <c r="H97" s="216">
        <v>1050000</v>
      </c>
      <c r="I97" s="492"/>
      <c r="J97" s="216"/>
      <c r="K97" s="64">
        <f t="shared" si="4"/>
        <v>1050000</v>
      </c>
      <c r="L97" s="431"/>
    </row>
    <row r="98" spans="1:23" ht="51" hidden="1" x14ac:dyDescent="0.35">
      <c r="A98" s="6">
        <v>23030121</v>
      </c>
      <c r="B98" s="435" t="s">
        <v>2891</v>
      </c>
      <c r="C98" s="6">
        <v>70610</v>
      </c>
      <c r="D98" s="110">
        <v>50000020105</v>
      </c>
      <c r="E98" s="8">
        <v>3101</v>
      </c>
      <c r="F98" s="6">
        <v>10720517</v>
      </c>
      <c r="G98" s="9" t="s">
        <v>2163</v>
      </c>
      <c r="H98" s="216">
        <v>10645925</v>
      </c>
      <c r="I98" s="492"/>
      <c r="J98" s="216">
        <v>-5000000</v>
      </c>
      <c r="K98" s="64">
        <f t="shared" si="4"/>
        <v>5645925</v>
      </c>
      <c r="L98" s="431"/>
    </row>
    <row r="99" spans="1:23" hidden="1" x14ac:dyDescent="0.35">
      <c r="A99" s="6">
        <v>23030121</v>
      </c>
      <c r="B99" s="435" t="s">
        <v>2891</v>
      </c>
      <c r="C99" s="6">
        <v>70443</v>
      </c>
      <c r="D99" s="110">
        <v>60000010103</v>
      </c>
      <c r="E99" s="8">
        <v>3101</v>
      </c>
      <c r="F99" s="6">
        <v>10721300</v>
      </c>
      <c r="G99" s="9" t="s">
        <v>280</v>
      </c>
      <c r="H99" s="64"/>
      <c r="I99" s="261"/>
      <c r="J99" s="216">
        <v>8745200</v>
      </c>
      <c r="K99" s="64">
        <f t="shared" si="4"/>
        <v>8745200</v>
      </c>
      <c r="L99" s="431"/>
    </row>
    <row r="100" spans="1:23" ht="51" hidden="1" x14ac:dyDescent="0.35">
      <c r="A100" s="6">
        <v>23030121</v>
      </c>
      <c r="B100" s="435" t="s">
        <v>2891</v>
      </c>
      <c r="C100" s="6">
        <v>70443</v>
      </c>
      <c r="D100" s="110">
        <v>130000010106</v>
      </c>
      <c r="E100" s="8">
        <v>3101</v>
      </c>
      <c r="F100" s="6">
        <v>10721300</v>
      </c>
      <c r="G100" s="111" t="s">
        <v>391</v>
      </c>
      <c r="H100" s="64">
        <v>5000000</v>
      </c>
      <c r="I100" s="261"/>
      <c r="J100" s="216"/>
      <c r="K100" s="64">
        <f t="shared" si="4"/>
        <v>5000000</v>
      </c>
      <c r="L100" s="431"/>
    </row>
    <row r="101" spans="1:23" ht="51" hidden="1" x14ac:dyDescent="0.35">
      <c r="A101" s="6">
        <v>23030121</v>
      </c>
      <c r="B101" s="435" t="s">
        <v>2891</v>
      </c>
      <c r="C101" s="6">
        <v>70443</v>
      </c>
      <c r="D101" s="110">
        <v>130000010106</v>
      </c>
      <c r="E101" s="8">
        <v>3101</v>
      </c>
      <c r="F101" s="6">
        <v>10721300</v>
      </c>
      <c r="G101" s="111" t="s">
        <v>392</v>
      </c>
      <c r="H101" s="64">
        <v>5000000</v>
      </c>
      <c r="I101" s="261"/>
      <c r="J101" s="216"/>
      <c r="K101" s="64">
        <f t="shared" si="4"/>
        <v>5000000</v>
      </c>
      <c r="L101" s="431"/>
    </row>
    <row r="102" spans="1:23" ht="51" hidden="1" x14ac:dyDescent="0.35">
      <c r="A102" s="6">
        <v>23030121</v>
      </c>
      <c r="B102" s="435" t="s">
        <v>2891</v>
      </c>
      <c r="C102" s="6">
        <v>70443</v>
      </c>
      <c r="D102" s="110">
        <v>130000010106</v>
      </c>
      <c r="E102" s="8">
        <v>3101</v>
      </c>
      <c r="F102" s="6">
        <v>10721300</v>
      </c>
      <c r="G102" s="111" t="s">
        <v>393</v>
      </c>
      <c r="H102" s="64">
        <v>4992000</v>
      </c>
      <c r="I102" s="261"/>
      <c r="J102" s="216"/>
      <c r="K102" s="64">
        <f t="shared" si="4"/>
        <v>4992000</v>
      </c>
      <c r="L102" s="431"/>
    </row>
    <row r="103" spans="1:23" ht="51" hidden="1" x14ac:dyDescent="0.35">
      <c r="A103" s="6">
        <v>23030121</v>
      </c>
      <c r="B103" s="435" t="s">
        <v>2891</v>
      </c>
      <c r="C103" s="6">
        <v>70443</v>
      </c>
      <c r="D103" s="110">
        <v>130000010106</v>
      </c>
      <c r="E103" s="8">
        <v>3101</v>
      </c>
      <c r="F103" s="6">
        <v>10721300</v>
      </c>
      <c r="G103" s="111" t="s">
        <v>394</v>
      </c>
      <c r="H103" s="64">
        <v>4000000</v>
      </c>
      <c r="I103" s="261"/>
      <c r="J103" s="216"/>
      <c r="K103" s="64">
        <f t="shared" si="4"/>
        <v>4000000</v>
      </c>
      <c r="L103" s="431"/>
    </row>
    <row r="104" spans="1:23" ht="51" hidden="1" x14ac:dyDescent="0.35">
      <c r="A104" s="6">
        <v>23030121</v>
      </c>
      <c r="B104" s="435" t="s">
        <v>2891</v>
      </c>
      <c r="C104" s="6">
        <v>70443</v>
      </c>
      <c r="D104" s="110">
        <v>130000010106</v>
      </c>
      <c r="E104" s="8">
        <v>3101</v>
      </c>
      <c r="F104" s="6">
        <v>10721300</v>
      </c>
      <c r="G104" s="112" t="s">
        <v>395</v>
      </c>
      <c r="H104" s="484">
        <v>5000000</v>
      </c>
      <c r="I104" s="345"/>
      <c r="J104" s="66"/>
      <c r="K104" s="65">
        <f t="shared" si="4"/>
        <v>5000000</v>
      </c>
      <c r="L104" s="199"/>
    </row>
    <row r="105" spans="1:23" ht="51" hidden="1" x14ac:dyDescent="0.35">
      <c r="A105" s="34">
        <v>23030121</v>
      </c>
      <c r="B105" s="435" t="s">
        <v>2891</v>
      </c>
      <c r="C105" s="34">
        <v>70610</v>
      </c>
      <c r="D105" s="49">
        <v>130000010106</v>
      </c>
      <c r="E105" s="36">
        <v>3101</v>
      </c>
      <c r="F105" s="34">
        <v>10721300</v>
      </c>
      <c r="G105" s="50" t="s">
        <v>2641</v>
      </c>
      <c r="H105" s="38">
        <v>302318402</v>
      </c>
      <c r="I105" s="218">
        <v>5000232</v>
      </c>
      <c r="J105" s="44">
        <v>50000000</v>
      </c>
      <c r="K105" s="38">
        <f t="shared" si="4"/>
        <v>352318402</v>
      </c>
      <c r="L105" s="198"/>
    </row>
    <row r="106" spans="1:23" ht="51" hidden="1" x14ac:dyDescent="0.35">
      <c r="A106" s="23">
        <v>23030121</v>
      </c>
      <c r="B106" s="435" t="s">
        <v>2891</v>
      </c>
      <c r="C106" s="23">
        <v>70610</v>
      </c>
      <c r="D106" s="46">
        <v>130000010106</v>
      </c>
      <c r="E106" s="25">
        <v>3101</v>
      </c>
      <c r="F106" s="23">
        <v>10721300</v>
      </c>
      <c r="G106" s="26" t="s">
        <v>400</v>
      </c>
      <c r="H106" s="27">
        <v>30000000</v>
      </c>
      <c r="I106" s="215"/>
      <c r="J106" s="41">
        <v>141849134</v>
      </c>
      <c r="K106" s="38">
        <f t="shared" si="4"/>
        <v>171849134</v>
      </c>
      <c r="L106" s="199"/>
    </row>
    <row r="107" spans="1:23" ht="51" hidden="1" x14ac:dyDescent="0.35">
      <c r="A107" s="23">
        <v>23030121</v>
      </c>
      <c r="B107" s="435" t="s">
        <v>2891</v>
      </c>
      <c r="C107" s="23">
        <v>70610</v>
      </c>
      <c r="D107" s="46">
        <v>130000010106</v>
      </c>
      <c r="E107" s="25">
        <v>3101</v>
      </c>
      <c r="F107" s="23">
        <v>10721300</v>
      </c>
      <c r="G107" s="47" t="s">
        <v>2642</v>
      </c>
      <c r="H107" s="27">
        <v>100000000</v>
      </c>
      <c r="I107" s="215"/>
      <c r="J107" s="41">
        <v>100000000</v>
      </c>
      <c r="K107" s="38">
        <f t="shared" si="4"/>
        <v>200000000</v>
      </c>
      <c r="L107" s="199"/>
    </row>
    <row r="108" spans="1:23" ht="51" hidden="1" x14ac:dyDescent="0.35">
      <c r="A108" s="23">
        <v>23030121</v>
      </c>
      <c r="B108" s="435" t="s">
        <v>2891</v>
      </c>
      <c r="C108" s="23">
        <v>70610</v>
      </c>
      <c r="D108" s="46">
        <v>130000010106</v>
      </c>
      <c r="E108" s="25">
        <v>3101</v>
      </c>
      <c r="F108" s="23">
        <v>10721300</v>
      </c>
      <c r="G108" s="47" t="s">
        <v>2680</v>
      </c>
      <c r="H108" s="27">
        <v>68000000</v>
      </c>
      <c r="I108" s="215">
        <v>8940845</v>
      </c>
      <c r="J108" s="41"/>
      <c r="K108" s="38">
        <f t="shared" si="4"/>
        <v>68000000</v>
      </c>
      <c r="L108" s="199"/>
    </row>
    <row r="109" spans="1:23" ht="51" hidden="1" x14ac:dyDescent="0.35">
      <c r="A109" s="23">
        <v>23030121</v>
      </c>
      <c r="B109" s="435" t="s">
        <v>2891</v>
      </c>
      <c r="C109" s="23">
        <v>70610</v>
      </c>
      <c r="D109" s="46">
        <v>130000010106</v>
      </c>
      <c r="E109" s="25">
        <v>3101</v>
      </c>
      <c r="F109" s="23">
        <v>10721300</v>
      </c>
      <c r="G109" s="47" t="s">
        <v>2681</v>
      </c>
      <c r="H109" s="27">
        <v>50000000</v>
      </c>
      <c r="I109" s="215"/>
      <c r="J109" s="41">
        <v>-30000000</v>
      </c>
      <c r="K109" s="38">
        <f t="shared" si="4"/>
        <v>20000000</v>
      </c>
      <c r="L109" s="199"/>
    </row>
    <row r="110" spans="1:23" ht="51" hidden="1" x14ac:dyDescent="0.35">
      <c r="A110" s="23">
        <v>23030121</v>
      </c>
      <c r="B110" s="435" t="s">
        <v>2891</v>
      </c>
      <c r="C110" s="23">
        <v>70610</v>
      </c>
      <c r="D110" s="46">
        <v>130000010106</v>
      </c>
      <c r="E110" s="25">
        <v>3101</v>
      </c>
      <c r="F110" s="23">
        <v>10721300</v>
      </c>
      <c r="G110" s="47" t="s">
        <v>2718</v>
      </c>
      <c r="H110" s="27">
        <v>363380014.88</v>
      </c>
      <c r="I110" s="215"/>
      <c r="J110" s="27">
        <v>-300000000</v>
      </c>
      <c r="K110" s="38">
        <f t="shared" si="4"/>
        <v>63380014.879999995</v>
      </c>
      <c r="L110" s="199"/>
    </row>
    <row r="111" spans="1:23" ht="51" hidden="1" x14ac:dyDescent="0.35">
      <c r="A111" s="145">
        <v>23030121</v>
      </c>
      <c r="B111" s="435" t="s">
        <v>2891</v>
      </c>
      <c r="C111" s="145">
        <v>70610</v>
      </c>
      <c r="D111" s="146">
        <v>130000010106</v>
      </c>
      <c r="E111" s="147">
        <v>3101</v>
      </c>
      <c r="F111" s="145">
        <v>10721300</v>
      </c>
      <c r="G111" s="148" t="s">
        <v>2643</v>
      </c>
      <c r="H111" s="150">
        <v>38000000</v>
      </c>
      <c r="I111" s="220">
        <v>36490435</v>
      </c>
      <c r="J111" s="150">
        <v>41000000</v>
      </c>
      <c r="K111" s="38">
        <f t="shared" si="4"/>
        <v>79000000</v>
      </c>
      <c r="L111" s="211"/>
      <c r="M111" s="151"/>
      <c r="N111" s="151"/>
      <c r="O111" s="151"/>
      <c r="P111" s="151"/>
      <c r="Q111" s="151"/>
      <c r="R111" s="151"/>
      <c r="S111" s="151"/>
      <c r="T111" s="151"/>
      <c r="U111" s="151"/>
      <c r="V111" s="151"/>
      <c r="W111" s="151"/>
    </row>
    <row r="112" spans="1:23" ht="51" hidden="1" x14ac:dyDescent="0.35">
      <c r="A112" s="145">
        <v>23030121</v>
      </c>
      <c r="B112" s="435" t="s">
        <v>2891</v>
      </c>
      <c r="C112" s="145">
        <v>70610</v>
      </c>
      <c r="D112" s="146">
        <v>130000010106</v>
      </c>
      <c r="E112" s="147">
        <v>3101</v>
      </c>
      <c r="F112" s="145">
        <v>10721300</v>
      </c>
      <c r="G112" s="148" t="s">
        <v>2719</v>
      </c>
      <c r="H112" s="150"/>
      <c r="I112" s="220"/>
      <c r="J112" s="150">
        <v>50000000</v>
      </c>
      <c r="K112" s="38">
        <f t="shared" si="4"/>
        <v>50000000</v>
      </c>
      <c r="L112" s="211"/>
      <c r="M112" s="151"/>
      <c r="N112" s="151"/>
      <c r="O112" s="151"/>
      <c r="P112" s="151"/>
      <c r="Q112" s="151"/>
      <c r="R112" s="151"/>
      <c r="S112" s="151"/>
      <c r="T112" s="151"/>
      <c r="U112" s="151"/>
      <c r="V112" s="151"/>
      <c r="W112" s="151"/>
    </row>
    <row r="113" spans="1:12" ht="51" hidden="1" x14ac:dyDescent="0.35">
      <c r="A113" s="23">
        <v>23030121</v>
      </c>
      <c r="B113" s="435" t="s">
        <v>2891</v>
      </c>
      <c r="C113" s="23">
        <v>70610</v>
      </c>
      <c r="D113" s="46">
        <v>130000010106</v>
      </c>
      <c r="E113" s="25">
        <v>3101</v>
      </c>
      <c r="F113" s="23">
        <v>10721300</v>
      </c>
      <c r="G113" s="26" t="s">
        <v>2114</v>
      </c>
      <c r="H113" s="41"/>
      <c r="I113" s="220"/>
      <c r="J113" s="41">
        <v>17000000</v>
      </c>
      <c r="K113" s="38">
        <f t="shared" si="4"/>
        <v>17000000</v>
      </c>
      <c r="L113" s="199"/>
    </row>
    <row r="114" spans="1:12" ht="51" hidden="1" x14ac:dyDescent="0.35">
      <c r="A114" s="23">
        <v>23030121</v>
      </c>
      <c r="B114" s="435" t="s">
        <v>2891</v>
      </c>
      <c r="C114" s="23">
        <v>70610</v>
      </c>
      <c r="D114" s="46">
        <v>130000010106</v>
      </c>
      <c r="E114" s="25">
        <v>3101</v>
      </c>
      <c r="F114" s="23">
        <v>10720800</v>
      </c>
      <c r="G114" s="26" t="s">
        <v>2766</v>
      </c>
      <c r="H114" s="41"/>
      <c r="I114" s="220"/>
      <c r="J114" s="41">
        <v>100000000</v>
      </c>
      <c r="K114" s="38">
        <f t="shared" si="4"/>
        <v>100000000</v>
      </c>
      <c r="L114" s="199"/>
    </row>
    <row r="115" spans="1:12" ht="51" hidden="1" x14ac:dyDescent="0.35">
      <c r="A115" s="23">
        <v>23030121</v>
      </c>
      <c r="B115" s="435" t="s">
        <v>2891</v>
      </c>
      <c r="C115" s="23">
        <v>70610</v>
      </c>
      <c r="D115" s="46">
        <v>130000010106</v>
      </c>
      <c r="E115" s="25">
        <v>3101</v>
      </c>
      <c r="F115" s="23">
        <v>10721300</v>
      </c>
      <c r="G115" s="47" t="s">
        <v>2645</v>
      </c>
      <c r="H115" s="41">
        <v>189000000</v>
      </c>
      <c r="I115" s="220">
        <v>268437772.5</v>
      </c>
      <c r="J115" s="41">
        <v>105000000</v>
      </c>
      <c r="K115" s="38">
        <f t="shared" si="4"/>
        <v>294000000</v>
      </c>
      <c r="L115" s="199"/>
    </row>
    <row r="116" spans="1:12" ht="51" hidden="1" x14ac:dyDescent="0.35">
      <c r="A116" s="23">
        <v>23030121</v>
      </c>
      <c r="B116" s="435" t="s">
        <v>2891</v>
      </c>
      <c r="C116" s="23">
        <v>70610</v>
      </c>
      <c r="D116" s="46">
        <v>130000010106</v>
      </c>
      <c r="E116" s="25">
        <v>3101</v>
      </c>
      <c r="F116" s="23">
        <v>10720500</v>
      </c>
      <c r="G116" s="47" t="s">
        <v>2682</v>
      </c>
      <c r="H116" s="41">
        <v>398780285.85000002</v>
      </c>
      <c r="I116" s="220"/>
      <c r="J116" s="41">
        <v>-350000000</v>
      </c>
      <c r="K116" s="38">
        <f t="shared" ref="K116:K147" si="5">SUM(H116,J116)</f>
        <v>48780285.850000024</v>
      </c>
      <c r="L116" s="199"/>
    </row>
    <row r="117" spans="1:12" ht="51" hidden="1" x14ac:dyDescent="0.35">
      <c r="A117" s="23">
        <v>23030121</v>
      </c>
      <c r="B117" s="435" t="s">
        <v>2891</v>
      </c>
      <c r="C117" s="23">
        <v>70610</v>
      </c>
      <c r="D117" s="46">
        <v>130000010106</v>
      </c>
      <c r="E117" s="25">
        <v>3101</v>
      </c>
      <c r="F117" s="23">
        <v>10731900</v>
      </c>
      <c r="G117" s="47" t="s">
        <v>2683</v>
      </c>
      <c r="H117" s="41">
        <v>335299556</v>
      </c>
      <c r="I117" s="220"/>
      <c r="J117" s="41">
        <v>355124717.96286011</v>
      </c>
      <c r="K117" s="38">
        <f t="shared" si="5"/>
        <v>690424273.96286011</v>
      </c>
      <c r="L117" s="199"/>
    </row>
    <row r="118" spans="1:12" ht="51" hidden="1" x14ac:dyDescent="0.35">
      <c r="A118" s="23">
        <v>23030121</v>
      </c>
      <c r="B118" s="435" t="s">
        <v>2891</v>
      </c>
      <c r="C118" s="23">
        <v>70610</v>
      </c>
      <c r="D118" s="46">
        <v>130000010106</v>
      </c>
      <c r="E118" s="25">
        <v>3101</v>
      </c>
      <c r="F118" s="23">
        <v>10731900</v>
      </c>
      <c r="G118" s="47" t="s">
        <v>2684</v>
      </c>
      <c r="H118" s="41">
        <v>116931153</v>
      </c>
      <c r="I118" s="220"/>
      <c r="J118" s="41">
        <v>-100000000</v>
      </c>
      <c r="K118" s="38">
        <f t="shared" si="5"/>
        <v>16931153</v>
      </c>
      <c r="L118" s="199"/>
    </row>
    <row r="119" spans="1:12" ht="51" hidden="1" x14ac:dyDescent="0.35">
      <c r="A119" s="23">
        <v>23030121</v>
      </c>
      <c r="B119" s="435" t="s">
        <v>2891</v>
      </c>
      <c r="C119" s="23">
        <v>70610</v>
      </c>
      <c r="D119" s="46">
        <v>130000010106</v>
      </c>
      <c r="E119" s="25">
        <v>3101</v>
      </c>
      <c r="F119" s="23">
        <v>10721300</v>
      </c>
      <c r="G119" s="47" t="s">
        <v>2685</v>
      </c>
      <c r="H119" s="41">
        <v>150000000</v>
      </c>
      <c r="I119" s="220"/>
      <c r="J119" s="41">
        <v>-100000000</v>
      </c>
      <c r="K119" s="38">
        <f t="shared" si="5"/>
        <v>50000000</v>
      </c>
      <c r="L119" s="199"/>
    </row>
    <row r="120" spans="1:12" ht="51" hidden="1" x14ac:dyDescent="0.35">
      <c r="A120" s="54">
        <v>23030121</v>
      </c>
      <c r="B120" s="435" t="s">
        <v>2891</v>
      </c>
      <c r="C120" s="54">
        <v>70610</v>
      </c>
      <c r="D120" s="75">
        <v>60000010103</v>
      </c>
      <c r="E120" s="56">
        <v>3101</v>
      </c>
      <c r="F120" s="54">
        <v>10721300</v>
      </c>
      <c r="G120" s="57" t="s">
        <v>1568</v>
      </c>
      <c r="H120" s="58">
        <v>500000</v>
      </c>
      <c r="I120" s="221"/>
      <c r="J120" s="87"/>
      <c r="K120" s="81">
        <f t="shared" si="5"/>
        <v>500000</v>
      </c>
      <c r="L120" s="204" t="s">
        <v>2889</v>
      </c>
    </row>
    <row r="121" spans="1:12" ht="51" hidden="1" x14ac:dyDescent="0.35">
      <c r="A121" s="54">
        <v>23030121</v>
      </c>
      <c r="B121" s="435" t="s">
        <v>2891</v>
      </c>
      <c r="C121" s="54">
        <v>70443</v>
      </c>
      <c r="D121" s="75">
        <v>80000010103</v>
      </c>
      <c r="E121" s="56">
        <v>3101</v>
      </c>
      <c r="F121" s="54">
        <v>10721300</v>
      </c>
      <c r="G121" s="57" t="s">
        <v>1977</v>
      </c>
      <c r="H121" s="58">
        <v>750000</v>
      </c>
      <c r="I121" s="221"/>
      <c r="J121" s="87"/>
      <c r="K121" s="81">
        <f t="shared" si="5"/>
        <v>750000</v>
      </c>
      <c r="L121" s="204" t="s">
        <v>2889</v>
      </c>
    </row>
    <row r="122" spans="1:12" ht="51" hidden="1" x14ac:dyDescent="0.35">
      <c r="A122" s="78">
        <v>23030121</v>
      </c>
      <c r="B122" s="435" t="s">
        <v>2891</v>
      </c>
      <c r="C122" s="78">
        <v>70443</v>
      </c>
      <c r="D122" s="79">
        <v>80000010102</v>
      </c>
      <c r="E122" s="80">
        <v>3101</v>
      </c>
      <c r="F122" s="78">
        <v>10721300</v>
      </c>
      <c r="G122" s="129" t="s">
        <v>1978</v>
      </c>
      <c r="H122" s="81">
        <v>500000</v>
      </c>
      <c r="I122" s="228"/>
      <c r="J122" s="133"/>
      <c r="K122" s="81">
        <f t="shared" si="5"/>
        <v>500000</v>
      </c>
      <c r="L122" s="210" t="s">
        <v>2889</v>
      </c>
    </row>
    <row r="123" spans="1:12" ht="76.5" hidden="1" x14ac:dyDescent="0.35">
      <c r="A123" s="54">
        <v>23030121</v>
      </c>
      <c r="B123" s="435" t="s">
        <v>2891</v>
      </c>
      <c r="C123" s="54">
        <v>70443</v>
      </c>
      <c r="D123" s="75">
        <v>130000010105</v>
      </c>
      <c r="E123" s="56">
        <v>3101</v>
      </c>
      <c r="F123" s="54">
        <v>10721300</v>
      </c>
      <c r="G123" s="86" t="s">
        <v>2097</v>
      </c>
      <c r="H123" s="58">
        <v>750000</v>
      </c>
      <c r="I123" s="221"/>
      <c r="J123" s="87"/>
      <c r="K123" s="81">
        <f t="shared" si="5"/>
        <v>750000</v>
      </c>
      <c r="L123" s="204" t="s">
        <v>2889</v>
      </c>
    </row>
    <row r="124" spans="1:12" hidden="1" x14ac:dyDescent="0.35">
      <c r="A124" s="23">
        <v>23030121</v>
      </c>
      <c r="B124" s="435" t="s">
        <v>2892</v>
      </c>
      <c r="C124" s="23">
        <v>70133</v>
      </c>
      <c r="D124" s="46" t="s">
        <v>461</v>
      </c>
      <c r="E124" s="25">
        <v>3101</v>
      </c>
      <c r="F124" s="23">
        <v>10721306</v>
      </c>
      <c r="G124" s="26" t="s">
        <v>280</v>
      </c>
      <c r="H124" s="27"/>
      <c r="I124" s="215"/>
      <c r="J124" s="41">
        <v>1900000</v>
      </c>
      <c r="K124" s="544">
        <f t="shared" si="5"/>
        <v>1900000</v>
      </c>
      <c r="L124" s="199"/>
    </row>
    <row r="125" spans="1:12" ht="51" hidden="1" x14ac:dyDescent="0.35">
      <c r="A125" s="23">
        <v>23030121</v>
      </c>
      <c r="B125" s="435" t="s">
        <v>2893</v>
      </c>
      <c r="C125" s="23">
        <v>70941</v>
      </c>
      <c r="D125" s="46">
        <v>50000010105</v>
      </c>
      <c r="E125" s="25">
        <v>3101</v>
      </c>
      <c r="F125" s="23">
        <v>10721300</v>
      </c>
      <c r="G125" s="47" t="s">
        <v>2495</v>
      </c>
      <c r="H125" s="27">
        <v>6192000</v>
      </c>
      <c r="I125" s="215"/>
      <c r="J125" s="41"/>
      <c r="K125" s="38">
        <f t="shared" si="5"/>
        <v>6192000</v>
      </c>
      <c r="L125" s="199"/>
    </row>
    <row r="126" spans="1:12" ht="76.5" hidden="1" x14ac:dyDescent="0.35">
      <c r="A126" s="23">
        <v>23030121</v>
      </c>
      <c r="B126" s="435" t="s">
        <v>2893</v>
      </c>
      <c r="C126" s="23">
        <v>70443</v>
      </c>
      <c r="D126" s="46">
        <v>50000030105</v>
      </c>
      <c r="E126" s="25">
        <v>3101</v>
      </c>
      <c r="F126" s="23">
        <v>10731700</v>
      </c>
      <c r="G126" s="47" t="s">
        <v>575</v>
      </c>
      <c r="H126" s="27">
        <v>8202075</v>
      </c>
      <c r="I126" s="215"/>
      <c r="J126" s="27">
        <v>-3000000</v>
      </c>
      <c r="K126" s="38">
        <f t="shared" si="5"/>
        <v>5202075</v>
      </c>
      <c r="L126" s="199"/>
    </row>
    <row r="127" spans="1:12" ht="51" hidden="1" x14ac:dyDescent="0.35">
      <c r="A127" s="23">
        <v>23030121</v>
      </c>
      <c r="B127" s="435" t="s">
        <v>2893</v>
      </c>
      <c r="C127" s="23">
        <v>70131</v>
      </c>
      <c r="D127" s="46" t="s">
        <v>458</v>
      </c>
      <c r="E127" s="25">
        <v>3101</v>
      </c>
      <c r="F127" s="23">
        <v>10721300</v>
      </c>
      <c r="G127" s="26" t="s">
        <v>577</v>
      </c>
      <c r="H127" s="101"/>
      <c r="I127" s="255"/>
      <c r="J127" s="106"/>
      <c r="K127" s="99">
        <f t="shared" si="5"/>
        <v>0</v>
      </c>
      <c r="L127" s="199"/>
    </row>
    <row r="128" spans="1:12" ht="51" hidden="1" x14ac:dyDescent="0.35">
      <c r="A128" s="23">
        <v>23030121</v>
      </c>
      <c r="B128" s="435" t="s">
        <v>2893</v>
      </c>
      <c r="C128" s="23">
        <v>70610</v>
      </c>
      <c r="D128" s="46">
        <v>60000010103</v>
      </c>
      <c r="E128" s="25">
        <v>3101</v>
      </c>
      <c r="F128" s="23">
        <v>107213000</v>
      </c>
      <c r="G128" s="47" t="s">
        <v>601</v>
      </c>
      <c r="H128" s="101">
        <v>25834248.300000001</v>
      </c>
      <c r="I128" s="255"/>
      <c r="J128" s="101"/>
      <c r="K128" s="99">
        <f t="shared" si="5"/>
        <v>25834248.300000001</v>
      </c>
      <c r="L128" s="199"/>
    </row>
    <row r="129" spans="1:12" ht="76.5" hidden="1" x14ac:dyDescent="0.35">
      <c r="A129" s="54">
        <v>23030121</v>
      </c>
      <c r="B129" s="435" t="s">
        <v>2893</v>
      </c>
      <c r="C129" s="54">
        <v>70740</v>
      </c>
      <c r="D129" s="75">
        <v>50000010104</v>
      </c>
      <c r="E129" s="54">
        <v>13101</v>
      </c>
      <c r="F129" s="54">
        <v>10721300</v>
      </c>
      <c r="G129" s="86" t="s">
        <v>934</v>
      </c>
      <c r="H129" s="117">
        <v>25000000</v>
      </c>
      <c r="I129" s="263">
        <v>5500000</v>
      </c>
      <c r="J129" s="118">
        <v>-8865000</v>
      </c>
      <c r="K129" s="130">
        <f t="shared" si="5"/>
        <v>16135000</v>
      </c>
      <c r="L129" s="204" t="s">
        <v>2555</v>
      </c>
    </row>
    <row r="130" spans="1:12" ht="51" hidden="1" x14ac:dyDescent="0.35">
      <c r="A130" s="54">
        <v>23030121</v>
      </c>
      <c r="B130" s="435" t="s">
        <v>2893</v>
      </c>
      <c r="C130" s="54">
        <v>70443</v>
      </c>
      <c r="D130" s="75">
        <v>40000010106</v>
      </c>
      <c r="E130" s="56">
        <v>3101</v>
      </c>
      <c r="F130" s="54">
        <v>10721300</v>
      </c>
      <c r="G130" s="86" t="s">
        <v>936</v>
      </c>
      <c r="H130" s="117">
        <v>50000000</v>
      </c>
      <c r="I130" s="263"/>
      <c r="J130" s="122">
        <v>-25000000</v>
      </c>
      <c r="K130" s="130">
        <f t="shared" si="5"/>
        <v>25000000</v>
      </c>
      <c r="L130" s="204" t="s">
        <v>2555</v>
      </c>
    </row>
    <row r="131" spans="1:12" ht="51" hidden="1" x14ac:dyDescent="0.35">
      <c r="A131" s="23">
        <v>23030121</v>
      </c>
      <c r="B131" s="435" t="s">
        <v>2893</v>
      </c>
      <c r="C131" s="23">
        <v>70443</v>
      </c>
      <c r="D131" s="46">
        <v>60000010103</v>
      </c>
      <c r="E131" s="25">
        <v>3101</v>
      </c>
      <c r="F131" s="23">
        <v>10721300</v>
      </c>
      <c r="G131" s="47" t="s">
        <v>995</v>
      </c>
      <c r="H131" s="101">
        <v>4300000</v>
      </c>
      <c r="I131" s="255"/>
      <c r="J131" s="106">
        <v>-2000000</v>
      </c>
      <c r="K131" s="99">
        <f t="shared" si="5"/>
        <v>2300000</v>
      </c>
      <c r="L131" s="199"/>
    </row>
    <row r="132" spans="1:12" ht="51" hidden="1" x14ac:dyDescent="0.35">
      <c r="A132" s="23">
        <v>23030121</v>
      </c>
      <c r="B132" s="435" t="s">
        <v>2893</v>
      </c>
      <c r="C132" s="23">
        <v>70443</v>
      </c>
      <c r="D132" s="46">
        <v>60000010105</v>
      </c>
      <c r="E132" s="25">
        <v>3101</v>
      </c>
      <c r="F132" s="23">
        <v>10720500</v>
      </c>
      <c r="G132" s="47" t="s">
        <v>998</v>
      </c>
      <c r="H132" s="101">
        <v>6450000</v>
      </c>
      <c r="I132" s="255"/>
      <c r="J132" s="106">
        <v>-4000000</v>
      </c>
      <c r="K132" s="99">
        <f t="shared" si="5"/>
        <v>2450000</v>
      </c>
      <c r="L132" s="199"/>
    </row>
    <row r="133" spans="1:12" ht="51" hidden="1" x14ac:dyDescent="0.35">
      <c r="A133" s="23">
        <v>23030121</v>
      </c>
      <c r="B133" s="435" t="s">
        <v>2893</v>
      </c>
      <c r="C133" s="23">
        <v>70443</v>
      </c>
      <c r="D133" s="46">
        <v>70000010104</v>
      </c>
      <c r="E133" s="25">
        <v>3101</v>
      </c>
      <c r="F133" s="23">
        <v>10710900</v>
      </c>
      <c r="G133" s="47" t="s">
        <v>999</v>
      </c>
      <c r="H133" s="101">
        <v>3000000</v>
      </c>
      <c r="I133" s="255"/>
      <c r="J133" s="106"/>
      <c r="K133" s="99">
        <f t="shared" si="5"/>
        <v>3000000</v>
      </c>
      <c r="L133" s="199"/>
    </row>
    <row r="134" spans="1:12" ht="51" hidden="1" x14ac:dyDescent="0.35">
      <c r="A134" s="23">
        <v>23030121</v>
      </c>
      <c r="B134" s="435" t="s">
        <v>2893</v>
      </c>
      <c r="C134" s="23">
        <v>70443</v>
      </c>
      <c r="D134" s="46">
        <v>70000010104</v>
      </c>
      <c r="E134" s="25">
        <v>3101</v>
      </c>
      <c r="F134" s="23">
        <v>10720500</v>
      </c>
      <c r="G134" s="47" t="s">
        <v>1000</v>
      </c>
      <c r="H134" s="106">
        <v>3000000</v>
      </c>
      <c r="I134" s="260"/>
      <c r="J134" s="106"/>
      <c r="K134" s="99">
        <f t="shared" si="5"/>
        <v>3000000</v>
      </c>
      <c r="L134" s="199"/>
    </row>
    <row r="135" spans="1:12" ht="51" hidden="1" x14ac:dyDescent="0.35">
      <c r="A135" s="23">
        <v>23030121</v>
      </c>
      <c r="B135" s="435" t="s">
        <v>2893</v>
      </c>
      <c r="C135" s="23">
        <v>70443</v>
      </c>
      <c r="D135" s="46">
        <v>70000010104</v>
      </c>
      <c r="E135" s="25">
        <v>3101</v>
      </c>
      <c r="F135" s="23">
        <v>10711101</v>
      </c>
      <c r="G135" s="47" t="s">
        <v>1001</v>
      </c>
      <c r="H135" s="106">
        <v>3000000</v>
      </c>
      <c r="I135" s="260"/>
      <c r="J135" s="106">
        <v>-2000000</v>
      </c>
      <c r="K135" s="99">
        <f t="shared" si="5"/>
        <v>1000000</v>
      </c>
      <c r="L135" s="199"/>
    </row>
    <row r="136" spans="1:12" ht="51" hidden="1" x14ac:dyDescent="0.35">
      <c r="A136" s="23">
        <v>23030121</v>
      </c>
      <c r="B136" s="435" t="s">
        <v>2893</v>
      </c>
      <c r="C136" s="23">
        <v>70443</v>
      </c>
      <c r="D136" s="46">
        <v>70000010104</v>
      </c>
      <c r="E136" s="25">
        <v>3101</v>
      </c>
      <c r="F136" s="23">
        <v>10721300</v>
      </c>
      <c r="G136" s="47" t="s">
        <v>1002</v>
      </c>
      <c r="H136" s="106">
        <v>3000000</v>
      </c>
      <c r="I136" s="260"/>
      <c r="J136" s="106">
        <v>-2000000</v>
      </c>
      <c r="K136" s="99">
        <f t="shared" si="5"/>
        <v>1000000</v>
      </c>
      <c r="L136" s="199"/>
    </row>
    <row r="137" spans="1:12" ht="51" hidden="1" x14ac:dyDescent="0.35">
      <c r="A137" s="23">
        <v>23030121</v>
      </c>
      <c r="B137" s="435" t="s">
        <v>2893</v>
      </c>
      <c r="C137" s="23">
        <v>70443</v>
      </c>
      <c r="D137" s="46">
        <v>70000010104</v>
      </c>
      <c r="E137" s="25">
        <v>3101</v>
      </c>
      <c r="F137" s="23">
        <v>10731900</v>
      </c>
      <c r="G137" s="47" t="s">
        <v>1003</v>
      </c>
      <c r="H137" s="106">
        <v>3000000</v>
      </c>
      <c r="I137" s="260"/>
      <c r="J137" s="106">
        <v>-2000000</v>
      </c>
      <c r="K137" s="99">
        <f t="shared" si="5"/>
        <v>1000000</v>
      </c>
      <c r="L137" s="199"/>
    </row>
    <row r="138" spans="1:12" ht="51" hidden="1" x14ac:dyDescent="0.35">
      <c r="A138" s="23">
        <v>23030121</v>
      </c>
      <c r="B138" s="435" t="s">
        <v>2893</v>
      </c>
      <c r="C138" s="23">
        <v>70443</v>
      </c>
      <c r="D138" s="46">
        <v>70000010104</v>
      </c>
      <c r="E138" s="25">
        <v>3101</v>
      </c>
      <c r="F138" s="23">
        <v>10721300</v>
      </c>
      <c r="G138" s="47" t="s">
        <v>1004</v>
      </c>
      <c r="H138" s="101">
        <v>2709000</v>
      </c>
      <c r="I138" s="255"/>
      <c r="J138" s="106"/>
      <c r="K138" s="99">
        <f t="shared" si="5"/>
        <v>2709000</v>
      </c>
      <c r="L138" s="199"/>
    </row>
    <row r="139" spans="1:12" ht="51" hidden="1" x14ac:dyDescent="0.35">
      <c r="A139" s="23">
        <v>23030121</v>
      </c>
      <c r="B139" s="435" t="s">
        <v>2893</v>
      </c>
      <c r="C139" s="23">
        <v>70443</v>
      </c>
      <c r="D139" s="46">
        <v>70000010104</v>
      </c>
      <c r="E139" s="25">
        <v>3101</v>
      </c>
      <c r="F139" s="23">
        <v>10721300</v>
      </c>
      <c r="G139" s="47" t="s">
        <v>1005</v>
      </c>
      <c r="H139" s="101">
        <v>2875000</v>
      </c>
      <c r="I139" s="255"/>
      <c r="J139" s="106">
        <v>10000000</v>
      </c>
      <c r="K139" s="99">
        <f t="shared" si="5"/>
        <v>12875000</v>
      </c>
      <c r="L139" s="199"/>
    </row>
    <row r="140" spans="1:12" ht="51" hidden="1" x14ac:dyDescent="0.35">
      <c r="A140" s="23">
        <v>23030121</v>
      </c>
      <c r="B140" s="435" t="s">
        <v>2893</v>
      </c>
      <c r="C140" s="23">
        <v>70443</v>
      </c>
      <c r="D140" s="46">
        <v>30000020108</v>
      </c>
      <c r="E140" s="25">
        <v>3101</v>
      </c>
      <c r="F140" s="23">
        <v>10721300</v>
      </c>
      <c r="G140" s="47" t="s">
        <v>1006</v>
      </c>
      <c r="H140" s="106">
        <v>8000000</v>
      </c>
      <c r="I140" s="260"/>
      <c r="J140" s="106">
        <v>-4000000</v>
      </c>
      <c r="K140" s="99">
        <f t="shared" si="5"/>
        <v>4000000</v>
      </c>
      <c r="L140" s="199"/>
    </row>
    <row r="141" spans="1:12" ht="51" hidden="1" x14ac:dyDescent="0.35">
      <c r="A141" s="23">
        <v>23030121</v>
      </c>
      <c r="B141" s="435" t="s">
        <v>2893</v>
      </c>
      <c r="C141" s="23">
        <v>70443</v>
      </c>
      <c r="D141" s="46">
        <v>80000020103</v>
      </c>
      <c r="E141" s="25">
        <v>3101</v>
      </c>
      <c r="F141" s="23">
        <v>10721300</v>
      </c>
      <c r="G141" s="47" t="s">
        <v>1007</v>
      </c>
      <c r="H141" s="101">
        <v>4300000</v>
      </c>
      <c r="I141" s="255"/>
      <c r="J141" s="106">
        <v>-2000000</v>
      </c>
      <c r="K141" s="99">
        <f t="shared" si="5"/>
        <v>2300000</v>
      </c>
      <c r="L141" s="199"/>
    </row>
    <row r="142" spans="1:12" ht="51" hidden="1" x14ac:dyDescent="0.35">
      <c r="A142" s="23">
        <v>23030121</v>
      </c>
      <c r="B142" s="435" t="s">
        <v>2893</v>
      </c>
      <c r="C142" s="23">
        <v>70443</v>
      </c>
      <c r="D142" s="46">
        <v>60000010105</v>
      </c>
      <c r="E142" s="25">
        <v>3101</v>
      </c>
      <c r="F142" s="23">
        <v>10721300</v>
      </c>
      <c r="G142" s="47" t="s">
        <v>1008</v>
      </c>
      <c r="H142" s="101">
        <v>8600000</v>
      </c>
      <c r="I142" s="255"/>
      <c r="J142" s="106">
        <v>-4000000</v>
      </c>
      <c r="K142" s="99">
        <f t="shared" si="5"/>
        <v>4600000</v>
      </c>
      <c r="L142" s="199"/>
    </row>
    <row r="143" spans="1:12" ht="51" hidden="1" x14ac:dyDescent="0.35">
      <c r="A143" s="23">
        <v>23030121</v>
      </c>
      <c r="B143" s="435" t="s">
        <v>2893</v>
      </c>
      <c r="C143" s="23">
        <v>70443</v>
      </c>
      <c r="D143" s="46">
        <v>60000010105</v>
      </c>
      <c r="E143" s="25">
        <v>3101</v>
      </c>
      <c r="F143" s="23">
        <v>10721300</v>
      </c>
      <c r="G143" s="47" t="s">
        <v>1010</v>
      </c>
      <c r="H143" s="101">
        <v>25800</v>
      </c>
      <c r="I143" s="255"/>
      <c r="J143" s="106">
        <v>4500000</v>
      </c>
      <c r="K143" s="99">
        <f t="shared" si="5"/>
        <v>4525800</v>
      </c>
      <c r="L143" s="199"/>
    </row>
    <row r="144" spans="1:12" ht="51" hidden="1" x14ac:dyDescent="0.35">
      <c r="A144" s="23">
        <v>23030121</v>
      </c>
      <c r="B144" s="435" t="s">
        <v>2893</v>
      </c>
      <c r="C144" s="23">
        <v>70443</v>
      </c>
      <c r="D144" s="46">
        <v>80000020103</v>
      </c>
      <c r="E144" s="25">
        <v>3101</v>
      </c>
      <c r="F144" s="23">
        <v>10721300</v>
      </c>
      <c r="G144" s="47" t="s">
        <v>1011</v>
      </c>
      <c r="H144" s="101">
        <v>12900000</v>
      </c>
      <c r="I144" s="255"/>
      <c r="J144" s="106">
        <v>10000000</v>
      </c>
      <c r="K144" s="99">
        <f t="shared" si="5"/>
        <v>22900000</v>
      </c>
      <c r="L144" s="199"/>
    </row>
    <row r="145" spans="1:23" ht="51" hidden="1" x14ac:dyDescent="0.35">
      <c r="A145" s="23">
        <v>23030113</v>
      </c>
      <c r="B145" s="435" t="s">
        <v>2891</v>
      </c>
      <c r="C145" s="23">
        <v>70451</v>
      </c>
      <c r="D145" s="46">
        <v>150000010102</v>
      </c>
      <c r="E145" s="25">
        <v>3101</v>
      </c>
      <c r="F145" s="23">
        <v>10720517</v>
      </c>
      <c r="G145" s="26" t="s">
        <v>2130</v>
      </c>
      <c r="H145" s="27">
        <v>4000000</v>
      </c>
      <c r="I145" s="215"/>
      <c r="J145" s="41"/>
      <c r="K145" s="38">
        <f t="shared" si="5"/>
        <v>4000000</v>
      </c>
      <c r="L145" s="199"/>
    </row>
    <row r="146" spans="1:23" ht="51" hidden="1" x14ac:dyDescent="0.35">
      <c r="A146" s="284">
        <v>23030113</v>
      </c>
      <c r="B146" s="435" t="s">
        <v>2891</v>
      </c>
      <c r="C146" s="284">
        <v>70451</v>
      </c>
      <c r="D146" s="285" t="s">
        <v>607</v>
      </c>
      <c r="E146" s="286">
        <v>3101</v>
      </c>
      <c r="F146" s="284">
        <v>10731500</v>
      </c>
      <c r="G146" s="287" t="s">
        <v>2104</v>
      </c>
      <c r="H146" s="288"/>
      <c r="I146" s="289"/>
      <c r="J146" s="290">
        <v>97000000</v>
      </c>
      <c r="K146" s="291">
        <f t="shared" si="5"/>
        <v>97000000</v>
      </c>
      <c r="L146" s="292"/>
      <c r="M146" s="293"/>
      <c r="N146" s="293"/>
      <c r="O146" s="293"/>
      <c r="P146" s="293"/>
      <c r="Q146" s="293"/>
      <c r="R146" s="293"/>
      <c r="S146" s="293"/>
      <c r="T146" s="293"/>
      <c r="U146" s="293"/>
      <c r="V146" s="293"/>
      <c r="W146" s="293"/>
    </row>
    <row r="147" spans="1:23" ht="51" hidden="1" x14ac:dyDescent="0.35">
      <c r="A147" s="23">
        <v>23030112</v>
      </c>
      <c r="B147" s="435" t="s">
        <v>2891</v>
      </c>
      <c r="C147" s="23">
        <v>70443</v>
      </c>
      <c r="D147" s="46">
        <v>130000010106</v>
      </c>
      <c r="E147" s="25">
        <v>3101</v>
      </c>
      <c r="F147" s="23">
        <v>10721300</v>
      </c>
      <c r="G147" s="47" t="s">
        <v>2701</v>
      </c>
      <c r="H147" s="27">
        <v>4240000</v>
      </c>
      <c r="I147" s="215"/>
      <c r="J147" s="41"/>
      <c r="K147" s="38">
        <f t="shared" si="5"/>
        <v>4240000</v>
      </c>
      <c r="L147" s="199"/>
    </row>
    <row r="148" spans="1:23" ht="51" hidden="1" x14ac:dyDescent="0.35">
      <c r="A148" s="54">
        <v>23030112</v>
      </c>
      <c r="B148" s="435" t="s">
        <v>2891</v>
      </c>
      <c r="C148" s="54">
        <v>70443</v>
      </c>
      <c r="D148" s="75">
        <v>130000010106</v>
      </c>
      <c r="E148" s="56">
        <v>3101</v>
      </c>
      <c r="F148" s="54">
        <v>10720702</v>
      </c>
      <c r="G148" s="86" t="s">
        <v>2702</v>
      </c>
      <c r="H148" s="58">
        <v>12720000</v>
      </c>
      <c r="I148" s="221"/>
      <c r="J148" s="87"/>
      <c r="K148" s="81">
        <f t="shared" ref="K148:K179" si="6">SUM(H148,J148)</f>
        <v>12720000</v>
      </c>
      <c r="L148" s="204" t="s">
        <v>2551</v>
      </c>
    </row>
    <row r="149" spans="1:23" ht="51" hidden="1" x14ac:dyDescent="0.35">
      <c r="A149" s="23">
        <v>23030112</v>
      </c>
      <c r="B149" s="435" t="s">
        <v>2891</v>
      </c>
      <c r="C149" s="23">
        <v>70443</v>
      </c>
      <c r="D149" s="46">
        <v>130000010106</v>
      </c>
      <c r="E149" s="25">
        <v>3101</v>
      </c>
      <c r="F149" s="23">
        <v>10720605</v>
      </c>
      <c r="G149" s="47" t="s">
        <v>2703</v>
      </c>
      <c r="H149" s="41">
        <v>12720000</v>
      </c>
      <c r="I149" s="220"/>
      <c r="J149" s="41"/>
      <c r="K149" s="38">
        <f t="shared" si="6"/>
        <v>12720000</v>
      </c>
      <c r="L149" s="199"/>
    </row>
    <row r="150" spans="1:23" ht="51" hidden="1" x14ac:dyDescent="0.35">
      <c r="A150" s="23">
        <v>23030112</v>
      </c>
      <c r="B150" s="435" t="s">
        <v>2891</v>
      </c>
      <c r="C150" s="23">
        <v>70451</v>
      </c>
      <c r="D150" s="46">
        <v>50000010104</v>
      </c>
      <c r="E150" s="25">
        <v>3101</v>
      </c>
      <c r="F150" s="23">
        <v>10720517</v>
      </c>
      <c r="G150" s="26" t="s">
        <v>2155</v>
      </c>
      <c r="H150" s="41">
        <v>1020000</v>
      </c>
      <c r="I150" s="220"/>
      <c r="J150" s="41"/>
      <c r="K150" s="38">
        <f t="shared" si="6"/>
        <v>1020000</v>
      </c>
      <c r="L150" s="199"/>
    </row>
    <row r="151" spans="1:23" ht="76.5" hidden="1" x14ac:dyDescent="0.35">
      <c r="A151" s="23">
        <v>23030112</v>
      </c>
      <c r="B151" s="435" t="s">
        <v>2891</v>
      </c>
      <c r="C151" s="23">
        <v>70451</v>
      </c>
      <c r="D151" s="46">
        <v>50000010104</v>
      </c>
      <c r="E151" s="25">
        <v>3101</v>
      </c>
      <c r="F151" s="23">
        <v>10720517</v>
      </c>
      <c r="G151" s="26" t="s">
        <v>2156</v>
      </c>
      <c r="H151" s="41">
        <v>977060</v>
      </c>
      <c r="I151" s="220"/>
      <c r="J151" s="41"/>
      <c r="K151" s="38">
        <f t="shared" si="6"/>
        <v>977060</v>
      </c>
      <c r="L151" s="199"/>
    </row>
    <row r="152" spans="1:23" ht="76.5" hidden="1" x14ac:dyDescent="0.35">
      <c r="A152" s="23">
        <v>23030112</v>
      </c>
      <c r="B152" s="435" t="s">
        <v>2891</v>
      </c>
      <c r="C152" s="23">
        <v>70451</v>
      </c>
      <c r="D152" s="46">
        <v>50000010104</v>
      </c>
      <c r="E152" s="25">
        <v>3101</v>
      </c>
      <c r="F152" s="23">
        <v>10720517</v>
      </c>
      <c r="G152" s="26" t="s">
        <v>2157</v>
      </c>
      <c r="H152" s="41">
        <v>300000</v>
      </c>
      <c r="I152" s="220"/>
      <c r="J152" s="41"/>
      <c r="K152" s="38">
        <f t="shared" si="6"/>
        <v>300000</v>
      </c>
      <c r="L152" s="199"/>
    </row>
    <row r="153" spans="1:23" ht="51" hidden="1" x14ac:dyDescent="0.35">
      <c r="A153" s="23">
        <v>23030112</v>
      </c>
      <c r="B153" s="435" t="s">
        <v>2891</v>
      </c>
      <c r="C153" s="23">
        <v>70451</v>
      </c>
      <c r="D153" s="46">
        <v>50000010104</v>
      </c>
      <c r="E153" s="25">
        <v>3101</v>
      </c>
      <c r="F153" s="23">
        <v>10720517</v>
      </c>
      <c r="G153" s="26" t="s">
        <v>2158</v>
      </c>
      <c r="H153" s="41">
        <v>470000</v>
      </c>
      <c r="I153" s="220"/>
      <c r="J153" s="41"/>
      <c r="K153" s="38">
        <f t="shared" si="6"/>
        <v>470000</v>
      </c>
      <c r="L153" s="199"/>
    </row>
    <row r="154" spans="1:23" ht="51" hidden="1" x14ac:dyDescent="0.35">
      <c r="A154" s="23">
        <v>23030112</v>
      </c>
      <c r="B154" s="435" t="s">
        <v>2891</v>
      </c>
      <c r="C154" s="23">
        <v>70451</v>
      </c>
      <c r="D154" s="46">
        <v>50000010104</v>
      </c>
      <c r="E154" s="25">
        <v>3101</v>
      </c>
      <c r="F154" s="23">
        <v>10720517</v>
      </c>
      <c r="G154" s="26" t="s">
        <v>2159</v>
      </c>
      <c r="H154" s="41">
        <v>5107500</v>
      </c>
      <c r="I154" s="220"/>
      <c r="J154" s="41"/>
      <c r="K154" s="38">
        <f t="shared" si="6"/>
        <v>5107500</v>
      </c>
      <c r="L154" s="199"/>
    </row>
    <row r="155" spans="1:23" ht="51" hidden="1" x14ac:dyDescent="0.35">
      <c r="A155" s="23">
        <v>23030106</v>
      </c>
      <c r="B155" s="435" t="s">
        <v>2891</v>
      </c>
      <c r="C155" s="23">
        <v>70610</v>
      </c>
      <c r="D155" s="46">
        <v>50000010104</v>
      </c>
      <c r="E155" s="25">
        <v>3101</v>
      </c>
      <c r="F155" s="23">
        <v>10720517</v>
      </c>
      <c r="G155" s="28" t="s">
        <v>2153</v>
      </c>
      <c r="H155" s="29">
        <v>12800000</v>
      </c>
      <c r="I155" s="217"/>
      <c r="J155" s="40">
        <v>-5000000</v>
      </c>
      <c r="K155" s="38">
        <f t="shared" si="6"/>
        <v>7800000</v>
      </c>
      <c r="L155" s="199"/>
    </row>
    <row r="156" spans="1:23" ht="76.5" hidden="1" x14ac:dyDescent="0.35">
      <c r="A156" s="34">
        <v>23030106</v>
      </c>
      <c r="B156" s="435" t="s">
        <v>2891</v>
      </c>
      <c r="C156" s="34">
        <v>70610</v>
      </c>
      <c r="D156" s="49">
        <v>50000010104</v>
      </c>
      <c r="E156" s="36">
        <v>3101</v>
      </c>
      <c r="F156" s="34">
        <v>10720517</v>
      </c>
      <c r="G156" s="37" t="s">
        <v>2154</v>
      </c>
      <c r="H156" s="44">
        <v>3352350</v>
      </c>
      <c r="I156" s="219"/>
      <c r="J156" s="44"/>
      <c r="K156" s="38">
        <f t="shared" si="6"/>
        <v>3352350</v>
      </c>
      <c r="L156" s="198"/>
    </row>
    <row r="157" spans="1:23" ht="51" hidden="1" x14ac:dyDescent="0.35">
      <c r="A157" s="23">
        <v>23030106</v>
      </c>
      <c r="B157" s="435" t="s">
        <v>2891</v>
      </c>
      <c r="C157" s="23">
        <v>70610</v>
      </c>
      <c r="D157" s="46">
        <v>50000010104</v>
      </c>
      <c r="E157" s="25">
        <v>3101</v>
      </c>
      <c r="F157" s="23">
        <v>10720517</v>
      </c>
      <c r="G157" s="26" t="s">
        <v>2129</v>
      </c>
      <c r="H157" s="41">
        <v>1650000</v>
      </c>
      <c r="I157" s="220"/>
      <c r="J157" s="41"/>
      <c r="K157" s="27">
        <f t="shared" si="6"/>
        <v>1650000</v>
      </c>
      <c r="L157" s="199"/>
    </row>
    <row r="158" spans="1:23" ht="51" hidden="1" x14ac:dyDescent="0.35">
      <c r="A158" s="23">
        <v>23030106</v>
      </c>
      <c r="B158" s="435" t="s">
        <v>2893</v>
      </c>
      <c r="C158" s="23">
        <v>70941</v>
      </c>
      <c r="D158" s="46">
        <v>50000010104</v>
      </c>
      <c r="E158" s="25">
        <v>3101</v>
      </c>
      <c r="F158" s="23">
        <v>10721300</v>
      </c>
      <c r="G158" s="47" t="s">
        <v>2493</v>
      </c>
      <c r="H158" s="27">
        <v>2408000</v>
      </c>
      <c r="I158" s="215"/>
      <c r="J158" s="41"/>
      <c r="K158" s="27">
        <f t="shared" si="6"/>
        <v>2408000</v>
      </c>
      <c r="L158" s="199"/>
    </row>
    <row r="159" spans="1:23" ht="76.5" hidden="1" x14ac:dyDescent="0.35">
      <c r="A159" s="23">
        <v>23030106</v>
      </c>
      <c r="B159" s="435" t="s">
        <v>2893</v>
      </c>
      <c r="C159" s="23">
        <v>70941</v>
      </c>
      <c r="D159" s="46">
        <v>50000010104</v>
      </c>
      <c r="E159" s="25">
        <v>3101</v>
      </c>
      <c r="F159" s="23">
        <v>10721300</v>
      </c>
      <c r="G159" s="47" t="s">
        <v>2494</v>
      </c>
      <c r="H159" s="27">
        <v>550400</v>
      </c>
      <c r="I159" s="215"/>
      <c r="J159" s="41"/>
      <c r="K159" s="27">
        <f t="shared" si="6"/>
        <v>550400</v>
      </c>
      <c r="L159" s="199"/>
    </row>
    <row r="160" spans="1:23" ht="51" hidden="1" x14ac:dyDescent="0.35">
      <c r="A160" s="54">
        <v>23030106</v>
      </c>
      <c r="B160" s="435" t="s">
        <v>2893</v>
      </c>
      <c r="C160" s="54">
        <v>70740</v>
      </c>
      <c r="D160" s="75">
        <v>50000010104</v>
      </c>
      <c r="E160" s="54">
        <v>13101</v>
      </c>
      <c r="F160" s="54">
        <v>10721300</v>
      </c>
      <c r="G160" s="86" t="s">
        <v>933</v>
      </c>
      <c r="H160" s="117">
        <v>9000000</v>
      </c>
      <c r="I160" s="263"/>
      <c r="J160" s="118"/>
      <c r="K160" s="117">
        <f t="shared" si="6"/>
        <v>9000000</v>
      </c>
      <c r="L160" s="204" t="s">
        <v>2555</v>
      </c>
    </row>
    <row r="161" spans="1:23" ht="76.5" hidden="1" x14ac:dyDescent="0.35">
      <c r="A161" s="23">
        <v>23030105</v>
      </c>
      <c r="B161" s="435" t="s">
        <v>2891</v>
      </c>
      <c r="C161" s="23">
        <v>70731</v>
      </c>
      <c r="D161" s="46">
        <v>40000010102</v>
      </c>
      <c r="E161" s="25">
        <v>3101</v>
      </c>
      <c r="F161" s="23">
        <v>10720517</v>
      </c>
      <c r="G161" s="26" t="s">
        <v>2152</v>
      </c>
      <c r="H161" s="41">
        <v>1600000</v>
      </c>
      <c r="I161" s="220"/>
      <c r="J161" s="41"/>
      <c r="K161" s="27">
        <f t="shared" si="6"/>
        <v>1600000</v>
      </c>
      <c r="L161" s="199"/>
    </row>
    <row r="162" spans="1:23" ht="51" hidden="1" x14ac:dyDescent="0.35">
      <c r="A162" s="275">
        <v>23030105</v>
      </c>
      <c r="B162" s="435" t="s">
        <v>2893</v>
      </c>
      <c r="C162" s="275">
        <v>70740</v>
      </c>
      <c r="D162" s="447">
        <v>40000010106</v>
      </c>
      <c r="E162" s="453">
        <v>3101</v>
      </c>
      <c r="F162" s="275">
        <v>10721300</v>
      </c>
      <c r="G162" s="462" t="s">
        <v>952</v>
      </c>
      <c r="H162" s="478"/>
      <c r="I162" s="500"/>
      <c r="J162" s="527">
        <v>50000000</v>
      </c>
      <c r="K162" s="478">
        <f t="shared" si="6"/>
        <v>50000000</v>
      </c>
      <c r="L162" s="212"/>
      <c r="M162" s="127"/>
      <c r="N162" s="127"/>
      <c r="O162" s="127"/>
      <c r="P162" s="127"/>
      <c r="Q162" s="127"/>
      <c r="R162" s="127"/>
      <c r="S162" s="127"/>
      <c r="T162" s="127"/>
      <c r="U162" s="127"/>
      <c r="V162" s="127"/>
      <c r="W162" s="127"/>
    </row>
    <row r="163" spans="1:23" ht="51" hidden="1" x14ac:dyDescent="0.35">
      <c r="A163" s="275">
        <v>23030105</v>
      </c>
      <c r="B163" s="435" t="s">
        <v>2893</v>
      </c>
      <c r="C163" s="275">
        <v>70740</v>
      </c>
      <c r="D163" s="447">
        <v>40000010106</v>
      </c>
      <c r="E163" s="453">
        <v>3101</v>
      </c>
      <c r="F163" s="275">
        <v>10721300</v>
      </c>
      <c r="G163" s="462" t="s">
        <v>953</v>
      </c>
      <c r="H163" s="478"/>
      <c r="I163" s="500"/>
      <c r="J163" s="527">
        <v>50000000</v>
      </c>
      <c r="K163" s="478">
        <f t="shared" si="6"/>
        <v>50000000</v>
      </c>
      <c r="L163" s="212"/>
      <c r="M163" s="127"/>
      <c r="N163" s="127"/>
      <c r="O163" s="127"/>
      <c r="P163" s="127"/>
      <c r="Q163" s="127"/>
      <c r="R163" s="127"/>
      <c r="S163" s="127"/>
      <c r="T163" s="127"/>
      <c r="U163" s="127"/>
      <c r="V163" s="127"/>
      <c r="W163" s="127"/>
    </row>
    <row r="164" spans="1:23" ht="51" hidden="1" x14ac:dyDescent="0.35">
      <c r="A164" s="275">
        <v>23030105</v>
      </c>
      <c r="B164" s="435" t="s">
        <v>2893</v>
      </c>
      <c r="C164" s="275">
        <v>70740</v>
      </c>
      <c r="D164" s="447">
        <v>40000010106</v>
      </c>
      <c r="E164" s="453">
        <v>3101</v>
      </c>
      <c r="F164" s="275">
        <v>10721300</v>
      </c>
      <c r="G164" s="462" t="s">
        <v>954</v>
      </c>
      <c r="H164" s="478"/>
      <c r="I164" s="500"/>
      <c r="J164" s="527">
        <v>50000000</v>
      </c>
      <c r="K164" s="478">
        <f t="shared" si="6"/>
        <v>50000000</v>
      </c>
      <c r="L164" s="212"/>
      <c r="M164" s="127"/>
      <c r="N164" s="127"/>
      <c r="O164" s="127"/>
      <c r="P164" s="127"/>
      <c r="Q164" s="127"/>
      <c r="R164" s="127"/>
      <c r="S164" s="127"/>
      <c r="T164" s="127"/>
      <c r="U164" s="127"/>
      <c r="V164" s="127"/>
      <c r="W164" s="127"/>
    </row>
    <row r="165" spans="1:23" ht="127.5" hidden="1" x14ac:dyDescent="0.35">
      <c r="A165" s="23">
        <v>23030105</v>
      </c>
      <c r="B165" s="435" t="s">
        <v>2893</v>
      </c>
      <c r="C165" s="23">
        <v>70740</v>
      </c>
      <c r="D165" s="46">
        <v>40000010101</v>
      </c>
      <c r="E165" s="25">
        <v>3101</v>
      </c>
      <c r="F165" s="23">
        <v>10711101</v>
      </c>
      <c r="G165" s="47" t="s">
        <v>917</v>
      </c>
      <c r="H165" s="101">
        <v>18636364</v>
      </c>
      <c r="I165" s="255"/>
      <c r="J165" s="106"/>
      <c r="K165" s="101">
        <f t="shared" si="6"/>
        <v>18636364</v>
      </c>
      <c r="L165" s="199"/>
    </row>
    <row r="166" spans="1:23" ht="102" hidden="1" x14ac:dyDescent="0.35">
      <c r="A166" s="23">
        <v>23030105</v>
      </c>
      <c r="B166" s="435" t="s">
        <v>2893</v>
      </c>
      <c r="C166" s="23">
        <v>70740</v>
      </c>
      <c r="D166" s="46">
        <v>40000010101</v>
      </c>
      <c r="E166" s="25">
        <v>3101</v>
      </c>
      <c r="F166" s="23">
        <v>10720702</v>
      </c>
      <c r="G166" s="47" t="s">
        <v>918</v>
      </c>
      <c r="H166" s="106">
        <v>18636364</v>
      </c>
      <c r="I166" s="260"/>
      <c r="J166" s="106"/>
      <c r="K166" s="101">
        <f t="shared" si="6"/>
        <v>18636364</v>
      </c>
      <c r="L166" s="199"/>
    </row>
    <row r="167" spans="1:23" ht="102" hidden="1" x14ac:dyDescent="0.35">
      <c r="A167" s="23">
        <v>23030105</v>
      </c>
      <c r="B167" s="435" t="s">
        <v>2893</v>
      </c>
      <c r="C167" s="23">
        <v>70740</v>
      </c>
      <c r="D167" s="46">
        <v>40000010101</v>
      </c>
      <c r="E167" s="25">
        <v>3101</v>
      </c>
      <c r="F167" s="23">
        <v>10720501</v>
      </c>
      <c r="G167" s="47" t="s">
        <v>919</v>
      </c>
      <c r="H167" s="106">
        <v>18636364</v>
      </c>
      <c r="I167" s="260"/>
      <c r="J167" s="106"/>
      <c r="K167" s="101">
        <f t="shared" si="6"/>
        <v>18636364</v>
      </c>
      <c r="L167" s="199"/>
    </row>
    <row r="168" spans="1:23" ht="102" hidden="1" x14ac:dyDescent="0.35">
      <c r="A168" s="23">
        <v>23030105</v>
      </c>
      <c r="B168" s="435" t="s">
        <v>2893</v>
      </c>
      <c r="C168" s="23">
        <v>70740</v>
      </c>
      <c r="D168" s="46">
        <v>40000010101</v>
      </c>
      <c r="E168" s="25">
        <v>3101</v>
      </c>
      <c r="F168" s="23">
        <v>10720602</v>
      </c>
      <c r="G168" s="47" t="s">
        <v>920</v>
      </c>
      <c r="H168" s="106">
        <v>18636364</v>
      </c>
      <c r="I168" s="260"/>
      <c r="J168" s="106"/>
      <c r="K168" s="101">
        <f t="shared" si="6"/>
        <v>18636364</v>
      </c>
      <c r="L168" s="199"/>
    </row>
    <row r="169" spans="1:23" ht="102" hidden="1" x14ac:dyDescent="0.35">
      <c r="A169" s="23">
        <v>23030105</v>
      </c>
      <c r="B169" s="435" t="s">
        <v>2893</v>
      </c>
      <c r="C169" s="23">
        <v>70740</v>
      </c>
      <c r="D169" s="46">
        <v>40000010101</v>
      </c>
      <c r="E169" s="25">
        <v>3101</v>
      </c>
      <c r="F169" s="23">
        <v>10710904</v>
      </c>
      <c r="G169" s="47" t="s">
        <v>921</v>
      </c>
      <c r="H169" s="106">
        <v>18636364</v>
      </c>
      <c r="I169" s="260"/>
      <c r="J169" s="106"/>
      <c r="K169" s="101">
        <f t="shared" si="6"/>
        <v>18636364</v>
      </c>
      <c r="L169" s="199"/>
    </row>
    <row r="170" spans="1:23" ht="102" hidden="1" x14ac:dyDescent="0.35">
      <c r="A170" s="23">
        <v>23030105</v>
      </c>
      <c r="B170" s="435" t="s">
        <v>2893</v>
      </c>
      <c r="C170" s="23">
        <v>70740</v>
      </c>
      <c r="D170" s="46">
        <v>40000010101</v>
      </c>
      <c r="E170" s="25">
        <v>3101</v>
      </c>
      <c r="F170" s="23">
        <v>10712311</v>
      </c>
      <c r="G170" s="47" t="s">
        <v>922</v>
      </c>
      <c r="H170" s="106">
        <v>18636364</v>
      </c>
      <c r="I170" s="260"/>
      <c r="J170" s="106"/>
      <c r="K170" s="101">
        <f t="shared" si="6"/>
        <v>18636364</v>
      </c>
      <c r="L170" s="199"/>
    </row>
    <row r="171" spans="1:23" ht="102" hidden="1" x14ac:dyDescent="0.35">
      <c r="A171" s="23">
        <v>23030105</v>
      </c>
      <c r="B171" s="435" t="s">
        <v>2893</v>
      </c>
      <c r="C171" s="23">
        <v>70740</v>
      </c>
      <c r="D171" s="46">
        <v>40000010101</v>
      </c>
      <c r="E171" s="25">
        <v>3101</v>
      </c>
      <c r="F171" s="23">
        <v>10720500</v>
      </c>
      <c r="G171" s="47" t="s">
        <v>923</v>
      </c>
      <c r="H171" s="106">
        <v>18636364</v>
      </c>
      <c r="I171" s="260"/>
      <c r="J171" s="106"/>
      <c r="K171" s="101">
        <f t="shared" si="6"/>
        <v>18636364</v>
      </c>
      <c r="L171" s="199"/>
    </row>
    <row r="172" spans="1:23" ht="127.5" hidden="1" x14ac:dyDescent="0.35">
      <c r="A172" s="23">
        <v>23030105</v>
      </c>
      <c r="B172" s="435" t="s">
        <v>2893</v>
      </c>
      <c r="C172" s="23">
        <v>70740</v>
      </c>
      <c r="D172" s="46">
        <v>40000010101</v>
      </c>
      <c r="E172" s="25">
        <v>3101</v>
      </c>
      <c r="F172" s="23">
        <v>10730104</v>
      </c>
      <c r="G172" s="47" t="s">
        <v>924</v>
      </c>
      <c r="H172" s="106">
        <v>18636364</v>
      </c>
      <c r="I172" s="260"/>
      <c r="J172" s="106"/>
      <c r="K172" s="101">
        <f t="shared" si="6"/>
        <v>18636364</v>
      </c>
      <c r="L172" s="199"/>
    </row>
    <row r="173" spans="1:23" ht="102" hidden="1" x14ac:dyDescent="0.35">
      <c r="A173" s="23">
        <v>23030105</v>
      </c>
      <c r="B173" s="435" t="s">
        <v>2893</v>
      </c>
      <c r="C173" s="23">
        <v>70740</v>
      </c>
      <c r="D173" s="46">
        <v>40000010101</v>
      </c>
      <c r="E173" s="25">
        <v>3101</v>
      </c>
      <c r="F173" s="23">
        <v>10731808</v>
      </c>
      <c r="G173" s="47" t="s">
        <v>925</v>
      </c>
      <c r="H173" s="106">
        <v>18636364</v>
      </c>
      <c r="I173" s="260"/>
      <c r="J173" s="106"/>
      <c r="K173" s="101">
        <f t="shared" si="6"/>
        <v>18636364</v>
      </c>
      <c r="L173" s="199"/>
    </row>
    <row r="174" spans="1:23" ht="102" hidden="1" x14ac:dyDescent="0.35">
      <c r="A174" s="23">
        <v>23030105</v>
      </c>
      <c r="B174" s="435" t="s">
        <v>2893</v>
      </c>
      <c r="C174" s="23">
        <v>70740</v>
      </c>
      <c r="D174" s="46">
        <v>40000010101</v>
      </c>
      <c r="E174" s="25">
        <v>3101</v>
      </c>
      <c r="F174" s="23">
        <v>10731607</v>
      </c>
      <c r="G174" s="47" t="s">
        <v>926</v>
      </c>
      <c r="H174" s="106">
        <v>18636364</v>
      </c>
      <c r="I174" s="260"/>
      <c r="J174" s="106"/>
      <c r="K174" s="101">
        <f t="shared" si="6"/>
        <v>18636364</v>
      </c>
      <c r="L174" s="199"/>
    </row>
    <row r="175" spans="1:23" ht="51" hidden="1" x14ac:dyDescent="0.35">
      <c r="A175" s="54">
        <v>23030105</v>
      </c>
      <c r="B175" s="435" t="s">
        <v>2893</v>
      </c>
      <c r="C175" s="54">
        <v>70740</v>
      </c>
      <c r="D175" s="75">
        <v>40000010101</v>
      </c>
      <c r="E175" s="56">
        <v>3101</v>
      </c>
      <c r="F175" s="54">
        <v>10731900</v>
      </c>
      <c r="G175" s="86" t="s">
        <v>927</v>
      </c>
      <c r="H175" s="117">
        <v>5500000</v>
      </c>
      <c r="I175" s="263"/>
      <c r="J175" s="118"/>
      <c r="K175" s="117">
        <f t="shared" si="6"/>
        <v>5500000</v>
      </c>
      <c r="L175" s="204" t="s">
        <v>2555</v>
      </c>
    </row>
    <row r="176" spans="1:23" ht="51" hidden="1" x14ac:dyDescent="0.35">
      <c r="A176" s="23">
        <v>23030105</v>
      </c>
      <c r="B176" s="435" t="s">
        <v>2893</v>
      </c>
      <c r="C176" s="23">
        <v>70740</v>
      </c>
      <c r="D176" s="46">
        <v>40000010101</v>
      </c>
      <c r="E176" s="25">
        <v>3101</v>
      </c>
      <c r="F176" s="23">
        <v>10731900</v>
      </c>
      <c r="G176" s="48" t="s">
        <v>928</v>
      </c>
      <c r="H176" s="104">
        <v>5500000</v>
      </c>
      <c r="I176" s="266"/>
      <c r="J176" s="104"/>
      <c r="K176" s="103">
        <f t="shared" si="6"/>
        <v>5500000</v>
      </c>
      <c r="L176" s="199"/>
    </row>
    <row r="177" spans="1:13" ht="51" hidden="1" x14ac:dyDescent="0.35">
      <c r="A177" s="54">
        <v>23030105</v>
      </c>
      <c r="B177" s="435" t="s">
        <v>2893</v>
      </c>
      <c r="C177" s="54">
        <v>70740</v>
      </c>
      <c r="D177" s="75">
        <v>40000010106</v>
      </c>
      <c r="E177" s="56">
        <v>3101</v>
      </c>
      <c r="F177" s="54">
        <v>10721300</v>
      </c>
      <c r="G177" s="86" t="s">
        <v>929</v>
      </c>
      <c r="H177" s="117">
        <v>20000000</v>
      </c>
      <c r="I177" s="263"/>
      <c r="J177" s="118"/>
      <c r="K177" s="117">
        <f t="shared" si="6"/>
        <v>20000000</v>
      </c>
      <c r="L177" s="204" t="s">
        <v>2555</v>
      </c>
    </row>
    <row r="178" spans="1:13" ht="76.5" hidden="1" x14ac:dyDescent="0.35">
      <c r="A178" s="54">
        <v>23030105</v>
      </c>
      <c r="B178" s="435" t="s">
        <v>2893</v>
      </c>
      <c r="C178" s="54">
        <v>70740</v>
      </c>
      <c r="D178" s="75">
        <v>40000010106</v>
      </c>
      <c r="E178" s="56">
        <v>3101</v>
      </c>
      <c r="F178" s="54">
        <v>10721300</v>
      </c>
      <c r="G178" s="86" t="s">
        <v>930</v>
      </c>
      <c r="H178" s="117">
        <v>126125580</v>
      </c>
      <c r="I178" s="263"/>
      <c r="J178" s="121">
        <v>-50000000</v>
      </c>
      <c r="K178" s="117">
        <f t="shared" si="6"/>
        <v>76125580</v>
      </c>
      <c r="L178" s="204" t="s">
        <v>2555</v>
      </c>
    </row>
    <row r="179" spans="1:13" ht="51" hidden="1" x14ac:dyDescent="0.35">
      <c r="A179" s="54">
        <v>23030105</v>
      </c>
      <c r="B179" s="435" t="s">
        <v>2893</v>
      </c>
      <c r="C179" s="54">
        <v>70740</v>
      </c>
      <c r="D179" s="75">
        <v>40000010101</v>
      </c>
      <c r="E179" s="56">
        <v>3101</v>
      </c>
      <c r="F179" s="54">
        <v>10721300</v>
      </c>
      <c r="G179" s="86" t="s">
        <v>932</v>
      </c>
      <c r="H179" s="117">
        <v>11000000</v>
      </c>
      <c r="I179" s="263">
        <v>3000000</v>
      </c>
      <c r="J179" s="118"/>
      <c r="K179" s="117">
        <f t="shared" si="6"/>
        <v>11000000</v>
      </c>
      <c r="L179" s="204" t="s">
        <v>2555</v>
      </c>
    </row>
    <row r="180" spans="1:13" ht="51" hidden="1" x14ac:dyDescent="0.35">
      <c r="A180" s="54">
        <v>23030104</v>
      </c>
      <c r="B180" s="435" t="s">
        <v>2891</v>
      </c>
      <c r="C180" s="54">
        <v>70630</v>
      </c>
      <c r="D180" s="75">
        <v>100000010101</v>
      </c>
      <c r="E180" s="54">
        <v>3101</v>
      </c>
      <c r="F180" s="54">
        <v>10721300</v>
      </c>
      <c r="G180" s="86" t="s">
        <v>2760</v>
      </c>
      <c r="H180" s="58"/>
      <c r="I180" s="308"/>
      <c r="J180" s="87"/>
      <c r="K180" s="87">
        <f t="shared" ref="K180:K211" si="7">SUM(H180,J180)</f>
        <v>0</v>
      </c>
      <c r="L180" s="204" t="s">
        <v>2553</v>
      </c>
      <c r="M180" s="343"/>
    </row>
    <row r="181" spans="1:13" ht="51" hidden="1" x14ac:dyDescent="0.35">
      <c r="A181" s="23">
        <v>23030104</v>
      </c>
      <c r="B181" s="435" t="s">
        <v>2891</v>
      </c>
      <c r="C181" s="23">
        <v>70630</v>
      </c>
      <c r="D181" s="46">
        <v>100000010101</v>
      </c>
      <c r="E181" s="23">
        <v>3101</v>
      </c>
      <c r="F181" s="23">
        <v>10731400</v>
      </c>
      <c r="G181" s="47" t="s">
        <v>2761</v>
      </c>
      <c r="H181" s="27"/>
      <c r="I181" s="282"/>
      <c r="J181" s="41"/>
      <c r="K181" s="41">
        <f t="shared" si="7"/>
        <v>0</v>
      </c>
      <c r="L181" s="199"/>
      <c r="M181" s="343"/>
    </row>
    <row r="182" spans="1:13" ht="51" hidden="1" x14ac:dyDescent="0.35">
      <c r="A182" s="54">
        <v>23030104</v>
      </c>
      <c r="B182" s="435" t="s">
        <v>2891</v>
      </c>
      <c r="C182" s="54">
        <v>70630</v>
      </c>
      <c r="D182" s="75">
        <v>100000010101</v>
      </c>
      <c r="E182" s="54">
        <v>3101</v>
      </c>
      <c r="F182" s="54">
        <v>10722000</v>
      </c>
      <c r="G182" s="86" t="s">
        <v>2762</v>
      </c>
      <c r="H182" s="58"/>
      <c r="I182" s="308"/>
      <c r="J182" s="87"/>
      <c r="K182" s="87">
        <f t="shared" si="7"/>
        <v>0</v>
      </c>
      <c r="L182" s="204" t="s">
        <v>2553</v>
      </c>
      <c r="M182" s="343"/>
    </row>
    <row r="183" spans="1:13" ht="51" hidden="1" x14ac:dyDescent="0.35">
      <c r="A183" s="54">
        <v>23030104</v>
      </c>
      <c r="B183" s="435" t="s">
        <v>2891</v>
      </c>
      <c r="C183" s="54">
        <v>70630</v>
      </c>
      <c r="D183" s="75">
        <v>100000010101</v>
      </c>
      <c r="E183" s="54">
        <v>3101</v>
      </c>
      <c r="F183" s="54">
        <v>10730300</v>
      </c>
      <c r="G183" s="86" t="s">
        <v>2763</v>
      </c>
      <c r="H183" s="58">
        <v>10000000</v>
      </c>
      <c r="I183" s="308"/>
      <c r="J183" s="87">
        <v>-5000000</v>
      </c>
      <c r="K183" s="58">
        <f t="shared" si="7"/>
        <v>5000000</v>
      </c>
      <c r="L183" s="204" t="s">
        <v>2553</v>
      </c>
      <c r="M183" s="343"/>
    </row>
    <row r="184" spans="1:13" hidden="1" x14ac:dyDescent="0.35">
      <c r="A184" s="23">
        <v>23030104</v>
      </c>
      <c r="B184" s="435" t="s">
        <v>2893</v>
      </c>
      <c r="C184" s="23">
        <v>70630</v>
      </c>
      <c r="D184" s="46" t="s">
        <v>608</v>
      </c>
      <c r="E184" s="25">
        <v>3101</v>
      </c>
      <c r="F184" s="23">
        <v>10721300</v>
      </c>
      <c r="G184" s="47" t="s">
        <v>603</v>
      </c>
      <c r="H184" s="101"/>
      <c r="I184" s="255"/>
      <c r="J184" s="101"/>
      <c r="K184" s="101">
        <f t="shared" si="7"/>
        <v>0</v>
      </c>
      <c r="L184" s="199"/>
    </row>
    <row r="185" spans="1:13" hidden="1" x14ac:dyDescent="0.35">
      <c r="A185" s="23">
        <v>23030103</v>
      </c>
      <c r="B185" s="435" t="s">
        <v>2893</v>
      </c>
      <c r="C185" s="23">
        <v>70610</v>
      </c>
      <c r="D185" s="46" t="s">
        <v>607</v>
      </c>
      <c r="E185" s="25">
        <v>3101</v>
      </c>
      <c r="F185" s="23">
        <v>10721300</v>
      </c>
      <c r="G185" s="47" t="s">
        <v>604</v>
      </c>
      <c r="H185" s="101"/>
      <c r="I185" s="255"/>
      <c r="J185" s="101"/>
      <c r="K185" s="101">
        <f t="shared" si="7"/>
        <v>0</v>
      </c>
      <c r="L185" s="199"/>
    </row>
    <row r="186" spans="1:13" hidden="1" x14ac:dyDescent="0.35">
      <c r="A186" s="23">
        <v>23030102</v>
      </c>
      <c r="B186" s="435" t="s">
        <v>2893</v>
      </c>
      <c r="C186" s="23">
        <v>70435</v>
      </c>
      <c r="D186" s="46" t="s">
        <v>606</v>
      </c>
      <c r="E186" s="25">
        <v>3101</v>
      </c>
      <c r="F186" s="23">
        <v>10721300</v>
      </c>
      <c r="G186" s="47" t="s">
        <v>602</v>
      </c>
      <c r="H186" s="101"/>
      <c r="I186" s="255"/>
      <c r="J186" s="101"/>
      <c r="K186" s="101">
        <f t="shared" si="7"/>
        <v>0</v>
      </c>
      <c r="L186" s="199"/>
    </row>
    <row r="187" spans="1:13" ht="51" hidden="1" x14ac:dyDescent="0.35">
      <c r="A187" s="23">
        <v>23030101</v>
      </c>
      <c r="B187" s="435" t="s">
        <v>2891</v>
      </c>
      <c r="C187" s="23">
        <v>70111</v>
      </c>
      <c r="D187" s="46" t="s">
        <v>458</v>
      </c>
      <c r="E187" s="25">
        <v>3101</v>
      </c>
      <c r="F187" s="23">
        <v>10721300</v>
      </c>
      <c r="G187" s="26" t="s">
        <v>2116</v>
      </c>
      <c r="H187" s="41"/>
      <c r="I187" s="220">
        <v>238095872.5</v>
      </c>
      <c r="J187" s="41">
        <v>22195670</v>
      </c>
      <c r="K187" s="27">
        <f t="shared" si="7"/>
        <v>22195670</v>
      </c>
      <c r="L187" s="199"/>
    </row>
    <row r="188" spans="1:13" ht="51" hidden="1" x14ac:dyDescent="0.35">
      <c r="A188" s="23">
        <v>23030101</v>
      </c>
      <c r="B188" s="435" t="s">
        <v>2891</v>
      </c>
      <c r="C188" s="23">
        <v>70111</v>
      </c>
      <c r="D188" s="46" t="s">
        <v>458</v>
      </c>
      <c r="E188" s="25">
        <v>3101</v>
      </c>
      <c r="F188" s="23">
        <v>10721300</v>
      </c>
      <c r="G188" s="26" t="s">
        <v>2115</v>
      </c>
      <c r="H188" s="41"/>
      <c r="I188" s="220"/>
      <c r="J188" s="41">
        <v>8411600</v>
      </c>
      <c r="K188" s="27">
        <f t="shared" si="7"/>
        <v>8411600</v>
      </c>
      <c r="L188" s="199"/>
    </row>
    <row r="189" spans="1:13" hidden="1" x14ac:dyDescent="0.35">
      <c r="A189" s="23">
        <v>23030101</v>
      </c>
      <c r="B189" s="435" t="s">
        <v>2892</v>
      </c>
      <c r="C189" s="23">
        <v>70443</v>
      </c>
      <c r="D189" s="46">
        <v>130000010106</v>
      </c>
      <c r="E189" s="25">
        <v>3101</v>
      </c>
      <c r="F189" s="72"/>
      <c r="G189" s="26" t="s">
        <v>436</v>
      </c>
      <c r="H189" s="41">
        <v>20000000</v>
      </c>
      <c r="I189" s="220"/>
      <c r="J189" s="41">
        <v>30000000</v>
      </c>
      <c r="K189" s="27">
        <f t="shared" si="7"/>
        <v>50000000</v>
      </c>
      <c r="L189" s="199"/>
    </row>
    <row r="190" spans="1:13" hidden="1" x14ac:dyDescent="0.35">
      <c r="A190" s="23">
        <v>23030101</v>
      </c>
      <c r="B190" s="435" t="s">
        <v>2892</v>
      </c>
      <c r="C190" s="23">
        <v>70443</v>
      </c>
      <c r="D190" s="46">
        <v>130000010106</v>
      </c>
      <c r="E190" s="25">
        <v>3101</v>
      </c>
      <c r="F190" s="23">
        <v>10731500</v>
      </c>
      <c r="G190" s="26" t="s">
        <v>437</v>
      </c>
      <c r="H190" s="41">
        <v>10000000</v>
      </c>
      <c r="I190" s="220"/>
      <c r="J190" s="41"/>
      <c r="K190" s="27">
        <f t="shared" si="7"/>
        <v>10000000</v>
      </c>
      <c r="L190" s="199"/>
    </row>
    <row r="191" spans="1:13" hidden="1" x14ac:dyDescent="0.35">
      <c r="A191" s="23">
        <v>23030101</v>
      </c>
      <c r="B191" s="435" t="s">
        <v>2892</v>
      </c>
      <c r="C191" s="23">
        <v>70443</v>
      </c>
      <c r="D191" s="46">
        <v>130000010106</v>
      </c>
      <c r="E191" s="25">
        <v>3101</v>
      </c>
      <c r="F191" s="23">
        <v>10710900</v>
      </c>
      <c r="G191" s="26" t="s">
        <v>438</v>
      </c>
      <c r="H191" s="41">
        <v>10000000</v>
      </c>
      <c r="I191" s="220"/>
      <c r="J191" s="41"/>
      <c r="K191" s="27">
        <f t="shared" si="7"/>
        <v>10000000</v>
      </c>
      <c r="L191" s="199"/>
    </row>
    <row r="192" spans="1:13" hidden="1" x14ac:dyDescent="0.35">
      <c r="A192" s="23">
        <v>23030101</v>
      </c>
      <c r="B192" s="435" t="s">
        <v>2892</v>
      </c>
      <c r="C192" s="23">
        <v>70443</v>
      </c>
      <c r="D192" s="46">
        <v>130000010106</v>
      </c>
      <c r="E192" s="25">
        <v>3101</v>
      </c>
      <c r="F192" s="72"/>
      <c r="G192" s="26" t="s">
        <v>439</v>
      </c>
      <c r="H192" s="41">
        <v>15000000</v>
      </c>
      <c r="I192" s="220"/>
      <c r="J192" s="41">
        <v>-10000000</v>
      </c>
      <c r="K192" s="27">
        <f t="shared" si="7"/>
        <v>5000000</v>
      </c>
      <c r="L192" s="199"/>
    </row>
    <row r="193" spans="1:12" ht="51" hidden="1" x14ac:dyDescent="0.35">
      <c r="A193" s="23">
        <v>23030101</v>
      </c>
      <c r="B193" s="435" t="s">
        <v>2892</v>
      </c>
      <c r="C193" s="23">
        <v>70443</v>
      </c>
      <c r="D193" s="46">
        <v>130000010106</v>
      </c>
      <c r="E193" s="25">
        <v>3101</v>
      </c>
      <c r="F193" s="23">
        <v>10731600</v>
      </c>
      <c r="G193" s="47" t="s">
        <v>443</v>
      </c>
      <c r="H193" s="41">
        <v>15000000</v>
      </c>
      <c r="I193" s="220"/>
      <c r="J193" s="41">
        <v>-10000000</v>
      </c>
      <c r="K193" s="27">
        <f t="shared" si="7"/>
        <v>5000000</v>
      </c>
      <c r="L193" s="199"/>
    </row>
    <row r="194" spans="1:12" ht="51" hidden="1" x14ac:dyDescent="0.35">
      <c r="A194" s="23">
        <v>23030101</v>
      </c>
      <c r="B194" s="435" t="s">
        <v>2893</v>
      </c>
      <c r="C194" s="23">
        <v>70443</v>
      </c>
      <c r="D194" s="46">
        <v>50000010104</v>
      </c>
      <c r="E194" s="25">
        <v>3101</v>
      </c>
      <c r="F194" s="23">
        <v>10721300</v>
      </c>
      <c r="G194" s="47" t="s">
        <v>534</v>
      </c>
      <c r="H194" s="67">
        <v>17200000</v>
      </c>
      <c r="I194" s="224"/>
      <c r="J194" s="312">
        <v>-10000000</v>
      </c>
      <c r="K194" s="67">
        <f t="shared" si="7"/>
        <v>7200000</v>
      </c>
      <c r="L194" s="199"/>
    </row>
    <row r="195" spans="1:12" ht="51" hidden="1" x14ac:dyDescent="0.35">
      <c r="A195" s="23">
        <v>23030101</v>
      </c>
      <c r="B195" s="435" t="s">
        <v>2893</v>
      </c>
      <c r="C195" s="23">
        <v>70443</v>
      </c>
      <c r="D195" s="46">
        <v>50000010104</v>
      </c>
      <c r="E195" s="25">
        <v>3101</v>
      </c>
      <c r="F195" s="23">
        <v>10721300</v>
      </c>
      <c r="G195" s="47" t="s">
        <v>535</v>
      </c>
      <c r="H195" s="67">
        <v>50000000</v>
      </c>
      <c r="I195" s="224"/>
      <c r="J195" s="312">
        <v>-30000000</v>
      </c>
      <c r="K195" s="67">
        <f t="shared" si="7"/>
        <v>20000000</v>
      </c>
      <c r="L195" s="199"/>
    </row>
    <row r="196" spans="1:12" hidden="1" x14ac:dyDescent="0.35">
      <c r="A196" s="23">
        <v>23030101</v>
      </c>
      <c r="B196" s="435" t="s">
        <v>2893</v>
      </c>
      <c r="C196" s="23">
        <v>70443</v>
      </c>
      <c r="D196" s="46">
        <v>50000010104</v>
      </c>
      <c r="E196" s="25">
        <v>3101</v>
      </c>
      <c r="F196" s="23">
        <v>10721300</v>
      </c>
      <c r="G196" s="26" t="s">
        <v>536</v>
      </c>
      <c r="H196" s="67">
        <v>17200000</v>
      </c>
      <c r="I196" s="224"/>
      <c r="J196" s="68"/>
      <c r="K196" s="67">
        <f t="shared" si="7"/>
        <v>17200000</v>
      </c>
      <c r="L196" s="199"/>
    </row>
    <row r="197" spans="1:12" ht="51" hidden="1" x14ac:dyDescent="0.35">
      <c r="A197" s="23">
        <v>23030101</v>
      </c>
      <c r="B197" s="435" t="s">
        <v>2893</v>
      </c>
      <c r="C197" s="23">
        <v>70443</v>
      </c>
      <c r="D197" s="46">
        <v>50000010104</v>
      </c>
      <c r="E197" s="25">
        <v>3101</v>
      </c>
      <c r="F197" s="23">
        <v>10721300</v>
      </c>
      <c r="G197" s="47" t="s">
        <v>537</v>
      </c>
      <c r="H197" s="67">
        <v>50000000</v>
      </c>
      <c r="I197" s="224"/>
      <c r="J197" s="82">
        <v>-32500000</v>
      </c>
      <c r="K197" s="67">
        <f t="shared" si="7"/>
        <v>17500000</v>
      </c>
      <c r="L197" s="199"/>
    </row>
    <row r="198" spans="1:12" ht="51" hidden="1" x14ac:dyDescent="0.35">
      <c r="A198" s="23">
        <v>23030101</v>
      </c>
      <c r="B198" s="435" t="s">
        <v>2893</v>
      </c>
      <c r="C198" s="23">
        <v>70610</v>
      </c>
      <c r="D198" s="46">
        <v>60000010103</v>
      </c>
      <c r="E198" s="25">
        <v>3101</v>
      </c>
      <c r="F198" s="23">
        <v>107213000</v>
      </c>
      <c r="G198" s="47" t="s">
        <v>600</v>
      </c>
      <c r="H198" s="101">
        <v>21190050</v>
      </c>
      <c r="I198" s="255">
        <v>2209040</v>
      </c>
      <c r="J198" s="101"/>
      <c r="K198" s="101">
        <f t="shared" si="7"/>
        <v>21190050</v>
      </c>
      <c r="L198" s="200"/>
    </row>
    <row r="199" spans="1:12" ht="51" hidden="1" x14ac:dyDescent="0.35">
      <c r="A199" s="23">
        <v>23030101</v>
      </c>
      <c r="B199" s="435" t="s">
        <v>2893</v>
      </c>
      <c r="C199" s="23">
        <v>70443</v>
      </c>
      <c r="D199" s="46">
        <v>60000010103</v>
      </c>
      <c r="E199" s="25">
        <v>3101</v>
      </c>
      <c r="F199" s="23">
        <v>10721300</v>
      </c>
      <c r="G199" s="47" t="s">
        <v>1009</v>
      </c>
      <c r="H199" s="101">
        <v>23650000</v>
      </c>
      <c r="I199" s="255"/>
      <c r="J199" s="106">
        <v>8000000</v>
      </c>
      <c r="K199" s="101">
        <f t="shared" si="7"/>
        <v>31650000</v>
      </c>
      <c r="L199" s="199"/>
    </row>
    <row r="200" spans="1:12" ht="51" hidden="1" x14ac:dyDescent="0.35">
      <c r="A200" s="23">
        <v>23020127</v>
      </c>
      <c r="B200" s="435" t="s">
        <v>2890</v>
      </c>
      <c r="C200" s="23">
        <v>70460</v>
      </c>
      <c r="D200" s="46">
        <v>110000010102</v>
      </c>
      <c r="E200" s="25">
        <v>3101</v>
      </c>
      <c r="F200" s="23">
        <v>10721300</v>
      </c>
      <c r="G200" s="26" t="s">
        <v>2612</v>
      </c>
      <c r="H200" s="27">
        <v>38091984</v>
      </c>
      <c r="I200" s="215"/>
      <c r="J200" s="27"/>
      <c r="K200" s="27">
        <f t="shared" si="7"/>
        <v>38091984</v>
      </c>
      <c r="L200" s="199"/>
    </row>
    <row r="201" spans="1:12" ht="51" hidden="1" x14ac:dyDescent="0.35">
      <c r="A201" s="23">
        <v>23020127</v>
      </c>
      <c r="B201" s="435" t="s">
        <v>2890</v>
      </c>
      <c r="C201" s="23">
        <v>70460</v>
      </c>
      <c r="D201" s="46">
        <v>110000010102</v>
      </c>
      <c r="E201" s="25">
        <v>3101</v>
      </c>
      <c r="F201" s="23">
        <v>10721300</v>
      </c>
      <c r="G201" s="47" t="s">
        <v>2613</v>
      </c>
      <c r="H201" s="27">
        <v>500000000</v>
      </c>
      <c r="I201" s="215">
        <v>172028779.25</v>
      </c>
      <c r="J201" s="27"/>
      <c r="K201" s="27">
        <f t="shared" si="7"/>
        <v>500000000</v>
      </c>
      <c r="L201" s="199"/>
    </row>
    <row r="202" spans="1:12" ht="51" hidden="1" x14ac:dyDescent="0.35">
      <c r="A202" s="23">
        <v>23020127</v>
      </c>
      <c r="B202" s="435" t="s">
        <v>2890</v>
      </c>
      <c r="C202" s="23">
        <v>70460</v>
      </c>
      <c r="D202" s="46">
        <v>110000010104</v>
      </c>
      <c r="E202" s="25">
        <v>3101</v>
      </c>
      <c r="F202" s="23">
        <v>10721300</v>
      </c>
      <c r="G202" s="47" t="s">
        <v>2614</v>
      </c>
      <c r="H202" s="27">
        <v>200000</v>
      </c>
      <c r="I202" s="215"/>
      <c r="J202" s="41"/>
      <c r="K202" s="27">
        <f t="shared" si="7"/>
        <v>200000</v>
      </c>
      <c r="L202" s="199"/>
    </row>
    <row r="203" spans="1:12" ht="51" hidden="1" x14ac:dyDescent="0.35">
      <c r="A203" s="23">
        <v>23020127</v>
      </c>
      <c r="B203" s="435" t="s">
        <v>2890</v>
      </c>
      <c r="C203" s="23">
        <v>70460</v>
      </c>
      <c r="D203" s="46">
        <v>110000010104</v>
      </c>
      <c r="E203" s="25">
        <v>3101</v>
      </c>
      <c r="F203" s="23">
        <v>10721300</v>
      </c>
      <c r="G203" s="47" t="s">
        <v>2615</v>
      </c>
      <c r="H203" s="27">
        <v>56000000</v>
      </c>
      <c r="I203" s="215">
        <v>29300161.25</v>
      </c>
      <c r="J203" s="41"/>
      <c r="K203" s="27">
        <f t="shared" si="7"/>
        <v>56000000</v>
      </c>
      <c r="L203" s="199"/>
    </row>
    <row r="204" spans="1:12" ht="51" hidden="1" x14ac:dyDescent="0.35">
      <c r="A204" s="54">
        <v>23020127</v>
      </c>
      <c r="B204" s="435" t="s">
        <v>2891</v>
      </c>
      <c r="C204" s="54">
        <v>70443</v>
      </c>
      <c r="D204" s="75">
        <v>130000010106</v>
      </c>
      <c r="E204" s="56">
        <v>3101</v>
      </c>
      <c r="F204" s="54">
        <v>10721300</v>
      </c>
      <c r="G204" s="86" t="s">
        <v>2711</v>
      </c>
      <c r="H204" s="58">
        <v>848000</v>
      </c>
      <c r="I204" s="221"/>
      <c r="J204" s="87"/>
      <c r="K204" s="58">
        <f t="shared" si="7"/>
        <v>848000</v>
      </c>
      <c r="L204" s="204" t="s">
        <v>2551</v>
      </c>
    </row>
    <row r="205" spans="1:12" ht="51" hidden="1" x14ac:dyDescent="0.35">
      <c r="A205" s="54">
        <v>23020127</v>
      </c>
      <c r="B205" s="435" t="s">
        <v>2891</v>
      </c>
      <c r="C205" s="54">
        <v>70443</v>
      </c>
      <c r="D205" s="75">
        <v>130000010106</v>
      </c>
      <c r="E205" s="56">
        <v>3101</v>
      </c>
      <c r="F205" s="54">
        <v>10720503</v>
      </c>
      <c r="G205" s="73" t="s">
        <v>2712</v>
      </c>
      <c r="H205" s="77">
        <v>848000</v>
      </c>
      <c r="I205" s="230"/>
      <c r="J205" s="134"/>
      <c r="K205" s="77">
        <f t="shared" si="7"/>
        <v>848000</v>
      </c>
      <c r="L205" s="204" t="s">
        <v>2551</v>
      </c>
    </row>
    <row r="206" spans="1:12" ht="51" hidden="1" x14ac:dyDescent="0.35">
      <c r="A206" s="78">
        <v>23020127</v>
      </c>
      <c r="B206" s="435" t="s">
        <v>2891</v>
      </c>
      <c r="C206" s="78">
        <v>70443</v>
      </c>
      <c r="D206" s="79">
        <v>130000010106</v>
      </c>
      <c r="E206" s="80">
        <v>3101</v>
      </c>
      <c r="F206" s="78">
        <v>10731908</v>
      </c>
      <c r="G206" s="91" t="s">
        <v>2713</v>
      </c>
      <c r="H206" s="81">
        <v>848000</v>
      </c>
      <c r="I206" s="228"/>
      <c r="J206" s="133"/>
      <c r="K206" s="81">
        <f t="shared" si="7"/>
        <v>848000</v>
      </c>
      <c r="L206" s="210" t="s">
        <v>2551</v>
      </c>
    </row>
    <row r="207" spans="1:12" ht="51" hidden="1" x14ac:dyDescent="0.35">
      <c r="A207" s="23">
        <v>23020127</v>
      </c>
      <c r="B207" s="435" t="s">
        <v>2891</v>
      </c>
      <c r="C207" s="23">
        <v>70443</v>
      </c>
      <c r="D207" s="46">
        <v>130000010106</v>
      </c>
      <c r="E207" s="25">
        <v>3101</v>
      </c>
      <c r="F207" s="23">
        <v>10721300</v>
      </c>
      <c r="G207" s="47" t="s">
        <v>2714</v>
      </c>
      <c r="H207" s="27">
        <v>2120000</v>
      </c>
      <c r="I207" s="215"/>
      <c r="J207" s="41"/>
      <c r="K207" s="38">
        <f t="shared" si="7"/>
        <v>2120000</v>
      </c>
      <c r="L207" s="199"/>
    </row>
    <row r="208" spans="1:12" ht="102" hidden="1" x14ac:dyDescent="0.35">
      <c r="A208" s="440">
        <v>23020127</v>
      </c>
      <c r="B208" s="435" t="s">
        <v>2891</v>
      </c>
      <c r="C208" s="440">
        <v>70460</v>
      </c>
      <c r="D208" s="440" t="s">
        <v>2628</v>
      </c>
      <c r="E208" s="440" t="s">
        <v>545</v>
      </c>
      <c r="F208" s="440">
        <v>10721300</v>
      </c>
      <c r="G208" s="467" t="s">
        <v>2629</v>
      </c>
      <c r="H208" s="483">
        <v>250000</v>
      </c>
      <c r="I208" s="507"/>
      <c r="J208" s="483"/>
      <c r="K208" s="551">
        <f t="shared" si="7"/>
        <v>250000</v>
      </c>
      <c r="L208" s="397" t="s">
        <v>2101</v>
      </c>
    </row>
    <row r="209" spans="1:12" ht="51" hidden="1" x14ac:dyDescent="0.35">
      <c r="A209" s="23">
        <v>23020127</v>
      </c>
      <c r="B209" s="435" t="s">
        <v>2891</v>
      </c>
      <c r="C209" s="23">
        <v>70460</v>
      </c>
      <c r="D209" s="46">
        <v>110000010104</v>
      </c>
      <c r="E209" s="25">
        <v>3101</v>
      </c>
      <c r="F209" s="23">
        <v>10721300</v>
      </c>
      <c r="G209" s="28" t="s">
        <v>2779</v>
      </c>
      <c r="H209" s="29">
        <v>107024.00000000001</v>
      </c>
      <c r="I209" s="283"/>
      <c r="J209" s="40">
        <v>-53512</v>
      </c>
      <c r="K209" s="38">
        <f t="shared" si="7"/>
        <v>53512.000000000015</v>
      </c>
      <c r="L209" s="199"/>
    </row>
    <row r="210" spans="1:12" hidden="1" x14ac:dyDescent="0.35">
      <c r="A210" s="34">
        <v>23020127</v>
      </c>
      <c r="B210" s="435" t="s">
        <v>2891</v>
      </c>
      <c r="C210" s="34">
        <v>70460</v>
      </c>
      <c r="D210" s="49">
        <v>110000010104</v>
      </c>
      <c r="E210" s="36">
        <v>3101</v>
      </c>
      <c r="F210" s="34">
        <v>10721300</v>
      </c>
      <c r="G210" s="37" t="s">
        <v>2780</v>
      </c>
      <c r="H210" s="44">
        <v>21000000</v>
      </c>
      <c r="I210" s="341"/>
      <c r="J210" s="44">
        <v>-10500000</v>
      </c>
      <c r="K210" s="38">
        <f t="shared" si="7"/>
        <v>10500000</v>
      </c>
      <c r="L210" s="198"/>
    </row>
    <row r="211" spans="1:12" ht="51" hidden="1" x14ac:dyDescent="0.35">
      <c r="A211" s="23">
        <v>23020127</v>
      </c>
      <c r="B211" s="435" t="s">
        <v>2891</v>
      </c>
      <c r="C211" s="23">
        <v>70460</v>
      </c>
      <c r="D211" s="46">
        <v>110000010102</v>
      </c>
      <c r="E211" s="25">
        <v>3101</v>
      </c>
      <c r="F211" s="23">
        <v>10721300</v>
      </c>
      <c r="G211" s="47" t="s">
        <v>2799</v>
      </c>
      <c r="H211" s="27">
        <v>52800000</v>
      </c>
      <c r="I211" s="282"/>
      <c r="J211" s="41">
        <v>-26400000</v>
      </c>
      <c r="K211" s="38">
        <f t="shared" si="7"/>
        <v>26400000</v>
      </c>
      <c r="L211" s="199"/>
    </row>
    <row r="212" spans="1:12" ht="51" hidden="1" x14ac:dyDescent="0.35">
      <c r="A212" s="23">
        <v>23020127</v>
      </c>
      <c r="B212" s="435" t="s">
        <v>2891</v>
      </c>
      <c r="C212" s="23">
        <v>70460</v>
      </c>
      <c r="D212" s="46">
        <v>110000010102</v>
      </c>
      <c r="E212" s="25">
        <v>3101</v>
      </c>
      <c r="F212" s="23">
        <v>10721300</v>
      </c>
      <c r="G212" s="26" t="s">
        <v>2846</v>
      </c>
      <c r="H212" s="27"/>
      <c r="I212" s="282"/>
      <c r="J212" s="41">
        <v>5000000</v>
      </c>
      <c r="K212" s="38">
        <f t="shared" ref="K212:K243" si="8">SUM(H212,J212)</f>
        <v>5000000</v>
      </c>
      <c r="L212" s="199"/>
    </row>
    <row r="213" spans="1:12" ht="51" hidden="1" x14ac:dyDescent="0.35">
      <c r="A213" s="23">
        <v>23020127</v>
      </c>
      <c r="B213" s="435" t="s">
        <v>2891</v>
      </c>
      <c r="C213" s="23">
        <v>70460</v>
      </c>
      <c r="D213" s="46">
        <v>110000010102</v>
      </c>
      <c r="E213" s="25">
        <v>3101</v>
      </c>
      <c r="F213" s="23">
        <v>10721300</v>
      </c>
      <c r="G213" s="26" t="s">
        <v>2781</v>
      </c>
      <c r="H213" s="27">
        <v>1074917</v>
      </c>
      <c r="I213" s="282"/>
      <c r="J213" s="41">
        <v>-537458.5</v>
      </c>
      <c r="K213" s="38">
        <f t="shared" si="8"/>
        <v>537458.5</v>
      </c>
      <c r="L213" s="199"/>
    </row>
    <row r="214" spans="1:12" hidden="1" x14ac:dyDescent="0.35">
      <c r="A214" s="54">
        <v>23020127</v>
      </c>
      <c r="B214" s="435" t="s">
        <v>2891</v>
      </c>
      <c r="C214" s="54">
        <v>70460</v>
      </c>
      <c r="D214" s="75">
        <v>110000010102</v>
      </c>
      <c r="E214" s="56">
        <v>3101</v>
      </c>
      <c r="F214" s="54">
        <v>10721300</v>
      </c>
      <c r="G214" s="57" t="s">
        <v>1976</v>
      </c>
      <c r="H214" s="58">
        <v>100000</v>
      </c>
      <c r="I214" s="221"/>
      <c r="J214" s="87"/>
      <c r="K214" s="81">
        <f t="shared" si="8"/>
        <v>100000</v>
      </c>
      <c r="L214" s="204" t="s">
        <v>2889</v>
      </c>
    </row>
    <row r="215" spans="1:12" ht="102" hidden="1" x14ac:dyDescent="0.35">
      <c r="A215" s="54">
        <v>23020127</v>
      </c>
      <c r="B215" s="435" t="s">
        <v>2891</v>
      </c>
      <c r="C215" s="54">
        <v>70460</v>
      </c>
      <c r="D215" s="75">
        <v>110000010102</v>
      </c>
      <c r="E215" s="56">
        <v>3101</v>
      </c>
      <c r="F215" s="54">
        <v>10721300</v>
      </c>
      <c r="G215" s="86" t="s">
        <v>2096</v>
      </c>
      <c r="H215" s="58">
        <v>250000</v>
      </c>
      <c r="I215" s="221"/>
      <c r="J215" s="87"/>
      <c r="K215" s="81">
        <f t="shared" si="8"/>
        <v>250000</v>
      </c>
      <c r="L215" s="204" t="s">
        <v>2889</v>
      </c>
    </row>
    <row r="216" spans="1:12" ht="51" hidden="1" x14ac:dyDescent="0.35">
      <c r="A216" s="23">
        <v>23020127</v>
      </c>
      <c r="B216" s="435" t="s">
        <v>2891</v>
      </c>
      <c r="C216" s="23">
        <v>70460</v>
      </c>
      <c r="D216" s="46">
        <v>110000010106</v>
      </c>
      <c r="E216" s="25">
        <v>3101</v>
      </c>
      <c r="F216" s="23">
        <v>10721300</v>
      </c>
      <c r="G216" s="47" t="s">
        <v>406</v>
      </c>
      <c r="H216" s="27">
        <v>3000000000</v>
      </c>
      <c r="I216" s="215"/>
      <c r="J216" s="27"/>
      <c r="K216" s="38">
        <f t="shared" si="8"/>
        <v>3000000000</v>
      </c>
      <c r="L216" s="199"/>
    </row>
    <row r="217" spans="1:12" ht="51" hidden="1" x14ac:dyDescent="0.35">
      <c r="A217" s="23">
        <v>23020127</v>
      </c>
      <c r="B217" s="435" t="s">
        <v>2893</v>
      </c>
      <c r="C217" s="23">
        <v>70460</v>
      </c>
      <c r="D217" s="46">
        <v>140000010104</v>
      </c>
      <c r="E217" s="25">
        <v>3101</v>
      </c>
      <c r="F217" s="23">
        <v>10721300</v>
      </c>
      <c r="G217" s="26" t="s">
        <v>624</v>
      </c>
      <c r="H217" s="101">
        <v>587370</v>
      </c>
      <c r="I217" s="255"/>
      <c r="J217" s="101"/>
      <c r="K217" s="99">
        <f t="shared" si="8"/>
        <v>587370</v>
      </c>
      <c r="L217" s="200"/>
    </row>
    <row r="218" spans="1:12" hidden="1" x14ac:dyDescent="0.35">
      <c r="A218" s="23">
        <v>23020127</v>
      </c>
      <c r="B218" s="435" t="s">
        <v>2893</v>
      </c>
      <c r="C218" s="23">
        <v>70460</v>
      </c>
      <c r="D218" s="46">
        <v>110000010102</v>
      </c>
      <c r="E218" s="25">
        <v>3101</v>
      </c>
      <c r="F218" s="23">
        <v>10721300</v>
      </c>
      <c r="G218" s="26" t="s">
        <v>625</v>
      </c>
      <c r="H218" s="101">
        <v>1000000</v>
      </c>
      <c r="I218" s="255"/>
      <c r="J218" s="102"/>
      <c r="K218" s="99">
        <f t="shared" si="8"/>
        <v>1000000</v>
      </c>
      <c r="L218" s="200"/>
    </row>
    <row r="219" spans="1:12" ht="76.5" hidden="1" x14ac:dyDescent="0.35">
      <c r="A219" s="23">
        <v>23020125</v>
      </c>
      <c r="B219" s="435" t="s">
        <v>2891</v>
      </c>
      <c r="C219" s="23">
        <v>70435</v>
      </c>
      <c r="D219" s="46">
        <v>140000010104</v>
      </c>
      <c r="E219" s="25">
        <v>3101</v>
      </c>
      <c r="F219" s="23">
        <v>10721300</v>
      </c>
      <c r="G219" s="47" t="s">
        <v>387</v>
      </c>
      <c r="H219" s="27">
        <v>2500000</v>
      </c>
      <c r="I219" s="215"/>
      <c r="J219" s="41"/>
      <c r="K219" s="53">
        <f t="shared" si="8"/>
        <v>2500000</v>
      </c>
      <c r="L219" s="199"/>
    </row>
    <row r="220" spans="1:12" ht="76.5" hidden="1" x14ac:dyDescent="0.35">
      <c r="A220" s="23">
        <v>23020125</v>
      </c>
      <c r="B220" s="435" t="s">
        <v>2891</v>
      </c>
      <c r="C220" s="23">
        <v>70435</v>
      </c>
      <c r="D220" s="46">
        <v>120000010102</v>
      </c>
      <c r="E220" s="25">
        <v>3101</v>
      </c>
      <c r="F220" s="23">
        <v>10721300</v>
      </c>
      <c r="G220" s="47" t="s">
        <v>388</v>
      </c>
      <c r="H220" s="41">
        <v>4800000</v>
      </c>
      <c r="I220" s="220"/>
      <c r="J220" s="41"/>
      <c r="K220" s="53">
        <f t="shared" si="8"/>
        <v>4800000</v>
      </c>
      <c r="L220" s="199"/>
    </row>
    <row r="221" spans="1:12" ht="51" hidden="1" x14ac:dyDescent="0.35">
      <c r="A221" s="23">
        <v>23020125</v>
      </c>
      <c r="B221" s="435" t="s">
        <v>2891</v>
      </c>
      <c r="C221" s="23">
        <v>70435</v>
      </c>
      <c r="D221" s="46">
        <v>140000010104</v>
      </c>
      <c r="E221" s="25">
        <v>3101</v>
      </c>
      <c r="F221" s="23">
        <v>10710900</v>
      </c>
      <c r="G221" s="47" t="s">
        <v>389</v>
      </c>
      <c r="H221" s="27">
        <v>2400000</v>
      </c>
      <c r="I221" s="215"/>
      <c r="J221" s="41"/>
      <c r="K221" s="53">
        <f t="shared" si="8"/>
        <v>2400000</v>
      </c>
      <c r="L221" s="199"/>
    </row>
    <row r="222" spans="1:12" ht="51" hidden="1" x14ac:dyDescent="0.35">
      <c r="A222" s="23">
        <v>23020125</v>
      </c>
      <c r="B222" s="435" t="s">
        <v>2891</v>
      </c>
      <c r="C222" s="23">
        <v>70435</v>
      </c>
      <c r="D222" s="46">
        <v>140000010104</v>
      </c>
      <c r="E222" s="25">
        <v>3101</v>
      </c>
      <c r="F222" s="23">
        <v>10731500</v>
      </c>
      <c r="G222" s="47" t="s">
        <v>390</v>
      </c>
      <c r="H222" s="27">
        <v>3000000</v>
      </c>
      <c r="I222" s="215"/>
      <c r="J222" s="41"/>
      <c r="K222" s="38">
        <f t="shared" si="8"/>
        <v>3000000</v>
      </c>
      <c r="L222" s="199"/>
    </row>
    <row r="223" spans="1:12" ht="51" hidden="1" x14ac:dyDescent="0.35">
      <c r="A223" s="23">
        <v>23020124</v>
      </c>
      <c r="B223" s="435" t="s">
        <v>2891</v>
      </c>
      <c r="C223" s="23">
        <v>70443</v>
      </c>
      <c r="D223" s="46">
        <v>60000010103</v>
      </c>
      <c r="E223" s="25">
        <v>3101</v>
      </c>
      <c r="F223" s="23">
        <v>10710904</v>
      </c>
      <c r="G223" s="26" t="s">
        <v>364</v>
      </c>
      <c r="H223" s="27">
        <v>1600000</v>
      </c>
      <c r="I223" s="215"/>
      <c r="J223" s="41"/>
      <c r="K223" s="53">
        <f t="shared" si="8"/>
        <v>1600000</v>
      </c>
      <c r="L223" s="199"/>
    </row>
    <row r="224" spans="1:12" ht="51" hidden="1" x14ac:dyDescent="0.35">
      <c r="A224" s="23">
        <v>23020123</v>
      </c>
      <c r="B224" s="435" t="s">
        <v>2891</v>
      </c>
      <c r="C224" s="23">
        <v>70435</v>
      </c>
      <c r="D224" s="46">
        <v>140000010104</v>
      </c>
      <c r="E224" s="25">
        <v>3101</v>
      </c>
      <c r="F224" s="23">
        <v>10721300</v>
      </c>
      <c r="G224" s="47" t="s">
        <v>386</v>
      </c>
      <c r="H224" s="27">
        <v>8000000</v>
      </c>
      <c r="I224" s="215"/>
      <c r="J224" s="41"/>
      <c r="K224" s="53">
        <f t="shared" si="8"/>
        <v>8000000</v>
      </c>
      <c r="L224" s="199"/>
    </row>
    <row r="225" spans="1:12" ht="76.5" hidden="1" x14ac:dyDescent="0.35">
      <c r="A225" s="23">
        <v>23020119</v>
      </c>
      <c r="B225" s="435" t="s">
        <v>2890</v>
      </c>
      <c r="C225" s="23">
        <v>70840</v>
      </c>
      <c r="D225" s="46">
        <v>30000020106</v>
      </c>
      <c r="E225" s="25">
        <v>3101</v>
      </c>
      <c r="F225" s="23">
        <v>10721300</v>
      </c>
      <c r="G225" s="47" t="s">
        <v>2582</v>
      </c>
      <c r="H225" s="27">
        <v>50000000</v>
      </c>
      <c r="I225" s="215"/>
      <c r="J225" s="41">
        <v>-25000000</v>
      </c>
      <c r="K225" s="44">
        <f t="shared" si="8"/>
        <v>25000000</v>
      </c>
      <c r="L225" s="199"/>
    </row>
    <row r="226" spans="1:12" ht="51" hidden="1" x14ac:dyDescent="0.35">
      <c r="A226" s="23">
        <v>23020119</v>
      </c>
      <c r="B226" s="435" t="s">
        <v>2890</v>
      </c>
      <c r="C226" s="23">
        <v>70840</v>
      </c>
      <c r="D226" s="46">
        <v>30000020106</v>
      </c>
      <c r="E226" s="25">
        <v>3101</v>
      </c>
      <c r="F226" s="23">
        <v>10721300</v>
      </c>
      <c r="G226" s="47" t="s">
        <v>2583</v>
      </c>
      <c r="H226" s="27">
        <v>6614200</v>
      </c>
      <c r="I226" s="215"/>
      <c r="J226" s="41"/>
      <c r="K226" s="38">
        <f t="shared" si="8"/>
        <v>6614200</v>
      </c>
      <c r="L226" s="199"/>
    </row>
    <row r="227" spans="1:12" ht="51" hidden="1" x14ac:dyDescent="0.35">
      <c r="A227" s="23">
        <v>23020119</v>
      </c>
      <c r="B227" s="435" t="s">
        <v>2890</v>
      </c>
      <c r="C227" s="23">
        <v>70820</v>
      </c>
      <c r="D227" s="46">
        <v>30000020106</v>
      </c>
      <c r="E227" s="25">
        <v>3101</v>
      </c>
      <c r="F227" s="23">
        <v>10721300</v>
      </c>
      <c r="G227" s="47" t="s">
        <v>2584</v>
      </c>
      <c r="H227" s="27">
        <v>12000000</v>
      </c>
      <c r="I227" s="215"/>
      <c r="J227" s="27"/>
      <c r="K227" s="38">
        <f t="shared" si="8"/>
        <v>12000000</v>
      </c>
      <c r="L227" s="199"/>
    </row>
    <row r="228" spans="1:12" ht="51" hidden="1" x14ac:dyDescent="0.35">
      <c r="A228" s="23">
        <v>23020119</v>
      </c>
      <c r="B228" s="435" t="s">
        <v>2891</v>
      </c>
      <c r="C228" s="23">
        <v>70810</v>
      </c>
      <c r="D228" s="46">
        <v>80000020103</v>
      </c>
      <c r="E228" s="25">
        <v>3101</v>
      </c>
      <c r="F228" s="23">
        <v>10721300</v>
      </c>
      <c r="G228" s="47" t="s">
        <v>2675</v>
      </c>
      <c r="H228" s="27">
        <v>5000000</v>
      </c>
      <c r="I228" s="215"/>
      <c r="J228" s="41"/>
      <c r="K228" s="38">
        <f t="shared" si="8"/>
        <v>5000000</v>
      </c>
      <c r="L228" s="199"/>
    </row>
    <row r="229" spans="1:12" ht="76.5" hidden="1" x14ac:dyDescent="0.35">
      <c r="A229" s="23">
        <v>23020119</v>
      </c>
      <c r="B229" s="435" t="s">
        <v>2891</v>
      </c>
      <c r="C229" s="23">
        <v>70810</v>
      </c>
      <c r="D229" s="46">
        <v>80000020103</v>
      </c>
      <c r="E229" s="25">
        <v>3101</v>
      </c>
      <c r="F229" s="23">
        <v>10721300</v>
      </c>
      <c r="G229" s="47" t="s">
        <v>2676</v>
      </c>
      <c r="H229" s="27">
        <v>15000000</v>
      </c>
      <c r="I229" s="215"/>
      <c r="J229" s="41">
        <v>-14000000</v>
      </c>
      <c r="K229" s="38">
        <f t="shared" si="8"/>
        <v>1000000</v>
      </c>
      <c r="L229" s="199"/>
    </row>
    <row r="230" spans="1:12" ht="51" hidden="1" x14ac:dyDescent="0.35">
      <c r="A230" s="23">
        <v>23020119</v>
      </c>
      <c r="B230" s="435" t="s">
        <v>2891</v>
      </c>
      <c r="C230" s="23">
        <v>70810</v>
      </c>
      <c r="D230" s="46">
        <v>80000020103</v>
      </c>
      <c r="E230" s="25">
        <v>3101</v>
      </c>
      <c r="F230" s="23">
        <v>10710901</v>
      </c>
      <c r="G230" s="47" t="s">
        <v>2677</v>
      </c>
      <c r="H230" s="27">
        <v>10000000</v>
      </c>
      <c r="I230" s="215"/>
      <c r="J230" s="41">
        <v>-9000000</v>
      </c>
      <c r="K230" s="38">
        <f t="shared" si="8"/>
        <v>1000000</v>
      </c>
      <c r="L230" s="199"/>
    </row>
    <row r="231" spans="1:12" ht="51" hidden="1" x14ac:dyDescent="0.35">
      <c r="A231" s="23">
        <v>23020119</v>
      </c>
      <c r="B231" s="435" t="s">
        <v>2891</v>
      </c>
      <c r="C231" s="23">
        <v>70810</v>
      </c>
      <c r="D231" s="46">
        <v>80000020103</v>
      </c>
      <c r="E231" s="25">
        <v>3101</v>
      </c>
      <c r="F231" s="23">
        <v>10721300</v>
      </c>
      <c r="G231" s="47" t="s">
        <v>2678</v>
      </c>
      <c r="H231" s="41">
        <v>10000000</v>
      </c>
      <c r="I231" s="220"/>
      <c r="J231" s="41">
        <v>-9000000</v>
      </c>
      <c r="K231" s="38">
        <f t="shared" si="8"/>
        <v>1000000</v>
      </c>
      <c r="L231" s="199"/>
    </row>
    <row r="232" spans="1:12" ht="51" hidden="1" x14ac:dyDescent="0.35">
      <c r="A232" s="23">
        <v>23020119</v>
      </c>
      <c r="B232" s="435" t="s">
        <v>2891</v>
      </c>
      <c r="C232" s="23">
        <v>70810</v>
      </c>
      <c r="D232" s="46">
        <v>80000020103</v>
      </c>
      <c r="E232" s="25">
        <v>3101</v>
      </c>
      <c r="F232" s="23">
        <v>10731900</v>
      </c>
      <c r="G232" s="47" t="s">
        <v>2679</v>
      </c>
      <c r="H232" s="41">
        <v>10000000</v>
      </c>
      <c r="I232" s="220"/>
      <c r="J232" s="41">
        <v>-9000000</v>
      </c>
      <c r="K232" s="38">
        <f t="shared" si="8"/>
        <v>1000000</v>
      </c>
      <c r="L232" s="199"/>
    </row>
    <row r="233" spans="1:12" ht="51" hidden="1" x14ac:dyDescent="0.35">
      <c r="A233" s="78">
        <v>23020119</v>
      </c>
      <c r="B233" s="435" t="s">
        <v>2891</v>
      </c>
      <c r="C233" s="78">
        <v>70810</v>
      </c>
      <c r="D233" s="79">
        <v>30000020106</v>
      </c>
      <c r="E233" s="80">
        <v>3101</v>
      </c>
      <c r="F233" s="78">
        <v>10721300</v>
      </c>
      <c r="G233" s="129" t="s">
        <v>1565</v>
      </c>
      <c r="H233" s="81">
        <v>500000</v>
      </c>
      <c r="I233" s="228"/>
      <c r="J233" s="133"/>
      <c r="K233" s="81">
        <f t="shared" si="8"/>
        <v>500000</v>
      </c>
      <c r="L233" s="210" t="s">
        <v>2889</v>
      </c>
    </row>
    <row r="234" spans="1:12" ht="51" hidden="1" x14ac:dyDescent="0.35">
      <c r="A234" s="54">
        <v>23020119</v>
      </c>
      <c r="B234" s="435" t="s">
        <v>2891</v>
      </c>
      <c r="C234" s="54">
        <v>70810</v>
      </c>
      <c r="D234" s="75">
        <v>30000020106</v>
      </c>
      <c r="E234" s="56">
        <v>3101</v>
      </c>
      <c r="F234" s="54">
        <v>10731500</v>
      </c>
      <c r="G234" s="57" t="s">
        <v>1566</v>
      </c>
      <c r="H234" s="58">
        <v>500000</v>
      </c>
      <c r="I234" s="221"/>
      <c r="J234" s="87"/>
      <c r="K234" s="81">
        <f t="shared" si="8"/>
        <v>500000</v>
      </c>
      <c r="L234" s="204" t="s">
        <v>2889</v>
      </c>
    </row>
    <row r="235" spans="1:12" ht="51" hidden="1" x14ac:dyDescent="0.35">
      <c r="A235" s="54">
        <v>23020119</v>
      </c>
      <c r="B235" s="435" t="s">
        <v>2891</v>
      </c>
      <c r="C235" s="54">
        <v>70810</v>
      </c>
      <c r="D235" s="75">
        <v>30000020106</v>
      </c>
      <c r="E235" s="56">
        <v>3101</v>
      </c>
      <c r="F235" s="54">
        <v>10721300</v>
      </c>
      <c r="G235" s="57" t="s">
        <v>1567</v>
      </c>
      <c r="H235" s="58">
        <v>500000</v>
      </c>
      <c r="I235" s="221"/>
      <c r="J235" s="87"/>
      <c r="K235" s="81">
        <f t="shared" si="8"/>
        <v>500000</v>
      </c>
      <c r="L235" s="204" t="s">
        <v>2889</v>
      </c>
    </row>
    <row r="236" spans="1:12" hidden="1" x14ac:dyDescent="0.35">
      <c r="A236" s="23">
        <v>23020119</v>
      </c>
      <c r="B236" s="435" t="s">
        <v>2892</v>
      </c>
      <c r="C236" s="23">
        <v>70443</v>
      </c>
      <c r="D236" s="46">
        <v>130000010106</v>
      </c>
      <c r="E236" s="25">
        <v>3101</v>
      </c>
      <c r="F236" s="23">
        <v>10721300</v>
      </c>
      <c r="G236" s="26" t="s">
        <v>435</v>
      </c>
      <c r="H236" s="41">
        <v>5000000</v>
      </c>
      <c r="I236" s="220"/>
      <c r="J236" s="41"/>
      <c r="K236" s="38">
        <f t="shared" si="8"/>
        <v>5000000</v>
      </c>
      <c r="L236" s="199"/>
    </row>
    <row r="237" spans="1:12" ht="76.5" hidden="1" x14ac:dyDescent="0.35">
      <c r="A237" s="23">
        <v>23020119</v>
      </c>
      <c r="B237" s="435" t="s">
        <v>2893</v>
      </c>
      <c r="C237" s="23">
        <v>70941</v>
      </c>
      <c r="D237" s="46">
        <v>80000020103</v>
      </c>
      <c r="E237" s="25">
        <v>3101</v>
      </c>
      <c r="F237" s="23">
        <v>10721300</v>
      </c>
      <c r="G237" s="47" t="s">
        <v>2492</v>
      </c>
      <c r="H237" s="27">
        <v>4128000</v>
      </c>
      <c r="I237" s="215"/>
      <c r="J237" s="41"/>
      <c r="K237" s="38">
        <f t="shared" si="8"/>
        <v>4128000</v>
      </c>
      <c r="L237" s="199"/>
    </row>
    <row r="238" spans="1:12" hidden="1" x14ac:dyDescent="0.35">
      <c r="A238" s="54">
        <v>23020119</v>
      </c>
      <c r="B238" s="435" t="s">
        <v>2893</v>
      </c>
      <c r="C238" s="54">
        <v>70840</v>
      </c>
      <c r="D238" s="75">
        <v>30000020106</v>
      </c>
      <c r="E238" s="56">
        <v>3101</v>
      </c>
      <c r="F238" s="54">
        <v>10721300</v>
      </c>
      <c r="G238" s="57" t="s">
        <v>970</v>
      </c>
      <c r="H238" s="58">
        <v>1590000</v>
      </c>
      <c r="I238" s="221"/>
      <c r="J238" s="87"/>
      <c r="K238" s="81">
        <f t="shared" si="8"/>
        <v>1590000</v>
      </c>
      <c r="L238" s="204" t="s">
        <v>2557</v>
      </c>
    </row>
    <row r="239" spans="1:12" ht="51" hidden="1" x14ac:dyDescent="0.35">
      <c r="A239" s="34">
        <v>23020118</v>
      </c>
      <c r="B239" s="435" t="s">
        <v>2890</v>
      </c>
      <c r="C239" s="34">
        <v>70460</v>
      </c>
      <c r="D239" s="49">
        <v>30000020106</v>
      </c>
      <c r="E239" s="36">
        <v>3101</v>
      </c>
      <c r="F239" s="34">
        <v>10721300</v>
      </c>
      <c r="G239" s="50" t="s">
        <v>2581</v>
      </c>
      <c r="H239" s="38">
        <v>200000</v>
      </c>
      <c r="I239" s="218"/>
      <c r="J239" s="44"/>
      <c r="K239" s="44">
        <f t="shared" si="8"/>
        <v>200000</v>
      </c>
      <c r="L239" s="198"/>
    </row>
    <row r="240" spans="1:12" ht="51" hidden="1" x14ac:dyDescent="0.35">
      <c r="A240" s="23">
        <v>23020118</v>
      </c>
      <c r="B240" s="435" t="s">
        <v>2890</v>
      </c>
      <c r="C240" s="23">
        <v>70460</v>
      </c>
      <c r="D240" s="46">
        <v>130000010106</v>
      </c>
      <c r="E240" s="25">
        <v>3101</v>
      </c>
      <c r="F240" s="23">
        <v>10721300</v>
      </c>
      <c r="G240" s="47" t="s">
        <v>2594</v>
      </c>
      <c r="H240" s="27">
        <v>1200000</v>
      </c>
      <c r="I240" s="215"/>
      <c r="J240" s="41"/>
      <c r="K240" s="38">
        <f t="shared" si="8"/>
        <v>1200000</v>
      </c>
      <c r="L240" s="199"/>
    </row>
    <row r="241" spans="1:12" ht="51" hidden="1" x14ac:dyDescent="0.35">
      <c r="A241" s="23">
        <v>23020118</v>
      </c>
      <c r="B241" s="435" t="s">
        <v>2890</v>
      </c>
      <c r="C241" s="23">
        <v>70460</v>
      </c>
      <c r="D241" s="46">
        <v>130000010106</v>
      </c>
      <c r="E241" s="25">
        <v>3101</v>
      </c>
      <c r="F241" s="23">
        <v>10721300</v>
      </c>
      <c r="G241" s="47" t="s">
        <v>2595</v>
      </c>
      <c r="H241" s="27">
        <v>1200000</v>
      </c>
      <c r="I241" s="215"/>
      <c r="J241" s="41"/>
      <c r="K241" s="38">
        <f t="shared" si="8"/>
        <v>1200000</v>
      </c>
      <c r="L241" s="199"/>
    </row>
    <row r="242" spans="1:12" ht="51" hidden="1" x14ac:dyDescent="0.35">
      <c r="A242" s="23">
        <v>23020118</v>
      </c>
      <c r="B242" s="435" t="s">
        <v>2890</v>
      </c>
      <c r="C242" s="23">
        <v>70460</v>
      </c>
      <c r="D242" s="46">
        <v>130000010106</v>
      </c>
      <c r="E242" s="25">
        <v>3101</v>
      </c>
      <c r="F242" s="23">
        <v>10731705</v>
      </c>
      <c r="G242" s="47" t="s">
        <v>2596</v>
      </c>
      <c r="H242" s="27">
        <v>1200000</v>
      </c>
      <c r="I242" s="215"/>
      <c r="J242" s="41"/>
      <c r="K242" s="38">
        <f t="shared" si="8"/>
        <v>1200000</v>
      </c>
      <c r="L242" s="199"/>
    </row>
    <row r="243" spans="1:12" ht="51" hidden="1" x14ac:dyDescent="0.35">
      <c r="A243" s="54">
        <v>23020118</v>
      </c>
      <c r="B243" s="435" t="s">
        <v>2891</v>
      </c>
      <c r="C243" s="54">
        <v>70630</v>
      </c>
      <c r="D243" s="75">
        <v>10000030106</v>
      </c>
      <c r="E243" s="56">
        <v>3101</v>
      </c>
      <c r="F243" s="54">
        <v>10710902</v>
      </c>
      <c r="G243" s="86" t="s">
        <v>2706</v>
      </c>
      <c r="H243" s="58">
        <v>16960000</v>
      </c>
      <c r="I243" s="221"/>
      <c r="J243" s="87"/>
      <c r="K243" s="81">
        <f t="shared" si="8"/>
        <v>16960000</v>
      </c>
      <c r="L243" s="204" t="s">
        <v>2551</v>
      </c>
    </row>
    <row r="244" spans="1:12" ht="51" hidden="1" x14ac:dyDescent="0.35">
      <c r="A244" s="54">
        <v>23020118</v>
      </c>
      <c r="B244" s="435" t="s">
        <v>2891</v>
      </c>
      <c r="C244" s="54">
        <v>70630</v>
      </c>
      <c r="D244" s="75">
        <v>10000030106</v>
      </c>
      <c r="E244" s="56">
        <v>3101</v>
      </c>
      <c r="F244" s="54">
        <v>10720604</v>
      </c>
      <c r="G244" s="86" t="s">
        <v>2707</v>
      </c>
      <c r="H244" s="58">
        <v>16960000</v>
      </c>
      <c r="I244" s="221"/>
      <c r="J244" s="87"/>
      <c r="K244" s="81">
        <f t="shared" ref="K244:K275" si="9">SUM(H244,J244)</f>
        <v>16960000</v>
      </c>
      <c r="L244" s="204" t="s">
        <v>2551</v>
      </c>
    </row>
    <row r="245" spans="1:12" ht="51" hidden="1" x14ac:dyDescent="0.35">
      <c r="A245" s="54">
        <v>23020118</v>
      </c>
      <c r="B245" s="435" t="s">
        <v>2891</v>
      </c>
      <c r="C245" s="54">
        <v>70630</v>
      </c>
      <c r="D245" s="75">
        <v>10000030106</v>
      </c>
      <c r="E245" s="56">
        <v>3101</v>
      </c>
      <c r="F245" s="54">
        <v>10711003</v>
      </c>
      <c r="G245" s="86" t="s">
        <v>2708</v>
      </c>
      <c r="H245" s="58">
        <v>6360000</v>
      </c>
      <c r="I245" s="221"/>
      <c r="J245" s="87"/>
      <c r="K245" s="81">
        <f t="shared" si="9"/>
        <v>6360000</v>
      </c>
      <c r="L245" s="204" t="s">
        <v>2551</v>
      </c>
    </row>
    <row r="246" spans="1:12" ht="51" hidden="1" x14ac:dyDescent="0.35">
      <c r="A246" s="54">
        <v>23020118</v>
      </c>
      <c r="B246" s="435" t="s">
        <v>2891</v>
      </c>
      <c r="C246" s="54">
        <v>70630</v>
      </c>
      <c r="D246" s="75">
        <v>10000030106</v>
      </c>
      <c r="E246" s="56">
        <v>3101</v>
      </c>
      <c r="F246" s="54">
        <v>10720702</v>
      </c>
      <c r="G246" s="86" t="s">
        <v>2709</v>
      </c>
      <c r="H246" s="87">
        <v>6360000</v>
      </c>
      <c r="I246" s="229"/>
      <c r="J246" s="87"/>
      <c r="K246" s="81">
        <f t="shared" si="9"/>
        <v>6360000</v>
      </c>
      <c r="L246" s="204" t="s">
        <v>2551</v>
      </c>
    </row>
    <row r="247" spans="1:12" hidden="1" x14ac:dyDescent="0.35">
      <c r="A247" s="54">
        <v>23020118</v>
      </c>
      <c r="B247" s="435" t="s">
        <v>2891</v>
      </c>
      <c r="C247" s="54">
        <v>70421</v>
      </c>
      <c r="D247" s="75">
        <v>10000030105</v>
      </c>
      <c r="E247" s="56">
        <v>3101</v>
      </c>
      <c r="F247" s="54">
        <v>10712108</v>
      </c>
      <c r="G247" s="57" t="s">
        <v>251</v>
      </c>
      <c r="H247" s="58">
        <v>3180000</v>
      </c>
      <c r="I247" s="221"/>
      <c r="J247" s="87"/>
      <c r="K247" s="81">
        <f t="shared" si="9"/>
        <v>3180000</v>
      </c>
      <c r="L247" s="204" t="s">
        <v>2551</v>
      </c>
    </row>
    <row r="248" spans="1:12" hidden="1" x14ac:dyDescent="0.35">
      <c r="A248" s="54">
        <v>23020118</v>
      </c>
      <c r="B248" s="435" t="s">
        <v>2891</v>
      </c>
      <c r="C248" s="54">
        <v>70421</v>
      </c>
      <c r="D248" s="75">
        <v>10000030105</v>
      </c>
      <c r="E248" s="56">
        <v>3101</v>
      </c>
      <c r="F248" s="54">
        <v>10710904</v>
      </c>
      <c r="G248" s="57" t="s">
        <v>252</v>
      </c>
      <c r="H248" s="58">
        <v>3180000</v>
      </c>
      <c r="I248" s="221"/>
      <c r="J248" s="87"/>
      <c r="K248" s="81">
        <f t="shared" si="9"/>
        <v>3180000</v>
      </c>
      <c r="L248" s="204" t="s">
        <v>2551</v>
      </c>
    </row>
    <row r="249" spans="1:12" hidden="1" x14ac:dyDescent="0.35">
      <c r="A249" s="54">
        <v>23020118</v>
      </c>
      <c r="B249" s="435" t="s">
        <v>2891</v>
      </c>
      <c r="C249" s="54">
        <v>70421</v>
      </c>
      <c r="D249" s="75">
        <v>10000030105</v>
      </c>
      <c r="E249" s="56">
        <v>3101</v>
      </c>
      <c r="F249" s="54">
        <v>10720702</v>
      </c>
      <c r="G249" s="57" t="s">
        <v>253</v>
      </c>
      <c r="H249" s="58">
        <v>3180000</v>
      </c>
      <c r="I249" s="221"/>
      <c r="J249" s="87"/>
      <c r="K249" s="81">
        <f t="shared" si="9"/>
        <v>3180000</v>
      </c>
      <c r="L249" s="204" t="s">
        <v>2551</v>
      </c>
    </row>
    <row r="250" spans="1:12" hidden="1" x14ac:dyDescent="0.35">
      <c r="A250" s="54">
        <v>23020118</v>
      </c>
      <c r="B250" s="435" t="s">
        <v>2891</v>
      </c>
      <c r="C250" s="54">
        <v>70421</v>
      </c>
      <c r="D250" s="75">
        <v>10000030105</v>
      </c>
      <c r="E250" s="56">
        <v>3101</v>
      </c>
      <c r="F250" s="54">
        <v>10720606</v>
      </c>
      <c r="G250" s="57" t="s">
        <v>254</v>
      </c>
      <c r="H250" s="58">
        <v>3180000</v>
      </c>
      <c r="I250" s="221"/>
      <c r="J250" s="87"/>
      <c r="K250" s="81">
        <f t="shared" si="9"/>
        <v>3180000</v>
      </c>
      <c r="L250" s="204" t="s">
        <v>2551</v>
      </c>
    </row>
    <row r="251" spans="1:12" ht="51" hidden="1" x14ac:dyDescent="0.35">
      <c r="A251" s="23">
        <v>23020118</v>
      </c>
      <c r="B251" s="435" t="s">
        <v>2891</v>
      </c>
      <c r="C251" s="23">
        <v>70421</v>
      </c>
      <c r="D251" s="46">
        <v>10000030105</v>
      </c>
      <c r="E251" s="25">
        <v>3101</v>
      </c>
      <c r="F251" s="23">
        <v>10730200</v>
      </c>
      <c r="G251" s="47" t="s">
        <v>2825</v>
      </c>
      <c r="H251" s="41">
        <v>12000000</v>
      </c>
      <c r="I251" s="41"/>
      <c r="J251" s="27">
        <v>-10000000</v>
      </c>
      <c r="K251" s="38">
        <f t="shared" si="9"/>
        <v>2000000</v>
      </c>
      <c r="L251" s="199"/>
    </row>
    <row r="252" spans="1:12" ht="51" hidden="1" x14ac:dyDescent="0.35">
      <c r="A252" s="23">
        <v>23020118</v>
      </c>
      <c r="B252" s="435" t="s">
        <v>2891</v>
      </c>
      <c r="C252" s="23">
        <v>70421</v>
      </c>
      <c r="D252" s="46">
        <v>10000030105</v>
      </c>
      <c r="E252" s="25">
        <v>3101</v>
      </c>
      <c r="F252" s="23">
        <v>10720600</v>
      </c>
      <c r="G252" s="47" t="s">
        <v>2826</v>
      </c>
      <c r="H252" s="41">
        <v>12000000</v>
      </c>
      <c r="I252" s="41"/>
      <c r="J252" s="27">
        <v>-10000000</v>
      </c>
      <c r="K252" s="38">
        <f t="shared" si="9"/>
        <v>2000000</v>
      </c>
      <c r="L252" s="199"/>
    </row>
    <row r="253" spans="1:12" ht="51" hidden="1" x14ac:dyDescent="0.35">
      <c r="A253" s="23">
        <v>23020118</v>
      </c>
      <c r="B253" s="435" t="s">
        <v>2891</v>
      </c>
      <c r="C253" s="23">
        <v>70421</v>
      </c>
      <c r="D253" s="46">
        <v>10000030105</v>
      </c>
      <c r="E253" s="25">
        <v>3101</v>
      </c>
      <c r="F253" s="23">
        <v>10711100</v>
      </c>
      <c r="G253" s="47" t="s">
        <v>2827</v>
      </c>
      <c r="H253" s="41">
        <v>12000000</v>
      </c>
      <c r="I253" s="41"/>
      <c r="J253" s="27">
        <v>-10000000</v>
      </c>
      <c r="K253" s="38">
        <f t="shared" si="9"/>
        <v>2000000</v>
      </c>
      <c r="L253" s="199"/>
    </row>
    <row r="254" spans="1:12" ht="51" hidden="1" x14ac:dyDescent="0.35">
      <c r="A254" s="23">
        <v>23020118</v>
      </c>
      <c r="B254" s="435" t="s">
        <v>2891</v>
      </c>
      <c r="C254" s="23">
        <v>70421</v>
      </c>
      <c r="D254" s="46">
        <v>10000030105</v>
      </c>
      <c r="E254" s="25">
        <v>3101</v>
      </c>
      <c r="F254" s="23">
        <v>10730200</v>
      </c>
      <c r="G254" s="47" t="s">
        <v>2828</v>
      </c>
      <c r="H254" s="41">
        <v>30000000</v>
      </c>
      <c r="I254" s="41"/>
      <c r="J254" s="27">
        <v>-25000000</v>
      </c>
      <c r="K254" s="38">
        <f t="shared" si="9"/>
        <v>5000000</v>
      </c>
      <c r="L254" s="199"/>
    </row>
    <row r="255" spans="1:12" ht="51" hidden="1" x14ac:dyDescent="0.35">
      <c r="A255" s="23">
        <v>23020118</v>
      </c>
      <c r="B255" s="435" t="s">
        <v>2891</v>
      </c>
      <c r="C255" s="23">
        <v>70421</v>
      </c>
      <c r="D255" s="46">
        <v>10000030105</v>
      </c>
      <c r="E255" s="25">
        <v>3101</v>
      </c>
      <c r="F255" s="23">
        <v>10720700</v>
      </c>
      <c r="G255" s="47" t="s">
        <v>2829</v>
      </c>
      <c r="H255" s="41">
        <v>30000000</v>
      </c>
      <c r="I255" s="41"/>
      <c r="J255" s="27">
        <v>-25000000</v>
      </c>
      <c r="K255" s="38">
        <f t="shared" si="9"/>
        <v>5000000</v>
      </c>
      <c r="L255" s="199"/>
    </row>
    <row r="256" spans="1:12" ht="51" hidden="1" x14ac:dyDescent="0.35">
      <c r="A256" s="23">
        <v>23020118</v>
      </c>
      <c r="B256" s="435" t="s">
        <v>2891</v>
      </c>
      <c r="C256" s="23">
        <v>70421</v>
      </c>
      <c r="D256" s="46">
        <v>10000030105</v>
      </c>
      <c r="E256" s="25">
        <v>3102</v>
      </c>
      <c r="F256" s="23">
        <v>10720701</v>
      </c>
      <c r="G256" s="47" t="s">
        <v>2830</v>
      </c>
      <c r="H256" s="41">
        <v>30000000</v>
      </c>
      <c r="I256" s="41"/>
      <c r="J256" s="41">
        <v>-25000000</v>
      </c>
      <c r="K256" s="38">
        <f t="shared" si="9"/>
        <v>5000000</v>
      </c>
      <c r="L256" s="199"/>
    </row>
    <row r="257" spans="1:12" ht="51" hidden="1" x14ac:dyDescent="0.35">
      <c r="A257" s="23">
        <v>23020118</v>
      </c>
      <c r="B257" s="435" t="s">
        <v>2891</v>
      </c>
      <c r="C257" s="23">
        <v>70443</v>
      </c>
      <c r="D257" s="46">
        <v>150000010104</v>
      </c>
      <c r="E257" s="25">
        <v>3101</v>
      </c>
      <c r="F257" s="23">
        <v>10730200</v>
      </c>
      <c r="G257" s="47" t="s">
        <v>2831</v>
      </c>
      <c r="H257" s="41">
        <v>14000000</v>
      </c>
      <c r="I257" s="41"/>
      <c r="J257" s="27">
        <v>-10000000</v>
      </c>
      <c r="K257" s="38">
        <f t="shared" si="9"/>
        <v>4000000</v>
      </c>
      <c r="L257" s="199"/>
    </row>
    <row r="258" spans="1:12" ht="51" hidden="1" x14ac:dyDescent="0.35">
      <c r="A258" s="23">
        <v>23020118</v>
      </c>
      <c r="B258" s="435" t="s">
        <v>2891</v>
      </c>
      <c r="C258" s="23">
        <v>70443</v>
      </c>
      <c r="D258" s="46">
        <v>150000010104</v>
      </c>
      <c r="E258" s="25">
        <v>3101</v>
      </c>
      <c r="F258" s="23">
        <v>10720600</v>
      </c>
      <c r="G258" s="47" t="s">
        <v>2832</v>
      </c>
      <c r="H258" s="41">
        <v>14000000</v>
      </c>
      <c r="I258" s="41"/>
      <c r="J258" s="27">
        <v>-10000000</v>
      </c>
      <c r="K258" s="38">
        <f t="shared" si="9"/>
        <v>4000000</v>
      </c>
      <c r="L258" s="199"/>
    </row>
    <row r="259" spans="1:12" ht="51" hidden="1" x14ac:dyDescent="0.35">
      <c r="A259" s="23">
        <v>23020118</v>
      </c>
      <c r="B259" s="435" t="s">
        <v>2891</v>
      </c>
      <c r="C259" s="23">
        <v>70443</v>
      </c>
      <c r="D259" s="46">
        <v>150000010104</v>
      </c>
      <c r="E259" s="25">
        <v>3101</v>
      </c>
      <c r="F259" s="23">
        <v>10711100</v>
      </c>
      <c r="G259" s="47" t="s">
        <v>2833</v>
      </c>
      <c r="H259" s="41">
        <v>14000000</v>
      </c>
      <c r="I259" s="41"/>
      <c r="J259" s="27">
        <v>-10000000</v>
      </c>
      <c r="K259" s="38">
        <f t="shared" si="9"/>
        <v>4000000</v>
      </c>
      <c r="L259" s="199"/>
    </row>
    <row r="260" spans="1:12" ht="51" hidden="1" x14ac:dyDescent="0.35">
      <c r="A260" s="23">
        <v>23020118</v>
      </c>
      <c r="B260" s="435" t="s">
        <v>2891</v>
      </c>
      <c r="C260" s="23">
        <v>70443</v>
      </c>
      <c r="D260" s="46">
        <v>90000010103</v>
      </c>
      <c r="E260" s="25">
        <v>3101</v>
      </c>
      <c r="F260" s="23">
        <v>10730200</v>
      </c>
      <c r="G260" s="47" t="s">
        <v>2834</v>
      </c>
      <c r="H260" s="41"/>
      <c r="I260" s="41"/>
      <c r="J260" s="27"/>
      <c r="K260" s="44">
        <f t="shared" si="9"/>
        <v>0</v>
      </c>
      <c r="L260" s="199"/>
    </row>
    <row r="261" spans="1:12" ht="51" hidden="1" x14ac:dyDescent="0.35">
      <c r="A261" s="23">
        <v>23020118</v>
      </c>
      <c r="B261" s="435" t="s">
        <v>2891</v>
      </c>
      <c r="C261" s="23">
        <v>70443</v>
      </c>
      <c r="D261" s="46">
        <v>90000010103</v>
      </c>
      <c r="E261" s="25">
        <v>3101</v>
      </c>
      <c r="F261" s="23">
        <v>10711100</v>
      </c>
      <c r="G261" s="47" t="s">
        <v>2835</v>
      </c>
      <c r="H261" s="41">
        <v>7500000</v>
      </c>
      <c r="I261" s="41"/>
      <c r="J261" s="41"/>
      <c r="K261" s="38">
        <f t="shared" si="9"/>
        <v>7500000</v>
      </c>
      <c r="L261" s="199"/>
    </row>
    <row r="262" spans="1:12" ht="51" hidden="1" x14ac:dyDescent="0.35">
      <c r="A262" s="23">
        <v>23020118</v>
      </c>
      <c r="B262" s="435" t="s">
        <v>2891</v>
      </c>
      <c r="C262" s="23">
        <v>70443</v>
      </c>
      <c r="D262" s="46">
        <v>90000010103</v>
      </c>
      <c r="E262" s="25">
        <v>3101</v>
      </c>
      <c r="F262" s="23">
        <v>10720600</v>
      </c>
      <c r="G262" s="47" t="s">
        <v>2836</v>
      </c>
      <c r="H262" s="41">
        <v>5000000</v>
      </c>
      <c r="I262" s="41"/>
      <c r="J262" s="41"/>
      <c r="K262" s="38">
        <f t="shared" si="9"/>
        <v>5000000</v>
      </c>
      <c r="L262" s="199"/>
    </row>
    <row r="263" spans="1:12" ht="51" hidden="1" x14ac:dyDescent="0.35">
      <c r="A263" s="23">
        <v>23020118</v>
      </c>
      <c r="B263" s="435" t="s">
        <v>2891</v>
      </c>
      <c r="C263" s="23">
        <v>70443</v>
      </c>
      <c r="D263" s="46">
        <v>90000010103</v>
      </c>
      <c r="E263" s="25">
        <v>3101</v>
      </c>
      <c r="F263" s="23">
        <v>10730200</v>
      </c>
      <c r="G263" s="47" t="s">
        <v>2837</v>
      </c>
      <c r="H263" s="41">
        <v>5000000</v>
      </c>
      <c r="I263" s="41"/>
      <c r="J263" s="41"/>
      <c r="K263" s="38">
        <f t="shared" si="9"/>
        <v>5000000</v>
      </c>
      <c r="L263" s="199"/>
    </row>
    <row r="264" spans="1:12" ht="51" hidden="1" x14ac:dyDescent="0.35">
      <c r="A264" s="23">
        <v>23020118</v>
      </c>
      <c r="B264" s="435" t="s">
        <v>2891</v>
      </c>
      <c r="C264" s="23">
        <v>70421</v>
      </c>
      <c r="D264" s="46">
        <v>10000010104</v>
      </c>
      <c r="E264" s="25">
        <v>3101</v>
      </c>
      <c r="F264" s="23">
        <v>10730200</v>
      </c>
      <c r="G264" s="47" t="s">
        <v>2838</v>
      </c>
      <c r="H264" s="41">
        <v>20000000</v>
      </c>
      <c r="I264" s="41"/>
      <c r="J264" s="41">
        <v>-15000000</v>
      </c>
      <c r="K264" s="38">
        <f t="shared" si="9"/>
        <v>5000000</v>
      </c>
      <c r="L264" s="199"/>
    </row>
    <row r="265" spans="1:12" ht="51" hidden="1" x14ac:dyDescent="0.35">
      <c r="A265" s="23">
        <v>23020118</v>
      </c>
      <c r="B265" s="435" t="s">
        <v>2891</v>
      </c>
      <c r="C265" s="23">
        <v>70421</v>
      </c>
      <c r="D265" s="46">
        <v>10000010104</v>
      </c>
      <c r="E265" s="25">
        <v>3101</v>
      </c>
      <c r="F265" s="23">
        <v>10711100</v>
      </c>
      <c r="G265" s="47" t="s">
        <v>2839</v>
      </c>
      <c r="H265" s="41">
        <v>20000000</v>
      </c>
      <c r="I265" s="41"/>
      <c r="J265" s="41">
        <v>-15000000</v>
      </c>
      <c r="K265" s="38">
        <f t="shared" si="9"/>
        <v>5000000</v>
      </c>
      <c r="L265" s="199"/>
    </row>
    <row r="266" spans="1:12" ht="51" hidden="1" x14ac:dyDescent="0.35">
      <c r="A266" s="34">
        <v>23020118</v>
      </c>
      <c r="B266" s="435" t="s">
        <v>2891</v>
      </c>
      <c r="C266" s="34">
        <v>70421</v>
      </c>
      <c r="D266" s="49">
        <v>10000010104</v>
      </c>
      <c r="E266" s="36">
        <v>3101</v>
      </c>
      <c r="F266" s="34">
        <v>10711200</v>
      </c>
      <c r="G266" s="50" t="s">
        <v>2840</v>
      </c>
      <c r="H266" s="41">
        <v>20000000</v>
      </c>
      <c r="I266" s="41"/>
      <c r="J266" s="41">
        <v>-15000000</v>
      </c>
      <c r="K266" s="27">
        <f t="shared" si="9"/>
        <v>5000000</v>
      </c>
      <c r="L266" s="199"/>
    </row>
    <row r="267" spans="1:12" ht="51" hidden="1" x14ac:dyDescent="0.35">
      <c r="A267" s="23">
        <v>23020118</v>
      </c>
      <c r="B267" s="435" t="s">
        <v>2891</v>
      </c>
      <c r="C267" s="23">
        <v>70421</v>
      </c>
      <c r="D267" s="46">
        <v>10000010104</v>
      </c>
      <c r="E267" s="25">
        <v>3101</v>
      </c>
      <c r="F267" s="23">
        <v>10720600</v>
      </c>
      <c r="G267" s="47" t="s">
        <v>2841</v>
      </c>
      <c r="H267" s="41">
        <v>20000000</v>
      </c>
      <c r="I267" s="41"/>
      <c r="J267" s="41">
        <v>-15000000</v>
      </c>
      <c r="K267" s="27">
        <f t="shared" si="9"/>
        <v>5000000</v>
      </c>
      <c r="L267" s="199"/>
    </row>
    <row r="268" spans="1:12" ht="51" hidden="1" x14ac:dyDescent="0.35">
      <c r="A268" s="23">
        <v>23020118</v>
      </c>
      <c r="B268" s="435" t="s">
        <v>2891</v>
      </c>
      <c r="C268" s="23">
        <v>70941</v>
      </c>
      <c r="D268" s="46">
        <v>50000010104</v>
      </c>
      <c r="E268" s="25">
        <v>3101</v>
      </c>
      <c r="F268" s="23">
        <v>10720517</v>
      </c>
      <c r="G268" s="26" t="s">
        <v>2147</v>
      </c>
      <c r="H268" s="41">
        <v>350000000</v>
      </c>
      <c r="I268" s="220"/>
      <c r="J268" s="41">
        <v>-300000000</v>
      </c>
      <c r="K268" s="27">
        <f t="shared" si="9"/>
        <v>50000000</v>
      </c>
      <c r="L268" s="199"/>
    </row>
    <row r="269" spans="1:12" ht="76.5" hidden="1" x14ac:dyDescent="0.35">
      <c r="A269" s="23">
        <v>23020118</v>
      </c>
      <c r="B269" s="435" t="s">
        <v>2891</v>
      </c>
      <c r="C269" s="23">
        <v>70421</v>
      </c>
      <c r="D269" s="46">
        <v>50000010104</v>
      </c>
      <c r="E269" s="25">
        <v>3101</v>
      </c>
      <c r="F269" s="23">
        <v>10720517</v>
      </c>
      <c r="G269" s="26" t="s">
        <v>2149</v>
      </c>
      <c r="H269" s="41">
        <v>3036810</v>
      </c>
      <c r="I269" s="220"/>
      <c r="J269" s="41"/>
      <c r="K269" s="27">
        <f t="shared" si="9"/>
        <v>3036810</v>
      </c>
      <c r="L269" s="199"/>
    </row>
    <row r="270" spans="1:12" ht="76.5" hidden="1" x14ac:dyDescent="0.35">
      <c r="A270" s="23">
        <v>23020118</v>
      </c>
      <c r="B270" s="435" t="s">
        <v>2891</v>
      </c>
      <c r="C270" s="23">
        <v>71060</v>
      </c>
      <c r="D270" s="46">
        <v>50000010104</v>
      </c>
      <c r="E270" s="25">
        <v>3101</v>
      </c>
      <c r="F270" s="23">
        <v>10720517</v>
      </c>
      <c r="G270" s="26" t="s">
        <v>2150</v>
      </c>
      <c r="H270" s="41">
        <v>16000000</v>
      </c>
      <c r="I270" s="220"/>
      <c r="J270" s="41">
        <v>-10000000</v>
      </c>
      <c r="K270" s="27">
        <f t="shared" si="9"/>
        <v>6000000</v>
      </c>
      <c r="L270" s="199"/>
    </row>
    <row r="271" spans="1:12" ht="76.5" hidden="1" x14ac:dyDescent="0.35">
      <c r="A271" s="23">
        <v>23020118</v>
      </c>
      <c r="B271" s="435" t="s">
        <v>2891</v>
      </c>
      <c r="C271" s="23">
        <v>71060</v>
      </c>
      <c r="D271" s="46">
        <v>50000010104</v>
      </c>
      <c r="E271" s="25">
        <v>3101</v>
      </c>
      <c r="F271" s="23">
        <v>10720517</v>
      </c>
      <c r="G271" s="26" t="s">
        <v>2151</v>
      </c>
      <c r="H271" s="41">
        <v>30000000</v>
      </c>
      <c r="I271" s="220"/>
      <c r="J271" s="41">
        <v>-20000000</v>
      </c>
      <c r="K271" s="27">
        <f t="shared" si="9"/>
        <v>10000000</v>
      </c>
      <c r="L271" s="199"/>
    </row>
    <row r="272" spans="1:12" ht="76.5" hidden="1" x14ac:dyDescent="0.35">
      <c r="A272" s="439">
        <v>23020118</v>
      </c>
      <c r="B272" s="435" t="s">
        <v>2891</v>
      </c>
      <c r="C272" s="445">
        <v>70443</v>
      </c>
      <c r="D272" s="445" t="s">
        <v>2625</v>
      </c>
      <c r="E272" s="445" t="s">
        <v>545</v>
      </c>
      <c r="F272" s="445">
        <v>10721300</v>
      </c>
      <c r="G272" s="458" t="s">
        <v>2639</v>
      </c>
      <c r="H272" s="473">
        <v>200000000</v>
      </c>
      <c r="I272" s="493"/>
      <c r="J272" s="473"/>
      <c r="K272" s="540">
        <f t="shared" si="9"/>
        <v>200000000</v>
      </c>
      <c r="L272" s="393" t="s">
        <v>2638</v>
      </c>
    </row>
    <row r="273" spans="1:12" ht="76.5" hidden="1" x14ac:dyDescent="0.35">
      <c r="A273" s="54">
        <v>23020118</v>
      </c>
      <c r="B273" s="435" t="s">
        <v>2891</v>
      </c>
      <c r="C273" s="54">
        <v>70443</v>
      </c>
      <c r="D273" s="75">
        <v>110000010104</v>
      </c>
      <c r="E273" s="56">
        <v>3101</v>
      </c>
      <c r="F273" s="54">
        <v>10721300</v>
      </c>
      <c r="G273" s="86" t="s">
        <v>2686</v>
      </c>
      <c r="H273" s="58">
        <v>50000000</v>
      </c>
      <c r="I273" s="221"/>
      <c r="J273" s="87">
        <v>-22700000</v>
      </c>
      <c r="K273" s="552">
        <f t="shared" si="9"/>
        <v>27300000</v>
      </c>
      <c r="L273" s="204" t="s">
        <v>2552</v>
      </c>
    </row>
    <row r="274" spans="1:12" ht="51" hidden="1" x14ac:dyDescent="0.35">
      <c r="A274" s="440">
        <v>23020118</v>
      </c>
      <c r="B274" s="435" t="s">
        <v>2891</v>
      </c>
      <c r="C274" s="440">
        <v>70443</v>
      </c>
      <c r="D274" s="440" t="s">
        <v>2634</v>
      </c>
      <c r="E274" s="440" t="s">
        <v>545</v>
      </c>
      <c r="F274" s="440">
        <v>10721300</v>
      </c>
      <c r="G274" s="460" t="s">
        <v>2635</v>
      </c>
      <c r="H274" s="476">
        <v>2577620</v>
      </c>
      <c r="I274" s="498"/>
      <c r="J274" s="476"/>
      <c r="K274" s="543">
        <f t="shared" si="9"/>
        <v>2577620</v>
      </c>
      <c r="L274" s="397" t="s">
        <v>2101</v>
      </c>
    </row>
    <row r="275" spans="1:12" ht="51" hidden="1" x14ac:dyDescent="0.35">
      <c r="A275" s="443">
        <v>23020118</v>
      </c>
      <c r="B275" s="435" t="s">
        <v>2891</v>
      </c>
      <c r="C275" s="446">
        <v>70443</v>
      </c>
      <c r="D275" s="446" t="s">
        <v>2625</v>
      </c>
      <c r="E275" s="446" t="s">
        <v>545</v>
      </c>
      <c r="F275" s="446">
        <v>10721300</v>
      </c>
      <c r="G275" s="470" t="s">
        <v>2636</v>
      </c>
      <c r="H275" s="487">
        <v>22000000</v>
      </c>
      <c r="I275" s="513"/>
      <c r="J275" s="487"/>
      <c r="K275" s="553">
        <f t="shared" si="9"/>
        <v>22000000</v>
      </c>
      <c r="L275" s="393"/>
    </row>
    <row r="276" spans="1:12" ht="76.5" hidden="1" x14ac:dyDescent="0.35">
      <c r="A276" s="439">
        <v>23020118</v>
      </c>
      <c r="B276" s="435" t="s">
        <v>2891</v>
      </c>
      <c r="C276" s="445">
        <v>70443</v>
      </c>
      <c r="D276" s="445" t="s">
        <v>2625</v>
      </c>
      <c r="E276" s="445" t="s">
        <v>545</v>
      </c>
      <c r="F276" s="445">
        <v>10721300</v>
      </c>
      <c r="G276" s="458" t="s">
        <v>2637</v>
      </c>
      <c r="H276" s="473">
        <v>105000000</v>
      </c>
      <c r="I276" s="493"/>
      <c r="J276" s="473"/>
      <c r="K276" s="540">
        <f>SUM(H276,J276)</f>
        <v>105000000</v>
      </c>
      <c r="L276" s="393" t="s">
        <v>2638</v>
      </c>
    </row>
    <row r="277" spans="1:12" ht="51" hidden="1" x14ac:dyDescent="0.35">
      <c r="A277" s="23">
        <v>23020118</v>
      </c>
      <c r="B277" s="435" t="s">
        <v>2891</v>
      </c>
      <c r="C277" s="23">
        <v>70421</v>
      </c>
      <c r="D277" s="46">
        <v>10000030105</v>
      </c>
      <c r="E277" s="25">
        <v>3101</v>
      </c>
      <c r="F277" s="23">
        <v>10721300</v>
      </c>
      <c r="G277" s="26" t="s">
        <v>2778</v>
      </c>
      <c r="H277" s="41">
        <v>10000000</v>
      </c>
      <c r="I277" s="342"/>
      <c r="J277" s="41">
        <v>-5000000</v>
      </c>
      <c r="K277" s="27">
        <f>SUM(H277,J277)</f>
        <v>5000000</v>
      </c>
      <c r="L277" s="199"/>
    </row>
    <row r="278" spans="1:12" ht="51" hidden="1" x14ac:dyDescent="0.35">
      <c r="A278" s="23">
        <v>23020118</v>
      </c>
      <c r="B278" s="435" t="s">
        <v>2891</v>
      </c>
      <c r="C278" s="23">
        <v>70411</v>
      </c>
      <c r="D278" s="46">
        <v>60000010103</v>
      </c>
      <c r="E278" s="25">
        <v>3101</v>
      </c>
      <c r="F278" s="23">
        <v>10721300</v>
      </c>
      <c r="G278" s="47" t="s">
        <v>2674</v>
      </c>
      <c r="H278" s="27">
        <v>212920036</v>
      </c>
      <c r="I278" s="215">
        <v>79046129.960000008</v>
      </c>
      <c r="J278" s="41"/>
      <c r="K278" s="27">
        <f>SUM(H278,J278)</f>
        <v>212920036</v>
      </c>
      <c r="L278" s="199"/>
    </row>
    <row r="279" spans="1:12" ht="51" hidden="1" x14ac:dyDescent="0.35">
      <c r="A279" s="23">
        <v>23020118</v>
      </c>
      <c r="B279" s="435" t="s">
        <v>2891</v>
      </c>
      <c r="C279" s="23">
        <v>70610</v>
      </c>
      <c r="D279" s="46">
        <v>130000010106</v>
      </c>
      <c r="E279" s="25">
        <v>3101</v>
      </c>
      <c r="F279" s="23">
        <v>10721300</v>
      </c>
      <c r="G279" s="47" t="s">
        <v>2644</v>
      </c>
      <c r="H279" s="41">
        <v>61263184.659999996</v>
      </c>
      <c r="I279" s="220"/>
      <c r="J279" s="41">
        <v>111263185</v>
      </c>
      <c r="K279" s="27">
        <f>SUM(H279,J279)</f>
        <v>172526369.66</v>
      </c>
      <c r="L279" s="199"/>
    </row>
    <row r="280" spans="1:12" ht="51" hidden="1" x14ac:dyDescent="0.35">
      <c r="A280" s="54">
        <v>23020118</v>
      </c>
      <c r="B280" s="435" t="s">
        <v>2891</v>
      </c>
      <c r="C280" s="54">
        <v>70443</v>
      </c>
      <c r="D280" s="75">
        <v>80000010101</v>
      </c>
      <c r="E280" s="56">
        <v>3101</v>
      </c>
      <c r="F280" s="54">
        <v>10721300</v>
      </c>
      <c r="G280" s="57" t="s">
        <v>1975</v>
      </c>
      <c r="H280" s="58">
        <v>2577620</v>
      </c>
      <c r="I280" s="221"/>
      <c r="J280" s="87"/>
      <c r="K280" s="58">
        <f>SUM(H280,J280)</f>
        <v>2577620</v>
      </c>
      <c r="L280" s="204" t="s">
        <v>2889</v>
      </c>
    </row>
    <row r="281" spans="1:12" ht="51" hidden="1" x14ac:dyDescent="0.35">
      <c r="A281" s="23">
        <v>23020118</v>
      </c>
      <c r="B281" s="435" t="s">
        <v>2892</v>
      </c>
      <c r="C281" s="23">
        <v>70443</v>
      </c>
      <c r="D281" s="46">
        <v>130000010106</v>
      </c>
      <c r="E281" s="25">
        <v>3101</v>
      </c>
      <c r="F281" s="23">
        <v>10710900</v>
      </c>
      <c r="G281" s="47" t="s">
        <v>2657</v>
      </c>
      <c r="H281" s="27">
        <v>9000000</v>
      </c>
      <c r="I281" s="215"/>
      <c r="J281" s="41">
        <v>-5000000</v>
      </c>
      <c r="K281" s="27">
        <f>H281+J281</f>
        <v>4000000</v>
      </c>
      <c r="L281" s="199"/>
    </row>
    <row r="282" spans="1:12" hidden="1" x14ac:dyDescent="0.35">
      <c r="A282" s="23">
        <v>23020118</v>
      </c>
      <c r="B282" s="435" t="s">
        <v>2892</v>
      </c>
      <c r="C282" s="23">
        <v>70443</v>
      </c>
      <c r="D282" s="46">
        <v>130000010106</v>
      </c>
      <c r="E282" s="25">
        <v>3101</v>
      </c>
      <c r="F282" s="23">
        <v>10721300</v>
      </c>
      <c r="G282" s="26" t="s">
        <v>434</v>
      </c>
      <c r="H282" s="41">
        <v>800000</v>
      </c>
      <c r="I282" s="220"/>
      <c r="J282" s="41"/>
      <c r="K282" s="27">
        <f t="shared" ref="K282:K345" si="10">SUM(H282,J282)</f>
        <v>800000</v>
      </c>
      <c r="L282" s="199"/>
    </row>
    <row r="283" spans="1:12" ht="51" hidden="1" x14ac:dyDescent="0.35">
      <c r="A283" s="23">
        <v>23020118</v>
      </c>
      <c r="B283" s="435" t="s">
        <v>2893</v>
      </c>
      <c r="C283" s="23">
        <v>70941</v>
      </c>
      <c r="D283" s="46">
        <v>50000010104</v>
      </c>
      <c r="E283" s="25">
        <v>3101</v>
      </c>
      <c r="F283" s="23">
        <v>10721300</v>
      </c>
      <c r="G283" s="47" t="s">
        <v>2474</v>
      </c>
      <c r="H283" s="41">
        <v>250000000</v>
      </c>
      <c r="I283" s="220"/>
      <c r="J283" s="41">
        <v>100000000</v>
      </c>
      <c r="K283" s="27">
        <f t="shared" si="10"/>
        <v>350000000</v>
      </c>
      <c r="L283" s="199"/>
    </row>
    <row r="284" spans="1:12" ht="51" hidden="1" x14ac:dyDescent="0.35">
      <c r="A284" s="23">
        <v>23020118</v>
      </c>
      <c r="B284" s="435" t="s">
        <v>2893</v>
      </c>
      <c r="C284" s="23">
        <v>70443</v>
      </c>
      <c r="D284" s="46">
        <v>50000030105</v>
      </c>
      <c r="E284" s="25">
        <v>3101</v>
      </c>
      <c r="F284" s="23">
        <v>10731700</v>
      </c>
      <c r="G284" s="47" t="s">
        <v>572</v>
      </c>
      <c r="H284" s="27">
        <v>12000000</v>
      </c>
      <c r="I284" s="215"/>
      <c r="J284" s="41">
        <v>-4000000</v>
      </c>
      <c r="K284" s="27">
        <f t="shared" si="10"/>
        <v>8000000</v>
      </c>
      <c r="L284" s="199"/>
    </row>
    <row r="285" spans="1:12" ht="51" hidden="1" x14ac:dyDescent="0.35">
      <c r="A285" s="23">
        <v>23020118</v>
      </c>
      <c r="B285" s="435" t="s">
        <v>2893</v>
      </c>
      <c r="C285" s="23">
        <v>70443</v>
      </c>
      <c r="D285" s="46">
        <v>50000030105</v>
      </c>
      <c r="E285" s="25">
        <v>3101</v>
      </c>
      <c r="F285" s="23">
        <v>10731700</v>
      </c>
      <c r="G285" s="47" t="s">
        <v>573</v>
      </c>
      <c r="H285" s="27">
        <v>6000000</v>
      </c>
      <c r="I285" s="215"/>
      <c r="J285" s="41">
        <v>-193101.66666660001</v>
      </c>
      <c r="K285" s="27">
        <f t="shared" si="10"/>
        <v>5806898.3333334001</v>
      </c>
      <c r="L285" s="199"/>
    </row>
    <row r="286" spans="1:12" ht="51" hidden="1" x14ac:dyDescent="0.35">
      <c r="A286" s="23">
        <v>23020118</v>
      </c>
      <c r="B286" s="435" t="s">
        <v>2893</v>
      </c>
      <c r="C286" s="23">
        <v>70443</v>
      </c>
      <c r="D286" s="46">
        <v>50000030105</v>
      </c>
      <c r="E286" s="25">
        <v>3101</v>
      </c>
      <c r="F286" s="23">
        <v>10731700</v>
      </c>
      <c r="G286" s="47" t="s">
        <v>574</v>
      </c>
      <c r="H286" s="27">
        <v>2402400</v>
      </c>
      <c r="I286" s="215"/>
      <c r="J286" s="27"/>
      <c r="K286" s="27">
        <f t="shared" si="10"/>
        <v>2402400</v>
      </c>
      <c r="L286" s="199"/>
    </row>
    <row r="287" spans="1:12" ht="51" hidden="1" x14ac:dyDescent="0.35">
      <c r="A287" s="23">
        <v>23020117</v>
      </c>
      <c r="B287" s="435" t="s">
        <v>2891</v>
      </c>
      <c r="C287" s="23">
        <v>70443</v>
      </c>
      <c r="D287" s="46">
        <v>120000010102</v>
      </c>
      <c r="E287" s="25">
        <v>3101</v>
      </c>
      <c r="F287" s="23">
        <v>10721300</v>
      </c>
      <c r="G287" s="47" t="s">
        <v>385</v>
      </c>
      <c r="H287" s="41">
        <v>9000000</v>
      </c>
      <c r="I287" s="220"/>
      <c r="J287" s="27"/>
      <c r="K287" s="39">
        <f t="shared" si="10"/>
        <v>9000000</v>
      </c>
      <c r="L287" s="199"/>
    </row>
    <row r="288" spans="1:12" ht="51" hidden="1" x14ac:dyDescent="0.35">
      <c r="A288" s="54">
        <v>23020116</v>
      </c>
      <c r="B288" s="435" t="s">
        <v>2891</v>
      </c>
      <c r="C288" s="54">
        <v>70520</v>
      </c>
      <c r="D288" s="75">
        <v>90000010103</v>
      </c>
      <c r="E288" s="56">
        <v>3101</v>
      </c>
      <c r="F288" s="54">
        <v>10711000</v>
      </c>
      <c r="G288" s="57" t="s">
        <v>1970</v>
      </c>
      <c r="H288" s="58">
        <v>2500000</v>
      </c>
      <c r="I288" s="221"/>
      <c r="J288" s="87"/>
      <c r="K288" s="58">
        <f t="shared" si="10"/>
        <v>2500000</v>
      </c>
      <c r="L288" s="204" t="s">
        <v>2889</v>
      </c>
    </row>
    <row r="289" spans="1:23" hidden="1" x14ac:dyDescent="0.35">
      <c r="A289" s="34">
        <v>23020116</v>
      </c>
      <c r="B289" s="435" t="s">
        <v>2892</v>
      </c>
      <c r="C289" s="34">
        <v>70520</v>
      </c>
      <c r="D289" s="49">
        <v>90000010103</v>
      </c>
      <c r="E289" s="36">
        <v>3101</v>
      </c>
      <c r="F289" s="34">
        <v>10721300</v>
      </c>
      <c r="G289" s="37" t="s">
        <v>433</v>
      </c>
      <c r="H289" s="38">
        <v>500000</v>
      </c>
      <c r="I289" s="218"/>
      <c r="J289" s="44"/>
      <c r="K289" s="38">
        <f t="shared" si="10"/>
        <v>500000</v>
      </c>
      <c r="L289" s="198"/>
    </row>
    <row r="290" spans="1:23" ht="51" hidden="1" x14ac:dyDescent="0.35">
      <c r="A290" s="23">
        <v>23020116</v>
      </c>
      <c r="B290" s="435" t="s">
        <v>2893</v>
      </c>
      <c r="C290" s="23">
        <v>70540</v>
      </c>
      <c r="D290" s="46">
        <v>90000010103</v>
      </c>
      <c r="E290" s="25">
        <v>3101</v>
      </c>
      <c r="F290" s="23">
        <v>10721300</v>
      </c>
      <c r="G290" s="47" t="s">
        <v>623</v>
      </c>
      <c r="H290" s="101">
        <v>1500000</v>
      </c>
      <c r="I290" s="255">
        <v>244500</v>
      </c>
      <c r="J290" s="102">
        <v>51100</v>
      </c>
      <c r="K290" s="99">
        <f t="shared" si="10"/>
        <v>1551100</v>
      </c>
      <c r="L290" s="200"/>
    </row>
    <row r="291" spans="1:23" ht="76.5" hidden="1" x14ac:dyDescent="0.35">
      <c r="A291" s="54">
        <v>23020116</v>
      </c>
      <c r="B291" s="435" t="s">
        <v>2893</v>
      </c>
      <c r="C291" s="54">
        <v>70540</v>
      </c>
      <c r="D291" s="75">
        <v>90000010103</v>
      </c>
      <c r="E291" s="56">
        <v>3101</v>
      </c>
      <c r="F291" s="54">
        <v>10721300</v>
      </c>
      <c r="G291" s="86" t="s">
        <v>914</v>
      </c>
      <c r="H291" s="117">
        <v>10000000</v>
      </c>
      <c r="I291" s="263"/>
      <c r="J291" s="118"/>
      <c r="K291" s="130">
        <f t="shared" si="10"/>
        <v>10000000</v>
      </c>
      <c r="L291" s="204" t="s">
        <v>2555</v>
      </c>
    </row>
    <row r="292" spans="1:23" ht="51" hidden="1" x14ac:dyDescent="0.35">
      <c r="A292" s="23">
        <v>23020116</v>
      </c>
      <c r="B292" s="435" t="s">
        <v>2893</v>
      </c>
      <c r="C292" s="23">
        <v>70540</v>
      </c>
      <c r="D292" s="46">
        <v>90000010103</v>
      </c>
      <c r="E292" s="25">
        <v>3101</v>
      </c>
      <c r="F292" s="23">
        <v>10721300</v>
      </c>
      <c r="G292" s="47" t="s">
        <v>915</v>
      </c>
      <c r="H292" s="101"/>
      <c r="I292" s="255"/>
      <c r="J292" s="106"/>
      <c r="K292" s="114">
        <f t="shared" si="10"/>
        <v>0</v>
      </c>
      <c r="L292" s="199"/>
    </row>
    <row r="293" spans="1:23" hidden="1" x14ac:dyDescent="0.35">
      <c r="A293" s="54">
        <v>23020116</v>
      </c>
      <c r="B293" s="435" t="s">
        <v>2893</v>
      </c>
      <c r="C293" s="54">
        <v>70540</v>
      </c>
      <c r="D293" s="75">
        <v>90000010103</v>
      </c>
      <c r="E293" s="56">
        <v>3101</v>
      </c>
      <c r="F293" s="54">
        <v>10721300</v>
      </c>
      <c r="G293" s="57" t="s">
        <v>969</v>
      </c>
      <c r="H293" s="58">
        <v>5586200</v>
      </c>
      <c r="I293" s="221"/>
      <c r="J293" s="87"/>
      <c r="K293" s="81">
        <f t="shared" si="10"/>
        <v>5586200</v>
      </c>
      <c r="L293" s="204" t="s">
        <v>2557</v>
      </c>
    </row>
    <row r="294" spans="1:23" ht="51" hidden="1" x14ac:dyDescent="0.35">
      <c r="A294" s="23">
        <v>23020114</v>
      </c>
      <c r="B294" s="435" t="s">
        <v>2891</v>
      </c>
      <c r="C294" s="23">
        <v>70443</v>
      </c>
      <c r="D294" s="46">
        <v>130000010106</v>
      </c>
      <c r="E294" s="25">
        <v>3101</v>
      </c>
      <c r="F294" s="23">
        <v>10721300</v>
      </c>
      <c r="G294" s="26" t="s">
        <v>248</v>
      </c>
      <c r="H294" s="27">
        <v>200000000</v>
      </c>
      <c r="I294" s="215"/>
      <c r="J294" s="41">
        <v>876643537</v>
      </c>
      <c r="K294" s="38">
        <f t="shared" si="10"/>
        <v>1076643537</v>
      </c>
      <c r="L294" s="199"/>
    </row>
    <row r="295" spans="1:23" ht="51" hidden="1" x14ac:dyDescent="0.35">
      <c r="A295" s="54">
        <v>23020114</v>
      </c>
      <c r="B295" s="435" t="s">
        <v>2891</v>
      </c>
      <c r="C295" s="54">
        <v>70443</v>
      </c>
      <c r="D295" s="75">
        <v>130000010106</v>
      </c>
      <c r="E295" s="56">
        <v>3101</v>
      </c>
      <c r="F295" s="54">
        <v>10720605</v>
      </c>
      <c r="G295" s="86" t="s">
        <v>2704</v>
      </c>
      <c r="H295" s="58">
        <v>21200000</v>
      </c>
      <c r="I295" s="221"/>
      <c r="J295" s="87"/>
      <c r="K295" s="81">
        <f t="shared" si="10"/>
        <v>21200000</v>
      </c>
      <c r="L295" s="204" t="s">
        <v>2551</v>
      </c>
    </row>
    <row r="296" spans="1:23" ht="51" hidden="1" x14ac:dyDescent="0.35">
      <c r="A296" s="23">
        <v>23020114</v>
      </c>
      <c r="B296" s="435" t="s">
        <v>2891</v>
      </c>
      <c r="C296" s="23">
        <v>70443</v>
      </c>
      <c r="D296" s="46">
        <v>150000010104</v>
      </c>
      <c r="E296" s="25">
        <v>3101</v>
      </c>
      <c r="F296" s="23">
        <v>10711100</v>
      </c>
      <c r="G296" s="26" t="s">
        <v>2842</v>
      </c>
      <c r="H296" s="41">
        <v>133000000</v>
      </c>
      <c r="I296" s="41"/>
      <c r="J296" s="41">
        <v>-120000000</v>
      </c>
      <c r="K296" s="38">
        <f t="shared" si="10"/>
        <v>13000000</v>
      </c>
      <c r="L296" s="199"/>
    </row>
    <row r="297" spans="1:23" ht="51" hidden="1" x14ac:dyDescent="0.35">
      <c r="A297" s="23">
        <v>23020114</v>
      </c>
      <c r="B297" s="435" t="s">
        <v>2891</v>
      </c>
      <c r="C297" s="23">
        <v>70443</v>
      </c>
      <c r="D297" s="46">
        <v>150000010104</v>
      </c>
      <c r="E297" s="25">
        <v>3101</v>
      </c>
      <c r="F297" s="23">
        <v>10720600</v>
      </c>
      <c r="G297" s="26" t="s">
        <v>2843</v>
      </c>
      <c r="H297" s="41">
        <v>66000000</v>
      </c>
      <c r="I297" s="41"/>
      <c r="J297" s="41">
        <v>-40000000</v>
      </c>
      <c r="K297" s="38">
        <f t="shared" si="10"/>
        <v>26000000</v>
      </c>
      <c r="L297" s="199"/>
    </row>
    <row r="298" spans="1:23" ht="76.5" hidden="1" x14ac:dyDescent="0.35">
      <c r="A298" s="23">
        <v>23020114</v>
      </c>
      <c r="B298" s="435" t="s">
        <v>2891</v>
      </c>
      <c r="C298" s="23">
        <v>70443</v>
      </c>
      <c r="D298" s="46">
        <v>150000010101</v>
      </c>
      <c r="E298" s="25">
        <v>3101</v>
      </c>
      <c r="F298" s="23">
        <v>10721300</v>
      </c>
      <c r="G298" s="47" t="s">
        <v>2798</v>
      </c>
      <c r="H298" s="41">
        <v>20000000</v>
      </c>
      <c r="I298" s="342"/>
      <c r="J298" s="41">
        <v>-15000000</v>
      </c>
      <c r="K298" s="38">
        <f t="shared" si="10"/>
        <v>5000000</v>
      </c>
      <c r="L298" s="199"/>
    </row>
    <row r="299" spans="1:23" ht="51" hidden="1" x14ac:dyDescent="0.35">
      <c r="A299" s="23">
        <v>23020114</v>
      </c>
      <c r="B299" s="435" t="s">
        <v>2891</v>
      </c>
      <c r="C299" s="23">
        <v>70443</v>
      </c>
      <c r="D299" s="46">
        <v>150000010101</v>
      </c>
      <c r="E299" s="23">
        <v>3101</v>
      </c>
      <c r="F299" s="23">
        <v>10731700</v>
      </c>
      <c r="G299" s="26" t="s">
        <v>2728</v>
      </c>
      <c r="H299" s="41">
        <v>15000000</v>
      </c>
      <c r="I299" s="342"/>
      <c r="J299" s="41">
        <v>-5000000</v>
      </c>
      <c r="K299" s="38">
        <f t="shared" si="10"/>
        <v>10000000</v>
      </c>
      <c r="L299" s="199"/>
      <c r="M299" s="343"/>
    </row>
    <row r="300" spans="1:23" ht="51" hidden="1" x14ac:dyDescent="0.35">
      <c r="A300" s="23">
        <v>23020114</v>
      </c>
      <c r="B300" s="435" t="s">
        <v>2891</v>
      </c>
      <c r="C300" s="23">
        <v>70443</v>
      </c>
      <c r="D300" s="46">
        <v>150000010101</v>
      </c>
      <c r="E300" s="23">
        <v>3101</v>
      </c>
      <c r="F300" s="23">
        <v>10711200</v>
      </c>
      <c r="G300" s="26" t="s">
        <v>2729</v>
      </c>
      <c r="H300" s="41">
        <v>8000000</v>
      </c>
      <c r="I300" s="342"/>
      <c r="J300" s="41"/>
      <c r="K300" s="38">
        <f t="shared" si="10"/>
        <v>8000000</v>
      </c>
      <c r="L300" s="199"/>
      <c r="M300" s="343"/>
    </row>
    <row r="301" spans="1:23" ht="51" hidden="1" x14ac:dyDescent="0.35">
      <c r="A301" s="23">
        <v>23020114</v>
      </c>
      <c r="B301" s="435" t="s">
        <v>2891</v>
      </c>
      <c r="C301" s="23">
        <v>70443</v>
      </c>
      <c r="D301" s="46">
        <v>150000010101</v>
      </c>
      <c r="E301" s="25">
        <v>3101</v>
      </c>
      <c r="F301" s="23">
        <v>10721300</v>
      </c>
      <c r="G301" s="28" t="s">
        <v>321</v>
      </c>
      <c r="H301" s="29">
        <v>20000000</v>
      </c>
      <c r="I301" s="217"/>
      <c r="J301" s="40">
        <v>-10000000</v>
      </c>
      <c r="K301" s="38">
        <f t="shared" si="10"/>
        <v>10000000</v>
      </c>
      <c r="L301" s="199"/>
    </row>
    <row r="302" spans="1:23" ht="51" hidden="1" x14ac:dyDescent="0.35">
      <c r="A302" s="299">
        <v>23020114</v>
      </c>
      <c r="B302" s="435" t="s">
        <v>2891</v>
      </c>
      <c r="C302" s="299">
        <v>70443</v>
      </c>
      <c r="D302" s="300">
        <v>150000010101</v>
      </c>
      <c r="E302" s="301">
        <v>3101</v>
      </c>
      <c r="F302" s="299">
        <v>10721300</v>
      </c>
      <c r="G302" s="302" t="s">
        <v>322</v>
      </c>
      <c r="H302" s="303">
        <v>329000000</v>
      </c>
      <c r="I302" s="304"/>
      <c r="J302" s="303">
        <v>300000000</v>
      </c>
      <c r="K302" s="291">
        <f t="shared" si="10"/>
        <v>629000000</v>
      </c>
      <c r="L302" s="305"/>
      <c r="M302" s="293"/>
      <c r="N302" s="293"/>
      <c r="O302" s="293"/>
      <c r="P302" s="293"/>
      <c r="Q302" s="293"/>
      <c r="R302" s="293"/>
      <c r="S302" s="293"/>
      <c r="T302" s="293"/>
      <c r="U302" s="293"/>
      <c r="V302" s="293"/>
      <c r="W302" s="293"/>
    </row>
    <row r="303" spans="1:23" ht="51" hidden="1" x14ac:dyDescent="0.35">
      <c r="A303" s="23">
        <v>23020114</v>
      </c>
      <c r="B303" s="435" t="s">
        <v>2891</v>
      </c>
      <c r="C303" s="23">
        <v>70443</v>
      </c>
      <c r="D303" s="46">
        <v>150000010101</v>
      </c>
      <c r="E303" s="25">
        <v>3101</v>
      </c>
      <c r="F303" s="23">
        <v>10712300</v>
      </c>
      <c r="G303" s="26" t="s">
        <v>323</v>
      </c>
      <c r="H303" s="27">
        <v>5000000</v>
      </c>
      <c r="I303" s="215"/>
      <c r="J303" s="41"/>
      <c r="K303" s="27">
        <f t="shared" si="10"/>
        <v>5000000</v>
      </c>
      <c r="L303" s="199"/>
    </row>
    <row r="304" spans="1:23" ht="51" hidden="1" x14ac:dyDescent="0.35">
      <c r="A304" s="23">
        <v>23020114</v>
      </c>
      <c r="B304" s="435" t="s">
        <v>2891</v>
      </c>
      <c r="C304" s="23">
        <v>70443</v>
      </c>
      <c r="D304" s="46">
        <v>150000010101</v>
      </c>
      <c r="E304" s="25">
        <v>3101</v>
      </c>
      <c r="F304" s="23">
        <v>10712112</v>
      </c>
      <c r="G304" s="26" t="s">
        <v>324</v>
      </c>
      <c r="H304" s="27">
        <v>10000000</v>
      </c>
      <c r="I304" s="215"/>
      <c r="J304" s="41"/>
      <c r="K304" s="27">
        <f t="shared" si="10"/>
        <v>10000000</v>
      </c>
      <c r="L304" s="199"/>
    </row>
    <row r="305" spans="1:23" ht="51" hidden="1" x14ac:dyDescent="0.35">
      <c r="A305" s="314">
        <v>23020114</v>
      </c>
      <c r="B305" s="435" t="s">
        <v>2891</v>
      </c>
      <c r="C305" s="314">
        <v>70443</v>
      </c>
      <c r="D305" s="315">
        <v>150000010101</v>
      </c>
      <c r="E305" s="316">
        <v>3101</v>
      </c>
      <c r="F305" s="314">
        <v>10720702</v>
      </c>
      <c r="G305" s="317" t="s">
        <v>325</v>
      </c>
      <c r="H305" s="324">
        <v>400000000</v>
      </c>
      <c r="I305" s="325"/>
      <c r="J305" s="320">
        <v>-300000000</v>
      </c>
      <c r="K305" s="324">
        <f t="shared" si="10"/>
        <v>100000000</v>
      </c>
      <c r="L305" s="322"/>
      <c r="M305" s="323"/>
      <c r="N305" s="323"/>
      <c r="O305" s="323"/>
      <c r="P305" s="323"/>
      <c r="Q305" s="323"/>
      <c r="R305" s="323"/>
      <c r="S305" s="323"/>
      <c r="T305" s="323"/>
      <c r="U305" s="323"/>
      <c r="V305" s="323"/>
      <c r="W305" s="323"/>
    </row>
    <row r="306" spans="1:23" ht="51" hidden="1" x14ac:dyDescent="0.35">
      <c r="A306" s="284">
        <v>23020114</v>
      </c>
      <c r="B306" s="435" t="s">
        <v>2891</v>
      </c>
      <c r="C306" s="284">
        <v>70443</v>
      </c>
      <c r="D306" s="285">
        <v>150000010101</v>
      </c>
      <c r="E306" s="286">
        <v>3101</v>
      </c>
      <c r="F306" s="284">
        <v>10720702</v>
      </c>
      <c r="G306" s="287" t="s">
        <v>326</v>
      </c>
      <c r="H306" s="288">
        <v>500000000</v>
      </c>
      <c r="I306" s="289">
        <v>700000000</v>
      </c>
      <c r="J306" s="290">
        <v>600000000</v>
      </c>
      <c r="K306" s="550">
        <f t="shared" si="10"/>
        <v>1100000000</v>
      </c>
      <c r="L306" s="292" t="s">
        <v>327</v>
      </c>
      <c r="M306" s="293"/>
      <c r="N306" s="293"/>
      <c r="O306" s="293"/>
      <c r="P306" s="293"/>
      <c r="Q306" s="293"/>
      <c r="R306" s="293"/>
      <c r="S306" s="293"/>
      <c r="T306" s="293"/>
      <c r="U306" s="293"/>
      <c r="V306" s="293"/>
      <c r="W306" s="293"/>
    </row>
    <row r="307" spans="1:23" ht="51" hidden="1" x14ac:dyDescent="0.35">
      <c r="A307" s="23">
        <v>23020114</v>
      </c>
      <c r="B307" s="435" t="s">
        <v>2891</v>
      </c>
      <c r="C307" s="23">
        <v>70443</v>
      </c>
      <c r="D307" s="46">
        <v>150000010101</v>
      </c>
      <c r="E307" s="25">
        <v>3101</v>
      </c>
      <c r="F307" s="23">
        <v>10721300</v>
      </c>
      <c r="G307" s="26" t="s">
        <v>328</v>
      </c>
      <c r="H307" s="27">
        <v>45325533.439999998</v>
      </c>
      <c r="I307" s="215"/>
      <c r="J307" s="41">
        <v>-35000000</v>
      </c>
      <c r="K307" s="27">
        <f t="shared" si="10"/>
        <v>10325533.439999998</v>
      </c>
      <c r="L307" s="199"/>
    </row>
    <row r="308" spans="1:23" ht="51" hidden="1" x14ac:dyDescent="0.35">
      <c r="A308" s="314">
        <v>23020114</v>
      </c>
      <c r="B308" s="435" t="s">
        <v>2891</v>
      </c>
      <c r="C308" s="314">
        <v>70443</v>
      </c>
      <c r="D308" s="315">
        <v>150000010101</v>
      </c>
      <c r="E308" s="316">
        <v>3101</v>
      </c>
      <c r="F308" s="314">
        <v>10731607</v>
      </c>
      <c r="G308" s="317" t="s">
        <v>329</v>
      </c>
      <c r="H308" s="324">
        <v>100000000</v>
      </c>
      <c r="I308" s="325"/>
      <c r="J308" s="320">
        <v>-50000000</v>
      </c>
      <c r="K308" s="324">
        <f t="shared" si="10"/>
        <v>50000000</v>
      </c>
      <c r="L308" s="322"/>
      <c r="M308" s="323"/>
      <c r="N308" s="323"/>
      <c r="O308" s="323"/>
      <c r="P308" s="323"/>
      <c r="Q308" s="323"/>
      <c r="R308" s="323"/>
      <c r="S308" s="323"/>
      <c r="T308" s="323"/>
      <c r="U308" s="323"/>
      <c r="V308" s="323"/>
      <c r="W308" s="323"/>
    </row>
    <row r="309" spans="1:23" ht="51" hidden="1" x14ac:dyDescent="0.35">
      <c r="A309" s="23">
        <v>23020114</v>
      </c>
      <c r="B309" s="435" t="s">
        <v>2891</v>
      </c>
      <c r="C309" s="23">
        <v>70443</v>
      </c>
      <c r="D309" s="46">
        <v>150000010101</v>
      </c>
      <c r="E309" s="25">
        <v>3101</v>
      </c>
      <c r="F309" s="23">
        <v>10720503</v>
      </c>
      <c r="G309" s="26" t="s">
        <v>330</v>
      </c>
      <c r="H309" s="27">
        <v>1000000</v>
      </c>
      <c r="I309" s="215"/>
      <c r="J309" s="41"/>
      <c r="K309" s="27">
        <f t="shared" si="10"/>
        <v>1000000</v>
      </c>
      <c r="L309" s="199"/>
    </row>
    <row r="310" spans="1:23" ht="51" hidden="1" x14ac:dyDescent="0.35">
      <c r="A310" s="23">
        <v>23020114</v>
      </c>
      <c r="B310" s="435" t="s">
        <v>2891</v>
      </c>
      <c r="C310" s="23">
        <v>70443</v>
      </c>
      <c r="D310" s="46">
        <v>150000010101</v>
      </c>
      <c r="E310" s="25">
        <v>3101</v>
      </c>
      <c r="F310" s="23">
        <v>10720503</v>
      </c>
      <c r="G310" s="26" t="s">
        <v>331</v>
      </c>
      <c r="H310" s="27">
        <v>1000000</v>
      </c>
      <c r="I310" s="215"/>
      <c r="J310" s="41"/>
      <c r="K310" s="27">
        <f t="shared" si="10"/>
        <v>1000000</v>
      </c>
      <c r="L310" s="199"/>
    </row>
    <row r="311" spans="1:23" ht="51" hidden="1" x14ac:dyDescent="0.35">
      <c r="A311" s="284">
        <v>23020114</v>
      </c>
      <c r="B311" s="435" t="s">
        <v>2891</v>
      </c>
      <c r="C311" s="284">
        <v>70443</v>
      </c>
      <c r="D311" s="285">
        <v>150000010101</v>
      </c>
      <c r="E311" s="286">
        <v>3101</v>
      </c>
      <c r="F311" s="284">
        <v>10731900</v>
      </c>
      <c r="G311" s="287" t="s">
        <v>332</v>
      </c>
      <c r="H311" s="288">
        <v>1000000</v>
      </c>
      <c r="I311" s="289"/>
      <c r="J311" s="290">
        <v>300000000</v>
      </c>
      <c r="K311" s="550">
        <f t="shared" si="10"/>
        <v>301000000</v>
      </c>
      <c r="L311" s="292"/>
      <c r="M311" s="293"/>
      <c r="N311" s="293"/>
      <c r="O311" s="293"/>
      <c r="P311" s="293"/>
      <c r="Q311" s="293"/>
      <c r="R311" s="293"/>
      <c r="S311" s="293"/>
      <c r="T311" s="293"/>
      <c r="U311" s="293"/>
      <c r="V311" s="293"/>
      <c r="W311" s="293"/>
    </row>
    <row r="312" spans="1:23" ht="51" hidden="1" x14ac:dyDescent="0.35">
      <c r="A312" s="23">
        <v>23020114</v>
      </c>
      <c r="B312" s="435" t="s">
        <v>2891</v>
      </c>
      <c r="C312" s="23">
        <v>70443</v>
      </c>
      <c r="D312" s="46">
        <v>150000010101</v>
      </c>
      <c r="E312" s="25">
        <v>3101</v>
      </c>
      <c r="F312" s="23">
        <v>10721300</v>
      </c>
      <c r="G312" s="26" t="s">
        <v>333</v>
      </c>
      <c r="H312" s="27">
        <v>50000000</v>
      </c>
      <c r="I312" s="215"/>
      <c r="J312" s="41">
        <v>-30000000</v>
      </c>
      <c r="K312" s="27">
        <f t="shared" si="10"/>
        <v>20000000</v>
      </c>
      <c r="L312" s="199"/>
    </row>
    <row r="313" spans="1:23" ht="76.5" hidden="1" x14ac:dyDescent="0.35">
      <c r="A313" s="284">
        <v>23020114</v>
      </c>
      <c r="B313" s="435" t="s">
        <v>2891</v>
      </c>
      <c r="C313" s="284">
        <v>70443</v>
      </c>
      <c r="D313" s="285">
        <v>150000010101</v>
      </c>
      <c r="E313" s="286">
        <v>3101</v>
      </c>
      <c r="F313" s="284">
        <v>10721300</v>
      </c>
      <c r="G313" s="287" t="s">
        <v>2724</v>
      </c>
      <c r="H313" s="288">
        <v>400000000</v>
      </c>
      <c r="I313" s="289"/>
      <c r="J313" s="288"/>
      <c r="K313" s="288">
        <f t="shared" si="10"/>
        <v>400000000</v>
      </c>
      <c r="L313" s="292"/>
      <c r="M313" s="293"/>
      <c r="N313" s="293"/>
      <c r="O313" s="293"/>
      <c r="P313" s="293"/>
      <c r="Q313" s="293"/>
      <c r="R313" s="293"/>
      <c r="S313" s="293"/>
      <c r="T313" s="293"/>
      <c r="U313" s="293"/>
      <c r="V313" s="293"/>
      <c r="W313" s="293"/>
    </row>
    <row r="314" spans="1:23" ht="51" hidden="1" x14ac:dyDescent="0.35">
      <c r="A314" s="314">
        <v>23020114</v>
      </c>
      <c r="B314" s="435" t="s">
        <v>2891</v>
      </c>
      <c r="C314" s="314">
        <v>70443</v>
      </c>
      <c r="D314" s="315">
        <v>150000010101</v>
      </c>
      <c r="E314" s="316">
        <v>3101</v>
      </c>
      <c r="F314" s="314">
        <v>10721300</v>
      </c>
      <c r="G314" s="461" t="s">
        <v>334</v>
      </c>
      <c r="H314" s="477">
        <v>20000000</v>
      </c>
      <c r="I314" s="499"/>
      <c r="J314" s="519">
        <v>-10000000</v>
      </c>
      <c r="K314" s="477">
        <f t="shared" si="10"/>
        <v>10000000</v>
      </c>
      <c r="L314" s="322"/>
      <c r="M314" s="323"/>
      <c r="N314" s="323"/>
      <c r="O314" s="323"/>
      <c r="P314" s="323"/>
      <c r="Q314" s="323"/>
      <c r="R314" s="323"/>
      <c r="S314" s="323"/>
      <c r="T314" s="323"/>
      <c r="U314" s="323"/>
      <c r="V314" s="323"/>
      <c r="W314" s="323"/>
    </row>
    <row r="315" spans="1:23" ht="51" hidden="1" x14ac:dyDescent="0.35">
      <c r="A315" s="34">
        <v>23020114</v>
      </c>
      <c r="B315" s="435" t="s">
        <v>2891</v>
      </c>
      <c r="C315" s="34">
        <v>70443</v>
      </c>
      <c r="D315" s="49">
        <v>150000010101</v>
      </c>
      <c r="E315" s="36">
        <v>3101</v>
      </c>
      <c r="F315" s="34">
        <v>10721300</v>
      </c>
      <c r="G315" s="37" t="s">
        <v>335</v>
      </c>
      <c r="H315" s="38">
        <v>3000000</v>
      </c>
      <c r="I315" s="218"/>
      <c r="J315" s="44"/>
      <c r="K315" s="38">
        <f t="shared" si="10"/>
        <v>3000000</v>
      </c>
      <c r="L315" s="198"/>
    </row>
    <row r="316" spans="1:23" ht="51" hidden="1" x14ac:dyDescent="0.35">
      <c r="A316" s="23">
        <v>23020114</v>
      </c>
      <c r="B316" s="435" t="s">
        <v>2891</v>
      </c>
      <c r="C316" s="23">
        <v>70443</v>
      </c>
      <c r="D316" s="46">
        <v>150000010101</v>
      </c>
      <c r="E316" s="25">
        <v>3101</v>
      </c>
      <c r="F316" s="23">
        <v>10721300</v>
      </c>
      <c r="G316" s="26" t="s">
        <v>336</v>
      </c>
      <c r="H316" s="27">
        <v>250000000</v>
      </c>
      <c r="I316" s="215">
        <v>163121354.87</v>
      </c>
      <c r="J316" s="27"/>
      <c r="K316" s="38">
        <f t="shared" si="10"/>
        <v>250000000</v>
      </c>
      <c r="L316" s="199"/>
    </row>
    <row r="317" spans="1:23" ht="76.5" hidden="1" x14ac:dyDescent="0.35">
      <c r="A317" s="23">
        <v>23020114</v>
      </c>
      <c r="B317" s="435" t="s">
        <v>2891</v>
      </c>
      <c r="C317" s="23">
        <v>70443</v>
      </c>
      <c r="D317" s="46">
        <v>150000010101</v>
      </c>
      <c r="E317" s="25">
        <v>3101</v>
      </c>
      <c r="F317" s="23">
        <v>10731600</v>
      </c>
      <c r="G317" s="26" t="s">
        <v>337</v>
      </c>
      <c r="H317" s="27">
        <v>400000000</v>
      </c>
      <c r="I317" s="215">
        <v>357824839.85000002</v>
      </c>
      <c r="J317" s="27">
        <v>500000000</v>
      </c>
      <c r="K317" s="38">
        <f t="shared" si="10"/>
        <v>900000000</v>
      </c>
      <c r="L317" s="199"/>
    </row>
    <row r="318" spans="1:23" ht="76.5" hidden="1" x14ac:dyDescent="0.35">
      <c r="A318" s="23">
        <v>23020114</v>
      </c>
      <c r="B318" s="435" t="s">
        <v>2891</v>
      </c>
      <c r="C318" s="23">
        <v>70443</v>
      </c>
      <c r="D318" s="46">
        <v>150000010101</v>
      </c>
      <c r="E318" s="25">
        <v>3101</v>
      </c>
      <c r="F318" s="23">
        <v>10712113</v>
      </c>
      <c r="G318" s="26" t="s">
        <v>338</v>
      </c>
      <c r="H318" s="27">
        <v>20000000</v>
      </c>
      <c r="I318" s="215"/>
      <c r="J318" s="337">
        <v>-10000000</v>
      </c>
      <c r="K318" s="38">
        <f t="shared" si="10"/>
        <v>10000000</v>
      </c>
      <c r="L318" s="199"/>
    </row>
    <row r="319" spans="1:23" ht="76.5" hidden="1" x14ac:dyDescent="0.35">
      <c r="A319" s="23">
        <v>23020114</v>
      </c>
      <c r="B319" s="435" t="s">
        <v>2891</v>
      </c>
      <c r="C319" s="23">
        <v>70443</v>
      </c>
      <c r="D319" s="46">
        <v>150000010101</v>
      </c>
      <c r="E319" s="25">
        <v>3101</v>
      </c>
      <c r="F319" s="23">
        <v>10720413</v>
      </c>
      <c r="G319" s="26" t="s">
        <v>339</v>
      </c>
      <c r="H319" s="27">
        <v>20000000</v>
      </c>
      <c r="I319" s="215"/>
      <c r="J319" s="337">
        <v>-10000000</v>
      </c>
      <c r="K319" s="38">
        <f t="shared" si="10"/>
        <v>10000000</v>
      </c>
      <c r="L319" s="199"/>
    </row>
    <row r="320" spans="1:23" ht="51" hidden="1" x14ac:dyDescent="0.35">
      <c r="A320" s="284">
        <v>23020114</v>
      </c>
      <c r="B320" s="435" t="s">
        <v>2891</v>
      </c>
      <c r="C320" s="284">
        <v>70443</v>
      </c>
      <c r="D320" s="285">
        <v>150000010101</v>
      </c>
      <c r="E320" s="286">
        <v>3101</v>
      </c>
      <c r="F320" s="284">
        <v>10721300</v>
      </c>
      <c r="G320" s="287" t="s">
        <v>340</v>
      </c>
      <c r="H320" s="288">
        <v>400000000</v>
      </c>
      <c r="I320" s="289"/>
      <c r="J320" s="288">
        <v>200000000</v>
      </c>
      <c r="K320" s="291">
        <f t="shared" si="10"/>
        <v>600000000</v>
      </c>
      <c r="L320" s="292"/>
      <c r="M320" s="293"/>
      <c r="N320" s="293"/>
      <c r="O320" s="293"/>
      <c r="P320" s="293"/>
      <c r="Q320" s="293"/>
      <c r="R320" s="293"/>
      <c r="S320" s="293"/>
      <c r="T320" s="293"/>
      <c r="U320" s="293"/>
      <c r="V320" s="293"/>
      <c r="W320" s="293"/>
    </row>
    <row r="321" spans="1:23" ht="51" hidden="1" x14ac:dyDescent="0.35">
      <c r="A321" s="23">
        <v>23020114</v>
      </c>
      <c r="B321" s="435" t="s">
        <v>2891</v>
      </c>
      <c r="C321" s="23">
        <v>70443</v>
      </c>
      <c r="D321" s="46">
        <v>150000010101</v>
      </c>
      <c r="E321" s="25">
        <v>3101</v>
      </c>
      <c r="F321" s="23">
        <v>10721300</v>
      </c>
      <c r="G321" s="26" t="s">
        <v>341</v>
      </c>
      <c r="H321" s="27">
        <v>20000000</v>
      </c>
      <c r="I321" s="215"/>
      <c r="J321" s="337">
        <v>-10000000</v>
      </c>
      <c r="K321" s="38">
        <f t="shared" si="10"/>
        <v>10000000</v>
      </c>
      <c r="L321" s="199"/>
    </row>
    <row r="322" spans="1:23" ht="51" hidden="1" x14ac:dyDescent="0.35">
      <c r="A322" s="284">
        <v>23020114</v>
      </c>
      <c r="B322" s="435" t="s">
        <v>2891</v>
      </c>
      <c r="C322" s="284">
        <v>70443</v>
      </c>
      <c r="D322" s="285">
        <v>150000010101</v>
      </c>
      <c r="E322" s="286">
        <v>3101</v>
      </c>
      <c r="F322" s="284">
        <v>10720511</v>
      </c>
      <c r="G322" s="287" t="s">
        <v>342</v>
      </c>
      <c r="H322" s="288">
        <v>300000000</v>
      </c>
      <c r="I322" s="289"/>
      <c r="J322" s="290">
        <v>100000000</v>
      </c>
      <c r="K322" s="303">
        <f t="shared" si="10"/>
        <v>400000000</v>
      </c>
      <c r="L322" s="292"/>
      <c r="M322" s="293"/>
      <c r="N322" s="293"/>
      <c r="O322" s="293"/>
      <c r="P322" s="293"/>
      <c r="Q322" s="293"/>
      <c r="R322" s="293"/>
      <c r="S322" s="293"/>
      <c r="T322" s="293"/>
      <c r="U322" s="293"/>
      <c r="V322" s="293"/>
      <c r="W322" s="293"/>
    </row>
    <row r="323" spans="1:23" ht="51" hidden="1" x14ac:dyDescent="0.35">
      <c r="A323" s="284">
        <v>23020114</v>
      </c>
      <c r="B323" s="435" t="s">
        <v>2891</v>
      </c>
      <c r="C323" s="284">
        <v>70443</v>
      </c>
      <c r="D323" s="285">
        <v>150000010101</v>
      </c>
      <c r="E323" s="286">
        <v>3101</v>
      </c>
      <c r="F323" s="284">
        <v>10721300</v>
      </c>
      <c r="G323" s="287" t="s">
        <v>343</v>
      </c>
      <c r="H323" s="288">
        <v>300000000</v>
      </c>
      <c r="I323" s="289"/>
      <c r="J323" s="290">
        <v>700000000</v>
      </c>
      <c r="K323" s="291">
        <f t="shared" si="10"/>
        <v>1000000000</v>
      </c>
      <c r="L323" s="292"/>
      <c r="M323" s="293"/>
      <c r="N323" s="293"/>
      <c r="O323" s="293"/>
      <c r="P323" s="293"/>
      <c r="Q323" s="293"/>
      <c r="R323" s="293"/>
      <c r="S323" s="293"/>
      <c r="T323" s="293"/>
      <c r="U323" s="293"/>
      <c r="V323" s="293"/>
      <c r="W323" s="293"/>
    </row>
    <row r="324" spans="1:23" ht="51" hidden="1" x14ac:dyDescent="0.35">
      <c r="A324" s="23">
        <v>23020114</v>
      </c>
      <c r="B324" s="435" t="s">
        <v>2891</v>
      </c>
      <c r="C324" s="23">
        <v>70443</v>
      </c>
      <c r="D324" s="46">
        <v>150000010101</v>
      </c>
      <c r="E324" s="25">
        <v>3101</v>
      </c>
      <c r="F324" s="23">
        <v>10711202</v>
      </c>
      <c r="G324" s="26" t="s">
        <v>344</v>
      </c>
      <c r="H324" s="27">
        <v>300000000</v>
      </c>
      <c r="I324" s="215"/>
      <c r="J324" s="41">
        <v>-200000000</v>
      </c>
      <c r="K324" s="53">
        <f t="shared" si="10"/>
        <v>100000000</v>
      </c>
      <c r="L324" s="199"/>
    </row>
    <row r="325" spans="1:23" ht="76.5" hidden="1" x14ac:dyDescent="0.35">
      <c r="A325" s="284">
        <v>23020114</v>
      </c>
      <c r="B325" s="435" t="s">
        <v>2891</v>
      </c>
      <c r="C325" s="284">
        <v>70443</v>
      </c>
      <c r="D325" s="285">
        <v>150000010101</v>
      </c>
      <c r="E325" s="286">
        <v>3101</v>
      </c>
      <c r="F325" s="284">
        <v>10721300</v>
      </c>
      <c r="G325" s="287" t="s">
        <v>345</v>
      </c>
      <c r="H325" s="288">
        <v>300000000</v>
      </c>
      <c r="I325" s="289"/>
      <c r="J325" s="290">
        <v>200000000</v>
      </c>
      <c r="K325" s="297">
        <f t="shared" si="10"/>
        <v>500000000</v>
      </c>
      <c r="L325" s="292"/>
      <c r="M325" s="293"/>
      <c r="N325" s="293"/>
      <c r="O325" s="293"/>
      <c r="P325" s="293"/>
      <c r="Q325" s="293"/>
      <c r="R325" s="293"/>
      <c r="S325" s="293"/>
      <c r="T325" s="293"/>
      <c r="U325" s="293"/>
      <c r="V325" s="293"/>
      <c r="W325" s="293"/>
    </row>
    <row r="326" spans="1:23" ht="51" hidden="1" x14ac:dyDescent="0.35">
      <c r="A326" s="23">
        <v>23020114</v>
      </c>
      <c r="B326" s="435" t="s">
        <v>2891</v>
      </c>
      <c r="C326" s="23">
        <v>70443</v>
      </c>
      <c r="D326" s="46">
        <v>150000010101</v>
      </c>
      <c r="E326" s="25">
        <v>3101</v>
      </c>
      <c r="F326" s="23">
        <v>10721300</v>
      </c>
      <c r="G326" s="26" t="s">
        <v>346</v>
      </c>
      <c r="H326" s="27">
        <v>30000000</v>
      </c>
      <c r="I326" s="215"/>
      <c r="J326" s="41">
        <v>-20000000</v>
      </c>
      <c r="K326" s="53">
        <f t="shared" si="10"/>
        <v>10000000</v>
      </c>
      <c r="L326" s="199"/>
    </row>
    <row r="327" spans="1:23" ht="51" hidden="1" x14ac:dyDescent="0.35">
      <c r="A327" s="284">
        <v>23020114</v>
      </c>
      <c r="B327" s="435" t="s">
        <v>2891</v>
      </c>
      <c r="C327" s="284">
        <v>70443</v>
      </c>
      <c r="D327" s="285">
        <v>150000010101</v>
      </c>
      <c r="E327" s="286">
        <v>3101</v>
      </c>
      <c r="F327" s="284">
        <v>10731909</v>
      </c>
      <c r="G327" s="287" t="s">
        <v>347</v>
      </c>
      <c r="H327" s="288">
        <v>300000000</v>
      </c>
      <c r="I327" s="289"/>
      <c r="J327" s="290"/>
      <c r="K327" s="297">
        <f t="shared" si="10"/>
        <v>300000000</v>
      </c>
      <c r="L327" s="292"/>
      <c r="M327" s="293"/>
      <c r="N327" s="293"/>
      <c r="O327" s="293"/>
      <c r="P327" s="293"/>
      <c r="Q327" s="293"/>
      <c r="R327" s="293"/>
      <c r="S327" s="293"/>
      <c r="T327" s="293"/>
      <c r="U327" s="293"/>
      <c r="V327" s="293"/>
      <c r="W327" s="293"/>
    </row>
    <row r="328" spans="1:23" ht="51" hidden="1" x14ac:dyDescent="0.35">
      <c r="A328" s="284">
        <v>23020114</v>
      </c>
      <c r="B328" s="435" t="s">
        <v>2891</v>
      </c>
      <c r="C328" s="284">
        <v>70443</v>
      </c>
      <c r="D328" s="285">
        <v>150000010101</v>
      </c>
      <c r="E328" s="286">
        <v>3101</v>
      </c>
      <c r="F328" s="284">
        <v>10730104</v>
      </c>
      <c r="G328" s="287" t="s">
        <v>348</v>
      </c>
      <c r="H328" s="288">
        <v>300000000</v>
      </c>
      <c r="I328" s="289"/>
      <c r="J328" s="290"/>
      <c r="K328" s="297">
        <f t="shared" si="10"/>
        <v>300000000</v>
      </c>
      <c r="L328" s="292"/>
      <c r="M328" s="293"/>
      <c r="N328" s="293"/>
      <c r="O328" s="293"/>
      <c r="P328" s="293"/>
      <c r="Q328" s="293"/>
      <c r="R328" s="293"/>
      <c r="S328" s="293"/>
      <c r="T328" s="293"/>
      <c r="U328" s="293"/>
      <c r="V328" s="293"/>
      <c r="W328" s="293"/>
    </row>
    <row r="329" spans="1:23" ht="51" hidden="1" x14ac:dyDescent="0.35">
      <c r="A329" s="284">
        <v>23020114</v>
      </c>
      <c r="B329" s="435" t="s">
        <v>2891</v>
      </c>
      <c r="C329" s="284">
        <v>70443</v>
      </c>
      <c r="D329" s="285">
        <v>150000010101</v>
      </c>
      <c r="E329" s="286">
        <v>3101</v>
      </c>
      <c r="F329" s="284">
        <v>10720704</v>
      </c>
      <c r="G329" s="287" t="s">
        <v>2102</v>
      </c>
      <c r="H329" s="288">
        <v>500000000</v>
      </c>
      <c r="I329" s="289"/>
      <c r="J329" s="290">
        <v>500000000</v>
      </c>
      <c r="K329" s="294">
        <f t="shared" si="10"/>
        <v>1000000000</v>
      </c>
      <c r="L329" s="292"/>
      <c r="M329" s="293"/>
      <c r="N329" s="293"/>
      <c r="O329" s="293"/>
      <c r="P329" s="293"/>
      <c r="Q329" s="293"/>
      <c r="R329" s="293"/>
      <c r="S329" s="293"/>
      <c r="T329" s="293"/>
      <c r="U329" s="293"/>
      <c r="V329" s="293"/>
      <c r="W329" s="293"/>
    </row>
    <row r="330" spans="1:23" ht="51" hidden="1" x14ac:dyDescent="0.35">
      <c r="A330" s="284">
        <v>23020114</v>
      </c>
      <c r="B330" s="435" t="s">
        <v>2891</v>
      </c>
      <c r="C330" s="284">
        <v>70443</v>
      </c>
      <c r="D330" s="285">
        <v>150000010101</v>
      </c>
      <c r="E330" s="286">
        <v>3101</v>
      </c>
      <c r="F330" s="284">
        <v>10712207</v>
      </c>
      <c r="G330" s="287" t="s">
        <v>349</v>
      </c>
      <c r="H330" s="288">
        <v>300000000</v>
      </c>
      <c r="I330" s="289"/>
      <c r="J330" s="290">
        <v>579412083</v>
      </c>
      <c r="K330" s="297">
        <f t="shared" si="10"/>
        <v>879412083</v>
      </c>
      <c r="L330" s="292"/>
      <c r="M330" s="293"/>
      <c r="N330" s="293"/>
      <c r="O330" s="293"/>
      <c r="P330" s="293"/>
      <c r="Q330" s="293"/>
      <c r="R330" s="293"/>
      <c r="S330" s="293"/>
      <c r="T330" s="293"/>
      <c r="U330" s="293"/>
      <c r="V330" s="293"/>
      <c r="W330" s="293"/>
    </row>
    <row r="331" spans="1:23" ht="51" hidden="1" x14ac:dyDescent="0.35">
      <c r="A331" s="23">
        <v>23020114</v>
      </c>
      <c r="B331" s="435" t="s">
        <v>2891</v>
      </c>
      <c r="C331" s="23">
        <v>70443</v>
      </c>
      <c r="D331" s="46">
        <v>150000010101</v>
      </c>
      <c r="E331" s="25">
        <v>3101</v>
      </c>
      <c r="F331" s="23">
        <v>10720514</v>
      </c>
      <c r="G331" s="26" t="s">
        <v>350</v>
      </c>
      <c r="H331" s="27">
        <v>20000000</v>
      </c>
      <c r="I331" s="215"/>
      <c r="J331" s="41">
        <v>-10000000</v>
      </c>
      <c r="K331" s="44">
        <f t="shared" si="10"/>
        <v>10000000</v>
      </c>
      <c r="L331" s="199"/>
    </row>
    <row r="332" spans="1:23" ht="51" hidden="1" x14ac:dyDescent="0.35">
      <c r="A332" s="23">
        <v>23020114</v>
      </c>
      <c r="B332" s="435" t="s">
        <v>2891</v>
      </c>
      <c r="C332" s="23">
        <v>70443</v>
      </c>
      <c r="D332" s="46">
        <v>150000010101</v>
      </c>
      <c r="E332" s="25">
        <v>3101</v>
      </c>
      <c r="F332" s="23">
        <v>10730203</v>
      </c>
      <c r="G332" s="26" t="s">
        <v>351</v>
      </c>
      <c r="H332" s="27">
        <v>20000000</v>
      </c>
      <c r="I332" s="215"/>
      <c r="J332" s="41">
        <v>-10000000</v>
      </c>
      <c r="K332" s="44">
        <f t="shared" si="10"/>
        <v>10000000</v>
      </c>
      <c r="L332" s="199"/>
    </row>
    <row r="333" spans="1:23" ht="51" hidden="1" x14ac:dyDescent="0.35">
      <c r="A333" s="284">
        <v>23020114</v>
      </c>
      <c r="B333" s="435" t="s">
        <v>2891</v>
      </c>
      <c r="C333" s="284">
        <v>70443</v>
      </c>
      <c r="D333" s="285">
        <v>150000010101</v>
      </c>
      <c r="E333" s="286">
        <v>3101</v>
      </c>
      <c r="F333" s="284">
        <v>10721306</v>
      </c>
      <c r="G333" s="328" t="s">
        <v>352</v>
      </c>
      <c r="H333" s="329">
        <v>500000000</v>
      </c>
      <c r="I333" s="330"/>
      <c r="J333" s="329">
        <v>100000000</v>
      </c>
      <c r="K333" s="298">
        <f t="shared" si="10"/>
        <v>600000000</v>
      </c>
      <c r="L333" s="292"/>
      <c r="M333" s="293"/>
      <c r="N333" s="293"/>
      <c r="O333" s="293"/>
      <c r="P333" s="293"/>
      <c r="Q333" s="293"/>
      <c r="R333" s="293"/>
      <c r="S333" s="293"/>
      <c r="T333" s="293"/>
      <c r="U333" s="293"/>
      <c r="V333" s="293"/>
      <c r="W333" s="293"/>
    </row>
    <row r="334" spans="1:23" ht="76.5" hidden="1" x14ac:dyDescent="0.35">
      <c r="A334" s="34">
        <v>23020114</v>
      </c>
      <c r="B334" s="435" t="s">
        <v>2891</v>
      </c>
      <c r="C334" s="34">
        <v>70443</v>
      </c>
      <c r="D334" s="49">
        <v>150000010101</v>
      </c>
      <c r="E334" s="36">
        <v>3101</v>
      </c>
      <c r="F334" s="34">
        <v>10721300</v>
      </c>
      <c r="G334" s="37" t="s">
        <v>353</v>
      </c>
      <c r="H334" s="38">
        <v>1000000</v>
      </c>
      <c r="I334" s="218"/>
      <c r="J334" s="44"/>
      <c r="K334" s="44">
        <f t="shared" si="10"/>
        <v>1000000</v>
      </c>
      <c r="L334" s="198"/>
    </row>
    <row r="335" spans="1:23" ht="51" hidden="1" x14ac:dyDescent="0.35">
      <c r="A335" s="23">
        <v>23020114</v>
      </c>
      <c r="B335" s="435" t="s">
        <v>2891</v>
      </c>
      <c r="C335" s="23">
        <v>70443</v>
      </c>
      <c r="D335" s="46">
        <v>150000010101</v>
      </c>
      <c r="E335" s="25">
        <v>3101</v>
      </c>
      <c r="F335" s="23">
        <v>10711110</v>
      </c>
      <c r="G335" s="26" t="s">
        <v>354</v>
      </c>
      <c r="H335" s="27">
        <v>1000000</v>
      </c>
      <c r="I335" s="215"/>
      <c r="J335" s="41"/>
      <c r="K335" s="44">
        <f t="shared" si="10"/>
        <v>1000000</v>
      </c>
      <c r="L335" s="199"/>
    </row>
    <row r="336" spans="1:23" hidden="1" x14ac:dyDescent="0.35">
      <c r="A336" s="23">
        <v>23020114</v>
      </c>
      <c r="B336" s="435" t="s">
        <v>2891</v>
      </c>
      <c r="C336" s="23">
        <v>70443</v>
      </c>
      <c r="D336" s="46">
        <v>150000010101</v>
      </c>
      <c r="E336" s="25">
        <v>3101</v>
      </c>
      <c r="F336" s="23">
        <v>10721300</v>
      </c>
      <c r="G336" s="26" t="s">
        <v>355</v>
      </c>
      <c r="H336" s="27">
        <v>30000000</v>
      </c>
      <c r="I336" s="215"/>
      <c r="J336" s="41">
        <v>-20000000</v>
      </c>
      <c r="K336" s="44">
        <f t="shared" si="10"/>
        <v>10000000</v>
      </c>
      <c r="L336" s="199"/>
    </row>
    <row r="337" spans="1:23" ht="51" hidden="1" x14ac:dyDescent="0.35">
      <c r="A337" s="284">
        <v>23020114</v>
      </c>
      <c r="B337" s="435" t="s">
        <v>2891</v>
      </c>
      <c r="C337" s="284">
        <v>70443</v>
      </c>
      <c r="D337" s="285">
        <v>150000010101</v>
      </c>
      <c r="E337" s="286">
        <v>3101</v>
      </c>
      <c r="F337" s="284">
        <v>10711106</v>
      </c>
      <c r="G337" s="287" t="s">
        <v>356</v>
      </c>
      <c r="H337" s="288">
        <v>1000000</v>
      </c>
      <c r="I337" s="289"/>
      <c r="J337" s="290">
        <v>250000000</v>
      </c>
      <c r="K337" s="297">
        <f t="shared" si="10"/>
        <v>251000000</v>
      </c>
      <c r="L337" s="292"/>
      <c r="M337" s="293"/>
      <c r="N337" s="293"/>
      <c r="O337" s="293"/>
      <c r="P337" s="293"/>
      <c r="Q337" s="293"/>
      <c r="R337" s="293"/>
      <c r="S337" s="293"/>
      <c r="T337" s="293"/>
      <c r="U337" s="293"/>
      <c r="V337" s="293"/>
      <c r="W337" s="293"/>
    </row>
    <row r="338" spans="1:23" ht="51" hidden="1" x14ac:dyDescent="0.35">
      <c r="A338" s="23">
        <v>23020114</v>
      </c>
      <c r="B338" s="435" t="s">
        <v>2891</v>
      </c>
      <c r="C338" s="23">
        <v>70443</v>
      </c>
      <c r="D338" s="46">
        <v>150000010101</v>
      </c>
      <c r="E338" s="25">
        <v>3101</v>
      </c>
      <c r="F338" s="23">
        <v>10731901</v>
      </c>
      <c r="G338" s="26" t="s">
        <v>357</v>
      </c>
      <c r="H338" s="27">
        <v>50000000</v>
      </c>
      <c r="I338" s="215"/>
      <c r="J338" s="41">
        <v>-30000000</v>
      </c>
      <c r="K338" s="44">
        <f t="shared" si="10"/>
        <v>20000000</v>
      </c>
      <c r="L338" s="199"/>
    </row>
    <row r="339" spans="1:23" ht="51" hidden="1" x14ac:dyDescent="0.35">
      <c r="A339" s="314">
        <v>23020114</v>
      </c>
      <c r="B339" s="435" t="s">
        <v>2891</v>
      </c>
      <c r="C339" s="314">
        <v>70443</v>
      </c>
      <c r="D339" s="315">
        <v>150000010101</v>
      </c>
      <c r="E339" s="316">
        <v>3101</v>
      </c>
      <c r="F339" s="314">
        <v>10731406</v>
      </c>
      <c r="G339" s="317" t="s">
        <v>358</v>
      </c>
      <c r="H339" s="324">
        <v>200000000</v>
      </c>
      <c r="I339" s="325"/>
      <c r="J339" s="320">
        <v>-150000000</v>
      </c>
      <c r="K339" s="326">
        <f t="shared" si="10"/>
        <v>50000000</v>
      </c>
      <c r="L339" s="322"/>
      <c r="M339" s="323"/>
      <c r="N339" s="323"/>
      <c r="O339" s="323"/>
      <c r="P339" s="323"/>
      <c r="Q339" s="323"/>
      <c r="R339" s="323"/>
      <c r="S339" s="323"/>
      <c r="T339" s="323"/>
      <c r="U339" s="323"/>
      <c r="V339" s="323"/>
      <c r="W339" s="323"/>
    </row>
    <row r="340" spans="1:23" ht="51" hidden="1" x14ac:dyDescent="0.35">
      <c r="A340" s="23">
        <v>23020114</v>
      </c>
      <c r="B340" s="435" t="s">
        <v>2891</v>
      </c>
      <c r="C340" s="23">
        <v>70443</v>
      </c>
      <c r="D340" s="46">
        <v>150000010101</v>
      </c>
      <c r="E340" s="25">
        <v>3101</v>
      </c>
      <c r="F340" s="23">
        <v>10731904</v>
      </c>
      <c r="G340" s="26" t="s">
        <v>359</v>
      </c>
      <c r="H340" s="27">
        <v>1000000</v>
      </c>
      <c r="I340" s="215"/>
      <c r="J340" s="41"/>
      <c r="K340" s="53">
        <f t="shared" si="10"/>
        <v>1000000</v>
      </c>
      <c r="L340" s="199"/>
    </row>
    <row r="341" spans="1:23" ht="51" hidden="1" x14ac:dyDescent="0.35">
      <c r="A341" s="284">
        <v>23020114</v>
      </c>
      <c r="B341" s="435" t="s">
        <v>2891</v>
      </c>
      <c r="C341" s="284">
        <v>70443</v>
      </c>
      <c r="D341" s="285">
        <v>150000010101</v>
      </c>
      <c r="E341" s="286">
        <v>3101</v>
      </c>
      <c r="F341" s="284">
        <v>10731607</v>
      </c>
      <c r="G341" s="287" t="s">
        <v>360</v>
      </c>
      <c r="H341" s="288">
        <v>200000000</v>
      </c>
      <c r="I341" s="289"/>
      <c r="J341" s="290">
        <v>100000000</v>
      </c>
      <c r="K341" s="294">
        <f t="shared" si="10"/>
        <v>300000000</v>
      </c>
      <c r="L341" s="295"/>
      <c r="M341" s="296"/>
      <c r="N341" s="296"/>
      <c r="O341" s="296"/>
      <c r="P341" s="296"/>
      <c r="Q341" s="296"/>
      <c r="R341" s="296"/>
      <c r="S341" s="296"/>
      <c r="T341" s="296"/>
      <c r="U341" s="296"/>
      <c r="V341" s="296"/>
      <c r="W341" s="296"/>
    </row>
    <row r="342" spans="1:23" ht="76.5" hidden="1" x14ac:dyDescent="0.35">
      <c r="A342" s="314">
        <v>23020114</v>
      </c>
      <c r="B342" s="435" t="s">
        <v>2891</v>
      </c>
      <c r="C342" s="314">
        <v>70443</v>
      </c>
      <c r="D342" s="315">
        <v>150000010101</v>
      </c>
      <c r="E342" s="316">
        <v>3101</v>
      </c>
      <c r="F342" s="314">
        <v>10721300</v>
      </c>
      <c r="G342" s="317" t="s">
        <v>361</v>
      </c>
      <c r="H342" s="318">
        <v>300000000</v>
      </c>
      <c r="I342" s="319"/>
      <c r="J342" s="320">
        <v>-250000000</v>
      </c>
      <c r="K342" s="321">
        <f t="shared" si="10"/>
        <v>50000000</v>
      </c>
      <c r="L342" s="322"/>
      <c r="M342" s="323"/>
      <c r="N342" s="323"/>
      <c r="O342" s="323"/>
      <c r="P342" s="323"/>
      <c r="Q342" s="323"/>
      <c r="R342" s="323"/>
      <c r="S342" s="323"/>
      <c r="T342" s="323"/>
      <c r="U342" s="323"/>
      <c r="V342" s="323"/>
      <c r="W342" s="323"/>
    </row>
    <row r="343" spans="1:23" ht="51" hidden="1" x14ac:dyDescent="0.35">
      <c r="A343" s="314">
        <v>23020114</v>
      </c>
      <c r="B343" s="435" t="s">
        <v>2891</v>
      </c>
      <c r="C343" s="314">
        <v>70443</v>
      </c>
      <c r="D343" s="315">
        <v>150000010101</v>
      </c>
      <c r="E343" s="316">
        <v>3101</v>
      </c>
      <c r="F343" s="314">
        <v>10720800</v>
      </c>
      <c r="G343" s="317" t="s">
        <v>362</v>
      </c>
      <c r="H343" s="318">
        <v>200000000</v>
      </c>
      <c r="I343" s="319"/>
      <c r="J343" s="320">
        <v>-150000000</v>
      </c>
      <c r="K343" s="321">
        <f t="shared" si="10"/>
        <v>50000000</v>
      </c>
      <c r="L343" s="322"/>
      <c r="M343" s="323"/>
      <c r="N343" s="323"/>
      <c r="O343" s="323"/>
      <c r="P343" s="323"/>
      <c r="Q343" s="323"/>
      <c r="R343" s="323"/>
      <c r="S343" s="323"/>
      <c r="T343" s="323"/>
      <c r="U343" s="323"/>
      <c r="V343" s="323"/>
      <c r="W343" s="323"/>
    </row>
    <row r="344" spans="1:23" hidden="1" x14ac:dyDescent="0.35">
      <c r="A344" s="23">
        <v>23020114</v>
      </c>
      <c r="B344" s="435" t="s">
        <v>2891</v>
      </c>
      <c r="C344" s="23">
        <v>70451</v>
      </c>
      <c r="D344" s="46">
        <v>150000010101</v>
      </c>
      <c r="E344" s="25">
        <v>3101</v>
      </c>
      <c r="F344" s="23">
        <v>10721300</v>
      </c>
      <c r="G344" s="47" t="s">
        <v>399</v>
      </c>
      <c r="H344" s="27">
        <v>15000000</v>
      </c>
      <c r="I344" s="215"/>
      <c r="J344" s="41">
        <v>-15000000</v>
      </c>
      <c r="K344" s="38">
        <f t="shared" si="10"/>
        <v>0</v>
      </c>
      <c r="L344" s="199"/>
    </row>
    <row r="345" spans="1:23" ht="76.5" hidden="1" x14ac:dyDescent="0.35">
      <c r="A345" s="54">
        <v>23020114</v>
      </c>
      <c r="B345" s="435" t="s">
        <v>2891</v>
      </c>
      <c r="C345" s="54">
        <v>70451</v>
      </c>
      <c r="D345" s="75">
        <v>150000010101</v>
      </c>
      <c r="E345" s="56">
        <v>3101</v>
      </c>
      <c r="F345" s="54">
        <v>10711000</v>
      </c>
      <c r="G345" s="57" t="s">
        <v>1069</v>
      </c>
      <c r="H345" s="58">
        <v>4576680</v>
      </c>
      <c r="I345" s="221"/>
      <c r="J345" s="87"/>
      <c r="K345" s="81">
        <f t="shared" si="10"/>
        <v>4576680</v>
      </c>
      <c r="L345" s="204" t="s">
        <v>2889</v>
      </c>
    </row>
    <row r="346" spans="1:23" ht="76.5" hidden="1" x14ac:dyDescent="0.35">
      <c r="A346" s="54">
        <v>23020114</v>
      </c>
      <c r="B346" s="435" t="s">
        <v>2891</v>
      </c>
      <c r="C346" s="54">
        <v>70451</v>
      </c>
      <c r="D346" s="75">
        <v>150000010101</v>
      </c>
      <c r="E346" s="56">
        <v>3101</v>
      </c>
      <c r="F346" s="54">
        <v>10720500</v>
      </c>
      <c r="G346" s="86" t="s">
        <v>1991</v>
      </c>
      <c r="H346" s="58">
        <v>538500</v>
      </c>
      <c r="I346" s="221"/>
      <c r="J346" s="87"/>
      <c r="K346" s="81">
        <f t="shared" ref="K346:K409" si="11">SUM(H346,J346)</f>
        <v>538500</v>
      </c>
      <c r="L346" s="204" t="s">
        <v>2889</v>
      </c>
    </row>
    <row r="347" spans="1:23" ht="51" hidden="1" x14ac:dyDescent="0.35">
      <c r="A347" s="54">
        <v>23020114</v>
      </c>
      <c r="B347" s="435" t="s">
        <v>2891</v>
      </c>
      <c r="C347" s="54">
        <v>70451</v>
      </c>
      <c r="D347" s="75">
        <v>150000010101</v>
      </c>
      <c r="E347" s="56">
        <v>3101</v>
      </c>
      <c r="F347" s="54">
        <v>10720700</v>
      </c>
      <c r="G347" s="57" t="s">
        <v>1070</v>
      </c>
      <c r="H347" s="58">
        <v>1000000</v>
      </c>
      <c r="I347" s="221"/>
      <c r="J347" s="87"/>
      <c r="K347" s="81">
        <f t="shared" si="11"/>
        <v>1000000</v>
      </c>
      <c r="L347" s="204" t="s">
        <v>2889</v>
      </c>
    </row>
    <row r="348" spans="1:23" ht="51" hidden="1" x14ac:dyDescent="0.35">
      <c r="A348" s="54">
        <v>23020114</v>
      </c>
      <c r="B348" s="435" t="s">
        <v>2891</v>
      </c>
      <c r="C348" s="54">
        <v>70451</v>
      </c>
      <c r="D348" s="75">
        <v>90000010103</v>
      </c>
      <c r="E348" s="56">
        <v>3101</v>
      </c>
      <c r="F348" s="54">
        <v>10720500</v>
      </c>
      <c r="G348" s="57" t="s">
        <v>1071</v>
      </c>
      <c r="H348" s="58">
        <v>413071</v>
      </c>
      <c r="I348" s="221"/>
      <c r="J348" s="87"/>
      <c r="K348" s="81">
        <f t="shared" si="11"/>
        <v>413071</v>
      </c>
      <c r="L348" s="204" t="s">
        <v>2889</v>
      </c>
    </row>
    <row r="349" spans="1:23" ht="51" hidden="1" x14ac:dyDescent="0.35">
      <c r="A349" s="54">
        <v>23020114</v>
      </c>
      <c r="B349" s="435" t="s">
        <v>2891</v>
      </c>
      <c r="C349" s="54">
        <v>70451</v>
      </c>
      <c r="D349" s="75">
        <v>90000010103</v>
      </c>
      <c r="E349" s="56">
        <v>3101</v>
      </c>
      <c r="F349" s="54">
        <v>10730300</v>
      </c>
      <c r="G349" s="57" t="s">
        <v>1072</v>
      </c>
      <c r="H349" s="58">
        <v>562100</v>
      </c>
      <c r="I349" s="221"/>
      <c r="J349" s="87"/>
      <c r="K349" s="81">
        <f t="shared" si="11"/>
        <v>562100</v>
      </c>
      <c r="L349" s="204" t="s">
        <v>2889</v>
      </c>
    </row>
    <row r="350" spans="1:23" ht="51" hidden="1" x14ac:dyDescent="0.35">
      <c r="A350" s="54">
        <v>23020114</v>
      </c>
      <c r="B350" s="435" t="s">
        <v>2891</v>
      </c>
      <c r="C350" s="54">
        <v>70451</v>
      </c>
      <c r="D350" s="75">
        <v>150000010101</v>
      </c>
      <c r="E350" s="56">
        <v>3101</v>
      </c>
      <c r="F350" s="54">
        <v>10711200</v>
      </c>
      <c r="G350" s="57" t="s">
        <v>1073</v>
      </c>
      <c r="H350" s="58">
        <v>2500000</v>
      </c>
      <c r="I350" s="221"/>
      <c r="J350" s="87"/>
      <c r="K350" s="81">
        <f t="shared" si="11"/>
        <v>2500000</v>
      </c>
      <c r="L350" s="204" t="s">
        <v>2889</v>
      </c>
    </row>
    <row r="351" spans="1:23" ht="76.5" hidden="1" x14ac:dyDescent="0.35">
      <c r="A351" s="54">
        <v>23020114</v>
      </c>
      <c r="B351" s="435" t="s">
        <v>2891</v>
      </c>
      <c r="C351" s="54">
        <v>70451</v>
      </c>
      <c r="D351" s="75">
        <v>150000010101</v>
      </c>
      <c r="E351" s="56">
        <v>3101</v>
      </c>
      <c r="F351" s="54">
        <v>10711200</v>
      </c>
      <c r="G351" s="57" t="s">
        <v>1074</v>
      </c>
      <c r="H351" s="58">
        <v>2500000</v>
      </c>
      <c r="I351" s="221"/>
      <c r="J351" s="87"/>
      <c r="K351" s="81">
        <f t="shared" si="11"/>
        <v>2500000</v>
      </c>
      <c r="L351" s="204" t="s">
        <v>2889</v>
      </c>
    </row>
    <row r="352" spans="1:23" ht="76.5" hidden="1" x14ac:dyDescent="0.35">
      <c r="A352" s="54">
        <v>23020114</v>
      </c>
      <c r="B352" s="435" t="s">
        <v>2891</v>
      </c>
      <c r="C352" s="54">
        <v>70451</v>
      </c>
      <c r="D352" s="75">
        <v>90000010103</v>
      </c>
      <c r="E352" s="56">
        <v>3101</v>
      </c>
      <c r="F352" s="54">
        <v>10712104</v>
      </c>
      <c r="G352" s="57" t="s">
        <v>1075</v>
      </c>
      <c r="H352" s="58">
        <v>416713</v>
      </c>
      <c r="I352" s="221"/>
      <c r="J352" s="87"/>
      <c r="K352" s="81">
        <f t="shared" si="11"/>
        <v>416713</v>
      </c>
      <c r="L352" s="204" t="s">
        <v>2889</v>
      </c>
    </row>
    <row r="353" spans="1:12" ht="76.5" hidden="1" x14ac:dyDescent="0.35">
      <c r="A353" s="54">
        <v>23020114</v>
      </c>
      <c r="B353" s="435" t="s">
        <v>2891</v>
      </c>
      <c r="C353" s="54">
        <v>70451</v>
      </c>
      <c r="D353" s="75">
        <v>150000010101</v>
      </c>
      <c r="E353" s="56">
        <v>3101</v>
      </c>
      <c r="F353" s="54">
        <v>10712100</v>
      </c>
      <c r="G353" s="57" t="s">
        <v>1076</v>
      </c>
      <c r="H353" s="58">
        <v>17740561</v>
      </c>
      <c r="I353" s="221"/>
      <c r="J353" s="58">
        <v>-10000000</v>
      </c>
      <c r="K353" s="81">
        <f t="shared" si="11"/>
        <v>7740561</v>
      </c>
      <c r="L353" s="204" t="s">
        <v>2889</v>
      </c>
    </row>
    <row r="354" spans="1:12" ht="76.5" hidden="1" x14ac:dyDescent="0.35">
      <c r="A354" s="54">
        <v>23020114</v>
      </c>
      <c r="B354" s="435" t="s">
        <v>2891</v>
      </c>
      <c r="C354" s="54">
        <v>70451</v>
      </c>
      <c r="D354" s="75">
        <v>90000010103</v>
      </c>
      <c r="E354" s="56">
        <v>3101</v>
      </c>
      <c r="F354" s="54">
        <v>10712100</v>
      </c>
      <c r="G354" s="86" t="s">
        <v>1992</v>
      </c>
      <c r="H354" s="58">
        <v>3000000</v>
      </c>
      <c r="I354" s="221"/>
      <c r="J354" s="87"/>
      <c r="K354" s="81">
        <f t="shared" si="11"/>
        <v>3000000</v>
      </c>
      <c r="L354" s="204" t="s">
        <v>2889</v>
      </c>
    </row>
    <row r="355" spans="1:12" ht="51" hidden="1" x14ac:dyDescent="0.35">
      <c r="A355" s="54">
        <v>23020114</v>
      </c>
      <c r="B355" s="435" t="s">
        <v>2891</v>
      </c>
      <c r="C355" s="54">
        <v>70451</v>
      </c>
      <c r="D355" s="75">
        <v>90000010103</v>
      </c>
      <c r="E355" s="56">
        <v>3101</v>
      </c>
      <c r="F355" s="54">
        <v>10720600</v>
      </c>
      <c r="G355" s="86" t="s">
        <v>1993</v>
      </c>
      <c r="H355" s="58">
        <v>1000000</v>
      </c>
      <c r="I355" s="221"/>
      <c r="J355" s="87"/>
      <c r="K355" s="81">
        <f t="shared" si="11"/>
        <v>1000000</v>
      </c>
      <c r="L355" s="204" t="s">
        <v>2889</v>
      </c>
    </row>
    <row r="356" spans="1:12" ht="51" hidden="1" x14ac:dyDescent="0.35">
      <c r="A356" s="54">
        <v>23020114</v>
      </c>
      <c r="B356" s="435" t="s">
        <v>2891</v>
      </c>
      <c r="C356" s="54">
        <v>70451</v>
      </c>
      <c r="D356" s="75">
        <v>150000010101</v>
      </c>
      <c r="E356" s="56">
        <v>3101</v>
      </c>
      <c r="F356" s="54">
        <v>10720600</v>
      </c>
      <c r="G356" s="57" t="s">
        <v>1077</v>
      </c>
      <c r="H356" s="58">
        <v>5000000</v>
      </c>
      <c r="I356" s="221"/>
      <c r="J356" s="87"/>
      <c r="K356" s="81">
        <f t="shared" si="11"/>
        <v>5000000</v>
      </c>
      <c r="L356" s="204" t="s">
        <v>2889</v>
      </c>
    </row>
    <row r="357" spans="1:12" ht="76.5" hidden="1" x14ac:dyDescent="0.35">
      <c r="A357" s="54">
        <v>23020114</v>
      </c>
      <c r="B357" s="435" t="s">
        <v>2891</v>
      </c>
      <c r="C357" s="54">
        <v>70451</v>
      </c>
      <c r="D357" s="75">
        <v>150000010101</v>
      </c>
      <c r="E357" s="56">
        <v>3101</v>
      </c>
      <c r="F357" s="54">
        <v>10720700</v>
      </c>
      <c r="G357" s="57" t="s">
        <v>1078</v>
      </c>
      <c r="H357" s="58">
        <v>1500000</v>
      </c>
      <c r="I357" s="221"/>
      <c r="J357" s="87"/>
      <c r="K357" s="81">
        <f t="shared" si="11"/>
        <v>1500000</v>
      </c>
      <c r="L357" s="204" t="s">
        <v>2889</v>
      </c>
    </row>
    <row r="358" spans="1:12" ht="76.5" hidden="1" x14ac:dyDescent="0.35">
      <c r="A358" s="54">
        <v>23020114</v>
      </c>
      <c r="B358" s="435" t="s">
        <v>2891</v>
      </c>
      <c r="C358" s="54">
        <v>70451</v>
      </c>
      <c r="D358" s="75">
        <v>90000010103</v>
      </c>
      <c r="E358" s="56">
        <v>3101</v>
      </c>
      <c r="F358" s="54">
        <v>10720700</v>
      </c>
      <c r="G358" s="57" t="s">
        <v>1079</v>
      </c>
      <c r="H358" s="58">
        <v>431012</v>
      </c>
      <c r="I358" s="221"/>
      <c r="J358" s="87"/>
      <c r="K358" s="81">
        <f t="shared" si="11"/>
        <v>431012</v>
      </c>
      <c r="L358" s="204" t="s">
        <v>2889</v>
      </c>
    </row>
    <row r="359" spans="1:12" ht="51" hidden="1" x14ac:dyDescent="0.35">
      <c r="A359" s="54">
        <v>23020114</v>
      </c>
      <c r="B359" s="435" t="s">
        <v>2891</v>
      </c>
      <c r="C359" s="54">
        <v>70451</v>
      </c>
      <c r="D359" s="75">
        <v>90000010103</v>
      </c>
      <c r="E359" s="56">
        <v>3101</v>
      </c>
      <c r="F359" s="54">
        <v>10730300</v>
      </c>
      <c r="G359" s="86" t="s">
        <v>1994</v>
      </c>
      <c r="H359" s="58">
        <v>1311568</v>
      </c>
      <c r="I359" s="221"/>
      <c r="J359" s="87"/>
      <c r="K359" s="81">
        <f t="shared" si="11"/>
        <v>1311568</v>
      </c>
      <c r="L359" s="204" t="s">
        <v>2889</v>
      </c>
    </row>
    <row r="360" spans="1:12" ht="76.5" hidden="1" x14ac:dyDescent="0.35">
      <c r="A360" s="54">
        <v>23020114</v>
      </c>
      <c r="B360" s="435" t="s">
        <v>2891</v>
      </c>
      <c r="C360" s="54">
        <v>70451</v>
      </c>
      <c r="D360" s="75">
        <v>150000010101</v>
      </c>
      <c r="E360" s="56">
        <v>3101</v>
      </c>
      <c r="F360" s="54">
        <v>10730100</v>
      </c>
      <c r="G360" s="57" t="s">
        <v>1080</v>
      </c>
      <c r="H360" s="58">
        <v>5000000</v>
      </c>
      <c r="I360" s="221"/>
      <c r="J360" s="87"/>
      <c r="K360" s="81">
        <f t="shared" si="11"/>
        <v>5000000</v>
      </c>
      <c r="L360" s="204" t="s">
        <v>2889</v>
      </c>
    </row>
    <row r="361" spans="1:12" ht="51" hidden="1" x14ac:dyDescent="0.35">
      <c r="A361" s="54">
        <v>23020114</v>
      </c>
      <c r="B361" s="435" t="s">
        <v>2891</v>
      </c>
      <c r="C361" s="54">
        <v>70451</v>
      </c>
      <c r="D361" s="75">
        <v>150000010101</v>
      </c>
      <c r="E361" s="56">
        <v>3101</v>
      </c>
      <c r="F361" s="54">
        <v>10731600</v>
      </c>
      <c r="G361" s="76" t="s">
        <v>1081</v>
      </c>
      <c r="H361" s="77">
        <v>2500000</v>
      </c>
      <c r="I361" s="230"/>
      <c r="J361" s="134"/>
      <c r="K361" s="81">
        <f t="shared" si="11"/>
        <v>2500000</v>
      </c>
      <c r="L361" s="204" t="s">
        <v>2889</v>
      </c>
    </row>
    <row r="362" spans="1:12" ht="76.5" hidden="1" x14ac:dyDescent="0.35">
      <c r="A362" s="78">
        <v>23020114</v>
      </c>
      <c r="B362" s="435" t="s">
        <v>2891</v>
      </c>
      <c r="C362" s="78">
        <v>70451</v>
      </c>
      <c r="D362" s="79">
        <v>150000010101</v>
      </c>
      <c r="E362" s="80">
        <v>3101</v>
      </c>
      <c r="F362" s="78">
        <v>10712300</v>
      </c>
      <c r="G362" s="129" t="s">
        <v>1082</v>
      </c>
      <c r="H362" s="81">
        <v>4999898</v>
      </c>
      <c r="I362" s="228"/>
      <c r="J362" s="81"/>
      <c r="K362" s="81">
        <f t="shared" si="11"/>
        <v>4999898</v>
      </c>
      <c r="L362" s="210" t="s">
        <v>2889</v>
      </c>
    </row>
    <row r="363" spans="1:12" ht="76.5" hidden="1" x14ac:dyDescent="0.35">
      <c r="A363" s="54">
        <v>23020114</v>
      </c>
      <c r="B363" s="435" t="s">
        <v>2891</v>
      </c>
      <c r="C363" s="54">
        <v>70451</v>
      </c>
      <c r="D363" s="75">
        <v>150000010101</v>
      </c>
      <c r="E363" s="56">
        <v>3101</v>
      </c>
      <c r="F363" s="54">
        <v>10731900</v>
      </c>
      <c r="G363" s="57" t="s">
        <v>1083</v>
      </c>
      <c r="H363" s="58">
        <v>2500000</v>
      </c>
      <c r="I363" s="221"/>
      <c r="J363" s="87"/>
      <c r="K363" s="81">
        <f t="shared" si="11"/>
        <v>2500000</v>
      </c>
      <c r="L363" s="204" t="s">
        <v>2889</v>
      </c>
    </row>
    <row r="364" spans="1:12" ht="51" hidden="1" x14ac:dyDescent="0.35">
      <c r="A364" s="54">
        <v>23020114</v>
      </c>
      <c r="B364" s="435" t="s">
        <v>2891</v>
      </c>
      <c r="C364" s="54">
        <v>70451</v>
      </c>
      <c r="D364" s="75">
        <v>150000010101</v>
      </c>
      <c r="E364" s="56">
        <v>3101</v>
      </c>
      <c r="F364" s="54">
        <v>10720600</v>
      </c>
      <c r="G364" s="57" t="s">
        <v>1084</v>
      </c>
      <c r="H364" s="58">
        <v>5000000</v>
      </c>
      <c r="I364" s="221"/>
      <c r="J364" s="87"/>
      <c r="K364" s="81">
        <f t="shared" si="11"/>
        <v>5000000</v>
      </c>
      <c r="L364" s="204" t="s">
        <v>2889</v>
      </c>
    </row>
    <row r="365" spans="1:12" ht="51" hidden="1" x14ac:dyDescent="0.35">
      <c r="A365" s="54">
        <v>23020114</v>
      </c>
      <c r="B365" s="435" t="s">
        <v>2891</v>
      </c>
      <c r="C365" s="54">
        <v>70451</v>
      </c>
      <c r="D365" s="75">
        <v>90000010103</v>
      </c>
      <c r="E365" s="56">
        <v>3101</v>
      </c>
      <c r="F365" s="54">
        <v>10721300</v>
      </c>
      <c r="G365" s="57" t="s">
        <v>1085</v>
      </c>
      <c r="H365" s="58">
        <v>2872000</v>
      </c>
      <c r="I365" s="221"/>
      <c r="J365" s="87"/>
      <c r="K365" s="81">
        <f t="shared" si="11"/>
        <v>2872000</v>
      </c>
      <c r="L365" s="204" t="s">
        <v>2889</v>
      </c>
    </row>
    <row r="366" spans="1:12" ht="76.5" hidden="1" x14ac:dyDescent="0.35">
      <c r="A366" s="54">
        <v>23020114</v>
      </c>
      <c r="B366" s="435" t="s">
        <v>2891</v>
      </c>
      <c r="C366" s="54">
        <v>70451</v>
      </c>
      <c r="D366" s="75">
        <v>150000010101</v>
      </c>
      <c r="E366" s="56">
        <v>3101</v>
      </c>
      <c r="F366" s="54">
        <v>10711100</v>
      </c>
      <c r="G366" s="86" t="s">
        <v>1995</v>
      </c>
      <c r="H366" s="58">
        <v>10000000</v>
      </c>
      <c r="I366" s="221"/>
      <c r="J366" s="87">
        <v>-5000000</v>
      </c>
      <c r="K366" s="81">
        <f t="shared" si="11"/>
        <v>5000000</v>
      </c>
      <c r="L366" s="204" t="s">
        <v>2889</v>
      </c>
    </row>
    <row r="367" spans="1:12" ht="51" hidden="1" x14ac:dyDescent="0.35">
      <c r="A367" s="54">
        <v>23020114</v>
      </c>
      <c r="B367" s="435" t="s">
        <v>2891</v>
      </c>
      <c r="C367" s="54">
        <v>70451</v>
      </c>
      <c r="D367" s="75">
        <v>150000010101</v>
      </c>
      <c r="E367" s="56">
        <v>3101</v>
      </c>
      <c r="F367" s="54">
        <v>10711200</v>
      </c>
      <c r="G367" s="86" t="s">
        <v>1996</v>
      </c>
      <c r="H367" s="58">
        <v>3590000</v>
      </c>
      <c r="I367" s="221"/>
      <c r="J367" s="87"/>
      <c r="K367" s="81">
        <f t="shared" si="11"/>
        <v>3590000</v>
      </c>
      <c r="L367" s="204" t="s">
        <v>2889</v>
      </c>
    </row>
    <row r="368" spans="1:12" ht="76.5" hidden="1" x14ac:dyDescent="0.35">
      <c r="A368" s="54">
        <v>23020114</v>
      </c>
      <c r="B368" s="435" t="s">
        <v>2891</v>
      </c>
      <c r="C368" s="54">
        <v>70451</v>
      </c>
      <c r="D368" s="75">
        <v>150000010101</v>
      </c>
      <c r="E368" s="56">
        <v>3101</v>
      </c>
      <c r="F368" s="54">
        <v>10711200</v>
      </c>
      <c r="G368" s="57" t="s">
        <v>1086</v>
      </c>
      <c r="H368" s="58">
        <v>3500000</v>
      </c>
      <c r="I368" s="221"/>
      <c r="J368" s="87"/>
      <c r="K368" s="81">
        <f t="shared" si="11"/>
        <v>3500000</v>
      </c>
      <c r="L368" s="204" t="s">
        <v>2889</v>
      </c>
    </row>
    <row r="369" spans="1:12" ht="51" hidden="1" x14ac:dyDescent="0.35">
      <c r="A369" s="54">
        <v>23020114</v>
      </c>
      <c r="B369" s="435" t="s">
        <v>2891</v>
      </c>
      <c r="C369" s="54">
        <v>70451</v>
      </c>
      <c r="D369" s="75">
        <v>90000010103</v>
      </c>
      <c r="E369" s="56">
        <v>3101</v>
      </c>
      <c r="F369" s="54">
        <v>10712200</v>
      </c>
      <c r="G369" s="57" t="s">
        <v>1087</v>
      </c>
      <c r="H369" s="58">
        <v>2313798</v>
      </c>
      <c r="I369" s="221"/>
      <c r="J369" s="87"/>
      <c r="K369" s="81">
        <f t="shared" si="11"/>
        <v>2313798</v>
      </c>
      <c r="L369" s="204" t="s">
        <v>2889</v>
      </c>
    </row>
    <row r="370" spans="1:12" ht="51" hidden="1" x14ac:dyDescent="0.35">
      <c r="A370" s="54">
        <v>23020114</v>
      </c>
      <c r="B370" s="435" t="s">
        <v>2891</v>
      </c>
      <c r="C370" s="54">
        <v>70451</v>
      </c>
      <c r="D370" s="75">
        <v>150000010101</v>
      </c>
      <c r="E370" s="56">
        <v>3101</v>
      </c>
      <c r="F370" s="54">
        <v>10712200</v>
      </c>
      <c r="G370" s="57" t="s">
        <v>1088</v>
      </c>
      <c r="H370" s="58">
        <v>1873668</v>
      </c>
      <c r="I370" s="221"/>
      <c r="J370" s="87"/>
      <c r="K370" s="81">
        <f t="shared" si="11"/>
        <v>1873668</v>
      </c>
      <c r="L370" s="204" t="s">
        <v>2889</v>
      </c>
    </row>
    <row r="371" spans="1:12" ht="76.5" hidden="1" x14ac:dyDescent="0.35">
      <c r="A371" s="54">
        <v>23020114</v>
      </c>
      <c r="B371" s="435" t="s">
        <v>2891</v>
      </c>
      <c r="C371" s="54">
        <v>70451</v>
      </c>
      <c r="D371" s="75">
        <v>150000010101</v>
      </c>
      <c r="E371" s="56">
        <v>3101</v>
      </c>
      <c r="F371" s="54">
        <v>10712300</v>
      </c>
      <c r="G371" s="86" t="s">
        <v>1997</v>
      </c>
      <c r="H371" s="58">
        <v>1795000</v>
      </c>
      <c r="I371" s="221"/>
      <c r="J371" s="87"/>
      <c r="K371" s="81">
        <f t="shared" si="11"/>
        <v>1795000</v>
      </c>
      <c r="L371" s="204" t="s">
        <v>2889</v>
      </c>
    </row>
    <row r="372" spans="1:12" ht="76.5" hidden="1" x14ac:dyDescent="0.35">
      <c r="A372" s="54">
        <v>23020114</v>
      </c>
      <c r="B372" s="435" t="s">
        <v>2891</v>
      </c>
      <c r="C372" s="54">
        <v>70451</v>
      </c>
      <c r="D372" s="75">
        <v>150000010101</v>
      </c>
      <c r="E372" s="56">
        <v>3101</v>
      </c>
      <c r="F372" s="54">
        <v>10712300</v>
      </c>
      <c r="G372" s="57" t="s">
        <v>1089</v>
      </c>
      <c r="H372" s="58">
        <v>2500000</v>
      </c>
      <c r="I372" s="221"/>
      <c r="J372" s="58"/>
      <c r="K372" s="81">
        <f t="shared" si="11"/>
        <v>2500000</v>
      </c>
      <c r="L372" s="204" t="s">
        <v>2889</v>
      </c>
    </row>
    <row r="373" spans="1:12" ht="51" hidden="1" x14ac:dyDescent="0.35">
      <c r="A373" s="54">
        <v>23020114</v>
      </c>
      <c r="B373" s="435" t="s">
        <v>2891</v>
      </c>
      <c r="C373" s="54">
        <v>70451</v>
      </c>
      <c r="D373" s="75">
        <v>90000010103</v>
      </c>
      <c r="E373" s="56">
        <v>3101</v>
      </c>
      <c r="F373" s="54">
        <v>10712300</v>
      </c>
      <c r="G373" s="57" t="s">
        <v>1090</v>
      </c>
      <c r="H373" s="58">
        <v>1661307</v>
      </c>
      <c r="I373" s="221"/>
      <c r="J373" s="87"/>
      <c r="K373" s="81">
        <f t="shared" si="11"/>
        <v>1661307</v>
      </c>
      <c r="L373" s="204" t="s">
        <v>2889</v>
      </c>
    </row>
    <row r="374" spans="1:12" ht="51" hidden="1" x14ac:dyDescent="0.35">
      <c r="A374" s="54">
        <v>23020114</v>
      </c>
      <c r="B374" s="435" t="s">
        <v>2891</v>
      </c>
      <c r="C374" s="54">
        <v>70451</v>
      </c>
      <c r="D374" s="75">
        <v>90000010103</v>
      </c>
      <c r="E374" s="56">
        <v>3101</v>
      </c>
      <c r="F374" s="54">
        <v>10712300</v>
      </c>
      <c r="G374" s="57" t="s">
        <v>1091</v>
      </c>
      <c r="H374" s="58">
        <v>1804819</v>
      </c>
      <c r="I374" s="221"/>
      <c r="J374" s="87"/>
      <c r="K374" s="81">
        <f t="shared" si="11"/>
        <v>1804819</v>
      </c>
      <c r="L374" s="204" t="s">
        <v>2889</v>
      </c>
    </row>
    <row r="375" spans="1:12" ht="76.5" hidden="1" x14ac:dyDescent="0.35">
      <c r="A375" s="123">
        <v>23020114</v>
      </c>
      <c r="B375" s="435" t="s">
        <v>2891</v>
      </c>
      <c r="C375" s="123">
        <v>70451</v>
      </c>
      <c r="D375" s="124">
        <v>150000010101</v>
      </c>
      <c r="E375" s="125">
        <v>3101</v>
      </c>
      <c r="F375" s="123">
        <v>10720600</v>
      </c>
      <c r="G375" s="76" t="s">
        <v>1092</v>
      </c>
      <c r="H375" s="77">
        <v>5000000</v>
      </c>
      <c r="I375" s="230"/>
      <c r="J375" s="134"/>
      <c r="K375" s="546">
        <f t="shared" si="11"/>
        <v>5000000</v>
      </c>
      <c r="L375" s="208" t="s">
        <v>2889</v>
      </c>
    </row>
    <row r="376" spans="1:12" ht="51" hidden="1" x14ac:dyDescent="0.35">
      <c r="A376" s="168">
        <v>23020114</v>
      </c>
      <c r="B376" s="435" t="s">
        <v>2891</v>
      </c>
      <c r="C376" s="168">
        <v>70451</v>
      </c>
      <c r="D376" s="169">
        <v>150000010101</v>
      </c>
      <c r="E376" s="170">
        <v>3101</v>
      </c>
      <c r="F376" s="168">
        <v>10711100</v>
      </c>
      <c r="G376" s="466" t="s">
        <v>1093</v>
      </c>
      <c r="H376" s="475">
        <v>3590000</v>
      </c>
      <c r="I376" s="497"/>
      <c r="J376" s="518"/>
      <c r="K376" s="546">
        <f t="shared" si="11"/>
        <v>3590000</v>
      </c>
      <c r="L376" s="204" t="s">
        <v>2889</v>
      </c>
    </row>
    <row r="377" spans="1:12" ht="51" hidden="1" x14ac:dyDescent="0.35">
      <c r="A377" s="78">
        <v>23020114</v>
      </c>
      <c r="B377" s="435" t="s">
        <v>2891</v>
      </c>
      <c r="C377" s="78">
        <v>70451</v>
      </c>
      <c r="D377" s="79">
        <v>150000010101</v>
      </c>
      <c r="E377" s="80">
        <v>3101</v>
      </c>
      <c r="F377" s="78">
        <v>10730100</v>
      </c>
      <c r="G377" s="129" t="s">
        <v>1094</v>
      </c>
      <c r="H377" s="81">
        <v>3590000</v>
      </c>
      <c r="I377" s="228"/>
      <c r="J377" s="133"/>
      <c r="K377" s="81">
        <f t="shared" si="11"/>
        <v>3590000</v>
      </c>
      <c r="L377" s="210" t="s">
        <v>2889</v>
      </c>
    </row>
    <row r="378" spans="1:12" ht="51" hidden="1" x14ac:dyDescent="0.35">
      <c r="A378" s="54">
        <v>23020114</v>
      </c>
      <c r="B378" s="435" t="s">
        <v>2891</v>
      </c>
      <c r="C378" s="54">
        <v>70451</v>
      </c>
      <c r="D378" s="75">
        <v>150000010101</v>
      </c>
      <c r="E378" s="56">
        <v>3101</v>
      </c>
      <c r="F378" s="54">
        <v>10731500</v>
      </c>
      <c r="G378" s="57" t="s">
        <v>1095</v>
      </c>
      <c r="H378" s="58">
        <v>3590000</v>
      </c>
      <c r="I378" s="221"/>
      <c r="J378" s="87"/>
      <c r="K378" s="81">
        <f t="shared" si="11"/>
        <v>3590000</v>
      </c>
      <c r="L378" s="204" t="s">
        <v>2889</v>
      </c>
    </row>
    <row r="379" spans="1:12" ht="51" hidden="1" x14ac:dyDescent="0.35">
      <c r="A379" s="54">
        <v>23020114</v>
      </c>
      <c r="B379" s="435" t="s">
        <v>2891</v>
      </c>
      <c r="C379" s="54">
        <v>70451</v>
      </c>
      <c r="D379" s="75">
        <v>150000010101</v>
      </c>
      <c r="E379" s="56">
        <v>3101</v>
      </c>
      <c r="F379" s="54">
        <v>10731500</v>
      </c>
      <c r="G379" s="76" t="s">
        <v>1096</v>
      </c>
      <c r="H379" s="77">
        <v>3590000</v>
      </c>
      <c r="I379" s="230"/>
      <c r="J379" s="134"/>
      <c r="K379" s="77">
        <f t="shared" si="11"/>
        <v>3590000</v>
      </c>
      <c r="L379" s="204" t="s">
        <v>2889</v>
      </c>
    </row>
    <row r="380" spans="1:12" ht="51" hidden="1" x14ac:dyDescent="0.35">
      <c r="A380" s="78">
        <v>23020114</v>
      </c>
      <c r="B380" s="435" t="s">
        <v>2891</v>
      </c>
      <c r="C380" s="78">
        <v>70451</v>
      </c>
      <c r="D380" s="79">
        <v>150000010101</v>
      </c>
      <c r="E380" s="80">
        <v>3101</v>
      </c>
      <c r="F380" s="78">
        <v>10731500</v>
      </c>
      <c r="G380" s="129" t="s">
        <v>1097</v>
      </c>
      <c r="H380" s="81">
        <v>3590000</v>
      </c>
      <c r="I380" s="228"/>
      <c r="J380" s="133"/>
      <c r="K380" s="81">
        <f t="shared" si="11"/>
        <v>3590000</v>
      </c>
      <c r="L380" s="210" t="s">
        <v>2889</v>
      </c>
    </row>
    <row r="381" spans="1:12" ht="51" hidden="1" x14ac:dyDescent="0.35">
      <c r="A381" s="54">
        <v>23020114</v>
      </c>
      <c r="B381" s="435" t="s">
        <v>2891</v>
      </c>
      <c r="C381" s="54">
        <v>70451</v>
      </c>
      <c r="D381" s="75">
        <v>150000010101</v>
      </c>
      <c r="E381" s="56">
        <v>3101</v>
      </c>
      <c r="F381" s="54">
        <v>10712100</v>
      </c>
      <c r="G381" s="86" t="s">
        <v>1998</v>
      </c>
      <c r="H381" s="58">
        <v>3590000</v>
      </c>
      <c r="I381" s="221"/>
      <c r="J381" s="87"/>
      <c r="K381" s="58">
        <f t="shared" si="11"/>
        <v>3590000</v>
      </c>
      <c r="L381" s="204" t="s">
        <v>2889</v>
      </c>
    </row>
    <row r="382" spans="1:12" ht="51" hidden="1" x14ac:dyDescent="0.35">
      <c r="A382" s="54">
        <v>23020114</v>
      </c>
      <c r="B382" s="435" t="s">
        <v>2891</v>
      </c>
      <c r="C382" s="54">
        <v>70451</v>
      </c>
      <c r="D382" s="75">
        <v>150000010101</v>
      </c>
      <c r="E382" s="56">
        <v>3101</v>
      </c>
      <c r="F382" s="54">
        <v>10711200</v>
      </c>
      <c r="G382" s="57" t="s">
        <v>1098</v>
      </c>
      <c r="H382" s="58">
        <v>3590000</v>
      </c>
      <c r="I382" s="221"/>
      <c r="J382" s="87"/>
      <c r="K382" s="58">
        <f t="shared" si="11"/>
        <v>3590000</v>
      </c>
      <c r="L382" s="204" t="s">
        <v>2889</v>
      </c>
    </row>
    <row r="383" spans="1:12" ht="51" hidden="1" x14ac:dyDescent="0.35">
      <c r="A383" s="54">
        <v>23020114</v>
      </c>
      <c r="B383" s="435" t="s">
        <v>2891</v>
      </c>
      <c r="C383" s="54">
        <v>70451</v>
      </c>
      <c r="D383" s="75">
        <v>150000010101</v>
      </c>
      <c r="E383" s="56">
        <v>3101</v>
      </c>
      <c r="F383" s="54">
        <v>10711200</v>
      </c>
      <c r="G383" s="57" t="s">
        <v>1099</v>
      </c>
      <c r="H383" s="58">
        <v>3590000</v>
      </c>
      <c r="I383" s="221"/>
      <c r="J383" s="87"/>
      <c r="K383" s="58">
        <f t="shared" si="11"/>
        <v>3590000</v>
      </c>
      <c r="L383" s="204" t="s">
        <v>2889</v>
      </c>
    </row>
    <row r="384" spans="1:12" ht="51" hidden="1" x14ac:dyDescent="0.35">
      <c r="A384" s="54">
        <v>23020114</v>
      </c>
      <c r="B384" s="435" t="s">
        <v>2891</v>
      </c>
      <c r="C384" s="54">
        <v>70451</v>
      </c>
      <c r="D384" s="75">
        <v>150000010101</v>
      </c>
      <c r="E384" s="56">
        <v>3101</v>
      </c>
      <c r="F384" s="54">
        <v>10720600</v>
      </c>
      <c r="G384" s="57" t="s">
        <v>1100</v>
      </c>
      <c r="H384" s="58">
        <v>3590000</v>
      </c>
      <c r="I384" s="221"/>
      <c r="J384" s="87"/>
      <c r="K384" s="58">
        <f t="shared" si="11"/>
        <v>3590000</v>
      </c>
      <c r="L384" s="204" t="s">
        <v>2889</v>
      </c>
    </row>
    <row r="385" spans="1:23" ht="51" hidden="1" x14ac:dyDescent="0.35">
      <c r="A385" s="54">
        <v>23020114</v>
      </c>
      <c r="B385" s="435" t="s">
        <v>2891</v>
      </c>
      <c r="C385" s="54">
        <v>70451</v>
      </c>
      <c r="D385" s="75">
        <v>150000010101</v>
      </c>
      <c r="E385" s="56">
        <v>3101</v>
      </c>
      <c r="F385" s="54">
        <v>10711100</v>
      </c>
      <c r="G385" s="57" t="s">
        <v>1101</v>
      </c>
      <c r="H385" s="58">
        <v>3590000</v>
      </c>
      <c r="I385" s="221"/>
      <c r="J385" s="87"/>
      <c r="K385" s="58">
        <f t="shared" si="11"/>
        <v>3590000</v>
      </c>
      <c r="L385" s="204" t="s">
        <v>2889</v>
      </c>
    </row>
    <row r="386" spans="1:23" ht="51" hidden="1" x14ac:dyDescent="0.35">
      <c r="A386" s="54">
        <v>23020114</v>
      </c>
      <c r="B386" s="435" t="s">
        <v>2891</v>
      </c>
      <c r="C386" s="54">
        <v>70451</v>
      </c>
      <c r="D386" s="75">
        <v>150000010102</v>
      </c>
      <c r="E386" s="56">
        <v>3101</v>
      </c>
      <c r="F386" s="54">
        <v>10721300</v>
      </c>
      <c r="G386" s="57" t="s">
        <v>1102</v>
      </c>
      <c r="H386" s="58">
        <v>3590000</v>
      </c>
      <c r="I386" s="221"/>
      <c r="J386" s="87"/>
      <c r="K386" s="58">
        <f t="shared" si="11"/>
        <v>3590000</v>
      </c>
      <c r="L386" s="204" t="s">
        <v>2889</v>
      </c>
    </row>
    <row r="387" spans="1:23" ht="76.5" hidden="1" x14ac:dyDescent="0.35">
      <c r="A387" s="54">
        <v>23020114</v>
      </c>
      <c r="B387" s="435" t="s">
        <v>2891</v>
      </c>
      <c r="C387" s="54">
        <v>70451</v>
      </c>
      <c r="D387" s="75">
        <v>150000010101</v>
      </c>
      <c r="E387" s="56">
        <v>3101</v>
      </c>
      <c r="F387" s="54">
        <v>10720500</v>
      </c>
      <c r="G387" s="57" t="s">
        <v>1103</v>
      </c>
      <c r="H387" s="58">
        <v>16500000</v>
      </c>
      <c r="I387" s="221"/>
      <c r="J387" s="58">
        <v>-10000000</v>
      </c>
      <c r="K387" s="58">
        <f t="shared" si="11"/>
        <v>6500000</v>
      </c>
      <c r="L387" s="204" t="s">
        <v>2889</v>
      </c>
    </row>
    <row r="388" spans="1:23" ht="51" hidden="1" x14ac:dyDescent="0.35">
      <c r="A388" s="54">
        <v>23020114</v>
      </c>
      <c r="B388" s="435" t="s">
        <v>2891</v>
      </c>
      <c r="C388" s="54">
        <v>70451</v>
      </c>
      <c r="D388" s="75">
        <v>90000010103</v>
      </c>
      <c r="E388" s="56">
        <v>3101</v>
      </c>
      <c r="F388" s="54">
        <v>10720700</v>
      </c>
      <c r="G388" s="57" t="s">
        <v>1104</v>
      </c>
      <c r="H388" s="58">
        <v>2461376</v>
      </c>
      <c r="I388" s="221"/>
      <c r="J388" s="87"/>
      <c r="K388" s="58">
        <f t="shared" si="11"/>
        <v>2461376</v>
      </c>
      <c r="L388" s="204" t="s">
        <v>2889</v>
      </c>
    </row>
    <row r="389" spans="1:23" ht="51" hidden="1" x14ac:dyDescent="0.35">
      <c r="A389" s="54">
        <v>23020114</v>
      </c>
      <c r="B389" s="435" t="s">
        <v>2891</v>
      </c>
      <c r="C389" s="54">
        <v>70451</v>
      </c>
      <c r="D389" s="75">
        <v>90000010103</v>
      </c>
      <c r="E389" s="56">
        <v>3101</v>
      </c>
      <c r="F389" s="54">
        <v>10721300</v>
      </c>
      <c r="G389" s="57" t="s">
        <v>1105</v>
      </c>
      <c r="H389" s="58">
        <v>1680120</v>
      </c>
      <c r="I389" s="221"/>
      <c r="J389" s="87"/>
      <c r="K389" s="58">
        <f t="shared" si="11"/>
        <v>1680120</v>
      </c>
      <c r="L389" s="204" t="s">
        <v>2889</v>
      </c>
    </row>
    <row r="390" spans="1:23" ht="51" hidden="1" x14ac:dyDescent="0.35">
      <c r="A390" s="54">
        <v>23020114</v>
      </c>
      <c r="B390" s="435" t="s">
        <v>2891</v>
      </c>
      <c r="C390" s="54">
        <v>70451</v>
      </c>
      <c r="D390" s="75">
        <v>90000010103</v>
      </c>
      <c r="E390" s="56">
        <v>3101</v>
      </c>
      <c r="F390" s="54">
        <v>10730100</v>
      </c>
      <c r="G390" s="57" t="s">
        <v>1106</v>
      </c>
      <c r="H390" s="58">
        <v>1345293.2</v>
      </c>
      <c r="I390" s="221"/>
      <c r="J390" s="87"/>
      <c r="K390" s="58">
        <f t="shared" si="11"/>
        <v>1345293.2</v>
      </c>
      <c r="L390" s="204" t="s">
        <v>2889</v>
      </c>
    </row>
    <row r="391" spans="1:23" ht="76.5" hidden="1" x14ac:dyDescent="0.35">
      <c r="A391" s="54">
        <v>23020114</v>
      </c>
      <c r="B391" s="435" t="s">
        <v>2891</v>
      </c>
      <c r="C391" s="54">
        <v>70451</v>
      </c>
      <c r="D391" s="75">
        <v>150000010101</v>
      </c>
      <c r="E391" s="56">
        <v>3101</v>
      </c>
      <c r="F391" s="54">
        <v>10730300</v>
      </c>
      <c r="G391" s="57" t="s">
        <v>1107</v>
      </c>
      <c r="H391" s="58">
        <v>1795000</v>
      </c>
      <c r="I391" s="221"/>
      <c r="J391" s="87"/>
      <c r="K391" s="58">
        <f t="shared" si="11"/>
        <v>1795000</v>
      </c>
      <c r="L391" s="204" t="s">
        <v>2889</v>
      </c>
    </row>
    <row r="392" spans="1:23" ht="51" hidden="1" x14ac:dyDescent="0.35">
      <c r="A392" s="54">
        <v>23020114</v>
      </c>
      <c r="B392" s="435" t="s">
        <v>2891</v>
      </c>
      <c r="C392" s="54">
        <v>70451</v>
      </c>
      <c r="D392" s="75">
        <v>150000010101</v>
      </c>
      <c r="E392" s="56">
        <v>3101</v>
      </c>
      <c r="F392" s="54">
        <v>10720400</v>
      </c>
      <c r="G392" s="57" t="s">
        <v>1108</v>
      </c>
      <c r="H392" s="58">
        <v>3590000</v>
      </c>
      <c r="I392" s="221"/>
      <c r="J392" s="87"/>
      <c r="K392" s="58">
        <f t="shared" si="11"/>
        <v>3590000</v>
      </c>
      <c r="L392" s="204" t="s">
        <v>2889</v>
      </c>
    </row>
    <row r="393" spans="1:23" ht="76.5" hidden="1" x14ac:dyDescent="0.35">
      <c r="A393" s="54">
        <v>23020114</v>
      </c>
      <c r="B393" s="435" t="s">
        <v>2891</v>
      </c>
      <c r="C393" s="54">
        <v>70451</v>
      </c>
      <c r="D393" s="75">
        <v>150000010101</v>
      </c>
      <c r="E393" s="56">
        <v>3101</v>
      </c>
      <c r="F393" s="54">
        <v>10731700</v>
      </c>
      <c r="G393" s="57" t="s">
        <v>1109</v>
      </c>
      <c r="H393" s="58">
        <v>1795000</v>
      </c>
      <c r="I393" s="221"/>
      <c r="J393" s="87"/>
      <c r="K393" s="58">
        <f t="shared" si="11"/>
        <v>1795000</v>
      </c>
      <c r="L393" s="204" t="s">
        <v>2889</v>
      </c>
    </row>
    <row r="394" spans="1:23" ht="51" hidden="1" x14ac:dyDescent="0.35">
      <c r="A394" s="54">
        <v>23020114</v>
      </c>
      <c r="B394" s="435" t="s">
        <v>2891</v>
      </c>
      <c r="C394" s="54">
        <v>70451</v>
      </c>
      <c r="D394" s="75">
        <v>90000010103</v>
      </c>
      <c r="E394" s="56">
        <v>3101</v>
      </c>
      <c r="F394" s="54">
        <v>10731400</v>
      </c>
      <c r="G394" s="57" t="s">
        <v>1110</v>
      </c>
      <c r="H394" s="58">
        <v>1661307</v>
      </c>
      <c r="I394" s="221"/>
      <c r="J394" s="87"/>
      <c r="K394" s="58">
        <f t="shared" si="11"/>
        <v>1661307</v>
      </c>
      <c r="L394" s="204" t="s">
        <v>2889</v>
      </c>
    </row>
    <row r="395" spans="1:23" ht="76.5" hidden="1" x14ac:dyDescent="0.35">
      <c r="A395" s="54">
        <v>23020114</v>
      </c>
      <c r="B395" s="435" t="s">
        <v>2891</v>
      </c>
      <c r="C395" s="54">
        <v>70451</v>
      </c>
      <c r="D395" s="75">
        <v>150000010101</v>
      </c>
      <c r="E395" s="56">
        <v>3101</v>
      </c>
      <c r="F395" s="54">
        <v>10720600</v>
      </c>
      <c r="G395" s="57" t="s">
        <v>1111</v>
      </c>
      <c r="H395" s="58">
        <v>2500000</v>
      </c>
      <c r="I395" s="221"/>
      <c r="J395" s="58"/>
      <c r="K395" s="58">
        <f t="shared" si="11"/>
        <v>2500000</v>
      </c>
      <c r="L395" s="204" t="s">
        <v>2889</v>
      </c>
    </row>
    <row r="396" spans="1:23" ht="51" hidden="1" x14ac:dyDescent="0.35">
      <c r="A396" s="314">
        <v>23020114</v>
      </c>
      <c r="B396" s="435" t="s">
        <v>2891</v>
      </c>
      <c r="C396" s="314">
        <v>70451</v>
      </c>
      <c r="D396" s="315">
        <v>150000010101</v>
      </c>
      <c r="E396" s="316">
        <v>3101</v>
      </c>
      <c r="F396" s="314">
        <v>10712300</v>
      </c>
      <c r="G396" s="461" t="s">
        <v>1112</v>
      </c>
      <c r="H396" s="477">
        <v>60000000</v>
      </c>
      <c r="I396" s="499"/>
      <c r="J396" s="519">
        <v>-50000000</v>
      </c>
      <c r="K396" s="477">
        <f t="shared" si="11"/>
        <v>10000000</v>
      </c>
      <c r="L396" s="557" t="s">
        <v>2889</v>
      </c>
      <c r="M396" s="323"/>
      <c r="N396" s="323"/>
      <c r="O396" s="323"/>
      <c r="P396" s="323"/>
      <c r="Q396" s="323"/>
      <c r="R396" s="323"/>
      <c r="S396" s="323"/>
      <c r="T396" s="323"/>
      <c r="U396" s="323"/>
      <c r="V396" s="323"/>
      <c r="W396" s="323"/>
    </row>
    <row r="397" spans="1:23" ht="51" hidden="1" x14ac:dyDescent="0.35">
      <c r="A397" s="78">
        <v>23020114</v>
      </c>
      <c r="B397" s="435" t="s">
        <v>2891</v>
      </c>
      <c r="C397" s="78">
        <v>70451</v>
      </c>
      <c r="D397" s="79">
        <v>150000010101</v>
      </c>
      <c r="E397" s="80">
        <v>3101</v>
      </c>
      <c r="F397" s="78">
        <v>10712300</v>
      </c>
      <c r="G397" s="129" t="s">
        <v>1113</v>
      </c>
      <c r="H397" s="81">
        <v>2716286.28</v>
      </c>
      <c r="I397" s="228"/>
      <c r="J397" s="81"/>
      <c r="K397" s="81">
        <f t="shared" si="11"/>
        <v>2716286.28</v>
      </c>
      <c r="L397" s="210" t="s">
        <v>2889</v>
      </c>
    </row>
    <row r="398" spans="1:23" ht="76.5" hidden="1" x14ac:dyDescent="0.35">
      <c r="A398" s="54">
        <v>23020114</v>
      </c>
      <c r="B398" s="435" t="s">
        <v>2891</v>
      </c>
      <c r="C398" s="54">
        <v>70451</v>
      </c>
      <c r="D398" s="75">
        <v>150000010101</v>
      </c>
      <c r="E398" s="56">
        <v>3101</v>
      </c>
      <c r="F398" s="54">
        <v>10711200</v>
      </c>
      <c r="G398" s="57" t="s">
        <v>1114</v>
      </c>
      <c r="H398" s="58">
        <v>1000000</v>
      </c>
      <c r="I398" s="221"/>
      <c r="J398" s="87"/>
      <c r="K398" s="58">
        <f t="shared" si="11"/>
        <v>1000000</v>
      </c>
      <c r="L398" s="204" t="s">
        <v>2889</v>
      </c>
    </row>
    <row r="399" spans="1:23" ht="51" hidden="1" x14ac:dyDescent="0.35">
      <c r="A399" s="54">
        <v>23020114</v>
      </c>
      <c r="B399" s="435" t="s">
        <v>2891</v>
      </c>
      <c r="C399" s="54">
        <v>70451</v>
      </c>
      <c r="D399" s="75">
        <v>150000010101</v>
      </c>
      <c r="E399" s="56">
        <v>3101</v>
      </c>
      <c r="F399" s="54">
        <v>10711200</v>
      </c>
      <c r="G399" s="57" t="s">
        <v>1115</v>
      </c>
      <c r="H399" s="58">
        <v>5000000</v>
      </c>
      <c r="I399" s="221"/>
      <c r="J399" s="58"/>
      <c r="K399" s="58">
        <f t="shared" si="11"/>
        <v>5000000</v>
      </c>
      <c r="L399" s="204" t="s">
        <v>2889</v>
      </c>
    </row>
    <row r="400" spans="1:23" ht="76.5" hidden="1" x14ac:dyDescent="0.35">
      <c r="A400" s="155">
        <v>23020114</v>
      </c>
      <c r="B400" s="435" t="s">
        <v>2891</v>
      </c>
      <c r="C400" s="155">
        <v>70451</v>
      </c>
      <c r="D400" s="156">
        <v>150000010101</v>
      </c>
      <c r="E400" s="157">
        <v>3101</v>
      </c>
      <c r="F400" s="155">
        <v>10720600</v>
      </c>
      <c r="G400" s="158" t="s">
        <v>1116</v>
      </c>
      <c r="H400" s="116">
        <v>90752517</v>
      </c>
      <c r="I400" s="221"/>
      <c r="J400" s="116">
        <v>300000000</v>
      </c>
      <c r="K400" s="116">
        <f t="shared" si="11"/>
        <v>390752517</v>
      </c>
      <c r="L400" s="398" t="s">
        <v>2646</v>
      </c>
      <c r="M400" s="151"/>
    </row>
    <row r="401" spans="1:23" ht="76.5" hidden="1" x14ac:dyDescent="0.35">
      <c r="A401" s="54">
        <v>23020114</v>
      </c>
      <c r="B401" s="435" t="s">
        <v>2891</v>
      </c>
      <c r="C401" s="54">
        <v>70451</v>
      </c>
      <c r="D401" s="75">
        <v>150000010101</v>
      </c>
      <c r="E401" s="56">
        <v>3101</v>
      </c>
      <c r="F401" s="54">
        <v>10720700</v>
      </c>
      <c r="G401" s="57" t="s">
        <v>1117</v>
      </c>
      <c r="H401" s="58">
        <v>29573666.34</v>
      </c>
      <c r="I401" s="221"/>
      <c r="J401" s="58">
        <v>-20000000</v>
      </c>
      <c r="K401" s="58">
        <f t="shared" si="11"/>
        <v>9573666.3399999999</v>
      </c>
      <c r="L401" s="204" t="s">
        <v>2889</v>
      </c>
    </row>
    <row r="402" spans="1:23" ht="51" hidden="1" x14ac:dyDescent="0.35">
      <c r="A402" s="54">
        <v>23020114</v>
      </c>
      <c r="B402" s="435" t="s">
        <v>2891</v>
      </c>
      <c r="C402" s="54">
        <v>70451</v>
      </c>
      <c r="D402" s="75">
        <v>150000010101</v>
      </c>
      <c r="E402" s="56">
        <v>3101</v>
      </c>
      <c r="F402" s="54">
        <v>10730100</v>
      </c>
      <c r="G402" s="57" t="s">
        <v>1118</v>
      </c>
      <c r="H402" s="58">
        <v>1000000</v>
      </c>
      <c r="I402" s="221"/>
      <c r="J402" s="58"/>
      <c r="K402" s="58">
        <f t="shared" si="11"/>
        <v>1000000</v>
      </c>
      <c r="L402" s="204" t="s">
        <v>2889</v>
      </c>
    </row>
    <row r="403" spans="1:23" ht="76.5" hidden="1" x14ac:dyDescent="0.35">
      <c r="A403" s="54">
        <v>23020114</v>
      </c>
      <c r="B403" s="435" t="s">
        <v>2891</v>
      </c>
      <c r="C403" s="54">
        <v>70451</v>
      </c>
      <c r="D403" s="75">
        <v>150000010101</v>
      </c>
      <c r="E403" s="56">
        <v>3101</v>
      </c>
      <c r="F403" s="54">
        <v>10720500</v>
      </c>
      <c r="G403" s="57" t="s">
        <v>1119</v>
      </c>
      <c r="H403" s="58">
        <v>3000000</v>
      </c>
      <c r="I403" s="221"/>
      <c r="J403" s="87"/>
      <c r="K403" s="58">
        <f t="shared" si="11"/>
        <v>3000000</v>
      </c>
      <c r="L403" s="204" t="s">
        <v>2889</v>
      </c>
    </row>
    <row r="404" spans="1:23" ht="76.5" hidden="1" x14ac:dyDescent="0.35">
      <c r="A404" s="54">
        <v>23020114</v>
      </c>
      <c r="B404" s="435" t="s">
        <v>2891</v>
      </c>
      <c r="C404" s="54">
        <v>70451</v>
      </c>
      <c r="D404" s="75">
        <v>90000010103</v>
      </c>
      <c r="E404" s="56">
        <v>3101</v>
      </c>
      <c r="F404" s="54">
        <v>10720500</v>
      </c>
      <c r="G404" s="57" t="s">
        <v>1120</v>
      </c>
      <c r="H404" s="58">
        <v>3000000</v>
      </c>
      <c r="I404" s="221"/>
      <c r="J404" s="87"/>
      <c r="K404" s="58">
        <f t="shared" si="11"/>
        <v>3000000</v>
      </c>
      <c r="L404" s="204" t="s">
        <v>2889</v>
      </c>
    </row>
    <row r="405" spans="1:23" ht="102" hidden="1" x14ac:dyDescent="0.35">
      <c r="A405" s="54">
        <v>23020114</v>
      </c>
      <c r="B405" s="435" t="s">
        <v>2891</v>
      </c>
      <c r="C405" s="54">
        <v>70451</v>
      </c>
      <c r="D405" s="75">
        <v>150000010101</v>
      </c>
      <c r="E405" s="56">
        <v>3101</v>
      </c>
      <c r="F405" s="54">
        <v>10720700</v>
      </c>
      <c r="G405" s="86" t="s">
        <v>1999</v>
      </c>
      <c r="H405" s="58">
        <v>12000000</v>
      </c>
      <c r="I405" s="221"/>
      <c r="J405" s="87">
        <v>-7000000</v>
      </c>
      <c r="K405" s="58">
        <f t="shared" si="11"/>
        <v>5000000</v>
      </c>
      <c r="L405" s="204" t="s">
        <v>2889</v>
      </c>
    </row>
    <row r="406" spans="1:23" ht="51" hidden="1" x14ac:dyDescent="0.35">
      <c r="A406" s="155">
        <v>23020114</v>
      </c>
      <c r="B406" s="435" t="s">
        <v>2891</v>
      </c>
      <c r="C406" s="155">
        <v>70451</v>
      </c>
      <c r="D406" s="156">
        <v>150000010101</v>
      </c>
      <c r="E406" s="157">
        <v>3101</v>
      </c>
      <c r="F406" s="155">
        <v>10730304</v>
      </c>
      <c r="G406" s="158" t="s">
        <v>1121</v>
      </c>
      <c r="H406" s="116">
        <v>7500000</v>
      </c>
      <c r="I406" s="221"/>
      <c r="J406" s="159">
        <v>55539163.299999997</v>
      </c>
      <c r="K406" s="116">
        <f t="shared" si="11"/>
        <v>63039163.299999997</v>
      </c>
      <c r="L406" s="398" t="s">
        <v>2646</v>
      </c>
      <c r="M406" s="151"/>
    </row>
    <row r="407" spans="1:23" ht="51" hidden="1" x14ac:dyDescent="0.35">
      <c r="A407" s="54">
        <v>23020114</v>
      </c>
      <c r="B407" s="435" t="s">
        <v>2891</v>
      </c>
      <c r="C407" s="54">
        <v>70451</v>
      </c>
      <c r="D407" s="75">
        <v>150000010101</v>
      </c>
      <c r="E407" s="56">
        <v>3101</v>
      </c>
      <c r="F407" s="54">
        <v>10720700</v>
      </c>
      <c r="G407" s="57" t="s">
        <v>1122</v>
      </c>
      <c r="H407" s="58">
        <v>10000000</v>
      </c>
      <c r="I407" s="221"/>
      <c r="J407" s="87">
        <v>-5000000</v>
      </c>
      <c r="K407" s="58">
        <f t="shared" si="11"/>
        <v>5000000</v>
      </c>
      <c r="L407" s="204" t="s">
        <v>2889</v>
      </c>
    </row>
    <row r="408" spans="1:23" ht="76.5" hidden="1" x14ac:dyDescent="0.35">
      <c r="A408" s="155">
        <v>23020114</v>
      </c>
      <c r="B408" s="435" t="s">
        <v>2891</v>
      </c>
      <c r="C408" s="155">
        <v>70451</v>
      </c>
      <c r="D408" s="156">
        <v>150000010101</v>
      </c>
      <c r="E408" s="157">
        <v>3101</v>
      </c>
      <c r="F408" s="155">
        <v>10730300</v>
      </c>
      <c r="G408" s="158" t="s">
        <v>1123</v>
      </c>
      <c r="H408" s="116">
        <v>11000000</v>
      </c>
      <c r="I408" s="221"/>
      <c r="J408" s="159">
        <v>44460836.729999997</v>
      </c>
      <c r="K408" s="116">
        <f t="shared" si="11"/>
        <v>55460836.729999997</v>
      </c>
      <c r="L408" s="398" t="s">
        <v>2647</v>
      </c>
      <c r="M408" s="151"/>
      <c r="N408" s="151"/>
      <c r="O408" s="151"/>
      <c r="P408" s="151"/>
      <c r="Q408" s="151"/>
      <c r="R408" s="151"/>
      <c r="S408" s="151"/>
      <c r="T408" s="151"/>
      <c r="U408" s="151"/>
      <c r="V408" s="151"/>
      <c r="W408" s="151"/>
    </row>
    <row r="409" spans="1:23" ht="76.5" hidden="1" x14ac:dyDescent="0.35">
      <c r="A409" s="54">
        <v>23020114</v>
      </c>
      <c r="B409" s="435" t="s">
        <v>2891</v>
      </c>
      <c r="C409" s="54">
        <v>70451</v>
      </c>
      <c r="D409" s="75">
        <v>150000010101</v>
      </c>
      <c r="E409" s="56">
        <v>3101</v>
      </c>
      <c r="F409" s="54">
        <v>10720500</v>
      </c>
      <c r="G409" s="57" t="s">
        <v>1124</v>
      </c>
      <c r="H409" s="58">
        <v>3000000</v>
      </c>
      <c r="I409" s="221"/>
      <c r="J409" s="87"/>
      <c r="K409" s="58">
        <f t="shared" si="11"/>
        <v>3000000</v>
      </c>
      <c r="L409" s="204" t="s">
        <v>2889</v>
      </c>
    </row>
    <row r="410" spans="1:23" ht="76.5" hidden="1" x14ac:dyDescent="0.35">
      <c r="A410" s="54">
        <v>23020114</v>
      </c>
      <c r="B410" s="435" t="s">
        <v>2891</v>
      </c>
      <c r="C410" s="54">
        <v>70451</v>
      </c>
      <c r="D410" s="75">
        <v>150000010101</v>
      </c>
      <c r="E410" s="56">
        <v>3101</v>
      </c>
      <c r="F410" s="54">
        <v>10720700</v>
      </c>
      <c r="G410" s="76" t="s">
        <v>1125</v>
      </c>
      <c r="H410" s="77">
        <v>5500000</v>
      </c>
      <c r="I410" s="230"/>
      <c r="J410" s="77"/>
      <c r="K410" s="77">
        <f t="shared" ref="K410:K473" si="12">SUM(H410,J410)</f>
        <v>5500000</v>
      </c>
      <c r="L410" s="204" t="s">
        <v>2889</v>
      </c>
    </row>
    <row r="411" spans="1:23" ht="76.5" hidden="1" x14ac:dyDescent="0.35">
      <c r="A411" s="332">
        <v>23020114</v>
      </c>
      <c r="B411" s="435" t="s">
        <v>2891</v>
      </c>
      <c r="C411" s="332">
        <v>70451</v>
      </c>
      <c r="D411" s="333">
        <v>150000010101</v>
      </c>
      <c r="E411" s="334">
        <v>3101</v>
      </c>
      <c r="F411" s="332">
        <v>10731900</v>
      </c>
      <c r="G411" s="335" t="s">
        <v>1126</v>
      </c>
      <c r="H411" s="327">
        <v>50928170.850000001</v>
      </c>
      <c r="I411" s="336"/>
      <c r="J411" s="326">
        <v>-40000000</v>
      </c>
      <c r="K411" s="327">
        <f t="shared" si="12"/>
        <v>10928170.850000001</v>
      </c>
      <c r="L411" s="578" t="s">
        <v>2889</v>
      </c>
      <c r="M411" s="323"/>
      <c r="N411" s="323"/>
      <c r="O411" s="323"/>
      <c r="P411" s="323"/>
      <c r="Q411" s="323"/>
      <c r="R411" s="323"/>
      <c r="S411" s="323"/>
      <c r="T411" s="323"/>
      <c r="U411" s="323"/>
      <c r="V411" s="323"/>
      <c r="W411" s="323"/>
    </row>
    <row r="412" spans="1:23" ht="51" hidden="1" x14ac:dyDescent="0.35">
      <c r="A412" s="54">
        <v>23020114</v>
      </c>
      <c r="B412" s="435" t="s">
        <v>2891</v>
      </c>
      <c r="C412" s="54">
        <v>70451</v>
      </c>
      <c r="D412" s="75">
        <v>150000010101</v>
      </c>
      <c r="E412" s="56">
        <v>3101</v>
      </c>
      <c r="F412" s="54">
        <v>10711100</v>
      </c>
      <c r="G412" s="57" t="s">
        <v>1127</v>
      </c>
      <c r="H412" s="58">
        <v>25000</v>
      </c>
      <c r="I412" s="221"/>
      <c r="J412" s="87"/>
      <c r="K412" s="81">
        <f t="shared" si="12"/>
        <v>25000</v>
      </c>
      <c r="L412" s="204" t="s">
        <v>2889</v>
      </c>
    </row>
    <row r="413" spans="1:23" ht="51" hidden="1" x14ac:dyDescent="0.35">
      <c r="A413" s="54">
        <v>23020114</v>
      </c>
      <c r="B413" s="435" t="s">
        <v>2891</v>
      </c>
      <c r="C413" s="54">
        <v>70451</v>
      </c>
      <c r="D413" s="75">
        <v>150000010102</v>
      </c>
      <c r="E413" s="56">
        <v>3101</v>
      </c>
      <c r="F413" s="54">
        <v>10721300</v>
      </c>
      <c r="G413" s="57" t="s">
        <v>1128</v>
      </c>
      <c r="H413" s="58">
        <v>2500000</v>
      </c>
      <c r="I413" s="221"/>
      <c r="J413" s="87"/>
      <c r="K413" s="81">
        <f t="shared" si="12"/>
        <v>2500000</v>
      </c>
      <c r="L413" s="204" t="s">
        <v>2889</v>
      </c>
    </row>
    <row r="414" spans="1:23" ht="76.5" hidden="1" x14ac:dyDescent="0.35">
      <c r="A414" s="54">
        <v>23020114</v>
      </c>
      <c r="B414" s="435" t="s">
        <v>2891</v>
      </c>
      <c r="C414" s="54">
        <v>70451</v>
      </c>
      <c r="D414" s="75">
        <v>90000010103</v>
      </c>
      <c r="E414" s="56">
        <v>3101</v>
      </c>
      <c r="F414" s="54">
        <v>10711100</v>
      </c>
      <c r="G414" s="86" t="s">
        <v>2000</v>
      </c>
      <c r="H414" s="58">
        <v>5000000</v>
      </c>
      <c r="I414" s="221"/>
      <c r="J414" s="87"/>
      <c r="K414" s="81">
        <f t="shared" si="12"/>
        <v>5000000</v>
      </c>
      <c r="L414" s="204" t="s">
        <v>2889</v>
      </c>
    </row>
    <row r="415" spans="1:23" ht="51" hidden="1" x14ac:dyDescent="0.35">
      <c r="A415" s="54">
        <v>23020114</v>
      </c>
      <c r="B415" s="435" t="s">
        <v>2891</v>
      </c>
      <c r="C415" s="54">
        <v>70451</v>
      </c>
      <c r="D415" s="75">
        <v>150000010101</v>
      </c>
      <c r="E415" s="56">
        <v>3101</v>
      </c>
      <c r="F415" s="54">
        <v>10711100</v>
      </c>
      <c r="G415" s="57" t="s">
        <v>1129</v>
      </c>
      <c r="H415" s="58">
        <v>250000</v>
      </c>
      <c r="I415" s="221"/>
      <c r="J415" s="87"/>
      <c r="K415" s="81">
        <f t="shared" si="12"/>
        <v>250000</v>
      </c>
      <c r="L415" s="204" t="s">
        <v>2889</v>
      </c>
    </row>
    <row r="416" spans="1:23" ht="102" hidden="1" x14ac:dyDescent="0.35">
      <c r="A416" s="54">
        <v>23020114</v>
      </c>
      <c r="B416" s="435" t="s">
        <v>2891</v>
      </c>
      <c r="C416" s="54">
        <v>70451</v>
      </c>
      <c r="D416" s="75">
        <v>150000010101</v>
      </c>
      <c r="E416" s="56">
        <v>3101</v>
      </c>
      <c r="F416" s="54">
        <v>10711100</v>
      </c>
      <c r="G416" s="57" t="s">
        <v>1130</v>
      </c>
      <c r="H416" s="58">
        <v>200000</v>
      </c>
      <c r="I416" s="221"/>
      <c r="J416" s="87"/>
      <c r="K416" s="81">
        <f t="shared" si="12"/>
        <v>200000</v>
      </c>
      <c r="L416" s="204" t="s">
        <v>2889</v>
      </c>
    </row>
    <row r="417" spans="1:23" ht="51" hidden="1" x14ac:dyDescent="0.35">
      <c r="A417" s="314">
        <v>23020114</v>
      </c>
      <c r="B417" s="435" t="s">
        <v>2891</v>
      </c>
      <c r="C417" s="314">
        <v>70451</v>
      </c>
      <c r="D417" s="315">
        <v>150000010101</v>
      </c>
      <c r="E417" s="316">
        <v>3101</v>
      </c>
      <c r="F417" s="314">
        <v>10711100</v>
      </c>
      <c r="G417" s="317" t="s">
        <v>1131</v>
      </c>
      <c r="H417" s="324">
        <v>20000000</v>
      </c>
      <c r="I417" s="325"/>
      <c r="J417" s="320">
        <v>-10000000</v>
      </c>
      <c r="K417" s="327">
        <f t="shared" si="12"/>
        <v>10000000</v>
      </c>
      <c r="L417" s="557" t="s">
        <v>2889</v>
      </c>
      <c r="M417" s="323"/>
      <c r="N417" s="323"/>
      <c r="O417" s="323"/>
      <c r="P417" s="323"/>
      <c r="Q417" s="323"/>
      <c r="R417" s="323"/>
      <c r="S417" s="323"/>
      <c r="T417" s="323"/>
      <c r="U417" s="323"/>
      <c r="V417" s="323"/>
      <c r="W417" s="323"/>
    </row>
    <row r="418" spans="1:23" ht="76.5" hidden="1" x14ac:dyDescent="0.35">
      <c r="A418" s="54">
        <v>23020114</v>
      </c>
      <c r="B418" s="435" t="s">
        <v>2891</v>
      </c>
      <c r="C418" s="54">
        <v>70451</v>
      </c>
      <c r="D418" s="75">
        <v>150000010101</v>
      </c>
      <c r="E418" s="56">
        <v>3101</v>
      </c>
      <c r="F418" s="54">
        <v>10731600</v>
      </c>
      <c r="G418" s="57" t="s">
        <v>1132</v>
      </c>
      <c r="H418" s="58">
        <v>250000</v>
      </c>
      <c r="I418" s="221"/>
      <c r="J418" s="87"/>
      <c r="K418" s="81">
        <f t="shared" si="12"/>
        <v>250000</v>
      </c>
      <c r="L418" s="204" t="s">
        <v>2889</v>
      </c>
    </row>
    <row r="419" spans="1:23" ht="51" hidden="1" x14ac:dyDescent="0.35">
      <c r="A419" s="54">
        <v>23020114</v>
      </c>
      <c r="B419" s="435" t="s">
        <v>2891</v>
      </c>
      <c r="C419" s="54">
        <v>70451</v>
      </c>
      <c r="D419" s="75">
        <v>150000010101</v>
      </c>
      <c r="E419" s="56">
        <v>3101</v>
      </c>
      <c r="F419" s="54">
        <v>10731700</v>
      </c>
      <c r="G419" s="57" t="s">
        <v>1133</v>
      </c>
      <c r="H419" s="58">
        <v>2500000</v>
      </c>
      <c r="I419" s="221"/>
      <c r="J419" s="87"/>
      <c r="K419" s="81">
        <f t="shared" si="12"/>
        <v>2500000</v>
      </c>
      <c r="L419" s="204" t="s">
        <v>2889</v>
      </c>
    </row>
    <row r="420" spans="1:23" s="151" customFormat="1" ht="51" hidden="1" x14ac:dyDescent="0.35">
      <c r="A420" s="54">
        <v>23020114</v>
      </c>
      <c r="B420" s="435" t="s">
        <v>2891</v>
      </c>
      <c r="C420" s="54">
        <v>70451</v>
      </c>
      <c r="D420" s="75">
        <v>150000010101</v>
      </c>
      <c r="E420" s="56">
        <v>3101</v>
      </c>
      <c r="F420" s="54">
        <v>10730200</v>
      </c>
      <c r="G420" s="57" t="s">
        <v>1134</v>
      </c>
      <c r="H420" s="58">
        <v>2500000</v>
      </c>
      <c r="I420" s="221"/>
      <c r="J420" s="87"/>
      <c r="K420" s="81">
        <f t="shared" si="12"/>
        <v>2500000</v>
      </c>
      <c r="L420" s="204" t="s">
        <v>2889</v>
      </c>
      <c r="M420" s="42"/>
      <c r="N420" s="42"/>
      <c r="O420" s="42"/>
      <c r="P420" s="42"/>
      <c r="Q420" s="42"/>
      <c r="R420" s="42"/>
      <c r="S420" s="42"/>
      <c r="T420" s="42"/>
      <c r="U420" s="42"/>
      <c r="V420" s="42"/>
      <c r="W420" s="42"/>
    </row>
    <row r="421" spans="1:23" ht="51" hidden="1" x14ac:dyDescent="0.35">
      <c r="A421" s="54">
        <v>23020114</v>
      </c>
      <c r="B421" s="435" t="s">
        <v>2891</v>
      </c>
      <c r="C421" s="54">
        <v>70451</v>
      </c>
      <c r="D421" s="75">
        <v>90000010103</v>
      </c>
      <c r="E421" s="56">
        <v>3101</v>
      </c>
      <c r="F421" s="54">
        <v>10720500</v>
      </c>
      <c r="G421" s="57" t="s">
        <v>1135</v>
      </c>
      <c r="H421" s="58">
        <v>2000000</v>
      </c>
      <c r="I421" s="221"/>
      <c r="J421" s="87"/>
      <c r="K421" s="81">
        <f t="shared" si="12"/>
        <v>2000000</v>
      </c>
      <c r="L421" s="204" t="s">
        <v>2889</v>
      </c>
    </row>
    <row r="422" spans="1:23" ht="51" hidden="1" x14ac:dyDescent="0.35">
      <c r="A422" s="314">
        <v>23020114</v>
      </c>
      <c r="B422" s="435" t="s">
        <v>2891</v>
      </c>
      <c r="C422" s="314">
        <v>70451</v>
      </c>
      <c r="D422" s="315">
        <v>150000010102</v>
      </c>
      <c r="E422" s="316">
        <v>3101</v>
      </c>
      <c r="F422" s="314">
        <v>10720500</v>
      </c>
      <c r="G422" s="317" t="s">
        <v>1136</v>
      </c>
      <c r="H422" s="324">
        <v>30000000</v>
      </c>
      <c r="I422" s="325"/>
      <c r="J422" s="320">
        <v>-20000000</v>
      </c>
      <c r="K422" s="327">
        <f t="shared" si="12"/>
        <v>10000000</v>
      </c>
      <c r="L422" s="557" t="s">
        <v>2889</v>
      </c>
      <c r="M422" s="323"/>
      <c r="N422" s="323"/>
      <c r="O422" s="323"/>
      <c r="P422" s="323"/>
      <c r="Q422" s="323"/>
      <c r="R422" s="323"/>
      <c r="S422" s="323"/>
      <c r="T422" s="323"/>
      <c r="U422" s="323"/>
      <c r="V422" s="323"/>
      <c r="W422" s="323"/>
    </row>
    <row r="423" spans="1:23" ht="102" hidden="1" x14ac:dyDescent="0.35">
      <c r="A423" s="54">
        <v>23020114</v>
      </c>
      <c r="B423" s="435" t="s">
        <v>2891</v>
      </c>
      <c r="C423" s="54">
        <v>70451</v>
      </c>
      <c r="D423" s="75">
        <v>150000010101</v>
      </c>
      <c r="E423" s="56">
        <v>3101</v>
      </c>
      <c r="F423" s="54">
        <v>10712300</v>
      </c>
      <c r="G423" s="86" t="s">
        <v>2001</v>
      </c>
      <c r="H423" s="58">
        <v>2500000</v>
      </c>
      <c r="I423" s="221"/>
      <c r="J423" s="87"/>
      <c r="K423" s="81">
        <f t="shared" si="12"/>
        <v>2500000</v>
      </c>
      <c r="L423" s="204" t="s">
        <v>2889</v>
      </c>
    </row>
    <row r="424" spans="1:23" ht="51" hidden="1" x14ac:dyDescent="0.35">
      <c r="A424" s="54">
        <v>23020114</v>
      </c>
      <c r="B424" s="435" t="s">
        <v>2891</v>
      </c>
      <c r="C424" s="54">
        <v>70451</v>
      </c>
      <c r="D424" s="75">
        <v>90000010103</v>
      </c>
      <c r="E424" s="56">
        <v>3101</v>
      </c>
      <c r="F424" s="54">
        <v>10712300</v>
      </c>
      <c r="G424" s="57" t="s">
        <v>1137</v>
      </c>
      <c r="H424" s="58">
        <v>2500000</v>
      </c>
      <c r="I424" s="221"/>
      <c r="J424" s="87"/>
      <c r="K424" s="81">
        <f t="shared" si="12"/>
        <v>2500000</v>
      </c>
      <c r="L424" s="204" t="s">
        <v>2889</v>
      </c>
    </row>
    <row r="425" spans="1:23" ht="51" hidden="1" x14ac:dyDescent="0.35">
      <c r="A425" s="78">
        <v>23020114</v>
      </c>
      <c r="B425" s="435" t="s">
        <v>2891</v>
      </c>
      <c r="C425" s="78">
        <v>70451</v>
      </c>
      <c r="D425" s="79">
        <v>150000010101</v>
      </c>
      <c r="E425" s="80">
        <v>3101</v>
      </c>
      <c r="F425" s="78">
        <v>10721300</v>
      </c>
      <c r="G425" s="129" t="s">
        <v>1138</v>
      </c>
      <c r="H425" s="81">
        <v>7725000</v>
      </c>
      <c r="I425" s="228"/>
      <c r="J425" s="133"/>
      <c r="K425" s="81">
        <f t="shared" si="12"/>
        <v>7725000</v>
      </c>
      <c r="L425" s="399" t="s">
        <v>2889</v>
      </c>
    </row>
    <row r="426" spans="1:23" ht="76.5" hidden="1" x14ac:dyDescent="0.35">
      <c r="A426" s="54">
        <v>23020114</v>
      </c>
      <c r="B426" s="435" t="s">
        <v>2891</v>
      </c>
      <c r="C426" s="54">
        <v>70451</v>
      </c>
      <c r="D426" s="75">
        <v>150000010101</v>
      </c>
      <c r="E426" s="56">
        <v>3101</v>
      </c>
      <c r="F426" s="54">
        <v>10710900</v>
      </c>
      <c r="G426" s="57" t="s">
        <v>1139</v>
      </c>
      <c r="H426" s="58">
        <v>501637.5</v>
      </c>
      <c r="I426" s="221"/>
      <c r="J426" s="87"/>
      <c r="K426" s="58">
        <f t="shared" si="12"/>
        <v>501637.5</v>
      </c>
      <c r="L426" s="400" t="s">
        <v>2889</v>
      </c>
    </row>
    <row r="427" spans="1:23" ht="76.5" hidden="1" x14ac:dyDescent="0.35">
      <c r="A427" s="54">
        <v>23020114</v>
      </c>
      <c r="B427" s="435" t="s">
        <v>2891</v>
      </c>
      <c r="C427" s="54">
        <v>70451</v>
      </c>
      <c r="D427" s="75">
        <v>150000010101</v>
      </c>
      <c r="E427" s="56">
        <v>3101</v>
      </c>
      <c r="F427" s="54">
        <v>10720600</v>
      </c>
      <c r="G427" s="57" t="s">
        <v>1140</v>
      </c>
      <c r="H427" s="58">
        <v>5000000</v>
      </c>
      <c r="I427" s="221"/>
      <c r="J427" s="87"/>
      <c r="K427" s="58">
        <f t="shared" si="12"/>
        <v>5000000</v>
      </c>
      <c r="L427" s="400" t="s">
        <v>2889</v>
      </c>
    </row>
    <row r="428" spans="1:23" ht="102" hidden="1" x14ac:dyDescent="0.35">
      <c r="A428" s="54">
        <v>23020114</v>
      </c>
      <c r="B428" s="435" t="s">
        <v>2891</v>
      </c>
      <c r="C428" s="54">
        <v>70451</v>
      </c>
      <c r="D428" s="75">
        <v>150000010101</v>
      </c>
      <c r="E428" s="56">
        <v>3101</v>
      </c>
      <c r="F428" s="54">
        <v>10731400</v>
      </c>
      <c r="G428" s="86" t="s">
        <v>2002</v>
      </c>
      <c r="H428" s="58">
        <v>2500000</v>
      </c>
      <c r="I428" s="221"/>
      <c r="J428" s="87"/>
      <c r="K428" s="58">
        <f t="shared" si="12"/>
        <v>2500000</v>
      </c>
      <c r="L428" s="400" t="s">
        <v>2889</v>
      </c>
    </row>
    <row r="429" spans="1:23" ht="76.5" hidden="1" x14ac:dyDescent="0.35">
      <c r="A429" s="54">
        <v>23020114</v>
      </c>
      <c r="B429" s="435" t="s">
        <v>2891</v>
      </c>
      <c r="C429" s="54">
        <v>70451</v>
      </c>
      <c r="D429" s="75">
        <v>150000010101</v>
      </c>
      <c r="E429" s="56">
        <v>3101</v>
      </c>
      <c r="F429" s="54">
        <v>10712100</v>
      </c>
      <c r="G429" s="57" t="s">
        <v>1141</v>
      </c>
      <c r="H429" s="58">
        <v>2500000</v>
      </c>
      <c r="I429" s="221"/>
      <c r="J429" s="87"/>
      <c r="K429" s="58">
        <f t="shared" si="12"/>
        <v>2500000</v>
      </c>
      <c r="L429" s="400" t="s">
        <v>2889</v>
      </c>
    </row>
    <row r="430" spans="1:23" ht="76.5" hidden="1" x14ac:dyDescent="0.35">
      <c r="A430" s="54">
        <v>23020114</v>
      </c>
      <c r="B430" s="435" t="s">
        <v>2891</v>
      </c>
      <c r="C430" s="54">
        <v>70451</v>
      </c>
      <c r="D430" s="75">
        <v>150000010101</v>
      </c>
      <c r="E430" s="56">
        <v>3101</v>
      </c>
      <c r="F430" s="54">
        <v>10720500</v>
      </c>
      <c r="G430" s="57" t="s">
        <v>1142</v>
      </c>
      <c r="H430" s="58">
        <v>10725000.5</v>
      </c>
      <c r="I430" s="221"/>
      <c r="J430" s="87">
        <v>-5000000</v>
      </c>
      <c r="K430" s="58">
        <f t="shared" si="12"/>
        <v>5725000.5</v>
      </c>
      <c r="L430" s="400" t="s">
        <v>2889</v>
      </c>
    </row>
    <row r="431" spans="1:23" ht="76.5" hidden="1" x14ac:dyDescent="0.35">
      <c r="A431" s="314">
        <v>23020114</v>
      </c>
      <c r="B431" s="435" t="s">
        <v>2891</v>
      </c>
      <c r="C431" s="314">
        <v>70451</v>
      </c>
      <c r="D431" s="315">
        <v>150000010101</v>
      </c>
      <c r="E431" s="316">
        <v>3101</v>
      </c>
      <c r="F431" s="314">
        <v>10720500</v>
      </c>
      <c r="G431" s="317" t="s">
        <v>1143</v>
      </c>
      <c r="H431" s="324">
        <v>25000000</v>
      </c>
      <c r="I431" s="325"/>
      <c r="J431" s="320">
        <v>-15000000</v>
      </c>
      <c r="K431" s="324">
        <f t="shared" si="12"/>
        <v>10000000</v>
      </c>
      <c r="L431" s="403" t="s">
        <v>2889</v>
      </c>
      <c r="M431" s="323"/>
      <c r="N431" s="323"/>
      <c r="O431" s="323"/>
      <c r="P431" s="323"/>
      <c r="Q431" s="323"/>
      <c r="R431" s="323"/>
      <c r="S431" s="323"/>
      <c r="T431" s="323"/>
      <c r="U431" s="323"/>
      <c r="V431" s="323"/>
      <c r="W431" s="323"/>
    </row>
    <row r="432" spans="1:23" ht="76.5" hidden="1" x14ac:dyDescent="0.35">
      <c r="A432" s="54">
        <v>23020114</v>
      </c>
      <c r="B432" s="435" t="s">
        <v>2891</v>
      </c>
      <c r="C432" s="54">
        <v>70451</v>
      </c>
      <c r="D432" s="75">
        <v>150000010101</v>
      </c>
      <c r="E432" s="56">
        <v>3101</v>
      </c>
      <c r="F432" s="54">
        <v>10720400</v>
      </c>
      <c r="G432" s="57" t="s">
        <v>1144</v>
      </c>
      <c r="H432" s="58">
        <v>2500000</v>
      </c>
      <c r="I432" s="221"/>
      <c r="J432" s="87"/>
      <c r="K432" s="58">
        <f t="shared" si="12"/>
        <v>2500000</v>
      </c>
      <c r="L432" s="400" t="s">
        <v>2889</v>
      </c>
    </row>
    <row r="433" spans="1:23" ht="51" hidden="1" x14ac:dyDescent="0.35">
      <c r="A433" s="54">
        <v>23020114</v>
      </c>
      <c r="B433" s="435" t="s">
        <v>2891</v>
      </c>
      <c r="C433" s="54">
        <v>70451</v>
      </c>
      <c r="D433" s="75">
        <v>150000010101</v>
      </c>
      <c r="E433" s="56">
        <v>3101</v>
      </c>
      <c r="F433" s="54">
        <v>10731500</v>
      </c>
      <c r="G433" s="57" t="s">
        <v>1145</v>
      </c>
      <c r="H433" s="58">
        <v>2500000</v>
      </c>
      <c r="I433" s="221"/>
      <c r="J433" s="87"/>
      <c r="K433" s="58">
        <f t="shared" si="12"/>
        <v>2500000</v>
      </c>
      <c r="L433" s="400" t="s">
        <v>2889</v>
      </c>
    </row>
    <row r="434" spans="1:23" ht="102" hidden="1" x14ac:dyDescent="0.35">
      <c r="A434" s="54">
        <v>23020114</v>
      </c>
      <c r="B434" s="435" t="s">
        <v>2891</v>
      </c>
      <c r="C434" s="54">
        <v>70451</v>
      </c>
      <c r="D434" s="75">
        <v>150000010101</v>
      </c>
      <c r="E434" s="56">
        <v>3101</v>
      </c>
      <c r="F434" s="54">
        <v>10712200</v>
      </c>
      <c r="G434" s="57" t="s">
        <v>1146</v>
      </c>
      <c r="H434" s="58">
        <v>916813.4</v>
      </c>
      <c r="I434" s="221"/>
      <c r="J434" s="87"/>
      <c r="K434" s="58">
        <f t="shared" si="12"/>
        <v>916813.4</v>
      </c>
      <c r="L434" s="400" t="s">
        <v>2889</v>
      </c>
    </row>
    <row r="435" spans="1:23" ht="51" hidden="1" x14ac:dyDescent="0.35">
      <c r="A435" s="54">
        <v>23020114</v>
      </c>
      <c r="B435" s="435" t="s">
        <v>2891</v>
      </c>
      <c r="C435" s="54">
        <v>70451</v>
      </c>
      <c r="D435" s="75">
        <v>150000010101</v>
      </c>
      <c r="E435" s="56">
        <v>3101</v>
      </c>
      <c r="F435" s="54">
        <v>10712200</v>
      </c>
      <c r="G435" s="57" t="s">
        <v>1147</v>
      </c>
      <c r="H435" s="58">
        <v>5000000</v>
      </c>
      <c r="I435" s="221"/>
      <c r="J435" s="58"/>
      <c r="K435" s="58">
        <f t="shared" si="12"/>
        <v>5000000</v>
      </c>
      <c r="L435" s="400" t="s">
        <v>2889</v>
      </c>
    </row>
    <row r="436" spans="1:23" ht="76.5" hidden="1" x14ac:dyDescent="0.35">
      <c r="A436" s="54">
        <v>23020114</v>
      </c>
      <c r="B436" s="435" t="s">
        <v>2891</v>
      </c>
      <c r="C436" s="54">
        <v>70451</v>
      </c>
      <c r="D436" s="75">
        <v>150000010101</v>
      </c>
      <c r="E436" s="56">
        <v>3101</v>
      </c>
      <c r="F436" s="54">
        <v>10712200</v>
      </c>
      <c r="G436" s="86" t="s">
        <v>2003</v>
      </c>
      <c r="H436" s="58">
        <v>5000000</v>
      </c>
      <c r="I436" s="221"/>
      <c r="J436" s="87"/>
      <c r="K436" s="58">
        <f t="shared" si="12"/>
        <v>5000000</v>
      </c>
      <c r="L436" s="400" t="s">
        <v>2889</v>
      </c>
    </row>
    <row r="437" spans="1:23" ht="51" hidden="1" x14ac:dyDescent="0.35">
      <c r="A437" s="314">
        <v>23020114</v>
      </c>
      <c r="B437" s="435" t="s">
        <v>2891</v>
      </c>
      <c r="C437" s="314">
        <v>70451</v>
      </c>
      <c r="D437" s="315">
        <v>150000010101</v>
      </c>
      <c r="E437" s="316">
        <v>3101</v>
      </c>
      <c r="F437" s="314">
        <v>10711000</v>
      </c>
      <c r="G437" s="317" t="s">
        <v>1148</v>
      </c>
      <c r="H437" s="324">
        <v>50000000</v>
      </c>
      <c r="I437" s="325"/>
      <c r="J437" s="320">
        <v>-40000000</v>
      </c>
      <c r="K437" s="324">
        <f t="shared" si="12"/>
        <v>10000000</v>
      </c>
      <c r="L437" s="403" t="s">
        <v>2889</v>
      </c>
      <c r="M437" s="323"/>
      <c r="N437" s="323"/>
      <c r="O437" s="323"/>
      <c r="P437" s="323"/>
      <c r="Q437" s="323"/>
      <c r="R437" s="323"/>
      <c r="S437" s="323"/>
      <c r="T437" s="323"/>
      <c r="U437" s="323"/>
      <c r="V437" s="323"/>
      <c r="W437" s="323"/>
    </row>
    <row r="438" spans="1:23" ht="51" hidden="1" x14ac:dyDescent="0.35">
      <c r="A438" s="54">
        <v>23020114</v>
      </c>
      <c r="B438" s="435" t="s">
        <v>2891</v>
      </c>
      <c r="C438" s="54">
        <v>70451</v>
      </c>
      <c r="D438" s="75">
        <v>150000010101</v>
      </c>
      <c r="E438" s="56">
        <v>3101</v>
      </c>
      <c r="F438" s="54">
        <v>10710900</v>
      </c>
      <c r="G438" s="76" t="s">
        <v>1149</v>
      </c>
      <c r="H438" s="77">
        <v>5000000</v>
      </c>
      <c r="I438" s="230"/>
      <c r="J438" s="134"/>
      <c r="K438" s="77">
        <f t="shared" si="12"/>
        <v>5000000</v>
      </c>
      <c r="L438" s="400" t="s">
        <v>2889</v>
      </c>
    </row>
    <row r="439" spans="1:23" ht="51" hidden="1" x14ac:dyDescent="0.35">
      <c r="A439" s="78">
        <v>23020114</v>
      </c>
      <c r="B439" s="435" t="s">
        <v>2891</v>
      </c>
      <c r="C439" s="78">
        <v>70451</v>
      </c>
      <c r="D439" s="79">
        <v>150000010101</v>
      </c>
      <c r="E439" s="80">
        <v>3101</v>
      </c>
      <c r="F439" s="78">
        <v>10712200</v>
      </c>
      <c r="G439" s="129" t="s">
        <v>1150</v>
      </c>
      <c r="H439" s="81">
        <v>5000000</v>
      </c>
      <c r="I439" s="228"/>
      <c r="J439" s="133"/>
      <c r="K439" s="81">
        <f t="shared" si="12"/>
        <v>5000000</v>
      </c>
      <c r="L439" s="210" t="s">
        <v>2889</v>
      </c>
    </row>
    <row r="440" spans="1:23" ht="76.5" hidden="1" x14ac:dyDescent="0.35">
      <c r="A440" s="54">
        <v>23020114</v>
      </c>
      <c r="B440" s="435" t="s">
        <v>2891</v>
      </c>
      <c r="C440" s="54">
        <v>70451</v>
      </c>
      <c r="D440" s="75">
        <v>150000010101</v>
      </c>
      <c r="E440" s="56">
        <v>3101</v>
      </c>
      <c r="F440" s="54">
        <v>10711200</v>
      </c>
      <c r="G440" s="57" t="s">
        <v>1151</v>
      </c>
      <c r="H440" s="58">
        <v>2500000</v>
      </c>
      <c r="I440" s="221"/>
      <c r="J440" s="87"/>
      <c r="K440" s="58">
        <f t="shared" si="12"/>
        <v>2500000</v>
      </c>
      <c r="L440" s="204" t="s">
        <v>2889</v>
      </c>
    </row>
    <row r="441" spans="1:23" ht="76.5" hidden="1" x14ac:dyDescent="0.35">
      <c r="A441" s="54">
        <v>23020114</v>
      </c>
      <c r="B441" s="435" t="s">
        <v>2891</v>
      </c>
      <c r="C441" s="54">
        <v>70451</v>
      </c>
      <c r="D441" s="75">
        <v>150000010101</v>
      </c>
      <c r="E441" s="56">
        <v>3101</v>
      </c>
      <c r="F441" s="54">
        <v>10711200</v>
      </c>
      <c r="G441" s="57" t="s">
        <v>1152</v>
      </c>
      <c r="H441" s="58">
        <v>2500000</v>
      </c>
      <c r="I441" s="221"/>
      <c r="J441" s="87"/>
      <c r="K441" s="58">
        <f t="shared" si="12"/>
        <v>2500000</v>
      </c>
      <c r="L441" s="204" t="s">
        <v>2889</v>
      </c>
    </row>
    <row r="442" spans="1:23" ht="51" hidden="1" x14ac:dyDescent="0.35">
      <c r="A442" s="54">
        <v>23020114</v>
      </c>
      <c r="B442" s="435" t="s">
        <v>2891</v>
      </c>
      <c r="C442" s="54">
        <v>70451</v>
      </c>
      <c r="D442" s="75">
        <v>150000010101</v>
      </c>
      <c r="E442" s="56">
        <v>3101</v>
      </c>
      <c r="F442" s="54">
        <v>10720500</v>
      </c>
      <c r="G442" s="57" t="s">
        <v>1153</v>
      </c>
      <c r="H442" s="58">
        <v>2500000</v>
      </c>
      <c r="I442" s="221"/>
      <c r="J442" s="87"/>
      <c r="K442" s="58">
        <f t="shared" si="12"/>
        <v>2500000</v>
      </c>
      <c r="L442" s="204" t="s">
        <v>2889</v>
      </c>
    </row>
    <row r="443" spans="1:23" ht="51" hidden="1" x14ac:dyDescent="0.35">
      <c r="A443" s="54">
        <v>23020114</v>
      </c>
      <c r="B443" s="435" t="s">
        <v>2891</v>
      </c>
      <c r="C443" s="54">
        <v>70451</v>
      </c>
      <c r="D443" s="75">
        <v>150000010101</v>
      </c>
      <c r="E443" s="56">
        <v>3101</v>
      </c>
      <c r="F443" s="54">
        <v>10722000</v>
      </c>
      <c r="G443" s="57" t="s">
        <v>1154</v>
      </c>
      <c r="H443" s="58">
        <v>2500000</v>
      </c>
      <c r="I443" s="221"/>
      <c r="J443" s="87"/>
      <c r="K443" s="58">
        <f t="shared" si="12"/>
        <v>2500000</v>
      </c>
      <c r="L443" s="204" t="s">
        <v>2889</v>
      </c>
    </row>
    <row r="444" spans="1:23" ht="76.5" hidden="1" x14ac:dyDescent="0.35">
      <c r="A444" s="54">
        <v>23020114</v>
      </c>
      <c r="B444" s="435" t="s">
        <v>2891</v>
      </c>
      <c r="C444" s="54">
        <v>70451</v>
      </c>
      <c r="D444" s="75">
        <v>150000010101</v>
      </c>
      <c r="E444" s="56">
        <v>3101</v>
      </c>
      <c r="F444" s="54">
        <v>10720600</v>
      </c>
      <c r="G444" s="86" t="s">
        <v>2004</v>
      </c>
      <c r="H444" s="58">
        <v>10770000</v>
      </c>
      <c r="I444" s="221"/>
      <c r="J444" s="87">
        <v>-5000000</v>
      </c>
      <c r="K444" s="58">
        <f t="shared" si="12"/>
        <v>5770000</v>
      </c>
      <c r="L444" s="204" t="s">
        <v>2889</v>
      </c>
    </row>
    <row r="445" spans="1:23" ht="51" hidden="1" x14ac:dyDescent="0.35">
      <c r="A445" s="54">
        <v>23020114</v>
      </c>
      <c r="B445" s="435" t="s">
        <v>2891</v>
      </c>
      <c r="C445" s="54">
        <v>70451</v>
      </c>
      <c r="D445" s="75">
        <v>150000010101</v>
      </c>
      <c r="E445" s="56">
        <v>3101</v>
      </c>
      <c r="F445" s="54">
        <v>10720700</v>
      </c>
      <c r="G445" s="57" t="s">
        <v>1155</v>
      </c>
      <c r="H445" s="58">
        <v>3590000</v>
      </c>
      <c r="I445" s="221"/>
      <c r="J445" s="87"/>
      <c r="K445" s="58">
        <f t="shared" si="12"/>
        <v>3590000</v>
      </c>
      <c r="L445" s="204" t="s">
        <v>2889</v>
      </c>
    </row>
    <row r="446" spans="1:23" ht="51" hidden="1" x14ac:dyDescent="0.35">
      <c r="A446" s="54">
        <v>23020114</v>
      </c>
      <c r="B446" s="435" t="s">
        <v>2891</v>
      </c>
      <c r="C446" s="54">
        <v>70451</v>
      </c>
      <c r="D446" s="75">
        <v>150000010101</v>
      </c>
      <c r="E446" s="56">
        <v>3101</v>
      </c>
      <c r="F446" s="54">
        <v>10721300</v>
      </c>
      <c r="G446" s="86" t="s">
        <v>2005</v>
      </c>
      <c r="H446" s="58">
        <v>3590000</v>
      </c>
      <c r="I446" s="221"/>
      <c r="J446" s="87"/>
      <c r="K446" s="58">
        <f t="shared" si="12"/>
        <v>3590000</v>
      </c>
      <c r="L446" s="204" t="s">
        <v>2889</v>
      </c>
    </row>
    <row r="447" spans="1:23" ht="51" hidden="1" x14ac:dyDescent="0.35">
      <c r="A447" s="54">
        <v>23020114</v>
      </c>
      <c r="B447" s="435" t="s">
        <v>2891</v>
      </c>
      <c r="C447" s="54">
        <v>70451</v>
      </c>
      <c r="D447" s="75">
        <v>150000010101</v>
      </c>
      <c r="E447" s="56">
        <v>3101</v>
      </c>
      <c r="F447" s="54">
        <v>10721300</v>
      </c>
      <c r="G447" s="57" t="s">
        <v>1156</v>
      </c>
      <c r="H447" s="58">
        <v>3590000</v>
      </c>
      <c r="I447" s="221"/>
      <c r="J447" s="87"/>
      <c r="K447" s="58">
        <f t="shared" si="12"/>
        <v>3590000</v>
      </c>
      <c r="L447" s="204" t="s">
        <v>2889</v>
      </c>
    </row>
    <row r="448" spans="1:23" ht="51" hidden="1" x14ac:dyDescent="0.35">
      <c r="A448" s="54">
        <v>23020114</v>
      </c>
      <c r="B448" s="435" t="s">
        <v>2891</v>
      </c>
      <c r="C448" s="54">
        <v>70451</v>
      </c>
      <c r="D448" s="75">
        <v>150000010101</v>
      </c>
      <c r="E448" s="56">
        <v>3101</v>
      </c>
      <c r="F448" s="54">
        <v>10720800</v>
      </c>
      <c r="G448" s="57" t="s">
        <v>1157</v>
      </c>
      <c r="H448" s="58">
        <v>3590000</v>
      </c>
      <c r="I448" s="221"/>
      <c r="J448" s="87"/>
      <c r="K448" s="58">
        <f t="shared" si="12"/>
        <v>3590000</v>
      </c>
      <c r="L448" s="204" t="s">
        <v>2889</v>
      </c>
    </row>
    <row r="449" spans="1:12" ht="51" hidden="1" x14ac:dyDescent="0.35">
      <c r="A449" s="54">
        <v>23020114</v>
      </c>
      <c r="B449" s="435" t="s">
        <v>2891</v>
      </c>
      <c r="C449" s="54">
        <v>70451</v>
      </c>
      <c r="D449" s="75">
        <v>150000010101</v>
      </c>
      <c r="E449" s="56">
        <v>3101</v>
      </c>
      <c r="F449" s="54">
        <v>10731500</v>
      </c>
      <c r="G449" s="57" t="s">
        <v>1158</v>
      </c>
      <c r="H449" s="58">
        <v>3590000</v>
      </c>
      <c r="I449" s="221"/>
      <c r="J449" s="87"/>
      <c r="K449" s="58">
        <f t="shared" si="12"/>
        <v>3590000</v>
      </c>
      <c r="L449" s="204" t="s">
        <v>2889</v>
      </c>
    </row>
    <row r="450" spans="1:12" ht="51" hidden="1" x14ac:dyDescent="0.35">
      <c r="A450" s="54">
        <v>23020114</v>
      </c>
      <c r="B450" s="435" t="s">
        <v>2891</v>
      </c>
      <c r="C450" s="54">
        <v>70451</v>
      </c>
      <c r="D450" s="75">
        <v>150000010101</v>
      </c>
      <c r="E450" s="56">
        <v>3101</v>
      </c>
      <c r="F450" s="54">
        <v>10731900</v>
      </c>
      <c r="G450" s="57" t="s">
        <v>1159</v>
      </c>
      <c r="H450" s="58">
        <v>5000000</v>
      </c>
      <c r="I450" s="221"/>
      <c r="J450" s="87"/>
      <c r="K450" s="58">
        <f t="shared" si="12"/>
        <v>5000000</v>
      </c>
      <c r="L450" s="204" t="s">
        <v>2889</v>
      </c>
    </row>
    <row r="451" spans="1:12" ht="51" hidden="1" x14ac:dyDescent="0.35">
      <c r="A451" s="54">
        <v>23020114</v>
      </c>
      <c r="B451" s="435" t="s">
        <v>2891</v>
      </c>
      <c r="C451" s="54">
        <v>70451</v>
      </c>
      <c r="D451" s="75">
        <v>150000010101</v>
      </c>
      <c r="E451" s="56">
        <v>3101</v>
      </c>
      <c r="F451" s="54">
        <v>10731900</v>
      </c>
      <c r="G451" s="57" t="s">
        <v>1160</v>
      </c>
      <c r="H451" s="58">
        <v>3590000</v>
      </c>
      <c r="I451" s="221"/>
      <c r="J451" s="87"/>
      <c r="K451" s="58">
        <f t="shared" si="12"/>
        <v>3590000</v>
      </c>
      <c r="L451" s="204" t="s">
        <v>2889</v>
      </c>
    </row>
    <row r="452" spans="1:12" ht="51" hidden="1" x14ac:dyDescent="0.35">
      <c r="A452" s="54">
        <v>23020114</v>
      </c>
      <c r="B452" s="435" t="s">
        <v>2891</v>
      </c>
      <c r="C452" s="54">
        <v>70451</v>
      </c>
      <c r="D452" s="75">
        <v>150000010101</v>
      </c>
      <c r="E452" s="56">
        <v>3101</v>
      </c>
      <c r="F452" s="54">
        <v>10731700</v>
      </c>
      <c r="G452" s="57" t="s">
        <v>1161</v>
      </c>
      <c r="H452" s="58">
        <v>3590000</v>
      </c>
      <c r="I452" s="221"/>
      <c r="J452" s="87"/>
      <c r="K452" s="58">
        <f t="shared" si="12"/>
        <v>3590000</v>
      </c>
      <c r="L452" s="204" t="s">
        <v>2889</v>
      </c>
    </row>
    <row r="453" spans="1:12" ht="51" hidden="1" x14ac:dyDescent="0.35">
      <c r="A453" s="54">
        <v>23020114</v>
      </c>
      <c r="B453" s="435" t="s">
        <v>2891</v>
      </c>
      <c r="C453" s="54">
        <v>70451</v>
      </c>
      <c r="D453" s="75">
        <v>150000010101</v>
      </c>
      <c r="E453" s="56">
        <v>3101</v>
      </c>
      <c r="F453" s="54">
        <v>10731800</v>
      </c>
      <c r="G453" s="57" t="s">
        <v>1162</v>
      </c>
      <c r="H453" s="58">
        <v>3590000</v>
      </c>
      <c r="I453" s="221"/>
      <c r="J453" s="87"/>
      <c r="K453" s="58">
        <f t="shared" si="12"/>
        <v>3590000</v>
      </c>
      <c r="L453" s="204" t="s">
        <v>2889</v>
      </c>
    </row>
    <row r="454" spans="1:12" ht="51" hidden="1" x14ac:dyDescent="0.35">
      <c r="A454" s="54">
        <v>23020114</v>
      </c>
      <c r="B454" s="435" t="s">
        <v>2891</v>
      </c>
      <c r="C454" s="54">
        <v>70451</v>
      </c>
      <c r="D454" s="75">
        <v>150000010101</v>
      </c>
      <c r="E454" s="56">
        <v>3101</v>
      </c>
      <c r="F454" s="54">
        <v>10731900</v>
      </c>
      <c r="G454" s="57" t="s">
        <v>1163</v>
      </c>
      <c r="H454" s="58">
        <v>3590000</v>
      </c>
      <c r="I454" s="221"/>
      <c r="J454" s="58"/>
      <c r="K454" s="58">
        <f t="shared" si="12"/>
        <v>3590000</v>
      </c>
      <c r="L454" s="204" t="s">
        <v>2889</v>
      </c>
    </row>
    <row r="455" spans="1:12" ht="76.5" hidden="1" x14ac:dyDescent="0.35">
      <c r="A455" s="54">
        <v>23020114</v>
      </c>
      <c r="B455" s="435" t="s">
        <v>2891</v>
      </c>
      <c r="C455" s="54">
        <v>70451</v>
      </c>
      <c r="D455" s="75">
        <v>150000010101</v>
      </c>
      <c r="E455" s="56">
        <v>3101</v>
      </c>
      <c r="F455" s="54">
        <v>10731400</v>
      </c>
      <c r="G455" s="86" t="s">
        <v>2006</v>
      </c>
      <c r="H455" s="58">
        <v>3590000</v>
      </c>
      <c r="I455" s="221"/>
      <c r="J455" s="87"/>
      <c r="K455" s="58">
        <f t="shared" si="12"/>
        <v>3590000</v>
      </c>
      <c r="L455" s="204" t="s">
        <v>2889</v>
      </c>
    </row>
    <row r="456" spans="1:12" ht="76.5" hidden="1" x14ac:dyDescent="0.35">
      <c r="A456" s="54">
        <v>23020114</v>
      </c>
      <c r="B456" s="435" t="s">
        <v>2891</v>
      </c>
      <c r="C456" s="54">
        <v>70451</v>
      </c>
      <c r="D456" s="75">
        <v>150000010101</v>
      </c>
      <c r="E456" s="56">
        <v>3101</v>
      </c>
      <c r="F456" s="54">
        <v>10731600</v>
      </c>
      <c r="G456" s="57" t="s">
        <v>1164</v>
      </c>
      <c r="H456" s="58">
        <v>3590000</v>
      </c>
      <c r="I456" s="221"/>
      <c r="J456" s="87"/>
      <c r="K456" s="58">
        <f t="shared" si="12"/>
        <v>3590000</v>
      </c>
      <c r="L456" s="204" t="s">
        <v>2889</v>
      </c>
    </row>
    <row r="457" spans="1:12" ht="51" hidden="1" x14ac:dyDescent="0.35">
      <c r="A457" s="54">
        <v>23020114</v>
      </c>
      <c r="B457" s="435" t="s">
        <v>2891</v>
      </c>
      <c r="C457" s="54">
        <v>70451</v>
      </c>
      <c r="D457" s="75">
        <v>150000010101</v>
      </c>
      <c r="E457" s="56">
        <v>3101</v>
      </c>
      <c r="F457" s="54">
        <v>10731400</v>
      </c>
      <c r="G457" s="57" t="s">
        <v>1165</v>
      </c>
      <c r="H457" s="58">
        <v>3913100</v>
      </c>
      <c r="I457" s="221"/>
      <c r="J457" s="87"/>
      <c r="K457" s="58">
        <f t="shared" si="12"/>
        <v>3913100</v>
      </c>
      <c r="L457" s="204" t="s">
        <v>2889</v>
      </c>
    </row>
    <row r="458" spans="1:12" ht="51" hidden="1" x14ac:dyDescent="0.35">
      <c r="A458" s="54">
        <v>23020114</v>
      </c>
      <c r="B458" s="435" t="s">
        <v>2891</v>
      </c>
      <c r="C458" s="54">
        <v>70451</v>
      </c>
      <c r="D458" s="75">
        <v>150000010101</v>
      </c>
      <c r="E458" s="56">
        <v>3101</v>
      </c>
      <c r="F458" s="54">
        <v>10730310</v>
      </c>
      <c r="G458" s="57" t="s">
        <v>1166</v>
      </c>
      <c r="H458" s="58">
        <v>5000000</v>
      </c>
      <c r="I458" s="221"/>
      <c r="J458" s="87"/>
      <c r="K458" s="58">
        <f t="shared" si="12"/>
        <v>5000000</v>
      </c>
      <c r="L458" s="204" t="s">
        <v>2889</v>
      </c>
    </row>
    <row r="459" spans="1:12" ht="51" hidden="1" x14ac:dyDescent="0.35">
      <c r="A459" s="54">
        <v>23020114</v>
      </c>
      <c r="B459" s="435" t="s">
        <v>2891</v>
      </c>
      <c r="C459" s="54">
        <v>70451</v>
      </c>
      <c r="D459" s="75">
        <v>150000010101</v>
      </c>
      <c r="E459" s="56">
        <v>3101</v>
      </c>
      <c r="F459" s="54">
        <v>10730200</v>
      </c>
      <c r="G459" s="57" t="s">
        <v>1167</v>
      </c>
      <c r="H459" s="58">
        <v>5000000</v>
      </c>
      <c r="I459" s="221"/>
      <c r="J459" s="87"/>
      <c r="K459" s="58">
        <f t="shared" si="12"/>
        <v>5000000</v>
      </c>
      <c r="L459" s="204" t="s">
        <v>2889</v>
      </c>
    </row>
    <row r="460" spans="1:12" ht="51" hidden="1" x14ac:dyDescent="0.35">
      <c r="A460" s="54">
        <v>23020114</v>
      </c>
      <c r="B460" s="435" t="s">
        <v>2891</v>
      </c>
      <c r="C460" s="54">
        <v>70451</v>
      </c>
      <c r="D460" s="75">
        <v>150000010101</v>
      </c>
      <c r="E460" s="56">
        <v>3101</v>
      </c>
      <c r="F460" s="54">
        <v>10731400</v>
      </c>
      <c r="G460" s="57" t="s">
        <v>1168</v>
      </c>
      <c r="H460" s="58">
        <v>5000000</v>
      </c>
      <c r="I460" s="221"/>
      <c r="J460" s="87"/>
      <c r="K460" s="58">
        <f t="shared" si="12"/>
        <v>5000000</v>
      </c>
      <c r="L460" s="204" t="s">
        <v>2889</v>
      </c>
    </row>
    <row r="461" spans="1:12" ht="51" hidden="1" x14ac:dyDescent="0.35">
      <c r="A461" s="54">
        <v>23020114</v>
      </c>
      <c r="B461" s="435" t="s">
        <v>2891</v>
      </c>
      <c r="C461" s="54">
        <v>70451</v>
      </c>
      <c r="D461" s="75">
        <v>150000010101</v>
      </c>
      <c r="E461" s="56">
        <v>3101</v>
      </c>
      <c r="F461" s="54">
        <v>10730100</v>
      </c>
      <c r="G461" s="86" t="s">
        <v>2007</v>
      </c>
      <c r="H461" s="58">
        <v>3590000</v>
      </c>
      <c r="I461" s="221"/>
      <c r="J461" s="87"/>
      <c r="K461" s="58">
        <f t="shared" si="12"/>
        <v>3590000</v>
      </c>
      <c r="L461" s="204" t="s">
        <v>2889</v>
      </c>
    </row>
    <row r="462" spans="1:12" ht="51" hidden="1" x14ac:dyDescent="0.35">
      <c r="A462" s="54">
        <v>23020114</v>
      </c>
      <c r="B462" s="435" t="s">
        <v>2891</v>
      </c>
      <c r="C462" s="54">
        <v>70451</v>
      </c>
      <c r="D462" s="75">
        <v>150000010101</v>
      </c>
      <c r="E462" s="56">
        <v>3101</v>
      </c>
      <c r="F462" s="54">
        <v>10731500</v>
      </c>
      <c r="G462" s="57" t="s">
        <v>1169</v>
      </c>
      <c r="H462" s="58">
        <v>3590000</v>
      </c>
      <c r="I462" s="221"/>
      <c r="J462" s="87"/>
      <c r="K462" s="58">
        <f t="shared" si="12"/>
        <v>3590000</v>
      </c>
      <c r="L462" s="204" t="s">
        <v>2889</v>
      </c>
    </row>
    <row r="463" spans="1:12" ht="76.5" hidden="1" x14ac:dyDescent="0.35">
      <c r="A463" s="54">
        <v>23020114</v>
      </c>
      <c r="B463" s="435" t="s">
        <v>2891</v>
      </c>
      <c r="C463" s="54">
        <v>70451</v>
      </c>
      <c r="D463" s="75">
        <v>150000010101</v>
      </c>
      <c r="E463" s="56">
        <v>3101</v>
      </c>
      <c r="F463" s="54">
        <v>10720600</v>
      </c>
      <c r="G463" s="57" t="s">
        <v>1170</v>
      </c>
      <c r="H463" s="58">
        <v>1795000</v>
      </c>
      <c r="I463" s="221"/>
      <c r="J463" s="87"/>
      <c r="K463" s="58">
        <f t="shared" si="12"/>
        <v>1795000</v>
      </c>
      <c r="L463" s="204" t="s">
        <v>2889</v>
      </c>
    </row>
    <row r="464" spans="1:12" ht="51" hidden="1" x14ac:dyDescent="0.35">
      <c r="A464" s="54">
        <v>23020114</v>
      </c>
      <c r="B464" s="435" t="s">
        <v>2891</v>
      </c>
      <c r="C464" s="54">
        <v>70451</v>
      </c>
      <c r="D464" s="75">
        <v>150000010101</v>
      </c>
      <c r="E464" s="56">
        <v>3101</v>
      </c>
      <c r="F464" s="54">
        <v>10711100</v>
      </c>
      <c r="G464" s="57" t="s">
        <v>1171</v>
      </c>
      <c r="H464" s="58">
        <v>1795000</v>
      </c>
      <c r="I464" s="221"/>
      <c r="J464" s="87"/>
      <c r="K464" s="58">
        <f t="shared" si="12"/>
        <v>1795000</v>
      </c>
      <c r="L464" s="204" t="s">
        <v>2889</v>
      </c>
    </row>
    <row r="465" spans="1:23" ht="76.5" hidden="1" x14ac:dyDescent="0.35">
      <c r="A465" s="54">
        <v>23020114</v>
      </c>
      <c r="B465" s="435" t="s">
        <v>2891</v>
      </c>
      <c r="C465" s="54">
        <v>70451</v>
      </c>
      <c r="D465" s="75">
        <v>150000010101</v>
      </c>
      <c r="E465" s="56">
        <v>3101</v>
      </c>
      <c r="F465" s="54">
        <v>10711200</v>
      </c>
      <c r="G465" s="57" t="s">
        <v>1172</v>
      </c>
      <c r="H465" s="58">
        <v>3590000</v>
      </c>
      <c r="I465" s="221"/>
      <c r="J465" s="87"/>
      <c r="K465" s="58">
        <f t="shared" si="12"/>
        <v>3590000</v>
      </c>
      <c r="L465" s="204" t="s">
        <v>2889</v>
      </c>
    </row>
    <row r="466" spans="1:23" ht="76.5" hidden="1" x14ac:dyDescent="0.35">
      <c r="A466" s="54">
        <v>23020114</v>
      </c>
      <c r="B466" s="435" t="s">
        <v>2891</v>
      </c>
      <c r="C466" s="54">
        <v>70451</v>
      </c>
      <c r="D466" s="75">
        <v>150000010101</v>
      </c>
      <c r="E466" s="56">
        <v>3101</v>
      </c>
      <c r="F466" s="54">
        <v>10720700</v>
      </c>
      <c r="G466" s="76" t="s">
        <v>1173</v>
      </c>
      <c r="H466" s="77">
        <v>3590000</v>
      </c>
      <c r="I466" s="230"/>
      <c r="J466" s="134"/>
      <c r="K466" s="77">
        <f t="shared" si="12"/>
        <v>3590000</v>
      </c>
      <c r="L466" s="204" t="s">
        <v>2889</v>
      </c>
    </row>
    <row r="467" spans="1:23" ht="76.5" hidden="1" x14ac:dyDescent="0.35">
      <c r="A467" s="78">
        <v>23020114</v>
      </c>
      <c r="B467" s="435" t="s">
        <v>2891</v>
      </c>
      <c r="C467" s="78">
        <v>70451</v>
      </c>
      <c r="D467" s="79">
        <v>150000010101</v>
      </c>
      <c r="E467" s="80">
        <v>3101</v>
      </c>
      <c r="F467" s="78">
        <v>10720600</v>
      </c>
      <c r="G467" s="129" t="s">
        <v>1174</v>
      </c>
      <c r="H467" s="81">
        <v>3590000</v>
      </c>
      <c r="I467" s="228"/>
      <c r="J467" s="133"/>
      <c r="K467" s="81">
        <f t="shared" si="12"/>
        <v>3590000</v>
      </c>
      <c r="L467" s="210" t="s">
        <v>2889</v>
      </c>
    </row>
    <row r="468" spans="1:23" ht="76.5" hidden="1" x14ac:dyDescent="0.35">
      <c r="A468" s="54">
        <v>23020114</v>
      </c>
      <c r="B468" s="435" t="s">
        <v>2891</v>
      </c>
      <c r="C468" s="54">
        <v>70451</v>
      </c>
      <c r="D468" s="75">
        <v>90000010103</v>
      </c>
      <c r="E468" s="56">
        <v>3101</v>
      </c>
      <c r="F468" s="54">
        <v>10720600</v>
      </c>
      <c r="G468" s="57" t="s">
        <v>1175</v>
      </c>
      <c r="H468" s="58">
        <v>2154000</v>
      </c>
      <c r="I468" s="221"/>
      <c r="J468" s="87"/>
      <c r="K468" s="58">
        <f t="shared" si="12"/>
        <v>2154000</v>
      </c>
      <c r="L468" s="204" t="s">
        <v>2889</v>
      </c>
    </row>
    <row r="469" spans="1:23" ht="51" hidden="1" x14ac:dyDescent="0.35">
      <c r="A469" s="54">
        <v>23020114</v>
      </c>
      <c r="B469" s="435" t="s">
        <v>2891</v>
      </c>
      <c r="C469" s="54">
        <v>70451</v>
      </c>
      <c r="D469" s="75">
        <v>90000010103</v>
      </c>
      <c r="E469" s="56">
        <v>3101</v>
      </c>
      <c r="F469" s="54">
        <v>10720600</v>
      </c>
      <c r="G469" s="57" t="s">
        <v>1176</v>
      </c>
      <c r="H469" s="58">
        <v>2154000</v>
      </c>
      <c r="I469" s="221"/>
      <c r="J469" s="87"/>
      <c r="K469" s="58">
        <f t="shared" si="12"/>
        <v>2154000</v>
      </c>
      <c r="L469" s="204" t="s">
        <v>2889</v>
      </c>
    </row>
    <row r="470" spans="1:23" ht="76.5" hidden="1" x14ac:dyDescent="0.35">
      <c r="A470" s="54">
        <v>23020114</v>
      </c>
      <c r="B470" s="435" t="s">
        <v>2891</v>
      </c>
      <c r="C470" s="54">
        <v>70451</v>
      </c>
      <c r="D470" s="75">
        <v>150000010101</v>
      </c>
      <c r="E470" s="56">
        <v>3101</v>
      </c>
      <c r="F470" s="54">
        <v>10720700</v>
      </c>
      <c r="G470" s="57" t="s">
        <v>1177</v>
      </c>
      <c r="H470" s="58">
        <v>3769500</v>
      </c>
      <c r="I470" s="221"/>
      <c r="J470" s="87"/>
      <c r="K470" s="58">
        <f t="shared" si="12"/>
        <v>3769500</v>
      </c>
      <c r="L470" s="204" t="s">
        <v>2889</v>
      </c>
    </row>
    <row r="471" spans="1:23" ht="51" hidden="1" x14ac:dyDescent="0.35">
      <c r="A471" s="54">
        <v>23020114</v>
      </c>
      <c r="B471" s="435" t="s">
        <v>2891</v>
      </c>
      <c r="C471" s="54">
        <v>70451</v>
      </c>
      <c r="D471" s="75">
        <v>150000010101</v>
      </c>
      <c r="E471" s="56">
        <v>3101</v>
      </c>
      <c r="F471" s="54">
        <v>10731900</v>
      </c>
      <c r="G471" s="57" t="s">
        <v>1178</v>
      </c>
      <c r="H471" s="58">
        <v>1795000</v>
      </c>
      <c r="I471" s="221"/>
      <c r="J471" s="87"/>
      <c r="K471" s="58">
        <f t="shared" si="12"/>
        <v>1795000</v>
      </c>
      <c r="L471" s="204" t="s">
        <v>2889</v>
      </c>
    </row>
    <row r="472" spans="1:23" ht="51" hidden="1" x14ac:dyDescent="0.35">
      <c r="A472" s="54">
        <v>23020114</v>
      </c>
      <c r="B472" s="435" t="s">
        <v>2891</v>
      </c>
      <c r="C472" s="54">
        <v>70451</v>
      </c>
      <c r="D472" s="75">
        <v>150000010101</v>
      </c>
      <c r="E472" s="56">
        <v>3101</v>
      </c>
      <c r="F472" s="54">
        <v>10731400</v>
      </c>
      <c r="G472" s="57" t="s">
        <v>1179</v>
      </c>
      <c r="H472" s="58">
        <v>1795000</v>
      </c>
      <c r="I472" s="221"/>
      <c r="J472" s="87"/>
      <c r="K472" s="58">
        <f t="shared" si="12"/>
        <v>1795000</v>
      </c>
      <c r="L472" s="204" t="s">
        <v>2889</v>
      </c>
    </row>
    <row r="473" spans="1:23" ht="51" hidden="1" x14ac:dyDescent="0.35">
      <c r="A473" s="54">
        <v>23020114</v>
      </c>
      <c r="B473" s="435" t="s">
        <v>2891</v>
      </c>
      <c r="C473" s="54">
        <v>70451</v>
      </c>
      <c r="D473" s="75">
        <v>150000010101</v>
      </c>
      <c r="E473" s="56">
        <v>3101</v>
      </c>
      <c r="F473" s="54">
        <v>10731900</v>
      </c>
      <c r="G473" s="57" t="s">
        <v>1180</v>
      </c>
      <c r="H473" s="58">
        <v>3590000</v>
      </c>
      <c r="I473" s="221"/>
      <c r="J473" s="87"/>
      <c r="K473" s="58">
        <f t="shared" si="12"/>
        <v>3590000</v>
      </c>
      <c r="L473" s="204" t="s">
        <v>2889</v>
      </c>
    </row>
    <row r="474" spans="1:23" ht="51" hidden="1" x14ac:dyDescent="0.35">
      <c r="A474" s="54">
        <v>23020114</v>
      </c>
      <c r="B474" s="435" t="s">
        <v>2891</v>
      </c>
      <c r="C474" s="54">
        <v>70451</v>
      </c>
      <c r="D474" s="75">
        <v>150000010101</v>
      </c>
      <c r="E474" s="56">
        <v>3101</v>
      </c>
      <c r="F474" s="54">
        <v>10731600</v>
      </c>
      <c r="G474" s="57" t="s">
        <v>1181</v>
      </c>
      <c r="H474" s="58">
        <v>3590000</v>
      </c>
      <c r="I474" s="221"/>
      <c r="J474" s="87"/>
      <c r="K474" s="58">
        <f t="shared" ref="K474:K537" si="13">SUM(H474,J474)</f>
        <v>3590000</v>
      </c>
      <c r="L474" s="204" t="s">
        <v>2889</v>
      </c>
    </row>
    <row r="475" spans="1:23" ht="76.5" hidden="1" x14ac:dyDescent="0.35">
      <c r="A475" s="54">
        <v>23020114</v>
      </c>
      <c r="B475" s="435" t="s">
        <v>2891</v>
      </c>
      <c r="C475" s="54">
        <v>70451</v>
      </c>
      <c r="D475" s="75">
        <v>150000010101</v>
      </c>
      <c r="E475" s="56">
        <v>3101</v>
      </c>
      <c r="F475" s="54">
        <v>10730200</v>
      </c>
      <c r="G475" s="57" t="s">
        <v>1182</v>
      </c>
      <c r="H475" s="58">
        <v>10000000</v>
      </c>
      <c r="I475" s="221"/>
      <c r="J475" s="87">
        <v>-5000000</v>
      </c>
      <c r="K475" s="58">
        <f t="shared" si="13"/>
        <v>5000000</v>
      </c>
      <c r="L475" s="204" t="s">
        <v>2889</v>
      </c>
    </row>
    <row r="476" spans="1:23" ht="51" hidden="1" x14ac:dyDescent="0.35">
      <c r="A476" s="54">
        <v>23020114</v>
      </c>
      <c r="B476" s="435" t="s">
        <v>2891</v>
      </c>
      <c r="C476" s="54">
        <v>70451</v>
      </c>
      <c r="D476" s="75">
        <v>150000010101</v>
      </c>
      <c r="E476" s="56">
        <v>3101</v>
      </c>
      <c r="F476" s="54">
        <v>10731700</v>
      </c>
      <c r="G476" s="57" t="s">
        <v>1183</v>
      </c>
      <c r="H476" s="58">
        <v>3590000</v>
      </c>
      <c r="I476" s="221"/>
      <c r="J476" s="87"/>
      <c r="K476" s="58">
        <f t="shared" si="13"/>
        <v>3590000</v>
      </c>
      <c r="L476" s="204" t="s">
        <v>2889</v>
      </c>
    </row>
    <row r="477" spans="1:23" ht="51" hidden="1" x14ac:dyDescent="0.35">
      <c r="A477" s="54">
        <v>23020114</v>
      </c>
      <c r="B477" s="435" t="s">
        <v>2891</v>
      </c>
      <c r="C477" s="54">
        <v>70451</v>
      </c>
      <c r="D477" s="75">
        <v>150000010101</v>
      </c>
      <c r="E477" s="56">
        <v>3101</v>
      </c>
      <c r="F477" s="54">
        <v>10731700</v>
      </c>
      <c r="G477" s="57" t="s">
        <v>1184</v>
      </c>
      <c r="H477" s="58">
        <v>7323600</v>
      </c>
      <c r="I477" s="221"/>
      <c r="J477" s="87"/>
      <c r="K477" s="58">
        <f t="shared" si="13"/>
        <v>7323600</v>
      </c>
      <c r="L477" s="204" t="s">
        <v>2889</v>
      </c>
    </row>
    <row r="478" spans="1:23" ht="51" hidden="1" x14ac:dyDescent="0.35">
      <c r="A478" s="54">
        <v>23020114</v>
      </c>
      <c r="B478" s="435" t="s">
        <v>2891</v>
      </c>
      <c r="C478" s="54">
        <v>70451</v>
      </c>
      <c r="D478" s="75">
        <v>150000010101</v>
      </c>
      <c r="E478" s="56">
        <v>3101</v>
      </c>
      <c r="F478" s="54">
        <v>10731800</v>
      </c>
      <c r="G478" s="57" t="s">
        <v>1185</v>
      </c>
      <c r="H478" s="58">
        <v>3590000</v>
      </c>
      <c r="I478" s="221"/>
      <c r="J478" s="87"/>
      <c r="K478" s="58">
        <f t="shared" si="13"/>
        <v>3590000</v>
      </c>
      <c r="L478" s="204" t="s">
        <v>2889</v>
      </c>
    </row>
    <row r="479" spans="1:23" ht="76.5" hidden="1" x14ac:dyDescent="0.35">
      <c r="A479" s="314">
        <v>23020114</v>
      </c>
      <c r="B479" s="435" t="s">
        <v>2891</v>
      </c>
      <c r="C479" s="314">
        <v>70451</v>
      </c>
      <c r="D479" s="315">
        <v>150000010101</v>
      </c>
      <c r="E479" s="316">
        <v>3101</v>
      </c>
      <c r="F479" s="314">
        <v>10720600</v>
      </c>
      <c r="G479" s="317" t="s">
        <v>1186</v>
      </c>
      <c r="H479" s="324">
        <v>106000000</v>
      </c>
      <c r="I479" s="325"/>
      <c r="J479" s="324">
        <v>-96000000</v>
      </c>
      <c r="K479" s="324">
        <f t="shared" si="13"/>
        <v>10000000</v>
      </c>
      <c r="L479" s="557" t="s">
        <v>2889</v>
      </c>
      <c r="M479" s="323"/>
      <c r="N479" s="323"/>
      <c r="O479" s="323"/>
      <c r="P479" s="323"/>
      <c r="Q479" s="323"/>
      <c r="R479" s="323"/>
      <c r="S479" s="323"/>
      <c r="T479" s="323"/>
      <c r="U479" s="323"/>
      <c r="V479" s="323"/>
      <c r="W479" s="323"/>
    </row>
    <row r="480" spans="1:23" ht="51" hidden="1" x14ac:dyDescent="0.35">
      <c r="A480" s="54">
        <v>23020114</v>
      </c>
      <c r="B480" s="435" t="s">
        <v>2891</v>
      </c>
      <c r="C480" s="54">
        <v>70451</v>
      </c>
      <c r="D480" s="75">
        <v>150000010101</v>
      </c>
      <c r="E480" s="56">
        <v>3101</v>
      </c>
      <c r="F480" s="54">
        <v>10720600</v>
      </c>
      <c r="G480" s="57" t="s">
        <v>1187</v>
      </c>
      <c r="H480" s="58">
        <v>7180000</v>
      </c>
      <c r="I480" s="221"/>
      <c r="J480" s="87"/>
      <c r="K480" s="58">
        <f t="shared" si="13"/>
        <v>7180000</v>
      </c>
      <c r="L480" s="204" t="s">
        <v>2889</v>
      </c>
    </row>
    <row r="481" spans="1:13" ht="51" hidden="1" x14ac:dyDescent="0.35">
      <c r="A481" s="54">
        <v>23020114</v>
      </c>
      <c r="B481" s="435" t="s">
        <v>2891</v>
      </c>
      <c r="C481" s="54">
        <v>70451</v>
      </c>
      <c r="D481" s="75">
        <v>150000010101</v>
      </c>
      <c r="E481" s="56">
        <v>3101</v>
      </c>
      <c r="F481" s="54">
        <v>10711200</v>
      </c>
      <c r="G481" s="57" t="s">
        <v>1188</v>
      </c>
      <c r="H481" s="58">
        <v>5456800</v>
      </c>
      <c r="I481" s="221"/>
      <c r="J481" s="87"/>
      <c r="K481" s="58">
        <f t="shared" si="13"/>
        <v>5456800</v>
      </c>
      <c r="L481" s="204" t="s">
        <v>2889</v>
      </c>
    </row>
    <row r="482" spans="1:13" ht="51" hidden="1" x14ac:dyDescent="0.35">
      <c r="A482" s="54">
        <v>23020114</v>
      </c>
      <c r="B482" s="435" t="s">
        <v>2891</v>
      </c>
      <c r="C482" s="54">
        <v>70451</v>
      </c>
      <c r="D482" s="75">
        <v>150000010101</v>
      </c>
      <c r="E482" s="56">
        <v>3101</v>
      </c>
      <c r="F482" s="54">
        <v>10711100</v>
      </c>
      <c r="G482" s="57" t="s">
        <v>1189</v>
      </c>
      <c r="H482" s="58">
        <v>1795000</v>
      </c>
      <c r="I482" s="221"/>
      <c r="J482" s="87"/>
      <c r="K482" s="58">
        <f t="shared" si="13"/>
        <v>1795000</v>
      </c>
      <c r="L482" s="204" t="s">
        <v>2889</v>
      </c>
    </row>
    <row r="483" spans="1:13" ht="76.5" hidden="1" x14ac:dyDescent="0.35">
      <c r="A483" s="54">
        <v>23020114</v>
      </c>
      <c r="B483" s="435" t="s">
        <v>2891</v>
      </c>
      <c r="C483" s="54">
        <v>70451</v>
      </c>
      <c r="D483" s="75">
        <v>150000010101</v>
      </c>
      <c r="E483" s="56">
        <v>3101</v>
      </c>
      <c r="F483" s="54">
        <v>10711000</v>
      </c>
      <c r="G483" s="57" t="s">
        <v>1190</v>
      </c>
      <c r="H483" s="58">
        <v>17950000</v>
      </c>
      <c r="I483" s="221"/>
      <c r="J483" s="87"/>
      <c r="K483" s="58">
        <f t="shared" si="13"/>
        <v>17950000</v>
      </c>
      <c r="L483" s="204" t="s">
        <v>2889</v>
      </c>
    </row>
    <row r="484" spans="1:13" ht="51" hidden="1" x14ac:dyDescent="0.35">
      <c r="A484" s="54">
        <v>23020114</v>
      </c>
      <c r="B484" s="435" t="s">
        <v>2891</v>
      </c>
      <c r="C484" s="54">
        <v>70451</v>
      </c>
      <c r="D484" s="75">
        <v>150000010101</v>
      </c>
      <c r="E484" s="56">
        <v>3101</v>
      </c>
      <c r="F484" s="54">
        <v>10720600</v>
      </c>
      <c r="G484" s="57" t="s">
        <v>1191</v>
      </c>
      <c r="H484" s="58">
        <v>3590000</v>
      </c>
      <c r="I484" s="221"/>
      <c r="J484" s="87"/>
      <c r="K484" s="58">
        <f t="shared" si="13"/>
        <v>3590000</v>
      </c>
      <c r="L484" s="204" t="s">
        <v>2889</v>
      </c>
    </row>
    <row r="485" spans="1:13" ht="76.5" hidden="1" x14ac:dyDescent="0.35">
      <c r="A485" s="54">
        <v>23020114</v>
      </c>
      <c r="B485" s="435" t="s">
        <v>2891</v>
      </c>
      <c r="C485" s="54">
        <v>70451</v>
      </c>
      <c r="D485" s="75">
        <v>150000010101</v>
      </c>
      <c r="E485" s="56">
        <v>3101</v>
      </c>
      <c r="F485" s="54">
        <v>10712200</v>
      </c>
      <c r="G485" s="57" t="s">
        <v>1192</v>
      </c>
      <c r="H485" s="58">
        <v>3590000</v>
      </c>
      <c r="I485" s="221"/>
      <c r="J485" s="87"/>
      <c r="K485" s="58">
        <f t="shared" si="13"/>
        <v>3590000</v>
      </c>
      <c r="L485" s="204" t="s">
        <v>2889</v>
      </c>
    </row>
    <row r="486" spans="1:13" ht="76.5" hidden="1" x14ac:dyDescent="0.35">
      <c r="A486" s="54">
        <v>23020114</v>
      </c>
      <c r="B486" s="435" t="s">
        <v>2891</v>
      </c>
      <c r="C486" s="54">
        <v>70451</v>
      </c>
      <c r="D486" s="75">
        <v>150000010101</v>
      </c>
      <c r="E486" s="56">
        <v>3101</v>
      </c>
      <c r="F486" s="54">
        <v>10712200</v>
      </c>
      <c r="G486" s="57" t="s">
        <v>1193</v>
      </c>
      <c r="H486" s="58">
        <v>7500000</v>
      </c>
      <c r="I486" s="221"/>
      <c r="J486" s="87"/>
      <c r="K486" s="58">
        <f t="shared" si="13"/>
        <v>7500000</v>
      </c>
      <c r="L486" s="204" t="s">
        <v>2889</v>
      </c>
    </row>
    <row r="487" spans="1:13" ht="76.5" hidden="1" x14ac:dyDescent="0.35">
      <c r="A487" s="54">
        <v>23020114</v>
      </c>
      <c r="B487" s="435" t="s">
        <v>2891</v>
      </c>
      <c r="C487" s="54">
        <v>70451</v>
      </c>
      <c r="D487" s="75">
        <v>150000010101</v>
      </c>
      <c r="E487" s="56">
        <v>3101</v>
      </c>
      <c r="F487" s="54">
        <v>10731800</v>
      </c>
      <c r="G487" s="86" t="s">
        <v>2008</v>
      </c>
      <c r="H487" s="58">
        <v>3590000</v>
      </c>
      <c r="I487" s="221"/>
      <c r="J487" s="87"/>
      <c r="K487" s="58">
        <f t="shared" si="13"/>
        <v>3590000</v>
      </c>
      <c r="L487" s="204" t="s">
        <v>2889</v>
      </c>
    </row>
    <row r="488" spans="1:13" ht="51" hidden="1" x14ac:dyDescent="0.35">
      <c r="A488" s="54">
        <v>23020114</v>
      </c>
      <c r="B488" s="435" t="s">
        <v>2891</v>
      </c>
      <c r="C488" s="54">
        <v>70451</v>
      </c>
      <c r="D488" s="75">
        <v>150000010101</v>
      </c>
      <c r="E488" s="56">
        <v>3101</v>
      </c>
      <c r="F488" s="54">
        <v>10731800</v>
      </c>
      <c r="G488" s="57" t="s">
        <v>1194</v>
      </c>
      <c r="H488" s="58">
        <v>6569700</v>
      </c>
      <c r="I488" s="221"/>
      <c r="J488" s="87"/>
      <c r="K488" s="58">
        <f t="shared" si="13"/>
        <v>6569700</v>
      </c>
      <c r="L488" s="204" t="s">
        <v>2889</v>
      </c>
    </row>
    <row r="489" spans="1:13" ht="51" hidden="1" x14ac:dyDescent="0.35">
      <c r="A489" s="54">
        <v>23020114</v>
      </c>
      <c r="B489" s="435" t="s">
        <v>2891</v>
      </c>
      <c r="C489" s="54">
        <v>70451</v>
      </c>
      <c r="D489" s="75">
        <v>150000010101</v>
      </c>
      <c r="E489" s="56">
        <v>3101</v>
      </c>
      <c r="F489" s="54">
        <v>10720400</v>
      </c>
      <c r="G489" s="76" t="s">
        <v>1195</v>
      </c>
      <c r="H489" s="77">
        <v>3590000</v>
      </c>
      <c r="I489" s="230"/>
      <c r="J489" s="134"/>
      <c r="K489" s="77">
        <f t="shared" si="13"/>
        <v>3590000</v>
      </c>
      <c r="L489" s="204" t="s">
        <v>2889</v>
      </c>
    </row>
    <row r="490" spans="1:13" ht="76.5" hidden="1" x14ac:dyDescent="0.35">
      <c r="A490" s="54">
        <v>23020114</v>
      </c>
      <c r="B490" s="435" t="s">
        <v>2891</v>
      </c>
      <c r="C490" s="54">
        <v>70451</v>
      </c>
      <c r="D490" s="75">
        <v>150000010101</v>
      </c>
      <c r="E490" s="56">
        <v>3101</v>
      </c>
      <c r="F490" s="54">
        <v>10720700</v>
      </c>
      <c r="G490" s="57" t="s">
        <v>1196</v>
      </c>
      <c r="H490" s="58">
        <v>7500000</v>
      </c>
      <c r="I490" s="221"/>
      <c r="J490" s="87"/>
      <c r="K490" s="58">
        <f t="shared" si="13"/>
        <v>7500000</v>
      </c>
      <c r="L490" s="204" t="s">
        <v>2889</v>
      </c>
    </row>
    <row r="491" spans="1:13" ht="76.5" hidden="1" x14ac:dyDescent="0.35">
      <c r="A491" s="160">
        <v>23020114</v>
      </c>
      <c r="B491" s="435" t="s">
        <v>2891</v>
      </c>
      <c r="C491" s="160">
        <v>70451</v>
      </c>
      <c r="D491" s="161">
        <v>150000010101</v>
      </c>
      <c r="E491" s="162">
        <v>3101</v>
      </c>
      <c r="F491" s="160">
        <v>10711000</v>
      </c>
      <c r="G491" s="163" t="s">
        <v>2111</v>
      </c>
      <c r="H491" s="164"/>
      <c r="I491" s="246"/>
      <c r="J491" s="165">
        <v>250000000</v>
      </c>
      <c r="K491" s="164">
        <f t="shared" si="13"/>
        <v>250000000</v>
      </c>
      <c r="L491" s="406"/>
      <c r="M491" s="166"/>
    </row>
    <row r="492" spans="1:13" ht="51" hidden="1" x14ac:dyDescent="0.35">
      <c r="A492" s="54">
        <v>23020114</v>
      </c>
      <c r="B492" s="435" t="s">
        <v>2891</v>
      </c>
      <c r="C492" s="54">
        <v>70451</v>
      </c>
      <c r="D492" s="75">
        <v>150000010101</v>
      </c>
      <c r="E492" s="56">
        <v>3101</v>
      </c>
      <c r="F492" s="54">
        <v>10720700</v>
      </c>
      <c r="G492" s="57" t="s">
        <v>1197</v>
      </c>
      <c r="H492" s="58">
        <v>3590000</v>
      </c>
      <c r="I492" s="221"/>
      <c r="J492" s="58"/>
      <c r="K492" s="58">
        <f t="shared" si="13"/>
        <v>3590000</v>
      </c>
      <c r="L492" s="204" t="s">
        <v>2889</v>
      </c>
    </row>
    <row r="493" spans="1:13" ht="76.5" hidden="1" x14ac:dyDescent="0.35">
      <c r="A493" s="54">
        <v>23020114</v>
      </c>
      <c r="B493" s="435" t="s">
        <v>2891</v>
      </c>
      <c r="C493" s="54">
        <v>70451</v>
      </c>
      <c r="D493" s="75">
        <v>150000010101</v>
      </c>
      <c r="E493" s="56">
        <v>3101</v>
      </c>
      <c r="F493" s="54">
        <v>10711000</v>
      </c>
      <c r="G493" s="57" t="s">
        <v>1198</v>
      </c>
      <c r="H493" s="58">
        <v>12500000</v>
      </c>
      <c r="I493" s="221"/>
      <c r="J493" s="87">
        <v>-7000000</v>
      </c>
      <c r="K493" s="58">
        <f t="shared" si="13"/>
        <v>5500000</v>
      </c>
      <c r="L493" s="204" t="s">
        <v>2889</v>
      </c>
    </row>
    <row r="494" spans="1:13" ht="51" hidden="1" x14ac:dyDescent="0.35">
      <c r="A494" s="54">
        <v>23020114</v>
      </c>
      <c r="B494" s="435" t="s">
        <v>2891</v>
      </c>
      <c r="C494" s="54">
        <v>70451</v>
      </c>
      <c r="D494" s="75">
        <v>150000010101</v>
      </c>
      <c r="E494" s="56">
        <v>3101</v>
      </c>
      <c r="F494" s="54">
        <v>10722000</v>
      </c>
      <c r="G494" s="57" t="s">
        <v>1199</v>
      </c>
      <c r="H494" s="58">
        <v>3590000</v>
      </c>
      <c r="I494" s="221"/>
      <c r="J494" s="87"/>
      <c r="K494" s="58">
        <f t="shared" si="13"/>
        <v>3590000</v>
      </c>
      <c r="L494" s="204" t="s">
        <v>2889</v>
      </c>
    </row>
    <row r="495" spans="1:13" ht="51" hidden="1" x14ac:dyDescent="0.35">
      <c r="A495" s="54">
        <v>23020114</v>
      </c>
      <c r="B495" s="435" t="s">
        <v>2891</v>
      </c>
      <c r="C495" s="54">
        <v>70451</v>
      </c>
      <c r="D495" s="75">
        <v>150000010101</v>
      </c>
      <c r="E495" s="56">
        <v>3101</v>
      </c>
      <c r="F495" s="54">
        <v>10722000</v>
      </c>
      <c r="G495" s="57" t="s">
        <v>1200</v>
      </c>
      <c r="H495" s="58">
        <v>3590000</v>
      </c>
      <c r="I495" s="221"/>
      <c r="J495" s="87"/>
      <c r="K495" s="58">
        <f t="shared" si="13"/>
        <v>3590000</v>
      </c>
      <c r="L495" s="204" t="s">
        <v>2889</v>
      </c>
    </row>
    <row r="496" spans="1:13" ht="76.5" hidden="1" x14ac:dyDescent="0.35">
      <c r="A496" s="54">
        <v>23020114</v>
      </c>
      <c r="B496" s="435" t="s">
        <v>2891</v>
      </c>
      <c r="C496" s="54">
        <v>70451</v>
      </c>
      <c r="D496" s="75">
        <v>150000010101</v>
      </c>
      <c r="E496" s="56">
        <v>3101</v>
      </c>
      <c r="F496" s="54">
        <v>10711100</v>
      </c>
      <c r="G496" s="57" t="s">
        <v>1201</v>
      </c>
      <c r="H496" s="58">
        <v>7180000</v>
      </c>
      <c r="I496" s="221"/>
      <c r="J496" s="87"/>
      <c r="K496" s="58">
        <f t="shared" si="13"/>
        <v>7180000</v>
      </c>
      <c r="L496" s="204" t="s">
        <v>2889</v>
      </c>
    </row>
    <row r="497" spans="1:23" ht="51" hidden="1" x14ac:dyDescent="0.35">
      <c r="A497" s="54">
        <v>23020114</v>
      </c>
      <c r="B497" s="435" t="s">
        <v>2891</v>
      </c>
      <c r="C497" s="54">
        <v>70451</v>
      </c>
      <c r="D497" s="75">
        <v>150000010101</v>
      </c>
      <c r="E497" s="56">
        <v>3101</v>
      </c>
      <c r="F497" s="54">
        <v>10731900</v>
      </c>
      <c r="G497" s="57" t="s">
        <v>1202</v>
      </c>
      <c r="H497" s="58">
        <v>3590000</v>
      </c>
      <c r="I497" s="221"/>
      <c r="J497" s="87"/>
      <c r="K497" s="58">
        <f t="shared" si="13"/>
        <v>3590000</v>
      </c>
      <c r="L497" s="204" t="s">
        <v>2889</v>
      </c>
    </row>
    <row r="498" spans="1:23" ht="51" hidden="1" x14ac:dyDescent="0.35">
      <c r="A498" s="155">
        <v>23020114</v>
      </c>
      <c r="B498" s="435" t="s">
        <v>2891</v>
      </c>
      <c r="C498" s="155">
        <v>70451</v>
      </c>
      <c r="D498" s="156">
        <v>150000010101</v>
      </c>
      <c r="E498" s="157">
        <v>3101</v>
      </c>
      <c r="F498" s="155">
        <v>10731700</v>
      </c>
      <c r="G498" s="158" t="s">
        <v>2720</v>
      </c>
      <c r="H498" s="116">
        <v>7500000</v>
      </c>
      <c r="I498" s="221"/>
      <c r="J498" s="159">
        <v>150000000</v>
      </c>
      <c r="K498" s="116">
        <f t="shared" si="13"/>
        <v>157500000</v>
      </c>
      <c r="L498" s="398" t="s">
        <v>2647</v>
      </c>
    </row>
    <row r="499" spans="1:23" ht="51" hidden="1" x14ac:dyDescent="0.35">
      <c r="A499" s="54">
        <v>23020114</v>
      </c>
      <c r="B499" s="435" t="s">
        <v>2891</v>
      </c>
      <c r="C499" s="54">
        <v>70451</v>
      </c>
      <c r="D499" s="75">
        <v>150000010101</v>
      </c>
      <c r="E499" s="56">
        <v>3101</v>
      </c>
      <c r="F499" s="54">
        <v>10730300</v>
      </c>
      <c r="G499" s="86" t="s">
        <v>2009</v>
      </c>
      <c r="H499" s="58">
        <v>3590000</v>
      </c>
      <c r="I499" s="221"/>
      <c r="J499" s="87"/>
      <c r="K499" s="58">
        <f t="shared" si="13"/>
        <v>3590000</v>
      </c>
      <c r="L499" s="204" t="s">
        <v>2889</v>
      </c>
    </row>
    <row r="500" spans="1:23" ht="51" hidden="1" x14ac:dyDescent="0.35">
      <c r="A500" s="54">
        <v>23020114</v>
      </c>
      <c r="B500" s="435" t="s">
        <v>2891</v>
      </c>
      <c r="C500" s="54">
        <v>70451</v>
      </c>
      <c r="D500" s="75">
        <v>150000010101</v>
      </c>
      <c r="E500" s="56">
        <v>3101</v>
      </c>
      <c r="F500" s="54">
        <v>10711100</v>
      </c>
      <c r="G500" s="57" t="s">
        <v>1203</v>
      </c>
      <c r="H500" s="58">
        <v>5000000</v>
      </c>
      <c r="I500" s="221"/>
      <c r="J500" s="87"/>
      <c r="K500" s="58">
        <f t="shared" si="13"/>
        <v>5000000</v>
      </c>
      <c r="L500" s="204" t="s">
        <v>2889</v>
      </c>
    </row>
    <row r="501" spans="1:23" ht="76.5" hidden="1" x14ac:dyDescent="0.35">
      <c r="A501" s="54">
        <v>23020114</v>
      </c>
      <c r="B501" s="435" t="s">
        <v>2891</v>
      </c>
      <c r="C501" s="54">
        <v>70451</v>
      </c>
      <c r="D501" s="75">
        <v>150000010101</v>
      </c>
      <c r="E501" s="56">
        <v>3101</v>
      </c>
      <c r="F501" s="54">
        <v>10711100</v>
      </c>
      <c r="G501" s="57" t="s">
        <v>1204</v>
      </c>
      <c r="H501" s="58">
        <v>5000000</v>
      </c>
      <c r="I501" s="221"/>
      <c r="J501" s="87"/>
      <c r="K501" s="58">
        <f t="shared" si="13"/>
        <v>5000000</v>
      </c>
      <c r="L501" s="204" t="s">
        <v>2889</v>
      </c>
    </row>
    <row r="502" spans="1:23" ht="76.5" hidden="1" x14ac:dyDescent="0.35">
      <c r="A502" s="54">
        <v>23020114</v>
      </c>
      <c r="B502" s="435" t="s">
        <v>2891</v>
      </c>
      <c r="C502" s="54">
        <v>70451</v>
      </c>
      <c r="D502" s="75">
        <v>150000010101</v>
      </c>
      <c r="E502" s="56">
        <v>3101</v>
      </c>
      <c r="F502" s="54">
        <v>10720500</v>
      </c>
      <c r="G502" s="57" t="s">
        <v>1205</v>
      </c>
      <c r="H502" s="58">
        <v>3590000</v>
      </c>
      <c r="I502" s="221"/>
      <c r="J502" s="87"/>
      <c r="K502" s="58">
        <f t="shared" si="13"/>
        <v>3590000</v>
      </c>
      <c r="L502" s="204" t="s">
        <v>2889</v>
      </c>
    </row>
    <row r="503" spans="1:23" ht="51" hidden="1" x14ac:dyDescent="0.35">
      <c r="A503" s="155">
        <v>23020114</v>
      </c>
      <c r="B503" s="435" t="s">
        <v>2891</v>
      </c>
      <c r="C503" s="155">
        <v>70451</v>
      </c>
      <c r="D503" s="156">
        <v>150000010101</v>
      </c>
      <c r="E503" s="157">
        <v>3101</v>
      </c>
      <c r="F503" s="155">
        <v>10720500</v>
      </c>
      <c r="G503" s="158" t="s">
        <v>2648</v>
      </c>
      <c r="H503" s="116">
        <v>12780400</v>
      </c>
      <c r="I503" s="221"/>
      <c r="J503" s="159">
        <v>304537640</v>
      </c>
      <c r="K503" s="116">
        <f t="shared" si="13"/>
        <v>317318040</v>
      </c>
      <c r="L503" s="398" t="s">
        <v>2647</v>
      </c>
    </row>
    <row r="504" spans="1:23" ht="51" hidden="1" x14ac:dyDescent="0.35">
      <c r="A504" s="54">
        <v>23020114</v>
      </c>
      <c r="B504" s="435" t="s">
        <v>2891</v>
      </c>
      <c r="C504" s="54">
        <v>70451</v>
      </c>
      <c r="D504" s="75">
        <v>150000010101</v>
      </c>
      <c r="E504" s="56">
        <v>3101</v>
      </c>
      <c r="F504" s="54">
        <v>10712100</v>
      </c>
      <c r="G504" s="57" t="s">
        <v>1206</v>
      </c>
      <c r="H504" s="58">
        <v>7500000</v>
      </c>
      <c r="I504" s="221"/>
      <c r="J504" s="87"/>
      <c r="K504" s="58">
        <f t="shared" si="13"/>
        <v>7500000</v>
      </c>
      <c r="L504" s="204" t="s">
        <v>2889</v>
      </c>
    </row>
    <row r="505" spans="1:23" ht="51" hidden="1" x14ac:dyDescent="0.35">
      <c r="A505" s="54">
        <v>23020114</v>
      </c>
      <c r="B505" s="435" t="s">
        <v>2891</v>
      </c>
      <c r="C505" s="54">
        <v>70451</v>
      </c>
      <c r="D505" s="75">
        <v>150000010101</v>
      </c>
      <c r="E505" s="56">
        <v>3101</v>
      </c>
      <c r="F505" s="54">
        <v>10721300</v>
      </c>
      <c r="G505" s="57" t="s">
        <v>1207</v>
      </c>
      <c r="H505" s="58">
        <v>5000000</v>
      </c>
      <c r="I505" s="221"/>
      <c r="J505" s="87"/>
      <c r="K505" s="58">
        <f t="shared" si="13"/>
        <v>5000000</v>
      </c>
      <c r="L505" s="204" t="s">
        <v>2889</v>
      </c>
    </row>
    <row r="506" spans="1:23" ht="51" hidden="1" x14ac:dyDescent="0.35">
      <c r="A506" s="54">
        <v>23020114</v>
      </c>
      <c r="B506" s="435" t="s">
        <v>2891</v>
      </c>
      <c r="C506" s="54">
        <v>70451</v>
      </c>
      <c r="D506" s="75">
        <v>150000010101</v>
      </c>
      <c r="E506" s="56">
        <v>3101</v>
      </c>
      <c r="F506" s="54">
        <v>10721300</v>
      </c>
      <c r="G506" s="57" t="s">
        <v>1208</v>
      </c>
      <c r="H506" s="58">
        <v>7503100</v>
      </c>
      <c r="I506" s="221"/>
      <c r="J506" s="87"/>
      <c r="K506" s="58">
        <f t="shared" si="13"/>
        <v>7503100</v>
      </c>
      <c r="L506" s="204" t="s">
        <v>2889</v>
      </c>
    </row>
    <row r="507" spans="1:23" ht="51" hidden="1" x14ac:dyDescent="0.35">
      <c r="A507" s="54">
        <v>23020114</v>
      </c>
      <c r="B507" s="435" t="s">
        <v>2891</v>
      </c>
      <c r="C507" s="54">
        <v>70451</v>
      </c>
      <c r="D507" s="75">
        <v>150000010101</v>
      </c>
      <c r="E507" s="56">
        <v>3101</v>
      </c>
      <c r="F507" s="54">
        <v>10710900</v>
      </c>
      <c r="G507" s="57" t="s">
        <v>1209</v>
      </c>
      <c r="H507" s="58">
        <v>5000000</v>
      </c>
      <c r="I507" s="221"/>
      <c r="J507" s="87"/>
      <c r="K507" s="58">
        <f t="shared" si="13"/>
        <v>5000000</v>
      </c>
      <c r="L507" s="204" t="s">
        <v>2889</v>
      </c>
    </row>
    <row r="508" spans="1:23" ht="51" hidden="1" x14ac:dyDescent="0.35">
      <c r="A508" s="54">
        <v>23020114</v>
      </c>
      <c r="B508" s="435" t="s">
        <v>2891</v>
      </c>
      <c r="C508" s="54">
        <v>70451</v>
      </c>
      <c r="D508" s="75">
        <v>150000010101</v>
      </c>
      <c r="E508" s="56">
        <v>3101</v>
      </c>
      <c r="F508" s="54">
        <v>10712300</v>
      </c>
      <c r="G508" s="57" t="s">
        <v>1210</v>
      </c>
      <c r="H508" s="58">
        <v>4500000</v>
      </c>
      <c r="I508" s="221"/>
      <c r="J508" s="87"/>
      <c r="K508" s="58">
        <f t="shared" si="13"/>
        <v>4500000</v>
      </c>
      <c r="L508" s="204" t="s">
        <v>2889</v>
      </c>
    </row>
    <row r="509" spans="1:23" ht="76.5" hidden="1" x14ac:dyDescent="0.35">
      <c r="A509" s="54">
        <v>23020114</v>
      </c>
      <c r="B509" s="435" t="s">
        <v>2891</v>
      </c>
      <c r="C509" s="54">
        <v>70451</v>
      </c>
      <c r="D509" s="75">
        <v>150000010101</v>
      </c>
      <c r="E509" s="56">
        <v>3101</v>
      </c>
      <c r="F509" s="54">
        <v>10712300</v>
      </c>
      <c r="G509" s="86" t="s">
        <v>2010</v>
      </c>
      <c r="H509" s="58">
        <v>4500000</v>
      </c>
      <c r="I509" s="221"/>
      <c r="J509" s="87"/>
      <c r="K509" s="58">
        <f t="shared" si="13"/>
        <v>4500000</v>
      </c>
      <c r="L509" s="204" t="s">
        <v>2889</v>
      </c>
    </row>
    <row r="510" spans="1:23" ht="76.5" hidden="1" x14ac:dyDescent="0.35">
      <c r="A510" s="54">
        <v>23020114</v>
      </c>
      <c r="B510" s="435" t="s">
        <v>2891</v>
      </c>
      <c r="C510" s="54">
        <v>70451</v>
      </c>
      <c r="D510" s="75">
        <v>150000010101</v>
      </c>
      <c r="E510" s="56">
        <v>3101</v>
      </c>
      <c r="F510" s="54">
        <v>10720600</v>
      </c>
      <c r="G510" s="57" t="s">
        <v>1211</v>
      </c>
      <c r="H510" s="58">
        <v>4500000</v>
      </c>
      <c r="I510" s="221"/>
      <c r="J510" s="87"/>
      <c r="K510" s="58">
        <f t="shared" si="13"/>
        <v>4500000</v>
      </c>
      <c r="L510" s="204" t="s">
        <v>2889</v>
      </c>
    </row>
    <row r="511" spans="1:23" ht="76.5" hidden="1" x14ac:dyDescent="0.35">
      <c r="A511" s="54">
        <v>23020114</v>
      </c>
      <c r="B511" s="435" t="s">
        <v>2891</v>
      </c>
      <c r="C511" s="54">
        <v>70451</v>
      </c>
      <c r="D511" s="75">
        <v>150000010101</v>
      </c>
      <c r="E511" s="56">
        <v>3101</v>
      </c>
      <c r="F511" s="54">
        <v>10712300</v>
      </c>
      <c r="G511" s="86" t="s">
        <v>2011</v>
      </c>
      <c r="H511" s="58">
        <v>10000000</v>
      </c>
      <c r="I511" s="221"/>
      <c r="J511" s="87">
        <v>-5000000</v>
      </c>
      <c r="K511" s="58">
        <f t="shared" si="13"/>
        <v>5000000</v>
      </c>
      <c r="L511" s="204" t="s">
        <v>2889</v>
      </c>
    </row>
    <row r="512" spans="1:23" ht="102" hidden="1" x14ac:dyDescent="0.35">
      <c r="A512" s="332">
        <v>23020114</v>
      </c>
      <c r="B512" s="435" t="s">
        <v>2891</v>
      </c>
      <c r="C512" s="332">
        <v>70451</v>
      </c>
      <c r="D512" s="333">
        <v>150000010101</v>
      </c>
      <c r="E512" s="334">
        <v>3101</v>
      </c>
      <c r="F512" s="332">
        <v>10712300</v>
      </c>
      <c r="G512" s="335" t="s">
        <v>1212</v>
      </c>
      <c r="H512" s="327">
        <v>25000000</v>
      </c>
      <c r="I512" s="336"/>
      <c r="J512" s="326">
        <v>-15000000</v>
      </c>
      <c r="K512" s="327">
        <f t="shared" si="13"/>
        <v>10000000</v>
      </c>
      <c r="L512" s="578" t="s">
        <v>2889</v>
      </c>
      <c r="M512" s="323"/>
      <c r="N512" s="323"/>
      <c r="O512" s="323"/>
      <c r="P512" s="323"/>
      <c r="Q512" s="323"/>
      <c r="R512" s="323"/>
      <c r="S512" s="323"/>
      <c r="T512" s="323"/>
      <c r="U512" s="323"/>
      <c r="V512" s="323"/>
      <c r="W512" s="323"/>
    </row>
    <row r="513" spans="1:23" ht="76.5" hidden="1" x14ac:dyDescent="0.35">
      <c r="A513" s="314">
        <v>23020114</v>
      </c>
      <c r="B513" s="435" t="s">
        <v>2891</v>
      </c>
      <c r="C513" s="314">
        <v>70451</v>
      </c>
      <c r="D513" s="315">
        <v>150000010101</v>
      </c>
      <c r="E513" s="316">
        <v>3101</v>
      </c>
      <c r="F513" s="314">
        <v>10712300</v>
      </c>
      <c r="G513" s="317" t="s">
        <v>1213</v>
      </c>
      <c r="H513" s="324">
        <v>20000000</v>
      </c>
      <c r="I513" s="325"/>
      <c r="J513" s="320">
        <v>-10000000</v>
      </c>
      <c r="K513" s="327">
        <f t="shared" si="13"/>
        <v>10000000</v>
      </c>
      <c r="L513" s="557" t="s">
        <v>2889</v>
      </c>
      <c r="M513" s="323"/>
      <c r="N513" s="323"/>
      <c r="O513" s="323"/>
      <c r="P513" s="323"/>
      <c r="Q513" s="323"/>
      <c r="R513" s="323"/>
      <c r="S513" s="323"/>
      <c r="T513" s="323"/>
      <c r="U513" s="323"/>
      <c r="V513" s="323"/>
      <c r="W513" s="323"/>
    </row>
    <row r="514" spans="1:23" ht="76.5" hidden="1" x14ac:dyDescent="0.35">
      <c r="A514" s="54">
        <v>23020114</v>
      </c>
      <c r="B514" s="435" t="s">
        <v>2891</v>
      </c>
      <c r="C514" s="54">
        <v>70451</v>
      </c>
      <c r="D514" s="75">
        <v>150000010101</v>
      </c>
      <c r="E514" s="56">
        <v>3101</v>
      </c>
      <c r="F514" s="54">
        <v>10720500</v>
      </c>
      <c r="G514" s="86" t="s">
        <v>2012</v>
      </c>
      <c r="H514" s="58">
        <v>10770000</v>
      </c>
      <c r="I514" s="221"/>
      <c r="J514" s="87">
        <v>-5000000</v>
      </c>
      <c r="K514" s="81">
        <f t="shared" si="13"/>
        <v>5770000</v>
      </c>
      <c r="L514" s="204" t="s">
        <v>2889</v>
      </c>
    </row>
    <row r="515" spans="1:23" ht="51" hidden="1" x14ac:dyDescent="0.35">
      <c r="A515" s="54">
        <v>23020114</v>
      </c>
      <c r="B515" s="435" t="s">
        <v>2891</v>
      </c>
      <c r="C515" s="54">
        <v>70451</v>
      </c>
      <c r="D515" s="75">
        <v>150000010101</v>
      </c>
      <c r="E515" s="56">
        <v>3101</v>
      </c>
      <c r="F515" s="54">
        <v>10730304</v>
      </c>
      <c r="G515" s="57" t="s">
        <v>1214</v>
      </c>
      <c r="H515" s="58">
        <v>15000000</v>
      </c>
      <c r="I515" s="221"/>
      <c r="J515" s="87">
        <v>-10000000</v>
      </c>
      <c r="K515" s="81">
        <f t="shared" si="13"/>
        <v>5000000</v>
      </c>
      <c r="L515" s="204" t="s">
        <v>2889</v>
      </c>
    </row>
    <row r="516" spans="1:23" ht="76.5" hidden="1" x14ac:dyDescent="0.35">
      <c r="A516" s="54">
        <v>23020114</v>
      </c>
      <c r="B516" s="435" t="s">
        <v>2891</v>
      </c>
      <c r="C516" s="54">
        <v>70451</v>
      </c>
      <c r="D516" s="75">
        <v>150000010101</v>
      </c>
      <c r="E516" s="56">
        <v>3101</v>
      </c>
      <c r="F516" s="54">
        <v>10720600</v>
      </c>
      <c r="G516" s="57" t="s">
        <v>1215</v>
      </c>
      <c r="H516" s="58">
        <v>3590000</v>
      </c>
      <c r="I516" s="221"/>
      <c r="J516" s="87"/>
      <c r="K516" s="81">
        <f t="shared" si="13"/>
        <v>3590000</v>
      </c>
      <c r="L516" s="204" t="s">
        <v>2889</v>
      </c>
    </row>
    <row r="517" spans="1:23" ht="76.5" hidden="1" x14ac:dyDescent="0.35">
      <c r="A517" s="54">
        <v>23020114</v>
      </c>
      <c r="B517" s="435" t="s">
        <v>2891</v>
      </c>
      <c r="C517" s="54">
        <v>70451</v>
      </c>
      <c r="D517" s="75">
        <v>150000010101</v>
      </c>
      <c r="E517" s="56">
        <v>3101</v>
      </c>
      <c r="F517" s="54">
        <v>10731500</v>
      </c>
      <c r="G517" s="57" t="s">
        <v>1216</v>
      </c>
      <c r="H517" s="58">
        <v>3590000</v>
      </c>
      <c r="I517" s="221"/>
      <c r="J517" s="87"/>
      <c r="K517" s="81">
        <f t="shared" si="13"/>
        <v>3590000</v>
      </c>
      <c r="L517" s="204" t="s">
        <v>2889</v>
      </c>
    </row>
    <row r="518" spans="1:23" ht="51" hidden="1" x14ac:dyDescent="0.35">
      <c r="A518" s="54">
        <v>23020114</v>
      </c>
      <c r="B518" s="435" t="s">
        <v>2891</v>
      </c>
      <c r="C518" s="54">
        <v>70451</v>
      </c>
      <c r="D518" s="75">
        <v>150000010101</v>
      </c>
      <c r="E518" s="56">
        <v>3101</v>
      </c>
      <c r="F518" s="54">
        <v>10720500</v>
      </c>
      <c r="G518" s="57" t="s">
        <v>1217</v>
      </c>
      <c r="H518" s="58">
        <v>5000000</v>
      </c>
      <c r="I518" s="221"/>
      <c r="J518" s="87"/>
      <c r="K518" s="81">
        <f t="shared" si="13"/>
        <v>5000000</v>
      </c>
      <c r="L518" s="204" t="s">
        <v>2889</v>
      </c>
    </row>
    <row r="519" spans="1:23" ht="51" hidden="1" x14ac:dyDescent="0.35">
      <c r="A519" s="54">
        <v>23020114</v>
      </c>
      <c r="B519" s="435" t="s">
        <v>2891</v>
      </c>
      <c r="C519" s="54">
        <v>70451</v>
      </c>
      <c r="D519" s="75">
        <v>150000010101</v>
      </c>
      <c r="E519" s="56">
        <v>3101</v>
      </c>
      <c r="F519" s="54">
        <v>10712300</v>
      </c>
      <c r="G519" s="57" t="s">
        <v>1218</v>
      </c>
      <c r="H519" s="58">
        <v>3590000</v>
      </c>
      <c r="I519" s="221"/>
      <c r="J519" s="87"/>
      <c r="K519" s="81">
        <f t="shared" si="13"/>
        <v>3590000</v>
      </c>
      <c r="L519" s="204" t="s">
        <v>2889</v>
      </c>
    </row>
    <row r="520" spans="1:23" ht="51" hidden="1" x14ac:dyDescent="0.35">
      <c r="A520" s="155">
        <v>23020114</v>
      </c>
      <c r="B520" s="435" t="s">
        <v>2891</v>
      </c>
      <c r="C520" s="155">
        <v>70451</v>
      </c>
      <c r="D520" s="156">
        <v>150000010101</v>
      </c>
      <c r="E520" s="157">
        <v>3101</v>
      </c>
      <c r="F520" s="155">
        <v>10720400</v>
      </c>
      <c r="G520" s="158" t="s">
        <v>1219</v>
      </c>
      <c r="H520" s="116">
        <v>5000000</v>
      </c>
      <c r="I520" s="221"/>
      <c r="J520" s="159">
        <v>60000000</v>
      </c>
      <c r="K520" s="280">
        <f t="shared" si="13"/>
        <v>65000000</v>
      </c>
      <c r="L520" s="398" t="s">
        <v>2647</v>
      </c>
      <c r="M520" s="151"/>
      <c r="N520" s="151"/>
      <c r="O520" s="151"/>
      <c r="P520" s="151"/>
      <c r="Q520" s="151"/>
      <c r="R520" s="151"/>
      <c r="S520" s="151"/>
      <c r="T520" s="151"/>
      <c r="U520" s="151"/>
      <c r="V520" s="151"/>
      <c r="W520" s="151"/>
    </row>
    <row r="521" spans="1:23" ht="51" hidden="1" x14ac:dyDescent="0.35">
      <c r="A521" s="54">
        <v>23020114</v>
      </c>
      <c r="B521" s="435" t="s">
        <v>2891</v>
      </c>
      <c r="C521" s="54">
        <v>70451</v>
      </c>
      <c r="D521" s="75">
        <v>150000010101</v>
      </c>
      <c r="E521" s="56">
        <v>3101</v>
      </c>
      <c r="F521" s="54">
        <v>10710900</v>
      </c>
      <c r="G521" s="57" t="s">
        <v>1220</v>
      </c>
      <c r="H521" s="58">
        <v>3590000</v>
      </c>
      <c r="I521" s="221"/>
      <c r="J521" s="87"/>
      <c r="K521" s="81">
        <f t="shared" si="13"/>
        <v>3590000</v>
      </c>
      <c r="L521" s="204" t="s">
        <v>2889</v>
      </c>
    </row>
    <row r="522" spans="1:23" ht="51" hidden="1" x14ac:dyDescent="0.35">
      <c r="A522" s="54">
        <v>23020114</v>
      </c>
      <c r="B522" s="435" t="s">
        <v>2891</v>
      </c>
      <c r="C522" s="54">
        <v>70451</v>
      </c>
      <c r="D522" s="75">
        <v>150000010101</v>
      </c>
      <c r="E522" s="56">
        <v>3101</v>
      </c>
      <c r="F522" s="54">
        <v>10710900</v>
      </c>
      <c r="G522" s="57" t="s">
        <v>1221</v>
      </c>
      <c r="H522" s="58">
        <v>3590000</v>
      </c>
      <c r="I522" s="221"/>
      <c r="J522" s="87"/>
      <c r="K522" s="81">
        <f t="shared" si="13"/>
        <v>3590000</v>
      </c>
      <c r="L522" s="204" t="s">
        <v>2889</v>
      </c>
    </row>
    <row r="523" spans="1:23" ht="51" hidden="1" x14ac:dyDescent="0.35">
      <c r="A523" s="54">
        <v>23020114</v>
      </c>
      <c r="B523" s="435" t="s">
        <v>2891</v>
      </c>
      <c r="C523" s="54">
        <v>70451</v>
      </c>
      <c r="D523" s="75">
        <v>150000010101</v>
      </c>
      <c r="E523" s="56">
        <v>3101</v>
      </c>
      <c r="F523" s="54">
        <v>10710900</v>
      </c>
      <c r="G523" s="57" t="s">
        <v>1222</v>
      </c>
      <c r="H523" s="58">
        <v>5000000</v>
      </c>
      <c r="I523" s="221"/>
      <c r="J523" s="87"/>
      <c r="K523" s="81">
        <f t="shared" si="13"/>
        <v>5000000</v>
      </c>
      <c r="L523" s="204" t="s">
        <v>2889</v>
      </c>
    </row>
    <row r="524" spans="1:23" ht="76.5" hidden="1" x14ac:dyDescent="0.35">
      <c r="A524" s="314">
        <v>23020114</v>
      </c>
      <c r="B524" s="435" t="s">
        <v>2891</v>
      </c>
      <c r="C524" s="314">
        <v>70451</v>
      </c>
      <c r="D524" s="315">
        <v>90000010103</v>
      </c>
      <c r="E524" s="316">
        <v>3101</v>
      </c>
      <c r="F524" s="314">
        <v>10710900</v>
      </c>
      <c r="G524" s="317" t="s">
        <v>1223</v>
      </c>
      <c r="H524" s="324">
        <v>20000000</v>
      </c>
      <c r="I524" s="325"/>
      <c r="J524" s="320">
        <v>-10000000</v>
      </c>
      <c r="K524" s="327">
        <f t="shared" si="13"/>
        <v>10000000</v>
      </c>
      <c r="L524" s="557" t="s">
        <v>2889</v>
      </c>
      <c r="M524" s="323"/>
      <c r="N524" s="323"/>
      <c r="O524" s="323"/>
      <c r="P524" s="323"/>
      <c r="Q524" s="323"/>
      <c r="R524" s="323"/>
      <c r="S524" s="323"/>
      <c r="T524" s="323"/>
      <c r="U524" s="323"/>
      <c r="V524" s="323"/>
      <c r="W524" s="323"/>
    </row>
    <row r="525" spans="1:23" ht="51" hidden="1" x14ac:dyDescent="0.35">
      <c r="A525" s="54">
        <v>23020114</v>
      </c>
      <c r="B525" s="435" t="s">
        <v>2891</v>
      </c>
      <c r="C525" s="54">
        <v>70451</v>
      </c>
      <c r="D525" s="75">
        <v>150000010101</v>
      </c>
      <c r="E525" s="56">
        <v>3101</v>
      </c>
      <c r="F525" s="54">
        <v>10720400</v>
      </c>
      <c r="G525" s="57" t="s">
        <v>1224</v>
      </c>
      <c r="H525" s="58">
        <v>5000000</v>
      </c>
      <c r="I525" s="221"/>
      <c r="J525" s="87"/>
      <c r="K525" s="81">
        <f t="shared" si="13"/>
        <v>5000000</v>
      </c>
      <c r="L525" s="204" t="s">
        <v>2889</v>
      </c>
    </row>
    <row r="526" spans="1:23" ht="51" hidden="1" x14ac:dyDescent="0.35">
      <c r="A526" s="54">
        <v>23020114</v>
      </c>
      <c r="B526" s="435" t="s">
        <v>2891</v>
      </c>
      <c r="C526" s="54">
        <v>70451</v>
      </c>
      <c r="D526" s="75">
        <v>150000010101</v>
      </c>
      <c r="E526" s="56">
        <v>3101</v>
      </c>
      <c r="F526" s="54">
        <v>10722000</v>
      </c>
      <c r="G526" s="57" t="s">
        <v>1225</v>
      </c>
      <c r="H526" s="58">
        <v>15000000</v>
      </c>
      <c r="I526" s="221"/>
      <c r="J526" s="87">
        <v>-10000000</v>
      </c>
      <c r="K526" s="81">
        <f t="shared" si="13"/>
        <v>5000000</v>
      </c>
      <c r="L526" s="204" t="s">
        <v>2889</v>
      </c>
    </row>
    <row r="527" spans="1:23" ht="76.5" hidden="1" x14ac:dyDescent="0.35">
      <c r="A527" s="54">
        <v>23020114</v>
      </c>
      <c r="B527" s="435" t="s">
        <v>2891</v>
      </c>
      <c r="C527" s="54">
        <v>70451</v>
      </c>
      <c r="D527" s="75">
        <v>150000010101</v>
      </c>
      <c r="E527" s="56">
        <v>3101</v>
      </c>
      <c r="F527" s="54">
        <v>10722000</v>
      </c>
      <c r="G527" s="86" t="s">
        <v>2013</v>
      </c>
      <c r="H527" s="58">
        <v>5000000</v>
      </c>
      <c r="I527" s="221"/>
      <c r="J527" s="87"/>
      <c r="K527" s="81">
        <f t="shared" si="13"/>
        <v>5000000</v>
      </c>
      <c r="L527" s="204" t="s">
        <v>2889</v>
      </c>
    </row>
    <row r="528" spans="1:23" ht="51" hidden="1" x14ac:dyDescent="0.35">
      <c r="A528" s="54">
        <v>23020114</v>
      </c>
      <c r="B528" s="435" t="s">
        <v>2891</v>
      </c>
      <c r="C528" s="54">
        <v>70451</v>
      </c>
      <c r="D528" s="75">
        <v>150000010101</v>
      </c>
      <c r="E528" s="56">
        <v>3101</v>
      </c>
      <c r="F528" s="54">
        <v>10721300</v>
      </c>
      <c r="G528" s="57" t="s">
        <v>1226</v>
      </c>
      <c r="H528" s="58">
        <v>3590000</v>
      </c>
      <c r="I528" s="221"/>
      <c r="J528" s="87"/>
      <c r="K528" s="81">
        <f t="shared" si="13"/>
        <v>3590000</v>
      </c>
      <c r="L528" s="204" t="s">
        <v>2889</v>
      </c>
    </row>
    <row r="529" spans="1:12" ht="51" hidden="1" x14ac:dyDescent="0.35">
      <c r="A529" s="54">
        <v>23020114</v>
      </c>
      <c r="B529" s="435" t="s">
        <v>2891</v>
      </c>
      <c r="C529" s="54">
        <v>70451</v>
      </c>
      <c r="D529" s="75">
        <v>150000010101</v>
      </c>
      <c r="E529" s="56">
        <v>3101</v>
      </c>
      <c r="F529" s="54">
        <v>10720400</v>
      </c>
      <c r="G529" s="57" t="s">
        <v>1227</v>
      </c>
      <c r="H529" s="58">
        <v>15000000</v>
      </c>
      <c r="I529" s="221"/>
      <c r="J529" s="87">
        <v>-10000000</v>
      </c>
      <c r="K529" s="81">
        <f t="shared" si="13"/>
        <v>5000000</v>
      </c>
      <c r="L529" s="204" t="s">
        <v>2889</v>
      </c>
    </row>
    <row r="530" spans="1:12" ht="51" hidden="1" x14ac:dyDescent="0.35">
      <c r="A530" s="54">
        <v>23020114</v>
      </c>
      <c r="B530" s="435" t="s">
        <v>2891</v>
      </c>
      <c r="C530" s="54">
        <v>70451</v>
      </c>
      <c r="D530" s="75">
        <v>150000010101</v>
      </c>
      <c r="E530" s="56">
        <v>3101</v>
      </c>
      <c r="F530" s="54">
        <v>10720400</v>
      </c>
      <c r="G530" s="57" t="s">
        <v>1228</v>
      </c>
      <c r="H530" s="58">
        <v>3590000</v>
      </c>
      <c r="I530" s="221"/>
      <c r="J530" s="87"/>
      <c r="K530" s="81">
        <f t="shared" si="13"/>
        <v>3590000</v>
      </c>
      <c r="L530" s="204" t="s">
        <v>2889</v>
      </c>
    </row>
    <row r="531" spans="1:12" ht="76.5" hidden="1" x14ac:dyDescent="0.35">
      <c r="A531" s="54">
        <v>23020114</v>
      </c>
      <c r="B531" s="435" t="s">
        <v>2891</v>
      </c>
      <c r="C531" s="54">
        <v>70451</v>
      </c>
      <c r="D531" s="75">
        <v>150000010101</v>
      </c>
      <c r="E531" s="56">
        <v>3101</v>
      </c>
      <c r="F531" s="54">
        <v>10720600</v>
      </c>
      <c r="G531" s="86" t="s">
        <v>2014</v>
      </c>
      <c r="H531" s="58">
        <v>3590000</v>
      </c>
      <c r="I531" s="221"/>
      <c r="J531" s="87"/>
      <c r="K531" s="81">
        <f t="shared" si="13"/>
        <v>3590000</v>
      </c>
      <c r="L531" s="204" t="s">
        <v>2889</v>
      </c>
    </row>
    <row r="532" spans="1:12" ht="76.5" hidden="1" x14ac:dyDescent="0.35">
      <c r="A532" s="54">
        <v>23020114</v>
      </c>
      <c r="B532" s="435" t="s">
        <v>2891</v>
      </c>
      <c r="C532" s="54">
        <v>70451</v>
      </c>
      <c r="D532" s="75">
        <v>150000010101</v>
      </c>
      <c r="E532" s="56">
        <v>3101</v>
      </c>
      <c r="F532" s="54">
        <v>10711200</v>
      </c>
      <c r="G532" s="57" t="s">
        <v>1229</v>
      </c>
      <c r="H532" s="58">
        <v>5000000</v>
      </c>
      <c r="I532" s="221"/>
      <c r="J532" s="87"/>
      <c r="K532" s="81">
        <f t="shared" si="13"/>
        <v>5000000</v>
      </c>
      <c r="L532" s="204" t="s">
        <v>2889</v>
      </c>
    </row>
    <row r="533" spans="1:12" ht="76.5" hidden="1" x14ac:dyDescent="0.35">
      <c r="A533" s="54">
        <v>23020114</v>
      </c>
      <c r="B533" s="435" t="s">
        <v>2891</v>
      </c>
      <c r="C533" s="54">
        <v>70451</v>
      </c>
      <c r="D533" s="75">
        <v>150000010101</v>
      </c>
      <c r="E533" s="56">
        <v>3101</v>
      </c>
      <c r="F533" s="54">
        <v>10720700</v>
      </c>
      <c r="G533" s="57" t="s">
        <v>1230</v>
      </c>
      <c r="H533" s="58">
        <v>1795000</v>
      </c>
      <c r="I533" s="221"/>
      <c r="J533" s="87"/>
      <c r="K533" s="81">
        <f t="shared" si="13"/>
        <v>1795000</v>
      </c>
      <c r="L533" s="204" t="s">
        <v>2889</v>
      </c>
    </row>
    <row r="534" spans="1:12" ht="76.5" hidden="1" x14ac:dyDescent="0.35">
      <c r="A534" s="54">
        <v>23020114</v>
      </c>
      <c r="B534" s="435" t="s">
        <v>2891</v>
      </c>
      <c r="C534" s="54">
        <v>70451</v>
      </c>
      <c r="D534" s="75">
        <v>150000010101</v>
      </c>
      <c r="E534" s="56">
        <v>3101</v>
      </c>
      <c r="F534" s="54">
        <v>10721300</v>
      </c>
      <c r="G534" s="57" t="s">
        <v>1231</v>
      </c>
      <c r="H534" s="58">
        <v>1795000</v>
      </c>
      <c r="I534" s="221"/>
      <c r="J534" s="87"/>
      <c r="K534" s="81">
        <f t="shared" si="13"/>
        <v>1795000</v>
      </c>
      <c r="L534" s="204" t="s">
        <v>2889</v>
      </c>
    </row>
    <row r="535" spans="1:12" ht="51" hidden="1" x14ac:dyDescent="0.35">
      <c r="A535" s="54">
        <v>23020114</v>
      </c>
      <c r="B535" s="435" t="s">
        <v>2891</v>
      </c>
      <c r="C535" s="54">
        <v>70451</v>
      </c>
      <c r="D535" s="75">
        <v>150000010101</v>
      </c>
      <c r="E535" s="56">
        <v>3101</v>
      </c>
      <c r="F535" s="54">
        <v>10720700</v>
      </c>
      <c r="G535" s="57" t="s">
        <v>1232</v>
      </c>
      <c r="H535" s="58">
        <v>1795000</v>
      </c>
      <c r="I535" s="221"/>
      <c r="J535" s="87"/>
      <c r="K535" s="81">
        <f t="shared" si="13"/>
        <v>1795000</v>
      </c>
      <c r="L535" s="204" t="s">
        <v>2889</v>
      </c>
    </row>
    <row r="536" spans="1:12" ht="51" hidden="1" x14ac:dyDescent="0.35">
      <c r="A536" s="54">
        <v>23020114</v>
      </c>
      <c r="B536" s="435" t="s">
        <v>2891</v>
      </c>
      <c r="C536" s="54">
        <v>70451</v>
      </c>
      <c r="D536" s="75">
        <v>150000010101</v>
      </c>
      <c r="E536" s="56">
        <v>3101</v>
      </c>
      <c r="F536" s="54">
        <v>10711100</v>
      </c>
      <c r="G536" s="57" t="s">
        <v>1233</v>
      </c>
      <c r="H536" s="58">
        <v>1795000</v>
      </c>
      <c r="I536" s="221"/>
      <c r="J536" s="87"/>
      <c r="K536" s="81">
        <f t="shared" si="13"/>
        <v>1795000</v>
      </c>
      <c r="L536" s="204" t="s">
        <v>2889</v>
      </c>
    </row>
    <row r="537" spans="1:12" ht="76.5" hidden="1" x14ac:dyDescent="0.35">
      <c r="A537" s="54">
        <v>23020114</v>
      </c>
      <c r="B537" s="435" t="s">
        <v>2891</v>
      </c>
      <c r="C537" s="54">
        <v>70451</v>
      </c>
      <c r="D537" s="75">
        <v>150000010101</v>
      </c>
      <c r="E537" s="56">
        <v>3101</v>
      </c>
      <c r="F537" s="54">
        <v>10711100</v>
      </c>
      <c r="G537" s="57" t="s">
        <v>1234</v>
      </c>
      <c r="H537" s="58">
        <v>5000000</v>
      </c>
      <c r="I537" s="221"/>
      <c r="J537" s="87"/>
      <c r="K537" s="81">
        <f t="shared" si="13"/>
        <v>5000000</v>
      </c>
      <c r="L537" s="204" t="s">
        <v>2889</v>
      </c>
    </row>
    <row r="538" spans="1:12" ht="51" hidden="1" x14ac:dyDescent="0.35">
      <c r="A538" s="78">
        <v>23020114</v>
      </c>
      <c r="B538" s="435" t="s">
        <v>2891</v>
      </c>
      <c r="C538" s="78">
        <v>70451</v>
      </c>
      <c r="D538" s="79">
        <v>150000010101</v>
      </c>
      <c r="E538" s="80">
        <v>3101</v>
      </c>
      <c r="F538" s="78">
        <v>10731900</v>
      </c>
      <c r="G538" s="129" t="s">
        <v>1235</v>
      </c>
      <c r="H538" s="81">
        <v>3590000</v>
      </c>
      <c r="I538" s="228"/>
      <c r="J538" s="133"/>
      <c r="K538" s="81">
        <f t="shared" ref="K538:K601" si="14">SUM(H538,J538)</f>
        <v>3590000</v>
      </c>
      <c r="L538" s="210" t="s">
        <v>2889</v>
      </c>
    </row>
    <row r="539" spans="1:12" ht="51" hidden="1" x14ac:dyDescent="0.35">
      <c r="A539" s="54">
        <v>23020114</v>
      </c>
      <c r="B539" s="435" t="s">
        <v>2891</v>
      </c>
      <c r="C539" s="54">
        <v>70451</v>
      </c>
      <c r="D539" s="75">
        <v>150000010101</v>
      </c>
      <c r="E539" s="56">
        <v>3101</v>
      </c>
      <c r="F539" s="54">
        <v>10730200</v>
      </c>
      <c r="G539" s="57" t="s">
        <v>1236</v>
      </c>
      <c r="H539" s="58">
        <v>3590000</v>
      </c>
      <c r="I539" s="221"/>
      <c r="J539" s="87"/>
      <c r="K539" s="58">
        <f t="shared" si="14"/>
        <v>3590000</v>
      </c>
      <c r="L539" s="204" t="s">
        <v>2889</v>
      </c>
    </row>
    <row r="540" spans="1:12" ht="51" hidden="1" x14ac:dyDescent="0.35">
      <c r="A540" s="54">
        <v>23020114</v>
      </c>
      <c r="B540" s="435" t="s">
        <v>2891</v>
      </c>
      <c r="C540" s="54">
        <v>70451</v>
      </c>
      <c r="D540" s="75">
        <v>150000010101</v>
      </c>
      <c r="E540" s="56">
        <v>3101</v>
      </c>
      <c r="F540" s="54">
        <v>10730300</v>
      </c>
      <c r="G540" s="57" t="s">
        <v>1237</v>
      </c>
      <c r="H540" s="58">
        <v>5000000</v>
      </c>
      <c r="I540" s="221"/>
      <c r="J540" s="87"/>
      <c r="K540" s="58">
        <f t="shared" si="14"/>
        <v>5000000</v>
      </c>
      <c r="L540" s="204" t="s">
        <v>2889</v>
      </c>
    </row>
    <row r="541" spans="1:12" ht="76.5" hidden="1" x14ac:dyDescent="0.35">
      <c r="A541" s="54">
        <v>23020114</v>
      </c>
      <c r="B541" s="435" t="s">
        <v>2891</v>
      </c>
      <c r="C541" s="54">
        <v>70451</v>
      </c>
      <c r="D541" s="75">
        <v>150000010101</v>
      </c>
      <c r="E541" s="56">
        <v>3101</v>
      </c>
      <c r="F541" s="54">
        <v>10712300</v>
      </c>
      <c r="G541" s="86" t="s">
        <v>2015</v>
      </c>
      <c r="H541" s="58">
        <v>5000000</v>
      </c>
      <c r="I541" s="221"/>
      <c r="J541" s="87"/>
      <c r="K541" s="58">
        <f t="shared" si="14"/>
        <v>5000000</v>
      </c>
      <c r="L541" s="204" t="s">
        <v>2889</v>
      </c>
    </row>
    <row r="542" spans="1:12" ht="76.5" hidden="1" x14ac:dyDescent="0.35">
      <c r="A542" s="54">
        <v>23020114</v>
      </c>
      <c r="B542" s="435" t="s">
        <v>2891</v>
      </c>
      <c r="C542" s="54">
        <v>70451</v>
      </c>
      <c r="D542" s="75">
        <v>150000010101</v>
      </c>
      <c r="E542" s="56">
        <v>3101</v>
      </c>
      <c r="F542" s="54">
        <v>10720400</v>
      </c>
      <c r="G542" s="57" t="s">
        <v>1238</v>
      </c>
      <c r="H542" s="58">
        <v>1795000</v>
      </c>
      <c r="I542" s="221"/>
      <c r="J542" s="87"/>
      <c r="K542" s="58">
        <f t="shared" si="14"/>
        <v>1795000</v>
      </c>
      <c r="L542" s="204" t="s">
        <v>2889</v>
      </c>
    </row>
    <row r="543" spans="1:12" ht="76.5" hidden="1" x14ac:dyDescent="0.35">
      <c r="A543" s="54">
        <v>23020114</v>
      </c>
      <c r="B543" s="435" t="s">
        <v>2891</v>
      </c>
      <c r="C543" s="54">
        <v>70451</v>
      </c>
      <c r="D543" s="75">
        <v>150000010101</v>
      </c>
      <c r="E543" s="56">
        <v>3101</v>
      </c>
      <c r="F543" s="54">
        <v>10720500</v>
      </c>
      <c r="G543" s="57" t="s">
        <v>1239</v>
      </c>
      <c r="H543" s="58">
        <v>1795000</v>
      </c>
      <c r="I543" s="221"/>
      <c r="J543" s="87"/>
      <c r="K543" s="58">
        <f t="shared" si="14"/>
        <v>1795000</v>
      </c>
      <c r="L543" s="204" t="s">
        <v>2889</v>
      </c>
    </row>
    <row r="544" spans="1:12" ht="76.5" hidden="1" x14ac:dyDescent="0.35">
      <c r="A544" s="54">
        <v>23020114</v>
      </c>
      <c r="B544" s="435" t="s">
        <v>2891</v>
      </c>
      <c r="C544" s="54">
        <v>70451</v>
      </c>
      <c r="D544" s="75">
        <v>150000010101</v>
      </c>
      <c r="E544" s="56">
        <v>3101</v>
      </c>
      <c r="F544" s="54">
        <v>10711100</v>
      </c>
      <c r="G544" s="86" t="s">
        <v>2016</v>
      </c>
      <c r="H544" s="58">
        <v>3590000</v>
      </c>
      <c r="I544" s="221"/>
      <c r="J544" s="87"/>
      <c r="K544" s="58">
        <f t="shared" si="14"/>
        <v>3590000</v>
      </c>
      <c r="L544" s="204" t="s">
        <v>2889</v>
      </c>
    </row>
    <row r="545" spans="1:12" ht="51" hidden="1" x14ac:dyDescent="0.35">
      <c r="A545" s="54">
        <v>23020114</v>
      </c>
      <c r="B545" s="435" t="s">
        <v>2891</v>
      </c>
      <c r="C545" s="54">
        <v>70451</v>
      </c>
      <c r="D545" s="75">
        <v>150000010101</v>
      </c>
      <c r="E545" s="56">
        <v>3101</v>
      </c>
      <c r="F545" s="54">
        <v>10711100</v>
      </c>
      <c r="G545" s="57" t="s">
        <v>1240</v>
      </c>
      <c r="H545" s="58">
        <v>3590000</v>
      </c>
      <c r="I545" s="221"/>
      <c r="J545" s="87"/>
      <c r="K545" s="58">
        <f t="shared" si="14"/>
        <v>3590000</v>
      </c>
      <c r="L545" s="204" t="s">
        <v>2889</v>
      </c>
    </row>
    <row r="546" spans="1:12" ht="76.5" hidden="1" x14ac:dyDescent="0.35">
      <c r="A546" s="54">
        <v>23020114</v>
      </c>
      <c r="B546" s="435" t="s">
        <v>2891</v>
      </c>
      <c r="C546" s="54">
        <v>70451</v>
      </c>
      <c r="D546" s="75">
        <v>150000010101</v>
      </c>
      <c r="E546" s="56">
        <v>3101</v>
      </c>
      <c r="F546" s="54">
        <v>10731400</v>
      </c>
      <c r="G546" s="76" t="s">
        <v>1241</v>
      </c>
      <c r="H546" s="77">
        <v>3590000</v>
      </c>
      <c r="I546" s="230"/>
      <c r="J546" s="134"/>
      <c r="K546" s="77">
        <f t="shared" si="14"/>
        <v>3590000</v>
      </c>
      <c r="L546" s="204" t="s">
        <v>2889</v>
      </c>
    </row>
    <row r="547" spans="1:12" ht="51" hidden="1" x14ac:dyDescent="0.35">
      <c r="A547" s="78">
        <v>23020114</v>
      </c>
      <c r="B547" s="435" t="s">
        <v>2891</v>
      </c>
      <c r="C547" s="78">
        <v>70451</v>
      </c>
      <c r="D547" s="79">
        <v>150000010101</v>
      </c>
      <c r="E547" s="80">
        <v>3101</v>
      </c>
      <c r="F547" s="78">
        <v>10731700</v>
      </c>
      <c r="G547" s="129" t="s">
        <v>1242</v>
      </c>
      <c r="H547" s="81">
        <v>10000000</v>
      </c>
      <c r="I547" s="228"/>
      <c r="J547" s="133">
        <v>-5000000</v>
      </c>
      <c r="K547" s="81">
        <f t="shared" si="14"/>
        <v>5000000</v>
      </c>
      <c r="L547" s="210" t="s">
        <v>2889</v>
      </c>
    </row>
    <row r="548" spans="1:12" ht="51" hidden="1" x14ac:dyDescent="0.35">
      <c r="A548" s="54">
        <v>23020114</v>
      </c>
      <c r="B548" s="435" t="s">
        <v>2891</v>
      </c>
      <c r="C548" s="54">
        <v>70451</v>
      </c>
      <c r="D548" s="75">
        <v>150000010101</v>
      </c>
      <c r="E548" s="56">
        <v>3101</v>
      </c>
      <c r="F548" s="54">
        <v>10720500</v>
      </c>
      <c r="G548" s="57" t="s">
        <v>1243</v>
      </c>
      <c r="H548" s="58">
        <v>3590000</v>
      </c>
      <c r="I548" s="221"/>
      <c r="J548" s="87"/>
      <c r="K548" s="81">
        <f t="shared" si="14"/>
        <v>3590000</v>
      </c>
      <c r="L548" s="204" t="s">
        <v>2889</v>
      </c>
    </row>
    <row r="549" spans="1:12" ht="51" hidden="1" x14ac:dyDescent="0.35">
      <c r="A549" s="54">
        <v>23020114</v>
      </c>
      <c r="B549" s="435" t="s">
        <v>2891</v>
      </c>
      <c r="C549" s="54">
        <v>70451</v>
      </c>
      <c r="D549" s="75">
        <v>150000010101</v>
      </c>
      <c r="E549" s="56">
        <v>3101</v>
      </c>
      <c r="F549" s="54">
        <v>10721300</v>
      </c>
      <c r="G549" s="57" t="s">
        <v>1244</v>
      </c>
      <c r="H549" s="58">
        <v>3590000</v>
      </c>
      <c r="I549" s="221"/>
      <c r="J549" s="87"/>
      <c r="K549" s="81">
        <f t="shared" si="14"/>
        <v>3590000</v>
      </c>
      <c r="L549" s="204" t="s">
        <v>2889</v>
      </c>
    </row>
    <row r="550" spans="1:12" ht="51" hidden="1" x14ac:dyDescent="0.35">
      <c r="A550" s="54">
        <v>23020114</v>
      </c>
      <c r="B550" s="435" t="s">
        <v>2891</v>
      </c>
      <c r="C550" s="54">
        <v>70451</v>
      </c>
      <c r="D550" s="75">
        <v>150000010101</v>
      </c>
      <c r="E550" s="56">
        <v>3101</v>
      </c>
      <c r="F550" s="54">
        <v>10721300</v>
      </c>
      <c r="G550" s="57" t="s">
        <v>1245</v>
      </c>
      <c r="H550" s="58">
        <v>5600400</v>
      </c>
      <c r="I550" s="221"/>
      <c r="J550" s="87"/>
      <c r="K550" s="81">
        <f t="shared" si="14"/>
        <v>5600400</v>
      </c>
      <c r="L550" s="204" t="s">
        <v>2889</v>
      </c>
    </row>
    <row r="551" spans="1:12" ht="51" hidden="1" x14ac:dyDescent="0.35">
      <c r="A551" s="54">
        <v>23020114</v>
      </c>
      <c r="B551" s="435" t="s">
        <v>2891</v>
      </c>
      <c r="C551" s="54">
        <v>70451</v>
      </c>
      <c r="D551" s="75">
        <v>150000010101</v>
      </c>
      <c r="E551" s="56">
        <v>3101</v>
      </c>
      <c r="F551" s="54">
        <v>10720500</v>
      </c>
      <c r="G551" s="57" t="s">
        <v>1246</v>
      </c>
      <c r="H551" s="58">
        <v>3360240</v>
      </c>
      <c r="I551" s="221"/>
      <c r="J551" s="87"/>
      <c r="K551" s="81">
        <f t="shared" si="14"/>
        <v>3360240</v>
      </c>
      <c r="L551" s="204" t="s">
        <v>2889</v>
      </c>
    </row>
    <row r="552" spans="1:12" ht="51" hidden="1" x14ac:dyDescent="0.35">
      <c r="A552" s="54">
        <v>23020114</v>
      </c>
      <c r="B552" s="435" t="s">
        <v>2891</v>
      </c>
      <c r="C552" s="54">
        <v>70451</v>
      </c>
      <c r="D552" s="75">
        <v>150000010101</v>
      </c>
      <c r="E552" s="56">
        <v>3101</v>
      </c>
      <c r="F552" s="54">
        <v>10731600</v>
      </c>
      <c r="G552" s="57" t="s">
        <v>1247</v>
      </c>
      <c r="H552" s="58">
        <v>5600400</v>
      </c>
      <c r="I552" s="221"/>
      <c r="J552" s="87"/>
      <c r="K552" s="81">
        <f t="shared" si="14"/>
        <v>5600400</v>
      </c>
      <c r="L552" s="204" t="s">
        <v>2889</v>
      </c>
    </row>
    <row r="553" spans="1:12" ht="76.5" hidden="1" x14ac:dyDescent="0.35">
      <c r="A553" s="54">
        <v>23020114</v>
      </c>
      <c r="B553" s="435" t="s">
        <v>2891</v>
      </c>
      <c r="C553" s="54">
        <v>70451</v>
      </c>
      <c r="D553" s="75">
        <v>150000010101</v>
      </c>
      <c r="E553" s="56">
        <v>3101</v>
      </c>
      <c r="F553" s="54">
        <v>10731600</v>
      </c>
      <c r="G553" s="57" t="s">
        <v>1248</v>
      </c>
      <c r="H553" s="58">
        <v>4200300</v>
      </c>
      <c r="I553" s="221"/>
      <c r="J553" s="87"/>
      <c r="K553" s="81">
        <f t="shared" si="14"/>
        <v>4200300</v>
      </c>
      <c r="L553" s="204" t="s">
        <v>2889</v>
      </c>
    </row>
    <row r="554" spans="1:12" ht="76.5" hidden="1" x14ac:dyDescent="0.35">
      <c r="A554" s="54">
        <v>23020114</v>
      </c>
      <c r="B554" s="435" t="s">
        <v>2891</v>
      </c>
      <c r="C554" s="54">
        <v>70451</v>
      </c>
      <c r="D554" s="75">
        <v>150000010101</v>
      </c>
      <c r="E554" s="56">
        <v>3101</v>
      </c>
      <c r="F554" s="54">
        <v>10720500</v>
      </c>
      <c r="G554" s="57" t="s">
        <v>1249</v>
      </c>
      <c r="H554" s="58">
        <v>4480320</v>
      </c>
      <c r="I554" s="221"/>
      <c r="J554" s="87"/>
      <c r="K554" s="81">
        <f t="shared" si="14"/>
        <v>4480320</v>
      </c>
      <c r="L554" s="204" t="s">
        <v>2889</v>
      </c>
    </row>
    <row r="555" spans="1:12" ht="76.5" hidden="1" x14ac:dyDescent="0.35">
      <c r="A555" s="54">
        <v>23020114</v>
      </c>
      <c r="B555" s="435" t="s">
        <v>2891</v>
      </c>
      <c r="C555" s="54">
        <v>70451</v>
      </c>
      <c r="D555" s="75">
        <v>150000010101</v>
      </c>
      <c r="E555" s="56">
        <v>3101</v>
      </c>
      <c r="F555" s="54">
        <v>10720800</v>
      </c>
      <c r="G555" s="57" t="s">
        <v>1250</v>
      </c>
      <c r="H555" s="58">
        <v>3590000</v>
      </c>
      <c r="I555" s="221"/>
      <c r="J555" s="87"/>
      <c r="K555" s="81">
        <f t="shared" si="14"/>
        <v>3590000</v>
      </c>
      <c r="L555" s="204" t="s">
        <v>2889</v>
      </c>
    </row>
    <row r="556" spans="1:12" ht="76.5" hidden="1" x14ac:dyDescent="0.35">
      <c r="A556" s="54">
        <v>23020114</v>
      </c>
      <c r="B556" s="435" t="s">
        <v>2891</v>
      </c>
      <c r="C556" s="54">
        <v>70451</v>
      </c>
      <c r="D556" s="75">
        <v>150000010101</v>
      </c>
      <c r="E556" s="56">
        <v>3101</v>
      </c>
      <c r="F556" s="54">
        <v>10721300</v>
      </c>
      <c r="G556" s="57" t="s">
        <v>1251</v>
      </c>
      <c r="H556" s="58">
        <v>3590000</v>
      </c>
      <c r="I556" s="221"/>
      <c r="J556" s="87"/>
      <c r="K556" s="81">
        <f t="shared" si="14"/>
        <v>3590000</v>
      </c>
      <c r="L556" s="204" t="s">
        <v>2889</v>
      </c>
    </row>
    <row r="557" spans="1:12" ht="51" hidden="1" x14ac:dyDescent="0.35">
      <c r="A557" s="54">
        <v>23020114</v>
      </c>
      <c r="B557" s="435" t="s">
        <v>2891</v>
      </c>
      <c r="C557" s="54">
        <v>70451</v>
      </c>
      <c r="D557" s="75">
        <v>150000010101</v>
      </c>
      <c r="E557" s="56">
        <v>3101</v>
      </c>
      <c r="F557" s="54">
        <v>10720800</v>
      </c>
      <c r="G557" s="86" t="s">
        <v>2017</v>
      </c>
      <c r="H557" s="58">
        <v>8975000</v>
      </c>
      <c r="I557" s="221"/>
      <c r="J557" s="87"/>
      <c r="K557" s="81">
        <f t="shared" si="14"/>
        <v>8975000</v>
      </c>
      <c r="L557" s="204" t="s">
        <v>2889</v>
      </c>
    </row>
    <row r="558" spans="1:12" ht="76.5" hidden="1" x14ac:dyDescent="0.35">
      <c r="A558" s="54">
        <v>23020114</v>
      </c>
      <c r="B558" s="435" t="s">
        <v>2891</v>
      </c>
      <c r="C558" s="54">
        <v>70451</v>
      </c>
      <c r="D558" s="75">
        <v>150000010101</v>
      </c>
      <c r="E558" s="56">
        <v>3101</v>
      </c>
      <c r="F558" s="54">
        <v>10720600</v>
      </c>
      <c r="G558" s="57" t="s">
        <v>1252</v>
      </c>
      <c r="H558" s="58">
        <v>5000000</v>
      </c>
      <c r="I558" s="221"/>
      <c r="J558" s="87"/>
      <c r="K558" s="81">
        <f t="shared" si="14"/>
        <v>5000000</v>
      </c>
      <c r="L558" s="204" t="s">
        <v>2889</v>
      </c>
    </row>
    <row r="559" spans="1:12" ht="51" hidden="1" x14ac:dyDescent="0.35">
      <c r="A559" s="54">
        <v>23020114</v>
      </c>
      <c r="B559" s="435" t="s">
        <v>2891</v>
      </c>
      <c r="C559" s="54">
        <v>70451</v>
      </c>
      <c r="D559" s="75">
        <v>150000010101</v>
      </c>
      <c r="E559" s="56">
        <v>3101</v>
      </c>
      <c r="F559" s="54">
        <v>10730303</v>
      </c>
      <c r="G559" s="57" t="s">
        <v>1253</v>
      </c>
      <c r="H559" s="58">
        <v>1795000</v>
      </c>
      <c r="I559" s="221"/>
      <c r="J559" s="87"/>
      <c r="K559" s="81">
        <f t="shared" si="14"/>
        <v>1795000</v>
      </c>
      <c r="L559" s="204" t="s">
        <v>2889</v>
      </c>
    </row>
    <row r="560" spans="1:12" ht="51" hidden="1" x14ac:dyDescent="0.35">
      <c r="A560" s="54">
        <v>23020114</v>
      </c>
      <c r="B560" s="435" t="s">
        <v>2891</v>
      </c>
      <c r="C560" s="54">
        <v>70451</v>
      </c>
      <c r="D560" s="75">
        <v>150000010101</v>
      </c>
      <c r="E560" s="56">
        <v>3101</v>
      </c>
      <c r="F560" s="54">
        <v>10720400</v>
      </c>
      <c r="G560" s="57" t="s">
        <v>1254</v>
      </c>
      <c r="H560" s="58">
        <v>7180000</v>
      </c>
      <c r="I560" s="221"/>
      <c r="J560" s="87"/>
      <c r="K560" s="81">
        <f t="shared" si="14"/>
        <v>7180000</v>
      </c>
      <c r="L560" s="204" t="s">
        <v>2889</v>
      </c>
    </row>
    <row r="561" spans="1:23" ht="76.5" hidden="1" x14ac:dyDescent="0.35">
      <c r="A561" s="54">
        <v>23020114</v>
      </c>
      <c r="B561" s="435" t="s">
        <v>2891</v>
      </c>
      <c r="C561" s="54">
        <v>70451</v>
      </c>
      <c r="D561" s="75">
        <v>150000010101</v>
      </c>
      <c r="E561" s="56">
        <v>3101</v>
      </c>
      <c r="F561" s="54">
        <v>10720500</v>
      </c>
      <c r="G561" s="86" t="s">
        <v>2018</v>
      </c>
      <c r="H561" s="58">
        <v>12500000</v>
      </c>
      <c r="I561" s="221"/>
      <c r="J561" s="87">
        <v>-7000000</v>
      </c>
      <c r="K561" s="81">
        <f t="shared" si="14"/>
        <v>5500000</v>
      </c>
      <c r="L561" s="204" t="s">
        <v>2889</v>
      </c>
    </row>
    <row r="562" spans="1:23" ht="51" hidden="1" x14ac:dyDescent="0.35">
      <c r="A562" s="314">
        <v>23020114</v>
      </c>
      <c r="B562" s="435" t="s">
        <v>2891</v>
      </c>
      <c r="C562" s="314">
        <v>70451</v>
      </c>
      <c r="D562" s="315">
        <v>150000010101</v>
      </c>
      <c r="E562" s="316">
        <v>3101</v>
      </c>
      <c r="F562" s="314">
        <v>10720500</v>
      </c>
      <c r="G562" s="317" t="s">
        <v>1255</v>
      </c>
      <c r="H562" s="324">
        <v>20000000</v>
      </c>
      <c r="I562" s="325"/>
      <c r="J562" s="320">
        <v>-10000000</v>
      </c>
      <c r="K562" s="327">
        <f t="shared" si="14"/>
        <v>10000000</v>
      </c>
      <c r="L562" s="557" t="s">
        <v>2889</v>
      </c>
      <c r="M562" s="323"/>
      <c r="N562" s="323"/>
      <c r="O562" s="323"/>
      <c r="P562" s="323"/>
      <c r="Q562" s="323"/>
      <c r="R562" s="323"/>
      <c r="S562" s="323"/>
      <c r="T562" s="323"/>
      <c r="U562" s="323"/>
      <c r="V562" s="323"/>
      <c r="W562" s="323"/>
    </row>
    <row r="563" spans="1:23" ht="76.5" hidden="1" x14ac:dyDescent="0.35">
      <c r="A563" s="54">
        <v>23020114</v>
      </c>
      <c r="B563" s="435" t="s">
        <v>2891</v>
      </c>
      <c r="C563" s="54">
        <v>70451</v>
      </c>
      <c r="D563" s="75">
        <v>150000010101</v>
      </c>
      <c r="E563" s="56">
        <v>3101</v>
      </c>
      <c r="F563" s="54">
        <v>10731800</v>
      </c>
      <c r="G563" s="57" t="s">
        <v>1256</v>
      </c>
      <c r="H563" s="58">
        <v>5000000</v>
      </c>
      <c r="I563" s="221"/>
      <c r="J563" s="87"/>
      <c r="K563" s="81">
        <f t="shared" si="14"/>
        <v>5000000</v>
      </c>
      <c r="L563" s="204" t="s">
        <v>2889</v>
      </c>
    </row>
    <row r="564" spans="1:23" ht="51" hidden="1" x14ac:dyDescent="0.35">
      <c r="A564" s="54">
        <v>23020114</v>
      </c>
      <c r="B564" s="435" t="s">
        <v>2891</v>
      </c>
      <c r="C564" s="54">
        <v>70451</v>
      </c>
      <c r="D564" s="75">
        <v>150000010101</v>
      </c>
      <c r="E564" s="56">
        <v>3101</v>
      </c>
      <c r="F564" s="54">
        <v>10720500</v>
      </c>
      <c r="G564" s="57" t="s">
        <v>1257</v>
      </c>
      <c r="H564" s="58">
        <v>10000000</v>
      </c>
      <c r="I564" s="221"/>
      <c r="J564" s="87">
        <v>-5000000</v>
      </c>
      <c r="K564" s="81">
        <f t="shared" si="14"/>
        <v>5000000</v>
      </c>
      <c r="L564" s="204" t="s">
        <v>2889</v>
      </c>
    </row>
    <row r="565" spans="1:23" ht="76.5" hidden="1" x14ac:dyDescent="0.35">
      <c r="A565" s="54">
        <v>23020114</v>
      </c>
      <c r="B565" s="435" t="s">
        <v>2891</v>
      </c>
      <c r="C565" s="54">
        <v>70451</v>
      </c>
      <c r="D565" s="75">
        <v>150000010101</v>
      </c>
      <c r="E565" s="56">
        <v>3101</v>
      </c>
      <c r="F565" s="54">
        <v>10720500</v>
      </c>
      <c r="G565" s="86" t="s">
        <v>2019</v>
      </c>
      <c r="H565" s="58">
        <v>3590000</v>
      </c>
      <c r="I565" s="221"/>
      <c r="J565" s="87"/>
      <c r="K565" s="81">
        <f t="shared" si="14"/>
        <v>3590000</v>
      </c>
      <c r="L565" s="204" t="s">
        <v>2889</v>
      </c>
    </row>
    <row r="566" spans="1:23" ht="51" hidden="1" x14ac:dyDescent="0.35">
      <c r="A566" s="54">
        <v>23020114</v>
      </c>
      <c r="B566" s="435" t="s">
        <v>2891</v>
      </c>
      <c r="C566" s="54">
        <v>70451</v>
      </c>
      <c r="D566" s="75">
        <v>150000010101</v>
      </c>
      <c r="E566" s="56">
        <v>3101</v>
      </c>
      <c r="F566" s="54">
        <v>10721300</v>
      </c>
      <c r="G566" s="57" t="s">
        <v>1258</v>
      </c>
      <c r="H566" s="58">
        <v>5000000</v>
      </c>
      <c r="I566" s="221"/>
      <c r="J566" s="87"/>
      <c r="K566" s="81">
        <f t="shared" si="14"/>
        <v>5000000</v>
      </c>
      <c r="L566" s="204" t="s">
        <v>2889</v>
      </c>
    </row>
    <row r="567" spans="1:23" ht="51" hidden="1" x14ac:dyDescent="0.35">
      <c r="A567" s="54">
        <v>23020114</v>
      </c>
      <c r="B567" s="435" t="s">
        <v>2891</v>
      </c>
      <c r="C567" s="54">
        <v>70451</v>
      </c>
      <c r="D567" s="75">
        <v>150000010101</v>
      </c>
      <c r="E567" s="56">
        <v>3101</v>
      </c>
      <c r="F567" s="54">
        <v>10712100</v>
      </c>
      <c r="G567" s="86" t="s">
        <v>2020</v>
      </c>
      <c r="H567" s="58">
        <v>3590000</v>
      </c>
      <c r="I567" s="221"/>
      <c r="J567" s="87"/>
      <c r="K567" s="81">
        <f t="shared" si="14"/>
        <v>3590000</v>
      </c>
      <c r="L567" s="204" t="s">
        <v>2889</v>
      </c>
    </row>
    <row r="568" spans="1:23" ht="51" hidden="1" x14ac:dyDescent="0.35">
      <c r="A568" s="54">
        <v>23020114</v>
      </c>
      <c r="B568" s="435" t="s">
        <v>2891</v>
      </c>
      <c r="C568" s="54">
        <v>70451</v>
      </c>
      <c r="D568" s="75">
        <v>150000010101</v>
      </c>
      <c r="E568" s="56">
        <v>3101</v>
      </c>
      <c r="F568" s="54">
        <v>10721300</v>
      </c>
      <c r="G568" s="57" t="s">
        <v>1259</v>
      </c>
      <c r="H568" s="58">
        <v>3590000</v>
      </c>
      <c r="I568" s="221"/>
      <c r="J568" s="87"/>
      <c r="K568" s="81">
        <f t="shared" si="14"/>
        <v>3590000</v>
      </c>
      <c r="L568" s="204" t="s">
        <v>2889</v>
      </c>
    </row>
    <row r="569" spans="1:23" ht="76.5" hidden="1" x14ac:dyDescent="0.35">
      <c r="A569" s="155">
        <v>23020114</v>
      </c>
      <c r="B569" s="435" t="s">
        <v>2891</v>
      </c>
      <c r="C569" s="155">
        <v>70451</v>
      </c>
      <c r="D569" s="156">
        <v>150000010101</v>
      </c>
      <c r="E569" s="157">
        <v>3101</v>
      </c>
      <c r="F569" s="155">
        <v>10730302</v>
      </c>
      <c r="G569" s="158" t="s">
        <v>1260</v>
      </c>
      <c r="H569" s="116">
        <v>3590000</v>
      </c>
      <c r="I569" s="221"/>
      <c r="J569" s="159"/>
      <c r="K569" s="280">
        <f t="shared" si="14"/>
        <v>3590000</v>
      </c>
      <c r="L569" s="398" t="s">
        <v>2647</v>
      </c>
      <c r="M569" s="151"/>
      <c r="N569" s="151"/>
      <c r="O569" s="151"/>
      <c r="P569" s="151"/>
      <c r="Q569" s="151"/>
      <c r="R569" s="151"/>
      <c r="S569" s="151"/>
      <c r="T569" s="151"/>
      <c r="U569" s="151"/>
      <c r="V569" s="151"/>
      <c r="W569" s="151"/>
    </row>
    <row r="570" spans="1:23" ht="51" hidden="1" x14ac:dyDescent="0.35">
      <c r="A570" s="54">
        <v>23020114</v>
      </c>
      <c r="B570" s="435" t="s">
        <v>2891</v>
      </c>
      <c r="C570" s="54">
        <v>70451</v>
      </c>
      <c r="D570" s="75">
        <v>150000010101</v>
      </c>
      <c r="E570" s="56">
        <v>3101</v>
      </c>
      <c r="F570" s="54">
        <v>10720700</v>
      </c>
      <c r="G570" s="86" t="s">
        <v>2021</v>
      </c>
      <c r="H570" s="58">
        <v>3590000</v>
      </c>
      <c r="I570" s="221"/>
      <c r="J570" s="87"/>
      <c r="K570" s="81">
        <f t="shared" si="14"/>
        <v>3590000</v>
      </c>
      <c r="L570" s="204" t="s">
        <v>2889</v>
      </c>
    </row>
    <row r="571" spans="1:23" ht="51" hidden="1" x14ac:dyDescent="0.35">
      <c r="A571" s="155">
        <v>23020114</v>
      </c>
      <c r="B571" s="435" t="s">
        <v>2891</v>
      </c>
      <c r="C571" s="155">
        <v>70451</v>
      </c>
      <c r="D571" s="156">
        <v>150000010101</v>
      </c>
      <c r="E571" s="157">
        <v>3101</v>
      </c>
      <c r="F571" s="155">
        <v>10731900</v>
      </c>
      <c r="G571" s="158" t="s">
        <v>1261</v>
      </c>
      <c r="H571" s="116">
        <v>3590000</v>
      </c>
      <c r="I571" s="221"/>
      <c r="J571" s="159">
        <v>100000000</v>
      </c>
      <c r="K571" s="280">
        <f t="shared" si="14"/>
        <v>103590000</v>
      </c>
      <c r="L571" s="398" t="s">
        <v>2647</v>
      </c>
      <c r="M571" s="151"/>
      <c r="N571" s="151"/>
      <c r="O571" s="151"/>
      <c r="P571" s="151"/>
      <c r="Q571" s="151"/>
      <c r="R571" s="151"/>
      <c r="S571" s="151"/>
      <c r="T571" s="151"/>
      <c r="U571" s="151"/>
      <c r="V571" s="151"/>
      <c r="W571" s="151"/>
    </row>
    <row r="572" spans="1:23" ht="51" hidden="1" x14ac:dyDescent="0.35">
      <c r="A572" s="54">
        <v>23020114</v>
      </c>
      <c r="B572" s="435" t="s">
        <v>2891</v>
      </c>
      <c r="C572" s="54">
        <v>70451</v>
      </c>
      <c r="D572" s="75">
        <v>150000010101</v>
      </c>
      <c r="E572" s="56">
        <v>3101</v>
      </c>
      <c r="F572" s="54">
        <v>10722000</v>
      </c>
      <c r="G572" s="57" t="s">
        <v>1262</v>
      </c>
      <c r="H572" s="58">
        <v>7180000</v>
      </c>
      <c r="I572" s="221"/>
      <c r="J572" s="87"/>
      <c r="K572" s="81">
        <f t="shared" si="14"/>
        <v>7180000</v>
      </c>
      <c r="L572" s="204" t="s">
        <v>2889</v>
      </c>
    </row>
    <row r="573" spans="1:23" ht="76.5" hidden="1" x14ac:dyDescent="0.35">
      <c r="A573" s="54">
        <v>23020114</v>
      </c>
      <c r="B573" s="435" t="s">
        <v>2891</v>
      </c>
      <c r="C573" s="54">
        <v>70451</v>
      </c>
      <c r="D573" s="75">
        <v>150000010101</v>
      </c>
      <c r="E573" s="56">
        <v>3101</v>
      </c>
      <c r="F573" s="54">
        <v>10720400</v>
      </c>
      <c r="G573" s="57" t="s">
        <v>1263</v>
      </c>
      <c r="H573" s="58">
        <v>7180000</v>
      </c>
      <c r="I573" s="221"/>
      <c r="J573" s="87"/>
      <c r="K573" s="81">
        <f t="shared" si="14"/>
        <v>7180000</v>
      </c>
      <c r="L573" s="204" t="s">
        <v>2889</v>
      </c>
    </row>
    <row r="574" spans="1:23" ht="76.5" hidden="1" x14ac:dyDescent="0.35">
      <c r="A574" s="54">
        <v>23020114</v>
      </c>
      <c r="B574" s="435" t="s">
        <v>2891</v>
      </c>
      <c r="C574" s="54">
        <v>70451</v>
      </c>
      <c r="D574" s="75">
        <v>150000010101</v>
      </c>
      <c r="E574" s="56">
        <v>3101</v>
      </c>
      <c r="F574" s="54">
        <v>10722000</v>
      </c>
      <c r="G574" s="57" t="s">
        <v>1264</v>
      </c>
      <c r="H574" s="58">
        <v>7180000</v>
      </c>
      <c r="I574" s="221"/>
      <c r="J574" s="87"/>
      <c r="K574" s="81">
        <f t="shared" si="14"/>
        <v>7180000</v>
      </c>
      <c r="L574" s="204" t="s">
        <v>2889</v>
      </c>
    </row>
    <row r="575" spans="1:23" ht="51" hidden="1" x14ac:dyDescent="0.35">
      <c r="A575" s="54">
        <v>23020114</v>
      </c>
      <c r="B575" s="435" t="s">
        <v>2891</v>
      </c>
      <c r="C575" s="54">
        <v>70451</v>
      </c>
      <c r="D575" s="75">
        <v>150000010101</v>
      </c>
      <c r="E575" s="56">
        <v>3101</v>
      </c>
      <c r="F575" s="54">
        <v>10720500</v>
      </c>
      <c r="G575" s="57" t="s">
        <v>1265</v>
      </c>
      <c r="H575" s="58">
        <v>10770000</v>
      </c>
      <c r="I575" s="221"/>
      <c r="J575" s="87">
        <v>-5000000</v>
      </c>
      <c r="K575" s="81">
        <f t="shared" si="14"/>
        <v>5770000</v>
      </c>
      <c r="L575" s="204" t="s">
        <v>2889</v>
      </c>
    </row>
    <row r="576" spans="1:23" ht="51" hidden="1" x14ac:dyDescent="0.35">
      <c r="A576" s="54">
        <v>23020114</v>
      </c>
      <c r="B576" s="435" t="s">
        <v>2891</v>
      </c>
      <c r="C576" s="54">
        <v>70451</v>
      </c>
      <c r="D576" s="75">
        <v>150000010101</v>
      </c>
      <c r="E576" s="56">
        <v>3101</v>
      </c>
      <c r="F576" s="54">
        <v>10720500</v>
      </c>
      <c r="G576" s="57" t="s">
        <v>1266</v>
      </c>
      <c r="H576" s="58">
        <v>3590000</v>
      </c>
      <c r="I576" s="221"/>
      <c r="J576" s="87"/>
      <c r="K576" s="81">
        <f t="shared" si="14"/>
        <v>3590000</v>
      </c>
      <c r="L576" s="204" t="s">
        <v>2889</v>
      </c>
    </row>
    <row r="577" spans="1:12" ht="102" hidden="1" x14ac:dyDescent="0.35">
      <c r="A577" s="54">
        <v>23020114</v>
      </c>
      <c r="B577" s="435" t="s">
        <v>2891</v>
      </c>
      <c r="C577" s="54">
        <v>70451</v>
      </c>
      <c r="D577" s="75">
        <v>150000010101</v>
      </c>
      <c r="E577" s="56">
        <v>3101</v>
      </c>
      <c r="F577" s="54">
        <v>10711100</v>
      </c>
      <c r="G577" s="57" t="s">
        <v>1267</v>
      </c>
      <c r="H577" s="58">
        <v>3590000</v>
      </c>
      <c r="I577" s="221"/>
      <c r="J577" s="87"/>
      <c r="K577" s="81">
        <f t="shared" si="14"/>
        <v>3590000</v>
      </c>
      <c r="L577" s="204" t="s">
        <v>2889</v>
      </c>
    </row>
    <row r="578" spans="1:12" ht="76.5" hidden="1" x14ac:dyDescent="0.35">
      <c r="A578" s="54">
        <v>23020114</v>
      </c>
      <c r="B578" s="435" t="s">
        <v>2891</v>
      </c>
      <c r="C578" s="54">
        <v>70451</v>
      </c>
      <c r="D578" s="75">
        <v>150000010101</v>
      </c>
      <c r="E578" s="56">
        <v>3101</v>
      </c>
      <c r="F578" s="54">
        <v>10731500</v>
      </c>
      <c r="G578" s="86" t="s">
        <v>2022</v>
      </c>
      <c r="H578" s="58">
        <v>3590000</v>
      </c>
      <c r="I578" s="221"/>
      <c r="J578" s="87"/>
      <c r="K578" s="81">
        <f t="shared" si="14"/>
        <v>3590000</v>
      </c>
      <c r="L578" s="204" t="s">
        <v>2889</v>
      </c>
    </row>
    <row r="579" spans="1:12" ht="51" hidden="1" x14ac:dyDescent="0.35">
      <c r="A579" s="78">
        <v>23020114</v>
      </c>
      <c r="B579" s="435" t="s">
        <v>2891</v>
      </c>
      <c r="C579" s="78">
        <v>70451</v>
      </c>
      <c r="D579" s="79">
        <v>150000010101</v>
      </c>
      <c r="E579" s="80">
        <v>3101</v>
      </c>
      <c r="F579" s="78">
        <v>10720700</v>
      </c>
      <c r="G579" s="129" t="s">
        <v>1268</v>
      </c>
      <c r="H579" s="81">
        <v>5000000</v>
      </c>
      <c r="I579" s="228"/>
      <c r="J579" s="133"/>
      <c r="K579" s="81">
        <f t="shared" si="14"/>
        <v>5000000</v>
      </c>
      <c r="L579" s="210" t="s">
        <v>2889</v>
      </c>
    </row>
    <row r="580" spans="1:12" ht="51" hidden="1" x14ac:dyDescent="0.35">
      <c r="A580" s="54">
        <v>23020114</v>
      </c>
      <c r="B580" s="435" t="s">
        <v>2891</v>
      </c>
      <c r="C580" s="54">
        <v>70451</v>
      </c>
      <c r="D580" s="75">
        <v>150000010101</v>
      </c>
      <c r="E580" s="56">
        <v>3101</v>
      </c>
      <c r="F580" s="54">
        <v>10720500</v>
      </c>
      <c r="G580" s="57" t="s">
        <v>1269</v>
      </c>
      <c r="H580" s="58">
        <v>5000000</v>
      </c>
      <c r="I580" s="221"/>
      <c r="J580" s="87"/>
      <c r="K580" s="81">
        <f t="shared" si="14"/>
        <v>5000000</v>
      </c>
      <c r="L580" s="204" t="s">
        <v>2889</v>
      </c>
    </row>
    <row r="581" spans="1:12" ht="51" hidden="1" x14ac:dyDescent="0.35">
      <c r="A581" s="54">
        <v>23020114</v>
      </c>
      <c r="B581" s="435" t="s">
        <v>2891</v>
      </c>
      <c r="C581" s="54">
        <v>70451</v>
      </c>
      <c r="D581" s="75">
        <v>150000010101</v>
      </c>
      <c r="E581" s="56">
        <v>3101</v>
      </c>
      <c r="F581" s="54">
        <v>10720500</v>
      </c>
      <c r="G581" s="57" t="s">
        <v>1270</v>
      </c>
      <c r="H581" s="58">
        <v>3590000</v>
      </c>
      <c r="I581" s="221"/>
      <c r="J581" s="87"/>
      <c r="K581" s="81">
        <f t="shared" si="14"/>
        <v>3590000</v>
      </c>
      <c r="L581" s="204" t="s">
        <v>2889</v>
      </c>
    </row>
    <row r="582" spans="1:12" ht="51" hidden="1" x14ac:dyDescent="0.35">
      <c r="A582" s="54">
        <v>23020114</v>
      </c>
      <c r="B582" s="435" t="s">
        <v>2891</v>
      </c>
      <c r="C582" s="54">
        <v>70451</v>
      </c>
      <c r="D582" s="75">
        <v>150000010101</v>
      </c>
      <c r="E582" s="56">
        <v>3101</v>
      </c>
      <c r="F582" s="54">
        <v>10720500</v>
      </c>
      <c r="G582" s="57" t="s">
        <v>1271</v>
      </c>
      <c r="H582" s="58">
        <v>5000000</v>
      </c>
      <c r="I582" s="221"/>
      <c r="J582" s="87"/>
      <c r="K582" s="81">
        <f t="shared" si="14"/>
        <v>5000000</v>
      </c>
      <c r="L582" s="204" t="s">
        <v>2889</v>
      </c>
    </row>
    <row r="583" spans="1:12" ht="51" hidden="1" x14ac:dyDescent="0.35">
      <c r="A583" s="54">
        <v>23020114</v>
      </c>
      <c r="B583" s="435" t="s">
        <v>2891</v>
      </c>
      <c r="C583" s="54">
        <v>70451</v>
      </c>
      <c r="D583" s="75">
        <v>150000010101</v>
      </c>
      <c r="E583" s="56">
        <v>3101</v>
      </c>
      <c r="F583" s="54">
        <v>10720500</v>
      </c>
      <c r="G583" s="57" t="s">
        <v>1272</v>
      </c>
      <c r="H583" s="58">
        <v>3590000</v>
      </c>
      <c r="I583" s="221"/>
      <c r="J583" s="87"/>
      <c r="K583" s="81">
        <f t="shared" si="14"/>
        <v>3590000</v>
      </c>
      <c r="L583" s="204" t="s">
        <v>2889</v>
      </c>
    </row>
    <row r="584" spans="1:12" ht="51" hidden="1" x14ac:dyDescent="0.35">
      <c r="A584" s="54">
        <v>23020114</v>
      </c>
      <c r="B584" s="435" t="s">
        <v>2891</v>
      </c>
      <c r="C584" s="54">
        <v>70451</v>
      </c>
      <c r="D584" s="75">
        <v>150000010101</v>
      </c>
      <c r="E584" s="56">
        <v>3101</v>
      </c>
      <c r="F584" s="54">
        <v>10720400</v>
      </c>
      <c r="G584" s="57" t="s">
        <v>1273</v>
      </c>
      <c r="H584" s="58">
        <v>12500000</v>
      </c>
      <c r="I584" s="221"/>
      <c r="J584" s="87">
        <v>-7000000</v>
      </c>
      <c r="K584" s="81">
        <f t="shared" si="14"/>
        <v>5500000</v>
      </c>
      <c r="L584" s="204" t="s">
        <v>2889</v>
      </c>
    </row>
    <row r="585" spans="1:12" ht="51" hidden="1" x14ac:dyDescent="0.35">
      <c r="A585" s="54">
        <v>23020114</v>
      </c>
      <c r="B585" s="435" t="s">
        <v>2891</v>
      </c>
      <c r="C585" s="54">
        <v>70451</v>
      </c>
      <c r="D585" s="75">
        <v>150000010101</v>
      </c>
      <c r="E585" s="56">
        <v>3101</v>
      </c>
      <c r="F585" s="54">
        <v>10720400</v>
      </c>
      <c r="G585" s="57" t="s">
        <v>1274</v>
      </c>
      <c r="H585" s="58">
        <v>5000000</v>
      </c>
      <c r="I585" s="221"/>
      <c r="J585" s="87"/>
      <c r="K585" s="81">
        <f t="shared" si="14"/>
        <v>5000000</v>
      </c>
      <c r="L585" s="204" t="s">
        <v>2889</v>
      </c>
    </row>
    <row r="586" spans="1:12" ht="51" hidden="1" x14ac:dyDescent="0.35">
      <c r="A586" s="54">
        <v>23020114</v>
      </c>
      <c r="B586" s="435" t="s">
        <v>2891</v>
      </c>
      <c r="C586" s="54">
        <v>70451</v>
      </c>
      <c r="D586" s="75">
        <v>150000010101</v>
      </c>
      <c r="E586" s="56">
        <v>3101</v>
      </c>
      <c r="F586" s="54">
        <v>10720500</v>
      </c>
      <c r="G586" s="57" t="s">
        <v>1275</v>
      </c>
      <c r="H586" s="58">
        <v>5000000</v>
      </c>
      <c r="I586" s="221"/>
      <c r="J586" s="87"/>
      <c r="K586" s="81">
        <f t="shared" si="14"/>
        <v>5000000</v>
      </c>
      <c r="L586" s="204" t="s">
        <v>2889</v>
      </c>
    </row>
    <row r="587" spans="1:12" ht="51" hidden="1" x14ac:dyDescent="0.35">
      <c r="A587" s="54">
        <v>23020114</v>
      </c>
      <c r="B587" s="435" t="s">
        <v>2891</v>
      </c>
      <c r="C587" s="54">
        <v>70451</v>
      </c>
      <c r="D587" s="75">
        <v>150000010101</v>
      </c>
      <c r="E587" s="56">
        <v>3101</v>
      </c>
      <c r="F587" s="54">
        <v>10720400</v>
      </c>
      <c r="G587" s="57" t="s">
        <v>1276</v>
      </c>
      <c r="H587" s="58">
        <v>5000000</v>
      </c>
      <c r="I587" s="221"/>
      <c r="J587" s="87"/>
      <c r="K587" s="81">
        <f t="shared" si="14"/>
        <v>5000000</v>
      </c>
      <c r="L587" s="204" t="s">
        <v>2889</v>
      </c>
    </row>
    <row r="588" spans="1:12" ht="76.5" hidden="1" x14ac:dyDescent="0.35">
      <c r="A588" s="54">
        <v>23020114</v>
      </c>
      <c r="B588" s="435" t="s">
        <v>2891</v>
      </c>
      <c r="C588" s="54">
        <v>70451</v>
      </c>
      <c r="D588" s="75">
        <v>150000010101</v>
      </c>
      <c r="E588" s="56">
        <v>3101</v>
      </c>
      <c r="F588" s="54">
        <v>10711000</v>
      </c>
      <c r="G588" s="57" t="s">
        <v>1277</v>
      </c>
      <c r="H588" s="58">
        <v>5000000</v>
      </c>
      <c r="I588" s="221"/>
      <c r="J588" s="87"/>
      <c r="K588" s="81">
        <f t="shared" si="14"/>
        <v>5000000</v>
      </c>
      <c r="L588" s="204" t="s">
        <v>2889</v>
      </c>
    </row>
    <row r="589" spans="1:12" ht="51" hidden="1" x14ac:dyDescent="0.35">
      <c r="A589" s="54">
        <v>23020114</v>
      </c>
      <c r="B589" s="435" t="s">
        <v>2891</v>
      </c>
      <c r="C589" s="54">
        <v>70451</v>
      </c>
      <c r="D589" s="75">
        <v>150000010101</v>
      </c>
      <c r="E589" s="56">
        <v>3101</v>
      </c>
      <c r="F589" s="54">
        <v>10712104</v>
      </c>
      <c r="G589" s="57" t="s">
        <v>1278</v>
      </c>
      <c r="H589" s="58">
        <v>3590000</v>
      </c>
      <c r="I589" s="221"/>
      <c r="J589" s="87"/>
      <c r="K589" s="81">
        <f t="shared" si="14"/>
        <v>3590000</v>
      </c>
      <c r="L589" s="204" t="s">
        <v>2889</v>
      </c>
    </row>
    <row r="590" spans="1:12" ht="51" hidden="1" x14ac:dyDescent="0.35">
      <c r="A590" s="54">
        <v>23020114</v>
      </c>
      <c r="B590" s="435" t="s">
        <v>2891</v>
      </c>
      <c r="C590" s="54">
        <v>70451</v>
      </c>
      <c r="D590" s="75">
        <v>150000010101</v>
      </c>
      <c r="E590" s="56">
        <v>3101</v>
      </c>
      <c r="F590" s="54">
        <v>10712110</v>
      </c>
      <c r="G590" s="57" t="s">
        <v>1279</v>
      </c>
      <c r="H590" s="58">
        <v>2872000</v>
      </c>
      <c r="I590" s="221"/>
      <c r="J590" s="87"/>
      <c r="K590" s="81">
        <f t="shared" si="14"/>
        <v>2872000</v>
      </c>
      <c r="L590" s="204" t="s">
        <v>2889</v>
      </c>
    </row>
    <row r="591" spans="1:12" ht="76.5" hidden="1" x14ac:dyDescent="0.35">
      <c r="A591" s="160">
        <v>23020114</v>
      </c>
      <c r="B591" s="435" t="s">
        <v>2891</v>
      </c>
      <c r="C591" s="160">
        <v>70451</v>
      </c>
      <c r="D591" s="161">
        <v>150000010101</v>
      </c>
      <c r="E591" s="162">
        <v>3101</v>
      </c>
      <c r="F591" s="160">
        <v>10712110</v>
      </c>
      <c r="G591" s="163" t="s">
        <v>2649</v>
      </c>
      <c r="H591" s="164"/>
      <c r="I591" s="246"/>
      <c r="J591" s="165">
        <v>430735061.57999998</v>
      </c>
      <c r="K591" s="541">
        <f t="shared" si="14"/>
        <v>430735061.57999998</v>
      </c>
      <c r="L591" s="406"/>
    </row>
    <row r="592" spans="1:12" ht="76.5" hidden="1" x14ac:dyDescent="0.35">
      <c r="A592" s="54">
        <v>23020114</v>
      </c>
      <c r="B592" s="435" t="s">
        <v>2891</v>
      </c>
      <c r="C592" s="54">
        <v>70451</v>
      </c>
      <c r="D592" s="75">
        <v>150000010101</v>
      </c>
      <c r="E592" s="56">
        <v>3101</v>
      </c>
      <c r="F592" s="54">
        <v>10720800</v>
      </c>
      <c r="G592" s="57" t="s">
        <v>1280</v>
      </c>
      <c r="H592" s="58">
        <v>5000000</v>
      </c>
      <c r="I592" s="221"/>
      <c r="J592" s="87"/>
      <c r="K592" s="81">
        <f t="shared" si="14"/>
        <v>5000000</v>
      </c>
      <c r="L592" s="204" t="s">
        <v>2889</v>
      </c>
    </row>
    <row r="593" spans="1:23" ht="51" hidden="1" x14ac:dyDescent="0.35">
      <c r="A593" s="54">
        <v>23020114</v>
      </c>
      <c r="B593" s="435" t="s">
        <v>2891</v>
      </c>
      <c r="C593" s="54">
        <v>70451</v>
      </c>
      <c r="D593" s="75">
        <v>150000010101</v>
      </c>
      <c r="E593" s="56">
        <v>3101</v>
      </c>
      <c r="F593" s="54">
        <v>10721300</v>
      </c>
      <c r="G593" s="57" t="s">
        <v>1281</v>
      </c>
      <c r="H593" s="58">
        <v>3590000</v>
      </c>
      <c r="I593" s="221"/>
      <c r="J593" s="87"/>
      <c r="K593" s="81">
        <f t="shared" si="14"/>
        <v>3590000</v>
      </c>
      <c r="L593" s="204" t="s">
        <v>2889</v>
      </c>
    </row>
    <row r="594" spans="1:23" ht="102" hidden="1" x14ac:dyDescent="0.35">
      <c r="A594" s="54">
        <v>23020114</v>
      </c>
      <c r="B594" s="435" t="s">
        <v>2891</v>
      </c>
      <c r="C594" s="54">
        <v>70451</v>
      </c>
      <c r="D594" s="75">
        <v>90000010103</v>
      </c>
      <c r="E594" s="56">
        <v>3101</v>
      </c>
      <c r="F594" s="54">
        <v>10720800</v>
      </c>
      <c r="G594" s="76" t="s">
        <v>1282</v>
      </c>
      <c r="H594" s="77">
        <v>2800200</v>
      </c>
      <c r="I594" s="230"/>
      <c r="J594" s="134"/>
      <c r="K594" s="546">
        <f t="shared" si="14"/>
        <v>2800200</v>
      </c>
      <c r="L594" s="204" t="s">
        <v>2889</v>
      </c>
    </row>
    <row r="595" spans="1:23" ht="76.5" hidden="1" x14ac:dyDescent="0.35">
      <c r="A595" s="78">
        <v>23020114</v>
      </c>
      <c r="B595" s="435" t="s">
        <v>2891</v>
      </c>
      <c r="C595" s="78">
        <v>70451</v>
      </c>
      <c r="D595" s="79">
        <v>150000010101</v>
      </c>
      <c r="E595" s="80">
        <v>3101</v>
      </c>
      <c r="F595" s="78">
        <v>10730100</v>
      </c>
      <c r="G595" s="129" t="s">
        <v>1283</v>
      </c>
      <c r="H595" s="81">
        <v>3590000</v>
      </c>
      <c r="I595" s="228"/>
      <c r="J595" s="133"/>
      <c r="K595" s="81">
        <f t="shared" si="14"/>
        <v>3590000</v>
      </c>
      <c r="L595" s="210" t="s">
        <v>2889</v>
      </c>
    </row>
    <row r="596" spans="1:23" ht="76.5" hidden="1" x14ac:dyDescent="0.35">
      <c r="A596" s="54">
        <v>23020114</v>
      </c>
      <c r="B596" s="435" t="s">
        <v>2891</v>
      </c>
      <c r="C596" s="54">
        <v>70451</v>
      </c>
      <c r="D596" s="75">
        <v>150000010101</v>
      </c>
      <c r="E596" s="56">
        <v>3101</v>
      </c>
      <c r="F596" s="54">
        <v>10720500</v>
      </c>
      <c r="G596" s="57" t="s">
        <v>1284</v>
      </c>
      <c r="H596" s="58">
        <v>3590000</v>
      </c>
      <c r="I596" s="221"/>
      <c r="J596" s="87"/>
      <c r="K596" s="58">
        <f t="shared" si="14"/>
        <v>3590000</v>
      </c>
      <c r="L596" s="204" t="s">
        <v>2889</v>
      </c>
    </row>
    <row r="597" spans="1:23" ht="76.5" hidden="1" x14ac:dyDescent="0.35">
      <c r="A597" s="314">
        <v>23020114</v>
      </c>
      <c r="B597" s="435" t="s">
        <v>2891</v>
      </c>
      <c r="C597" s="314">
        <v>70451</v>
      </c>
      <c r="D597" s="315">
        <v>150000010101</v>
      </c>
      <c r="E597" s="316">
        <v>3101</v>
      </c>
      <c r="F597" s="314">
        <v>10711100</v>
      </c>
      <c r="G597" s="468" t="s">
        <v>2023</v>
      </c>
      <c r="H597" s="324">
        <v>35000000</v>
      </c>
      <c r="I597" s="325"/>
      <c r="J597" s="320">
        <v>-25000000</v>
      </c>
      <c r="K597" s="324">
        <f t="shared" si="14"/>
        <v>10000000</v>
      </c>
      <c r="L597" s="557" t="s">
        <v>2889</v>
      </c>
      <c r="M597" s="323"/>
      <c r="N597" s="323"/>
      <c r="O597" s="323"/>
      <c r="P597" s="323"/>
      <c r="Q597" s="323"/>
      <c r="R597" s="323"/>
      <c r="S597" s="323"/>
      <c r="T597" s="323"/>
      <c r="U597" s="323"/>
      <c r="V597" s="323"/>
      <c r="W597" s="323"/>
    </row>
    <row r="598" spans="1:23" ht="76.5" hidden="1" x14ac:dyDescent="0.35">
      <c r="A598" s="54">
        <v>23020114</v>
      </c>
      <c r="B598" s="435" t="s">
        <v>2891</v>
      </c>
      <c r="C598" s="54">
        <v>70451</v>
      </c>
      <c r="D598" s="75">
        <v>90000010103</v>
      </c>
      <c r="E598" s="56">
        <v>3101</v>
      </c>
      <c r="F598" s="54">
        <v>10731400</v>
      </c>
      <c r="G598" s="57" t="s">
        <v>1285</v>
      </c>
      <c r="H598" s="58">
        <v>5000000</v>
      </c>
      <c r="I598" s="221"/>
      <c r="J598" s="87"/>
      <c r="K598" s="58">
        <f t="shared" si="14"/>
        <v>5000000</v>
      </c>
      <c r="L598" s="204" t="s">
        <v>2889</v>
      </c>
    </row>
    <row r="599" spans="1:23" ht="51" hidden="1" x14ac:dyDescent="0.35">
      <c r="A599" s="54">
        <v>23020114</v>
      </c>
      <c r="B599" s="435" t="s">
        <v>2891</v>
      </c>
      <c r="C599" s="54">
        <v>70451</v>
      </c>
      <c r="D599" s="75">
        <v>150000010101</v>
      </c>
      <c r="E599" s="56">
        <v>3101</v>
      </c>
      <c r="F599" s="54">
        <v>10721300</v>
      </c>
      <c r="G599" s="57" t="s">
        <v>1286</v>
      </c>
      <c r="H599" s="58">
        <v>5000000</v>
      </c>
      <c r="I599" s="221"/>
      <c r="J599" s="87"/>
      <c r="K599" s="58">
        <f t="shared" si="14"/>
        <v>5000000</v>
      </c>
      <c r="L599" s="204" t="s">
        <v>2889</v>
      </c>
    </row>
    <row r="600" spans="1:23" ht="76.5" hidden="1" x14ac:dyDescent="0.35">
      <c r="A600" s="54">
        <v>23020114</v>
      </c>
      <c r="B600" s="435" t="s">
        <v>2891</v>
      </c>
      <c r="C600" s="54">
        <v>70451</v>
      </c>
      <c r="D600" s="75">
        <v>150000010101</v>
      </c>
      <c r="E600" s="56">
        <v>3101</v>
      </c>
      <c r="F600" s="54">
        <v>10731900</v>
      </c>
      <c r="G600" s="57" t="s">
        <v>1287</v>
      </c>
      <c r="H600" s="58">
        <v>1795000</v>
      </c>
      <c r="I600" s="221"/>
      <c r="J600" s="87"/>
      <c r="K600" s="58">
        <f t="shared" si="14"/>
        <v>1795000</v>
      </c>
      <c r="L600" s="204" t="s">
        <v>2889</v>
      </c>
    </row>
    <row r="601" spans="1:23" ht="51" hidden="1" x14ac:dyDescent="0.35">
      <c r="A601" s="54">
        <v>23020114</v>
      </c>
      <c r="B601" s="435" t="s">
        <v>2891</v>
      </c>
      <c r="C601" s="54">
        <v>70451</v>
      </c>
      <c r="D601" s="75">
        <v>150000010101</v>
      </c>
      <c r="E601" s="56">
        <v>3101</v>
      </c>
      <c r="F601" s="54">
        <v>10731400</v>
      </c>
      <c r="G601" s="57" t="s">
        <v>1288</v>
      </c>
      <c r="H601" s="58">
        <v>3590000</v>
      </c>
      <c r="I601" s="221"/>
      <c r="J601" s="87"/>
      <c r="K601" s="58">
        <f t="shared" si="14"/>
        <v>3590000</v>
      </c>
      <c r="L601" s="204" t="s">
        <v>2889</v>
      </c>
    </row>
    <row r="602" spans="1:23" ht="51" hidden="1" x14ac:dyDescent="0.35">
      <c r="A602" s="54">
        <v>23020114</v>
      </c>
      <c r="B602" s="435" t="s">
        <v>2891</v>
      </c>
      <c r="C602" s="54">
        <v>70451</v>
      </c>
      <c r="D602" s="75">
        <v>150000010101</v>
      </c>
      <c r="E602" s="56">
        <v>3101</v>
      </c>
      <c r="F602" s="54">
        <v>10731400</v>
      </c>
      <c r="G602" s="57" t="s">
        <v>1289</v>
      </c>
      <c r="H602" s="58">
        <v>5000000</v>
      </c>
      <c r="I602" s="221"/>
      <c r="J602" s="87"/>
      <c r="K602" s="58">
        <f t="shared" ref="K602:K665" si="15">SUM(H602,J602)</f>
        <v>5000000</v>
      </c>
      <c r="L602" s="204" t="s">
        <v>2889</v>
      </c>
    </row>
    <row r="603" spans="1:23" ht="102" hidden="1" x14ac:dyDescent="0.35">
      <c r="A603" s="54">
        <v>23020114</v>
      </c>
      <c r="B603" s="435" t="s">
        <v>2891</v>
      </c>
      <c r="C603" s="54">
        <v>70451</v>
      </c>
      <c r="D603" s="75">
        <v>90000010103</v>
      </c>
      <c r="E603" s="56">
        <v>3101</v>
      </c>
      <c r="F603" s="54">
        <v>10731400</v>
      </c>
      <c r="G603" s="57" t="s">
        <v>1290</v>
      </c>
      <c r="H603" s="58">
        <v>5000000</v>
      </c>
      <c r="I603" s="221"/>
      <c r="J603" s="87"/>
      <c r="K603" s="58">
        <f t="shared" si="15"/>
        <v>5000000</v>
      </c>
      <c r="L603" s="204" t="s">
        <v>2889</v>
      </c>
    </row>
    <row r="604" spans="1:23" ht="76.5" hidden="1" x14ac:dyDescent="0.35">
      <c r="A604" s="54">
        <v>23020114</v>
      </c>
      <c r="B604" s="435" t="s">
        <v>2891</v>
      </c>
      <c r="C604" s="54">
        <v>70451</v>
      </c>
      <c r="D604" s="75">
        <v>90000010103</v>
      </c>
      <c r="E604" s="56">
        <v>3101</v>
      </c>
      <c r="F604" s="54">
        <v>10731400</v>
      </c>
      <c r="G604" s="57" t="s">
        <v>1291</v>
      </c>
      <c r="H604" s="58">
        <v>5000000</v>
      </c>
      <c r="I604" s="221"/>
      <c r="J604" s="87"/>
      <c r="K604" s="58">
        <f t="shared" si="15"/>
        <v>5000000</v>
      </c>
      <c r="L604" s="204" t="s">
        <v>2889</v>
      </c>
    </row>
    <row r="605" spans="1:23" ht="51" hidden="1" x14ac:dyDescent="0.35">
      <c r="A605" s="54">
        <v>23020114</v>
      </c>
      <c r="B605" s="435" t="s">
        <v>2891</v>
      </c>
      <c r="C605" s="54">
        <v>70451</v>
      </c>
      <c r="D605" s="75">
        <v>150000010101</v>
      </c>
      <c r="E605" s="56">
        <v>3101</v>
      </c>
      <c r="F605" s="54">
        <v>10731400</v>
      </c>
      <c r="G605" s="86" t="s">
        <v>2024</v>
      </c>
      <c r="H605" s="58">
        <v>3590000</v>
      </c>
      <c r="I605" s="221"/>
      <c r="J605" s="87"/>
      <c r="K605" s="58">
        <f t="shared" si="15"/>
        <v>3590000</v>
      </c>
      <c r="L605" s="204" t="s">
        <v>2889</v>
      </c>
    </row>
    <row r="606" spans="1:23" ht="51" hidden="1" x14ac:dyDescent="0.35">
      <c r="A606" s="54">
        <v>23020114</v>
      </c>
      <c r="B606" s="435" t="s">
        <v>2891</v>
      </c>
      <c r="C606" s="54">
        <v>70451</v>
      </c>
      <c r="D606" s="75">
        <v>90000010103</v>
      </c>
      <c r="E606" s="56">
        <v>3101</v>
      </c>
      <c r="F606" s="54">
        <v>10722000</v>
      </c>
      <c r="G606" s="57" t="s">
        <v>1292</v>
      </c>
      <c r="H606" s="58">
        <v>1795000</v>
      </c>
      <c r="I606" s="221"/>
      <c r="J606" s="87"/>
      <c r="K606" s="58">
        <f t="shared" si="15"/>
        <v>1795000</v>
      </c>
      <c r="L606" s="204" t="s">
        <v>2889</v>
      </c>
    </row>
    <row r="607" spans="1:23" ht="51" hidden="1" x14ac:dyDescent="0.35">
      <c r="A607" s="54">
        <v>23020114</v>
      </c>
      <c r="B607" s="435" t="s">
        <v>2891</v>
      </c>
      <c r="C607" s="54">
        <v>70451</v>
      </c>
      <c r="D607" s="75">
        <v>90000010103</v>
      </c>
      <c r="E607" s="56">
        <v>3101</v>
      </c>
      <c r="F607" s="54">
        <v>10722000</v>
      </c>
      <c r="G607" s="57" t="s">
        <v>1293</v>
      </c>
      <c r="H607" s="58">
        <v>1795000</v>
      </c>
      <c r="I607" s="221"/>
      <c r="J607" s="87"/>
      <c r="K607" s="58">
        <f t="shared" si="15"/>
        <v>1795000</v>
      </c>
      <c r="L607" s="204" t="s">
        <v>2889</v>
      </c>
    </row>
    <row r="608" spans="1:23" ht="51" hidden="1" x14ac:dyDescent="0.35">
      <c r="A608" s="54">
        <v>23020114</v>
      </c>
      <c r="B608" s="435" t="s">
        <v>2891</v>
      </c>
      <c r="C608" s="54">
        <v>70451</v>
      </c>
      <c r="D608" s="75">
        <v>90000010103</v>
      </c>
      <c r="E608" s="56">
        <v>3101</v>
      </c>
      <c r="F608" s="54">
        <v>10722000</v>
      </c>
      <c r="G608" s="57" t="s">
        <v>1294</v>
      </c>
      <c r="H608" s="58">
        <v>1795000</v>
      </c>
      <c r="I608" s="221"/>
      <c r="J608" s="87"/>
      <c r="K608" s="58">
        <f t="shared" si="15"/>
        <v>1795000</v>
      </c>
      <c r="L608" s="204" t="s">
        <v>2889</v>
      </c>
    </row>
    <row r="609" spans="1:23" ht="51" hidden="1" x14ac:dyDescent="0.35">
      <c r="A609" s="54">
        <v>23020114</v>
      </c>
      <c r="B609" s="435" t="s">
        <v>2891</v>
      </c>
      <c r="C609" s="54">
        <v>70451</v>
      </c>
      <c r="D609" s="75">
        <v>150000010101</v>
      </c>
      <c r="E609" s="56">
        <v>3101</v>
      </c>
      <c r="F609" s="54">
        <v>10720400</v>
      </c>
      <c r="G609" s="57" t="s">
        <v>1295</v>
      </c>
      <c r="H609" s="58">
        <v>5000000</v>
      </c>
      <c r="I609" s="221"/>
      <c r="J609" s="87"/>
      <c r="K609" s="58">
        <f t="shared" si="15"/>
        <v>5000000</v>
      </c>
      <c r="L609" s="204" t="s">
        <v>2889</v>
      </c>
    </row>
    <row r="610" spans="1:23" ht="76.5" hidden="1" x14ac:dyDescent="0.35">
      <c r="A610" s="54">
        <v>23020114</v>
      </c>
      <c r="B610" s="435" t="s">
        <v>2891</v>
      </c>
      <c r="C610" s="54">
        <v>70451</v>
      </c>
      <c r="D610" s="75">
        <v>90000010103</v>
      </c>
      <c r="E610" s="56">
        <v>3101</v>
      </c>
      <c r="F610" s="54">
        <v>10731400</v>
      </c>
      <c r="G610" s="57" t="s">
        <v>1296</v>
      </c>
      <c r="H610" s="58">
        <v>5000000</v>
      </c>
      <c r="I610" s="221"/>
      <c r="J610" s="87"/>
      <c r="K610" s="58">
        <f t="shared" si="15"/>
        <v>5000000</v>
      </c>
      <c r="L610" s="204" t="s">
        <v>2889</v>
      </c>
    </row>
    <row r="611" spans="1:23" ht="51" hidden="1" x14ac:dyDescent="0.35">
      <c r="A611" s="54">
        <v>23020114</v>
      </c>
      <c r="B611" s="435" t="s">
        <v>2891</v>
      </c>
      <c r="C611" s="54">
        <v>70451</v>
      </c>
      <c r="D611" s="75">
        <v>150000010101</v>
      </c>
      <c r="E611" s="56">
        <v>3101</v>
      </c>
      <c r="F611" s="54">
        <v>10711000</v>
      </c>
      <c r="G611" s="57" t="s">
        <v>1297</v>
      </c>
      <c r="H611" s="58">
        <v>3590000</v>
      </c>
      <c r="I611" s="221"/>
      <c r="J611" s="87"/>
      <c r="K611" s="58">
        <f t="shared" si="15"/>
        <v>3590000</v>
      </c>
      <c r="L611" s="204" t="s">
        <v>2889</v>
      </c>
    </row>
    <row r="612" spans="1:23" ht="51" hidden="1" x14ac:dyDescent="0.35">
      <c r="A612" s="54">
        <v>23020114</v>
      </c>
      <c r="B612" s="435" t="s">
        <v>2891</v>
      </c>
      <c r="C612" s="54">
        <v>70451</v>
      </c>
      <c r="D612" s="75">
        <v>150000010101</v>
      </c>
      <c r="E612" s="56">
        <v>3101</v>
      </c>
      <c r="F612" s="54">
        <v>10711000</v>
      </c>
      <c r="G612" s="57" t="s">
        <v>1298</v>
      </c>
      <c r="H612" s="58">
        <v>12500000</v>
      </c>
      <c r="I612" s="221"/>
      <c r="J612" s="87">
        <v>-7000000</v>
      </c>
      <c r="K612" s="58">
        <f t="shared" si="15"/>
        <v>5500000</v>
      </c>
      <c r="L612" s="204" t="s">
        <v>2889</v>
      </c>
    </row>
    <row r="613" spans="1:23" ht="51" hidden="1" x14ac:dyDescent="0.35">
      <c r="A613" s="54">
        <v>23020114</v>
      </c>
      <c r="B613" s="435" t="s">
        <v>2891</v>
      </c>
      <c r="C613" s="54">
        <v>70451</v>
      </c>
      <c r="D613" s="75">
        <v>150000010101</v>
      </c>
      <c r="E613" s="56">
        <v>3101</v>
      </c>
      <c r="F613" s="54">
        <v>10720400</v>
      </c>
      <c r="G613" s="57" t="s">
        <v>1299</v>
      </c>
      <c r="H613" s="58">
        <v>5000000</v>
      </c>
      <c r="I613" s="221"/>
      <c r="J613" s="87"/>
      <c r="K613" s="58">
        <f t="shared" si="15"/>
        <v>5000000</v>
      </c>
      <c r="L613" s="204" t="s">
        <v>2889</v>
      </c>
    </row>
    <row r="614" spans="1:23" ht="76.5" hidden="1" x14ac:dyDescent="0.35">
      <c r="A614" s="54">
        <v>23020114</v>
      </c>
      <c r="B614" s="435" t="s">
        <v>2891</v>
      </c>
      <c r="C614" s="54">
        <v>70451</v>
      </c>
      <c r="D614" s="75">
        <v>150000010101</v>
      </c>
      <c r="E614" s="56">
        <v>3101</v>
      </c>
      <c r="F614" s="54">
        <v>10712200</v>
      </c>
      <c r="G614" s="57" t="s">
        <v>1300</v>
      </c>
      <c r="H614" s="58">
        <v>12500000</v>
      </c>
      <c r="I614" s="221"/>
      <c r="J614" s="87">
        <v>-7000000</v>
      </c>
      <c r="K614" s="58">
        <f t="shared" si="15"/>
        <v>5500000</v>
      </c>
      <c r="L614" s="204" t="s">
        <v>2889</v>
      </c>
      <c r="M614" s="127"/>
    </row>
    <row r="615" spans="1:23" ht="102" hidden="1" x14ac:dyDescent="0.35">
      <c r="A615" s="314">
        <v>23020114</v>
      </c>
      <c r="B615" s="435" t="s">
        <v>2891</v>
      </c>
      <c r="C615" s="314">
        <v>70451</v>
      </c>
      <c r="D615" s="315">
        <v>90000010103</v>
      </c>
      <c r="E615" s="316">
        <v>3101</v>
      </c>
      <c r="F615" s="314">
        <v>10712200</v>
      </c>
      <c r="G615" s="468" t="s">
        <v>2025</v>
      </c>
      <c r="H615" s="324">
        <v>20000000</v>
      </c>
      <c r="I615" s="325"/>
      <c r="J615" s="320">
        <v>-10000000</v>
      </c>
      <c r="K615" s="324">
        <f t="shared" si="15"/>
        <v>10000000</v>
      </c>
      <c r="L615" s="557" t="s">
        <v>2889</v>
      </c>
      <c r="M615" s="323"/>
      <c r="N615" s="323"/>
      <c r="O615" s="323"/>
      <c r="P615" s="323"/>
      <c r="Q615" s="323"/>
      <c r="R615" s="323"/>
      <c r="S615" s="323"/>
      <c r="T615" s="323"/>
      <c r="U615" s="323"/>
      <c r="V615" s="323"/>
      <c r="W615" s="323"/>
    </row>
    <row r="616" spans="1:23" ht="51" hidden="1" x14ac:dyDescent="0.35">
      <c r="A616" s="54">
        <v>23020114</v>
      </c>
      <c r="B616" s="435" t="s">
        <v>2891</v>
      </c>
      <c r="C616" s="54">
        <v>70451</v>
      </c>
      <c r="D616" s="75">
        <v>150000010101</v>
      </c>
      <c r="E616" s="56">
        <v>3101</v>
      </c>
      <c r="F616" s="54">
        <v>10712200</v>
      </c>
      <c r="G616" s="57" t="s">
        <v>1301</v>
      </c>
      <c r="H616" s="58">
        <v>3590000</v>
      </c>
      <c r="I616" s="221"/>
      <c r="J616" s="87"/>
      <c r="K616" s="58">
        <f t="shared" si="15"/>
        <v>3590000</v>
      </c>
      <c r="L616" s="204" t="s">
        <v>2889</v>
      </c>
    </row>
    <row r="617" spans="1:23" ht="76.5" hidden="1" x14ac:dyDescent="0.35">
      <c r="A617" s="54">
        <v>23020114</v>
      </c>
      <c r="B617" s="435" t="s">
        <v>2891</v>
      </c>
      <c r="C617" s="54">
        <v>70451</v>
      </c>
      <c r="D617" s="75">
        <v>90000010103</v>
      </c>
      <c r="E617" s="56">
        <v>3101</v>
      </c>
      <c r="F617" s="54">
        <v>10720600</v>
      </c>
      <c r="G617" s="57" t="s">
        <v>1302</v>
      </c>
      <c r="H617" s="58">
        <v>5000000</v>
      </c>
      <c r="I617" s="221"/>
      <c r="J617" s="58"/>
      <c r="K617" s="58">
        <f t="shared" si="15"/>
        <v>5000000</v>
      </c>
      <c r="L617" s="204" t="s">
        <v>2889</v>
      </c>
    </row>
    <row r="618" spans="1:23" ht="51" hidden="1" x14ac:dyDescent="0.35">
      <c r="A618" s="332">
        <v>23020114</v>
      </c>
      <c r="B618" s="435" t="s">
        <v>2891</v>
      </c>
      <c r="C618" s="332">
        <v>70451</v>
      </c>
      <c r="D618" s="333">
        <v>90000010103</v>
      </c>
      <c r="E618" s="334">
        <v>3101</v>
      </c>
      <c r="F618" s="332">
        <v>10721300</v>
      </c>
      <c r="G618" s="335" t="s">
        <v>1303</v>
      </c>
      <c r="H618" s="327">
        <v>22500000</v>
      </c>
      <c r="I618" s="336"/>
      <c r="J618" s="326">
        <v>-10000000</v>
      </c>
      <c r="K618" s="327">
        <f t="shared" si="15"/>
        <v>12500000</v>
      </c>
      <c r="L618" s="401" t="s">
        <v>2889</v>
      </c>
      <c r="M618" s="323"/>
      <c r="N618" s="323"/>
      <c r="O618" s="323"/>
      <c r="P618" s="323"/>
      <c r="Q618" s="323"/>
      <c r="R618" s="323"/>
      <c r="S618" s="323"/>
      <c r="T618" s="323"/>
      <c r="U618" s="323"/>
      <c r="V618" s="323"/>
      <c r="W618" s="323"/>
    </row>
    <row r="619" spans="1:23" ht="76.5" hidden="1" x14ac:dyDescent="0.35">
      <c r="A619" s="54">
        <v>23020114</v>
      </c>
      <c r="B619" s="435" t="s">
        <v>2891</v>
      </c>
      <c r="C619" s="54">
        <v>70451</v>
      </c>
      <c r="D619" s="75">
        <v>150000010101</v>
      </c>
      <c r="E619" s="56">
        <v>3101</v>
      </c>
      <c r="F619" s="54">
        <v>10720600</v>
      </c>
      <c r="G619" s="86" t="s">
        <v>2026</v>
      </c>
      <c r="H619" s="58">
        <v>3590000</v>
      </c>
      <c r="I619" s="221"/>
      <c r="J619" s="87"/>
      <c r="K619" s="58">
        <f t="shared" si="15"/>
        <v>3590000</v>
      </c>
      <c r="L619" s="399" t="s">
        <v>2889</v>
      </c>
    </row>
    <row r="620" spans="1:23" ht="51" hidden="1" x14ac:dyDescent="0.35">
      <c r="A620" s="54">
        <v>23020114</v>
      </c>
      <c r="B620" s="435" t="s">
        <v>2891</v>
      </c>
      <c r="C620" s="54">
        <v>70451</v>
      </c>
      <c r="D620" s="75">
        <v>150000010101</v>
      </c>
      <c r="E620" s="56">
        <v>3101</v>
      </c>
      <c r="F620" s="54">
        <v>10720600</v>
      </c>
      <c r="G620" s="57" t="s">
        <v>1304</v>
      </c>
      <c r="H620" s="58">
        <v>10000000</v>
      </c>
      <c r="I620" s="221"/>
      <c r="J620" s="87">
        <v>-5000000</v>
      </c>
      <c r="K620" s="58">
        <f t="shared" si="15"/>
        <v>5000000</v>
      </c>
      <c r="L620" s="399" t="s">
        <v>2889</v>
      </c>
    </row>
    <row r="621" spans="1:23" ht="51" hidden="1" x14ac:dyDescent="0.35">
      <c r="A621" s="54">
        <v>23020114</v>
      </c>
      <c r="B621" s="435" t="s">
        <v>2891</v>
      </c>
      <c r="C621" s="54">
        <v>70451</v>
      </c>
      <c r="D621" s="75">
        <v>150000010101</v>
      </c>
      <c r="E621" s="56">
        <v>3101</v>
      </c>
      <c r="F621" s="54">
        <v>10720400</v>
      </c>
      <c r="G621" s="86" t="s">
        <v>2027</v>
      </c>
      <c r="H621" s="58">
        <v>5000000</v>
      </c>
      <c r="I621" s="221"/>
      <c r="J621" s="87"/>
      <c r="K621" s="58">
        <f t="shared" si="15"/>
        <v>5000000</v>
      </c>
      <c r="L621" s="399" t="s">
        <v>2889</v>
      </c>
    </row>
    <row r="622" spans="1:23" ht="51" hidden="1" x14ac:dyDescent="0.35">
      <c r="A622" s="54">
        <v>23020114</v>
      </c>
      <c r="B622" s="435" t="s">
        <v>2891</v>
      </c>
      <c r="C622" s="54">
        <v>70451</v>
      </c>
      <c r="D622" s="75">
        <v>150000010101</v>
      </c>
      <c r="E622" s="56">
        <v>3101</v>
      </c>
      <c r="F622" s="54">
        <v>10720500</v>
      </c>
      <c r="G622" s="57" t="s">
        <v>1305</v>
      </c>
      <c r="H622" s="58">
        <v>7500000</v>
      </c>
      <c r="I622" s="221"/>
      <c r="J622" s="87"/>
      <c r="K622" s="58">
        <f t="shared" si="15"/>
        <v>7500000</v>
      </c>
      <c r="L622" s="399" t="s">
        <v>2889</v>
      </c>
    </row>
    <row r="623" spans="1:23" ht="51" hidden="1" x14ac:dyDescent="0.35">
      <c r="A623" s="54">
        <v>23020114</v>
      </c>
      <c r="B623" s="435" t="s">
        <v>2891</v>
      </c>
      <c r="C623" s="54">
        <v>70451</v>
      </c>
      <c r="D623" s="75">
        <v>150000010101</v>
      </c>
      <c r="E623" s="56">
        <v>3101</v>
      </c>
      <c r="F623" s="54">
        <v>10720600</v>
      </c>
      <c r="G623" s="57" t="s">
        <v>1306</v>
      </c>
      <c r="H623" s="58">
        <v>10000000</v>
      </c>
      <c r="I623" s="221"/>
      <c r="J623" s="87">
        <v>-5000000</v>
      </c>
      <c r="K623" s="58">
        <f t="shared" si="15"/>
        <v>5000000</v>
      </c>
      <c r="L623" s="399" t="s">
        <v>2889</v>
      </c>
    </row>
    <row r="624" spans="1:23" ht="76.5" hidden="1" x14ac:dyDescent="0.35">
      <c r="A624" s="54">
        <v>23020114</v>
      </c>
      <c r="B624" s="435" t="s">
        <v>2891</v>
      </c>
      <c r="C624" s="54">
        <v>70451</v>
      </c>
      <c r="D624" s="75">
        <v>150000010101</v>
      </c>
      <c r="E624" s="56">
        <v>3101</v>
      </c>
      <c r="F624" s="54">
        <v>10721300</v>
      </c>
      <c r="G624" s="86" t="s">
        <v>2028</v>
      </c>
      <c r="H624" s="58">
        <v>5000000</v>
      </c>
      <c r="I624" s="221"/>
      <c r="J624" s="87"/>
      <c r="K624" s="58">
        <f t="shared" si="15"/>
        <v>5000000</v>
      </c>
      <c r="L624" s="399" t="s">
        <v>2889</v>
      </c>
    </row>
    <row r="625" spans="1:13" ht="51" hidden="1" x14ac:dyDescent="0.35">
      <c r="A625" s="54">
        <v>23020114</v>
      </c>
      <c r="B625" s="435" t="s">
        <v>2891</v>
      </c>
      <c r="C625" s="54">
        <v>70451</v>
      </c>
      <c r="D625" s="75">
        <v>150000010101</v>
      </c>
      <c r="E625" s="56">
        <v>3101</v>
      </c>
      <c r="F625" s="54">
        <v>10731900</v>
      </c>
      <c r="G625" s="57" t="s">
        <v>1307</v>
      </c>
      <c r="H625" s="58">
        <v>5000000</v>
      </c>
      <c r="I625" s="221"/>
      <c r="J625" s="87"/>
      <c r="K625" s="58">
        <f t="shared" si="15"/>
        <v>5000000</v>
      </c>
      <c r="L625" s="399" t="s">
        <v>2889</v>
      </c>
    </row>
    <row r="626" spans="1:13" ht="51" hidden="1" x14ac:dyDescent="0.35">
      <c r="A626" s="54">
        <v>23020114</v>
      </c>
      <c r="B626" s="435" t="s">
        <v>2891</v>
      </c>
      <c r="C626" s="54">
        <v>70451</v>
      </c>
      <c r="D626" s="75">
        <v>150000010101</v>
      </c>
      <c r="E626" s="56">
        <v>3101</v>
      </c>
      <c r="F626" s="54">
        <v>10721300</v>
      </c>
      <c r="G626" s="57" t="s">
        <v>1308</v>
      </c>
      <c r="H626" s="58">
        <v>5000000</v>
      </c>
      <c r="I626" s="221"/>
      <c r="J626" s="87"/>
      <c r="K626" s="58">
        <f t="shared" si="15"/>
        <v>5000000</v>
      </c>
      <c r="L626" s="399" t="s">
        <v>2889</v>
      </c>
    </row>
    <row r="627" spans="1:13" hidden="1" x14ac:dyDescent="0.35">
      <c r="A627" s="54">
        <v>23020114</v>
      </c>
      <c r="B627" s="435" t="s">
        <v>2891</v>
      </c>
      <c r="C627" s="54">
        <v>70451</v>
      </c>
      <c r="D627" s="75">
        <v>150000010101</v>
      </c>
      <c r="E627" s="56">
        <v>3101</v>
      </c>
      <c r="F627" s="54">
        <v>10711100</v>
      </c>
      <c r="G627" s="57" t="s">
        <v>1309</v>
      </c>
      <c r="H627" s="58">
        <v>3590000</v>
      </c>
      <c r="I627" s="221"/>
      <c r="J627" s="87"/>
      <c r="K627" s="58">
        <f t="shared" si="15"/>
        <v>3590000</v>
      </c>
      <c r="L627" s="399" t="s">
        <v>2889</v>
      </c>
    </row>
    <row r="628" spans="1:13" ht="51" hidden="1" x14ac:dyDescent="0.35">
      <c r="A628" s="54">
        <v>23020114</v>
      </c>
      <c r="B628" s="435" t="s">
        <v>2891</v>
      </c>
      <c r="C628" s="54">
        <v>70451</v>
      </c>
      <c r="D628" s="75">
        <v>150000010101</v>
      </c>
      <c r="E628" s="56">
        <v>3101</v>
      </c>
      <c r="F628" s="54">
        <v>10711100</v>
      </c>
      <c r="G628" s="57" t="s">
        <v>1310</v>
      </c>
      <c r="H628" s="58">
        <v>17950000</v>
      </c>
      <c r="I628" s="221"/>
      <c r="J628" s="87">
        <v>-10000000</v>
      </c>
      <c r="K628" s="58">
        <f t="shared" si="15"/>
        <v>7950000</v>
      </c>
      <c r="L628" s="399" t="s">
        <v>2889</v>
      </c>
    </row>
    <row r="629" spans="1:13" ht="51" hidden="1" x14ac:dyDescent="0.35">
      <c r="A629" s="54">
        <v>23020114</v>
      </c>
      <c r="B629" s="435" t="s">
        <v>2891</v>
      </c>
      <c r="C629" s="54">
        <v>70451</v>
      </c>
      <c r="D629" s="75">
        <v>150000010101</v>
      </c>
      <c r="E629" s="56">
        <v>3101</v>
      </c>
      <c r="F629" s="54">
        <v>10712300</v>
      </c>
      <c r="G629" s="57" t="s">
        <v>1311</v>
      </c>
      <c r="H629" s="154">
        <v>0</v>
      </c>
      <c r="I629" s="229"/>
      <c r="J629" s="87"/>
      <c r="K629" s="154">
        <f t="shared" si="15"/>
        <v>0</v>
      </c>
      <c r="L629" s="399" t="s">
        <v>2889</v>
      </c>
    </row>
    <row r="630" spans="1:13" ht="51" hidden="1" x14ac:dyDescent="0.35">
      <c r="A630" s="54">
        <v>23020114</v>
      </c>
      <c r="B630" s="435" t="s">
        <v>2891</v>
      </c>
      <c r="C630" s="54">
        <v>70451</v>
      </c>
      <c r="D630" s="75">
        <v>150000010101</v>
      </c>
      <c r="E630" s="56">
        <v>3101</v>
      </c>
      <c r="F630" s="54">
        <v>10712300</v>
      </c>
      <c r="G630" s="57" t="s">
        <v>1312</v>
      </c>
      <c r="H630" s="58">
        <v>7500000</v>
      </c>
      <c r="I630" s="221"/>
      <c r="J630" s="87"/>
      <c r="K630" s="58">
        <f t="shared" si="15"/>
        <v>7500000</v>
      </c>
      <c r="L630" s="399" t="s">
        <v>2889</v>
      </c>
    </row>
    <row r="631" spans="1:13" ht="51" hidden="1" x14ac:dyDescent="0.35">
      <c r="A631" s="54">
        <v>23020114</v>
      </c>
      <c r="B631" s="435" t="s">
        <v>2891</v>
      </c>
      <c r="C631" s="54">
        <v>70451</v>
      </c>
      <c r="D631" s="75">
        <v>150000010101</v>
      </c>
      <c r="E631" s="56">
        <v>3101</v>
      </c>
      <c r="F631" s="54">
        <v>10712300</v>
      </c>
      <c r="G631" s="57" t="s">
        <v>1313</v>
      </c>
      <c r="H631" s="58">
        <v>7500000</v>
      </c>
      <c r="I631" s="221"/>
      <c r="J631" s="87"/>
      <c r="K631" s="58">
        <f t="shared" si="15"/>
        <v>7500000</v>
      </c>
      <c r="L631" s="399" t="s">
        <v>2889</v>
      </c>
    </row>
    <row r="632" spans="1:13" ht="102" hidden="1" x14ac:dyDescent="0.35">
      <c r="A632" s="54">
        <v>23020114</v>
      </c>
      <c r="B632" s="435" t="s">
        <v>2891</v>
      </c>
      <c r="C632" s="54">
        <v>70451</v>
      </c>
      <c r="D632" s="75">
        <v>150000010101</v>
      </c>
      <c r="E632" s="56">
        <v>3101</v>
      </c>
      <c r="F632" s="54">
        <v>10712300</v>
      </c>
      <c r="G632" s="57" t="s">
        <v>1314</v>
      </c>
      <c r="H632" s="58">
        <v>3590000</v>
      </c>
      <c r="I632" s="221"/>
      <c r="J632" s="87"/>
      <c r="K632" s="58">
        <f t="shared" si="15"/>
        <v>3590000</v>
      </c>
      <c r="L632" s="399" t="s">
        <v>2889</v>
      </c>
      <c r="M632" s="127"/>
    </row>
    <row r="633" spans="1:13" ht="102" hidden="1" x14ac:dyDescent="0.35">
      <c r="A633" s="54">
        <v>23020114</v>
      </c>
      <c r="B633" s="435" t="s">
        <v>2891</v>
      </c>
      <c r="C633" s="54">
        <v>70451</v>
      </c>
      <c r="D633" s="75">
        <v>150000010101</v>
      </c>
      <c r="E633" s="56">
        <v>3101</v>
      </c>
      <c r="F633" s="54">
        <v>10712300</v>
      </c>
      <c r="G633" s="86" t="s">
        <v>2029</v>
      </c>
      <c r="H633" s="58">
        <v>3590000</v>
      </c>
      <c r="I633" s="221"/>
      <c r="J633" s="87"/>
      <c r="K633" s="58">
        <f t="shared" si="15"/>
        <v>3590000</v>
      </c>
      <c r="L633" s="399" t="s">
        <v>2889</v>
      </c>
    </row>
    <row r="634" spans="1:13" ht="51" hidden="1" x14ac:dyDescent="0.35">
      <c r="A634" s="54">
        <v>23020114</v>
      </c>
      <c r="B634" s="435" t="s">
        <v>2891</v>
      </c>
      <c r="C634" s="54">
        <v>70451</v>
      </c>
      <c r="D634" s="75">
        <v>150000010101</v>
      </c>
      <c r="E634" s="56">
        <v>3101</v>
      </c>
      <c r="F634" s="54">
        <v>10712300</v>
      </c>
      <c r="G634" s="57" t="s">
        <v>1315</v>
      </c>
      <c r="H634" s="58">
        <v>3590000</v>
      </c>
      <c r="I634" s="221"/>
      <c r="J634" s="87"/>
      <c r="K634" s="58">
        <f t="shared" si="15"/>
        <v>3590000</v>
      </c>
      <c r="L634" s="399" t="s">
        <v>2889</v>
      </c>
    </row>
    <row r="635" spans="1:13" ht="51" hidden="1" x14ac:dyDescent="0.35">
      <c r="A635" s="54">
        <v>23020114</v>
      </c>
      <c r="B635" s="435" t="s">
        <v>2891</v>
      </c>
      <c r="C635" s="54">
        <v>70451</v>
      </c>
      <c r="D635" s="75">
        <v>150000010101</v>
      </c>
      <c r="E635" s="56">
        <v>3101</v>
      </c>
      <c r="F635" s="54">
        <v>10712300</v>
      </c>
      <c r="G635" s="57" t="s">
        <v>1316</v>
      </c>
      <c r="H635" s="58">
        <v>7500000</v>
      </c>
      <c r="I635" s="221"/>
      <c r="J635" s="87"/>
      <c r="K635" s="58">
        <f t="shared" si="15"/>
        <v>7500000</v>
      </c>
      <c r="L635" s="399" t="s">
        <v>2889</v>
      </c>
    </row>
    <row r="636" spans="1:13" ht="76.5" hidden="1" x14ac:dyDescent="0.35">
      <c r="A636" s="54">
        <v>23020114</v>
      </c>
      <c r="B636" s="435" t="s">
        <v>2891</v>
      </c>
      <c r="C636" s="54">
        <v>70451</v>
      </c>
      <c r="D636" s="75">
        <v>150000010101</v>
      </c>
      <c r="E636" s="56">
        <v>3101</v>
      </c>
      <c r="F636" s="54">
        <v>10720700</v>
      </c>
      <c r="G636" s="57" t="s">
        <v>1317</v>
      </c>
      <c r="H636" s="58">
        <v>3590000</v>
      </c>
      <c r="I636" s="221"/>
      <c r="J636" s="87"/>
      <c r="K636" s="58">
        <f t="shared" si="15"/>
        <v>3590000</v>
      </c>
      <c r="L636" s="399" t="s">
        <v>2889</v>
      </c>
    </row>
    <row r="637" spans="1:13" ht="51" hidden="1" x14ac:dyDescent="0.35">
      <c r="A637" s="54">
        <v>23020114</v>
      </c>
      <c r="B637" s="435" t="s">
        <v>2891</v>
      </c>
      <c r="C637" s="54">
        <v>70451</v>
      </c>
      <c r="D637" s="75">
        <v>150000010101</v>
      </c>
      <c r="E637" s="56">
        <v>3101</v>
      </c>
      <c r="F637" s="54">
        <v>10712300</v>
      </c>
      <c r="G637" s="57" t="s">
        <v>1318</v>
      </c>
      <c r="H637" s="58">
        <v>5000000</v>
      </c>
      <c r="I637" s="221"/>
      <c r="J637" s="87"/>
      <c r="K637" s="58">
        <f t="shared" si="15"/>
        <v>5000000</v>
      </c>
      <c r="L637" s="399" t="s">
        <v>2889</v>
      </c>
    </row>
    <row r="638" spans="1:13" ht="51" hidden="1" x14ac:dyDescent="0.35">
      <c r="A638" s="54">
        <v>23020114</v>
      </c>
      <c r="B638" s="435" t="s">
        <v>2891</v>
      </c>
      <c r="C638" s="54">
        <v>70451</v>
      </c>
      <c r="D638" s="75">
        <v>150000010101</v>
      </c>
      <c r="E638" s="56">
        <v>3101</v>
      </c>
      <c r="F638" s="54">
        <v>10712300</v>
      </c>
      <c r="G638" s="57" t="s">
        <v>1319</v>
      </c>
      <c r="H638" s="58">
        <v>5000000</v>
      </c>
      <c r="I638" s="221"/>
      <c r="J638" s="87"/>
      <c r="K638" s="58">
        <f t="shared" si="15"/>
        <v>5000000</v>
      </c>
      <c r="L638" s="399" t="s">
        <v>2889</v>
      </c>
    </row>
    <row r="639" spans="1:13" ht="51" hidden="1" x14ac:dyDescent="0.35">
      <c r="A639" s="54">
        <v>23020114</v>
      </c>
      <c r="B639" s="435" t="s">
        <v>2891</v>
      </c>
      <c r="C639" s="54">
        <v>70451</v>
      </c>
      <c r="D639" s="75">
        <v>150000010101</v>
      </c>
      <c r="E639" s="56">
        <v>3101</v>
      </c>
      <c r="F639" s="54">
        <v>10730300</v>
      </c>
      <c r="G639" s="57" t="s">
        <v>1320</v>
      </c>
      <c r="H639" s="58">
        <v>2000000</v>
      </c>
      <c r="I639" s="221"/>
      <c r="J639" s="87"/>
      <c r="K639" s="58">
        <f t="shared" si="15"/>
        <v>2000000</v>
      </c>
      <c r="L639" s="399" t="s">
        <v>2889</v>
      </c>
    </row>
    <row r="640" spans="1:13" ht="51" hidden="1" x14ac:dyDescent="0.35">
      <c r="A640" s="54">
        <v>23020114</v>
      </c>
      <c r="B640" s="435" t="s">
        <v>2891</v>
      </c>
      <c r="C640" s="54">
        <v>70451</v>
      </c>
      <c r="D640" s="75">
        <v>150000010101</v>
      </c>
      <c r="E640" s="56">
        <v>3101</v>
      </c>
      <c r="F640" s="54">
        <v>10731600</v>
      </c>
      <c r="G640" s="57" t="s">
        <v>1321</v>
      </c>
      <c r="H640" s="58">
        <v>2000000</v>
      </c>
      <c r="I640" s="221"/>
      <c r="J640" s="87"/>
      <c r="K640" s="58">
        <f t="shared" si="15"/>
        <v>2000000</v>
      </c>
      <c r="L640" s="399" t="s">
        <v>2889</v>
      </c>
    </row>
    <row r="641" spans="1:23" ht="51" hidden="1" x14ac:dyDescent="0.35">
      <c r="A641" s="54">
        <v>23020114</v>
      </c>
      <c r="B641" s="435" t="s">
        <v>2891</v>
      </c>
      <c r="C641" s="54">
        <v>70451</v>
      </c>
      <c r="D641" s="75">
        <v>150000010101</v>
      </c>
      <c r="E641" s="56">
        <v>3101</v>
      </c>
      <c r="F641" s="54">
        <v>10731600</v>
      </c>
      <c r="G641" s="57" t="s">
        <v>1322</v>
      </c>
      <c r="H641" s="58">
        <v>2000000</v>
      </c>
      <c r="I641" s="221"/>
      <c r="J641" s="87"/>
      <c r="K641" s="58">
        <f t="shared" si="15"/>
        <v>2000000</v>
      </c>
      <c r="L641" s="399" t="s">
        <v>2889</v>
      </c>
    </row>
    <row r="642" spans="1:23" ht="51" hidden="1" x14ac:dyDescent="0.35">
      <c r="A642" s="54">
        <v>23020114</v>
      </c>
      <c r="B642" s="435" t="s">
        <v>2891</v>
      </c>
      <c r="C642" s="54">
        <v>70451</v>
      </c>
      <c r="D642" s="75">
        <v>150000010101</v>
      </c>
      <c r="E642" s="56">
        <v>3101</v>
      </c>
      <c r="F642" s="54">
        <v>10731600</v>
      </c>
      <c r="G642" s="57" t="s">
        <v>1323</v>
      </c>
      <c r="H642" s="58">
        <v>2000000</v>
      </c>
      <c r="I642" s="221"/>
      <c r="J642" s="87"/>
      <c r="K642" s="58">
        <f t="shared" si="15"/>
        <v>2000000</v>
      </c>
      <c r="L642" s="399" t="s">
        <v>2889</v>
      </c>
    </row>
    <row r="643" spans="1:23" ht="51" hidden="1" x14ac:dyDescent="0.35">
      <c r="A643" s="54">
        <v>23020114</v>
      </c>
      <c r="B643" s="435" t="s">
        <v>2891</v>
      </c>
      <c r="C643" s="54">
        <v>70451</v>
      </c>
      <c r="D643" s="75">
        <v>150000010101</v>
      </c>
      <c r="E643" s="56">
        <v>3101</v>
      </c>
      <c r="F643" s="54">
        <v>10731700</v>
      </c>
      <c r="G643" s="57" t="s">
        <v>1324</v>
      </c>
      <c r="H643" s="58">
        <v>2000000</v>
      </c>
      <c r="I643" s="221"/>
      <c r="J643" s="87"/>
      <c r="K643" s="58">
        <f t="shared" si="15"/>
        <v>2000000</v>
      </c>
      <c r="L643" s="399" t="s">
        <v>2889</v>
      </c>
    </row>
    <row r="644" spans="1:23" ht="51" hidden="1" x14ac:dyDescent="0.35">
      <c r="A644" s="54">
        <v>23020114</v>
      </c>
      <c r="B644" s="435" t="s">
        <v>2891</v>
      </c>
      <c r="C644" s="54">
        <v>70451</v>
      </c>
      <c r="D644" s="75">
        <v>150000010101</v>
      </c>
      <c r="E644" s="56">
        <v>3101</v>
      </c>
      <c r="F644" s="54">
        <v>10720800</v>
      </c>
      <c r="G644" s="57" t="s">
        <v>1325</v>
      </c>
      <c r="H644" s="58">
        <v>2000000</v>
      </c>
      <c r="I644" s="221"/>
      <c r="J644" s="87"/>
      <c r="K644" s="58">
        <f t="shared" si="15"/>
        <v>2000000</v>
      </c>
      <c r="L644" s="399" t="s">
        <v>2889</v>
      </c>
    </row>
    <row r="645" spans="1:23" ht="51" hidden="1" x14ac:dyDescent="0.35">
      <c r="A645" s="314">
        <v>23020114</v>
      </c>
      <c r="B645" s="435" t="s">
        <v>2891</v>
      </c>
      <c r="C645" s="314">
        <v>70451</v>
      </c>
      <c r="D645" s="315">
        <v>150000010101</v>
      </c>
      <c r="E645" s="316">
        <v>3101</v>
      </c>
      <c r="F645" s="314">
        <v>10720700</v>
      </c>
      <c r="G645" s="317" t="s">
        <v>1326</v>
      </c>
      <c r="H645" s="324">
        <v>25000000</v>
      </c>
      <c r="I645" s="325"/>
      <c r="J645" s="320">
        <v>-15000000</v>
      </c>
      <c r="K645" s="324">
        <f t="shared" si="15"/>
        <v>10000000</v>
      </c>
      <c r="L645" s="401" t="s">
        <v>2889</v>
      </c>
      <c r="M645" s="323"/>
      <c r="N645" s="323"/>
      <c r="O645" s="323"/>
      <c r="P645" s="323"/>
      <c r="Q645" s="323"/>
      <c r="R645" s="323"/>
      <c r="S645" s="323"/>
      <c r="T645" s="323"/>
      <c r="U645" s="323"/>
      <c r="V645" s="323"/>
      <c r="W645" s="323"/>
    </row>
    <row r="646" spans="1:23" ht="76.5" hidden="1" x14ac:dyDescent="0.35">
      <c r="A646" s="54">
        <v>23020114</v>
      </c>
      <c r="B646" s="435" t="s">
        <v>2891</v>
      </c>
      <c r="C646" s="54">
        <v>70451</v>
      </c>
      <c r="D646" s="75">
        <v>90000010103</v>
      </c>
      <c r="E646" s="56">
        <v>3101</v>
      </c>
      <c r="F646" s="54">
        <v>10720400</v>
      </c>
      <c r="G646" s="57" t="s">
        <v>1327</v>
      </c>
      <c r="H646" s="58">
        <v>2500000</v>
      </c>
      <c r="I646" s="221"/>
      <c r="J646" s="87"/>
      <c r="K646" s="58">
        <f t="shared" si="15"/>
        <v>2500000</v>
      </c>
      <c r="L646" s="399" t="s">
        <v>2889</v>
      </c>
    </row>
    <row r="647" spans="1:23" ht="76.5" hidden="1" x14ac:dyDescent="0.35">
      <c r="A647" s="54">
        <v>23020114</v>
      </c>
      <c r="B647" s="435" t="s">
        <v>2891</v>
      </c>
      <c r="C647" s="54">
        <v>70451</v>
      </c>
      <c r="D647" s="75">
        <v>150000010101</v>
      </c>
      <c r="E647" s="56">
        <v>3101</v>
      </c>
      <c r="F647" s="54">
        <v>10721300</v>
      </c>
      <c r="G647" s="57" t="s">
        <v>1328</v>
      </c>
      <c r="H647" s="58">
        <v>2500000</v>
      </c>
      <c r="I647" s="221"/>
      <c r="J647" s="87"/>
      <c r="K647" s="58">
        <f t="shared" si="15"/>
        <v>2500000</v>
      </c>
      <c r="L647" s="399" t="s">
        <v>2889</v>
      </c>
    </row>
    <row r="648" spans="1:23" ht="51" hidden="1" x14ac:dyDescent="0.35">
      <c r="A648" s="54">
        <v>23020114</v>
      </c>
      <c r="B648" s="435" t="s">
        <v>2891</v>
      </c>
      <c r="C648" s="54">
        <v>70451</v>
      </c>
      <c r="D648" s="75">
        <v>150000010101</v>
      </c>
      <c r="E648" s="56">
        <v>3101</v>
      </c>
      <c r="F648" s="54">
        <v>10730200</v>
      </c>
      <c r="G648" s="57" t="s">
        <v>1329</v>
      </c>
      <c r="H648" s="58">
        <v>2500000</v>
      </c>
      <c r="I648" s="221"/>
      <c r="J648" s="87"/>
      <c r="K648" s="58">
        <f t="shared" si="15"/>
        <v>2500000</v>
      </c>
      <c r="L648" s="399" t="s">
        <v>2889</v>
      </c>
    </row>
    <row r="649" spans="1:23" ht="51" hidden="1" x14ac:dyDescent="0.35">
      <c r="A649" s="54">
        <v>23020114</v>
      </c>
      <c r="B649" s="435" t="s">
        <v>2891</v>
      </c>
      <c r="C649" s="54">
        <v>70451</v>
      </c>
      <c r="D649" s="75">
        <v>150000010101</v>
      </c>
      <c r="E649" s="56">
        <v>3101</v>
      </c>
      <c r="F649" s="54">
        <v>10712300</v>
      </c>
      <c r="G649" s="57" t="s">
        <v>1330</v>
      </c>
      <c r="H649" s="58">
        <v>2500000</v>
      </c>
      <c r="I649" s="221"/>
      <c r="J649" s="87"/>
      <c r="K649" s="58">
        <f t="shared" si="15"/>
        <v>2500000</v>
      </c>
      <c r="L649" s="399" t="s">
        <v>2889</v>
      </c>
      <c r="M649" s="127"/>
    </row>
    <row r="650" spans="1:23" ht="76.5" hidden="1" x14ac:dyDescent="0.35">
      <c r="A650" s="54">
        <v>23020114</v>
      </c>
      <c r="B650" s="435" t="s">
        <v>2891</v>
      </c>
      <c r="C650" s="54">
        <v>70451</v>
      </c>
      <c r="D650" s="75">
        <v>150000010101</v>
      </c>
      <c r="E650" s="56">
        <v>3101</v>
      </c>
      <c r="F650" s="54">
        <v>10720400</v>
      </c>
      <c r="G650" s="86" t="s">
        <v>2030</v>
      </c>
      <c r="H650" s="58">
        <v>2500000</v>
      </c>
      <c r="I650" s="221"/>
      <c r="J650" s="87"/>
      <c r="K650" s="58">
        <f t="shared" si="15"/>
        <v>2500000</v>
      </c>
      <c r="L650" s="399" t="s">
        <v>2889</v>
      </c>
    </row>
    <row r="651" spans="1:23" ht="51" hidden="1" x14ac:dyDescent="0.35">
      <c r="A651" s="54">
        <v>23020114</v>
      </c>
      <c r="B651" s="435" t="s">
        <v>2891</v>
      </c>
      <c r="C651" s="54">
        <v>70451</v>
      </c>
      <c r="D651" s="75">
        <v>150000010101</v>
      </c>
      <c r="E651" s="56">
        <v>3101</v>
      </c>
      <c r="F651" s="54">
        <v>10712300</v>
      </c>
      <c r="G651" s="57" t="s">
        <v>1330</v>
      </c>
      <c r="H651" s="58">
        <v>2500000</v>
      </c>
      <c r="I651" s="221"/>
      <c r="J651" s="87"/>
      <c r="K651" s="58">
        <f t="shared" si="15"/>
        <v>2500000</v>
      </c>
      <c r="L651" s="399" t="s">
        <v>2889</v>
      </c>
    </row>
    <row r="652" spans="1:23" ht="51" hidden="1" x14ac:dyDescent="0.35">
      <c r="A652" s="54">
        <v>23020114</v>
      </c>
      <c r="B652" s="435" t="s">
        <v>2891</v>
      </c>
      <c r="C652" s="54">
        <v>70451</v>
      </c>
      <c r="D652" s="75">
        <v>150000010101</v>
      </c>
      <c r="E652" s="56">
        <v>3101</v>
      </c>
      <c r="F652" s="54">
        <v>10720600</v>
      </c>
      <c r="G652" s="57" t="s">
        <v>1331</v>
      </c>
      <c r="H652" s="58">
        <v>2500000</v>
      </c>
      <c r="I652" s="221"/>
      <c r="J652" s="87"/>
      <c r="K652" s="58">
        <f t="shared" si="15"/>
        <v>2500000</v>
      </c>
      <c r="L652" s="399" t="s">
        <v>2889</v>
      </c>
    </row>
    <row r="653" spans="1:23" ht="51" hidden="1" x14ac:dyDescent="0.35">
      <c r="A653" s="54">
        <v>23020114</v>
      </c>
      <c r="B653" s="435" t="s">
        <v>2891</v>
      </c>
      <c r="C653" s="54">
        <v>70451</v>
      </c>
      <c r="D653" s="75">
        <v>150000010101</v>
      </c>
      <c r="E653" s="56">
        <v>3101</v>
      </c>
      <c r="F653" s="54">
        <v>10731600</v>
      </c>
      <c r="G653" s="57" t="s">
        <v>1332</v>
      </c>
      <c r="H653" s="58">
        <v>2500000</v>
      </c>
      <c r="I653" s="221"/>
      <c r="J653" s="87"/>
      <c r="K653" s="58">
        <f t="shared" si="15"/>
        <v>2500000</v>
      </c>
      <c r="L653" s="399" t="s">
        <v>2889</v>
      </c>
    </row>
    <row r="654" spans="1:23" ht="51" hidden="1" x14ac:dyDescent="0.35">
      <c r="A654" s="54">
        <v>23020114</v>
      </c>
      <c r="B654" s="435" t="s">
        <v>2891</v>
      </c>
      <c r="C654" s="54">
        <v>70451</v>
      </c>
      <c r="D654" s="75">
        <v>150000010101</v>
      </c>
      <c r="E654" s="56">
        <v>3101</v>
      </c>
      <c r="F654" s="54">
        <v>10731600</v>
      </c>
      <c r="G654" s="57" t="s">
        <v>1333</v>
      </c>
      <c r="H654" s="58">
        <v>2500000</v>
      </c>
      <c r="I654" s="221"/>
      <c r="J654" s="87"/>
      <c r="K654" s="58">
        <f t="shared" si="15"/>
        <v>2500000</v>
      </c>
      <c r="L654" s="399" t="s">
        <v>2889</v>
      </c>
    </row>
    <row r="655" spans="1:23" ht="51" hidden="1" x14ac:dyDescent="0.35">
      <c r="A655" s="78">
        <v>23020114</v>
      </c>
      <c r="B655" s="435" t="s">
        <v>2891</v>
      </c>
      <c r="C655" s="78">
        <v>70451</v>
      </c>
      <c r="D655" s="79">
        <v>150000010101</v>
      </c>
      <c r="E655" s="80">
        <v>3101</v>
      </c>
      <c r="F655" s="78">
        <v>10711000</v>
      </c>
      <c r="G655" s="91" t="s">
        <v>2031</v>
      </c>
      <c r="H655" s="81">
        <v>2500000</v>
      </c>
      <c r="I655" s="228"/>
      <c r="J655" s="133"/>
      <c r="K655" s="81">
        <f t="shared" si="15"/>
        <v>2500000</v>
      </c>
      <c r="L655" s="399" t="s">
        <v>2889</v>
      </c>
    </row>
    <row r="656" spans="1:23" ht="51" hidden="1" x14ac:dyDescent="0.35">
      <c r="A656" s="54">
        <v>23020114</v>
      </c>
      <c r="B656" s="435" t="s">
        <v>2891</v>
      </c>
      <c r="C656" s="54">
        <v>70451</v>
      </c>
      <c r="D656" s="75">
        <v>150000010101</v>
      </c>
      <c r="E656" s="56">
        <v>3101</v>
      </c>
      <c r="F656" s="54">
        <v>10720600</v>
      </c>
      <c r="G656" s="57" t="s">
        <v>1334</v>
      </c>
      <c r="H656" s="58">
        <v>2500000</v>
      </c>
      <c r="I656" s="221"/>
      <c r="J656" s="87"/>
      <c r="K656" s="58">
        <f t="shared" si="15"/>
        <v>2500000</v>
      </c>
      <c r="L656" s="399" t="s">
        <v>2889</v>
      </c>
    </row>
    <row r="657" spans="1:13" ht="51" hidden="1" x14ac:dyDescent="0.35">
      <c r="A657" s="54">
        <v>23020114</v>
      </c>
      <c r="B657" s="435" t="s">
        <v>2891</v>
      </c>
      <c r="C657" s="54">
        <v>70451</v>
      </c>
      <c r="D657" s="75">
        <v>150000010101</v>
      </c>
      <c r="E657" s="56">
        <v>3101</v>
      </c>
      <c r="F657" s="54">
        <v>10720600</v>
      </c>
      <c r="G657" s="57" t="s">
        <v>1335</v>
      </c>
      <c r="H657" s="58">
        <v>2500000</v>
      </c>
      <c r="I657" s="221"/>
      <c r="J657" s="87"/>
      <c r="K657" s="58">
        <f t="shared" si="15"/>
        <v>2500000</v>
      </c>
      <c r="L657" s="399" t="s">
        <v>2889</v>
      </c>
    </row>
    <row r="658" spans="1:13" ht="51" hidden="1" x14ac:dyDescent="0.35">
      <c r="A658" s="54">
        <v>23020114</v>
      </c>
      <c r="B658" s="435" t="s">
        <v>2891</v>
      </c>
      <c r="C658" s="54">
        <v>70451</v>
      </c>
      <c r="D658" s="75">
        <v>150000010101</v>
      </c>
      <c r="E658" s="56">
        <v>3101</v>
      </c>
      <c r="F658" s="54">
        <v>10720600</v>
      </c>
      <c r="G658" s="57" t="s">
        <v>1336</v>
      </c>
      <c r="H658" s="58">
        <v>2500000</v>
      </c>
      <c r="I658" s="221"/>
      <c r="J658" s="87"/>
      <c r="K658" s="58">
        <f t="shared" si="15"/>
        <v>2500000</v>
      </c>
      <c r="L658" s="399" t="s">
        <v>2889</v>
      </c>
    </row>
    <row r="659" spans="1:13" ht="51" hidden="1" x14ac:dyDescent="0.35">
      <c r="A659" s="54">
        <v>23020114</v>
      </c>
      <c r="B659" s="435" t="s">
        <v>2891</v>
      </c>
      <c r="C659" s="54">
        <v>70451</v>
      </c>
      <c r="D659" s="75">
        <v>150000010101</v>
      </c>
      <c r="E659" s="56">
        <v>3101</v>
      </c>
      <c r="F659" s="54">
        <v>10720600</v>
      </c>
      <c r="G659" s="57" t="s">
        <v>1337</v>
      </c>
      <c r="H659" s="58">
        <v>2500000</v>
      </c>
      <c r="I659" s="221"/>
      <c r="J659" s="87"/>
      <c r="K659" s="58">
        <f t="shared" si="15"/>
        <v>2500000</v>
      </c>
      <c r="L659" s="399" t="s">
        <v>2889</v>
      </c>
    </row>
    <row r="660" spans="1:13" ht="51" hidden="1" x14ac:dyDescent="0.35">
      <c r="A660" s="54">
        <v>23020114</v>
      </c>
      <c r="B660" s="435" t="s">
        <v>2891</v>
      </c>
      <c r="C660" s="54">
        <v>70451</v>
      </c>
      <c r="D660" s="75">
        <v>150000010101</v>
      </c>
      <c r="E660" s="56">
        <v>3101</v>
      </c>
      <c r="F660" s="54">
        <v>10720600</v>
      </c>
      <c r="G660" s="57" t="s">
        <v>1338</v>
      </c>
      <c r="H660" s="58">
        <v>2500000</v>
      </c>
      <c r="I660" s="221"/>
      <c r="J660" s="87"/>
      <c r="K660" s="58">
        <f t="shared" si="15"/>
        <v>2500000</v>
      </c>
      <c r="L660" s="399" t="s">
        <v>2889</v>
      </c>
    </row>
    <row r="661" spans="1:13" ht="51" hidden="1" x14ac:dyDescent="0.35">
      <c r="A661" s="54">
        <v>23020114</v>
      </c>
      <c r="B661" s="435" t="s">
        <v>2891</v>
      </c>
      <c r="C661" s="54">
        <v>70451</v>
      </c>
      <c r="D661" s="75">
        <v>150000010101</v>
      </c>
      <c r="E661" s="56">
        <v>3101</v>
      </c>
      <c r="F661" s="54">
        <v>10731800</v>
      </c>
      <c r="G661" s="57" t="s">
        <v>1339</v>
      </c>
      <c r="H661" s="58">
        <v>2500000</v>
      </c>
      <c r="I661" s="221"/>
      <c r="J661" s="87"/>
      <c r="K661" s="58">
        <f t="shared" si="15"/>
        <v>2500000</v>
      </c>
      <c r="L661" s="399" t="s">
        <v>2889</v>
      </c>
    </row>
    <row r="662" spans="1:13" ht="51" hidden="1" x14ac:dyDescent="0.35">
      <c r="A662" s="54">
        <v>23020114</v>
      </c>
      <c r="B662" s="435" t="s">
        <v>2891</v>
      </c>
      <c r="C662" s="54">
        <v>70451</v>
      </c>
      <c r="D662" s="75">
        <v>150000010101</v>
      </c>
      <c r="E662" s="56">
        <v>3101</v>
      </c>
      <c r="F662" s="54">
        <v>10720800</v>
      </c>
      <c r="G662" s="57" t="s">
        <v>1340</v>
      </c>
      <c r="H662" s="58">
        <v>2500000</v>
      </c>
      <c r="I662" s="221"/>
      <c r="J662" s="87"/>
      <c r="K662" s="58">
        <f t="shared" si="15"/>
        <v>2500000</v>
      </c>
      <c r="L662" s="399" t="s">
        <v>2889</v>
      </c>
    </row>
    <row r="663" spans="1:13" ht="51" hidden="1" x14ac:dyDescent="0.35">
      <c r="A663" s="54">
        <v>23020114</v>
      </c>
      <c r="B663" s="435" t="s">
        <v>2891</v>
      </c>
      <c r="C663" s="54">
        <v>70451</v>
      </c>
      <c r="D663" s="75">
        <v>150000010101</v>
      </c>
      <c r="E663" s="56">
        <v>3101</v>
      </c>
      <c r="F663" s="54">
        <v>10720700</v>
      </c>
      <c r="G663" s="57" t="s">
        <v>1341</v>
      </c>
      <c r="H663" s="58">
        <v>2500000</v>
      </c>
      <c r="I663" s="221"/>
      <c r="J663" s="87"/>
      <c r="K663" s="58">
        <f t="shared" si="15"/>
        <v>2500000</v>
      </c>
      <c r="L663" s="399" t="s">
        <v>2889</v>
      </c>
    </row>
    <row r="664" spans="1:13" ht="51" hidden="1" x14ac:dyDescent="0.35">
      <c r="A664" s="54">
        <v>23020114</v>
      </c>
      <c r="B664" s="435" t="s">
        <v>2891</v>
      </c>
      <c r="C664" s="54">
        <v>70451</v>
      </c>
      <c r="D664" s="75">
        <v>150000010101</v>
      </c>
      <c r="E664" s="56">
        <v>3101</v>
      </c>
      <c r="F664" s="54">
        <v>10721300</v>
      </c>
      <c r="G664" s="76" t="s">
        <v>1342</v>
      </c>
      <c r="H664" s="77">
        <v>2500000</v>
      </c>
      <c r="I664" s="230"/>
      <c r="J664" s="134"/>
      <c r="K664" s="77">
        <f t="shared" si="15"/>
        <v>2500000</v>
      </c>
      <c r="L664" s="399" t="s">
        <v>2889</v>
      </c>
    </row>
    <row r="665" spans="1:13" ht="51" hidden="1" x14ac:dyDescent="0.35">
      <c r="A665" s="78">
        <v>23020114</v>
      </c>
      <c r="B665" s="437" t="s">
        <v>2891</v>
      </c>
      <c r="C665" s="78">
        <v>70451</v>
      </c>
      <c r="D665" s="79">
        <v>150000010101</v>
      </c>
      <c r="E665" s="80">
        <v>3101</v>
      </c>
      <c r="F665" s="78">
        <v>10711000</v>
      </c>
      <c r="G665" s="129" t="s">
        <v>1343</v>
      </c>
      <c r="H665" s="81">
        <v>2500000</v>
      </c>
      <c r="I665" s="228"/>
      <c r="J665" s="133"/>
      <c r="K665" s="81">
        <f t="shared" si="15"/>
        <v>2500000</v>
      </c>
      <c r="L665" s="210" t="s">
        <v>2889</v>
      </c>
    </row>
    <row r="666" spans="1:13" ht="51" hidden="1" x14ac:dyDescent="0.35">
      <c r="A666" s="54">
        <v>23020114</v>
      </c>
      <c r="B666" s="436" t="s">
        <v>2891</v>
      </c>
      <c r="C666" s="54">
        <v>70451</v>
      </c>
      <c r="D666" s="75">
        <v>150000010101</v>
      </c>
      <c r="E666" s="56">
        <v>3101</v>
      </c>
      <c r="F666" s="54">
        <v>10720600</v>
      </c>
      <c r="G666" s="57" t="s">
        <v>1344</v>
      </c>
      <c r="H666" s="58">
        <v>2500000</v>
      </c>
      <c r="I666" s="221"/>
      <c r="J666" s="87"/>
      <c r="K666" s="58">
        <f t="shared" ref="K666:K729" si="16">SUM(H666,J666)</f>
        <v>2500000</v>
      </c>
      <c r="L666" s="204" t="s">
        <v>2889</v>
      </c>
    </row>
    <row r="667" spans="1:13" ht="51" hidden="1" x14ac:dyDescent="0.35">
      <c r="A667" s="54">
        <v>23020114</v>
      </c>
      <c r="B667" s="436" t="s">
        <v>2891</v>
      </c>
      <c r="C667" s="54">
        <v>70451</v>
      </c>
      <c r="D667" s="75">
        <v>150000010101</v>
      </c>
      <c r="E667" s="56">
        <v>3101</v>
      </c>
      <c r="F667" s="54">
        <v>10720500</v>
      </c>
      <c r="G667" s="57" t="s">
        <v>1345</v>
      </c>
      <c r="H667" s="58">
        <v>2500000</v>
      </c>
      <c r="I667" s="221"/>
      <c r="J667" s="87"/>
      <c r="K667" s="58">
        <f t="shared" si="16"/>
        <v>2500000</v>
      </c>
      <c r="L667" s="204" t="s">
        <v>2889</v>
      </c>
      <c r="M667" s="127"/>
    </row>
    <row r="668" spans="1:13" ht="51" hidden="1" x14ac:dyDescent="0.35">
      <c r="A668" s="54">
        <v>23020114</v>
      </c>
      <c r="B668" s="436" t="s">
        <v>2891</v>
      </c>
      <c r="C668" s="54">
        <v>70451</v>
      </c>
      <c r="D668" s="75">
        <v>150000010101</v>
      </c>
      <c r="E668" s="56">
        <v>3101</v>
      </c>
      <c r="F668" s="54">
        <v>10731600</v>
      </c>
      <c r="G668" s="86" t="s">
        <v>2032</v>
      </c>
      <c r="H668" s="58">
        <v>2500000</v>
      </c>
      <c r="I668" s="221"/>
      <c r="J668" s="87"/>
      <c r="K668" s="58">
        <f t="shared" si="16"/>
        <v>2500000</v>
      </c>
      <c r="L668" s="204" t="s">
        <v>2889</v>
      </c>
    </row>
    <row r="669" spans="1:13" ht="51" hidden="1" x14ac:dyDescent="0.35">
      <c r="A669" s="54">
        <v>23020114</v>
      </c>
      <c r="B669" s="436" t="s">
        <v>2891</v>
      </c>
      <c r="C669" s="54">
        <v>70451</v>
      </c>
      <c r="D669" s="75">
        <v>150000010101</v>
      </c>
      <c r="E669" s="56">
        <v>3101</v>
      </c>
      <c r="F669" s="54">
        <v>10720600</v>
      </c>
      <c r="G669" s="57" t="s">
        <v>1346</v>
      </c>
      <c r="H669" s="58">
        <v>2500000</v>
      </c>
      <c r="I669" s="221"/>
      <c r="J669" s="87"/>
      <c r="K669" s="58">
        <f t="shared" si="16"/>
        <v>2500000</v>
      </c>
      <c r="L669" s="204" t="s">
        <v>2889</v>
      </c>
    </row>
    <row r="670" spans="1:13" ht="51" hidden="1" x14ac:dyDescent="0.35">
      <c r="A670" s="54">
        <v>23020114</v>
      </c>
      <c r="B670" s="436" t="s">
        <v>2891</v>
      </c>
      <c r="C670" s="54">
        <v>70451</v>
      </c>
      <c r="D670" s="75">
        <v>150000010101</v>
      </c>
      <c r="E670" s="56">
        <v>3101</v>
      </c>
      <c r="F670" s="54">
        <v>10720600</v>
      </c>
      <c r="G670" s="57" t="s">
        <v>1347</v>
      </c>
      <c r="H670" s="58">
        <v>500000</v>
      </c>
      <c r="I670" s="221"/>
      <c r="J670" s="87"/>
      <c r="K670" s="58">
        <f t="shared" si="16"/>
        <v>500000</v>
      </c>
      <c r="L670" s="204" t="s">
        <v>2889</v>
      </c>
    </row>
    <row r="671" spans="1:13" ht="51" hidden="1" x14ac:dyDescent="0.35">
      <c r="A671" s="54">
        <v>23020114</v>
      </c>
      <c r="B671" s="436" t="s">
        <v>2891</v>
      </c>
      <c r="C671" s="54">
        <v>70451</v>
      </c>
      <c r="D671" s="75">
        <v>150000010101</v>
      </c>
      <c r="E671" s="56">
        <v>3101</v>
      </c>
      <c r="F671" s="54">
        <v>10720600</v>
      </c>
      <c r="G671" s="57" t="s">
        <v>1348</v>
      </c>
      <c r="H671" s="58">
        <v>500000</v>
      </c>
      <c r="I671" s="221"/>
      <c r="J671" s="87"/>
      <c r="K671" s="58">
        <f t="shared" si="16"/>
        <v>500000</v>
      </c>
      <c r="L671" s="204" t="s">
        <v>2889</v>
      </c>
    </row>
    <row r="672" spans="1:13" ht="76.5" hidden="1" x14ac:dyDescent="0.35">
      <c r="A672" s="54">
        <v>23020114</v>
      </c>
      <c r="B672" s="436" t="s">
        <v>2891</v>
      </c>
      <c r="C672" s="54">
        <v>70451</v>
      </c>
      <c r="D672" s="75">
        <v>150000010101</v>
      </c>
      <c r="E672" s="56">
        <v>3101</v>
      </c>
      <c r="F672" s="54">
        <v>10721300</v>
      </c>
      <c r="G672" s="86" t="s">
        <v>2033</v>
      </c>
      <c r="H672" s="58">
        <v>500000</v>
      </c>
      <c r="I672" s="221"/>
      <c r="J672" s="87"/>
      <c r="K672" s="58">
        <f t="shared" si="16"/>
        <v>500000</v>
      </c>
      <c r="L672" s="204" t="s">
        <v>2889</v>
      </c>
    </row>
    <row r="673" spans="1:13" ht="51" hidden="1" x14ac:dyDescent="0.35">
      <c r="A673" s="54">
        <v>23020114</v>
      </c>
      <c r="B673" s="436" t="s">
        <v>2891</v>
      </c>
      <c r="C673" s="54">
        <v>70451</v>
      </c>
      <c r="D673" s="75">
        <v>150000010101</v>
      </c>
      <c r="E673" s="56">
        <v>3101</v>
      </c>
      <c r="F673" s="54">
        <v>10711200</v>
      </c>
      <c r="G673" s="57" t="s">
        <v>1349</v>
      </c>
      <c r="H673" s="58">
        <v>500000</v>
      </c>
      <c r="I673" s="221"/>
      <c r="J673" s="87"/>
      <c r="K673" s="58">
        <f t="shared" si="16"/>
        <v>500000</v>
      </c>
      <c r="L673" s="204" t="s">
        <v>2889</v>
      </c>
    </row>
    <row r="674" spans="1:13" ht="51" hidden="1" x14ac:dyDescent="0.35">
      <c r="A674" s="54">
        <v>23020114</v>
      </c>
      <c r="B674" s="436" t="s">
        <v>2891</v>
      </c>
      <c r="C674" s="54">
        <v>70451</v>
      </c>
      <c r="D674" s="75">
        <v>150000010101</v>
      </c>
      <c r="E674" s="56">
        <v>3101</v>
      </c>
      <c r="F674" s="54">
        <v>10711200</v>
      </c>
      <c r="G674" s="57" t="s">
        <v>1350</v>
      </c>
      <c r="H674" s="58">
        <v>500000</v>
      </c>
      <c r="I674" s="221"/>
      <c r="J674" s="87"/>
      <c r="K674" s="58">
        <f t="shared" si="16"/>
        <v>500000</v>
      </c>
      <c r="L674" s="204" t="s">
        <v>2889</v>
      </c>
    </row>
    <row r="675" spans="1:13" ht="51" hidden="1" x14ac:dyDescent="0.35">
      <c r="A675" s="54">
        <v>23020114</v>
      </c>
      <c r="B675" s="436" t="s">
        <v>2891</v>
      </c>
      <c r="C675" s="54">
        <v>70451</v>
      </c>
      <c r="D675" s="75">
        <v>150000010101</v>
      </c>
      <c r="E675" s="56">
        <v>3101</v>
      </c>
      <c r="F675" s="54">
        <v>10711200</v>
      </c>
      <c r="G675" s="57" t="s">
        <v>1351</v>
      </c>
      <c r="H675" s="58">
        <v>500000</v>
      </c>
      <c r="I675" s="221"/>
      <c r="J675" s="87"/>
      <c r="K675" s="58">
        <f t="shared" si="16"/>
        <v>500000</v>
      </c>
      <c r="L675" s="204" t="s">
        <v>2889</v>
      </c>
    </row>
    <row r="676" spans="1:13" ht="51" hidden="1" x14ac:dyDescent="0.35">
      <c r="A676" s="54">
        <v>23020114</v>
      </c>
      <c r="B676" s="436" t="s">
        <v>2891</v>
      </c>
      <c r="C676" s="54">
        <v>70451</v>
      </c>
      <c r="D676" s="75">
        <v>150000010101</v>
      </c>
      <c r="E676" s="56">
        <v>3101</v>
      </c>
      <c r="F676" s="54">
        <v>10711200</v>
      </c>
      <c r="G676" s="57" t="s">
        <v>1352</v>
      </c>
      <c r="H676" s="58">
        <v>500000</v>
      </c>
      <c r="I676" s="221"/>
      <c r="J676" s="87"/>
      <c r="K676" s="58">
        <f t="shared" si="16"/>
        <v>500000</v>
      </c>
      <c r="L676" s="204" t="s">
        <v>2889</v>
      </c>
    </row>
    <row r="677" spans="1:13" ht="76.5" hidden="1" x14ac:dyDescent="0.35">
      <c r="A677" s="54">
        <v>23020114</v>
      </c>
      <c r="B677" s="436" t="s">
        <v>2891</v>
      </c>
      <c r="C677" s="54">
        <v>70451</v>
      </c>
      <c r="D677" s="75">
        <v>150000010101</v>
      </c>
      <c r="E677" s="56">
        <v>3101</v>
      </c>
      <c r="F677" s="54">
        <v>10710900</v>
      </c>
      <c r="G677" s="86" t="s">
        <v>2034</v>
      </c>
      <c r="H677" s="58">
        <v>500000</v>
      </c>
      <c r="I677" s="221"/>
      <c r="J677" s="87"/>
      <c r="K677" s="58">
        <f t="shared" si="16"/>
        <v>500000</v>
      </c>
      <c r="L677" s="204" t="s">
        <v>2889</v>
      </c>
    </row>
    <row r="678" spans="1:13" ht="51" hidden="1" x14ac:dyDescent="0.35">
      <c r="A678" s="54">
        <v>23020114</v>
      </c>
      <c r="B678" s="436" t="s">
        <v>2891</v>
      </c>
      <c r="C678" s="54">
        <v>70451</v>
      </c>
      <c r="D678" s="75">
        <v>150000010101</v>
      </c>
      <c r="E678" s="56">
        <v>3101</v>
      </c>
      <c r="F678" s="54">
        <v>10710900</v>
      </c>
      <c r="G678" s="57" t="s">
        <v>1353</v>
      </c>
      <c r="H678" s="58">
        <v>500000</v>
      </c>
      <c r="I678" s="221"/>
      <c r="J678" s="87"/>
      <c r="K678" s="58">
        <f t="shared" si="16"/>
        <v>500000</v>
      </c>
      <c r="L678" s="204" t="s">
        <v>2889</v>
      </c>
    </row>
    <row r="679" spans="1:13" ht="51" hidden="1" x14ac:dyDescent="0.35">
      <c r="A679" s="54">
        <v>23020114</v>
      </c>
      <c r="B679" s="436" t="s">
        <v>2891</v>
      </c>
      <c r="C679" s="54">
        <v>70451</v>
      </c>
      <c r="D679" s="75">
        <v>150000010101</v>
      </c>
      <c r="E679" s="56">
        <v>3101</v>
      </c>
      <c r="F679" s="54">
        <v>10710900</v>
      </c>
      <c r="G679" s="57" t="s">
        <v>1354</v>
      </c>
      <c r="H679" s="58">
        <v>500000</v>
      </c>
      <c r="I679" s="221"/>
      <c r="J679" s="87"/>
      <c r="K679" s="58">
        <f t="shared" si="16"/>
        <v>500000</v>
      </c>
      <c r="L679" s="204" t="s">
        <v>2889</v>
      </c>
    </row>
    <row r="680" spans="1:13" ht="51" hidden="1" x14ac:dyDescent="0.35">
      <c r="A680" s="54">
        <v>23020114</v>
      </c>
      <c r="B680" s="436" t="s">
        <v>2891</v>
      </c>
      <c r="C680" s="54">
        <v>70451</v>
      </c>
      <c r="D680" s="75">
        <v>150000010101</v>
      </c>
      <c r="E680" s="56">
        <v>3101</v>
      </c>
      <c r="F680" s="54">
        <v>10710900</v>
      </c>
      <c r="G680" s="57" t="s">
        <v>1355</v>
      </c>
      <c r="H680" s="58">
        <v>500000</v>
      </c>
      <c r="I680" s="221"/>
      <c r="J680" s="87"/>
      <c r="K680" s="58">
        <f t="shared" si="16"/>
        <v>500000</v>
      </c>
      <c r="L680" s="204" t="s">
        <v>2889</v>
      </c>
    </row>
    <row r="681" spans="1:13" ht="76.5" hidden="1" x14ac:dyDescent="0.35">
      <c r="A681" s="54">
        <v>23020114</v>
      </c>
      <c r="B681" s="436" t="s">
        <v>2891</v>
      </c>
      <c r="C681" s="54">
        <v>70451</v>
      </c>
      <c r="D681" s="75">
        <v>150000010101</v>
      </c>
      <c r="E681" s="56">
        <v>3101</v>
      </c>
      <c r="F681" s="54">
        <v>10710900</v>
      </c>
      <c r="G681" s="57" t="s">
        <v>1356</v>
      </c>
      <c r="H681" s="58">
        <v>500000</v>
      </c>
      <c r="I681" s="221"/>
      <c r="J681" s="87"/>
      <c r="K681" s="58">
        <f t="shared" si="16"/>
        <v>500000</v>
      </c>
      <c r="L681" s="204" t="s">
        <v>2889</v>
      </c>
    </row>
    <row r="682" spans="1:13" ht="51" hidden="1" x14ac:dyDescent="0.35">
      <c r="A682" s="54">
        <v>23020114</v>
      </c>
      <c r="B682" s="436" t="s">
        <v>2891</v>
      </c>
      <c r="C682" s="54">
        <v>70451</v>
      </c>
      <c r="D682" s="75">
        <v>150000010101</v>
      </c>
      <c r="E682" s="56">
        <v>3101</v>
      </c>
      <c r="F682" s="54">
        <v>10710900</v>
      </c>
      <c r="G682" s="57" t="s">
        <v>1357</v>
      </c>
      <c r="H682" s="58">
        <v>500000</v>
      </c>
      <c r="I682" s="221"/>
      <c r="J682" s="87"/>
      <c r="K682" s="58">
        <f t="shared" si="16"/>
        <v>500000</v>
      </c>
      <c r="L682" s="204" t="s">
        <v>2889</v>
      </c>
    </row>
    <row r="683" spans="1:13" ht="51" hidden="1" x14ac:dyDescent="0.35">
      <c r="A683" s="54">
        <v>23020114</v>
      </c>
      <c r="B683" s="436" t="s">
        <v>2891</v>
      </c>
      <c r="C683" s="54">
        <v>70451</v>
      </c>
      <c r="D683" s="75">
        <v>150000010101</v>
      </c>
      <c r="E683" s="56">
        <v>3101</v>
      </c>
      <c r="F683" s="54">
        <v>10731800</v>
      </c>
      <c r="G683" s="57" t="s">
        <v>1358</v>
      </c>
      <c r="H683" s="58">
        <v>500000</v>
      </c>
      <c r="I683" s="221"/>
      <c r="J683" s="87"/>
      <c r="K683" s="58">
        <f t="shared" si="16"/>
        <v>500000</v>
      </c>
      <c r="L683" s="204" t="s">
        <v>2889</v>
      </c>
    </row>
    <row r="684" spans="1:13" ht="51" hidden="1" x14ac:dyDescent="0.35">
      <c r="A684" s="54">
        <v>23020114</v>
      </c>
      <c r="B684" s="436" t="s">
        <v>2891</v>
      </c>
      <c r="C684" s="54">
        <v>70451</v>
      </c>
      <c r="D684" s="75">
        <v>150000010101</v>
      </c>
      <c r="E684" s="56">
        <v>3101</v>
      </c>
      <c r="F684" s="54">
        <v>10731800</v>
      </c>
      <c r="G684" s="57" t="s">
        <v>1359</v>
      </c>
      <c r="H684" s="58">
        <v>500000</v>
      </c>
      <c r="I684" s="221"/>
      <c r="J684" s="87"/>
      <c r="K684" s="58">
        <f t="shared" si="16"/>
        <v>500000</v>
      </c>
      <c r="L684" s="204" t="s">
        <v>2889</v>
      </c>
      <c r="M684" s="127"/>
    </row>
    <row r="685" spans="1:13" ht="51" hidden="1" x14ac:dyDescent="0.35">
      <c r="A685" s="54">
        <v>23020114</v>
      </c>
      <c r="B685" s="436" t="s">
        <v>2891</v>
      </c>
      <c r="C685" s="54">
        <v>70451</v>
      </c>
      <c r="D685" s="75">
        <v>90000010103</v>
      </c>
      <c r="E685" s="56">
        <v>3101</v>
      </c>
      <c r="F685" s="54">
        <v>10730302</v>
      </c>
      <c r="G685" s="57" t="s">
        <v>1360</v>
      </c>
      <c r="H685" s="58">
        <v>500000</v>
      </c>
      <c r="I685" s="221"/>
      <c r="J685" s="87"/>
      <c r="K685" s="58">
        <f t="shared" si="16"/>
        <v>500000</v>
      </c>
      <c r="L685" s="204" t="s">
        <v>2889</v>
      </c>
    </row>
    <row r="686" spans="1:13" ht="76.5" hidden="1" x14ac:dyDescent="0.35">
      <c r="A686" s="54">
        <v>23020114</v>
      </c>
      <c r="B686" s="436" t="s">
        <v>2891</v>
      </c>
      <c r="C686" s="54">
        <v>70451</v>
      </c>
      <c r="D686" s="75">
        <v>150000010101</v>
      </c>
      <c r="E686" s="56">
        <v>3101</v>
      </c>
      <c r="F686" s="54">
        <v>10730300</v>
      </c>
      <c r="G686" s="57" t="s">
        <v>1361</v>
      </c>
      <c r="H686" s="58">
        <v>500000</v>
      </c>
      <c r="I686" s="221"/>
      <c r="J686" s="87"/>
      <c r="K686" s="58">
        <f t="shared" si="16"/>
        <v>500000</v>
      </c>
      <c r="L686" s="204" t="s">
        <v>2889</v>
      </c>
    </row>
    <row r="687" spans="1:13" ht="76.5" hidden="1" x14ac:dyDescent="0.35">
      <c r="A687" s="54">
        <v>23020114</v>
      </c>
      <c r="B687" s="436" t="s">
        <v>2891</v>
      </c>
      <c r="C687" s="54">
        <v>70451</v>
      </c>
      <c r="D687" s="75">
        <v>150000010101</v>
      </c>
      <c r="E687" s="56">
        <v>3101</v>
      </c>
      <c r="F687" s="54">
        <v>10730300</v>
      </c>
      <c r="G687" s="57" t="s">
        <v>1362</v>
      </c>
      <c r="H687" s="58">
        <v>500000</v>
      </c>
      <c r="I687" s="221"/>
      <c r="J687" s="87"/>
      <c r="K687" s="58">
        <f t="shared" si="16"/>
        <v>500000</v>
      </c>
      <c r="L687" s="204" t="s">
        <v>2889</v>
      </c>
    </row>
    <row r="688" spans="1:13" hidden="1" x14ac:dyDescent="0.35">
      <c r="A688" s="54">
        <v>23020114</v>
      </c>
      <c r="B688" s="436" t="s">
        <v>2891</v>
      </c>
      <c r="C688" s="54">
        <v>70451</v>
      </c>
      <c r="D688" s="75">
        <v>150000010101</v>
      </c>
      <c r="E688" s="56">
        <v>3101</v>
      </c>
      <c r="F688" s="54">
        <v>10710900</v>
      </c>
      <c r="G688" s="57" t="s">
        <v>1363</v>
      </c>
      <c r="H688" s="58">
        <v>500000</v>
      </c>
      <c r="I688" s="221"/>
      <c r="J688" s="87"/>
      <c r="K688" s="58">
        <f t="shared" si="16"/>
        <v>500000</v>
      </c>
      <c r="L688" s="204" t="s">
        <v>2889</v>
      </c>
    </row>
    <row r="689" spans="1:23" ht="51" hidden="1" x14ac:dyDescent="0.35">
      <c r="A689" s="54">
        <v>23020114</v>
      </c>
      <c r="B689" s="436" t="s">
        <v>2891</v>
      </c>
      <c r="C689" s="54">
        <v>70451</v>
      </c>
      <c r="D689" s="75">
        <v>150000010101</v>
      </c>
      <c r="E689" s="56">
        <v>3101</v>
      </c>
      <c r="F689" s="54">
        <v>10730300</v>
      </c>
      <c r="G689" s="57" t="s">
        <v>1364</v>
      </c>
      <c r="H689" s="58">
        <v>500000</v>
      </c>
      <c r="I689" s="221"/>
      <c r="J689" s="87"/>
      <c r="K689" s="58">
        <f t="shared" si="16"/>
        <v>500000</v>
      </c>
      <c r="L689" s="204" t="s">
        <v>2889</v>
      </c>
    </row>
    <row r="690" spans="1:23" ht="51" hidden="1" x14ac:dyDescent="0.35">
      <c r="A690" s="54">
        <v>23020114</v>
      </c>
      <c r="B690" s="436" t="s">
        <v>2891</v>
      </c>
      <c r="C690" s="54">
        <v>70451</v>
      </c>
      <c r="D690" s="75">
        <v>150000010101</v>
      </c>
      <c r="E690" s="56">
        <v>3101</v>
      </c>
      <c r="F690" s="54">
        <v>10730300</v>
      </c>
      <c r="G690" s="57" t="s">
        <v>1365</v>
      </c>
      <c r="H690" s="58">
        <v>500000</v>
      </c>
      <c r="I690" s="221"/>
      <c r="J690" s="87"/>
      <c r="K690" s="58">
        <f t="shared" si="16"/>
        <v>500000</v>
      </c>
      <c r="L690" s="204" t="s">
        <v>2889</v>
      </c>
    </row>
    <row r="691" spans="1:23" ht="51" hidden="1" x14ac:dyDescent="0.35">
      <c r="A691" s="54">
        <v>23020114</v>
      </c>
      <c r="B691" s="436" t="s">
        <v>2891</v>
      </c>
      <c r="C691" s="54">
        <v>70451</v>
      </c>
      <c r="D691" s="75">
        <v>90000010103</v>
      </c>
      <c r="E691" s="56">
        <v>3101</v>
      </c>
      <c r="F691" s="54">
        <v>10730300</v>
      </c>
      <c r="G691" s="57" t="s">
        <v>1366</v>
      </c>
      <c r="H691" s="58">
        <v>500000</v>
      </c>
      <c r="I691" s="221"/>
      <c r="J691" s="87"/>
      <c r="K691" s="58">
        <f t="shared" si="16"/>
        <v>500000</v>
      </c>
      <c r="L691" s="204" t="s">
        <v>2889</v>
      </c>
    </row>
    <row r="692" spans="1:23" ht="51" hidden="1" x14ac:dyDescent="0.35">
      <c r="A692" s="54">
        <v>23020114</v>
      </c>
      <c r="B692" s="436" t="s">
        <v>2891</v>
      </c>
      <c r="C692" s="54">
        <v>70451</v>
      </c>
      <c r="D692" s="75">
        <v>150000010101</v>
      </c>
      <c r="E692" s="56">
        <v>3101</v>
      </c>
      <c r="F692" s="54">
        <v>10730300</v>
      </c>
      <c r="G692" s="57" t="s">
        <v>1367</v>
      </c>
      <c r="H692" s="58">
        <v>500000</v>
      </c>
      <c r="I692" s="221"/>
      <c r="J692" s="87"/>
      <c r="K692" s="58">
        <f t="shared" si="16"/>
        <v>500000</v>
      </c>
      <c r="L692" s="204" t="s">
        <v>2889</v>
      </c>
    </row>
    <row r="693" spans="1:23" ht="51" hidden="1" x14ac:dyDescent="0.35">
      <c r="A693" s="54">
        <v>23020114</v>
      </c>
      <c r="B693" s="436" t="s">
        <v>2891</v>
      </c>
      <c r="C693" s="54">
        <v>70451</v>
      </c>
      <c r="D693" s="75">
        <v>150000010101</v>
      </c>
      <c r="E693" s="56">
        <v>3101</v>
      </c>
      <c r="F693" s="54">
        <v>10730300</v>
      </c>
      <c r="G693" s="57" t="s">
        <v>1368</v>
      </c>
      <c r="H693" s="58">
        <v>500000</v>
      </c>
      <c r="I693" s="221"/>
      <c r="J693" s="87"/>
      <c r="K693" s="58">
        <f t="shared" si="16"/>
        <v>500000</v>
      </c>
      <c r="L693" s="204" t="s">
        <v>2889</v>
      </c>
    </row>
    <row r="694" spans="1:23" ht="51" hidden="1" x14ac:dyDescent="0.35">
      <c r="A694" s="54">
        <v>23020114</v>
      </c>
      <c r="B694" s="436" t="s">
        <v>2891</v>
      </c>
      <c r="C694" s="54">
        <v>70451</v>
      </c>
      <c r="D694" s="75">
        <v>150000010101</v>
      </c>
      <c r="E694" s="56">
        <v>3101</v>
      </c>
      <c r="F694" s="54">
        <v>10730300</v>
      </c>
      <c r="G694" s="57" t="s">
        <v>1369</v>
      </c>
      <c r="H694" s="58">
        <v>500000</v>
      </c>
      <c r="I694" s="221"/>
      <c r="J694" s="87"/>
      <c r="K694" s="58">
        <f t="shared" si="16"/>
        <v>500000</v>
      </c>
      <c r="L694" s="204" t="s">
        <v>2889</v>
      </c>
    </row>
    <row r="695" spans="1:23" ht="51" hidden="1" x14ac:dyDescent="0.35">
      <c r="A695" s="54">
        <v>23020114</v>
      </c>
      <c r="B695" s="436" t="s">
        <v>2891</v>
      </c>
      <c r="C695" s="54">
        <v>70451</v>
      </c>
      <c r="D695" s="75">
        <v>90000010103</v>
      </c>
      <c r="E695" s="56">
        <v>3101</v>
      </c>
      <c r="F695" s="54">
        <v>10730300</v>
      </c>
      <c r="G695" s="57" t="s">
        <v>1370</v>
      </c>
      <c r="H695" s="58">
        <v>500000</v>
      </c>
      <c r="I695" s="221"/>
      <c r="J695" s="87"/>
      <c r="K695" s="58">
        <f t="shared" si="16"/>
        <v>500000</v>
      </c>
      <c r="L695" s="204" t="s">
        <v>2889</v>
      </c>
    </row>
    <row r="696" spans="1:23" ht="51" hidden="1" x14ac:dyDescent="0.35">
      <c r="A696" s="54">
        <v>23020114</v>
      </c>
      <c r="B696" s="436" t="s">
        <v>2891</v>
      </c>
      <c r="C696" s="54">
        <v>70451</v>
      </c>
      <c r="D696" s="75">
        <v>150000010101</v>
      </c>
      <c r="E696" s="56">
        <v>3101</v>
      </c>
      <c r="F696" s="54">
        <v>10730300</v>
      </c>
      <c r="G696" s="57" t="s">
        <v>1371</v>
      </c>
      <c r="H696" s="58">
        <v>500000</v>
      </c>
      <c r="I696" s="221"/>
      <c r="J696" s="87"/>
      <c r="K696" s="58">
        <f t="shared" si="16"/>
        <v>500000</v>
      </c>
      <c r="L696" s="204" t="s">
        <v>2889</v>
      </c>
    </row>
    <row r="697" spans="1:23" ht="51" hidden="1" x14ac:dyDescent="0.35">
      <c r="A697" s="54">
        <v>23020114</v>
      </c>
      <c r="B697" s="436" t="s">
        <v>2891</v>
      </c>
      <c r="C697" s="54">
        <v>70451</v>
      </c>
      <c r="D697" s="75">
        <v>150000010101</v>
      </c>
      <c r="E697" s="56">
        <v>3101</v>
      </c>
      <c r="F697" s="54">
        <v>10730300</v>
      </c>
      <c r="G697" s="57" t="s">
        <v>1372</v>
      </c>
      <c r="H697" s="58">
        <v>500000</v>
      </c>
      <c r="I697" s="221"/>
      <c r="J697" s="87"/>
      <c r="K697" s="58">
        <f t="shared" si="16"/>
        <v>500000</v>
      </c>
      <c r="L697" s="204" t="s">
        <v>2889</v>
      </c>
    </row>
    <row r="698" spans="1:23" ht="51" hidden="1" x14ac:dyDescent="0.35">
      <c r="A698" s="54">
        <v>23020114</v>
      </c>
      <c r="B698" s="436" t="s">
        <v>2891</v>
      </c>
      <c r="C698" s="54">
        <v>70451</v>
      </c>
      <c r="D698" s="75">
        <v>150000010101</v>
      </c>
      <c r="E698" s="56">
        <v>3101</v>
      </c>
      <c r="F698" s="54">
        <v>10730300</v>
      </c>
      <c r="G698" s="57" t="s">
        <v>1373</v>
      </c>
      <c r="H698" s="58">
        <v>500000</v>
      </c>
      <c r="I698" s="221"/>
      <c r="J698" s="87"/>
      <c r="K698" s="58">
        <f t="shared" si="16"/>
        <v>500000</v>
      </c>
      <c r="L698" s="204" t="s">
        <v>2889</v>
      </c>
    </row>
    <row r="699" spans="1:23" ht="51" hidden="1" x14ac:dyDescent="0.35">
      <c r="A699" s="54">
        <v>23020114</v>
      </c>
      <c r="B699" s="436" t="s">
        <v>2891</v>
      </c>
      <c r="C699" s="54">
        <v>70451</v>
      </c>
      <c r="D699" s="75">
        <v>150000010101</v>
      </c>
      <c r="E699" s="56">
        <v>3101</v>
      </c>
      <c r="F699" s="54">
        <v>10720400</v>
      </c>
      <c r="G699" s="57" t="s">
        <v>1374</v>
      </c>
      <c r="H699" s="58">
        <v>500000</v>
      </c>
      <c r="I699" s="221"/>
      <c r="J699" s="87"/>
      <c r="K699" s="58">
        <f t="shared" si="16"/>
        <v>500000</v>
      </c>
      <c r="L699" s="204" t="s">
        <v>2889</v>
      </c>
    </row>
    <row r="700" spans="1:23" ht="51" hidden="1" x14ac:dyDescent="0.35">
      <c r="A700" s="54">
        <v>23020114</v>
      </c>
      <c r="B700" s="436" t="s">
        <v>2891</v>
      </c>
      <c r="C700" s="54">
        <v>70451</v>
      </c>
      <c r="D700" s="75">
        <v>150000010101</v>
      </c>
      <c r="E700" s="56">
        <v>3101</v>
      </c>
      <c r="F700" s="54">
        <v>10720400</v>
      </c>
      <c r="G700" s="57" t="s">
        <v>1375</v>
      </c>
      <c r="H700" s="58">
        <v>500000</v>
      </c>
      <c r="I700" s="221"/>
      <c r="J700" s="87"/>
      <c r="K700" s="58">
        <f t="shared" si="16"/>
        <v>500000</v>
      </c>
      <c r="L700" s="204" t="s">
        <v>2889</v>
      </c>
    </row>
    <row r="701" spans="1:23" ht="51" hidden="1" x14ac:dyDescent="0.35">
      <c r="A701" s="160">
        <v>23020114</v>
      </c>
      <c r="B701" s="436" t="s">
        <v>2891</v>
      </c>
      <c r="C701" s="160">
        <v>70451</v>
      </c>
      <c r="D701" s="161">
        <v>150000010101</v>
      </c>
      <c r="E701" s="162">
        <v>3101</v>
      </c>
      <c r="F701" s="160">
        <v>10720500</v>
      </c>
      <c r="G701" s="163" t="s">
        <v>1376</v>
      </c>
      <c r="H701" s="164"/>
      <c r="I701" s="246"/>
      <c r="J701" s="165">
        <v>804537640</v>
      </c>
      <c r="K701" s="165">
        <f t="shared" si="16"/>
        <v>804537640</v>
      </c>
      <c r="L701" s="568"/>
      <c r="M701" s="166"/>
      <c r="N701" s="166"/>
      <c r="O701" s="166"/>
      <c r="P701" s="166"/>
      <c r="Q701" s="166"/>
      <c r="R701" s="166"/>
      <c r="S701" s="166"/>
      <c r="T701" s="166"/>
      <c r="U701" s="166"/>
      <c r="V701" s="166"/>
      <c r="W701" s="166"/>
    </row>
    <row r="702" spans="1:23" ht="51" hidden="1" x14ac:dyDescent="0.35">
      <c r="A702" s="54">
        <v>23020114</v>
      </c>
      <c r="B702" s="436" t="s">
        <v>2891</v>
      </c>
      <c r="C702" s="54">
        <v>70451</v>
      </c>
      <c r="D702" s="75">
        <v>150000010101</v>
      </c>
      <c r="E702" s="56">
        <v>3101</v>
      </c>
      <c r="F702" s="54">
        <v>10720500</v>
      </c>
      <c r="G702" s="57" t="s">
        <v>1377</v>
      </c>
      <c r="H702" s="58">
        <v>500000</v>
      </c>
      <c r="I702" s="221"/>
      <c r="J702" s="87"/>
      <c r="K702" s="58">
        <f t="shared" si="16"/>
        <v>500000</v>
      </c>
      <c r="L702" s="204" t="s">
        <v>2889</v>
      </c>
    </row>
    <row r="703" spans="1:23" ht="51" hidden="1" x14ac:dyDescent="0.35">
      <c r="A703" s="54">
        <v>23020114</v>
      </c>
      <c r="B703" s="436" t="s">
        <v>2891</v>
      </c>
      <c r="C703" s="54">
        <v>70451</v>
      </c>
      <c r="D703" s="75">
        <v>150000010101</v>
      </c>
      <c r="E703" s="56">
        <v>3101</v>
      </c>
      <c r="F703" s="54">
        <v>10720500</v>
      </c>
      <c r="G703" s="57" t="s">
        <v>1378</v>
      </c>
      <c r="H703" s="58">
        <v>500000</v>
      </c>
      <c r="I703" s="221"/>
      <c r="J703" s="87"/>
      <c r="K703" s="58">
        <f t="shared" si="16"/>
        <v>500000</v>
      </c>
      <c r="L703" s="204" t="s">
        <v>2889</v>
      </c>
    </row>
    <row r="704" spans="1:23" ht="76.5" hidden="1" x14ac:dyDescent="0.35">
      <c r="A704" s="54">
        <v>23020114</v>
      </c>
      <c r="B704" s="436" t="s">
        <v>2891</v>
      </c>
      <c r="C704" s="54">
        <v>70451</v>
      </c>
      <c r="D704" s="75">
        <v>90000010103</v>
      </c>
      <c r="E704" s="56">
        <v>3101</v>
      </c>
      <c r="F704" s="54">
        <v>10721300</v>
      </c>
      <c r="G704" s="57" t="s">
        <v>1379</v>
      </c>
      <c r="H704" s="58">
        <v>500000</v>
      </c>
      <c r="I704" s="221"/>
      <c r="J704" s="87"/>
      <c r="K704" s="58">
        <f t="shared" si="16"/>
        <v>500000</v>
      </c>
      <c r="L704" s="204" t="s">
        <v>2889</v>
      </c>
    </row>
    <row r="705" spans="1:13" ht="76.5" hidden="1" x14ac:dyDescent="0.35">
      <c r="A705" s="54">
        <v>23020114</v>
      </c>
      <c r="B705" s="436" t="s">
        <v>2891</v>
      </c>
      <c r="C705" s="54">
        <v>70451</v>
      </c>
      <c r="D705" s="75">
        <v>150000010101</v>
      </c>
      <c r="E705" s="56">
        <v>3101</v>
      </c>
      <c r="F705" s="54">
        <v>10720400</v>
      </c>
      <c r="G705" s="57" t="s">
        <v>1380</v>
      </c>
      <c r="H705" s="58">
        <v>500000</v>
      </c>
      <c r="I705" s="221"/>
      <c r="J705" s="87"/>
      <c r="K705" s="58">
        <f t="shared" si="16"/>
        <v>500000</v>
      </c>
      <c r="L705" s="204" t="s">
        <v>2889</v>
      </c>
    </row>
    <row r="706" spans="1:13" ht="76.5" hidden="1" x14ac:dyDescent="0.35">
      <c r="A706" s="54">
        <v>23020114</v>
      </c>
      <c r="B706" s="436" t="s">
        <v>2891</v>
      </c>
      <c r="C706" s="54">
        <v>70451</v>
      </c>
      <c r="D706" s="75">
        <v>150000010101</v>
      </c>
      <c r="E706" s="56">
        <v>3101</v>
      </c>
      <c r="F706" s="54">
        <v>10711100</v>
      </c>
      <c r="G706" s="86" t="s">
        <v>2035</v>
      </c>
      <c r="H706" s="58">
        <v>500000</v>
      </c>
      <c r="I706" s="221"/>
      <c r="J706" s="87"/>
      <c r="K706" s="58">
        <f t="shared" si="16"/>
        <v>500000</v>
      </c>
      <c r="L706" s="204" t="s">
        <v>2889</v>
      </c>
    </row>
    <row r="707" spans="1:13" ht="51" hidden="1" x14ac:dyDescent="0.35">
      <c r="A707" s="54">
        <v>23020114</v>
      </c>
      <c r="B707" s="436" t="s">
        <v>2891</v>
      </c>
      <c r="C707" s="54">
        <v>70451</v>
      </c>
      <c r="D707" s="75">
        <v>150000010101</v>
      </c>
      <c r="E707" s="56">
        <v>3101</v>
      </c>
      <c r="F707" s="54">
        <v>10720700</v>
      </c>
      <c r="G707" s="57" t="s">
        <v>1381</v>
      </c>
      <c r="H707" s="58">
        <v>500000</v>
      </c>
      <c r="I707" s="221"/>
      <c r="J707" s="87"/>
      <c r="K707" s="58">
        <f t="shared" si="16"/>
        <v>500000</v>
      </c>
      <c r="L707" s="204" t="s">
        <v>2889</v>
      </c>
    </row>
    <row r="708" spans="1:13" ht="51" hidden="1" x14ac:dyDescent="0.35">
      <c r="A708" s="54">
        <v>23020114</v>
      </c>
      <c r="B708" s="436" t="s">
        <v>2891</v>
      </c>
      <c r="C708" s="54">
        <v>70451</v>
      </c>
      <c r="D708" s="75">
        <v>150000010101</v>
      </c>
      <c r="E708" s="56">
        <v>3101</v>
      </c>
      <c r="F708" s="54">
        <v>10720500</v>
      </c>
      <c r="G708" s="86" t="s">
        <v>2036</v>
      </c>
      <c r="H708" s="58">
        <v>500000</v>
      </c>
      <c r="I708" s="221"/>
      <c r="J708" s="87"/>
      <c r="K708" s="58">
        <f t="shared" si="16"/>
        <v>500000</v>
      </c>
      <c r="L708" s="204" t="s">
        <v>2889</v>
      </c>
    </row>
    <row r="709" spans="1:13" ht="51" hidden="1" x14ac:dyDescent="0.35">
      <c r="A709" s="54">
        <v>23020114</v>
      </c>
      <c r="B709" s="436" t="s">
        <v>2891</v>
      </c>
      <c r="C709" s="54">
        <v>70451</v>
      </c>
      <c r="D709" s="75">
        <v>150000010101</v>
      </c>
      <c r="E709" s="56">
        <v>3101</v>
      </c>
      <c r="F709" s="54">
        <v>10712300</v>
      </c>
      <c r="G709" s="57" t="s">
        <v>1382</v>
      </c>
      <c r="H709" s="58">
        <v>500000</v>
      </c>
      <c r="I709" s="221"/>
      <c r="J709" s="87"/>
      <c r="K709" s="58">
        <f t="shared" si="16"/>
        <v>500000</v>
      </c>
      <c r="L709" s="204" t="s">
        <v>2889</v>
      </c>
    </row>
    <row r="710" spans="1:13" ht="51" hidden="1" x14ac:dyDescent="0.35">
      <c r="A710" s="54">
        <v>23020114</v>
      </c>
      <c r="B710" s="436" t="s">
        <v>2891</v>
      </c>
      <c r="C710" s="54">
        <v>70451</v>
      </c>
      <c r="D710" s="75">
        <v>150000010101</v>
      </c>
      <c r="E710" s="56">
        <v>3101</v>
      </c>
      <c r="F710" s="54">
        <v>10721300</v>
      </c>
      <c r="G710" s="57" t="s">
        <v>1383</v>
      </c>
      <c r="H710" s="58">
        <v>500000</v>
      </c>
      <c r="I710" s="221"/>
      <c r="J710" s="87"/>
      <c r="K710" s="58">
        <f t="shared" si="16"/>
        <v>500000</v>
      </c>
      <c r="L710" s="204" t="s">
        <v>2889</v>
      </c>
    </row>
    <row r="711" spans="1:13" ht="102" hidden="1" x14ac:dyDescent="0.35">
      <c r="A711" s="54">
        <v>23020114</v>
      </c>
      <c r="B711" s="436" t="s">
        <v>2891</v>
      </c>
      <c r="C711" s="54">
        <v>70451</v>
      </c>
      <c r="D711" s="75">
        <v>150000010101</v>
      </c>
      <c r="E711" s="56">
        <v>3101</v>
      </c>
      <c r="F711" s="54">
        <v>10712300</v>
      </c>
      <c r="G711" s="86" t="s">
        <v>2037</v>
      </c>
      <c r="H711" s="58">
        <v>500000</v>
      </c>
      <c r="I711" s="221"/>
      <c r="J711" s="87"/>
      <c r="K711" s="58">
        <f t="shared" si="16"/>
        <v>500000</v>
      </c>
      <c r="L711" s="204" t="s">
        <v>2889</v>
      </c>
    </row>
    <row r="712" spans="1:13" ht="76.5" hidden="1" x14ac:dyDescent="0.35">
      <c r="A712" s="54">
        <v>23020114</v>
      </c>
      <c r="B712" s="436" t="s">
        <v>2891</v>
      </c>
      <c r="C712" s="54">
        <v>70451</v>
      </c>
      <c r="D712" s="75">
        <v>150000010101</v>
      </c>
      <c r="E712" s="56">
        <v>3101</v>
      </c>
      <c r="F712" s="54">
        <v>10731600</v>
      </c>
      <c r="G712" s="76" t="s">
        <v>1384</v>
      </c>
      <c r="H712" s="77">
        <v>500000</v>
      </c>
      <c r="I712" s="230"/>
      <c r="J712" s="134"/>
      <c r="K712" s="77">
        <f t="shared" si="16"/>
        <v>500000</v>
      </c>
      <c r="L712" s="204" t="s">
        <v>2889</v>
      </c>
    </row>
    <row r="713" spans="1:13" ht="76.5" hidden="1" x14ac:dyDescent="0.35">
      <c r="A713" s="78">
        <v>23020114</v>
      </c>
      <c r="B713" s="436" t="s">
        <v>2891</v>
      </c>
      <c r="C713" s="78">
        <v>70451</v>
      </c>
      <c r="D713" s="79">
        <v>90000010103</v>
      </c>
      <c r="E713" s="80">
        <v>3101</v>
      </c>
      <c r="F713" s="78">
        <v>10711000</v>
      </c>
      <c r="G713" s="129" t="s">
        <v>1385</v>
      </c>
      <c r="H713" s="81">
        <v>500000</v>
      </c>
      <c r="I713" s="228"/>
      <c r="J713" s="133"/>
      <c r="K713" s="81">
        <f t="shared" si="16"/>
        <v>500000</v>
      </c>
      <c r="L713" s="210" t="s">
        <v>2889</v>
      </c>
    </row>
    <row r="714" spans="1:13" ht="51" hidden="1" x14ac:dyDescent="0.35">
      <c r="A714" s="54">
        <v>23020114</v>
      </c>
      <c r="B714" s="436" t="s">
        <v>2891</v>
      </c>
      <c r="C714" s="54">
        <v>70451</v>
      </c>
      <c r="D714" s="75">
        <v>90000010103</v>
      </c>
      <c r="E714" s="56">
        <v>3101</v>
      </c>
      <c r="F714" s="54">
        <v>10711000</v>
      </c>
      <c r="G714" s="57" t="s">
        <v>1386</v>
      </c>
      <c r="H714" s="58">
        <v>500000</v>
      </c>
      <c r="I714" s="221"/>
      <c r="J714" s="87"/>
      <c r="K714" s="58">
        <f t="shared" si="16"/>
        <v>500000</v>
      </c>
      <c r="L714" s="204" t="s">
        <v>2889</v>
      </c>
    </row>
    <row r="715" spans="1:13" ht="76.5" hidden="1" x14ac:dyDescent="0.35">
      <c r="A715" s="54">
        <v>23020114</v>
      </c>
      <c r="B715" s="436" t="s">
        <v>2891</v>
      </c>
      <c r="C715" s="54">
        <v>70451</v>
      </c>
      <c r="D715" s="75">
        <v>90000010103</v>
      </c>
      <c r="E715" s="56">
        <v>3101</v>
      </c>
      <c r="F715" s="54">
        <v>10720600</v>
      </c>
      <c r="G715" s="86" t="s">
        <v>2038</v>
      </c>
      <c r="H715" s="58">
        <v>500000</v>
      </c>
      <c r="I715" s="221"/>
      <c r="J715" s="87"/>
      <c r="K715" s="58">
        <f t="shared" si="16"/>
        <v>500000</v>
      </c>
      <c r="L715" s="204" t="s">
        <v>2889</v>
      </c>
    </row>
    <row r="716" spans="1:13" ht="51" hidden="1" x14ac:dyDescent="0.35">
      <c r="A716" s="54">
        <v>23020114</v>
      </c>
      <c r="B716" s="436" t="s">
        <v>2891</v>
      </c>
      <c r="C716" s="54">
        <v>70451</v>
      </c>
      <c r="D716" s="75">
        <v>90000010103</v>
      </c>
      <c r="E716" s="56">
        <v>3101</v>
      </c>
      <c r="F716" s="54">
        <v>10731400</v>
      </c>
      <c r="G716" s="57" t="s">
        <v>1387</v>
      </c>
      <c r="H716" s="58">
        <v>500000</v>
      </c>
      <c r="I716" s="221"/>
      <c r="J716" s="87"/>
      <c r="K716" s="58">
        <f t="shared" si="16"/>
        <v>500000</v>
      </c>
      <c r="L716" s="204" t="s">
        <v>2889</v>
      </c>
      <c r="M716" s="127"/>
    </row>
    <row r="717" spans="1:13" ht="51" hidden="1" x14ac:dyDescent="0.35">
      <c r="A717" s="54">
        <v>23020114</v>
      </c>
      <c r="B717" s="436" t="s">
        <v>2891</v>
      </c>
      <c r="C717" s="54">
        <v>70451</v>
      </c>
      <c r="D717" s="75">
        <v>90000010103</v>
      </c>
      <c r="E717" s="56">
        <v>3101</v>
      </c>
      <c r="F717" s="54">
        <v>10711000</v>
      </c>
      <c r="G717" s="57" t="s">
        <v>1388</v>
      </c>
      <c r="H717" s="58">
        <v>500000</v>
      </c>
      <c r="I717" s="221"/>
      <c r="J717" s="87"/>
      <c r="K717" s="58">
        <f t="shared" si="16"/>
        <v>500000</v>
      </c>
      <c r="L717" s="204" t="s">
        <v>2889</v>
      </c>
    </row>
    <row r="718" spans="1:13" ht="51" hidden="1" x14ac:dyDescent="0.35">
      <c r="A718" s="54">
        <v>23020114</v>
      </c>
      <c r="B718" s="436" t="s">
        <v>2891</v>
      </c>
      <c r="C718" s="54">
        <v>70451</v>
      </c>
      <c r="D718" s="75">
        <v>90000010103</v>
      </c>
      <c r="E718" s="56">
        <v>3101</v>
      </c>
      <c r="F718" s="54">
        <v>10711000</v>
      </c>
      <c r="G718" s="57" t="s">
        <v>1389</v>
      </c>
      <c r="H718" s="58">
        <v>500000</v>
      </c>
      <c r="I718" s="221"/>
      <c r="J718" s="87"/>
      <c r="K718" s="58">
        <f t="shared" si="16"/>
        <v>500000</v>
      </c>
      <c r="L718" s="204" t="s">
        <v>2889</v>
      </c>
    </row>
    <row r="719" spans="1:13" ht="51" hidden="1" x14ac:dyDescent="0.35">
      <c r="A719" s="54">
        <v>23020114</v>
      </c>
      <c r="B719" s="436" t="s">
        <v>2891</v>
      </c>
      <c r="C719" s="54">
        <v>70451</v>
      </c>
      <c r="D719" s="75">
        <v>90000010103</v>
      </c>
      <c r="E719" s="56">
        <v>3101</v>
      </c>
      <c r="F719" s="54">
        <v>10720600</v>
      </c>
      <c r="G719" s="57" t="s">
        <v>1390</v>
      </c>
      <c r="H719" s="58">
        <v>500000</v>
      </c>
      <c r="I719" s="221"/>
      <c r="J719" s="87"/>
      <c r="K719" s="58">
        <f t="shared" si="16"/>
        <v>500000</v>
      </c>
      <c r="L719" s="204" t="s">
        <v>2889</v>
      </c>
    </row>
    <row r="720" spans="1:13" ht="51" hidden="1" x14ac:dyDescent="0.35">
      <c r="A720" s="54">
        <v>23020114</v>
      </c>
      <c r="B720" s="436" t="s">
        <v>2891</v>
      </c>
      <c r="C720" s="54">
        <v>70451</v>
      </c>
      <c r="D720" s="75">
        <v>150000010101</v>
      </c>
      <c r="E720" s="56">
        <v>3101</v>
      </c>
      <c r="F720" s="54">
        <v>10712200</v>
      </c>
      <c r="G720" s="57" t="s">
        <v>1391</v>
      </c>
      <c r="H720" s="58">
        <v>500000</v>
      </c>
      <c r="I720" s="221"/>
      <c r="J720" s="87"/>
      <c r="K720" s="58">
        <f t="shared" si="16"/>
        <v>500000</v>
      </c>
      <c r="L720" s="204" t="s">
        <v>2889</v>
      </c>
    </row>
    <row r="721" spans="1:13" ht="51" hidden="1" x14ac:dyDescent="0.35">
      <c r="A721" s="54">
        <v>23020114</v>
      </c>
      <c r="B721" s="436" t="s">
        <v>2891</v>
      </c>
      <c r="C721" s="54">
        <v>70451</v>
      </c>
      <c r="D721" s="75">
        <v>150000010101</v>
      </c>
      <c r="E721" s="56">
        <v>3101</v>
      </c>
      <c r="F721" s="54">
        <v>10731800</v>
      </c>
      <c r="G721" s="57" t="s">
        <v>1392</v>
      </c>
      <c r="H721" s="58">
        <v>500000</v>
      </c>
      <c r="I721" s="221"/>
      <c r="J721" s="87"/>
      <c r="K721" s="58">
        <f t="shared" si="16"/>
        <v>500000</v>
      </c>
      <c r="L721" s="204" t="s">
        <v>2889</v>
      </c>
    </row>
    <row r="722" spans="1:13" ht="51" hidden="1" x14ac:dyDescent="0.35">
      <c r="A722" s="54">
        <v>23020114</v>
      </c>
      <c r="B722" s="436" t="s">
        <v>2891</v>
      </c>
      <c r="C722" s="54">
        <v>70451</v>
      </c>
      <c r="D722" s="75">
        <v>150000010101</v>
      </c>
      <c r="E722" s="56">
        <v>3101</v>
      </c>
      <c r="F722" s="54">
        <v>10731800</v>
      </c>
      <c r="G722" s="57" t="s">
        <v>1393</v>
      </c>
      <c r="H722" s="58">
        <v>500000</v>
      </c>
      <c r="I722" s="221"/>
      <c r="J722" s="87"/>
      <c r="K722" s="58">
        <f t="shared" si="16"/>
        <v>500000</v>
      </c>
      <c r="L722" s="204" t="s">
        <v>2889</v>
      </c>
    </row>
    <row r="723" spans="1:13" ht="51" hidden="1" x14ac:dyDescent="0.35">
      <c r="A723" s="54">
        <v>23020114</v>
      </c>
      <c r="B723" s="436" t="s">
        <v>2891</v>
      </c>
      <c r="C723" s="54">
        <v>70451</v>
      </c>
      <c r="D723" s="75">
        <v>150000010101</v>
      </c>
      <c r="E723" s="56">
        <v>3101</v>
      </c>
      <c r="F723" s="54">
        <v>10731800</v>
      </c>
      <c r="G723" s="57" t="s">
        <v>1394</v>
      </c>
      <c r="H723" s="58">
        <v>500000</v>
      </c>
      <c r="I723" s="221"/>
      <c r="J723" s="87"/>
      <c r="K723" s="58">
        <f t="shared" si="16"/>
        <v>500000</v>
      </c>
      <c r="L723" s="204" t="s">
        <v>2889</v>
      </c>
    </row>
    <row r="724" spans="1:13" ht="51" hidden="1" x14ac:dyDescent="0.35">
      <c r="A724" s="54">
        <v>23020114</v>
      </c>
      <c r="B724" s="436" t="s">
        <v>2891</v>
      </c>
      <c r="C724" s="54">
        <v>70451</v>
      </c>
      <c r="D724" s="75">
        <v>150000010101</v>
      </c>
      <c r="E724" s="56">
        <v>3101</v>
      </c>
      <c r="F724" s="54">
        <v>10731800</v>
      </c>
      <c r="G724" s="57" t="s">
        <v>1395</v>
      </c>
      <c r="H724" s="58">
        <v>500000</v>
      </c>
      <c r="I724" s="221"/>
      <c r="J724" s="87"/>
      <c r="K724" s="58">
        <f t="shared" si="16"/>
        <v>500000</v>
      </c>
      <c r="L724" s="204" t="s">
        <v>2889</v>
      </c>
    </row>
    <row r="725" spans="1:13" ht="51" hidden="1" x14ac:dyDescent="0.35">
      <c r="A725" s="54">
        <v>23020114</v>
      </c>
      <c r="B725" s="436" t="s">
        <v>2891</v>
      </c>
      <c r="C725" s="54">
        <v>70451</v>
      </c>
      <c r="D725" s="75">
        <v>150000010101</v>
      </c>
      <c r="E725" s="56">
        <v>3101</v>
      </c>
      <c r="F725" s="54">
        <v>10731800</v>
      </c>
      <c r="G725" s="57" t="s">
        <v>1396</v>
      </c>
      <c r="H725" s="58">
        <v>500000</v>
      </c>
      <c r="I725" s="221"/>
      <c r="J725" s="87"/>
      <c r="K725" s="58">
        <f t="shared" si="16"/>
        <v>500000</v>
      </c>
      <c r="L725" s="204" t="s">
        <v>2889</v>
      </c>
    </row>
    <row r="726" spans="1:13" ht="51" hidden="1" x14ac:dyDescent="0.35">
      <c r="A726" s="54">
        <v>23020114</v>
      </c>
      <c r="B726" s="436" t="s">
        <v>2891</v>
      </c>
      <c r="C726" s="54">
        <v>70451</v>
      </c>
      <c r="D726" s="75">
        <v>150000010101</v>
      </c>
      <c r="E726" s="56">
        <v>3101</v>
      </c>
      <c r="F726" s="54">
        <v>10731800</v>
      </c>
      <c r="G726" s="57" t="s">
        <v>1397</v>
      </c>
      <c r="H726" s="58">
        <v>500000</v>
      </c>
      <c r="I726" s="221"/>
      <c r="J726" s="87"/>
      <c r="K726" s="58">
        <f t="shared" si="16"/>
        <v>500000</v>
      </c>
      <c r="L726" s="204" t="s">
        <v>2889</v>
      </c>
    </row>
    <row r="727" spans="1:13" ht="51" hidden="1" x14ac:dyDescent="0.35">
      <c r="A727" s="54">
        <v>23020114</v>
      </c>
      <c r="B727" s="436" t="s">
        <v>2891</v>
      </c>
      <c r="C727" s="54">
        <v>70451</v>
      </c>
      <c r="D727" s="75">
        <v>150000010101</v>
      </c>
      <c r="E727" s="56">
        <v>3101</v>
      </c>
      <c r="F727" s="54">
        <v>10720800</v>
      </c>
      <c r="G727" s="57" t="s">
        <v>1398</v>
      </c>
      <c r="H727" s="58">
        <v>500000</v>
      </c>
      <c r="I727" s="221"/>
      <c r="J727" s="87"/>
      <c r="K727" s="58">
        <f t="shared" si="16"/>
        <v>500000</v>
      </c>
      <c r="L727" s="204" t="s">
        <v>2889</v>
      </c>
    </row>
    <row r="728" spans="1:13" ht="51" hidden="1" x14ac:dyDescent="0.35">
      <c r="A728" s="54">
        <v>23020114</v>
      </c>
      <c r="B728" s="436" t="s">
        <v>2891</v>
      </c>
      <c r="C728" s="54">
        <v>70451</v>
      </c>
      <c r="D728" s="75">
        <v>150000010101</v>
      </c>
      <c r="E728" s="56">
        <v>3101</v>
      </c>
      <c r="F728" s="54">
        <v>10720800</v>
      </c>
      <c r="G728" s="57" t="s">
        <v>1399</v>
      </c>
      <c r="H728" s="58">
        <v>500000</v>
      </c>
      <c r="I728" s="221"/>
      <c r="J728" s="87"/>
      <c r="K728" s="58">
        <f t="shared" si="16"/>
        <v>500000</v>
      </c>
      <c r="L728" s="204" t="s">
        <v>2889</v>
      </c>
    </row>
    <row r="729" spans="1:13" ht="51" hidden="1" x14ac:dyDescent="0.35">
      <c r="A729" s="54">
        <v>23020114</v>
      </c>
      <c r="B729" s="436" t="s">
        <v>2891</v>
      </c>
      <c r="C729" s="54">
        <v>70451</v>
      </c>
      <c r="D729" s="75">
        <v>150000010101</v>
      </c>
      <c r="E729" s="56">
        <v>3101</v>
      </c>
      <c r="F729" s="54">
        <v>10721300</v>
      </c>
      <c r="G729" s="57" t="s">
        <v>1400</v>
      </c>
      <c r="H729" s="58">
        <v>500000</v>
      </c>
      <c r="I729" s="221"/>
      <c r="J729" s="87"/>
      <c r="K729" s="58">
        <f t="shared" si="16"/>
        <v>500000</v>
      </c>
      <c r="L729" s="204" t="s">
        <v>2889</v>
      </c>
    </row>
    <row r="730" spans="1:13" ht="76.5" hidden="1" x14ac:dyDescent="0.35">
      <c r="A730" s="54">
        <v>23020114</v>
      </c>
      <c r="B730" s="436" t="s">
        <v>2891</v>
      </c>
      <c r="C730" s="54">
        <v>70451</v>
      </c>
      <c r="D730" s="75">
        <v>150000010101</v>
      </c>
      <c r="E730" s="56">
        <v>3101</v>
      </c>
      <c r="F730" s="54">
        <v>10720800</v>
      </c>
      <c r="G730" s="57" t="s">
        <v>1401</v>
      </c>
      <c r="H730" s="58">
        <v>500000</v>
      </c>
      <c r="I730" s="221"/>
      <c r="J730" s="87"/>
      <c r="K730" s="58">
        <f t="shared" ref="K730:K793" si="17">SUM(H730,J730)</f>
        <v>500000</v>
      </c>
      <c r="L730" s="204" t="s">
        <v>2889</v>
      </c>
    </row>
    <row r="731" spans="1:13" ht="76.5" hidden="1" x14ac:dyDescent="0.35">
      <c r="A731" s="54">
        <v>23020114</v>
      </c>
      <c r="B731" s="436" t="s">
        <v>2891</v>
      </c>
      <c r="C731" s="54">
        <v>70451</v>
      </c>
      <c r="D731" s="75">
        <v>150000010101</v>
      </c>
      <c r="E731" s="56">
        <v>3101</v>
      </c>
      <c r="F731" s="54">
        <v>10720700</v>
      </c>
      <c r="G731" s="57" t="s">
        <v>1402</v>
      </c>
      <c r="H731" s="58">
        <v>500000</v>
      </c>
      <c r="I731" s="221"/>
      <c r="J731" s="87"/>
      <c r="K731" s="58">
        <f t="shared" si="17"/>
        <v>500000</v>
      </c>
      <c r="L731" s="204" t="s">
        <v>2889</v>
      </c>
    </row>
    <row r="732" spans="1:13" ht="76.5" hidden="1" x14ac:dyDescent="0.35">
      <c r="A732" s="54">
        <v>23020114</v>
      </c>
      <c r="B732" s="436" t="s">
        <v>2891</v>
      </c>
      <c r="C732" s="54">
        <v>70451</v>
      </c>
      <c r="D732" s="75">
        <v>150000010101</v>
      </c>
      <c r="E732" s="56">
        <v>3101</v>
      </c>
      <c r="F732" s="54">
        <v>10711100</v>
      </c>
      <c r="G732" s="57" t="s">
        <v>1403</v>
      </c>
      <c r="H732" s="58">
        <v>500000</v>
      </c>
      <c r="I732" s="221"/>
      <c r="J732" s="87"/>
      <c r="K732" s="58">
        <f t="shared" si="17"/>
        <v>500000</v>
      </c>
      <c r="L732" s="204" t="s">
        <v>2889</v>
      </c>
    </row>
    <row r="733" spans="1:13" ht="102" hidden="1" x14ac:dyDescent="0.35">
      <c r="A733" s="78">
        <v>23020114</v>
      </c>
      <c r="B733" s="436" t="s">
        <v>2891</v>
      </c>
      <c r="C733" s="78">
        <v>70451</v>
      </c>
      <c r="D733" s="79">
        <v>150000010101</v>
      </c>
      <c r="E733" s="80">
        <v>3101</v>
      </c>
      <c r="F733" s="78">
        <v>10711100</v>
      </c>
      <c r="G733" s="91" t="s">
        <v>2039</v>
      </c>
      <c r="H733" s="81">
        <v>500000</v>
      </c>
      <c r="I733" s="228"/>
      <c r="J733" s="133"/>
      <c r="K733" s="81">
        <f t="shared" si="17"/>
        <v>500000</v>
      </c>
      <c r="L733" s="210" t="s">
        <v>2889</v>
      </c>
      <c r="M733" s="127"/>
    </row>
    <row r="734" spans="1:13" ht="51" hidden="1" x14ac:dyDescent="0.35">
      <c r="A734" s="54">
        <v>23020114</v>
      </c>
      <c r="B734" s="436" t="s">
        <v>2891</v>
      </c>
      <c r="C734" s="54">
        <v>70451</v>
      </c>
      <c r="D734" s="75">
        <v>150000010101</v>
      </c>
      <c r="E734" s="56">
        <v>3101</v>
      </c>
      <c r="F734" s="54">
        <v>10711000</v>
      </c>
      <c r="G734" s="57" t="s">
        <v>1404</v>
      </c>
      <c r="H734" s="58">
        <v>500000</v>
      </c>
      <c r="I734" s="221"/>
      <c r="J734" s="87"/>
      <c r="K734" s="58">
        <f t="shared" si="17"/>
        <v>500000</v>
      </c>
      <c r="L734" s="204" t="s">
        <v>2889</v>
      </c>
    </row>
    <row r="735" spans="1:13" ht="76.5" hidden="1" x14ac:dyDescent="0.35">
      <c r="A735" s="54">
        <v>23020114</v>
      </c>
      <c r="B735" s="436" t="s">
        <v>2891</v>
      </c>
      <c r="C735" s="54">
        <v>70451</v>
      </c>
      <c r="D735" s="75">
        <v>150000010101</v>
      </c>
      <c r="E735" s="56">
        <v>3101</v>
      </c>
      <c r="F735" s="54">
        <v>10731700</v>
      </c>
      <c r="G735" s="57" t="s">
        <v>1405</v>
      </c>
      <c r="H735" s="58">
        <v>500000</v>
      </c>
      <c r="I735" s="221"/>
      <c r="J735" s="87"/>
      <c r="K735" s="58">
        <f t="shared" si="17"/>
        <v>500000</v>
      </c>
      <c r="L735" s="204" t="s">
        <v>2889</v>
      </c>
    </row>
    <row r="736" spans="1:13" ht="76.5" hidden="1" x14ac:dyDescent="0.35">
      <c r="A736" s="54">
        <v>23020114</v>
      </c>
      <c r="B736" s="436" t="s">
        <v>2891</v>
      </c>
      <c r="C736" s="54">
        <v>70451</v>
      </c>
      <c r="D736" s="75">
        <v>150000010101</v>
      </c>
      <c r="E736" s="56">
        <v>3101</v>
      </c>
      <c r="F736" s="54">
        <v>10722000</v>
      </c>
      <c r="G736" s="57" t="s">
        <v>1406</v>
      </c>
      <c r="H736" s="58">
        <v>500000</v>
      </c>
      <c r="I736" s="221"/>
      <c r="J736" s="87"/>
      <c r="K736" s="58">
        <f t="shared" si="17"/>
        <v>500000</v>
      </c>
      <c r="L736" s="204" t="s">
        <v>2889</v>
      </c>
    </row>
    <row r="737" spans="1:12" ht="76.5" hidden="1" x14ac:dyDescent="0.35">
      <c r="A737" s="54">
        <v>23020114</v>
      </c>
      <c r="B737" s="436" t="s">
        <v>2891</v>
      </c>
      <c r="C737" s="54">
        <v>70451</v>
      </c>
      <c r="D737" s="75">
        <v>150000010101</v>
      </c>
      <c r="E737" s="56">
        <v>3101</v>
      </c>
      <c r="F737" s="54">
        <v>10722000</v>
      </c>
      <c r="G737" s="57" t="s">
        <v>1407</v>
      </c>
      <c r="H737" s="58">
        <v>500000</v>
      </c>
      <c r="I737" s="221"/>
      <c r="J737" s="87"/>
      <c r="K737" s="58">
        <f t="shared" si="17"/>
        <v>500000</v>
      </c>
      <c r="L737" s="204" t="s">
        <v>2889</v>
      </c>
    </row>
    <row r="738" spans="1:12" ht="51" hidden="1" x14ac:dyDescent="0.35">
      <c r="A738" s="54">
        <v>23020114</v>
      </c>
      <c r="B738" s="436" t="s">
        <v>2891</v>
      </c>
      <c r="C738" s="54">
        <v>70451</v>
      </c>
      <c r="D738" s="75">
        <v>150000010101</v>
      </c>
      <c r="E738" s="56">
        <v>3101</v>
      </c>
      <c r="F738" s="54">
        <v>10710900</v>
      </c>
      <c r="G738" s="57" t="s">
        <v>1408</v>
      </c>
      <c r="H738" s="58">
        <v>500000</v>
      </c>
      <c r="I738" s="221"/>
      <c r="J738" s="87"/>
      <c r="K738" s="58">
        <f t="shared" si="17"/>
        <v>500000</v>
      </c>
      <c r="L738" s="204" t="s">
        <v>2889</v>
      </c>
    </row>
    <row r="739" spans="1:12" ht="51" hidden="1" x14ac:dyDescent="0.35">
      <c r="A739" s="54">
        <v>23020114</v>
      </c>
      <c r="B739" s="436" t="s">
        <v>2891</v>
      </c>
      <c r="C739" s="54">
        <v>70451</v>
      </c>
      <c r="D739" s="75">
        <v>150000010101</v>
      </c>
      <c r="E739" s="56">
        <v>3101</v>
      </c>
      <c r="F739" s="54">
        <v>10720500</v>
      </c>
      <c r="G739" s="57" t="s">
        <v>1409</v>
      </c>
      <c r="H739" s="58">
        <v>500000</v>
      </c>
      <c r="I739" s="221"/>
      <c r="J739" s="87"/>
      <c r="K739" s="58">
        <f t="shared" si="17"/>
        <v>500000</v>
      </c>
      <c r="L739" s="204" t="s">
        <v>2889</v>
      </c>
    </row>
    <row r="740" spans="1:12" ht="51" hidden="1" x14ac:dyDescent="0.35">
      <c r="A740" s="54">
        <v>23020114</v>
      </c>
      <c r="B740" s="436" t="s">
        <v>2891</v>
      </c>
      <c r="C740" s="54">
        <v>70451</v>
      </c>
      <c r="D740" s="75">
        <v>150000010101</v>
      </c>
      <c r="E740" s="56">
        <v>3101</v>
      </c>
      <c r="F740" s="54">
        <v>10720500</v>
      </c>
      <c r="G740" s="57" t="s">
        <v>1410</v>
      </c>
      <c r="H740" s="58">
        <v>500000</v>
      </c>
      <c r="I740" s="221"/>
      <c r="J740" s="87"/>
      <c r="K740" s="58">
        <f t="shared" si="17"/>
        <v>500000</v>
      </c>
      <c r="L740" s="204" t="s">
        <v>2889</v>
      </c>
    </row>
    <row r="741" spans="1:12" ht="76.5" hidden="1" x14ac:dyDescent="0.35">
      <c r="A741" s="54">
        <v>23020114</v>
      </c>
      <c r="B741" s="436" t="s">
        <v>2891</v>
      </c>
      <c r="C741" s="54">
        <v>70451</v>
      </c>
      <c r="D741" s="75">
        <v>150000010101</v>
      </c>
      <c r="E741" s="56">
        <v>3101</v>
      </c>
      <c r="F741" s="54">
        <v>10711000</v>
      </c>
      <c r="G741" s="57" t="s">
        <v>1411</v>
      </c>
      <c r="H741" s="58">
        <v>500000</v>
      </c>
      <c r="I741" s="221"/>
      <c r="J741" s="87"/>
      <c r="K741" s="58">
        <f t="shared" si="17"/>
        <v>500000</v>
      </c>
      <c r="L741" s="204" t="s">
        <v>2889</v>
      </c>
    </row>
    <row r="742" spans="1:12" ht="76.5" hidden="1" x14ac:dyDescent="0.35">
      <c r="A742" s="54">
        <v>23020114</v>
      </c>
      <c r="B742" s="436" t="s">
        <v>2891</v>
      </c>
      <c r="C742" s="54">
        <v>70451</v>
      </c>
      <c r="D742" s="75">
        <v>150000010101</v>
      </c>
      <c r="E742" s="56">
        <v>3101</v>
      </c>
      <c r="F742" s="54">
        <v>10711000</v>
      </c>
      <c r="G742" s="57" t="s">
        <v>1412</v>
      </c>
      <c r="H742" s="58">
        <v>500000</v>
      </c>
      <c r="I742" s="221"/>
      <c r="J742" s="87"/>
      <c r="K742" s="58">
        <f t="shared" si="17"/>
        <v>500000</v>
      </c>
      <c r="L742" s="204" t="s">
        <v>2889</v>
      </c>
    </row>
    <row r="743" spans="1:12" ht="76.5" hidden="1" x14ac:dyDescent="0.35">
      <c r="A743" s="54">
        <v>23020114</v>
      </c>
      <c r="B743" s="436" t="s">
        <v>2891</v>
      </c>
      <c r="C743" s="54">
        <v>70451</v>
      </c>
      <c r="D743" s="75">
        <v>150000010101</v>
      </c>
      <c r="E743" s="56">
        <v>3101</v>
      </c>
      <c r="F743" s="54">
        <v>10711000</v>
      </c>
      <c r="G743" s="57" t="s">
        <v>1413</v>
      </c>
      <c r="H743" s="58">
        <v>500000</v>
      </c>
      <c r="I743" s="221"/>
      <c r="J743" s="87"/>
      <c r="K743" s="58">
        <f t="shared" si="17"/>
        <v>500000</v>
      </c>
      <c r="L743" s="204" t="s">
        <v>2889</v>
      </c>
    </row>
    <row r="744" spans="1:12" ht="76.5" hidden="1" x14ac:dyDescent="0.35">
      <c r="A744" s="54">
        <v>23020114</v>
      </c>
      <c r="B744" s="436" t="s">
        <v>2891</v>
      </c>
      <c r="C744" s="54">
        <v>70451</v>
      </c>
      <c r="D744" s="75">
        <v>150000010101</v>
      </c>
      <c r="E744" s="56">
        <v>3101</v>
      </c>
      <c r="F744" s="54">
        <v>10711000</v>
      </c>
      <c r="G744" s="57" t="s">
        <v>1414</v>
      </c>
      <c r="H744" s="58">
        <v>500000</v>
      </c>
      <c r="I744" s="221"/>
      <c r="J744" s="87"/>
      <c r="K744" s="58">
        <f t="shared" si="17"/>
        <v>500000</v>
      </c>
      <c r="L744" s="204" t="s">
        <v>2889</v>
      </c>
    </row>
    <row r="745" spans="1:12" ht="76.5" hidden="1" x14ac:dyDescent="0.35">
      <c r="A745" s="54">
        <v>23020114</v>
      </c>
      <c r="B745" s="436" t="s">
        <v>2891</v>
      </c>
      <c r="C745" s="54">
        <v>70451</v>
      </c>
      <c r="D745" s="75">
        <v>150000010101</v>
      </c>
      <c r="E745" s="56">
        <v>3101</v>
      </c>
      <c r="F745" s="54">
        <v>10711000</v>
      </c>
      <c r="G745" s="57" t="s">
        <v>1415</v>
      </c>
      <c r="H745" s="58">
        <v>500000</v>
      </c>
      <c r="I745" s="221"/>
      <c r="J745" s="87"/>
      <c r="K745" s="58">
        <f t="shared" si="17"/>
        <v>500000</v>
      </c>
      <c r="L745" s="204" t="s">
        <v>2889</v>
      </c>
    </row>
    <row r="746" spans="1:12" ht="51" hidden="1" x14ac:dyDescent="0.35">
      <c r="A746" s="54">
        <v>23020114</v>
      </c>
      <c r="B746" s="436" t="s">
        <v>2891</v>
      </c>
      <c r="C746" s="54">
        <v>70451</v>
      </c>
      <c r="D746" s="75">
        <v>150000010101</v>
      </c>
      <c r="E746" s="56">
        <v>3101</v>
      </c>
      <c r="F746" s="54">
        <v>10711000</v>
      </c>
      <c r="G746" s="57" t="s">
        <v>1416</v>
      </c>
      <c r="H746" s="58">
        <v>500000</v>
      </c>
      <c r="I746" s="221"/>
      <c r="J746" s="87"/>
      <c r="K746" s="58">
        <f t="shared" si="17"/>
        <v>500000</v>
      </c>
      <c r="L746" s="204" t="s">
        <v>2889</v>
      </c>
    </row>
    <row r="747" spans="1:12" ht="51" hidden="1" x14ac:dyDescent="0.35">
      <c r="A747" s="54">
        <v>23020114</v>
      </c>
      <c r="B747" s="436" t="s">
        <v>2891</v>
      </c>
      <c r="C747" s="54">
        <v>70451</v>
      </c>
      <c r="D747" s="75">
        <v>90000010103</v>
      </c>
      <c r="E747" s="56">
        <v>3101</v>
      </c>
      <c r="F747" s="54">
        <v>10711000</v>
      </c>
      <c r="G747" s="57" t="s">
        <v>1417</v>
      </c>
      <c r="H747" s="58">
        <v>500000</v>
      </c>
      <c r="I747" s="221"/>
      <c r="J747" s="87"/>
      <c r="K747" s="58">
        <f t="shared" si="17"/>
        <v>500000</v>
      </c>
      <c r="L747" s="204" t="s">
        <v>2889</v>
      </c>
    </row>
    <row r="748" spans="1:12" ht="76.5" hidden="1" x14ac:dyDescent="0.35">
      <c r="A748" s="54">
        <v>23020114</v>
      </c>
      <c r="B748" s="436" t="s">
        <v>2891</v>
      </c>
      <c r="C748" s="54">
        <v>70451</v>
      </c>
      <c r="D748" s="75">
        <v>150000010101</v>
      </c>
      <c r="E748" s="56">
        <v>3101</v>
      </c>
      <c r="F748" s="54">
        <v>10711000</v>
      </c>
      <c r="G748" s="57" t="s">
        <v>1418</v>
      </c>
      <c r="H748" s="58">
        <v>500000</v>
      </c>
      <c r="I748" s="221"/>
      <c r="J748" s="87"/>
      <c r="K748" s="58">
        <f t="shared" si="17"/>
        <v>500000</v>
      </c>
      <c r="L748" s="204" t="s">
        <v>2889</v>
      </c>
    </row>
    <row r="749" spans="1:12" ht="51" hidden="1" x14ac:dyDescent="0.35">
      <c r="A749" s="78">
        <v>23020114</v>
      </c>
      <c r="B749" s="436" t="s">
        <v>2891</v>
      </c>
      <c r="C749" s="78">
        <v>70451</v>
      </c>
      <c r="D749" s="79">
        <v>150000010101</v>
      </c>
      <c r="E749" s="80">
        <v>3101</v>
      </c>
      <c r="F749" s="78">
        <v>10711000</v>
      </c>
      <c r="G749" s="129" t="s">
        <v>1419</v>
      </c>
      <c r="H749" s="81">
        <v>500000</v>
      </c>
      <c r="I749" s="228"/>
      <c r="J749" s="133"/>
      <c r="K749" s="81">
        <f t="shared" si="17"/>
        <v>500000</v>
      </c>
      <c r="L749" s="210" t="s">
        <v>2889</v>
      </c>
    </row>
    <row r="750" spans="1:12" ht="51" hidden="1" x14ac:dyDescent="0.35">
      <c r="A750" s="54">
        <v>23020114</v>
      </c>
      <c r="B750" s="436" t="s">
        <v>2891</v>
      </c>
      <c r="C750" s="54">
        <v>70451</v>
      </c>
      <c r="D750" s="75">
        <v>150000010101</v>
      </c>
      <c r="E750" s="56">
        <v>3101</v>
      </c>
      <c r="F750" s="54">
        <v>10711200</v>
      </c>
      <c r="G750" s="57" t="s">
        <v>1420</v>
      </c>
      <c r="H750" s="58">
        <v>500000</v>
      </c>
      <c r="I750" s="221"/>
      <c r="J750" s="87"/>
      <c r="K750" s="81">
        <f t="shared" si="17"/>
        <v>500000</v>
      </c>
      <c r="L750" s="204" t="s">
        <v>2889</v>
      </c>
    </row>
    <row r="751" spans="1:12" ht="51" hidden="1" x14ac:dyDescent="0.35">
      <c r="A751" s="54">
        <v>23020114</v>
      </c>
      <c r="B751" s="436" t="s">
        <v>2891</v>
      </c>
      <c r="C751" s="54">
        <v>70451</v>
      </c>
      <c r="D751" s="75">
        <v>150000010101</v>
      </c>
      <c r="E751" s="56">
        <v>3101</v>
      </c>
      <c r="F751" s="54">
        <v>10720600</v>
      </c>
      <c r="G751" s="57" t="s">
        <v>1421</v>
      </c>
      <c r="H751" s="58">
        <v>5000000</v>
      </c>
      <c r="I751" s="221"/>
      <c r="J751" s="87"/>
      <c r="K751" s="81">
        <f t="shared" si="17"/>
        <v>5000000</v>
      </c>
      <c r="L751" s="204" t="s">
        <v>2889</v>
      </c>
    </row>
    <row r="752" spans="1:12" ht="51" hidden="1" x14ac:dyDescent="0.35">
      <c r="A752" s="54">
        <v>23020114</v>
      </c>
      <c r="B752" s="436" t="s">
        <v>2891</v>
      </c>
      <c r="C752" s="54">
        <v>70451</v>
      </c>
      <c r="D752" s="75">
        <v>150000010101</v>
      </c>
      <c r="E752" s="56">
        <v>3101</v>
      </c>
      <c r="F752" s="54">
        <v>10720600</v>
      </c>
      <c r="G752" s="57" t="s">
        <v>1422</v>
      </c>
      <c r="H752" s="58">
        <v>500000</v>
      </c>
      <c r="I752" s="221"/>
      <c r="J752" s="87"/>
      <c r="K752" s="81">
        <f t="shared" si="17"/>
        <v>500000</v>
      </c>
      <c r="L752" s="204" t="s">
        <v>2889</v>
      </c>
    </row>
    <row r="753" spans="1:13" ht="76.5" hidden="1" x14ac:dyDescent="0.35">
      <c r="A753" s="54">
        <v>23020114</v>
      </c>
      <c r="B753" s="436" t="s">
        <v>2891</v>
      </c>
      <c r="C753" s="54">
        <v>70451</v>
      </c>
      <c r="D753" s="75">
        <v>90000010103</v>
      </c>
      <c r="E753" s="56">
        <v>3101</v>
      </c>
      <c r="F753" s="54">
        <v>10720400</v>
      </c>
      <c r="G753" s="57" t="s">
        <v>1423</v>
      </c>
      <c r="H753" s="58">
        <v>500000</v>
      </c>
      <c r="I753" s="221"/>
      <c r="J753" s="87"/>
      <c r="K753" s="81">
        <f t="shared" si="17"/>
        <v>500000</v>
      </c>
      <c r="L753" s="204" t="s">
        <v>2889</v>
      </c>
    </row>
    <row r="754" spans="1:13" ht="76.5" hidden="1" x14ac:dyDescent="0.35">
      <c r="A754" s="54">
        <v>23020114</v>
      </c>
      <c r="B754" s="436" t="s">
        <v>2891</v>
      </c>
      <c r="C754" s="54">
        <v>70451</v>
      </c>
      <c r="D754" s="75">
        <v>150000010101</v>
      </c>
      <c r="E754" s="56">
        <v>3101</v>
      </c>
      <c r="F754" s="54">
        <v>10720500</v>
      </c>
      <c r="G754" s="57" t="s">
        <v>1424</v>
      </c>
      <c r="H754" s="58">
        <v>500000</v>
      </c>
      <c r="I754" s="221"/>
      <c r="J754" s="87"/>
      <c r="K754" s="81">
        <f t="shared" si="17"/>
        <v>500000</v>
      </c>
      <c r="L754" s="204" t="s">
        <v>2889</v>
      </c>
    </row>
    <row r="755" spans="1:13" ht="76.5" hidden="1" x14ac:dyDescent="0.35">
      <c r="A755" s="54">
        <v>23020114</v>
      </c>
      <c r="B755" s="436" t="s">
        <v>2891</v>
      </c>
      <c r="C755" s="54">
        <v>70451</v>
      </c>
      <c r="D755" s="75">
        <v>150000010101</v>
      </c>
      <c r="E755" s="56">
        <v>3101</v>
      </c>
      <c r="F755" s="54">
        <v>10711000</v>
      </c>
      <c r="G755" s="57" t="s">
        <v>1425</v>
      </c>
      <c r="H755" s="58">
        <v>500000</v>
      </c>
      <c r="I755" s="221"/>
      <c r="J755" s="87"/>
      <c r="K755" s="81">
        <f t="shared" si="17"/>
        <v>500000</v>
      </c>
      <c r="L755" s="204" t="s">
        <v>2889</v>
      </c>
    </row>
    <row r="756" spans="1:13" ht="51" hidden="1" x14ac:dyDescent="0.35">
      <c r="A756" s="23">
        <v>23020114</v>
      </c>
      <c r="B756" s="436" t="s">
        <v>2891</v>
      </c>
      <c r="C756" s="23">
        <v>70451</v>
      </c>
      <c r="D756" s="46">
        <v>150000010101</v>
      </c>
      <c r="E756" s="25">
        <v>3101</v>
      </c>
      <c r="F756" s="23">
        <v>10712300</v>
      </c>
      <c r="G756" s="26" t="s">
        <v>1426</v>
      </c>
      <c r="H756" s="39">
        <v>0</v>
      </c>
      <c r="I756" s="220"/>
      <c r="J756" s="41"/>
      <c r="K756" s="53">
        <f t="shared" si="17"/>
        <v>0</v>
      </c>
      <c r="L756" s="199"/>
    </row>
    <row r="757" spans="1:13" ht="51" hidden="1" x14ac:dyDescent="0.35">
      <c r="A757" s="54">
        <v>23020114</v>
      </c>
      <c r="B757" s="436" t="s">
        <v>2891</v>
      </c>
      <c r="C757" s="54">
        <v>70451</v>
      </c>
      <c r="D757" s="75">
        <v>150000010101</v>
      </c>
      <c r="E757" s="56">
        <v>3101</v>
      </c>
      <c r="F757" s="54">
        <v>10712300</v>
      </c>
      <c r="G757" s="76" t="s">
        <v>1427</v>
      </c>
      <c r="H757" s="77">
        <v>500000</v>
      </c>
      <c r="I757" s="230"/>
      <c r="J757" s="134"/>
      <c r="K757" s="81">
        <f t="shared" si="17"/>
        <v>500000</v>
      </c>
      <c r="L757" s="204" t="s">
        <v>2889</v>
      </c>
    </row>
    <row r="758" spans="1:13" ht="51" hidden="1" x14ac:dyDescent="0.35">
      <c r="A758" s="78">
        <v>23020114</v>
      </c>
      <c r="B758" s="436" t="s">
        <v>2891</v>
      </c>
      <c r="C758" s="78">
        <v>70451</v>
      </c>
      <c r="D758" s="79">
        <v>150000010101</v>
      </c>
      <c r="E758" s="80">
        <v>3101</v>
      </c>
      <c r="F758" s="78">
        <v>10720500</v>
      </c>
      <c r="G758" s="129" t="s">
        <v>1428</v>
      </c>
      <c r="H758" s="81">
        <v>500000</v>
      </c>
      <c r="I758" s="228"/>
      <c r="J758" s="133"/>
      <c r="K758" s="81">
        <f t="shared" si="17"/>
        <v>500000</v>
      </c>
      <c r="L758" s="210" t="s">
        <v>2889</v>
      </c>
    </row>
    <row r="759" spans="1:13" ht="76.5" hidden="1" x14ac:dyDescent="0.35">
      <c r="A759" s="54">
        <v>23020114</v>
      </c>
      <c r="B759" s="436" t="s">
        <v>2891</v>
      </c>
      <c r="C759" s="54">
        <v>70451</v>
      </c>
      <c r="D759" s="75">
        <v>150000010101</v>
      </c>
      <c r="E759" s="56">
        <v>3101</v>
      </c>
      <c r="F759" s="54">
        <v>10720500</v>
      </c>
      <c r="G759" s="57" t="s">
        <v>1429</v>
      </c>
      <c r="H759" s="58">
        <v>500000</v>
      </c>
      <c r="I759" s="221"/>
      <c r="J759" s="87"/>
      <c r="K759" s="58">
        <f t="shared" si="17"/>
        <v>500000</v>
      </c>
      <c r="L759" s="204" t="s">
        <v>2889</v>
      </c>
    </row>
    <row r="760" spans="1:13" ht="51" hidden="1" x14ac:dyDescent="0.35">
      <c r="A760" s="54">
        <v>23020114</v>
      </c>
      <c r="B760" s="436" t="s">
        <v>2891</v>
      </c>
      <c r="C760" s="54">
        <v>70451</v>
      </c>
      <c r="D760" s="75">
        <v>150000010101</v>
      </c>
      <c r="E760" s="56">
        <v>3101</v>
      </c>
      <c r="F760" s="54">
        <v>10720500</v>
      </c>
      <c r="G760" s="57" t="s">
        <v>1430</v>
      </c>
      <c r="H760" s="58">
        <v>500000</v>
      </c>
      <c r="I760" s="221"/>
      <c r="J760" s="87"/>
      <c r="K760" s="58">
        <f t="shared" si="17"/>
        <v>500000</v>
      </c>
      <c r="L760" s="204" t="s">
        <v>2889</v>
      </c>
    </row>
    <row r="761" spans="1:13" ht="76.5" hidden="1" x14ac:dyDescent="0.35">
      <c r="A761" s="54">
        <v>23020114</v>
      </c>
      <c r="B761" s="436" t="s">
        <v>2891</v>
      </c>
      <c r="C761" s="54">
        <v>70451</v>
      </c>
      <c r="D761" s="75">
        <v>150000010101</v>
      </c>
      <c r="E761" s="56">
        <v>3101</v>
      </c>
      <c r="F761" s="54">
        <v>10720500</v>
      </c>
      <c r="G761" s="57" t="s">
        <v>1431</v>
      </c>
      <c r="H761" s="58">
        <v>500000</v>
      </c>
      <c r="I761" s="221"/>
      <c r="J761" s="87"/>
      <c r="K761" s="58">
        <f t="shared" si="17"/>
        <v>500000</v>
      </c>
      <c r="L761" s="204" t="s">
        <v>2889</v>
      </c>
    </row>
    <row r="762" spans="1:13" ht="51" hidden="1" x14ac:dyDescent="0.35">
      <c r="A762" s="54">
        <v>23020114</v>
      </c>
      <c r="B762" s="436" t="s">
        <v>2891</v>
      </c>
      <c r="C762" s="54">
        <v>70451</v>
      </c>
      <c r="D762" s="75">
        <v>150000010101</v>
      </c>
      <c r="E762" s="56">
        <v>3101</v>
      </c>
      <c r="F762" s="54">
        <v>10720500</v>
      </c>
      <c r="G762" s="57" t="s">
        <v>1432</v>
      </c>
      <c r="H762" s="58">
        <v>500000</v>
      </c>
      <c r="I762" s="221"/>
      <c r="J762" s="87"/>
      <c r="K762" s="58">
        <f t="shared" si="17"/>
        <v>500000</v>
      </c>
      <c r="L762" s="204" t="s">
        <v>2889</v>
      </c>
    </row>
    <row r="763" spans="1:13" ht="51" hidden="1" x14ac:dyDescent="0.35">
      <c r="A763" s="54">
        <v>23020114</v>
      </c>
      <c r="B763" s="436" t="s">
        <v>2891</v>
      </c>
      <c r="C763" s="54">
        <v>70451</v>
      </c>
      <c r="D763" s="75">
        <v>150000010101</v>
      </c>
      <c r="E763" s="56">
        <v>3101</v>
      </c>
      <c r="F763" s="54">
        <v>10720500</v>
      </c>
      <c r="G763" s="57" t="s">
        <v>1433</v>
      </c>
      <c r="H763" s="58">
        <v>500000</v>
      </c>
      <c r="I763" s="221"/>
      <c r="J763" s="87"/>
      <c r="K763" s="58">
        <f t="shared" si="17"/>
        <v>500000</v>
      </c>
      <c r="L763" s="204" t="s">
        <v>2889</v>
      </c>
    </row>
    <row r="764" spans="1:13" ht="51" hidden="1" x14ac:dyDescent="0.35">
      <c r="A764" s="54">
        <v>23020114</v>
      </c>
      <c r="B764" s="436" t="s">
        <v>2891</v>
      </c>
      <c r="C764" s="54">
        <v>70451</v>
      </c>
      <c r="D764" s="75">
        <v>150000010101</v>
      </c>
      <c r="E764" s="56">
        <v>3101</v>
      </c>
      <c r="F764" s="54">
        <v>10720500</v>
      </c>
      <c r="G764" s="57" t="s">
        <v>1434</v>
      </c>
      <c r="H764" s="58">
        <v>500000</v>
      </c>
      <c r="I764" s="221"/>
      <c r="J764" s="87"/>
      <c r="K764" s="58">
        <f t="shared" si="17"/>
        <v>500000</v>
      </c>
      <c r="L764" s="204" t="s">
        <v>2889</v>
      </c>
    </row>
    <row r="765" spans="1:13" ht="51" hidden="1" x14ac:dyDescent="0.35">
      <c r="A765" s="54">
        <v>23020114</v>
      </c>
      <c r="B765" s="436" t="s">
        <v>2891</v>
      </c>
      <c r="C765" s="54">
        <v>70451</v>
      </c>
      <c r="D765" s="75">
        <v>150000010101</v>
      </c>
      <c r="E765" s="56">
        <v>3101</v>
      </c>
      <c r="F765" s="54">
        <v>10720500</v>
      </c>
      <c r="G765" s="57" t="s">
        <v>1435</v>
      </c>
      <c r="H765" s="58">
        <v>500000</v>
      </c>
      <c r="I765" s="221"/>
      <c r="J765" s="87"/>
      <c r="K765" s="58">
        <f t="shared" si="17"/>
        <v>500000</v>
      </c>
      <c r="L765" s="204" t="s">
        <v>2889</v>
      </c>
      <c r="M765" s="127"/>
    </row>
    <row r="766" spans="1:13" ht="102" hidden="1" x14ac:dyDescent="0.35">
      <c r="A766" s="54">
        <v>23020114</v>
      </c>
      <c r="B766" s="436" t="s">
        <v>2891</v>
      </c>
      <c r="C766" s="54">
        <v>70451</v>
      </c>
      <c r="D766" s="75">
        <v>150000010101</v>
      </c>
      <c r="E766" s="56">
        <v>3101</v>
      </c>
      <c r="F766" s="54">
        <v>10711000</v>
      </c>
      <c r="G766" s="86" t="s">
        <v>2040</v>
      </c>
      <c r="H766" s="58">
        <v>500000</v>
      </c>
      <c r="I766" s="221"/>
      <c r="J766" s="87"/>
      <c r="K766" s="58">
        <f t="shared" si="17"/>
        <v>500000</v>
      </c>
      <c r="L766" s="204" t="s">
        <v>2889</v>
      </c>
    </row>
    <row r="767" spans="1:13" ht="51" hidden="1" x14ac:dyDescent="0.35">
      <c r="A767" s="54">
        <v>23020114</v>
      </c>
      <c r="B767" s="436" t="s">
        <v>2891</v>
      </c>
      <c r="C767" s="54">
        <v>70451</v>
      </c>
      <c r="D767" s="75">
        <v>150000010101</v>
      </c>
      <c r="E767" s="56">
        <v>3101</v>
      </c>
      <c r="F767" s="54">
        <v>10720400</v>
      </c>
      <c r="G767" s="57" t="s">
        <v>1436</v>
      </c>
      <c r="H767" s="58">
        <v>500000</v>
      </c>
      <c r="I767" s="221"/>
      <c r="J767" s="87"/>
      <c r="K767" s="58">
        <f t="shared" si="17"/>
        <v>500000</v>
      </c>
      <c r="L767" s="204" t="s">
        <v>2889</v>
      </c>
    </row>
    <row r="768" spans="1:13" ht="76.5" hidden="1" x14ac:dyDescent="0.35">
      <c r="A768" s="54">
        <v>23020114</v>
      </c>
      <c r="B768" s="436" t="s">
        <v>2891</v>
      </c>
      <c r="C768" s="54">
        <v>70451</v>
      </c>
      <c r="D768" s="75">
        <v>150000010101</v>
      </c>
      <c r="E768" s="56">
        <v>3101</v>
      </c>
      <c r="F768" s="54">
        <v>10731900</v>
      </c>
      <c r="G768" s="57" t="s">
        <v>1437</v>
      </c>
      <c r="H768" s="58">
        <v>500000</v>
      </c>
      <c r="I768" s="221"/>
      <c r="J768" s="87"/>
      <c r="K768" s="58">
        <f t="shared" si="17"/>
        <v>500000</v>
      </c>
      <c r="L768" s="204" t="s">
        <v>2889</v>
      </c>
    </row>
    <row r="769" spans="1:23" ht="76.5" hidden="1" x14ac:dyDescent="0.35">
      <c r="A769" s="54">
        <v>23020114</v>
      </c>
      <c r="B769" s="436" t="s">
        <v>2891</v>
      </c>
      <c r="C769" s="54">
        <v>70451</v>
      </c>
      <c r="D769" s="75">
        <v>150000010101</v>
      </c>
      <c r="E769" s="56">
        <v>3101</v>
      </c>
      <c r="F769" s="54">
        <v>10720400</v>
      </c>
      <c r="G769" s="57" t="s">
        <v>1438</v>
      </c>
      <c r="H769" s="58">
        <v>500000</v>
      </c>
      <c r="I769" s="221"/>
      <c r="J769" s="87"/>
      <c r="K769" s="58">
        <f t="shared" si="17"/>
        <v>500000</v>
      </c>
      <c r="L769" s="204" t="s">
        <v>2889</v>
      </c>
    </row>
    <row r="770" spans="1:23" ht="76.5" hidden="1" x14ac:dyDescent="0.35">
      <c r="A770" s="54">
        <v>23020114</v>
      </c>
      <c r="B770" s="436" t="s">
        <v>2891</v>
      </c>
      <c r="C770" s="54">
        <v>70451</v>
      </c>
      <c r="D770" s="75">
        <v>150000010101</v>
      </c>
      <c r="E770" s="56">
        <v>3101</v>
      </c>
      <c r="F770" s="54">
        <v>10731900</v>
      </c>
      <c r="G770" s="57" t="s">
        <v>1439</v>
      </c>
      <c r="H770" s="58">
        <v>500000</v>
      </c>
      <c r="I770" s="221"/>
      <c r="J770" s="87"/>
      <c r="K770" s="58">
        <f t="shared" si="17"/>
        <v>500000</v>
      </c>
      <c r="L770" s="204" t="s">
        <v>2889</v>
      </c>
    </row>
    <row r="771" spans="1:23" ht="76.5" hidden="1" x14ac:dyDescent="0.35">
      <c r="A771" s="54">
        <v>23020114</v>
      </c>
      <c r="B771" s="436" t="s">
        <v>2891</v>
      </c>
      <c r="C771" s="54">
        <v>70451</v>
      </c>
      <c r="D771" s="75">
        <v>150000010101</v>
      </c>
      <c r="E771" s="56">
        <v>3101</v>
      </c>
      <c r="F771" s="54">
        <v>10731900</v>
      </c>
      <c r="G771" s="57" t="s">
        <v>1440</v>
      </c>
      <c r="H771" s="58">
        <v>500000</v>
      </c>
      <c r="I771" s="221"/>
      <c r="J771" s="87"/>
      <c r="K771" s="58">
        <f t="shared" si="17"/>
        <v>500000</v>
      </c>
      <c r="L771" s="204" t="s">
        <v>2889</v>
      </c>
    </row>
    <row r="772" spans="1:23" ht="76.5" hidden="1" x14ac:dyDescent="0.35">
      <c r="A772" s="54">
        <v>23020114</v>
      </c>
      <c r="B772" s="436" t="s">
        <v>2891</v>
      </c>
      <c r="C772" s="54">
        <v>70451</v>
      </c>
      <c r="D772" s="75">
        <v>150000010101</v>
      </c>
      <c r="E772" s="56">
        <v>3101</v>
      </c>
      <c r="F772" s="54">
        <v>10711000</v>
      </c>
      <c r="G772" s="57" t="s">
        <v>1441</v>
      </c>
      <c r="H772" s="58">
        <v>500000</v>
      </c>
      <c r="I772" s="221"/>
      <c r="J772" s="87"/>
      <c r="K772" s="58">
        <f t="shared" si="17"/>
        <v>500000</v>
      </c>
      <c r="L772" s="204" t="s">
        <v>2889</v>
      </c>
    </row>
    <row r="773" spans="1:23" ht="51" hidden="1" x14ac:dyDescent="0.35">
      <c r="A773" s="54">
        <v>23020114</v>
      </c>
      <c r="B773" s="436" t="s">
        <v>2891</v>
      </c>
      <c r="C773" s="54">
        <v>70451</v>
      </c>
      <c r="D773" s="75">
        <v>150000010101</v>
      </c>
      <c r="E773" s="56">
        <v>3101</v>
      </c>
      <c r="F773" s="54">
        <v>10722000</v>
      </c>
      <c r="G773" s="57" t="s">
        <v>1442</v>
      </c>
      <c r="H773" s="58">
        <v>500000</v>
      </c>
      <c r="I773" s="221"/>
      <c r="J773" s="87"/>
      <c r="K773" s="58">
        <f t="shared" si="17"/>
        <v>500000</v>
      </c>
      <c r="L773" s="204" t="s">
        <v>2889</v>
      </c>
    </row>
    <row r="774" spans="1:23" ht="76.5" hidden="1" x14ac:dyDescent="0.35">
      <c r="A774" s="54">
        <v>23020114</v>
      </c>
      <c r="B774" s="436" t="s">
        <v>2891</v>
      </c>
      <c r="C774" s="54">
        <v>70451</v>
      </c>
      <c r="D774" s="75">
        <v>150000010101</v>
      </c>
      <c r="E774" s="56">
        <v>3101</v>
      </c>
      <c r="F774" s="54">
        <v>10722000</v>
      </c>
      <c r="G774" s="57" t="s">
        <v>1443</v>
      </c>
      <c r="H774" s="58">
        <v>500000</v>
      </c>
      <c r="I774" s="221"/>
      <c r="J774" s="87"/>
      <c r="K774" s="58">
        <f t="shared" si="17"/>
        <v>500000</v>
      </c>
      <c r="L774" s="204" t="s">
        <v>2889</v>
      </c>
    </row>
    <row r="775" spans="1:23" ht="51" hidden="1" x14ac:dyDescent="0.35">
      <c r="A775" s="54">
        <v>23020114</v>
      </c>
      <c r="B775" s="436" t="s">
        <v>2891</v>
      </c>
      <c r="C775" s="54">
        <v>70451</v>
      </c>
      <c r="D775" s="75">
        <v>150000010101</v>
      </c>
      <c r="E775" s="56">
        <v>3101</v>
      </c>
      <c r="F775" s="54">
        <v>10720500</v>
      </c>
      <c r="G775" s="57" t="s">
        <v>1444</v>
      </c>
      <c r="H775" s="58">
        <v>500000</v>
      </c>
      <c r="I775" s="221"/>
      <c r="J775" s="87"/>
      <c r="K775" s="58">
        <f t="shared" si="17"/>
        <v>500000</v>
      </c>
      <c r="L775" s="204" t="s">
        <v>2889</v>
      </c>
    </row>
    <row r="776" spans="1:23" ht="76.5" hidden="1" x14ac:dyDescent="0.35">
      <c r="A776" s="155">
        <v>23020114</v>
      </c>
      <c r="B776" s="436" t="s">
        <v>2891</v>
      </c>
      <c r="C776" s="155">
        <v>70451</v>
      </c>
      <c r="D776" s="156">
        <v>150000010101</v>
      </c>
      <c r="E776" s="157">
        <v>3101</v>
      </c>
      <c r="F776" s="155">
        <v>10720500</v>
      </c>
      <c r="G776" s="158" t="s">
        <v>1445</v>
      </c>
      <c r="H776" s="116">
        <v>149794326.22999999</v>
      </c>
      <c r="I776" s="221">
        <v>231041352.72999999</v>
      </c>
      <c r="J776" s="116">
        <v>250000000</v>
      </c>
      <c r="K776" s="116">
        <f t="shared" si="17"/>
        <v>399794326.23000002</v>
      </c>
      <c r="L776" s="398" t="s">
        <v>2647</v>
      </c>
      <c r="M776" s="151"/>
      <c r="N776" s="151"/>
      <c r="O776" s="151"/>
      <c r="P776" s="151"/>
      <c r="Q776" s="151"/>
      <c r="R776" s="151"/>
      <c r="S776" s="151"/>
      <c r="T776" s="151"/>
      <c r="U776" s="151"/>
      <c r="V776" s="151"/>
      <c r="W776" s="151"/>
    </row>
    <row r="777" spans="1:23" ht="51" hidden="1" x14ac:dyDescent="0.35">
      <c r="A777" s="54">
        <v>23020114</v>
      </c>
      <c r="B777" s="436" t="s">
        <v>2891</v>
      </c>
      <c r="C777" s="54">
        <v>70451</v>
      </c>
      <c r="D777" s="75">
        <v>150000010101</v>
      </c>
      <c r="E777" s="56">
        <v>3101</v>
      </c>
      <c r="F777" s="54">
        <v>10720500</v>
      </c>
      <c r="G777" s="57" t="s">
        <v>1446</v>
      </c>
      <c r="H777" s="58">
        <v>500000</v>
      </c>
      <c r="I777" s="221"/>
      <c r="J777" s="87"/>
      <c r="K777" s="58">
        <f t="shared" si="17"/>
        <v>500000</v>
      </c>
      <c r="L777" s="204" t="s">
        <v>2889</v>
      </c>
    </row>
    <row r="778" spans="1:23" ht="76.5" hidden="1" x14ac:dyDescent="0.35">
      <c r="A778" s="54">
        <v>23020114</v>
      </c>
      <c r="B778" s="436" t="s">
        <v>2891</v>
      </c>
      <c r="C778" s="54">
        <v>70451</v>
      </c>
      <c r="D778" s="75">
        <v>150000010101</v>
      </c>
      <c r="E778" s="56">
        <v>3101</v>
      </c>
      <c r="F778" s="54">
        <v>10731500</v>
      </c>
      <c r="G778" s="86" t="s">
        <v>2041</v>
      </c>
      <c r="H778" s="58">
        <v>500000</v>
      </c>
      <c r="I778" s="221"/>
      <c r="J778" s="87"/>
      <c r="K778" s="58">
        <f t="shared" si="17"/>
        <v>500000</v>
      </c>
      <c r="L778" s="204" t="s">
        <v>2889</v>
      </c>
    </row>
    <row r="779" spans="1:23" ht="51" hidden="1" x14ac:dyDescent="0.35">
      <c r="A779" s="54">
        <v>23020114</v>
      </c>
      <c r="B779" s="436" t="s">
        <v>2891</v>
      </c>
      <c r="C779" s="54">
        <v>70451</v>
      </c>
      <c r="D779" s="75">
        <v>150000010101</v>
      </c>
      <c r="E779" s="56">
        <v>3101</v>
      </c>
      <c r="F779" s="54">
        <v>10731500</v>
      </c>
      <c r="G779" s="57" t="s">
        <v>1447</v>
      </c>
      <c r="H779" s="58">
        <v>500000</v>
      </c>
      <c r="I779" s="221"/>
      <c r="J779" s="87"/>
      <c r="K779" s="58">
        <f t="shared" si="17"/>
        <v>500000</v>
      </c>
      <c r="L779" s="204" t="s">
        <v>2889</v>
      </c>
      <c r="M779" s="127"/>
    </row>
    <row r="780" spans="1:23" ht="51" hidden="1" x14ac:dyDescent="0.35">
      <c r="A780" s="54">
        <v>23020114</v>
      </c>
      <c r="B780" s="436" t="s">
        <v>2891</v>
      </c>
      <c r="C780" s="54">
        <v>70451</v>
      </c>
      <c r="D780" s="75">
        <v>150000010101</v>
      </c>
      <c r="E780" s="56">
        <v>3101</v>
      </c>
      <c r="F780" s="54">
        <v>10731500</v>
      </c>
      <c r="G780" s="57" t="s">
        <v>1448</v>
      </c>
      <c r="H780" s="58">
        <v>500000</v>
      </c>
      <c r="I780" s="221"/>
      <c r="J780" s="87"/>
      <c r="K780" s="58">
        <f t="shared" si="17"/>
        <v>500000</v>
      </c>
      <c r="L780" s="204" t="s">
        <v>2889</v>
      </c>
    </row>
    <row r="781" spans="1:23" ht="76.5" hidden="1" x14ac:dyDescent="0.35">
      <c r="A781" s="54">
        <v>23020114</v>
      </c>
      <c r="B781" s="436" t="s">
        <v>2891</v>
      </c>
      <c r="C781" s="54">
        <v>70451</v>
      </c>
      <c r="D781" s="75">
        <v>150000010101</v>
      </c>
      <c r="E781" s="56">
        <v>3101</v>
      </c>
      <c r="F781" s="54">
        <v>10711000</v>
      </c>
      <c r="G781" s="57" t="s">
        <v>1449</v>
      </c>
      <c r="H781" s="58">
        <v>500000</v>
      </c>
      <c r="I781" s="221"/>
      <c r="J781" s="87"/>
      <c r="K781" s="58">
        <f t="shared" si="17"/>
        <v>500000</v>
      </c>
      <c r="L781" s="204" t="s">
        <v>2889</v>
      </c>
    </row>
    <row r="782" spans="1:23" ht="51" hidden="1" x14ac:dyDescent="0.35">
      <c r="A782" s="54">
        <v>23020114</v>
      </c>
      <c r="B782" s="436" t="s">
        <v>2891</v>
      </c>
      <c r="C782" s="54">
        <v>70451</v>
      </c>
      <c r="D782" s="75">
        <v>150000010101</v>
      </c>
      <c r="E782" s="56">
        <v>3101</v>
      </c>
      <c r="F782" s="54">
        <v>10720500</v>
      </c>
      <c r="G782" s="57" t="s">
        <v>1450</v>
      </c>
      <c r="H782" s="58">
        <v>500000</v>
      </c>
      <c r="I782" s="221"/>
      <c r="J782" s="87"/>
      <c r="K782" s="58">
        <f t="shared" si="17"/>
        <v>500000</v>
      </c>
      <c r="L782" s="204" t="s">
        <v>2889</v>
      </c>
    </row>
    <row r="783" spans="1:23" ht="51" hidden="1" x14ac:dyDescent="0.35">
      <c r="A783" s="54">
        <v>23020114</v>
      </c>
      <c r="B783" s="436" t="s">
        <v>2891</v>
      </c>
      <c r="C783" s="54">
        <v>70451</v>
      </c>
      <c r="D783" s="75">
        <v>150000010101</v>
      </c>
      <c r="E783" s="56">
        <v>3101</v>
      </c>
      <c r="F783" s="54">
        <v>10720500</v>
      </c>
      <c r="G783" s="57" t="s">
        <v>1451</v>
      </c>
      <c r="H783" s="58">
        <v>500000</v>
      </c>
      <c r="I783" s="221"/>
      <c r="J783" s="58"/>
      <c r="K783" s="58">
        <f t="shared" si="17"/>
        <v>500000</v>
      </c>
      <c r="L783" s="204" t="s">
        <v>2889</v>
      </c>
    </row>
    <row r="784" spans="1:23" ht="51" hidden="1" x14ac:dyDescent="0.35">
      <c r="A784" s="54">
        <v>23020114</v>
      </c>
      <c r="B784" s="436" t="s">
        <v>2891</v>
      </c>
      <c r="C784" s="54">
        <v>70451</v>
      </c>
      <c r="D784" s="75">
        <v>150000010101</v>
      </c>
      <c r="E784" s="56">
        <v>3101</v>
      </c>
      <c r="F784" s="54">
        <v>10720500</v>
      </c>
      <c r="G784" s="57" t="s">
        <v>1452</v>
      </c>
      <c r="H784" s="58">
        <v>500000</v>
      </c>
      <c r="I784" s="221"/>
      <c r="J784" s="87"/>
      <c r="K784" s="58">
        <f t="shared" si="17"/>
        <v>500000</v>
      </c>
      <c r="L784" s="204" t="s">
        <v>2889</v>
      </c>
    </row>
    <row r="785" spans="1:13" ht="51" hidden="1" x14ac:dyDescent="0.35">
      <c r="A785" s="54">
        <v>23020114</v>
      </c>
      <c r="B785" s="436" t="s">
        <v>2891</v>
      </c>
      <c r="C785" s="54">
        <v>70451</v>
      </c>
      <c r="D785" s="75">
        <v>150000010101</v>
      </c>
      <c r="E785" s="56">
        <v>3101</v>
      </c>
      <c r="F785" s="54">
        <v>10711200</v>
      </c>
      <c r="G785" s="57" t="s">
        <v>1453</v>
      </c>
      <c r="H785" s="58">
        <v>500000</v>
      </c>
      <c r="I785" s="221"/>
      <c r="J785" s="87"/>
      <c r="K785" s="58">
        <f t="shared" si="17"/>
        <v>500000</v>
      </c>
      <c r="L785" s="204" t="s">
        <v>2889</v>
      </c>
    </row>
    <row r="786" spans="1:13" ht="51" hidden="1" x14ac:dyDescent="0.35">
      <c r="A786" s="54">
        <v>23020114</v>
      </c>
      <c r="B786" s="436" t="s">
        <v>2891</v>
      </c>
      <c r="C786" s="54">
        <v>70451</v>
      </c>
      <c r="D786" s="75">
        <v>150000010101</v>
      </c>
      <c r="E786" s="56">
        <v>3101</v>
      </c>
      <c r="F786" s="54">
        <v>10710900</v>
      </c>
      <c r="G786" s="57" t="s">
        <v>1454</v>
      </c>
      <c r="H786" s="58">
        <v>500000</v>
      </c>
      <c r="I786" s="221"/>
      <c r="J786" s="87"/>
      <c r="K786" s="58">
        <f t="shared" si="17"/>
        <v>500000</v>
      </c>
      <c r="L786" s="204" t="s">
        <v>2889</v>
      </c>
    </row>
    <row r="787" spans="1:13" ht="51" hidden="1" x14ac:dyDescent="0.35">
      <c r="A787" s="54">
        <v>23020114</v>
      </c>
      <c r="B787" s="436" t="s">
        <v>2891</v>
      </c>
      <c r="C787" s="54">
        <v>70451</v>
      </c>
      <c r="D787" s="75">
        <v>150000010101</v>
      </c>
      <c r="E787" s="56">
        <v>3101</v>
      </c>
      <c r="F787" s="54">
        <v>10710900</v>
      </c>
      <c r="G787" s="57" t="s">
        <v>1455</v>
      </c>
      <c r="H787" s="58">
        <v>500000</v>
      </c>
      <c r="I787" s="221"/>
      <c r="J787" s="87"/>
      <c r="K787" s="58">
        <f t="shared" si="17"/>
        <v>500000</v>
      </c>
      <c r="L787" s="204" t="s">
        <v>2889</v>
      </c>
    </row>
    <row r="788" spans="1:13" ht="51" hidden="1" x14ac:dyDescent="0.35">
      <c r="A788" s="78">
        <v>23020114</v>
      </c>
      <c r="B788" s="436" t="s">
        <v>2891</v>
      </c>
      <c r="C788" s="78">
        <v>70451</v>
      </c>
      <c r="D788" s="79">
        <v>150000010101</v>
      </c>
      <c r="E788" s="80">
        <v>3101</v>
      </c>
      <c r="F788" s="78">
        <v>10730304</v>
      </c>
      <c r="G788" s="129" t="s">
        <v>1456</v>
      </c>
      <c r="H788" s="81">
        <v>10000000</v>
      </c>
      <c r="I788" s="228"/>
      <c r="J788" s="133">
        <v>-5000000</v>
      </c>
      <c r="K788" s="81">
        <f t="shared" si="17"/>
        <v>5000000</v>
      </c>
      <c r="L788" s="210" t="s">
        <v>2889</v>
      </c>
    </row>
    <row r="789" spans="1:13" ht="51" hidden="1" x14ac:dyDescent="0.35">
      <c r="A789" s="54">
        <v>23020114</v>
      </c>
      <c r="B789" s="436" t="s">
        <v>2891</v>
      </c>
      <c r="C789" s="54">
        <v>70451</v>
      </c>
      <c r="D789" s="75">
        <v>150000010101</v>
      </c>
      <c r="E789" s="56">
        <v>3101</v>
      </c>
      <c r="F789" s="54">
        <v>10730100</v>
      </c>
      <c r="G789" s="57" t="s">
        <v>1457</v>
      </c>
      <c r="H789" s="58">
        <v>500000</v>
      </c>
      <c r="I789" s="221"/>
      <c r="J789" s="87"/>
      <c r="K789" s="58">
        <f t="shared" si="17"/>
        <v>500000</v>
      </c>
      <c r="L789" s="204" t="s">
        <v>2889</v>
      </c>
    </row>
    <row r="790" spans="1:13" ht="102" hidden="1" x14ac:dyDescent="0.35">
      <c r="A790" s="54">
        <v>23020114</v>
      </c>
      <c r="B790" s="436" t="s">
        <v>2891</v>
      </c>
      <c r="C790" s="54">
        <v>70451</v>
      </c>
      <c r="D790" s="75">
        <v>150000010101</v>
      </c>
      <c r="E790" s="56">
        <v>3101</v>
      </c>
      <c r="F790" s="54">
        <v>10730100</v>
      </c>
      <c r="G790" s="86" t="s">
        <v>2042</v>
      </c>
      <c r="H790" s="58">
        <v>5000000</v>
      </c>
      <c r="I790" s="221"/>
      <c r="J790" s="87"/>
      <c r="K790" s="58">
        <f t="shared" si="17"/>
        <v>5000000</v>
      </c>
      <c r="L790" s="204" t="s">
        <v>2889</v>
      </c>
    </row>
    <row r="791" spans="1:13" ht="76.5" hidden="1" x14ac:dyDescent="0.35">
      <c r="A791" s="54">
        <v>23020114</v>
      </c>
      <c r="B791" s="436" t="s">
        <v>2891</v>
      </c>
      <c r="C791" s="54">
        <v>70451</v>
      </c>
      <c r="D791" s="75">
        <v>150000010101</v>
      </c>
      <c r="E791" s="56">
        <v>3101</v>
      </c>
      <c r="F791" s="54">
        <v>10711200</v>
      </c>
      <c r="G791" s="57" t="s">
        <v>1458</v>
      </c>
      <c r="H791" s="58">
        <v>500000</v>
      </c>
      <c r="I791" s="221"/>
      <c r="J791" s="87"/>
      <c r="K791" s="58">
        <f t="shared" si="17"/>
        <v>500000</v>
      </c>
      <c r="L791" s="204" t="s">
        <v>2889</v>
      </c>
    </row>
    <row r="792" spans="1:13" ht="76.5" hidden="1" x14ac:dyDescent="0.35">
      <c r="A792" s="54">
        <v>23020114</v>
      </c>
      <c r="B792" s="436" t="s">
        <v>2891</v>
      </c>
      <c r="C792" s="54">
        <v>70451</v>
      </c>
      <c r="D792" s="75">
        <v>150000010101</v>
      </c>
      <c r="E792" s="56">
        <v>3101</v>
      </c>
      <c r="F792" s="54">
        <v>10730100</v>
      </c>
      <c r="G792" s="57" t="s">
        <v>1459</v>
      </c>
      <c r="H792" s="58">
        <v>500000</v>
      </c>
      <c r="I792" s="221"/>
      <c r="J792" s="87"/>
      <c r="K792" s="58">
        <f t="shared" si="17"/>
        <v>500000</v>
      </c>
      <c r="L792" s="204" t="s">
        <v>2889</v>
      </c>
    </row>
    <row r="793" spans="1:13" ht="76.5" hidden="1" x14ac:dyDescent="0.35">
      <c r="A793" s="54">
        <v>23020114</v>
      </c>
      <c r="B793" s="436" t="s">
        <v>2891</v>
      </c>
      <c r="C793" s="54">
        <v>70451</v>
      </c>
      <c r="D793" s="75">
        <v>150000010101</v>
      </c>
      <c r="E793" s="56">
        <v>3101</v>
      </c>
      <c r="F793" s="54">
        <v>10711000</v>
      </c>
      <c r="G793" s="57" t="s">
        <v>1460</v>
      </c>
      <c r="H793" s="58">
        <v>500000</v>
      </c>
      <c r="I793" s="221"/>
      <c r="J793" s="87"/>
      <c r="K793" s="58">
        <f t="shared" si="17"/>
        <v>500000</v>
      </c>
      <c r="L793" s="204" t="s">
        <v>2889</v>
      </c>
    </row>
    <row r="794" spans="1:13" ht="51" hidden="1" x14ac:dyDescent="0.35">
      <c r="A794" s="54">
        <v>23020114</v>
      </c>
      <c r="B794" s="436" t="s">
        <v>2891</v>
      </c>
      <c r="C794" s="54">
        <v>70451</v>
      </c>
      <c r="D794" s="75">
        <v>150000010101</v>
      </c>
      <c r="E794" s="56">
        <v>3101</v>
      </c>
      <c r="F794" s="54">
        <v>10720700</v>
      </c>
      <c r="G794" s="57" t="s">
        <v>1461</v>
      </c>
      <c r="H794" s="58">
        <v>5000000</v>
      </c>
      <c r="I794" s="221"/>
      <c r="J794" s="87"/>
      <c r="K794" s="58">
        <f t="shared" ref="K794:K857" si="18">SUM(H794,J794)</f>
        <v>5000000</v>
      </c>
      <c r="L794" s="204" t="s">
        <v>2889</v>
      </c>
    </row>
    <row r="795" spans="1:13" ht="76.5" hidden="1" x14ac:dyDescent="0.35">
      <c r="A795" s="54">
        <v>23020114</v>
      </c>
      <c r="B795" s="436" t="s">
        <v>2891</v>
      </c>
      <c r="C795" s="54">
        <v>70451</v>
      </c>
      <c r="D795" s="75">
        <v>150000010101</v>
      </c>
      <c r="E795" s="56">
        <v>3101</v>
      </c>
      <c r="F795" s="54">
        <v>10730200</v>
      </c>
      <c r="G795" s="57" t="s">
        <v>1462</v>
      </c>
      <c r="H795" s="58">
        <v>5000000</v>
      </c>
      <c r="I795" s="221"/>
      <c r="J795" s="87"/>
      <c r="K795" s="58">
        <f t="shared" si="18"/>
        <v>5000000</v>
      </c>
      <c r="L795" s="204" t="s">
        <v>2889</v>
      </c>
      <c r="M795" s="127"/>
    </row>
    <row r="796" spans="1:13" ht="76.5" hidden="1" x14ac:dyDescent="0.35">
      <c r="A796" s="54">
        <v>23020114</v>
      </c>
      <c r="B796" s="436" t="s">
        <v>2891</v>
      </c>
      <c r="C796" s="54">
        <v>70451</v>
      </c>
      <c r="D796" s="75">
        <v>150000010101</v>
      </c>
      <c r="E796" s="56">
        <v>3101</v>
      </c>
      <c r="F796" s="54">
        <v>10711000</v>
      </c>
      <c r="G796" s="86" t="s">
        <v>2043</v>
      </c>
      <c r="H796" s="58">
        <v>5000000</v>
      </c>
      <c r="I796" s="221"/>
      <c r="J796" s="87"/>
      <c r="K796" s="58">
        <f t="shared" si="18"/>
        <v>5000000</v>
      </c>
      <c r="L796" s="204" t="s">
        <v>2889</v>
      </c>
    </row>
    <row r="797" spans="1:13" ht="76.5" hidden="1" x14ac:dyDescent="0.35">
      <c r="A797" s="54">
        <v>23020114</v>
      </c>
      <c r="B797" s="436" t="s">
        <v>2891</v>
      </c>
      <c r="C797" s="54">
        <v>70451</v>
      </c>
      <c r="D797" s="75">
        <v>150000010101</v>
      </c>
      <c r="E797" s="56">
        <v>3101</v>
      </c>
      <c r="F797" s="54">
        <v>10712300</v>
      </c>
      <c r="G797" s="57" t="s">
        <v>1463</v>
      </c>
      <c r="H797" s="58">
        <v>1000000</v>
      </c>
      <c r="I797" s="221"/>
      <c r="J797" s="87"/>
      <c r="K797" s="58">
        <f t="shared" si="18"/>
        <v>1000000</v>
      </c>
      <c r="L797" s="204" t="s">
        <v>2889</v>
      </c>
    </row>
    <row r="798" spans="1:13" ht="51" hidden="1" x14ac:dyDescent="0.35">
      <c r="A798" s="54">
        <v>23020114</v>
      </c>
      <c r="B798" s="436" t="s">
        <v>2891</v>
      </c>
      <c r="C798" s="54">
        <v>70451</v>
      </c>
      <c r="D798" s="75">
        <v>150000010101</v>
      </c>
      <c r="E798" s="56">
        <v>3101</v>
      </c>
      <c r="F798" s="54">
        <v>10712300</v>
      </c>
      <c r="G798" s="57" t="s">
        <v>1464</v>
      </c>
      <c r="H798" s="58">
        <v>1000000</v>
      </c>
      <c r="I798" s="221"/>
      <c r="J798" s="87"/>
      <c r="K798" s="58">
        <f t="shared" si="18"/>
        <v>1000000</v>
      </c>
      <c r="L798" s="204" t="s">
        <v>2889</v>
      </c>
    </row>
    <row r="799" spans="1:13" ht="51" hidden="1" x14ac:dyDescent="0.35">
      <c r="A799" s="54">
        <v>23020114</v>
      </c>
      <c r="B799" s="436" t="s">
        <v>2891</v>
      </c>
      <c r="C799" s="54">
        <v>70451</v>
      </c>
      <c r="D799" s="75">
        <v>150000010101</v>
      </c>
      <c r="E799" s="56">
        <v>3101</v>
      </c>
      <c r="F799" s="54">
        <v>10712300</v>
      </c>
      <c r="G799" s="57" t="s">
        <v>1465</v>
      </c>
      <c r="H799" s="58">
        <v>1000000</v>
      </c>
      <c r="I799" s="221"/>
      <c r="J799" s="87"/>
      <c r="K799" s="58">
        <f t="shared" si="18"/>
        <v>1000000</v>
      </c>
      <c r="L799" s="204" t="s">
        <v>2889</v>
      </c>
    </row>
    <row r="800" spans="1:13" ht="102" hidden="1" x14ac:dyDescent="0.35">
      <c r="A800" s="54">
        <v>23020114</v>
      </c>
      <c r="B800" s="436" t="s">
        <v>2891</v>
      </c>
      <c r="C800" s="54">
        <v>70451</v>
      </c>
      <c r="D800" s="75">
        <v>150000010101</v>
      </c>
      <c r="E800" s="56">
        <v>3101</v>
      </c>
      <c r="F800" s="54">
        <v>10711000</v>
      </c>
      <c r="G800" s="57" t="s">
        <v>2110</v>
      </c>
      <c r="H800" s="58">
        <v>5000000</v>
      </c>
      <c r="I800" s="221"/>
      <c r="J800" s="87"/>
      <c r="K800" s="58">
        <f t="shared" si="18"/>
        <v>5000000</v>
      </c>
      <c r="L800" s="204" t="s">
        <v>2889</v>
      </c>
    </row>
    <row r="801" spans="1:23" ht="51" hidden="1" x14ac:dyDescent="0.35">
      <c r="A801" s="54">
        <v>23020114</v>
      </c>
      <c r="B801" s="436" t="s">
        <v>2891</v>
      </c>
      <c r="C801" s="54">
        <v>70451</v>
      </c>
      <c r="D801" s="75">
        <v>150000010101</v>
      </c>
      <c r="E801" s="56">
        <v>3101</v>
      </c>
      <c r="F801" s="54">
        <v>10720600</v>
      </c>
      <c r="G801" s="57" t="s">
        <v>1466</v>
      </c>
      <c r="H801" s="58">
        <v>5000000</v>
      </c>
      <c r="I801" s="221"/>
      <c r="J801" s="87"/>
      <c r="K801" s="58">
        <f t="shared" si="18"/>
        <v>5000000</v>
      </c>
      <c r="L801" s="204" t="s">
        <v>2889</v>
      </c>
    </row>
    <row r="802" spans="1:23" ht="102" hidden="1" x14ac:dyDescent="0.35">
      <c r="A802" s="54">
        <v>23020114</v>
      </c>
      <c r="B802" s="436" t="s">
        <v>2891</v>
      </c>
      <c r="C802" s="54">
        <v>70451</v>
      </c>
      <c r="D802" s="75">
        <v>90000010103</v>
      </c>
      <c r="E802" s="56">
        <v>3101</v>
      </c>
      <c r="F802" s="54">
        <v>10712200</v>
      </c>
      <c r="G802" s="76" t="s">
        <v>1467</v>
      </c>
      <c r="H802" s="77">
        <v>1000000</v>
      </c>
      <c r="I802" s="230"/>
      <c r="J802" s="134"/>
      <c r="K802" s="77">
        <f t="shared" si="18"/>
        <v>1000000</v>
      </c>
      <c r="L802" s="204" t="s">
        <v>2889</v>
      </c>
    </row>
    <row r="803" spans="1:23" ht="51" hidden="1" x14ac:dyDescent="0.35">
      <c r="A803" s="78">
        <v>23020114</v>
      </c>
      <c r="B803" s="436" t="s">
        <v>2891</v>
      </c>
      <c r="C803" s="78">
        <v>70451</v>
      </c>
      <c r="D803" s="79">
        <v>150000010101</v>
      </c>
      <c r="E803" s="80">
        <v>3101</v>
      </c>
      <c r="F803" s="78">
        <v>10731700</v>
      </c>
      <c r="G803" s="129" t="s">
        <v>1468</v>
      </c>
      <c r="H803" s="81">
        <v>5000000</v>
      </c>
      <c r="I803" s="228"/>
      <c r="J803" s="133"/>
      <c r="K803" s="81">
        <f t="shared" si="18"/>
        <v>5000000</v>
      </c>
      <c r="L803" s="210" t="s">
        <v>2889</v>
      </c>
    </row>
    <row r="804" spans="1:23" ht="51" hidden="1" x14ac:dyDescent="0.35">
      <c r="A804" s="54">
        <v>23020114</v>
      </c>
      <c r="B804" s="436" t="s">
        <v>2891</v>
      </c>
      <c r="C804" s="54">
        <v>70451</v>
      </c>
      <c r="D804" s="75">
        <v>150000010101</v>
      </c>
      <c r="E804" s="56">
        <v>3101</v>
      </c>
      <c r="F804" s="54">
        <v>10720700</v>
      </c>
      <c r="G804" s="57" t="s">
        <v>1469</v>
      </c>
      <c r="H804" s="58">
        <v>500000</v>
      </c>
      <c r="I804" s="221"/>
      <c r="J804" s="87"/>
      <c r="K804" s="58">
        <f t="shared" si="18"/>
        <v>500000</v>
      </c>
      <c r="L804" s="204" t="s">
        <v>2889</v>
      </c>
    </row>
    <row r="805" spans="1:23" ht="51" hidden="1" x14ac:dyDescent="0.35">
      <c r="A805" s="54">
        <v>23020114</v>
      </c>
      <c r="B805" s="436" t="s">
        <v>2891</v>
      </c>
      <c r="C805" s="54">
        <v>70451</v>
      </c>
      <c r="D805" s="75">
        <v>150000010101</v>
      </c>
      <c r="E805" s="56">
        <v>3101</v>
      </c>
      <c r="F805" s="54">
        <v>10731700</v>
      </c>
      <c r="G805" s="57" t="s">
        <v>1470</v>
      </c>
      <c r="H805" s="58">
        <v>500000</v>
      </c>
      <c r="I805" s="221"/>
      <c r="J805" s="87"/>
      <c r="K805" s="58">
        <f t="shared" si="18"/>
        <v>500000</v>
      </c>
      <c r="L805" s="204" t="s">
        <v>2889</v>
      </c>
    </row>
    <row r="806" spans="1:23" ht="76.5" hidden="1" x14ac:dyDescent="0.35">
      <c r="A806" s="54">
        <v>23020114</v>
      </c>
      <c r="B806" s="436" t="s">
        <v>2891</v>
      </c>
      <c r="C806" s="54">
        <v>70451</v>
      </c>
      <c r="D806" s="75">
        <v>150000010101</v>
      </c>
      <c r="E806" s="56">
        <v>3101</v>
      </c>
      <c r="F806" s="54">
        <v>10730200</v>
      </c>
      <c r="G806" s="57" t="s">
        <v>1471</v>
      </c>
      <c r="H806" s="58">
        <v>7500000</v>
      </c>
      <c r="I806" s="221"/>
      <c r="J806" s="87"/>
      <c r="K806" s="58">
        <f t="shared" si="18"/>
        <v>7500000</v>
      </c>
      <c r="L806" s="204" t="s">
        <v>2889</v>
      </c>
    </row>
    <row r="807" spans="1:23" ht="76.5" hidden="1" x14ac:dyDescent="0.35">
      <c r="A807" s="54">
        <v>23020114</v>
      </c>
      <c r="B807" s="436" t="s">
        <v>2891</v>
      </c>
      <c r="C807" s="54">
        <v>70451</v>
      </c>
      <c r="D807" s="75">
        <v>150000010101</v>
      </c>
      <c r="E807" s="56">
        <v>3101</v>
      </c>
      <c r="F807" s="54">
        <v>10730200</v>
      </c>
      <c r="G807" s="57" t="s">
        <v>1472</v>
      </c>
      <c r="H807" s="58">
        <v>7500000</v>
      </c>
      <c r="I807" s="221"/>
      <c r="J807" s="87"/>
      <c r="K807" s="58">
        <f t="shared" si="18"/>
        <v>7500000</v>
      </c>
      <c r="L807" s="204" t="s">
        <v>2889</v>
      </c>
    </row>
    <row r="808" spans="1:23" ht="51" hidden="1" x14ac:dyDescent="0.35">
      <c r="A808" s="54">
        <v>23020114</v>
      </c>
      <c r="B808" s="436" t="s">
        <v>2891</v>
      </c>
      <c r="C808" s="54">
        <v>70451</v>
      </c>
      <c r="D808" s="75">
        <v>150000010101</v>
      </c>
      <c r="E808" s="56">
        <v>3101</v>
      </c>
      <c r="F808" s="54">
        <v>10720600</v>
      </c>
      <c r="G808" s="57" t="s">
        <v>1473</v>
      </c>
      <c r="H808" s="58">
        <v>500000</v>
      </c>
      <c r="I808" s="221"/>
      <c r="J808" s="87"/>
      <c r="K808" s="58">
        <f t="shared" si="18"/>
        <v>500000</v>
      </c>
      <c r="L808" s="204" t="s">
        <v>2889</v>
      </c>
    </row>
    <row r="809" spans="1:23" ht="76.5" hidden="1" x14ac:dyDescent="0.35">
      <c r="A809" s="54">
        <v>23020114</v>
      </c>
      <c r="B809" s="436" t="s">
        <v>2891</v>
      </c>
      <c r="C809" s="54">
        <v>70451</v>
      </c>
      <c r="D809" s="75">
        <v>150000010101</v>
      </c>
      <c r="E809" s="56">
        <v>3101</v>
      </c>
      <c r="F809" s="54">
        <v>10720500</v>
      </c>
      <c r="G809" s="86" t="s">
        <v>2044</v>
      </c>
      <c r="H809" s="58">
        <v>500000</v>
      </c>
      <c r="I809" s="221"/>
      <c r="J809" s="87"/>
      <c r="K809" s="58">
        <f t="shared" si="18"/>
        <v>500000</v>
      </c>
      <c r="L809" s="204" t="s">
        <v>2889</v>
      </c>
    </row>
    <row r="810" spans="1:23" ht="76.5" hidden="1" x14ac:dyDescent="0.35">
      <c r="A810" s="54">
        <v>23020114</v>
      </c>
      <c r="B810" s="436" t="s">
        <v>2891</v>
      </c>
      <c r="C810" s="54">
        <v>70451</v>
      </c>
      <c r="D810" s="75">
        <v>150000010101</v>
      </c>
      <c r="E810" s="56">
        <v>3101</v>
      </c>
      <c r="F810" s="54">
        <v>10710900</v>
      </c>
      <c r="G810" s="57" t="s">
        <v>1474</v>
      </c>
      <c r="H810" s="58">
        <v>500000</v>
      </c>
      <c r="I810" s="221"/>
      <c r="J810" s="87"/>
      <c r="K810" s="58">
        <f t="shared" si="18"/>
        <v>500000</v>
      </c>
      <c r="L810" s="204" t="s">
        <v>2889</v>
      </c>
      <c r="M810" s="127"/>
    </row>
    <row r="811" spans="1:23" ht="51" hidden="1" x14ac:dyDescent="0.35">
      <c r="A811" s="54">
        <v>23020114</v>
      </c>
      <c r="B811" s="436" t="s">
        <v>2891</v>
      </c>
      <c r="C811" s="54">
        <v>70451</v>
      </c>
      <c r="D811" s="75">
        <v>150000010101</v>
      </c>
      <c r="E811" s="56">
        <v>3101</v>
      </c>
      <c r="F811" s="54">
        <v>10731700</v>
      </c>
      <c r="G811" s="57" t="s">
        <v>1475</v>
      </c>
      <c r="H811" s="58">
        <v>500000</v>
      </c>
      <c r="I811" s="221"/>
      <c r="J811" s="87"/>
      <c r="K811" s="58">
        <f t="shared" si="18"/>
        <v>500000</v>
      </c>
      <c r="L811" s="204" t="s">
        <v>2889</v>
      </c>
    </row>
    <row r="812" spans="1:23" ht="51" hidden="1" x14ac:dyDescent="0.35">
      <c r="A812" s="54">
        <v>23020114</v>
      </c>
      <c r="B812" s="436" t="s">
        <v>2891</v>
      </c>
      <c r="C812" s="54">
        <v>70451</v>
      </c>
      <c r="D812" s="75">
        <v>150000010101</v>
      </c>
      <c r="E812" s="56">
        <v>3101</v>
      </c>
      <c r="F812" s="54">
        <v>10731700</v>
      </c>
      <c r="G812" s="57" t="s">
        <v>1476</v>
      </c>
      <c r="H812" s="58">
        <v>500000</v>
      </c>
      <c r="I812" s="221"/>
      <c r="J812" s="87"/>
      <c r="K812" s="58">
        <f t="shared" si="18"/>
        <v>500000</v>
      </c>
      <c r="L812" s="204" t="s">
        <v>2889</v>
      </c>
    </row>
    <row r="813" spans="1:23" ht="51" hidden="1" x14ac:dyDescent="0.35">
      <c r="A813" s="54">
        <v>23020114</v>
      </c>
      <c r="B813" s="436" t="s">
        <v>2891</v>
      </c>
      <c r="C813" s="54">
        <v>70451</v>
      </c>
      <c r="D813" s="75">
        <v>150000010101</v>
      </c>
      <c r="E813" s="56">
        <v>3101</v>
      </c>
      <c r="F813" s="54">
        <v>10720500</v>
      </c>
      <c r="G813" s="57" t="s">
        <v>1477</v>
      </c>
      <c r="H813" s="58">
        <v>500000</v>
      </c>
      <c r="I813" s="221"/>
      <c r="J813" s="87"/>
      <c r="K813" s="58">
        <f t="shared" si="18"/>
        <v>500000</v>
      </c>
      <c r="L813" s="204" t="s">
        <v>2889</v>
      </c>
    </row>
    <row r="814" spans="1:23" ht="51" hidden="1" x14ac:dyDescent="0.35">
      <c r="A814" s="54">
        <v>23020114</v>
      </c>
      <c r="B814" s="436" t="s">
        <v>2891</v>
      </c>
      <c r="C814" s="54">
        <v>70451</v>
      </c>
      <c r="D814" s="75">
        <v>150000010101</v>
      </c>
      <c r="E814" s="56">
        <v>3101</v>
      </c>
      <c r="F814" s="54">
        <v>10730100</v>
      </c>
      <c r="G814" s="57" t="s">
        <v>1478</v>
      </c>
      <c r="H814" s="58">
        <v>500000</v>
      </c>
      <c r="I814" s="221"/>
      <c r="J814" s="87"/>
      <c r="K814" s="58">
        <f t="shared" si="18"/>
        <v>500000</v>
      </c>
      <c r="L814" s="204" t="s">
        <v>2889</v>
      </c>
    </row>
    <row r="815" spans="1:23" ht="76.5" hidden="1" x14ac:dyDescent="0.35">
      <c r="A815" s="155">
        <v>23020114</v>
      </c>
      <c r="B815" s="436" t="s">
        <v>2891</v>
      </c>
      <c r="C815" s="155">
        <v>70451</v>
      </c>
      <c r="D815" s="156">
        <v>90000010103</v>
      </c>
      <c r="E815" s="157">
        <v>3101</v>
      </c>
      <c r="F815" s="155">
        <v>10721300</v>
      </c>
      <c r="G815" s="158" t="s">
        <v>1479</v>
      </c>
      <c r="H815" s="116">
        <v>500000</v>
      </c>
      <c r="I815" s="221"/>
      <c r="J815" s="159"/>
      <c r="K815" s="116">
        <f t="shared" si="18"/>
        <v>500000</v>
      </c>
      <c r="L815" s="398" t="s">
        <v>2647</v>
      </c>
      <c r="M815" s="151"/>
      <c r="N815" s="151"/>
      <c r="O815" s="151"/>
      <c r="P815" s="151"/>
      <c r="Q815" s="151"/>
      <c r="R815" s="151"/>
      <c r="S815" s="151"/>
      <c r="T815" s="151"/>
      <c r="U815" s="151"/>
      <c r="V815" s="151"/>
      <c r="W815" s="151"/>
    </row>
    <row r="816" spans="1:23" ht="51" hidden="1" x14ac:dyDescent="0.35">
      <c r="A816" s="54">
        <v>23020114</v>
      </c>
      <c r="B816" s="436" t="s">
        <v>2891</v>
      </c>
      <c r="C816" s="54">
        <v>70451</v>
      </c>
      <c r="D816" s="75">
        <v>150000010101</v>
      </c>
      <c r="E816" s="56">
        <v>3101</v>
      </c>
      <c r="F816" s="54">
        <v>10721300</v>
      </c>
      <c r="G816" s="57" t="s">
        <v>1480</v>
      </c>
      <c r="H816" s="58">
        <v>500000</v>
      </c>
      <c r="I816" s="221"/>
      <c r="J816" s="87"/>
      <c r="K816" s="58">
        <f t="shared" si="18"/>
        <v>500000</v>
      </c>
      <c r="L816" s="204" t="s">
        <v>2889</v>
      </c>
    </row>
    <row r="817" spans="1:13" ht="76.5" hidden="1" x14ac:dyDescent="0.35">
      <c r="A817" s="54">
        <v>23020114</v>
      </c>
      <c r="B817" s="436" t="s">
        <v>2891</v>
      </c>
      <c r="C817" s="54">
        <v>70451</v>
      </c>
      <c r="D817" s="75">
        <v>150000010101</v>
      </c>
      <c r="E817" s="56">
        <v>3101</v>
      </c>
      <c r="F817" s="54">
        <v>10720700</v>
      </c>
      <c r="G817" s="57" t="s">
        <v>1481</v>
      </c>
      <c r="H817" s="58">
        <v>500000</v>
      </c>
      <c r="I817" s="221"/>
      <c r="J817" s="87"/>
      <c r="K817" s="58">
        <f t="shared" si="18"/>
        <v>500000</v>
      </c>
      <c r="L817" s="204" t="s">
        <v>2889</v>
      </c>
    </row>
    <row r="818" spans="1:13" ht="76.5" hidden="1" x14ac:dyDescent="0.35">
      <c r="A818" s="54">
        <v>23020114</v>
      </c>
      <c r="B818" s="436" t="s">
        <v>2891</v>
      </c>
      <c r="C818" s="54">
        <v>70451</v>
      </c>
      <c r="D818" s="75">
        <v>150000010101</v>
      </c>
      <c r="E818" s="56">
        <v>3101</v>
      </c>
      <c r="F818" s="54">
        <v>10720700</v>
      </c>
      <c r="G818" s="57" t="s">
        <v>1482</v>
      </c>
      <c r="H818" s="58">
        <v>500000</v>
      </c>
      <c r="I818" s="221"/>
      <c r="J818" s="87"/>
      <c r="K818" s="58">
        <f t="shared" si="18"/>
        <v>500000</v>
      </c>
      <c r="L818" s="204" t="s">
        <v>2889</v>
      </c>
    </row>
    <row r="819" spans="1:13" ht="51" hidden="1" x14ac:dyDescent="0.35">
      <c r="A819" s="54">
        <v>23020114</v>
      </c>
      <c r="B819" s="436" t="s">
        <v>2891</v>
      </c>
      <c r="C819" s="54">
        <v>70451</v>
      </c>
      <c r="D819" s="75">
        <v>90000010103</v>
      </c>
      <c r="E819" s="56">
        <v>3101</v>
      </c>
      <c r="F819" s="54">
        <v>10721300</v>
      </c>
      <c r="G819" s="57" t="s">
        <v>1483</v>
      </c>
      <c r="H819" s="58">
        <v>500000</v>
      </c>
      <c r="I819" s="221"/>
      <c r="J819" s="87"/>
      <c r="K819" s="58">
        <f t="shared" si="18"/>
        <v>500000</v>
      </c>
      <c r="L819" s="204" t="s">
        <v>2889</v>
      </c>
    </row>
    <row r="820" spans="1:13" ht="76.5" hidden="1" x14ac:dyDescent="0.35">
      <c r="A820" s="78">
        <v>23020114</v>
      </c>
      <c r="B820" s="436" t="s">
        <v>2891</v>
      </c>
      <c r="C820" s="78">
        <v>70451</v>
      </c>
      <c r="D820" s="79">
        <v>90000010103</v>
      </c>
      <c r="E820" s="80">
        <v>3101</v>
      </c>
      <c r="F820" s="78">
        <v>10721300</v>
      </c>
      <c r="G820" s="129" t="s">
        <v>1484</v>
      </c>
      <c r="H820" s="81">
        <v>500000</v>
      </c>
      <c r="I820" s="228"/>
      <c r="J820" s="133"/>
      <c r="K820" s="81">
        <f t="shared" si="18"/>
        <v>500000</v>
      </c>
      <c r="L820" s="210" t="s">
        <v>2889</v>
      </c>
    </row>
    <row r="821" spans="1:13" ht="76.5" hidden="1" x14ac:dyDescent="0.35">
      <c r="A821" s="54">
        <v>23020114</v>
      </c>
      <c r="B821" s="436" t="s">
        <v>2891</v>
      </c>
      <c r="C821" s="54">
        <v>70451</v>
      </c>
      <c r="D821" s="75">
        <v>150000010101</v>
      </c>
      <c r="E821" s="56">
        <v>3101</v>
      </c>
      <c r="F821" s="54">
        <v>10720400</v>
      </c>
      <c r="G821" s="57" t="s">
        <v>1485</v>
      </c>
      <c r="H821" s="58">
        <v>500000</v>
      </c>
      <c r="I821" s="221"/>
      <c r="J821" s="87"/>
      <c r="K821" s="58">
        <f t="shared" si="18"/>
        <v>500000</v>
      </c>
      <c r="L821" s="204" t="s">
        <v>2889</v>
      </c>
    </row>
    <row r="822" spans="1:13" ht="51" hidden="1" x14ac:dyDescent="0.35">
      <c r="A822" s="54">
        <v>23020114</v>
      </c>
      <c r="B822" s="436" t="s">
        <v>2891</v>
      </c>
      <c r="C822" s="54">
        <v>70451</v>
      </c>
      <c r="D822" s="75">
        <v>150000010101</v>
      </c>
      <c r="E822" s="56">
        <v>3101</v>
      </c>
      <c r="F822" s="54">
        <v>10731700</v>
      </c>
      <c r="G822" s="86" t="s">
        <v>2045</v>
      </c>
      <c r="H822" s="58">
        <v>500000</v>
      </c>
      <c r="I822" s="221"/>
      <c r="J822" s="87"/>
      <c r="K822" s="58">
        <f t="shared" si="18"/>
        <v>500000</v>
      </c>
      <c r="L822" s="204" t="s">
        <v>2889</v>
      </c>
    </row>
    <row r="823" spans="1:13" ht="76.5" hidden="1" x14ac:dyDescent="0.35">
      <c r="A823" s="54">
        <v>23020114</v>
      </c>
      <c r="B823" s="436" t="s">
        <v>2891</v>
      </c>
      <c r="C823" s="54">
        <v>70451</v>
      </c>
      <c r="D823" s="75">
        <v>90000010103</v>
      </c>
      <c r="E823" s="56">
        <v>3101</v>
      </c>
      <c r="F823" s="54">
        <v>10712200</v>
      </c>
      <c r="G823" s="86" t="s">
        <v>2046</v>
      </c>
      <c r="H823" s="58">
        <v>500000</v>
      </c>
      <c r="I823" s="221"/>
      <c r="J823" s="87"/>
      <c r="K823" s="58">
        <f t="shared" si="18"/>
        <v>500000</v>
      </c>
      <c r="L823" s="204" t="s">
        <v>2889</v>
      </c>
    </row>
    <row r="824" spans="1:13" ht="76.5" hidden="1" x14ac:dyDescent="0.35">
      <c r="A824" s="54">
        <v>23020114</v>
      </c>
      <c r="B824" s="436" t="s">
        <v>2891</v>
      </c>
      <c r="C824" s="54">
        <v>70451</v>
      </c>
      <c r="D824" s="75">
        <v>150000010101</v>
      </c>
      <c r="E824" s="56">
        <v>3101</v>
      </c>
      <c r="F824" s="54">
        <v>10711100</v>
      </c>
      <c r="G824" s="57" t="s">
        <v>1486</v>
      </c>
      <c r="H824" s="58">
        <v>500000</v>
      </c>
      <c r="I824" s="221"/>
      <c r="J824" s="87"/>
      <c r="K824" s="58">
        <f t="shared" si="18"/>
        <v>500000</v>
      </c>
      <c r="L824" s="204" t="s">
        <v>2889</v>
      </c>
      <c r="M824" s="127"/>
    </row>
    <row r="825" spans="1:13" ht="76.5" hidden="1" x14ac:dyDescent="0.35">
      <c r="A825" s="54">
        <v>23020114</v>
      </c>
      <c r="B825" s="436" t="s">
        <v>2891</v>
      </c>
      <c r="C825" s="54">
        <v>70451</v>
      </c>
      <c r="D825" s="75">
        <v>150000010101</v>
      </c>
      <c r="E825" s="56">
        <v>3101</v>
      </c>
      <c r="F825" s="54">
        <v>10711100</v>
      </c>
      <c r="G825" s="57" t="s">
        <v>1487</v>
      </c>
      <c r="H825" s="58">
        <v>500000</v>
      </c>
      <c r="I825" s="221"/>
      <c r="J825" s="87"/>
      <c r="K825" s="58">
        <f t="shared" si="18"/>
        <v>500000</v>
      </c>
      <c r="L825" s="204" t="s">
        <v>2889</v>
      </c>
    </row>
    <row r="826" spans="1:13" ht="76.5" hidden="1" x14ac:dyDescent="0.35">
      <c r="A826" s="54">
        <v>23020114</v>
      </c>
      <c r="B826" s="436" t="s">
        <v>2891</v>
      </c>
      <c r="C826" s="54">
        <v>70451</v>
      </c>
      <c r="D826" s="75">
        <v>150000010101</v>
      </c>
      <c r="E826" s="56">
        <v>3101</v>
      </c>
      <c r="F826" s="54">
        <v>10711100</v>
      </c>
      <c r="G826" s="57" t="s">
        <v>1488</v>
      </c>
      <c r="H826" s="58">
        <v>500000</v>
      </c>
      <c r="I826" s="221"/>
      <c r="J826" s="87"/>
      <c r="K826" s="58">
        <f t="shared" si="18"/>
        <v>500000</v>
      </c>
      <c r="L826" s="204" t="s">
        <v>2889</v>
      </c>
    </row>
    <row r="827" spans="1:13" ht="76.5" hidden="1" x14ac:dyDescent="0.35">
      <c r="A827" s="54">
        <v>23020114</v>
      </c>
      <c r="B827" s="436" t="s">
        <v>2891</v>
      </c>
      <c r="C827" s="54">
        <v>70451</v>
      </c>
      <c r="D827" s="75">
        <v>150000010101</v>
      </c>
      <c r="E827" s="56">
        <v>3101</v>
      </c>
      <c r="F827" s="54">
        <v>10720500</v>
      </c>
      <c r="G827" s="86" t="s">
        <v>2047</v>
      </c>
      <c r="H827" s="58">
        <v>500000</v>
      </c>
      <c r="I827" s="221"/>
      <c r="J827" s="87"/>
      <c r="K827" s="58">
        <f t="shared" si="18"/>
        <v>500000</v>
      </c>
      <c r="L827" s="204" t="s">
        <v>2889</v>
      </c>
    </row>
    <row r="828" spans="1:13" ht="76.5" hidden="1" x14ac:dyDescent="0.35">
      <c r="A828" s="54">
        <v>23020114</v>
      </c>
      <c r="B828" s="436" t="s">
        <v>2891</v>
      </c>
      <c r="C828" s="54">
        <v>70451</v>
      </c>
      <c r="D828" s="75">
        <v>150000010101</v>
      </c>
      <c r="E828" s="56">
        <v>3101</v>
      </c>
      <c r="F828" s="54">
        <v>10720500</v>
      </c>
      <c r="G828" s="86" t="s">
        <v>2048</v>
      </c>
      <c r="H828" s="58">
        <v>500000</v>
      </c>
      <c r="I828" s="221"/>
      <c r="J828" s="87"/>
      <c r="K828" s="58">
        <f t="shared" si="18"/>
        <v>500000</v>
      </c>
      <c r="L828" s="204" t="s">
        <v>2889</v>
      </c>
    </row>
    <row r="829" spans="1:13" ht="76.5" hidden="1" x14ac:dyDescent="0.35">
      <c r="A829" s="54">
        <v>23020114</v>
      </c>
      <c r="B829" s="436" t="s">
        <v>2891</v>
      </c>
      <c r="C829" s="54">
        <v>70451</v>
      </c>
      <c r="D829" s="75">
        <v>150000010101</v>
      </c>
      <c r="E829" s="56">
        <v>3101</v>
      </c>
      <c r="F829" s="54">
        <v>10712200</v>
      </c>
      <c r="G829" s="57" t="s">
        <v>1489</v>
      </c>
      <c r="H829" s="58">
        <v>500000</v>
      </c>
      <c r="I829" s="221"/>
      <c r="J829" s="87"/>
      <c r="K829" s="58">
        <f t="shared" si="18"/>
        <v>500000</v>
      </c>
      <c r="L829" s="204" t="s">
        <v>2889</v>
      </c>
    </row>
    <row r="830" spans="1:13" ht="76.5" hidden="1" x14ac:dyDescent="0.35">
      <c r="A830" s="54">
        <v>23020114</v>
      </c>
      <c r="B830" s="436" t="s">
        <v>2891</v>
      </c>
      <c r="C830" s="54">
        <v>70451</v>
      </c>
      <c r="D830" s="75">
        <v>150000010101</v>
      </c>
      <c r="E830" s="56">
        <v>3101</v>
      </c>
      <c r="F830" s="54">
        <v>10712200</v>
      </c>
      <c r="G830" s="57" t="s">
        <v>1490</v>
      </c>
      <c r="H830" s="58">
        <v>500000</v>
      </c>
      <c r="I830" s="221"/>
      <c r="J830" s="87"/>
      <c r="K830" s="58">
        <f t="shared" si="18"/>
        <v>500000</v>
      </c>
      <c r="L830" s="204" t="s">
        <v>2889</v>
      </c>
    </row>
    <row r="831" spans="1:13" ht="76.5" hidden="1" x14ac:dyDescent="0.35">
      <c r="A831" s="54">
        <v>23020114</v>
      </c>
      <c r="B831" s="436" t="s">
        <v>2891</v>
      </c>
      <c r="C831" s="54">
        <v>70451</v>
      </c>
      <c r="D831" s="75">
        <v>150000010101</v>
      </c>
      <c r="E831" s="56">
        <v>3101</v>
      </c>
      <c r="F831" s="54">
        <v>10711100</v>
      </c>
      <c r="G831" s="57" t="s">
        <v>1491</v>
      </c>
      <c r="H831" s="58">
        <v>500000</v>
      </c>
      <c r="I831" s="221"/>
      <c r="J831" s="87"/>
      <c r="K831" s="58">
        <f t="shared" si="18"/>
        <v>500000</v>
      </c>
      <c r="L831" s="204" t="s">
        <v>2889</v>
      </c>
    </row>
    <row r="832" spans="1:13" ht="76.5" hidden="1" x14ac:dyDescent="0.35">
      <c r="A832" s="54">
        <v>23020114</v>
      </c>
      <c r="B832" s="436" t="s">
        <v>2891</v>
      </c>
      <c r="C832" s="54">
        <v>70451</v>
      </c>
      <c r="D832" s="75">
        <v>150000010101</v>
      </c>
      <c r="E832" s="56">
        <v>3101</v>
      </c>
      <c r="F832" s="54">
        <v>10720500</v>
      </c>
      <c r="G832" s="57" t="s">
        <v>1492</v>
      </c>
      <c r="H832" s="58">
        <v>500000</v>
      </c>
      <c r="I832" s="221"/>
      <c r="J832" s="87"/>
      <c r="K832" s="58">
        <f t="shared" si="18"/>
        <v>500000</v>
      </c>
      <c r="L832" s="204" t="s">
        <v>2889</v>
      </c>
    </row>
    <row r="833" spans="1:23" ht="51" hidden="1" x14ac:dyDescent="0.35">
      <c r="A833" s="54">
        <v>23020114</v>
      </c>
      <c r="B833" s="436" t="s">
        <v>2891</v>
      </c>
      <c r="C833" s="54">
        <v>70451</v>
      </c>
      <c r="D833" s="75">
        <v>150000010101</v>
      </c>
      <c r="E833" s="56">
        <v>3101</v>
      </c>
      <c r="F833" s="54">
        <v>10712300</v>
      </c>
      <c r="G833" s="57" t="s">
        <v>1493</v>
      </c>
      <c r="H833" s="58">
        <v>500000</v>
      </c>
      <c r="I833" s="221"/>
      <c r="J833" s="87"/>
      <c r="K833" s="58">
        <f t="shared" si="18"/>
        <v>500000</v>
      </c>
      <c r="L833" s="204" t="s">
        <v>2889</v>
      </c>
    </row>
    <row r="834" spans="1:23" ht="76.5" hidden="1" x14ac:dyDescent="0.35">
      <c r="A834" s="54">
        <v>23020114</v>
      </c>
      <c r="B834" s="436" t="s">
        <v>2891</v>
      </c>
      <c r="C834" s="54">
        <v>70451</v>
      </c>
      <c r="D834" s="75">
        <v>90000010103</v>
      </c>
      <c r="E834" s="56">
        <v>3101</v>
      </c>
      <c r="F834" s="54">
        <v>10711200</v>
      </c>
      <c r="G834" s="57" t="s">
        <v>1494</v>
      </c>
      <c r="H834" s="58">
        <v>500000</v>
      </c>
      <c r="I834" s="221"/>
      <c r="J834" s="87"/>
      <c r="K834" s="58">
        <f t="shared" si="18"/>
        <v>500000</v>
      </c>
      <c r="L834" s="204" t="s">
        <v>2889</v>
      </c>
    </row>
    <row r="835" spans="1:23" ht="76.5" hidden="1" x14ac:dyDescent="0.35">
      <c r="A835" s="54">
        <v>23020114</v>
      </c>
      <c r="B835" s="436" t="s">
        <v>2891</v>
      </c>
      <c r="C835" s="54">
        <v>70451</v>
      </c>
      <c r="D835" s="75">
        <v>150000010101</v>
      </c>
      <c r="E835" s="56">
        <v>3101</v>
      </c>
      <c r="F835" s="54">
        <v>10712300</v>
      </c>
      <c r="G835" s="57" t="s">
        <v>1495</v>
      </c>
      <c r="H835" s="58">
        <v>500000</v>
      </c>
      <c r="I835" s="221"/>
      <c r="J835" s="87"/>
      <c r="K835" s="58">
        <f t="shared" si="18"/>
        <v>500000</v>
      </c>
      <c r="L835" s="204" t="s">
        <v>2889</v>
      </c>
    </row>
    <row r="836" spans="1:23" ht="51" hidden="1" x14ac:dyDescent="0.35">
      <c r="A836" s="155">
        <v>23020114</v>
      </c>
      <c r="B836" s="436" t="s">
        <v>2891</v>
      </c>
      <c r="C836" s="155">
        <v>70451</v>
      </c>
      <c r="D836" s="156">
        <v>150000010101</v>
      </c>
      <c r="E836" s="157">
        <v>3101</v>
      </c>
      <c r="F836" s="155">
        <v>10712300</v>
      </c>
      <c r="G836" s="158" t="s">
        <v>2721</v>
      </c>
      <c r="H836" s="116">
        <v>500000</v>
      </c>
      <c r="I836" s="221"/>
      <c r="J836" s="159"/>
      <c r="K836" s="116">
        <f t="shared" si="18"/>
        <v>500000</v>
      </c>
      <c r="L836" s="398" t="s">
        <v>2647</v>
      </c>
      <c r="M836" s="151"/>
      <c r="N836" s="151"/>
      <c r="O836" s="151"/>
      <c r="P836" s="151"/>
      <c r="Q836" s="151"/>
      <c r="R836" s="151"/>
      <c r="S836" s="151"/>
      <c r="T836" s="151"/>
      <c r="U836" s="151"/>
      <c r="V836" s="151"/>
      <c r="W836" s="151"/>
    </row>
    <row r="837" spans="1:23" ht="76.5" hidden="1" x14ac:dyDescent="0.35">
      <c r="A837" s="78">
        <v>23020114</v>
      </c>
      <c r="B837" s="436" t="s">
        <v>2891</v>
      </c>
      <c r="C837" s="78">
        <v>70451</v>
      </c>
      <c r="D837" s="79">
        <v>150000010101</v>
      </c>
      <c r="E837" s="80">
        <v>3101</v>
      </c>
      <c r="F837" s="78">
        <v>10712300</v>
      </c>
      <c r="G837" s="91" t="s">
        <v>2049</v>
      </c>
      <c r="H837" s="81">
        <v>500000</v>
      </c>
      <c r="I837" s="228"/>
      <c r="J837" s="133"/>
      <c r="K837" s="81">
        <f t="shared" si="18"/>
        <v>500000</v>
      </c>
      <c r="L837" s="210" t="s">
        <v>2889</v>
      </c>
      <c r="M837" s="127"/>
    </row>
    <row r="838" spans="1:23" ht="76.5" hidden="1" x14ac:dyDescent="0.35">
      <c r="A838" s="54">
        <v>23020114</v>
      </c>
      <c r="B838" s="436" t="s">
        <v>2891</v>
      </c>
      <c r="C838" s="54">
        <v>70451</v>
      </c>
      <c r="D838" s="75">
        <v>90000010103</v>
      </c>
      <c r="E838" s="56">
        <v>3101</v>
      </c>
      <c r="F838" s="54">
        <v>10712300</v>
      </c>
      <c r="G838" s="86" t="s">
        <v>2050</v>
      </c>
      <c r="H838" s="58">
        <v>500000</v>
      </c>
      <c r="I838" s="221"/>
      <c r="J838" s="87"/>
      <c r="K838" s="58">
        <f t="shared" si="18"/>
        <v>500000</v>
      </c>
      <c r="L838" s="204" t="s">
        <v>2889</v>
      </c>
    </row>
    <row r="839" spans="1:23" ht="76.5" hidden="1" x14ac:dyDescent="0.35">
      <c r="A839" s="54">
        <v>23020114</v>
      </c>
      <c r="B839" s="436" t="s">
        <v>2891</v>
      </c>
      <c r="C839" s="54">
        <v>70451</v>
      </c>
      <c r="D839" s="75">
        <v>90000010103</v>
      </c>
      <c r="E839" s="56">
        <v>3101</v>
      </c>
      <c r="F839" s="54">
        <v>10712300</v>
      </c>
      <c r="G839" s="57" t="s">
        <v>1496</v>
      </c>
      <c r="H839" s="58">
        <v>500000</v>
      </c>
      <c r="I839" s="221"/>
      <c r="J839" s="87"/>
      <c r="K839" s="58">
        <f t="shared" si="18"/>
        <v>500000</v>
      </c>
      <c r="L839" s="204" t="s">
        <v>2889</v>
      </c>
    </row>
    <row r="840" spans="1:23" ht="76.5" hidden="1" x14ac:dyDescent="0.35">
      <c r="A840" s="54">
        <v>23020114</v>
      </c>
      <c r="B840" s="436" t="s">
        <v>2891</v>
      </c>
      <c r="C840" s="54">
        <v>70451</v>
      </c>
      <c r="D840" s="75">
        <v>90000010103</v>
      </c>
      <c r="E840" s="56">
        <v>3101</v>
      </c>
      <c r="F840" s="54">
        <v>10720400</v>
      </c>
      <c r="G840" s="57" t="s">
        <v>1497</v>
      </c>
      <c r="H840" s="58">
        <v>500000</v>
      </c>
      <c r="I840" s="221"/>
      <c r="J840" s="87"/>
      <c r="K840" s="58">
        <f t="shared" si="18"/>
        <v>500000</v>
      </c>
      <c r="L840" s="204" t="s">
        <v>2889</v>
      </c>
    </row>
    <row r="841" spans="1:23" ht="76.5" hidden="1" x14ac:dyDescent="0.35">
      <c r="A841" s="54">
        <v>23020114</v>
      </c>
      <c r="B841" s="436" t="s">
        <v>2891</v>
      </c>
      <c r="C841" s="54">
        <v>70451</v>
      </c>
      <c r="D841" s="75">
        <v>90000010103</v>
      </c>
      <c r="E841" s="56">
        <v>3101</v>
      </c>
      <c r="F841" s="54">
        <v>10720700</v>
      </c>
      <c r="G841" s="57" t="s">
        <v>1498</v>
      </c>
      <c r="H841" s="58">
        <v>500000</v>
      </c>
      <c r="I841" s="221"/>
      <c r="J841" s="87"/>
      <c r="K841" s="58">
        <f t="shared" si="18"/>
        <v>500000</v>
      </c>
      <c r="L841" s="204" t="s">
        <v>2889</v>
      </c>
    </row>
    <row r="842" spans="1:23" ht="102" hidden="1" x14ac:dyDescent="0.35">
      <c r="A842" s="54">
        <v>23020114</v>
      </c>
      <c r="B842" s="436" t="s">
        <v>2891</v>
      </c>
      <c r="C842" s="54">
        <v>70451</v>
      </c>
      <c r="D842" s="75">
        <v>90000010103</v>
      </c>
      <c r="E842" s="56">
        <v>3101</v>
      </c>
      <c r="F842" s="54">
        <v>10721300</v>
      </c>
      <c r="G842" s="86" t="s">
        <v>2051</v>
      </c>
      <c r="H842" s="58">
        <v>500000</v>
      </c>
      <c r="I842" s="221"/>
      <c r="J842" s="87"/>
      <c r="K842" s="58">
        <f t="shared" si="18"/>
        <v>500000</v>
      </c>
      <c r="L842" s="204" t="s">
        <v>2889</v>
      </c>
    </row>
    <row r="843" spans="1:23" ht="76.5" hidden="1" x14ac:dyDescent="0.35">
      <c r="A843" s="54">
        <v>23020114</v>
      </c>
      <c r="B843" s="436" t="s">
        <v>2891</v>
      </c>
      <c r="C843" s="54">
        <v>70451</v>
      </c>
      <c r="D843" s="75">
        <v>90000010103</v>
      </c>
      <c r="E843" s="56">
        <v>3101</v>
      </c>
      <c r="F843" s="54">
        <v>10730100</v>
      </c>
      <c r="G843" s="57" t="s">
        <v>1499</v>
      </c>
      <c r="H843" s="58">
        <v>500000</v>
      </c>
      <c r="I843" s="221"/>
      <c r="J843" s="87"/>
      <c r="K843" s="58">
        <f t="shared" si="18"/>
        <v>500000</v>
      </c>
      <c r="L843" s="204" t="s">
        <v>2889</v>
      </c>
    </row>
    <row r="844" spans="1:23" ht="76.5" hidden="1" x14ac:dyDescent="0.35">
      <c r="A844" s="54">
        <v>23020114</v>
      </c>
      <c r="B844" s="436" t="s">
        <v>2891</v>
      </c>
      <c r="C844" s="54">
        <v>70451</v>
      </c>
      <c r="D844" s="75">
        <v>150000010101</v>
      </c>
      <c r="E844" s="56">
        <v>3101</v>
      </c>
      <c r="F844" s="54">
        <v>10730307</v>
      </c>
      <c r="G844" s="57" t="s">
        <v>1500</v>
      </c>
      <c r="H844" s="58">
        <v>500000</v>
      </c>
      <c r="I844" s="221"/>
      <c r="J844" s="87"/>
      <c r="K844" s="58">
        <f t="shared" si="18"/>
        <v>500000</v>
      </c>
      <c r="L844" s="204" t="s">
        <v>2889</v>
      </c>
    </row>
    <row r="845" spans="1:23" ht="76.5" hidden="1" x14ac:dyDescent="0.35">
      <c r="A845" s="54">
        <v>23020114</v>
      </c>
      <c r="B845" s="436" t="s">
        <v>2891</v>
      </c>
      <c r="C845" s="54">
        <v>70451</v>
      </c>
      <c r="D845" s="75">
        <v>150000010101</v>
      </c>
      <c r="E845" s="56">
        <v>3101</v>
      </c>
      <c r="F845" s="54">
        <v>10731700</v>
      </c>
      <c r="G845" s="57" t="s">
        <v>1501</v>
      </c>
      <c r="H845" s="58">
        <v>500000</v>
      </c>
      <c r="I845" s="221"/>
      <c r="J845" s="87"/>
      <c r="K845" s="58">
        <f t="shared" si="18"/>
        <v>500000</v>
      </c>
      <c r="L845" s="204" t="s">
        <v>2889</v>
      </c>
    </row>
    <row r="846" spans="1:23" ht="76.5" hidden="1" x14ac:dyDescent="0.35">
      <c r="A846" s="78">
        <v>23020114</v>
      </c>
      <c r="B846" s="436" t="s">
        <v>2891</v>
      </c>
      <c r="C846" s="78">
        <v>70451</v>
      </c>
      <c r="D846" s="79">
        <v>150000010101</v>
      </c>
      <c r="E846" s="80">
        <v>3101</v>
      </c>
      <c r="F846" s="78">
        <v>10730200</v>
      </c>
      <c r="G846" s="129" t="s">
        <v>1502</v>
      </c>
      <c r="H846" s="81">
        <v>500000</v>
      </c>
      <c r="I846" s="228"/>
      <c r="J846" s="133"/>
      <c r="K846" s="81">
        <f t="shared" si="18"/>
        <v>500000</v>
      </c>
      <c r="L846" s="210" t="s">
        <v>2889</v>
      </c>
    </row>
    <row r="847" spans="1:23" ht="76.5" hidden="1" x14ac:dyDescent="0.35">
      <c r="A847" s="54">
        <v>23020114</v>
      </c>
      <c r="B847" s="436" t="s">
        <v>2891</v>
      </c>
      <c r="C847" s="54">
        <v>70451</v>
      </c>
      <c r="D847" s="75">
        <v>150000010101</v>
      </c>
      <c r="E847" s="56">
        <v>3101</v>
      </c>
      <c r="F847" s="54">
        <v>10712300</v>
      </c>
      <c r="G847" s="57" t="s">
        <v>1503</v>
      </c>
      <c r="H847" s="58">
        <v>500000</v>
      </c>
      <c r="I847" s="221"/>
      <c r="J847" s="87"/>
      <c r="K847" s="58">
        <f t="shared" si="18"/>
        <v>500000</v>
      </c>
      <c r="L847" s="204" t="s">
        <v>2889</v>
      </c>
    </row>
    <row r="848" spans="1:23" ht="76.5" hidden="1" x14ac:dyDescent="0.35">
      <c r="A848" s="54">
        <v>23020114</v>
      </c>
      <c r="B848" s="436" t="s">
        <v>2891</v>
      </c>
      <c r="C848" s="54">
        <v>70451</v>
      </c>
      <c r="D848" s="75">
        <v>150000010101</v>
      </c>
      <c r="E848" s="56">
        <v>3101</v>
      </c>
      <c r="F848" s="54">
        <v>10711000</v>
      </c>
      <c r="G848" s="57" t="s">
        <v>1504</v>
      </c>
      <c r="H848" s="58">
        <v>500000</v>
      </c>
      <c r="I848" s="221"/>
      <c r="J848" s="87"/>
      <c r="K848" s="58">
        <f t="shared" si="18"/>
        <v>500000</v>
      </c>
      <c r="L848" s="204" t="s">
        <v>2889</v>
      </c>
      <c r="M848" s="127"/>
    </row>
    <row r="849" spans="1:13" ht="102" hidden="1" x14ac:dyDescent="0.35">
      <c r="A849" s="54">
        <v>23020114</v>
      </c>
      <c r="B849" s="436" t="s">
        <v>2891</v>
      </c>
      <c r="C849" s="54">
        <v>70451</v>
      </c>
      <c r="D849" s="75">
        <v>150000010101</v>
      </c>
      <c r="E849" s="56">
        <v>3101</v>
      </c>
      <c r="F849" s="54">
        <v>10731600</v>
      </c>
      <c r="G849" s="86" t="s">
        <v>2052</v>
      </c>
      <c r="H849" s="58">
        <v>500000</v>
      </c>
      <c r="I849" s="221"/>
      <c r="J849" s="87"/>
      <c r="K849" s="58">
        <f t="shared" si="18"/>
        <v>500000</v>
      </c>
      <c r="L849" s="204" t="s">
        <v>2889</v>
      </c>
    </row>
    <row r="850" spans="1:13" ht="76.5" hidden="1" x14ac:dyDescent="0.35">
      <c r="A850" s="54">
        <v>23020114</v>
      </c>
      <c r="B850" s="436" t="s">
        <v>2891</v>
      </c>
      <c r="C850" s="54">
        <v>70451</v>
      </c>
      <c r="D850" s="75">
        <v>150000010101</v>
      </c>
      <c r="E850" s="56">
        <v>3101</v>
      </c>
      <c r="F850" s="54">
        <v>10720400</v>
      </c>
      <c r="G850" s="57" t="s">
        <v>1505</v>
      </c>
      <c r="H850" s="58">
        <v>500000</v>
      </c>
      <c r="I850" s="221"/>
      <c r="J850" s="87"/>
      <c r="K850" s="58">
        <f t="shared" si="18"/>
        <v>500000</v>
      </c>
      <c r="L850" s="204" t="s">
        <v>2889</v>
      </c>
    </row>
    <row r="851" spans="1:13" ht="76.5" hidden="1" x14ac:dyDescent="0.35">
      <c r="A851" s="54">
        <v>23020114</v>
      </c>
      <c r="B851" s="436" t="s">
        <v>2891</v>
      </c>
      <c r="C851" s="54">
        <v>70451</v>
      </c>
      <c r="D851" s="75">
        <v>150000010101</v>
      </c>
      <c r="E851" s="56">
        <v>3101</v>
      </c>
      <c r="F851" s="54">
        <v>10720400</v>
      </c>
      <c r="G851" s="57" t="s">
        <v>1506</v>
      </c>
      <c r="H851" s="58">
        <v>500000</v>
      </c>
      <c r="I851" s="221"/>
      <c r="J851" s="87"/>
      <c r="K851" s="58">
        <f t="shared" si="18"/>
        <v>500000</v>
      </c>
      <c r="L851" s="204" t="s">
        <v>2889</v>
      </c>
    </row>
    <row r="852" spans="1:13" ht="51" hidden="1" x14ac:dyDescent="0.35">
      <c r="A852" s="54">
        <v>23020114</v>
      </c>
      <c r="B852" s="436" t="s">
        <v>2891</v>
      </c>
      <c r="C852" s="54">
        <v>70451</v>
      </c>
      <c r="D852" s="75">
        <v>150000010101</v>
      </c>
      <c r="E852" s="56">
        <v>3101</v>
      </c>
      <c r="F852" s="54">
        <v>10720400</v>
      </c>
      <c r="G852" s="57" t="s">
        <v>1507</v>
      </c>
      <c r="H852" s="58">
        <v>500000</v>
      </c>
      <c r="I852" s="221"/>
      <c r="J852" s="87"/>
      <c r="K852" s="58">
        <f t="shared" si="18"/>
        <v>500000</v>
      </c>
      <c r="L852" s="204" t="s">
        <v>2889</v>
      </c>
    </row>
    <row r="853" spans="1:13" ht="76.5" hidden="1" x14ac:dyDescent="0.35">
      <c r="A853" s="54">
        <v>23020114</v>
      </c>
      <c r="B853" s="436" t="s">
        <v>2891</v>
      </c>
      <c r="C853" s="54">
        <v>70451</v>
      </c>
      <c r="D853" s="75">
        <v>150000010101</v>
      </c>
      <c r="E853" s="56">
        <v>3101</v>
      </c>
      <c r="F853" s="54">
        <v>10720400</v>
      </c>
      <c r="G853" s="86" t="s">
        <v>2053</v>
      </c>
      <c r="H853" s="58">
        <v>500000</v>
      </c>
      <c r="I853" s="221"/>
      <c r="J853" s="87"/>
      <c r="K853" s="58">
        <f t="shared" si="18"/>
        <v>500000</v>
      </c>
      <c r="L853" s="204" t="s">
        <v>2889</v>
      </c>
    </row>
    <row r="854" spans="1:13" ht="76.5" hidden="1" x14ac:dyDescent="0.35">
      <c r="A854" s="54">
        <v>23020114</v>
      </c>
      <c r="B854" s="436" t="s">
        <v>2891</v>
      </c>
      <c r="C854" s="54">
        <v>70451</v>
      </c>
      <c r="D854" s="75">
        <v>150000010101</v>
      </c>
      <c r="E854" s="56">
        <v>3101</v>
      </c>
      <c r="F854" s="54">
        <v>10720400</v>
      </c>
      <c r="G854" s="76" t="s">
        <v>1508</v>
      </c>
      <c r="H854" s="77">
        <v>500000</v>
      </c>
      <c r="I854" s="230"/>
      <c r="J854" s="134"/>
      <c r="K854" s="77">
        <f t="shared" si="18"/>
        <v>500000</v>
      </c>
      <c r="L854" s="204" t="s">
        <v>2889</v>
      </c>
    </row>
    <row r="855" spans="1:13" ht="76.5" hidden="1" x14ac:dyDescent="0.35">
      <c r="A855" s="78">
        <v>23020114</v>
      </c>
      <c r="B855" s="436" t="s">
        <v>2891</v>
      </c>
      <c r="C855" s="78">
        <v>70451</v>
      </c>
      <c r="D855" s="79">
        <v>150000010101</v>
      </c>
      <c r="E855" s="80">
        <v>3101</v>
      </c>
      <c r="F855" s="78">
        <v>10712200</v>
      </c>
      <c r="G855" s="129" t="s">
        <v>1509</v>
      </c>
      <c r="H855" s="81">
        <v>500000</v>
      </c>
      <c r="I855" s="228"/>
      <c r="J855" s="133"/>
      <c r="K855" s="81">
        <f t="shared" si="18"/>
        <v>500000</v>
      </c>
      <c r="L855" s="210" t="s">
        <v>2889</v>
      </c>
    </row>
    <row r="856" spans="1:13" ht="51" hidden="1" x14ac:dyDescent="0.35">
      <c r="A856" s="54">
        <v>23020114</v>
      </c>
      <c r="B856" s="436" t="s">
        <v>2891</v>
      </c>
      <c r="C856" s="54">
        <v>70451</v>
      </c>
      <c r="D856" s="75">
        <v>150000010101</v>
      </c>
      <c r="E856" s="56">
        <v>3101</v>
      </c>
      <c r="F856" s="54">
        <v>10711000</v>
      </c>
      <c r="G856" s="57" t="s">
        <v>1510</v>
      </c>
      <c r="H856" s="58">
        <v>500000</v>
      </c>
      <c r="I856" s="221"/>
      <c r="J856" s="87"/>
      <c r="K856" s="81">
        <f t="shared" si="18"/>
        <v>500000</v>
      </c>
      <c r="L856" s="204" t="s">
        <v>2889</v>
      </c>
    </row>
    <row r="857" spans="1:13" ht="51" hidden="1" x14ac:dyDescent="0.35">
      <c r="A857" s="54">
        <v>23020114</v>
      </c>
      <c r="B857" s="436" t="s">
        <v>2891</v>
      </c>
      <c r="C857" s="54">
        <v>70451</v>
      </c>
      <c r="D857" s="75">
        <v>90000010103</v>
      </c>
      <c r="E857" s="56">
        <v>3101</v>
      </c>
      <c r="F857" s="54">
        <v>10731400</v>
      </c>
      <c r="G857" s="57" t="s">
        <v>1511</v>
      </c>
      <c r="H857" s="58">
        <v>500000</v>
      </c>
      <c r="I857" s="221"/>
      <c r="J857" s="87"/>
      <c r="K857" s="81">
        <f t="shared" si="18"/>
        <v>500000</v>
      </c>
      <c r="L857" s="204" t="s">
        <v>2889</v>
      </c>
    </row>
    <row r="858" spans="1:13" ht="51" hidden="1" x14ac:dyDescent="0.35">
      <c r="A858" s="54">
        <v>23020114</v>
      </c>
      <c r="B858" s="436" t="s">
        <v>2891</v>
      </c>
      <c r="C858" s="54">
        <v>70451</v>
      </c>
      <c r="D858" s="75">
        <v>150000010101</v>
      </c>
      <c r="E858" s="56">
        <v>3101</v>
      </c>
      <c r="F858" s="54">
        <v>10730100</v>
      </c>
      <c r="G858" s="57" t="s">
        <v>1512</v>
      </c>
      <c r="H858" s="58">
        <v>500000</v>
      </c>
      <c r="I858" s="221"/>
      <c r="J858" s="87"/>
      <c r="K858" s="81">
        <f t="shared" ref="K858:K921" si="19">SUM(H858,J858)</f>
        <v>500000</v>
      </c>
      <c r="L858" s="204" t="s">
        <v>2889</v>
      </c>
    </row>
    <row r="859" spans="1:13" ht="51" hidden="1" x14ac:dyDescent="0.35">
      <c r="A859" s="54">
        <v>23020114</v>
      </c>
      <c r="B859" s="436" t="s">
        <v>2891</v>
      </c>
      <c r="C859" s="54">
        <v>70451</v>
      </c>
      <c r="D859" s="75">
        <v>150000010101</v>
      </c>
      <c r="E859" s="56">
        <v>3101</v>
      </c>
      <c r="F859" s="54">
        <v>10731600</v>
      </c>
      <c r="G859" s="57" t="s">
        <v>1513</v>
      </c>
      <c r="H859" s="58">
        <v>500000</v>
      </c>
      <c r="I859" s="221"/>
      <c r="J859" s="87"/>
      <c r="K859" s="81">
        <f t="shared" si="19"/>
        <v>500000</v>
      </c>
      <c r="L859" s="204" t="s">
        <v>2889</v>
      </c>
    </row>
    <row r="860" spans="1:13" ht="51" hidden="1" x14ac:dyDescent="0.35">
      <c r="A860" s="54">
        <v>23020114</v>
      </c>
      <c r="B860" s="436" t="s">
        <v>2891</v>
      </c>
      <c r="C860" s="54">
        <v>70451</v>
      </c>
      <c r="D860" s="75">
        <v>150000010101</v>
      </c>
      <c r="E860" s="56">
        <v>3101</v>
      </c>
      <c r="F860" s="54">
        <v>10710900</v>
      </c>
      <c r="G860" s="57" t="s">
        <v>1514</v>
      </c>
      <c r="H860" s="58">
        <v>500000</v>
      </c>
      <c r="I860" s="221"/>
      <c r="J860" s="87"/>
      <c r="K860" s="81">
        <f t="shared" si="19"/>
        <v>500000</v>
      </c>
      <c r="L860" s="204" t="s">
        <v>2889</v>
      </c>
    </row>
    <row r="861" spans="1:13" ht="76.5" hidden="1" x14ac:dyDescent="0.35">
      <c r="A861" s="54">
        <v>23020114</v>
      </c>
      <c r="B861" s="436" t="s">
        <v>2891</v>
      </c>
      <c r="C861" s="54">
        <v>70451</v>
      </c>
      <c r="D861" s="75">
        <v>90000010103</v>
      </c>
      <c r="E861" s="56">
        <v>3101</v>
      </c>
      <c r="F861" s="54">
        <v>10721300</v>
      </c>
      <c r="G861" s="57" t="s">
        <v>1515</v>
      </c>
      <c r="H861" s="58">
        <v>500000</v>
      </c>
      <c r="I861" s="221"/>
      <c r="J861" s="87"/>
      <c r="K861" s="81">
        <f t="shared" si="19"/>
        <v>500000</v>
      </c>
      <c r="L861" s="204" t="s">
        <v>2889</v>
      </c>
      <c r="M861" s="127"/>
    </row>
    <row r="862" spans="1:13" ht="76.5" hidden="1" x14ac:dyDescent="0.35">
      <c r="A862" s="54">
        <v>23020114</v>
      </c>
      <c r="B862" s="436" t="s">
        <v>2891</v>
      </c>
      <c r="C862" s="54">
        <v>70451</v>
      </c>
      <c r="D862" s="75">
        <v>150000010102</v>
      </c>
      <c r="E862" s="56">
        <v>3101</v>
      </c>
      <c r="F862" s="54">
        <v>10721300</v>
      </c>
      <c r="G862" s="86" t="s">
        <v>2054</v>
      </c>
      <c r="H862" s="58">
        <v>500000</v>
      </c>
      <c r="I862" s="221"/>
      <c r="J862" s="87"/>
      <c r="K862" s="81">
        <f t="shared" si="19"/>
        <v>500000</v>
      </c>
      <c r="L862" s="204" t="s">
        <v>2889</v>
      </c>
    </row>
    <row r="863" spans="1:13" ht="51" hidden="1" x14ac:dyDescent="0.35">
      <c r="A863" s="54">
        <v>23020114</v>
      </c>
      <c r="B863" s="436" t="s">
        <v>2891</v>
      </c>
      <c r="C863" s="54">
        <v>70451</v>
      </c>
      <c r="D863" s="75">
        <v>150000010101</v>
      </c>
      <c r="E863" s="56">
        <v>3101</v>
      </c>
      <c r="F863" s="54">
        <v>10731600</v>
      </c>
      <c r="G863" s="57" t="s">
        <v>1516</v>
      </c>
      <c r="H863" s="58">
        <v>500000</v>
      </c>
      <c r="I863" s="221"/>
      <c r="J863" s="87"/>
      <c r="K863" s="81">
        <f t="shared" si="19"/>
        <v>500000</v>
      </c>
      <c r="L863" s="204" t="s">
        <v>2889</v>
      </c>
    </row>
    <row r="864" spans="1:13" ht="102" hidden="1" x14ac:dyDescent="0.35">
      <c r="A864" s="54">
        <v>23020114</v>
      </c>
      <c r="B864" s="436" t="s">
        <v>2891</v>
      </c>
      <c r="C864" s="54">
        <v>70451</v>
      </c>
      <c r="D864" s="75">
        <v>150000010101</v>
      </c>
      <c r="E864" s="56">
        <v>3101</v>
      </c>
      <c r="F864" s="54">
        <v>10721300</v>
      </c>
      <c r="G864" s="57" t="s">
        <v>1517</v>
      </c>
      <c r="H864" s="58">
        <v>500000</v>
      </c>
      <c r="I864" s="221"/>
      <c r="J864" s="87"/>
      <c r="K864" s="81">
        <f t="shared" si="19"/>
        <v>500000</v>
      </c>
      <c r="L864" s="204" t="s">
        <v>2889</v>
      </c>
    </row>
    <row r="865" spans="1:13" ht="76.5" hidden="1" x14ac:dyDescent="0.35">
      <c r="A865" s="54">
        <v>23020114</v>
      </c>
      <c r="B865" s="436" t="s">
        <v>2891</v>
      </c>
      <c r="C865" s="54">
        <v>70451</v>
      </c>
      <c r="D865" s="75">
        <v>150000010101</v>
      </c>
      <c r="E865" s="56">
        <v>3101</v>
      </c>
      <c r="F865" s="54">
        <v>10720700</v>
      </c>
      <c r="G865" s="57" t="s">
        <v>1518</v>
      </c>
      <c r="H865" s="58">
        <v>500000</v>
      </c>
      <c r="I865" s="221"/>
      <c r="J865" s="87"/>
      <c r="K865" s="81">
        <f t="shared" si="19"/>
        <v>500000</v>
      </c>
      <c r="L865" s="204" t="s">
        <v>2889</v>
      </c>
    </row>
    <row r="866" spans="1:13" ht="76.5" hidden="1" x14ac:dyDescent="0.35">
      <c r="A866" s="54">
        <v>23020114</v>
      </c>
      <c r="B866" s="436" t="s">
        <v>2891</v>
      </c>
      <c r="C866" s="54">
        <v>70451</v>
      </c>
      <c r="D866" s="75">
        <v>150000010101</v>
      </c>
      <c r="E866" s="56">
        <v>3101</v>
      </c>
      <c r="F866" s="54">
        <v>10720700</v>
      </c>
      <c r="G866" s="57" t="s">
        <v>1519</v>
      </c>
      <c r="H866" s="58">
        <v>500000</v>
      </c>
      <c r="I866" s="221"/>
      <c r="J866" s="87"/>
      <c r="K866" s="81">
        <f t="shared" si="19"/>
        <v>500000</v>
      </c>
      <c r="L866" s="204" t="s">
        <v>2889</v>
      </c>
    </row>
    <row r="867" spans="1:13" ht="51" hidden="1" x14ac:dyDescent="0.35">
      <c r="A867" s="54">
        <v>23020114</v>
      </c>
      <c r="B867" s="436" t="s">
        <v>2891</v>
      </c>
      <c r="C867" s="54">
        <v>70451</v>
      </c>
      <c r="D867" s="75">
        <v>150000010101</v>
      </c>
      <c r="E867" s="56">
        <v>3101</v>
      </c>
      <c r="F867" s="54">
        <v>10720700</v>
      </c>
      <c r="G867" s="57" t="s">
        <v>1520</v>
      </c>
      <c r="H867" s="58">
        <v>500000</v>
      </c>
      <c r="I867" s="221"/>
      <c r="J867" s="87"/>
      <c r="K867" s="81">
        <f t="shared" si="19"/>
        <v>500000</v>
      </c>
      <c r="L867" s="204" t="s">
        <v>2889</v>
      </c>
    </row>
    <row r="868" spans="1:13" ht="51" hidden="1" x14ac:dyDescent="0.35">
      <c r="A868" s="54">
        <v>23020114</v>
      </c>
      <c r="B868" s="436" t="s">
        <v>2891</v>
      </c>
      <c r="C868" s="54">
        <v>70451</v>
      </c>
      <c r="D868" s="75">
        <v>150000010101</v>
      </c>
      <c r="E868" s="56">
        <v>3101</v>
      </c>
      <c r="F868" s="54">
        <v>10720700</v>
      </c>
      <c r="G868" s="57" t="s">
        <v>1521</v>
      </c>
      <c r="H868" s="58">
        <v>500000</v>
      </c>
      <c r="I868" s="221"/>
      <c r="J868" s="87"/>
      <c r="K868" s="81">
        <f t="shared" si="19"/>
        <v>500000</v>
      </c>
      <c r="L868" s="204" t="s">
        <v>2889</v>
      </c>
    </row>
    <row r="869" spans="1:13" ht="51" hidden="1" x14ac:dyDescent="0.35">
      <c r="A869" s="54">
        <v>23020114</v>
      </c>
      <c r="B869" s="436" t="s">
        <v>2891</v>
      </c>
      <c r="C869" s="54">
        <v>70451</v>
      </c>
      <c r="D869" s="75">
        <v>150000010101</v>
      </c>
      <c r="E869" s="56">
        <v>3101</v>
      </c>
      <c r="F869" s="54">
        <v>10720700</v>
      </c>
      <c r="G869" s="57" t="s">
        <v>1522</v>
      </c>
      <c r="H869" s="58">
        <v>500000</v>
      </c>
      <c r="I869" s="221"/>
      <c r="J869" s="87"/>
      <c r="K869" s="81">
        <f t="shared" si="19"/>
        <v>500000</v>
      </c>
      <c r="L869" s="204" t="s">
        <v>2889</v>
      </c>
    </row>
    <row r="870" spans="1:13" ht="51" hidden="1" x14ac:dyDescent="0.35">
      <c r="A870" s="54">
        <v>23020114</v>
      </c>
      <c r="B870" s="436" t="s">
        <v>2891</v>
      </c>
      <c r="C870" s="54">
        <v>70451</v>
      </c>
      <c r="D870" s="75">
        <v>150000010101</v>
      </c>
      <c r="E870" s="56">
        <v>3101</v>
      </c>
      <c r="F870" s="54">
        <v>10720700</v>
      </c>
      <c r="G870" s="57" t="s">
        <v>1523</v>
      </c>
      <c r="H870" s="58">
        <v>500000</v>
      </c>
      <c r="I870" s="221"/>
      <c r="J870" s="87"/>
      <c r="K870" s="81">
        <f t="shared" si="19"/>
        <v>500000</v>
      </c>
      <c r="L870" s="204" t="s">
        <v>2889</v>
      </c>
    </row>
    <row r="871" spans="1:13" ht="51" hidden="1" x14ac:dyDescent="0.35">
      <c r="A871" s="54">
        <v>23020114</v>
      </c>
      <c r="B871" s="436" t="s">
        <v>2891</v>
      </c>
      <c r="C871" s="54">
        <v>70451</v>
      </c>
      <c r="D871" s="75">
        <v>150000010101</v>
      </c>
      <c r="E871" s="56">
        <v>3101</v>
      </c>
      <c r="F871" s="54">
        <v>10720700</v>
      </c>
      <c r="G871" s="57" t="s">
        <v>1524</v>
      </c>
      <c r="H871" s="58">
        <v>500000</v>
      </c>
      <c r="I871" s="221"/>
      <c r="J871" s="87"/>
      <c r="K871" s="81">
        <f t="shared" si="19"/>
        <v>500000</v>
      </c>
      <c r="L871" s="204" t="s">
        <v>2889</v>
      </c>
    </row>
    <row r="872" spans="1:13" ht="51" hidden="1" x14ac:dyDescent="0.35">
      <c r="A872" s="54">
        <v>23020114</v>
      </c>
      <c r="B872" s="436" t="s">
        <v>2891</v>
      </c>
      <c r="C872" s="54">
        <v>70451</v>
      </c>
      <c r="D872" s="75">
        <v>150000010101</v>
      </c>
      <c r="E872" s="56">
        <v>3101</v>
      </c>
      <c r="F872" s="54">
        <v>10720700</v>
      </c>
      <c r="G872" s="57" t="s">
        <v>1525</v>
      </c>
      <c r="H872" s="58">
        <v>500000</v>
      </c>
      <c r="I872" s="221"/>
      <c r="J872" s="87"/>
      <c r="K872" s="81">
        <f t="shared" si="19"/>
        <v>500000</v>
      </c>
      <c r="L872" s="204" t="s">
        <v>2889</v>
      </c>
    </row>
    <row r="873" spans="1:13" ht="51" hidden="1" x14ac:dyDescent="0.35">
      <c r="A873" s="54">
        <v>23020114</v>
      </c>
      <c r="B873" s="436" t="s">
        <v>2891</v>
      </c>
      <c r="C873" s="54">
        <v>70451</v>
      </c>
      <c r="D873" s="75">
        <v>150000010101</v>
      </c>
      <c r="E873" s="56">
        <v>3101</v>
      </c>
      <c r="F873" s="54">
        <v>10720700</v>
      </c>
      <c r="G873" s="57" t="s">
        <v>1526</v>
      </c>
      <c r="H873" s="58">
        <v>500000</v>
      </c>
      <c r="I873" s="221"/>
      <c r="J873" s="87"/>
      <c r="K873" s="81">
        <f t="shared" si="19"/>
        <v>500000</v>
      </c>
      <c r="L873" s="204" t="s">
        <v>2889</v>
      </c>
    </row>
    <row r="874" spans="1:13" ht="102" hidden="1" x14ac:dyDescent="0.35">
      <c r="A874" s="54">
        <v>23020114</v>
      </c>
      <c r="B874" s="436" t="s">
        <v>2891</v>
      </c>
      <c r="C874" s="54">
        <v>70451</v>
      </c>
      <c r="D874" s="75">
        <v>150000010101</v>
      </c>
      <c r="E874" s="56">
        <v>3101</v>
      </c>
      <c r="F874" s="54">
        <v>10721300</v>
      </c>
      <c r="G874" s="57" t="s">
        <v>1527</v>
      </c>
      <c r="H874" s="58">
        <v>5000000</v>
      </c>
      <c r="I874" s="221"/>
      <c r="J874" s="87"/>
      <c r="K874" s="81">
        <f t="shared" si="19"/>
        <v>5000000</v>
      </c>
      <c r="L874" s="204" t="s">
        <v>2889</v>
      </c>
      <c r="M874" s="127"/>
    </row>
    <row r="875" spans="1:13" ht="76.5" hidden="1" x14ac:dyDescent="0.35">
      <c r="A875" s="23">
        <v>23020114</v>
      </c>
      <c r="B875" s="436" t="s">
        <v>2891</v>
      </c>
      <c r="C875" s="23">
        <v>70451</v>
      </c>
      <c r="D875" s="46">
        <v>150000010101</v>
      </c>
      <c r="E875" s="25">
        <v>3101</v>
      </c>
      <c r="F875" s="23">
        <v>10730102</v>
      </c>
      <c r="G875" s="47" t="s">
        <v>2055</v>
      </c>
      <c r="H875" s="41">
        <v>500000</v>
      </c>
      <c r="I875" s="220"/>
      <c r="J875" s="41"/>
      <c r="K875" s="38">
        <f t="shared" si="19"/>
        <v>500000</v>
      </c>
      <c r="L875" s="199"/>
    </row>
    <row r="876" spans="1:13" ht="76.5" hidden="1" x14ac:dyDescent="0.35">
      <c r="A876" s="23">
        <v>23020114</v>
      </c>
      <c r="B876" s="436" t="s">
        <v>2891</v>
      </c>
      <c r="C876" s="23">
        <v>70451</v>
      </c>
      <c r="D876" s="46">
        <v>150000010101</v>
      </c>
      <c r="E876" s="25">
        <v>3101</v>
      </c>
      <c r="F876" s="23">
        <v>10720700</v>
      </c>
      <c r="G876" s="26" t="s">
        <v>1528</v>
      </c>
      <c r="H876" s="41">
        <v>1000000</v>
      </c>
      <c r="I876" s="220"/>
      <c r="J876" s="41"/>
      <c r="K876" s="38">
        <f t="shared" si="19"/>
        <v>1000000</v>
      </c>
      <c r="L876" s="199"/>
    </row>
    <row r="877" spans="1:13" ht="76.5" hidden="1" x14ac:dyDescent="0.35">
      <c r="A877" s="23">
        <v>23020114</v>
      </c>
      <c r="B877" s="436" t="s">
        <v>2891</v>
      </c>
      <c r="C877" s="23">
        <v>70451</v>
      </c>
      <c r="D877" s="46">
        <v>150000010101</v>
      </c>
      <c r="E877" s="25">
        <v>3101</v>
      </c>
      <c r="F877" s="23">
        <v>10712200</v>
      </c>
      <c r="G877" s="26" t="s">
        <v>1529</v>
      </c>
      <c r="H877" s="41">
        <v>1000000</v>
      </c>
      <c r="I877" s="220"/>
      <c r="J877" s="41"/>
      <c r="K877" s="38">
        <f t="shared" si="19"/>
        <v>1000000</v>
      </c>
      <c r="L877" s="199"/>
    </row>
    <row r="878" spans="1:13" ht="51" hidden="1" x14ac:dyDescent="0.35">
      <c r="A878" s="23">
        <v>23020114</v>
      </c>
      <c r="B878" s="436" t="s">
        <v>2891</v>
      </c>
      <c r="C878" s="23">
        <v>70451</v>
      </c>
      <c r="D878" s="46">
        <v>150000010101</v>
      </c>
      <c r="E878" s="25">
        <v>3101</v>
      </c>
      <c r="F878" s="23">
        <v>10731400</v>
      </c>
      <c r="G878" s="26" t="s">
        <v>1530</v>
      </c>
      <c r="H878" s="41">
        <v>2000000</v>
      </c>
      <c r="I878" s="220"/>
      <c r="J878" s="41"/>
      <c r="K878" s="38">
        <f t="shared" si="19"/>
        <v>2000000</v>
      </c>
      <c r="L878" s="199"/>
    </row>
    <row r="879" spans="1:13" ht="51" hidden="1" x14ac:dyDescent="0.35">
      <c r="A879" s="23">
        <v>23020114</v>
      </c>
      <c r="B879" s="436" t="s">
        <v>2891</v>
      </c>
      <c r="C879" s="23">
        <v>70451</v>
      </c>
      <c r="D879" s="46">
        <v>150000010101</v>
      </c>
      <c r="E879" s="25">
        <v>3101</v>
      </c>
      <c r="F879" s="23">
        <v>10731400</v>
      </c>
      <c r="G879" s="26" t="s">
        <v>1531</v>
      </c>
      <c r="H879" s="41">
        <v>1500000</v>
      </c>
      <c r="I879" s="220"/>
      <c r="J879" s="41"/>
      <c r="K879" s="38">
        <f t="shared" si="19"/>
        <v>1500000</v>
      </c>
      <c r="L879" s="199"/>
    </row>
    <row r="880" spans="1:13" ht="51" hidden="1" x14ac:dyDescent="0.35">
      <c r="A880" s="23">
        <v>23020114</v>
      </c>
      <c r="B880" s="436" t="s">
        <v>2891</v>
      </c>
      <c r="C880" s="23">
        <v>70451</v>
      </c>
      <c r="D880" s="46">
        <v>150000010101</v>
      </c>
      <c r="E880" s="25">
        <v>3101</v>
      </c>
      <c r="F880" s="23">
        <v>10731400</v>
      </c>
      <c r="G880" s="26" t="s">
        <v>1532</v>
      </c>
      <c r="H880" s="41">
        <v>500000</v>
      </c>
      <c r="I880" s="220"/>
      <c r="J880" s="41"/>
      <c r="K880" s="38">
        <f t="shared" si="19"/>
        <v>500000</v>
      </c>
      <c r="L880" s="199"/>
    </row>
    <row r="881" spans="1:12" ht="76.5" hidden="1" x14ac:dyDescent="0.35">
      <c r="A881" s="34">
        <v>23020114</v>
      </c>
      <c r="B881" s="436" t="s">
        <v>2891</v>
      </c>
      <c r="C881" s="34">
        <v>70451</v>
      </c>
      <c r="D881" s="49">
        <v>150000010101</v>
      </c>
      <c r="E881" s="36">
        <v>3101</v>
      </c>
      <c r="F881" s="34">
        <v>10711000</v>
      </c>
      <c r="G881" s="37" t="s">
        <v>1533</v>
      </c>
      <c r="H881" s="44">
        <v>1000000</v>
      </c>
      <c r="I881" s="219"/>
      <c r="J881" s="44"/>
      <c r="K881" s="38">
        <f t="shared" si="19"/>
        <v>1000000</v>
      </c>
      <c r="L881" s="198"/>
    </row>
    <row r="882" spans="1:12" ht="76.5" hidden="1" x14ac:dyDescent="0.35">
      <c r="A882" s="23">
        <v>23020114</v>
      </c>
      <c r="B882" s="436" t="s">
        <v>2891</v>
      </c>
      <c r="C882" s="23">
        <v>70451</v>
      </c>
      <c r="D882" s="46">
        <v>150000010101</v>
      </c>
      <c r="E882" s="25">
        <v>3101</v>
      </c>
      <c r="F882" s="23">
        <v>10711000</v>
      </c>
      <c r="G882" s="26" t="s">
        <v>1534</v>
      </c>
      <c r="H882" s="41">
        <v>1000000</v>
      </c>
      <c r="I882" s="220"/>
      <c r="J882" s="41"/>
      <c r="K882" s="38">
        <f t="shared" si="19"/>
        <v>1000000</v>
      </c>
      <c r="L882" s="199"/>
    </row>
    <row r="883" spans="1:12" ht="76.5" hidden="1" x14ac:dyDescent="0.35">
      <c r="A883" s="23">
        <v>23020114</v>
      </c>
      <c r="B883" s="436" t="s">
        <v>2891</v>
      </c>
      <c r="C883" s="23">
        <v>70451</v>
      </c>
      <c r="D883" s="46">
        <v>150000010101</v>
      </c>
      <c r="E883" s="25">
        <v>3101</v>
      </c>
      <c r="F883" s="23">
        <v>10711000</v>
      </c>
      <c r="G883" s="26" t="s">
        <v>1535</v>
      </c>
      <c r="H883" s="41">
        <v>1000000</v>
      </c>
      <c r="I883" s="220"/>
      <c r="J883" s="41"/>
      <c r="K883" s="38">
        <f t="shared" si="19"/>
        <v>1000000</v>
      </c>
      <c r="L883" s="199"/>
    </row>
    <row r="884" spans="1:12" ht="51" hidden="1" x14ac:dyDescent="0.35">
      <c r="A884" s="23">
        <v>23020114</v>
      </c>
      <c r="B884" s="436" t="s">
        <v>2891</v>
      </c>
      <c r="C884" s="23">
        <v>70451</v>
      </c>
      <c r="D884" s="46">
        <v>150000010101</v>
      </c>
      <c r="E884" s="25">
        <v>3101</v>
      </c>
      <c r="F884" s="23">
        <v>10711000</v>
      </c>
      <c r="G884" s="26" t="s">
        <v>1536</v>
      </c>
      <c r="H884" s="41">
        <v>1000000</v>
      </c>
      <c r="I884" s="220"/>
      <c r="J884" s="41"/>
      <c r="K884" s="38">
        <f t="shared" si="19"/>
        <v>1000000</v>
      </c>
      <c r="L884" s="199"/>
    </row>
    <row r="885" spans="1:12" ht="51" hidden="1" x14ac:dyDescent="0.35">
      <c r="A885" s="23">
        <v>23020114</v>
      </c>
      <c r="B885" s="436" t="s">
        <v>2891</v>
      </c>
      <c r="C885" s="23">
        <v>70451</v>
      </c>
      <c r="D885" s="46">
        <v>150000010101</v>
      </c>
      <c r="E885" s="25">
        <v>3101</v>
      </c>
      <c r="F885" s="23">
        <v>10711000</v>
      </c>
      <c r="G885" s="26" t="s">
        <v>1537</v>
      </c>
      <c r="H885" s="41">
        <v>1000000</v>
      </c>
      <c r="I885" s="220"/>
      <c r="J885" s="41"/>
      <c r="K885" s="38">
        <f t="shared" si="19"/>
        <v>1000000</v>
      </c>
      <c r="L885" s="199"/>
    </row>
    <row r="886" spans="1:12" ht="76.5" hidden="1" x14ac:dyDescent="0.35">
      <c r="A886" s="23">
        <v>23020114</v>
      </c>
      <c r="B886" s="436" t="s">
        <v>2891</v>
      </c>
      <c r="C886" s="23">
        <v>70451</v>
      </c>
      <c r="D886" s="46">
        <v>150000010101</v>
      </c>
      <c r="E886" s="25">
        <v>3101</v>
      </c>
      <c r="F886" s="23">
        <v>10712200</v>
      </c>
      <c r="G886" s="26" t="s">
        <v>1538</v>
      </c>
      <c r="H886" s="41">
        <v>7000000</v>
      </c>
      <c r="I886" s="220"/>
      <c r="J886" s="41"/>
      <c r="K886" s="38">
        <f t="shared" si="19"/>
        <v>7000000</v>
      </c>
      <c r="L886" s="199"/>
    </row>
    <row r="887" spans="1:12" ht="76.5" hidden="1" x14ac:dyDescent="0.35">
      <c r="A887" s="23">
        <v>23020114</v>
      </c>
      <c r="B887" s="436" t="s">
        <v>2891</v>
      </c>
      <c r="C887" s="23">
        <v>70451</v>
      </c>
      <c r="D887" s="46">
        <v>150000010101</v>
      </c>
      <c r="E887" s="25">
        <v>3101</v>
      </c>
      <c r="F887" s="23">
        <v>10712200</v>
      </c>
      <c r="G887" s="47" t="s">
        <v>2056</v>
      </c>
      <c r="H887" s="41">
        <v>5000000</v>
      </c>
      <c r="I887" s="220"/>
      <c r="J887" s="41"/>
      <c r="K887" s="38">
        <f t="shared" si="19"/>
        <v>5000000</v>
      </c>
      <c r="L887" s="199"/>
    </row>
    <row r="888" spans="1:12" ht="76.5" hidden="1" x14ac:dyDescent="0.35">
      <c r="A888" s="23">
        <v>23020114</v>
      </c>
      <c r="B888" s="436" t="s">
        <v>2891</v>
      </c>
      <c r="C888" s="23">
        <v>70451</v>
      </c>
      <c r="D888" s="46">
        <v>150000010101</v>
      </c>
      <c r="E888" s="25">
        <v>3101</v>
      </c>
      <c r="F888" s="23">
        <v>10712300</v>
      </c>
      <c r="G888" s="26" t="s">
        <v>1539</v>
      </c>
      <c r="H888" s="41">
        <v>500000</v>
      </c>
      <c r="I888" s="220"/>
      <c r="J888" s="41"/>
      <c r="K888" s="38">
        <f t="shared" si="19"/>
        <v>500000</v>
      </c>
      <c r="L888" s="199"/>
    </row>
    <row r="889" spans="1:12" ht="76.5" hidden="1" x14ac:dyDescent="0.35">
      <c r="A889" s="23">
        <v>23020114</v>
      </c>
      <c r="B889" s="436" t="s">
        <v>2891</v>
      </c>
      <c r="C889" s="23">
        <v>70451</v>
      </c>
      <c r="D889" s="46">
        <v>150000010101</v>
      </c>
      <c r="E889" s="25">
        <v>3101</v>
      </c>
      <c r="F889" s="23">
        <v>10712300</v>
      </c>
      <c r="G889" s="26" t="s">
        <v>1540</v>
      </c>
      <c r="H889" s="41">
        <v>500000</v>
      </c>
      <c r="I889" s="220"/>
      <c r="J889" s="41"/>
      <c r="K889" s="38">
        <f t="shared" si="19"/>
        <v>500000</v>
      </c>
      <c r="L889" s="199"/>
    </row>
    <row r="890" spans="1:12" ht="51" hidden="1" x14ac:dyDescent="0.35">
      <c r="A890" s="6">
        <v>23020114</v>
      </c>
      <c r="B890" s="436" t="s">
        <v>2891</v>
      </c>
      <c r="C890" s="6">
        <v>70451</v>
      </c>
      <c r="D890" s="110">
        <v>150000010101</v>
      </c>
      <c r="E890" s="8">
        <v>3101</v>
      </c>
      <c r="F890" s="6">
        <v>10720600</v>
      </c>
      <c r="G890" s="12" t="s">
        <v>1541</v>
      </c>
      <c r="H890" s="474">
        <v>5000000</v>
      </c>
      <c r="I890" s="494"/>
      <c r="J890" s="474"/>
      <c r="K890" s="65">
        <f t="shared" si="19"/>
        <v>5000000</v>
      </c>
      <c r="L890" s="199"/>
    </row>
    <row r="891" spans="1:12" ht="76.5" hidden="1" x14ac:dyDescent="0.35">
      <c r="A891" s="23">
        <v>23020114</v>
      </c>
      <c r="B891" s="436" t="s">
        <v>2891</v>
      </c>
      <c r="C891" s="23">
        <v>70451</v>
      </c>
      <c r="D891" s="46">
        <v>150000010101</v>
      </c>
      <c r="E891" s="25">
        <v>3101</v>
      </c>
      <c r="F891" s="23">
        <v>10720600</v>
      </c>
      <c r="G891" s="47" t="s">
        <v>2057</v>
      </c>
      <c r="H891" s="41">
        <v>1000000</v>
      </c>
      <c r="I891" s="220"/>
      <c r="J891" s="41"/>
      <c r="K891" s="64">
        <f t="shared" si="19"/>
        <v>1000000</v>
      </c>
      <c r="L891" s="570"/>
    </row>
    <row r="892" spans="1:12" ht="76.5" hidden="1" x14ac:dyDescent="0.35">
      <c r="A892" s="23">
        <v>23020114</v>
      </c>
      <c r="B892" s="436" t="s">
        <v>2891</v>
      </c>
      <c r="C892" s="23">
        <v>70451</v>
      </c>
      <c r="D892" s="46">
        <v>150000010101</v>
      </c>
      <c r="E892" s="25">
        <v>3101</v>
      </c>
      <c r="F892" s="23">
        <v>10720700</v>
      </c>
      <c r="G892" s="28" t="s">
        <v>1542</v>
      </c>
      <c r="H892" s="40">
        <v>1500000</v>
      </c>
      <c r="I892" s="243"/>
      <c r="J892" s="40"/>
      <c r="K892" s="38">
        <f t="shared" si="19"/>
        <v>1500000</v>
      </c>
      <c r="L892" s="199"/>
    </row>
    <row r="893" spans="1:12" ht="76.5" hidden="1" x14ac:dyDescent="0.35">
      <c r="A893" s="17">
        <v>23020114</v>
      </c>
      <c r="B893" s="436" t="s">
        <v>2891</v>
      </c>
      <c r="C893" s="17">
        <v>70451</v>
      </c>
      <c r="D893" s="450">
        <v>150000010101</v>
      </c>
      <c r="E893" s="18">
        <v>3101</v>
      </c>
      <c r="F893" s="17">
        <v>10720500</v>
      </c>
      <c r="G893" s="19" t="s">
        <v>1543</v>
      </c>
      <c r="H893" s="486">
        <v>1000000</v>
      </c>
      <c r="I893" s="510"/>
      <c r="J893" s="486"/>
      <c r="K893" s="272">
        <f t="shared" si="19"/>
        <v>1000000</v>
      </c>
      <c r="L893" s="198"/>
    </row>
    <row r="894" spans="1:12" ht="51" hidden="1" x14ac:dyDescent="0.35">
      <c r="A894" s="6">
        <v>23020114</v>
      </c>
      <c r="B894" s="436" t="s">
        <v>2891</v>
      </c>
      <c r="C894" s="6">
        <v>70451</v>
      </c>
      <c r="D894" s="110">
        <v>150000010101</v>
      </c>
      <c r="E894" s="8">
        <v>3101</v>
      </c>
      <c r="F894" s="6">
        <v>10711000</v>
      </c>
      <c r="G894" s="9" t="s">
        <v>1544</v>
      </c>
      <c r="H894" s="216">
        <v>500000</v>
      </c>
      <c r="I894" s="492"/>
      <c r="J894" s="216"/>
      <c r="K894" s="64">
        <f t="shared" si="19"/>
        <v>500000</v>
      </c>
      <c r="L894" s="199"/>
    </row>
    <row r="895" spans="1:12" ht="51" hidden="1" x14ac:dyDescent="0.35">
      <c r="A895" s="6">
        <v>23020114</v>
      </c>
      <c r="B895" s="436" t="s">
        <v>2891</v>
      </c>
      <c r="C895" s="6">
        <v>70451</v>
      </c>
      <c r="D895" s="110">
        <v>150000010101</v>
      </c>
      <c r="E895" s="8">
        <v>3101</v>
      </c>
      <c r="F895" s="6">
        <v>10720700</v>
      </c>
      <c r="G895" s="9" t="s">
        <v>1545</v>
      </c>
      <c r="H895" s="216">
        <v>5000000</v>
      </c>
      <c r="I895" s="492"/>
      <c r="J895" s="216"/>
      <c r="K895" s="64">
        <f t="shared" si="19"/>
        <v>5000000</v>
      </c>
      <c r="L895" s="199"/>
    </row>
    <row r="896" spans="1:12" ht="76.5" hidden="1" x14ac:dyDescent="0.35">
      <c r="A896" s="6">
        <v>23020114</v>
      </c>
      <c r="B896" s="436" t="s">
        <v>2891</v>
      </c>
      <c r="C896" s="6">
        <v>70451</v>
      </c>
      <c r="D896" s="110">
        <v>150000010101</v>
      </c>
      <c r="E896" s="8">
        <v>3101</v>
      </c>
      <c r="F896" s="6">
        <v>10721300</v>
      </c>
      <c r="G896" s="9" t="s">
        <v>1546</v>
      </c>
      <c r="H896" s="216">
        <v>1000000</v>
      </c>
      <c r="I896" s="492"/>
      <c r="J896" s="216"/>
      <c r="K896" s="64">
        <f t="shared" si="19"/>
        <v>1000000</v>
      </c>
      <c r="L896" s="199"/>
    </row>
    <row r="897" spans="1:12" ht="76.5" hidden="1" x14ac:dyDescent="0.35">
      <c r="A897" s="6">
        <v>23020114</v>
      </c>
      <c r="B897" s="436" t="s">
        <v>2891</v>
      </c>
      <c r="C897" s="6">
        <v>70451</v>
      </c>
      <c r="D897" s="110">
        <v>150000010101</v>
      </c>
      <c r="E897" s="8">
        <v>3101</v>
      </c>
      <c r="F897" s="6">
        <v>10722000</v>
      </c>
      <c r="G897" s="9" t="s">
        <v>1547</v>
      </c>
      <c r="H897" s="216">
        <v>1000000</v>
      </c>
      <c r="I897" s="492"/>
      <c r="J897" s="216"/>
      <c r="K897" s="64">
        <f t="shared" si="19"/>
        <v>1000000</v>
      </c>
      <c r="L897" s="199"/>
    </row>
    <row r="898" spans="1:12" ht="76.5" hidden="1" x14ac:dyDescent="0.35">
      <c r="A898" s="6">
        <v>23020114</v>
      </c>
      <c r="B898" s="436" t="s">
        <v>2891</v>
      </c>
      <c r="C898" s="6">
        <v>70451</v>
      </c>
      <c r="D898" s="110">
        <v>150000010101</v>
      </c>
      <c r="E898" s="8">
        <v>3101</v>
      </c>
      <c r="F898" s="6">
        <v>10710900</v>
      </c>
      <c r="G898" s="9" t="s">
        <v>1548</v>
      </c>
      <c r="H898" s="216">
        <v>5000000</v>
      </c>
      <c r="I898" s="492"/>
      <c r="J898" s="216"/>
      <c r="K898" s="64">
        <f t="shared" si="19"/>
        <v>5000000</v>
      </c>
      <c r="L898" s="199"/>
    </row>
    <row r="899" spans="1:12" ht="76.5" hidden="1" x14ac:dyDescent="0.35">
      <c r="A899" s="6">
        <v>23020114</v>
      </c>
      <c r="B899" s="436" t="s">
        <v>2891</v>
      </c>
      <c r="C899" s="6">
        <v>70451</v>
      </c>
      <c r="D899" s="110">
        <v>150000010101</v>
      </c>
      <c r="E899" s="8">
        <v>3101</v>
      </c>
      <c r="F899" s="6">
        <v>10710900</v>
      </c>
      <c r="G899" s="111" t="s">
        <v>2058</v>
      </c>
      <c r="H899" s="216">
        <v>1000000</v>
      </c>
      <c r="I899" s="492"/>
      <c r="J899" s="216"/>
      <c r="K899" s="64">
        <f t="shared" si="19"/>
        <v>1000000</v>
      </c>
      <c r="L899" s="199"/>
    </row>
    <row r="900" spans="1:12" ht="51" hidden="1" x14ac:dyDescent="0.35">
      <c r="A900" s="6">
        <v>23020114</v>
      </c>
      <c r="B900" s="436" t="s">
        <v>2891</v>
      </c>
      <c r="C900" s="6">
        <v>70451</v>
      </c>
      <c r="D900" s="110">
        <v>150000010101</v>
      </c>
      <c r="E900" s="8">
        <v>3101</v>
      </c>
      <c r="F900" s="6">
        <v>10710900</v>
      </c>
      <c r="G900" s="9" t="s">
        <v>1549</v>
      </c>
      <c r="H900" s="216">
        <v>2000000</v>
      </c>
      <c r="I900" s="492"/>
      <c r="J900" s="216"/>
      <c r="K900" s="64">
        <f t="shared" si="19"/>
        <v>2000000</v>
      </c>
      <c r="L900" s="199"/>
    </row>
    <row r="901" spans="1:12" ht="51" hidden="1" x14ac:dyDescent="0.35">
      <c r="A901" s="6">
        <v>23020114</v>
      </c>
      <c r="B901" s="436" t="s">
        <v>2891</v>
      </c>
      <c r="C901" s="6">
        <v>70451</v>
      </c>
      <c r="D901" s="110">
        <v>150000010101</v>
      </c>
      <c r="E901" s="8">
        <v>3101</v>
      </c>
      <c r="F901" s="6">
        <v>10710900</v>
      </c>
      <c r="G901" s="9" t="s">
        <v>1550</v>
      </c>
      <c r="H901" s="216">
        <v>500000</v>
      </c>
      <c r="I901" s="492"/>
      <c r="J901" s="216"/>
      <c r="K901" s="64">
        <f t="shared" si="19"/>
        <v>500000</v>
      </c>
      <c r="L901" s="199"/>
    </row>
    <row r="902" spans="1:12" ht="76.5" hidden="1" x14ac:dyDescent="0.35">
      <c r="A902" s="6">
        <v>23020114</v>
      </c>
      <c r="B902" s="436" t="s">
        <v>2891</v>
      </c>
      <c r="C902" s="6">
        <v>70451</v>
      </c>
      <c r="D902" s="110">
        <v>150000010101</v>
      </c>
      <c r="E902" s="8">
        <v>3101</v>
      </c>
      <c r="F902" s="6">
        <v>10712300</v>
      </c>
      <c r="G902" s="9" t="s">
        <v>1551</v>
      </c>
      <c r="H902" s="216">
        <v>1000000</v>
      </c>
      <c r="I902" s="492"/>
      <c r="J902" s="216"/>
      <c r="K902" s="64">
        <f t="shared" si="19"/>
        <v>1000000</v>
      </c>
      <c r="L902" s="199"/>
    </row>
    <row r="903" spans="1:12" ht="76.5" hidden="1" x14ac:dyDescent="0.35">
      <c r="A903" s="6">
        <v>23020114</v>
      </c>
      <c r="B903" s="436" t="s">
        <v>2891</v>
      </c>
      <c r="C903" s="6">
        <v>70451</v>
      </c>
      <c r="D903" s="110">
        <v>150000010101</v>
      </c>
      <c r="E903" s="8">
        <v>3101</v>
      </c>
      <c r="F903" s="6">
        <v>10712300</v>
      </c>
      <c r="G903" s="9" t="s">
        <v>1552</v>
      </c>
      <c r="H903" s="216">
        <v>6000000</v>
      </c>
      <c r="I903" s="492"/>
      <c r="J903" s="216"/>
      <c r="K903" s="64">
        <f t="shared" si="19"/>
        <v>6000000</v>
      </c>
      <c r="L903" s="199"/>
    </row>
    <row r="904" spans="1:12" ht="51" hidden="1" x14ac:dyDescent="0.35">
      <c r="A904" s="6">
        <v>23020114</v>
      </c>
      <c r="B904" s="436" t="s">
        <v>2891</v>
      </c>
      <c r="C904" s="6">
        <v>70451</v>
      </c>
      <c r="D904" s="110">
        <v>150000010101</v>
      </c>
      <c r="E904" s="8">
        <v>3101</v>
      </c>
      <c r="F904" s="6">
        <v>10730102</v>
      </c>
      <c r="G904" s="9" t="s">
        <v>1553</v>
      </c>
      <c r="H904" s="216">
        <v>1000000</v>
      </c>
      <c r="I904" s="492"/>
      <c r="J904" s="216"/>
      <c r="K904" s="64">
        <f t="shared" si="19"/>
        <v>1000000</v>
      </c>
      <c r="L904" s="199"/>
    </row>
    <row r="905" spans="1:12" ht="51" hidden="1" x14ac:dyDescent="0.35">
      <c r="A905" s="6">
        <v>23020114</v>
      </c>
      <c r="B905" s="436" t="s">
        <v>2891</v>
      </c>
      <c r="C905" s="6">
        <v>70451</v>
      </c>
      <c r="D905" s="110">
        <v>150000010101</v>
      </c>
      <c r="E905" s="8">
        <v>3101</v>
      </c>
      <c r="F905" s="6">
        <v>10730102</v>
      </c>
      <c r="G905" s="9" t="s">
        <v>1554</v>
      </c>
      <c r="H905" s="216">
        <v>1000000</v>
      </c>
      <c r="I905" s="492"/>
      <c r="J905" s="216"/>
      <c r="K905" s="64">
        <f t="shared" si="19"/>
        <v>1000000</v>
      </c>
      <c r="L905" s="199"/>
    </row>
    <row r="906" spans="1:12" ht="76.5" hidden="1" x14ac:dyDescent="0.35">
      <c r="A906" s="6">
        <v>23020114</v>
      </c>
      <c r="B906" s="436" t="s">
        <v>2891</v>
      </c>
      <c r="C906" s="6">
        <v>70451</v>
      </c>
      <c r="D906" s="110">
        <v>150000010101</v>
      </c>
      <c r="E906" s="8">
        <v>3101</v>
      </c>
      <c r="F906" s="6">
        <v>10720500</v>
      </c>
      <c r="G906" s="9" t="s">
        <v>1555</v>
      </c>
      <c r="H906" s="216">
        <v>5000000</v>
      </c>
      <c r="I906" s="492"/>
      <c r="J906" s="216"/>
      <c r="K906" s="64">
        <f t="shared" si="19"/>
        <v>5000000</v>
      </c>
      <c r="L906" s="199"/>
    </row>
    <row r="907" spans="1:12" ht="76.5" hidden="1" x14ac:dyDescent="0.35">
      <c r="A907" s="6">
        <v>23020114</v>
      </c>
      <c r="B907" s="436" t="s">
        <v>2891</v>
      </c>
      <c r="C907" s="6">
        <v>70451</v>
      </c>
      <c r="D907" s="110">
        <v>150000010101</v>
      </c>
      <c r="E907" s="8">
        <v>3101</v>
      </c>
      <c r="F907" s="6">
        <v>10720500</v>
      </c>
      <c r="G907" s="9" t="s">
        <v>1556</v>
      </c>
      <c r="H907" s="216">
        <v>7000000</v>
      </c>
      <c r="I907" s="492"/>
      <c r="J907" s="216"/>
      <c r="K907" s="64">
        <f t="shared" si="19"/>
        <v>7000000</v>
      </c>
      <c r="L907" s="199"/>
    </row>
    <row r="908" spans="1:12" ht="51" hidden="1" x14ac:dyDescent="0.35">
      <c r="A908" s="6">
        <v>23020114</v>
      </c>
      <c r="B908" s="436" t="s">
        <v>2891</v>
      </c>
      <c r="C908" s="6">
        <v>70451</v>
      </c>
      <c r="D908" s="110">
        <v>150000010101</v>
      </c>
      <c r="E908" s="8">
        <v>3101</v>
      </c>
      <c r="F908" s="6">
        <v>10722000</v>
      </c>
      <c r="G908" s="9" t="s">
        <v>1557</v>
      </c>
      <c r="H908" s="216">
        <v>20000000</v>
      </c>
      <c r="I908" s="492">
        <v>5000000</v>
      </c>
      <c r="J908" s="216"/>
      <c r="K908" s="64">
        <f t="shared" si="19"/>
        <v>20000000</v>
      </c>
      <c r="L908" s="199"/>
    </row>
    <row r="909" spans="1:12" ht="76.5" hidden="1" x14ac:dyDescent="0.35">
      <c r="A909" s="6">
        <v>23020114</v>
      </c>
      <c r="B909" s="436" t="s">
        <v>2891</v>
      </c>
      <c r="C909" s="6">
        <v>70451</v>
      </c>
      <c r="D909" s="110">
        <v>150000010101</v>
      </c>
      <c r="E909" s="8">
        <v>3101</v>
      </c>
      <c r="F909" s="6">
        <v>10731500</v>
      </c>
      <c r="G909" s="9" t="s">
        <v>1558</v>
      </c>
      <c r="H909" s="216">
        <v>10000000</v>
      </c>
      <c r="I909" s="492"/>
      <c r="J909" s="216">
        <v>-5000000</v>
      </c>
      <c r="K909" s="64">
        <f t="shared" si="19"/>
        <v>5000000</v>
      </c>
      <c r="L909" s="199"/>
    </row>
    <row r="910" spans="1:12" ht="76.5" hidden="1" x14ac:dyDescent="0.35">
      <c r="A910" s="6">
        <v>23020114</v>
      </c>
      <c r="B910" s="436" t="s">
        <v>2891</v>
      </c>
      <c r="C910" s="6">
        <v>70451</v>
      </c>
      <c r="D910" s="110">
        <v>150000010101</v>
      </c>
      <c r="E910" s="8">
        <v>3101</v>
      </c>
      <c r="F910" s="6">
        <v>10720500</v>
      </c>
      <c r="G910" s="9" t="s">
        <v>1559</v>
      </c>
      <c r="H910" s="216">
        <v>15000000</v>
      </c>
      <c r="I910" s="492"/>
      <c r="J910" s="216">
        <v>-10000000</v>
      </c>
      <c r="K910" s="64">
        <f t="shared" si="19"/>
        <v>5000000</v>
      </c>
      <c r="L910" s="199"/>
    </row>
    <row r="911" spans="1:12" ht="76.5" hidden="1" x14ac:dyDescent="0.35">
      <c r="A911" s="6">
        <v>23020114</v>
      </c>
      <c r="B911" s="436" t="s">
        <v>2891</v>
      </c>
      <c r="C911" s="6">
        <v>70451</v>
      </c>
      <c r="D911" s="110">
        <v>150000010101</v>
      </c>
      <c r="E911" s="8">
        <v>3101</v>
      </c>
      <c r="F911" s="6">
        <v>10722000</v>
      </c>
      <c r="G911" s="9" t="s">
        <v>1560</v>
      </c>
      <c r="H911" s="216">
        <v>4000000</v>
      </c>
      <c r="I911" s="492"/>
      <c r="J911" s="216"/>
      <c r="K911" s="64">
        <f t="shared" si="19"/>
        <v>4000000</v>
      </c>
      <c r="L911" s="199"/>
    </row>
    <row r="912" spans="1:12" ht="76.5" hidden="1" x14ac:dyDescent="0.35">
      <c r="A912" s="6">
        <v>23020114</v>
      </c>
      <c r="B912" s="436" t="s">
        <v>2891</v>
      </c>
      <c r="C912" s="6">
        <v>70451</v>
      </c>
      <c r="D912" s="110">
        <v>150000010101</v>
      </c>
      <c r="E912" s="8">
        <v>3101</v>
      </c>
      <c r="F912" s="6">
        <v>10720500</v>
      </c>
      <c r="G912" s="9" t="s">
        <v>1561</v>
      </c>
      <c r="H912" s="216">
        <v>5000000</v>
      </c>
      <c r="I912" s="492"/>
      <c r="J912" s="216"/>
      <c r="K912" s="64">
        <f t="shared" si="19"/>
        <v>5000000</v>
      </c>
      <c r="L912" s="199"/>
    </row>
    <row r="913" spans="1:23" ht="76.5" hidden="1" x14ac:dyDescent="0.35">
      <c r="A913" s="6">
        <v>23020114</v>
      </c>
      <c r="B913" s="436" t="s">
        <v>2891</v>
      </c>
      <c r="C913" s="6">
        <v>70451</v>
      </c>
      <c r="D913" s="110">
        <v>150000010101</v>
      </c>
      <c r="E913" s="8">
        <v>3101</v>
      </c>
      <c r="F913" s="6">
        <v>10720500</v>
      </c>
      <c r="G913" s="111" t="s">
        <v>2059</v>
      </c>
      <c r="H913" s="216">
        <v>10000000</v>
      </c>
      <c r="I913" s="492"/>
      <c r="J913" s="216">
        <v>-5000000</v>
      </c>
      <c r="K913" s="64">
        <f t="shared" si="19"/>
        <v>5000000</v>
      </c>
      <c r="L913" s="199"/>
    </row>
    <row r="914" spans="1:23" ht="76.5" hidden="1" x14ac:dyDescent="0.35">
      <c r="A914" s="6">
        <v>23020114</v>
      </c>
      <c r="B914" s="436" t="s">
        <v>2891</v>
      </c>
      <c r="C914" s="6">
        <v>70451</v>
      </c>
      <c r="D914" s="110">
        <v>150000010101</v>
      </c>
      <c r="E914" s="8">
        <v>3101</v>
      </c>
      <c r="F914" s="6">
        <v>10731600</v>
      </c>
      <c r="G914" s="9" t="s">
        <v>1562</v>
      </c>
      <c r="H914" s="216">
        <v>10000000</v>
      </c>
      <c r="I914" s="492"/>
      <c r="J914" s="216">
        <v>-5000000</v>
      </c>
      <c r="K914" s="64">
        <f t="shared" si="19"/>
        <v>5000000</v>
      </c>
      <c r="L914" s="199"/>
    </row>
    <row r="915" spans="1:23" ht="76.5" hidden="1" x14ac:dyDescent="0.35">
      <c r="A915" s="6">
        <v>23020114</v>
      </c>
      <c r="B915" s="436" t="s">
        <v>2891</v>
      </c>
      <c r="C915" s="6">
        <v>70451</v>
      </c>
      <c r="D915" s="110">
        <v>150000010101</v>
      </c>
      <c r="E915" s="8">
        <v>3101</v>
      </c>
      <c r="F915" s="6">
        <v>10731600</v>
      </c>
      <c r="G915" s="9" t="s">
        <v>1563</v>
      </c>
      <c r="H915" s="216">
        <v>10000000</v>
      </c>
      <c r="I915" s="492"/>
      <c r="J915" s="216">
        <v>-5000000</v>
      </c>
      <c r="K915" s="64">
        <f t="shared" si="19"/>
        <v>5000000</v>
      </c>
      <c r="L915" s="199"/>
    </row>
    <row r="916" spans="1:23" ht="76.5" hidden="1" x14ac:dyDescent="0.35">
      <c r="A916" s="441">
        <v>23020114</v>
      </c>
      <c r="B916" s="436" t="s">
        <v>2891</v>
      </c>
      <c r="C916" s="441">
        <v>70451</v>
      </c>
      <c r="D916" s="448">
        <v>150000010101</v>
      </c>
      <c r="E916" s="454">
        <v>3101</v>
      </c>
      <c r="F916" s="441">
        <v>10720600</v>
      </c>
      <c r="G916" s="463" t="s">
        <v>1564</v>
      </c>
      <c r="H916" s="479">
        <v>25000000</v>
      </c>
      <c r="I916" s="501"/>
      <c r="J916" s="479">
        <v>-15000000</v>
      </c>
      <c r="K916" s="545">
        <f t="shared" si="19"/>
        <v>10000000</v>
      </c>
      <c r="L916" s="322"/>
      <c r="M916" s="323"/>
      <c r="N916" s="323"/>
      <c r="O916" s="323"/>
      <c r="P916" s="323"/>
      <c r="Q916" s="323"/>
      <c r="R916" s="323"/>
      <c r="S916" s="323"/>
      <c r="T916" s="323"/>
      <c r="U916" s="323"/>
      <c r="V916" s="323"/>
      <c r="W916" s="323"/>
    </row>
    <row r="917" spans="1:23" ht="51" hidden="1" x14ac:dyDescent="0.35">
      <c r="A917" s="6">
        <v>23020114</v>
      </c>
      <c r="B917" s="436" t="s">
        <v>2893</v>
      </c>
      <c r="C917" s="6">
        <v>70443</v>
      </c>
      <c r="D917" s="110">
        <v>50000030105</v>
      </c>
      <c r="E917" s="8">
        <v>3101</v>
      </c>
      <c r="F917" s="6">
        <v>10731700</v>
      </c>
      <c r="G917" s="9" t="s">
        <v>564</v>
      </c>
      <c r="H917" s="64">
        <v>12000000</v>
      </c>
      <c r="I917" s="261"/>
      <c r="J917" s="216">
        <v>-4000000</v>
      </c>
      <c r="K917" s="64">
        <f t="shared" si="19"/>
        <v>8000000</v>
      </c>
      <c r="L917" s="199"/>
    </row>
    <row r="918" spans="1:23" ht="51" hidden="1" x14ac:dyDescent="0.35">
      <c r="A918" s="6">
        <v>23020114</v>
      </c>
      <c r="B918" s="436" t="s">
        <v>2893</v>
      </c>
      <c r="C918" s="6">
        <v>70451</v>
      </c>
      <c r="D918" s="110">
        <v>150000010101</v>
      </c>
      <c r="E918" s="8">
        <v>3101</v>
      </c>
      <c r="F918" s="6">
        <v>10721300</v>
      </c>
      <c r="G918" s="9" t="s">
        <v>599</v>
      </c>
      <c r="H918" s="96">
        <v>14447983.199999999</v>
      </c>
      <c r="I918" s="258"/>
      <c r="J918" s="96"/>
      <c r="K918" s="96">
        <f t="shared" si="19"/>
        <v>14447983.199999999</v>
      </c>
      <c r="L918" s="200"/>
    </row>
    <row r="919" spans="1:23" ht="51" hidden="1" x14ac:dyDescent="0.35">
      <c r="A919" s="6">
        <v>23020113</v>
      </c>
      <c r="B919" s="436" t="s">
        <v>2891</v>
      </c>
      <c r="C919" s="6">
        <v>70443</v>
      </c>
      <c r="D919" s="110">
        <v>130000010106</v>
      </c>
      <c r="E919" s="8">
        <v>3101</v>
      </c>
      <c r="F919" s="6">
        <v>10721300</v>
      </c>
      <c r="G919" s="111" t="s">
        <v>2691</v>
      </c>
      <c r="H919" s="64">
        <v>10600000</v>
      </c>
      <c r="I919" s="261"/>
      <c r="J919" s="216"/>
      <c r="K919" s="64">
        <f t="shared" si="19"/>
        <v>10600000</v>
      </c>
      <c r="L919" s="199"/>
    </row>
    <row r="920" spans="1:23" ht="76.5" hidden="1" x14ac:dyDescent="0.35">
      <c r="A920" s="168">
        <v>23020113</v>
      </c>
      <c r="B920" s="436" t="s">
        <v>2891</v>
      </c>
      <c r="C920" s="168">
        <v>70443</v>
      </c>
      <c r="D920" s="169">
        <v>130000010106</v>
      </c>
      <c r="E920" s="170">
        <v>3101</v>
      </c>
      <c r="F920" s="168">
        <v>10721300</v>
      </c>
      <c r="G920" s="179" t="s">
        <v>2692</v>
      </c>
      <c r="H920" s="172">
        <v>200000000</v>
      </c>
      <c r="I920" s="247"/>
      <c r="J920" s="173">
        <v>-100000000</v>
      </c>
      <c r="K920" s="172">
        <f t="shared" si="19"/>
        <v>100000000</v>
      </c>
      <c r="L920" s="204" t="s">
        <v>2551</v>
      </c>
    </row>
    <row r="921" spans="1:23" ht="51" hidden="1" x14ac:dyDescent="0.35">
      <c r="A921" s="168">
        <v>23020113</v>
      </c>
      <c r="B921" s="436" t="s">
        <v>2891</v>
      </c>
      <c r="C921" s="168">
        <v>70443</v>
      </c>
      <c r="D921" s="169">
        <v>130000010106</v>
      </c>
      <c r="E921" s="170">
        <v>3101</v>
      </c>
      <c r="F921" s="168">
        <v>10721300</v>
      </c>
      <c r="G921" s="179" t="s">
        <v>2693</v>
      </c>
      <c r="H921" s="172">
        <v>2120000</v>
      </c>
      <c r="I921" s="247"/>
      <c r="J921" s="173"/>
      <c r="K921" s="172">
        <f t="shared" si="19"/>
        <v>2120000</v>
      </c>
      <c r="L921" s="204" t="s">
        <v>2551</v>
      </c>
    </row>
    <row r="922" spans="1:23" ht="51" hidden="1" x14ac:dyDescent="0.35">
      <c r="A922" s="168">
        <v>23020113</v>
      </c>
      <c r="B922" s="436" t="s">
        <v>2891</v>
      </c>
      <c r="C922" s="168">
        <v>70443</v>
      </c>
      <c r="D922" s="169">
        <v>130000010106</v>
      </c>
      <c r="E922" s="170">
        <v>3101</v>
      </c>
      <c r="F922" s="168">
        <v>10721300</v>
      </c>
      <c r="G922" s="179" t="s">
        <v>2694</v>
      </c>
      <c r="H922" s="172">
        <v>2120000</v>
      </c>
      <c r="I922" s="247"/>
      <c r="J922" s="173"/>
      <c r="K922" s="172">
        <f t="shared" ref="K922:K985" si="20">SUM(H922,J922)</f>
        <v>2120000</v>
      </c>
      <c r="L922" s="204" t="s">
        <v>2551</v>
      </c>
    </row>
    <row r="923" spans="1:23" ht="51" hidden="1" x14ac:dyDescent="0.35">
      <c r="A923" s="168">
        <v>23020113</v>
      </c>
      <c r="B923" s="436" t="s">
        <v>2891</v>
      </c>
      <c r="C923" s="168">
        <v>70443</v>
      </c>
      <c r="D923" s="169">
        <v>130000010106</v>
      </c>
      <c r="E923" s="170">
        <v>3101</v>
      </c>
      <c r="F923" s="168">
        <v>10721300</v>
      </c>
      <c r="G923" s="179" t="s">
        <v>2695</v>
      </c>
      <c r="H923" s="172">
        <v>4240000</v>
      </c>
      <c r="I923" s="247"/>
      <c r="J923" s="173"/>
      <c r="K923" s="172">
        <f t="shared" si="20"/>
        <v>4240000</v>
      </c>
      <c r="L923" s="204" t="s">
        <v>2551</v>
      </c>
    </row>
    <row r="924" spans="1:23" ht="51" hidden="1" x14ac:dyDescent="0.35">
      <c r="A924" s="6">
        <v>23020113</v>
      </c>
      <c r="B924" s="436" t="s">
        <v>2891</v>
      </c>
      <c r="C924" s="6">
        <v>70443</v>
      </c>
      <c r="D924" s="110">
        <v>130000010106</v>
      </c>
      <c r="E924" s="8">
        <v>3101</v>
      </c>
      <c r="F924" s="6">
        <v>10721300</v>
      </c>
      <c r="G924" s="111" t="s">
        <v>2696</v>
      </c>
      <c r="H924" s="64">
        <v>1000000000</v>
      </c>
      <c r="I924" s="261"/>
      <c r="J924" s="216">
        <v>-700000000</v>
      </c>
      <c r="K924" s="64">
        <f t="shared" si="20"/>
        <v>300000000</v>
      </c>
      <c r="L924" s="199"/>
    </row>
    <row r="925" spans="1:23" ht="51" hidden="1" x14ac:dyDescent="0.35">
      <c r="A925" s="168">
        <v>23020113</v>
      </c>
      <c r="B925" s="436" t="s">
        <v>2891</v>
      </c>
      <c r="C925" s="168">
        <v>70443</v>
      </c>
      <c r="D925" s="169">
        <v>130000010106</v>
      </c>
      <c r="E925" s="170">
        <v>3101</v>
      </c>
      <c r="F925" s="168">
        <v>10721300</v>
      </c>
      <c r="G925" s="179" t="s">
        <v>2697</v>
      </c>
      <c r="H925" s="172">
        <v>33920000</v>
      </c>
      <c r="I925" s="247"/>
      <c r="J925" s="173"/>
      <c r="K925" s="172">
        <f t="shared" si="20"/>
        <v>33920000</v>
      </c>
      <c r="L925" s="204" t="s">
        <v>2551</v>
      </c>
    </row>
    <row r="926" spans="1:23" ht="102" hidden="1" x14ac:dyDescent="0.35">
      <c r="A926" s="168">
        <v>23020113</v>
      </c>
      <c r="B926" s="436" t="s">
        <v>2891</v>
      </c>
      <c r="C926" s="168">
        <v>70443</v>
      </c>
      <c r="D926" s="169">
        <v>130000010106</v>
      </c>
      <c r="E926" s="170">
        <v>3101</v>
      </c>
      <c r="F926" s="168">
        <v>10721300</v>
      </c>
      <c r="G926" s="179" t="s">
        <v>2698</v>
      </c>
      <c r="H926" s="172">
        <v>50000000</v>
      </c>
      <c r="I926" s="247"/>
      <c r="J926" s="173">
        <v>-30000000</v>
      </c>
      <c r="K926" s="172">
        <f t="shared" si="20"/>
        <v>20000000</v>
      </c>
      <c r="L926" s="204" t="s">
        <v>2551</v>
      </c>
    </row>
    <row r="927" spans="1:23" ht="76.5" hidden="1" x14ac:dyDescent="0.35">
      <c r="A927" s="6">
        <v>23020113</v>
      </c>
      <c r="B927" s="436" t="s">
        <v>2891</v>
      </c>
      <c r="C927" s="6">
        <v>70443</v>
      </c>
      <c r="D927" s="110">
        <v>130000010106</v>
      </c>
      <c r="E927" s="8">
        <v>3101</v>
      </c>
      <c r="F927" s="6">
        <v>10721300</v>
      </c>
      <c r="G927" s="111" t="s">
        <v>2699</v>
      </c>
      <c r="H927" s="216">
        <v>150000000</v>
      </c>
      <c r="I927" s="492"/>
      <c r="J927" s="216">
        <v>-176643537</v>
      </c>
      <c r="K927" s="64">
        <f t="shared" si="20"/>
        <v>-26643537</v>
      </c>
      <c r="L927" s="199"/>
    </row>
    <row r="928" spans="1:23" ht="51" hidden="1" x14ac:dyDescent="0.35">
      <c r="A928" s="6">
        <v>23020113</v>
      </c>
      <c r="B928" s="436" t="s">
        <v>2891</v>
      </c>
      <c r="C928" s="6">
        <v>70443</v>
      </c>
      <c r="D928" s="110">
        <v>130000010106</v>
      </c>
      <c r="E928" s="8">
        <v>3101</v>
      </c>
      <c r="F928" s="6">
        <v>10721300</v>
      </c>
      <c r="G928" s="111" t="s">
        <v>2700</v>
      </c>
      <c r="H928" s="216">
        <v>150000000</v>
      </c>
      <c r="I928" s="492"/>
      <c r="J928" s="216">
        <v>-100000000</v>
      </c>
      <c r="K928" s="64">
        <f t="shared" si="20"/>
        <v>50000000</v>
      </c>
      <c r="L928" s="199"/>
    </row>
    <row r="929" spans="1:12" ht="51" hidden="1" x14ac:dyDescent="0.35">
      <c r="A929" s="6">
        <v>23020113</v>
      </c>
      <c r="B929" s="436" t="s">
        <v>2891</v>
      </c>
      <c r="C929" s="6">
        <v>70421</v>
      </c>
      <c r="D929" s="110">
        <v>10000030106</v>
      </c>
      <c r="E929" s="8">
        <v>3101</v>
      </c>
      <c r="F929" s="6">
        <v>10731400</v>
      </c>
      <c r="G929" s="9" t="s">
        <v>2804</v>
      </c>
      <c r="H929" s="216">
        <v>5000000</v>
      </c>
      <c r="I929" s="216"/>
      <c r="J929" s="216"/>
      <c r="K929" s="64">
        <f t="shared" si="20"/>
        <v>5000000</v>
      </c>
      <c r="L929" s="199"/>
    </row>
    <row r="930" spans="1:12" ht="51" hidden="1" x14ac:dyDescent="0.35">
      <c r="A930" s="6">
        <v>23020113</v>
      </c>
      <c r="B930" s="436" t="s">
        <v>2891</v>
      </c>
      <c r="C930" s="6">
        <v>70421</v>
      </c>
      <c r="D930" s="110">
        <v>10000030106</v>
      </c>
      <c r="E930" s="8">
        <v>3101</v>
      </c>
      <c r="F930" s="6">
        <v>10720400</v>
      </c>
      <c r="G930" s="9" t="s">
        <v>2805</v>
      </c>
      <c r="H930" s="216">
        <v>5000000</v>
      </c>
      <c r="I930" s="216"/>
      <c r="J930" s="216"/>
      <c r="K930" s="64">
        <f t="shared" si="20"/>
        <v>5000000</v>
      </c>
      <c r="L930" s="199"/>
    </row>
    <row r="931" spans="1:12" ht="51" hidden="1" x14ac:dyDescent="0.35">
      <c r="A931" s="168">
        <v>23020113</v>
      </c>
      <c r="B931" s="436" t="s">
        <v>2891</v>
      </c>
      <c r="C931" s="168">
        <v>70421</v>
      </c>
      <c r="D931" s="169">
        <v>10000020104</v>
      </c>
      <c r="E931" s="170">
        <v>3101</v>
      </c>
      <c r="F931" s="168">
        <v>10721300</v>
      </c>
      <c r="G931" s="179" t="s">
        <v>2820</v>
      </c>
      <c r="H931" s="172">
        <v>48676000</v>
      </c>
      <c r="I931" s="172"/>
      <c r="J931" s="173"/>
      <c r="K931" s="172">
        <f t="shared" si="20"/>
        <v>48676000</v>
      </c>
      <c r="L931" s="204" t="s">
        <v>2888</v>
      </c>
    </row>
    <row r="932" spans="1:12" ht="51" hidden="1" x14ac:dyDescent="0.35">
      <c r="A932" s="168">
        <v>23020113</v>
      </c>
      <c r="B932" s="436" t="s">
        <v>2891</v>
      </c>
      <c r="C932" s="168">
        <v>70421</v>
      </c>
      <c r="D932" s="169">
        <v>10000020104</v>
      </c>
      <c r="E932" s="170">
        <v>3101</v>
      </c>
      <c r="F932" s="168">
        <v>10721300</v>
      </c>
      <c r="G932" s="179" t="s">
        <v>2821</v>
      </c>
      <c r="H932" s="172">
        <v>200000000</v>
      </c>
      <c r="I932" s="172"/>
      <c r="J932" s="173"/>
      <c r="K932" s="172">
        <f t="shared" si="20"/>
        <v>200000000</v>
      </c>
      <c r="L932" s="204" t="s">
        <v>2888</v>
      </c>
    </row>
    <row r="933" spans="1:12" ht="51" hidden="1" x14ac:dyDescent="0.35">
      <c r="A933" s="6">
        <v>23020113</v>
      </c>
      <c r="B933" s="436" t="s">
        <v>2891</v>
      </c>
      <c r="C933" s="6">
        <v>70421</v>
      </c>
      <c r="D933" s="110">
        <v>10000020104</v>
      </c>
      <c r="E933" s="8">
        <v>3101</v>
      </c>
      <c r="F933" s="6">
        <v>10721300</v>
      </c>
      <c r="G933" s="111" t="s">
        <v>2822</v>
      </c>
      <c r="H933" s="216">
        <v>100000000</v>
      </c>
      <c r="I933" s="216"/>
      <c r="J933" s="216"/>
      <c r="K933" s="64">
        <f t="shared" si="20"/>
        <v>100000000</v>
      </c>
      <c r="L933" s="199"/>
    </row>
    <row r="934" spans="1:12" ht="51" hidden="1" x14ac:dyDescent="0.35">
      <c r="A934" s="168">
        <v>23020113</v>
      </c>
      <c r="B934" s="436" t="s">
        <v>2891</v>
      </c>
      <c r="C934" s="168">
        <v>70421</v>
      </c>
      <c r="D934" s="169">
        <v>10000010104</v>
      </c>
      <c r="E934" s="170">
        <v>3101</v>
      </c>
      <c r="F934" s="168">
        <v>10721300</v>
      </c>
      <c r="G934" s="179" t="s">
        <v>2823</v>
      </c>
      <c r="H934" s="172">
        <v>8600000</v>
      </c>
      <c r="I934" s="172"/>
      <c r="J934" s="173"/>
      <c r="K934" s="172">
        <f t="shared" si="20"/>
        <v>8600000</v>
      </c>
      <c r="L934" s="204" t="s">
        <v>2888</v>
      </c>
    </row>
    <row r="935" spans="1:12" ht="51" hidden="1" x14ac:dyDescent="0.35">
      <c r="A935" s="168">
        <v>23020113</v>
      </c>
      <c r="B935" s="436" t="s">
        <v>2891</v>
      </c>
      <c r="C935" s="168">
        <v>70421</v>
      </c>
      <c r="D935" s="169">
        <v>10000010104</v>
      </c>
      <c r="E935" s="170">
        <v>3101</v>
      </c>
      <c r="F935" s="168">
        <v>10721300</v>
      </c>
      <c r="G935" s="179" t="s">
        <v>2824</v>
      </c>
      <c r="H935" s="172">
        <v>8600000</v>
      </c>
      <c r="I935" s="172"/>
      <c r="J935" s="173"/>
      <c r="K935" s="172">
        <f t="shared" si="20"/>
        <v>8600000</v>
      </c>
      <c r="L935" s="204" t="s">
        <v>2888</v>
      </c>
    </row>
    <row r="936" spans="1:12" ht="76.5" hidden="1" x14ac:dyDescent="0.35">
      <c r="A936" s="6">
        <v>23020113</v>
      </c>
      <c r="B936" s="436" t="s">
        <v>2891</v>
      </c>
      <c r="C936" s="6">
        <v>70421</v>
      </c>
      <c r="D936" s="451">
        <v>1000030105</v>
      </c>
      <c r="E936" s="8">
        <v>3101</v>
      </c>
      <c r="F936" s="6">
        <v>10720517</v>
      </c>
      <c r="G936" s="9" t="s">
        <v>2148</v>
      </c>
      <c r="H936" s="216">
        <v>2026500</v>
      </c>
      <c r="I936" s="492"/>
      <c r="J936" s="216"/>
      <c r="K936" s="64">
        <f t="shared" si="20"/>
        <v>2026500</v>
      </c>
      <c r="L936" s="199"/>
    </row>
    <row r="937" spans="1:12" ht="51" hidden="1" x14ac:dyDescent="0.35">
      <c r="A937" s="168">
        <v>23020112</v>
      </c>
      <c r="B937" s="436" t="s">
        <v>2891</v>
      </c>
      <c r="C937" s="168">
        <v>70443</v>
      </c>
      <c r="D937" s="169">
        <v>130000010106</v>
      </c>
      <c r="E937" s="170">
        <v>3101</v>
      </c>
      <c r="F937" s="168">
        <v>10721300</v>
      </c>
      <c r="G937" s="459" t="s">
        <v>2689</v>
      </c>
      <c r="H937" s="475">
        <v>8480000</v>
      </c>
      <c r="I937" s="497"/>
      <c r="J937" s="518"/>
      <c r="K937" s="475">
        <f t="shared" si="20"/>
        <v>8480000</v>
      </c>
      <c r="L937" s="204" t="s">
        <v>2551</v>
      </c>
    </row>
    <row r="938" spans="1:12" ht="51" hidden="1" x14ac:dyDescent="0.35">
      <c r="A938" s="442">
        <v>23020112</v>
      </c>
      <c r="B938" s="436" t="s">
        <v>2891</v>
      </c>
      <c r="C938" s="442">
        <v>70443</v>
      </c>
      <c r="D938" s="449">
        <v>130000010106</v>
      </c>
      <c r="E938" s="455">
        <v>3101</v>
      </c>
      <c r="F938" s="442">
        <v>10720517</v>
      </c>
      <c r="G938" s="471" t="s">
        <v>2690</v>
      </c>
      <c r="H938" s="488">
        <v>10600000</v>
      </c>
      <c r="I938" s="514"/>
      <c r="J938" s="532"/>
      <c r="K938" s="480">
        <f t="shared" si="20"/>
        <v>10600000</v>
      </c>
      <c r="L938" s="210" t="s">
        <v>2551</v>
      </c>
    </row>
    <row r="939" spans="1:12" ht="51" hidden="1" x14ac:dyDescent="0.35">
      <c r="A939" s="6">
        <v>23020112</v>
      </c>
      <c r="B939" s="436" t="s">
        <v>2891</v>
      </c>
      <c r="C939" s="6">
        <v>70810</v>
      </c>
      <c r="D939" s="110">
        <v>80000020105</v>
      </c>
      <c r="E939" s="8">
        <v>3101</v>
      </c>
      <c r="F939" s="6">
        <v>10720517</v>
      </c>
      <c r="G939" s="9" t="s">
        <v>2165</v>
      </c>
      <c r="H939" s="64">
        <v>2400000</v>
      </c>
      <c r="I939" s="261">
        <v>64100</v>
      </c>
      <c r="J939" s="216"/>
      <c r="K939" s="64">
        <f t="shared" si="20"/>
        <v>2400000</v>
      </c>
      <c r="L939" s="199"/>
    </row>
    <row r="940" spans="1:12" ht="51" hidden="1" x14ac:dyDescent="0.35">
      <c r="A940" s="6">
        <v>23020111</v>
      </c>
      <c r="B940" s="436" t="s">
        <v>2891</v>
      </c>
      <c r="C940" s="6">
        <v>70460</v>
      </c>
      <c r="D940" s="110">
        <v>110000010102</v>
      </c>
      <c r="E940" s="8">
        <v>3101</v>
      </c>
      <c r="F940" s="6">
        <v>10720517</v>
      </c>
      <c r="G940" s="9" t="s">
        <v>2128</v>
      </c>
      <c r="H940" s="64">
        <v>4800000</v>
      </c>
      <c r="I940" s="261"/>
      <c r="J940" s="216"/>
      <c r="K940" s="64">
        <f t="shared" si="20"/>
        <v>4800000</v>
      </c>
      <c r="L940" s="199"/>
    </row>
    <row r="941" spans="1:12" ht="51" hidden="1" x14ac:dyDescent="0.35">
      <c r="A941" s="6">
        <v>23020107</v>
      </c>
      <c r="B941" s="436" t="s">
        <v>2893</v>
      </c>
      <c r="C941" s="6">
        <v>70941</v>
      </c>
      <c r="D941" s="110">
        <v>50000010105</v>
      </c>
      <c r="E941" s="8">
        <v>3101</v>
      </c>
      <c r="F941" s="6">
        <v>10721300</v>
      </c>
      <c r="G941" s="111" t="s">
        <v>2479</v>
      </c>
      <c r="H941" s="64">
        <v>12040000</v>
      </c>
      <c r="I941" s="261"/>
      <c r="J941" s="216">
        <v>20000000</v>
      </c>
      <c r="K941" s="64">
        <f t="shared" si="20"/>
        <v>32040000</v>
      </c>
      <c r="L941" s="199"/>
    </row>
    <row r="942" spans="1:12" ht="51" hidden="1" x14ac:dyDescent="0.35">
      <c r="A942" s="6">
        <v>23020107</v>
      </c>
      <c r="B942" s="436" t="s">
        <v>2893</v>
      </c>
      <c r="C942" s="6">
        <v>70941</v>
      </c>
      <c r="D942" s="110">
        <v>50000010104</v>
      </c>
      <c r="E942" s="8">
        <v>3101</v>
      </c>
      <c r="F942" s="6">
        <v>10721300</v>
      </c>
      <c r="G942" s="111" t="s">
        <v>2480</v>
      </c>
      <c r="H942" s="64">
        <v>412800</v>
      </c>
      <c r="I942" s="261"/>
      <c r="J942" s="216">
        <v>20000000</v>
      </c>
      <c r="K942" s="64">
        <f t="shared" si="20"/>
        <v>20412800</v>
      </c>
      <c r="L942" s="199"/>
    </row>
    <row r="943" spans="1:12" ht="51" hidden="1" x14ac:dyDescent="0.35">
      <c r="A943" s="6">
        <v>23020107</v>
      </c>
      <c r="B943" s="436" t="s">
        <v>2893</v>
      </c>
      <c r="C943" s="6">
        <v>70941</v>
      </c>
      <c r="D943" s="110">
        <v>50000010104</v>
      </c>
      <c r="E943" s="8">
        <v>3101</v>
      </c>
      <c r="F943" s="6">
        <v>10721300</v>
      </c>
      <c r="G943" s="111" t="s">
        <v>2481</v>
      </c>
      <c r="H943" s="64">
        <v>963200</v>
      </c>
      <c r="I943" s="261"/>
      <c r="J943" s="216">
        <v>20000000</v>
      </c>
      <c r="K943" s="64">
        <f t="shared" si="20"/>
        <v>20963200</v>
      </c>
      <c r="L943" s="199"/>
    </row>
    <row r="944" spans="1:12" ht="51" hidden="1" x14ac:dyDescent="0.35">
      <c r="A944" s="6">
        <v>23020107</v>
      </c>
      <c r="B944" s="436" t="s">
        <v>2893</v>
      </c>
      <c r="C944" s="6">
        <v>70941</v>
      </c>
      <c r="D944" s="110">
        <v>50000010104</v>
      </c>
      <c r="E944" s="8">
        <v>3101</v>
      </c>
      <c r="F944" s="6">
        <v>10721300</v>
      </c>
      <c r="G944" s="111" t="s">
        <v>2482</v>
      </c>
      <c r="H944" s="64">
        <v>172000</v>
      </c>
      <c r="I944" s="261"/>
      <c r="J944" s="216">
        <v>20000000</v>
      </c>
      <c r="K944" s="64">
        <f t="shared" si="20"/>
        <v>20172000</v>
      </c>
      <c r="L944" s="199"/>
    </row>
    <row r="945" spans="1:12" ht="51" hidden="1" x14ac:dyDescent="0.35">
      <c r="A945" s="6">
        <v>23020107</v>
      </c>
      <c r="B945" s="436" t="s">
        <v>2893</v>
      </c>
      <c r="C945" s="6">
        <v>70941</v>
      </c>
      <c r="D945" s="110">
        <v>50000010104</v>
      </c>
      <c r="E945" s="8">
        <v>3101</v>
      </c>
      <c r="F945" s="6">
        <v>10721300</v>
      </c>
      <c r="G945" s="111" t="s">
        <v>2483</v>
      </c>
      <c r="H945" s="489">
        <v>2752000</v>
      </c>
      <c r="I945" s="515"/>
      <c r="J945" s="535">
        <v>20000000</v>
      </c>
      <c r="K945" s="64">
        <f t="shared" si="20"/>
        <v>22752000</v>
      </c>
      <c r="L945" s="199"/>
    </row>
    <row r="946" spans="1:12" ht="51" hidden="1" x14ac:dyDescent="0.35">
      <c r="A946" s="6">
        <v>23020107</v>
      </c>
      <c r="B946" s="436" t="s">
        <v>2893</v>
      </c>
      <c r="C946" s="6">
        <v>70941</v>
      </c>
      <c r="D946" s="110">
        <v>50000010104</v>
      </c>
      <c r="E946" s="8">
        <v>3101</v>
      </c>
      <c r="F946" s="6">
        <v>10721300</v>
      </c>
      <c r="G946" s="111" t="s">
        <v>2484</v>
      </c>
      <c r="H946" s="489">
        <v>2752000</v>
      </c>
      <c r="I946" s="515"/>
      <c r="J946" s="535">
        <v>20000000</v>
      </c>
      <c r="K946" s="64">
        <f t="shared" si="20"/>
        <v>22752000</v>
      </c>
      <c r="L946" s="199"/>
    </row>
    <row r="947" spans="1:12" ht="51" hidden="1" x14ac:dyDescent="0.35">
      <c r="A947" s="34">
        <v>23020107</v>
      </c>
      <c r="B947" s="436" t="s">
        <v>2893</v>
      </c>
      <c r="C947" s="34">
        <v>70941</v>
      </c>
      <c r="D947" s="49">
        <v>50000010104</v>
      </c>
      <c r="E947" s="36">
        <v>3101</v>
      </c>
      <c r="F947" s="34">
        <v>10721300</v>
      </c>
      <c r="G947" s="50" t="s">
        <v>2485</v>
      </c>
      <c r="H947" s="38">
        <v>1720000</v>
      </c>
      <c r="I947" s="218"/>
      <c r="J947" s="44">
        <v>20000000</v>
      </c>
      <c r="K947" s="38">
        <f t="shared" si="20"/>
        <v>21720000</v>
      </c>
      <c r="L947" s="198"/>
    </row>
    <row r="948" spans="1:12" ht="76.5" hidden="1" x14ac:dyDescent="0.35">
      <c r="A948" s="23">
        <v>23020107</v>
      </c>
      <c r="B948" s="436" t="s">
        <v>2893</v>
      </c>
      <c r="C948" s="23">
        <v>70941</v>
      </c>
      <c r="D948" s="46">
        <v>50000010104</v>
      </c>
      <c r="E948" s="25">
        <v>3101</v>
      </c>
      <c r="F948" s="23">
        <v>10721300</v>
      </c>
      <c r="G948" s="47" t="s">
        <v>2486</v>
      </c>
      <c r="H948" s="27">
        <v>2752000</v>
      </c>
      <c r="I948" s="215"/>
      <c r="J948" s="41">
        <v>20000000</v>
      </c>
      <c r="K948" s="38">
        <f t="shared" si="20"/>
        <v>22752000</v>
      </c>
      <c r="L948" s="199"/>
    </row>
    <row r="949" spans="1:12" ht="51" hidden="1" x14ac:dyDescent="0.35">
      <c r="A949" s="23">
        <v>23020107</v>
      </c>
      <c r="B949" s="436" t="s">
        <v>2893</v>
      </c>
      <c r="C949" s="23">
        <v>70941</v>
      </c>
      <c r="D949" s="46">
        <v>50000010104</v>
      </c>
      <c r="E949" s="25">
        <v>3101</v>
      </c>
      <c r="F949" s="23">
        <v>10721300</v>
      </c>
      <c r="G949" s="47" t="s">
        <v>2488</v>
      </c>
      <c r="H949" s="27">
        <v>1720000</v>
      </c>
      <c r="I949" s="215"/>
      <c r="J949" s="41">
        <v>20000000</v>
      </c>
      <c r="K949" s="38">
        <f t="shared" si="20"/>
        <v>21720000</v>
      </c>
      <c r="L949" s="199"/>
    </row>
    <row r="950" spans="1:12" ht="51" hidden="1" x14ac:dyDescent="0.35">
      <c r="A950" s="23">
        <v>23020107</v>
      </c>
      <c r="B950" s="436" t="s">
        <v>2893</v>
      </c>
      <c r="C950" s="23">
        <v>70941</v>
      </c>
      <c r="D950" s="46">
        <v>50000010104</v>
      </c>
      <c r="E950" s="25">
        <v>3101</v>
      </c>
      <c r="F950" s="23">
        <v>10721300</v>
      </c>
      <c r="G950" s="47" t="s">
        <v>2489</v>
      </c>
      <c r="H950" s="27">
        <v>2064000</v>
      </c>
      <c r="I950" s="215"/>
      <c r="J950" s="41">
        <v>20000000</v>
      </c>
      <c r="K950" s="38">
        <f t="shared" si="20"/>
        <v>22064000</v>
      </c>
      <c r="L950" s="199"/>
    </row>
    <row r="951" spans="1:12" ht="51" hidden="1" x14ac:dyDescent="0.35">
      <c r="A951" s="23">
        <v>23020107</v>
      </c>
      <c r="B951" s="436" t="s">
        <v>2893</v>
      </c>
      <c r="C951" s="23">
        <v>70941</v>
      </c>
      <c r="D951" s="46">
        <v>50000010104</v>
      </c>
      <c r="E951" s="25">
        <v>3101</v>
      </c>
      <c r="F951" s="23">
        <v>10721300</v>
      </c>
      <c r="G951" s="47" t="s">
        <v>2490</v>
      </c>
      <c r="H951" s="27">
        <v>1720000</v>
      </c>
      <c r="I951" s="215"/>
      <c r="J951" s="41">
        <v>20000000</v>
      </c>
      <c r="K951" s="38">
        <f t="shared" si="20"/>
        <v>21720000</v>
      </c>
      <c r="L951" s="199"/>
    </row>
    <row r="952" spans="1:12" ht="51" hidden="1" x14ac:dyDescent="0.35">
      <c r="A952" s="23">
        <v>23020107</v>
      </c>
      <c r="B952" s="436" t="s">
        <v>2893</v>
      </c>
      <c r="C952" s="23">
        <v>70941</v>
      </c>
      <c r="D952" s="46">
        <v>50000010104</v>
      </c>
      <c r="E952" s="25">
        <v>3101</v>
      </c>
      <c r="F952" s="23">
        <v>10721300</v>
      </c>
      <c r="G952" s="47" t="s">
        <v>2491</v>
      </c>
      <c r="H952" s="27">
        <v>8600000</v>
      </c>
      <c r="I952" s="215"/>
      <c r="J952" s="41">
        <v>20000000</v>
      </c>
      <c r="K952" s="38">
        <f t="shared" si="20"/>
        <v>28600000</v>
      </c>
      <c r="L952" s="199"/>
    </row>
    <row r="953" spans="1:12" ht="51" hidden="1" x14ac:dyDescent="0.35">
      <c r="A953" s="54">
        <v>23020107</v>
      </c>
      <c r="B953" s="436" t="s">
        <v>2893</v>
      </c>
      <c r="C953" s="54">
        <v>70740</v>
      </c>
      <c r="D953" s="75">
        <v>50000010104</v>
      </c>
      <c r="E953" s="54">
        <v>13101</v>
      </c>
      <c r="F953" s="54">
        <v>10721300</v>
      </c>
      <c r="G953" s="86" t="s">
        <v>872</v>
      </c>
      <c r="H953" s="117">
        <v>23268076</v>
      </c>
      <c r="I953" s="263"/>
      <c r="J953" s="117"/>
      <c r="K953" s="130">
        <f t="shared" si="20"/>
        <v>23268076</v>
      </c>
      <c r="L953" s="204" t="s">
        <v>2555</v>
      </c>
    </row>
    <row r="954" spans="1:12" ht="76.5" hidden="1" x14ac:dyDescent="0.35">
      <c r="A954" s="54">
        <v>23020107</v>
      </c>
      <c r="B954" s="436" t="s">
        <v>2893</v>
      </c>
      <c r="C954" s="54">
        <v>70740</v>
      </c>
      <c r="D954" s="75">
        <v>50000010104</v>
      </c>
      <c r="E954" s="54">
        <v>13101</v>
      </c>
      <c r="F954" s="54">
        <v>10721300</v>
      </c>
      <c r="G954" s="86" t="s">
        <v>908</v>
      </c>
      <c r="H954" s="117">
        <v>30000000</v>
      </c>
      <c r="I954" s="263"/>
      <c r="J954" s="118">
        <v>-20000000</v>
      </c>
      <c r="K954" s="130">
        <f t="shared" si="20"/>
        <v>10000000</v>
      </c>
      <c r="L954" s="204" t="s">
        <v>2555</v>
      </c>
    </row>
    <row r="955" spans="1:12" ht="51" hidden="1" x14ac:dyDescent="0.35">
      <c r="A955" s="54">
        <v>23020107</v>
      </c>
      <c r="B955" s="436" t="s">
        <v>2893</v>
      </c>
      <c r="C955" s="54">
        <v>70740</v>
      </c>
      <c r="D955" s="75">
        <v>50000010104</v>
      </c>
      <c r="E955" s="54">
        <v>13101</v>
      </c>
      <c r="F955" s="54">
        <v>10721300</v>
      </c>
      <c r="G955" s="86" t="s">
        <v>910</v>
      </c>
      <c r="H955" s="117">
        <v>13500000</v>
      </c>
      <c r="I955" s="263"/>
      <c r="J955" s="118"/>
      <c r="K955" s="130">
        <f t="shared" si="20"/>
        <v>13500000</v>
      </c>
      <c r="L955" s="204" t="s">
        <v>2555</v>
      </c>
    </row>
    <row r="956" spans="1:12" ht="51" hidden="1" x14ac:dyDescent="0.35">
      <c r="A956" s="54">
        <v>23020107</v>
      </c>
      <c r="B956" s="436" t="s">
        <v>2893</v>
      </c>
      <c r="C956" s="54">
        <v>70740</v>
      </c>
      <c r="D956" s="75">
        <v>50000010104</v>
      </c>
      <c r="E956" s="54">
        <v>13101</v>
      </c>
      <c r="F956" s="54">
        <v>10721300</v>
      </c>
      <c r="G956" s="86" t="s">
        <v>911</v>
      </c>
      <c r="H956" s="117">
        <v>10000000</v>
      </c>
      <c r="I956" s="263"/>
      <c r="J956" s="118"/>
      <c r="K956" s="130">
        <f t="shared" si="20"/>
        <v>10000000</v>
      </c>
      <c r="L956" s="204" t="s">
        <v>2555</v>
      </c>
    </row>
    <row r="957" spans="1:12" ht="51" hidden="1" x14ac:dyDescent="0.35">
      <c r="A957" s="23">
        <v>23020106</v>
      </c>
      <c r="B957" s="436" t="s">
        <v>2893</v>
      </c>
      <c r="C957" s="23">
        <v>70941</v>
      </c>
      <c r="D957" s="46">
        <v>40000010101</v>
      </c>
      <c r="E957" s="25">
        <v>3101</v>
      </c>
      <c r="F957" s="23">
        <v>10721300</v>
      </c>
      <c r="G957" s="47" t="s">
        <v>2478</v>
      </c>
      <c r="H957" s="27">
        <v>275200</v>
      </c>
      <c r="I957" s="215"/>
      <c r="J957" s="41">
        <v>20000000</v>
      </c>
      <c r="K957" s="38">
        <f t="shared" si="20"/>
        <v>20275200</v>
      </c>
      <c r="L957" s="199"/>
    </row>
    <row r="958" spans="1:12" hidden="1" x14ac:dyDescent="0.35">
      <c r="A958" s="23">
        <v>23020106</v>
      </c>
      <c r="B958" s="436" t="s">
        <v>2893</v>
      </c>
      <c r="C958" s="23">
        <v>70740</v>
      </c>
      <c r="D958" s="46">
        <v>40000030102</v>
      </c>
      <c r="E958" s="25">
        <v>3101</v>
      </c>
      <c r="F958" s="23">
        <v>10721300</v>
      </c>
      <c r="G958" s="26" t="s">
        <v>418</v>
      </c>
      <c r="H958" s="101">
        <v>4500000</v>
      </c>
      <c r="I958" s="255">
        <v>7892000</v>
      </c>
      <c r="J958" s="102">
        <v>41422600</v>
      </c>
      <c r="K958" s="99">
        <f t="shared" si="20"/>
        <v>45922600</v>
      </c>
      <c r="L958" s="200"/>
    </row>
    <row r="959" spans="1:12" ht="127.5" hidden="1" x14ac:dyDescent="0.35">
      <c r="A959" s="54">
        <v>23020106</v>
      </c>
      <c r="B959" s="436" t="s">
        <v>2893</v>
      </c>
      <c r="C959" s="54">
        <v>70713</v>
      </c>
      <c r="D959" s="75">
        <v>40000010102</v>
      </c>
      <c r="E959" s="56">
        <v>3101</v>
      </c>
      <c r="F959" s="54">
        <v>10721300</v>
      </c>
      <c r="G959" s="86" t="s">
        <v>846</v>
      </c>
      <c r="H959" s="117">
        <v>204748320</v>
      </c>
      <c r="I959" s="263">
        <v>109339307</v>
      </c>
      <c r="J959" s="121"/>
      <c r="K959" s="130">
        <f t="shared" si="20"/>
        <v>204748320</v>
      </c>
      <c r="L959" s="204" t="s">
        <v>2555</v>
      </c>
    </row>
    <row r="960" spans="1:12" ht="102" hidden="1" x14ac:dyDescent="0.35">
      <c r="A960" s="54">
        <v>23020106</v>
      </c>
      <c r="B960" s="436" t="s">
        <v>2893</v>
      </c>
      <c r="C960" s="54">
        <v>70713</v>
      </c>
      <c r="D960" s="75">
        <v>40000010102</v>
      </c>
      <c r="E960" s="56">
        <v>3101</v>
      </c>
      <c r="F960" s="54">
        <v>10721300</v>
      </c>
      <c r="G960" s="86" t="s">
        <v>847</v>
      </c>
      <c r="H960" s="117">
        <v>8284500</v>
      </c>
      <c r="I960" s="263">
        <v>230494191</v>
      </c>
      <c r="J960" s="117">
        <v>400000000</v>
      </c>
      <c r="K960" s="130">
        <f t="shared" si="20"/>
        <v>408284500</v>
      </c>
      <c r="L960" s="204" t="s">
        <v>2555</v>
      </c>
    </row>
    <row r="961" spans="1:12" ht="51" hidden="1" x14ac:dyDescent="0.35">
      <c r="A961" s="54">
        <v>23020106</v>
      </c>
      <c r="B961" s="436" t="s">
        <v>2893</v>
      </c>
      <c r="C961" s="54">
        <v>70740</v>
      </c>
      <c r="D961" s="75">
        <v>40000010101</v>
      </c>
      <c r="E961" s="56">
        <v>3101</v>
      </c>
      <c r="F961" s="54">
        <v>10721300</v>
      </c>
      <c r="G961" s="86" t="s">
        <v>871</v>
      </c>
      <c r="H961" s="117">
        <v>35000000</v>
      </c>
      <c r="I961" s="263"/>
      <c r="J961" s="118"/>
      <c r="K961" s="130">
        <f t="shared" si="20"/>
        <v>35000000</v>
      </c>
      <c r="L961" s="204" t="s">
        <v>2555</v>
      </c>
    </row>
    <row r="962" spans="1:12" ht="51" hidden="1" x14ac:dyDescent="0.35">
      <c r="A962" s="54">
        <v>23020106</v>
      </c>
      <c r="B962" s="436" t="s">
        <v>2893</v>
      </c>
      <c r="C962" s="54">
        <v>70740</v>
      </c>
      <c r="D962" s="75">
        <v>40000010101</v>
      </c>
      <c r="E962" s="56">
        <v>3101</v>
      </c>
      <c r="F962" s="54">
        <v>10720700</v>
      </c>
      <c r="G962" s="86" t="s">
        <v>873</v>
      </c>
      <c r="H962" s="117">
        <v>7500000</v>
      </c>
      <c r="I962" s="263"/>
      <c r="J962" s="118"/>
      <c r="K962" s="130">
        <f t="shared" si="20"/>
        <v>7500000</v>
      </c>
      <c r="L962" s="204" t="s">
        <v>2555</v>
      </c>
    </row>
    <row r="963" spans="1:12" ht="51" hidden="1" x14ac:dyDescent="0.35">
      <c r="A963" s="54">
        <v>23020106</v>
      </c>
      <c r="B963" s="436" t="s">
        <v>2893</v>
      </c>
      <c r="C963" s="54">
        <v>70740</v>
      </c>
      <c r="D963" s="75">
        <v>40000010101</v>
      </c>
      <c r="E963" s="56">
        <v>3101</v>
      </c>
      <c r="F963" s="54">
        <v>10720503</v>
      </c>
      <c r="G963" s="86" t="s">
        <v>874</v>
      </c>
      <c r="H963" s="117">
        <v>50000000</v>
      </c>
      <c r="I963" s="263"/>
      <c r="J963" s="122"/>
      <c r="K963" s="130">
        <f t="shared" si="20"/>
        <v>50000000</v>
      </c>
      <c r="L963" s="204" t="s">
        <v>2555</v>
      </c>
    </row>
    <row r="964" spans="1:12" ht="51" hidden="1" x14ac:dyDescent="0.35">
      <c r="A964" s="54">
        <v>23020106</v>
      </c>
      <c r="B964" s="436" t="s">
        <v>2893</v>
      </c>
      <c r="C964" s="54">
        <v>70740</v>
      </c>
      <c r="D964" s="75">
        <v>40000010101</v>
      </c>
      <c r="E964" s="56">
        <v>3101</v>
      </c>
      <c r="F964" s="54">
        <v>10731908</v>
      </c>
      <c r="G964" s="86" t="s">
        <v>875</v>
      </c>
      <c r="H964" s="117">
        <v>50000000</v>
      </c>
      <c r="I964" s="263"/>
      <c r="J964" s="122"/>
      <c r="K964" s="130">
        <f t="shared" si="20"/>
        <v>50000000</v>
      </c>
      <c r="L964" s="204" t="s">
        <v>2555</v>
      </c>
    </row>
    <row r="965" spans="1:12" ht="51" hidden="1" x14ac:dyDescent="0.35">
      <c r="A965" s="54">
        <v>23020106</v>
      </c>
      <c r="B965" s="436" t="s">
        <v>2893</v>
      </c>
      <c r="C965" s="54">
        <v>70740</v>
      </c>
      <c r="D965" s="75">
        <v>40000010101</v>
      </c>
      <c r="E965" s="56">
        <v>3101</v>
      </c>
      <c r="F965" s="54">
        <v>10710904</v>
      </c>
      <c r="G965" s="86" t="s">
        <v>876</v>
      </c>
      <c r="H965" s="117">
        <v>50000000</v>
      </c>
      <c r="I965" s="263"/>
      <c r="J965" s="122"/>
      <c r="K965" s="130">
        <f t="shared" si="20"/>
        <v>50000000</v>
      </c>
      <c r="L965" s="204" t="s">
        <v>2555</v>
      </c>
    </row>
    <row r="966" spans="1:12" ht="51" hidden="1" x14ac:dyDescent="0.35">
      <c r="A966" s="54">
        <v>23020106</v>
      </c>
      <c r="B966" s="436" t="s">
        <v>2893</v>
      </c>
      <c r="C966" s="54">
        <v>70740</v>
      </c>
      <c r="D966" s="75">
        <v>40000010101</v>
      </c>
      <c r="E966" s="56">
        <v>3101</v>
      </c>
      <c r="F966" s="54">
        <v>10710904</v>
      </c>
      <c r="G966" s="86" t="s">
        <v>877</v>
      </c>
      <c r="H966" s="117">
        <v>5000000</v>
      </c>
      <c r="I966" s="263"/>
      <c r="J966" s="118"/>
      <c r="K966" s="130">
        <f t="shared" si="20"/>
        <v>5000000</v>
      </c>
      <c r="L966" s="204" t="s">
        <v>2555</v>
      </c>
    </row>
    <row r="967" spans="1:12" ht="51" hidden="1" x14ac:dyDescent="0.35">
      <c r="A967" s="54">
        <v>23020106</v>
      </c>
      <c r="B967" s="436" t="s">
        <v>2893</v>
      </c>
      <c r="C967" s="54">
        <v>70740</v>
      </c>
      <c r="D967" s="75">
        <v>40000010101</v>
      </c>
      <c r="E967" s="56">
        <v>3101</v>
      </c>
      <c r="F967" s="54">
        <v>10720602</v>
      </c>
      <c r="G967" s="86" t="s">
        <v>878</v>
      </c>
      <c r="H967" s="117">
        <v>30000000</v>
      </c>
      <c r="I967" s="263"/>
      <c r="J967" s="122"/>
      <c r="K967" s="130">
        <f t="shared" si="20"/>
        <v>30000000</v>
      </c>
      <c r="L967" s="204" t="s">
        <v>2555</v>
      </c>
    </row>
    <row r="968" spans="1:12" ht="51" hidden="1" x14ac:dyDescent="0.35">
      <c r="A968" s="54">
        <v>23020106</v>
      </c>
      <c r="B968" s="436" t="s">
        <v>2893</v>
      </c>
      <c r="C968" s="54">
        <v>70740</v>
      </c>
      <c r="D968" s="75">
        <v>40000020105</v>
      </c>
      <c r="E968" s="56">
        <v>3101</v>
      </c>
      <c r="F968" s="54">
        <v>10710904</v>
      </c>
      <c r="G968" s="86" t="s">
        <v>879</v>
      </c>
      <c r="H968" s="117">
        <v>1000000</v>
      </c>
      <c r="I968" s="263"/>
      <c r="J968" s="118"/>
      <c r="K968" s="130">
        <f t="shared" si="20"/>
        <v>1000000</v>
      </c>
      <c r="L968" s="204" t="s">
        <v>2555</v>
      </c>
    </row>
    <row r="969" spans="1:12" ht="51" hidden="1" x14ac:dyDescent="0.35">
      <c r="A969" s="54">
        <v>23020106</v>
      </c>
      <c r="B969" s="436" t="s">
        <v>2893</v>
      </c>
      <c r="C969" s="54">
        <v>70740</v>
      </c>
      <c r="D969" s="75">
        <v>40000010106</v>
      </c>
      <c r="E969" s="56">
        <v>3101</v>
      </c>
      <c r="F969" s="54">
        <v>10721300</v>
      </c>
      <c r="G969" s="86" t="s">
        <v>880</v>
      </c>
      <c r="H969" s="117">
        <v>5000000</v>
      </c>
      <c r="I969" s="263"/>
      <c r="J969" s="118"/>
      <c r="K969" s="130">
        <f t="shared" si="20"/>
        <v>5000000</v>
      </c>
      <c r="L969" s="204" t="s">
        <v>2555</v>
      </c>
    </row>
    <row r="970" spans="1:12" ht="51" hidden="1" x14ac:dyDescent="0.35">
      <c r="A970" s="54">
        <v>23020106</v>
      </c>
      <c r="B970" s="436" t="s">
        <v>2893</v>
      </c>
      <c r="C970" s="54">
        <v>70740</v>
      </c>
      <c r="D970" s="75">
        <v>40000010106</v>
      </c>
      <c r="E970" s="56">
        <v>3101</v>
      </c>
      <c r="F970" s="54">
        <v>10721300</v>
      </c>
      <c r="G970" s="86" t="s">
        <v>881</v>
      </c>
      <c r="H970" s="117">
        <v>50000000</v>
      </c>
      <c r="I970" s="263"/>
      <c r="J970" s="122">
        <v>-25000000</v>
      </c>
      <c r="K970" s="130">
        <f t="shared" si="20"/>
        <v>25000000</v>
      </c>
      <c r="L970" s="204" t="s">
        <v>2555</v>
      </c>
    </row>
    <row r="971" spans="1:12" ht="51" hidden="1" x14ac:dyDescent="0.35">
      <c r="A971" s="54">
        <v>23020106</v>
      </c>
      <c r="B971" s="436" t="s">
        <v>2893</v>
      </c>
      <c r="C971" s="54">
        <v>70740</v>
      </c>
      <c r="D971" s="75">
        <v>40000010106</v>
      </c>
      <c r="E971" s="56">
        <v>3101</v>
      </c>
      <c r="F971" s="54">
        <v>10731808</v>
      </c>
      <c r="G971" s="86" t="s">
        <v>882</v>
      </c>
      <c r="H971" s="117">
        <v>41000000</v>
      </c>
      <c r="I971" s="263"/>
      <c r="J971" s="122">
        <v>-20000000</v>
      </c>
      <c r="K971" s="130">
        <f t="shared" si="20"/>
        <v>21000000</v>
      </c>
      <c r="L971" s="204" t="s">
        <v>2555</v>
      </c>
    </row>
    <row r="972" spans="1:12" ht="51" hidden="1" x14ac:dyDescent="0.35">
      <c r="A972" s="54">
        <v>23020106</v>
      </c>
      <c r="B972" s="436" t="s">
        <v>2893</v>
      </c>
      <c r="C972" s="54">
        <v>70740</v>
      </c>
      <c r="D972" s="75">
        <v>40000010106</v>
      </c>
      <c r="E972" s="56">
        <v>3101</v>
      </c>
      <c r="F972" s="54">
        <v>10720602</v>
      </c>
      <c r="G972" s="86" t="s">
        <v>883</v>
      </c>
      <c r="H972" s="117">
        <v>2000000</v>
      </c>
      <c r="I972" s="263"/>
      <c r="J972" s="118"/>
      <c r="K972" s="130">
        <f t="shared" si="20"/>
        <v>2000000</v>
      </c>
      <c r="L972" s="204" t="s">
        <v>2555</v>
      </c>
    </row>
    <row r="973" spans="1:12" ht="51" hidden="1" x14ac:dyDescent="0.35">
      <c r="A973" s="54">
        <v>23020106</v>
      </c>
      <c r="B973" s="436" t="s">
        <v>2893</v>
      </c>
      <c r="C973" s="54">
        <v>70740</v>
      </c>
      <c r="D973" s="75">
        <v>40000010101</v>
      </c>
      <c r="E973" s="56">
        <v>3101</v>
      </c>
      <c r="F973" s="54">
        <v>10720801</v>
      </c>
      <c r="G973" s="86" t="s">
        <v>884</v>
      </c>
      <c r="H973" s="117">
        <v>35000000</v>
      </c>
      <c r="I973" s="263"/>
      <c r="J973" s="122">
        <v>-20000000</v>
      </c>
      <c r="K973" s="130">
        <f t="shared" si="20"/>
        <v>15000000</v>
      </c>
      <c r="L973" s="204" t="s">
        <v>2555</v>
      </c>
    </row>
    <row r="974" spans="1:12" ht="102" hidden="1" x14ac:dyDescent="0.35">
      <c r="A974" s="54">
        <v>23020106</v>
      </c>
      <c r="B974" s="436" t="s">
        <v>2893</v>
      </c>
      <c r="C974" s="54">
        <v>70740</v>
      </c>
      <c r="D974" s="75">
        <v>40000010101</v>
      </c>
      <c r="E974" s="56">
        <v>3101</v>
      </c>
      <c r="F974" s="54">
        <v>10720801</v>
      </c>
      <c r="G974" s="86" t="s">
        <v>885</v>
      </c>
      <c r="H974" s="117">
        <v>30000000</v>
      </c>
      <c r="I974" s="263"/>
      <c r="J974" s="122">
        <v>-20000000</v>
      </c>
      <c r="K974" s="130">
        <f t="shared" si="20"/>
        <v>10000000</v>
      </c>
      <c r="L974" s="204" t="s">
        <v>2555</v>
      </c>
    </row>
    <row r="975" spans="1:12" ht="102" hidden="1" x14ac:dyDescent="0.35">
      <c r="A975" s="23">
        <v>23020106</v>
      </c>
      <c r="B975" s="436" t="s">
        <v>2893</v>
      </c>
      <c r="C975" s="23">
        <v>70740</v>
      </c>
      <c r="D975" s="46">
        <v>40000010101</v>
      </c>
      <c r="E975" s="25">
        <v>3101</v>
      </c>
      <c r="F975" s="23">
        <v>10711101</v>
      </c>
      <c r="G975" s="47" t="s">
        <v>886</v>
      </c>
      <c r="H975" s="106">
        <v>30000000</v>
      </c>
      <c r="I975" s="260"/>
      <c r="J975" s="115">
        <v>-20000000</v>
      </c>
      <c r="K975" s="99">
        <f t="shared" si="20"/>
        <v>10000000</v>
      </c>
      <c r="L975" s="199"/>
    </row>
    <row r="976" spans="1:12" ht="102" hidden="1" x14ac:dyDescent="0.35">
      <c r="A976" s="23">
        <v>23020106</v>
      </c>
      <c r="B976" s="436" t="s">
        <v>2893</v>
      </c>
      <c r="C976" s="23">
        <v>70740</v>
      </c>
      <c r="D976" s="46">
        <v>40000010101</v>
      </c>
      <c r="E976" s="25">
        <v>3101</v>
      </c>
      <c r="F976" s="23">
        <v>10711201</v>
      </c>
      <c r="G976" s="47" t="s">
        <v>887</v>
      </c>
      <c r="H976" s="106">
        <v>30000000</v>
      </c>
      <c r="I976" s="260"/>
      <c r="J976" s="115">
        <v>-20000000</v>
      </c>
      <c r="K976" s="99">
        <f t="shared" si="20"/>
        <v>10000000</v>
      </c>
      <c r="L976" s="199"/>
    </row>
    <row r="977" spans="1:12" ht="102" hidden="1" x14ac:dyDescent="0.35">
      <c r="A977" s="23">
        <v>23020106</v>
      </c>
      <c r="B977" s="436" t="s">
        <v>2893</v>
      </c>
      <c r="C977" s="23">
        <v>70740</v>
      </c>
      <c r="D977" s="46">
        <v>40000010101</v>
      </c>
      <c r="E977" s="25">
        <v>3101</v>
      </c>
      <c r="F977" s="23">
        <v>10722009</v>
      </c>
      <c r="G977" s="47" t="s">
        <v>888</v>
      </c>
      <c r="H977" s="106">
        <v>30000000</v>
      </c>
      <c r="I977" s="260"/>
      <c r="J977" s="115">
        <v>-20000000</v>
      </c>
      <c r="K977" s="99">
        <f t="shared" si="20"/>
        <v>10000000</v>
      </c>
      <c r="L977" s="199"/>
    </row>
    <row r="978" spans="1:12" ht="102" hidden="1" x14ac:dyDescent="0.35">
      <c r="A978" s="23">
        <v>23020106</v>
      </c>
      <c r="B978" s="436" t="s">
        <v>2893</v>
      </c>
      <c r="C978" s="23">
        <v>70740</v>
      </c>
      <c r="D978" s="46">
        <v>40000010101</v>
      </c>
      <c r="E978" s="25">
        <v>3101</v>
      </c>
      <c r="F978" s="23">
        <v>10730203</v>
      </c>
      <c r="G978" s="47" t="s">
        <v>889</v>
      </c>
      <c r="H978" s="106">
        <v>30000000</v>
      </c>
      <c r="I978" s="260"/>
      <c r="J978" s="115">
        <v>-20000000</v>
      </c>
      <c r="K978" s="99">
        <f t="shared" si="20"/>
        <v>10000000</v>
      </c>
      <c r="L978" s="199"/>
    </row>
    <row r="979" spans="1:12" ht="102" hidden="1" x14ac:dyDescent="0.35">
      <c r="A979" s="23">
        <v>23020106</v>
      </c>
      <c r="B979" s="436" t="s">
        <v>2893</v>
      </c>
      <c r="C979" s="23">
        <v>70740</v>
      </c>
      <c r="D979" s="46">
        <v>40000010101</v>
      </c>
      <c r="E979" s="25">
        <v>3101</v>
      </c>
      <c r="F979" s="23">
        <v>10731510</v>
      </c>
      <c r="G979" s="47" t="s">
        <v>890</v>
      </c>
      <c r="H979" s="106">
        <v>30000000</v>
      </c>
      <c r="I979" s="260"/>
      <c r="J979" s="115">
        <v>-20000000</v>
      </c>
      <c r="K979" s="99">
        <f t="shared" si="20"/>
        <v>10000000</v>
      </c>
      <c r="L979" s="199"/>
    </row>
    <row r="980" spans="1:12" ht="102" hidden="1" x14ac:dyDescent="0.35">
      <c r="A980" s="23">
        <v>23020106</v>
      </c>
      <c r="B980" s="436" t="s">
        <v>2893</v>
      </c>
      <c r="C980" s="23">
        <v>70740</v>
      </c>
      <c r="D980" s="46">
        <v>40000010101</v>
      </c>
      <c r="E980" s="25">
        <v>3101</v>
      </c>
      <c r="F980" s="23">
        <v>10710904</v>
      </c>
      <c r="G980" s="47" t="s">
        <v>891</v>
      </c>
      <c r="H980" s="106">
        <v>30000000</v>
      </c>
      <c r="I980" s="260"/>
      <c r="J980" s="115">
        <v>-20000000</v>
      </c>
      <c r="K980" s="99">
        <f t="shared" si="20"/>
        <v>10000000</v>
      </c>
      <c r="L980" s="199"/>
    </row>
    <row r="981" spans="1:12" ht="102" hidden="1" x14ac:dyDescent="0.35">
      <c r="A981" s="23">
        <v>23020106</v>
      </c>
      <c r="B981" s="436" t="s">
        <v>2893</v>
      </c>
      <c r="C981" s="23">
        <v>70740</v>
      </c>
      <c r="D981" s="46">
        <v>40000010101</v>
      </c>
      <c r="E981" s="25">
        <v>3101</v>
      </c>
      <c r="F981" s="23">
        <v>10712103</v>
      </c>
      <c r="G981" s="47" t="s">
        <v>892</v>
      </c>
      <c r="H981" s="106">
        <v>30000000</v>
      </c>
      <c r="I981" s="260"/>
      <c r="J981" s="115">
        <v>-20000000</v>
      </c>
      <c r="K981" s="99">
        <f t="shared" si="20"/>
        <v>10000000</v>
      </c>
      <c r="L981" s="199"/>
    </row>
    <row r="982" spans="1:12" ht="102" hidden="1" x14ac:dyDescent="0.35">
      <c r="A982" s="23">
        <v>23020106</v>
      </c>
      <c r="B982" s="436" t="s">
        <v>2893</v>
      </c>
      <c r="C982" s="23">
        <v>70740</v>
      </c>
      <c r="D982" s="46">
        <v>40000010101</v>
      </c>
      <c r="E982" s="25">
        <v>3101</v>
      </c>
      <c r="F982" s="23">
        <v>10711001</v>
      </c>
      <c r="G982" s="47" t="s">
        <v>893</v>
      </c>
      <c r="H982" s="106">
        <v>30000000</v>
      </c>
      <c r="I982" s="260"/>
      <c r="J982" s="115">
        <v>-20000000</v>
      </c>
      <c r="K982" s="99">
        <f t="shared" si="20"/>
        <v>10000000</v>
      </c>
      <c r="L982" s="199"/>
    </row>
    <row r="983" spans="1:12" ht="102" hidden="1" x14ac:dyDescent="0.35">
      <c r="A983" s="34">
        <v>23020106</v>
      </c>
      <c r="B983" s="436" t="s">
        <v>2893</v>
      </c>
      <c r="C983" s="34">
        <v>70740</v>
      </c>
      <c r="D983" s="49">
        <v>40000010101</v>
      </c>
      <c r="E983" s="36">
        <v>3101</v>
      </c>
      <c r="F983" s="34">
        <v>10712203</v>
      </c>
      <c r="G983" s="50" t="s">
        <v>894</v>
      </c>
      <c r="H983" s="114">
        <v>30000000</v>
      </c>
      <c r="I983" s="264"/>
      <c r="J983" s="132">
        <v>-20000000</v>
      </c>
      <c r="K983" s="99">
        <f t="shared" si="20"/>
        <v>10000000</v>
      </c>
      <c r="L983" s="198"/>
    </row>
    <row r="984" spans="1:12" ht="102" hidden="1" x14ac:dyDescent="0.35">
      <c r="A984" s="23">
        <v>23020106</v>
      </c>
      <c r="B984" s="436" t="s">
        <v>2893</v>
      </c>
      <c r="C984" s="23">
        <v>70740</v>
      </c>
      <c r="D984" s="46">
        <v>40000010101</v>
      </c>
      <c r="E984" s="25">
        <v>3101</v>
      </c>
      <c r="F984" s="23">
        <v>10720408</v>
      </c>
      <c r="G984" s="47" t="s">
        <v>895</v>
      </c>
      <c r="H984" s="106">
        <v>30000000</v>
      </c>
      <c r="I984" s="260"/>
      <c r="J984" s="115">
        <v>-20000000</v>
      </c>
      <c r="K984" s="99">
        <f t="shared" si="20"/>
        <v>10000000</v>
      </c>
      <c r="L984" s="199"/>
    </row>
    <row r="985" spans="1:12" ht="102" hidden="1" x14ac:dyDescent="0.35">
      <c r="A985" s="23">
        <v>23020106</v>
      </c>
      <c r="B985" s="436" t="s">
        <v>2893</v>
      </c>
      <c r="C985" s="23">
        <v>70740</v>
      </c>
      <c r="D985" s="46">
        <v>40000010101</v>
      </c>
      <c r="E985" s="25">
        <v>3101</v>
      </c>
      <c r="F985" s="23">
        <v>10720702</v>
      </c>
      <c r="G985" s="47" t="s">
        <v>896</v>
      </c>
      <c r="H985" s="106">
        <v>30000000</v>
      </c>
      <c r="I985" s="260"/>
      <c r="J985" s="115">
        <v>-20000000</v>
      </c>
      <c r="K985" s="99">
        <f t="shared" si="20"/>
        <v>10000000</v>
      </c>
      <c r="L985" s="199"/>
    </row>
    <row r="986" spans="1:12" ht="102" hidden="1" x14ac:dyDescent="0.35">
      <c r="A986" s="23">
        <v>23020106</v>
      </c>
      <c r="B986" s="436" t="s">
        <v>2893</v>
      </c>
      <c r="C986" s="23">
        <v>70740</v>
      </c>
      <c r="D986" s="46">
        <v>40000010101</v>
      </c>
      <c r="E986" s="25">
        <v>3101</v>
      </c>
      <c r="F986" s="23">
        <v>10730104</v>
      </c>
      <c r="G986" s="47" t="s">
        <v>897</v>
      </c>
      <c r="H986" s="106">
        <v>30000000</v>
      </c>
      <c r="I986" s="260"/>
      <c r="J986" s="115">
        <v>-20000000</v>
      </c>
      <c r="K986" s="99">
        <f t="shared" ref="K986:K1049" si="21">SUM(H986,J986)</f>
        <v>10000000</v>
      </c>
      <c r="L986" s="199"/>
    </row>
    <row r="987" spans="1:12" ht="102" hidden="1" x14ac:dyDescent="0.35">
      <c r="A987" s="23">
        <v>23020106</v>
      </c>
      <c r="B987" s="436" t="s">
        <v>2893</v>
      </c>
      <c r="C987" s="23">
        <v>70740</v>
      </c>
      <c r="D987" s="46">
        <v>40000010101</v>
      </c>
      <c r="E987" s="25">
        <v>3101</v>
      </c>
      <c r="F987" s="23">
        <v>10731406</v>
      </c>
      <c r="G987" s="47" t="s">
        <v>898</v>
      </c>
      <c r="H987" s="106">
        <v>30000000</v>
      </c>
      <c r="I987" s="260"/>
      <c r="J987" s="115">
        <v>-20000000</v>
      </c>
      <c r="K987" s="99">
        <f t="shared" si="21"/>
        <v>10000000</v>
      </c>
      <c r="L987" s="199"/>
    </row>
    <row r="988" spans="1:12" ht="102" hidden="1" x14ac:dyDescent="0.35">
      <c r="A988" s="23">
        <v>23020106</v>
      </c>
      <c r="B988" s="436" t="s">
        <v>2893</v>
      </c>
      <c r="C988" s="23">
        <v>70740</v>
      </c>
      <c r="D988" s="46">
        <v>40000010106</v>
      </c>
      <c r="E988" s="25">
        <v>3101</v>
      </c>
      <c r="F988" s="23">
        <v>10720500</v>
      </c>
      <c r="G988" s="47" t="s">
        <v>899</v>
      </c>
      <c r="H988" s="101">
        <v>50000000</v>
      </c>
      <c r="I988" s="255"/>
      <c r="J988" s="115">
        <v>-25000000</v>
      </c>
      <c r="K988" s="99">
        <f t="shared" si="21"/>
        <v>25000000</v>
      </c>
      <c r="L988" s="199"/>
    </row>
    <row r="989" spans="1:12" ht="102" hidden="1" x14ac:dyDescent="0.35">
      <c r="A989" s="23">
        <v>23020106</v>
      </c>
      <c r="B989" s="436" t="s">
        <v>2893</v>
      </c>
      <c r="C989" s="23">
        <v>70740</v>
      </c>
      <c r="D989" s="46">
        <v>40000010106</v>
      </c>
      <c r="E989" s="25">
        <v>3101</v>
      </c>
      <c r="F989" s="23">
        <v>10720501</v>
      </c>
      <c r="G989" s="47" t="s">
        <v>900</v>
      </c>
      <c r="H989" s="106">
        <v>50000000</v>
      </c>
      <c r="I989" s="260"/>
      <c r="J989" s="115">
        <v>-25000000</v>
      </c>
      <c r="K989" s="99">
        <f t="shared" si="21"/>
        <v>25000000</v>
      </c>
      <c r="L989" s="199"/>
    </row>
    <row r="990" spans="1:12" ht="102" hidden="1" x14ac:dyDescent="0.35">
      <c r="A990" s="23">
        <v>23020106</v>
      </c>
      <c r="B990" s="436" t="s">
        <v>2893</v>
      </c>
      <c r="C990" s="23">
        <v>70740</v>
      </c>
      <c r="D990" s="46">
        <v>40000010106</v>
      </c>
      <c r="E990" s="25">
        <v>3101</v>
      </c>
      <c r="F990" s="23">
        <v>10710904</v>
      </c>
      <c r="G990" s="47" t="s">
        <v>901</v>
      </c>
      <c r="H990" s="106">
        <v>50000000</v>
      </c>
      <c r="I990" s="260"/>
      <c r="J990" s="115">
        <v>-25000000</v>
      </c>
      <c r="K990" s="99">
        <f t="shared" si="21"/>
        <v>25000000</v>
      </c>
      <c r="L990" s="199"/>
    </row>
    <row r="991" spans="1:12" ht="51" hidden="1" x14ac:dyDescent="0.35">
      <c r="A991" s="54">
        <v>23020106</v>
      </c>
      <c r="B991" s="436" t="s">
        <v>2893</v>
      </c>
      <c r="C991" s="54">
        <v>70740</v>
      </c>
      <c r="D991" s="75">
        <v>40000010106</v>
      </c>
      <c r="E991" s="56">
        <v>3101</v>
      </c>
      <c r="F991" s="54">
        <v>10720600</v>
      </c>
      <c r="G991" s="86" t="s">
        <v>902</v>
      </c>
      <c r="H991" s="117">
        <v>5000000</v>
      </c>
      <c r="I991" s="263"/>
      <c r="J991" s="118"/>
      <c r="K991" s="130">
        <f t="shared" si="21"/>
        <v>5000000</v>
      </c>
      <c r="L991" s="204" t="s">
        <v>2555</v>
      </c>
    </row>
    <row r="992" spans="1:12" ht="102" hidden="1" x14ac:dyDescent="0.35">
      <c r="A992" s="54">
        <v>23020106</v>
      </c>
      <c r="B992" s="436" t="s">
        <v>2893</v>
      </c>
      <c r="C992" s="54">
        <v>70740</v>
      </c>
      <c r="D992" s="75">
        <v>40000010101</v>
      </c>
      <c r="E992" s="56">
        <v>3101</v>
      </c>
      <c r="F992" s="54">
        <v>10720500</v>
      </c>
      <c r="G992" s="73" t="s">
        <v>903</v>
      </c>
      <c r="H992" s="126">
        <v>50000000</v>
      </c>
      <c r="I992" s="265"/>
      <c r="J992" s="140">
        <v>-20000000</v>
      </c>
      <c r="K992" s="130">
        <f t="shared" si="21"/>
        <v>30000000</v>
      </c>
      <c r="L992" s="204" t="s">
        <v>2555</v>
      </c>
    </row>
    <row r="993" spans="1:12" ht="102" hidden="1" x14ac:dyDescent="0.35">
      <c r="A993" s="34">
        <v>23020106</v>
      </c>
      <c r="B993" s="436" t="s">
        <v>2893</v>
      </c>
      <c r="C993" s="34">
        <v>70740</v>
      </c>
      <c r="D993" s="49">
        <v>40000010101</v>
      </c>
      <c r="E993" s="36">
        <v>3101</v>
      </c>
      <c r="F993" s="34">
        <v>10720501</v>
      </c>
      <c r="G993" s="50" t="s">
        <v>904</v>
      </c>
      <c r="H993" s="114">
        <v>50000000</v>
      </c>
      <c r="I993" s="264"/>
      <c r="J993" s="132">
        <v>-25000000</v>
      </c>
      <c r="K993" s="99">
        <f t="shared" si="21"/>
        <v>25000000</v>
      </c>
      <c r="L993" s="198"/>
    </row>
    <row r="994" spans="1:12" ht="102" hidden="1" x14ac:dyDescent="0.35">
      <c r="A994" s="23">
        <v>23020106</v>
      </c>
      <c r="B994" s="436" t="s">
        <v>2893</v>
      </c>
      <c r="C994" s="23">
        <v>70740</v>
      </c>
      <c r="D994" s="46">
        <v>40000010101</v>
      </c>
      <c r="E994" s="25">
        <v>3101</v>
      </c>
      <c r="F994" s="23">
        <v>10710904</v>
      </c>
      <c r="G994" s="47" t="s">
        <v>905</v>
      </c>
      <c r="H994" s="106">
        <v>50000000</v>
      </c>
      <c r="I994" s="260"/>
      <c r="J994" s="115">
        <v>-25000000</v>
      </c>
      <c r="K994" s="101">
        <f t="shared" si="21"/>
        <v>25000000</v>
      </c>
      <c r="L994" s="199"/>
    </row>
    <row r="995" spans="1:12" ht="76.5" hidden="1" x14ac:dyDescent="0.35">
      <c r="A995" s="54">
        <v>23020106</v>
      </c>
      <c r="B995" s="436" t="s">
        <v>2893</v>
      </c>
      <c r="C995" s="54">
        <v>70740</v>
      </c>
      <c r="D995" s="75">
        <v>40000010106</v>
      </c>
      <c r="E995" s="56">
        <v>3101</v>
      </c>
      <c r="F995" s="54">
        <v>10721300</v>
      </c>
      <c r="G995" s="86" t="s">
        <v>906</v>
      </c>
      <c r="H995" s="117">
        <v>100000000</v>
      </c>
      <c r="I995" s="263">
        <v>109602875.56</v>
      </c>
      <c r="J995" s="122">
        <v>300000000</v>
      </c>
      <c r="K995" s="117">
        <f t="shared" si="21"/>
        <v>400000000</v>
      </c>
      <c r="L995" s="204" t="s">
        <v>2555</v>
      </c>
    </row>
    <row r="996" spans="1:12" ht="51" hidden="1" x14ac:dyDescent="0.35">
      <c r="A996" s="54">
        <v>23020106</v>
      </c>
      <c r="B996" s="436" t="s">
        <v>2893</v>
      </c>
      <c r="C996" s="54">
        <v>70740</v>
      </c>
      <c r="D996" s="75">
        <v>40000010106</v>
      </c>
      <c r="E996" s="56">
        <v>3101</v>
      </c>
      <c r="F996" s="54">
        <v>10720408</v>
      </c>
      <c r="G996" s="86" t="s">
        <v>907</v>
      </c>
      <c r="H996" s="117">
        <v>10000000</v>
      </c>
      <c r="I996" s="263"/>
      <c r="J996" s="118"/>
      <c r="K996" s="117">
        <f t="shared" si="21"/>
        <v>10000000</v>
      </c>
      <c r="L996" s="204" t="s">
        <v>2555</v>
      </c>
    </row>
    <row r="997" spans="1:12" ht="76.5" hidden="1" x14ac:dyDescent="0.35">
      <c r="A997" s="54">
        <v>23020106</v>
      </c>
      <c r="B997" s="436" t="s">
        <v>2893</v>
      </c>
      <c r="C997" s="54">
        <v>70740</v>
      </c>
      <c r="D997" s="75">
        <v>40000010102</v>
      </c>
      <c r="E997" s="56">
        <v>3101</v>
      </c>
      <c r="F997" s="54">
        <v>10721300</v>
      </c>
      <c r="G997" s="86" t="s">
        <v>912</v>
      </c>
      <c r="H997" s="117">
        <v>10000000</v>
      </c>
      <c r="I997" s="263"/>
      <c r="J997" s="118"/>
      <c r="K997" s="117">
        <f t="shared" si="21"/>
        <v>10000000</v>
      </c>
      <c r="L997" s="204" t="s">
        <v>2555</v>
      </c>
    </row>
    <row r="998" spans="1:12" ht="51" hidden="1" x14ac:dyDescent="0.35">
      <c r="A998" s="54">
        <v>23020106</v>
      </c>
      <c r="B998" s="436" t="s">
        <v>2893</v>
      </c>
      <c r="C998" s="54">
        <v>70740</v>
      </c>
      <c r="D998" s="75">
        <v>40000010106</v>
      </c>
      <c r="E998" s="56">
        <v>3101</v>
      </c>
      <c r="F998" s="54">
        <v>10721300</v>
      </c>
      <c r="G998" s="86" t="s">
        <v>913</v>
      </c>
      <c r="H998" s="117">
        <v>10000000</v>
      </c>
      <c r="I998" s="263"/>
      <c r="J998" s="118"/>
      <c r="K998" s="117">
        <f t="shared" si="21"/>
        <v>10000000</v>
      </c>
      <c r="L998" s="204" t="s">
        <v>2555</v>
      </c>
    </row>
    <row r="999" spans="1:12" ht="51" hidden="1" x14ac:dyDescent="0.35">
      <c r="A999" s="23">
        <v>23020106</v>
      </c>
      <c r="B999" s="436" t="s">
        <v>2893</v>
      </c>
      <c r="C999" s="23">
        <v>70740</v>
      </c>
      <c r="D999" s="46">
        <v>40000010106</v>
      </c>
      <c r="E999" s="25">
        <v>3101</v>
      </c>
      <c r="F999" s="23">
        <v>10721300</v>
      </c>
      <c r="G999" s="47" t="s">
        <v>931</v>
      </c>
      <c r="H999" s="101"/>
      <c r="I999" s="255"/>
      <c r="J999" s="106"/>
      <c r="K999" s="106">
        <f t="shared" si="21"/>
        <v>0</v>
      </c>
      <c r="L999" s="199"/>
    </row>
    <row r="1000" spans="1:12" ht="51" hidden="1" x14ac:dyDescent="0.35">
      <c r="A1000" s="54">
        <v>23020106</v>
      </c>
      <c r="B1000" s="436" t="s">
        <v>2893</v>
      </c>
      <c r="C1000" s="54">
        <v>70740</v>
      </c>
      <c r="D1000" s="75">
        <v>40000010106</v>
      </c>
      <c r="E1000" s="56">
        <v>3101</v>
      </c>
      <c r="F1000" s="54">
        <v>10721300</v>
      </c>
      <c r="G1000" s="86" t="s">
        <v>935</v>
      </c>
      <c r="H1000" s="117">
        <v>50000000</v>
      </c>
      <c r="I1000" s="263"/>
      <c r="J1000" s="122">
        <v>-25000000</v>
      </c>
      <c r="K1000" s="117">
        <f t="shared" si="21"/>
        <v>25000000</v>
      </c>
      <c r="L1000" s="204" t="s">
        <v>2555</v>
      </c>
    </row>
    <row r="1001" spans="1:12" ht="51" hidden="1" x14ac:dyDescent="0.35">
      <c r="A1001" s="54">
        <v>23020106</v>
      </c>
      <c r="B1001" s="436" t="s">
        <v>2893</v>
      </c>
      <c r="C1001" s="54">
        <v>70443</v>
      </c>
      <c r="D1001" s="75">
        <v>30000020106</v>
      </c>
      <c r="E1001" s="56">
        <v>3101</v>
      </c>
      <c r="F1001" s="54">
        <v>10721300</v>
      </c>
      <c r="G1001" s="57" t="s">
        <v>948</v>
      </c>
      <c r="H1001" s="117">
        <v>10000000</v>
      </c>
      <c r="I1001" s="263"/>
      <c r="J1001" s="118"/>
      <c r="K1001" s="117">
        <f t="shared" si="21"/>
        <v>10000000</v>
      </c>
      <c r="L1001" s="204" t="s">
        <v>2555</v>
      </c>
    </row>
    <row r="1002" spans="1:12" hidden="1" x14ac:dyDescent="0.35">
      <c r="A1002" s="23">
        <v>23020106</v>
      </c>
      <c r="B1002" s="436" t="s">
        <v>2893</v>
      </c>
      <c r="C1002" s="23">
        <v>70443</v>
      </c>
      <c r="D1002" s="46">
        <v>30000020106</v>
      </c>
      <c r="E1002" s="25">
        <v>3101</v>
      </c>
      <c r="F1002" s="23">
        <v>10721300</v>
      </c>
      <c r="G1002" s="26" t="s">
        <v>949</v>
      </c>
      <c r="H1002" s="106">
        <v>10000000</v>
      </c>
      <c r="I1002" s="260"/>
      <c r="J1002" s="106"/>
      <c r="K1002" s="101">
        <f t="shared" si="21"/>
        <v>10000000</v>
      </c>
      <c r="L1002" s="199"/>
    </row>
    <row r="1003" spans="1:12" hidden="1" x14ac:dyDescent="0.35">
      <c r="A1003" s="54">
        <v>23020106</v>
      </c>
      <c r="B1003" s="436" t="s">
        <v>2893</v>
      </c>
      <c r="C1003" s="54">
        <v>70740</v>
      </c>
      <c r="D1003" s="75">
        <v>40000030102</v>
      </c>
      <c r="E1003" s="56">
        <v>3101</v>
      </c>
      <c r="F1003" s="54">
        <v>10721300</v>
      </c>
      <c r="G1003" s="57" t="s">
        <v>968</v>
      </c>
      <c r="H1003" s="58">
        <v>508200</v>
      </c>
      <c r="I1003" s="221"/>
      <c r="J1003" s="58">
        <v>20190407</v>
      </c>
      <c r="K1003" s="58">
        <f t="shared" si="21"/>
        <v>20698607</v>
      </c>
      <c r="L1003" s="204" t="s">
        <v>2557</v>
      </c>
    </row>
    <row r="1004" spans="1:12" ht="51" hidden="1" x14ac:dyDescent="0.35">
      <c r="A1004" s="23">
        <v>23020105</v>
      </c>
      <c r="B1004" s="436" t="s">
        <v>2890</v>
      </c>
      <c r="C1004" s="23">
        <v>70630</v>
      </c>
      <c r="D1004" s="46">
        <v>100000010102</v>
      </c>
      <c r="E1004" s="25">
        <v>3101</v>
      </c>
      <c r="F1004" s="23">
        <v>10721300</v>
      </c>
      <c r="G1004" s="47" t="s">
        <v>218</v>
      </c>
      <c r="H1004" s="27">
        <v>13280958.6</v>
      </c>
      <c r="I1004" s="215">
        <v>820000</v>
      </c>
      <c r="J1004" s="27">
        <v>-5000000</v>
      </c>
      <c r="K1004" s="27">
        <f t="shared" si="21"/>
        <v>8280958.5999999996</v>
      </c>
      <c r="L1004" s="199"/>
    </row>
    <row r="1005" spans="1:12" ht="51" hidden="1" x14ac:dyDescent="0.35">
      <c r="A1005" s="23">
        <v>23020105</v>
      </c>
      <c r="B1005" s="436" t="s">
        <v>2890</v>
      </c>
      <c r="C1005" s="23">
        <v>70630</v>
      </c>
      <c r="D1005" s="46">
        <v>100000010102</v>
      </c>
      <c r="E1005" s="25">
        <v>3101</v>
      </c>
      <c r="F1005" s="23">
        <v>10721300</v>
      </c>
      <c r="G1005" s="47" t="s">
        <v>2580</v>
      </c>
      <c r="H1005" s="27">
        <v>1200000</v>
      </c>
      <c r="I1005" s="215"/>
      <c r="J1005" s="41"/>
      <c r="K1005" s="41">
        <f t="shared" si="21"/>
        <v>1200000</v>
      </c>
      <c r="L1005" s="199"/>
    </row>
    <row r="1006" spans="1:12" ht="51" hidden="1" x14ac:dyDescent="0.35">
      <c r="A1006" s="54">
        <v>23020105</v>
      </c>
      <c r="B1006" s="436" t="s">
        <v>2891</v>
      </c>
      <c r="C1006" s="54">
        <v>70630</v>
      </c>
      <c r="D1006" s="75">
        <v>100000010102</v>
      </c>
      <c r="E1006" s="56">
        <v>3101</v>
      </c>
      <c r="F1006" s="54">
        <v>10730200</v>
      </c>
      <c r="G1006" s="86" t="s">
        <v>2810</v>
      </c>
      <c r="H1006" s="87">
        <v>10000000</v>
      </c>
      <c r="I1006" s="87"/>
      <c r="J1006" s="58">
        <v>-8000000</v>
      </c>
      <c r="K1006" s="58">
        <f t="shared" si="21"/>
        <v>2000000</v>
      </c>
      <c r="L1006" s="204" t="s">
        <v>2888</v>
      </c>
    </row>
    <row r="1007" spans="1:12" ht="51" hidden="1" x14ac:dyDescent="0.35">
      <c r="A1007" s="54">
        <v>23020105</v>
      </c>
      <c r="B1007" s="436" t="s">
        <v>2891</v>
      </c>
      <c r="C1007" s="54">
        <v>70630</v>
      </c>
      <c r="D1007" s="75">
        <v>100000010102</v>
      </c>
      <c r="E1007" s="56">
        <v>3101</v>
      </c>
      <c r="F1007" s="54">
        <v>10720700</v>
      </c>
      <c r="G1007" s="86" t="s">
        <v>2811</v>
      </c>
      <c r="H1007" s="87">
        <v>10000000</v>
      </c>
      <c r="I1007" s="87"/>
      <c r="J1007" s="58">
        <v>-8000000</v>
      </c>
      <c r="K1007" s="58">
        <f t="shared" si="21"/>
        <v>2000000</v>
      </c>
      <c r="L1007" s="204" t="s">
        <v>2888</v>
      </c>
    </row>
    <row r="1008" spans="1:12" ht="51" hidden="1" x14ac:dyDescent="0.35">
      <c r="A1008" s="54">
        <v>23020105</v>
      </c>
      <c r="B1008" s="436" t="s">
        <v>2891</v>
      </c>
      <c r="C1008" s="54">
        <v>70630</v>
      </c>
      <c r="D1008" s="75">
        <v>100000010102</v>
      </c>
      <c r="E1008" s="56">
        <v>3101</v>
      </c>
      <c r="F1008" s="54">
        <v>10711100</v>
      </c>
      <c r="G1008" s="86" t="s">
        <v>2812</v>
      </c>
      <c r="H1008" s="87">
        <v>10000000</v>
      </c>
      <c r="I1008" s="87"/>
      <c r="J1008" s="58">
        <v>-8000000</v>
      </c>
      <c r="K1008" s="58">
        <f t="shared" si="21"/>
        <v>2000000</v>
      </c>
      <c r="L1008" s="204" t="s">
        <v>2888</v>
      </c>
    </row>
    <row r="1009" spans="1:13" ht="51" hidden="1" x14ac:dyDescent="0.35">
      <c r="A1009" s="54">
        <v>23020105</v>
      </c>
      <c r="B1009" s="436" t="s">
        <v>2891</v>
      </c>
      <c r="C1009" s="54">
        <v>70630</v>
      </c>
      <c r="D1009" s="75">
        <v>100000010102</v>
      </c>
      <c r="E1009" s="56">
        <v>3101</v>
      </c>
      <c r="F1009" s="54">
        <v>10720600</v>
      </c>
      <c r="G1009" s="86" t="s">
        <v>2813</v>
      </c>
      <c r="H1009" s="87">
        <v>10000000</v>
      </c>
      <c r="I1009" s="87"/>
      <c r="J1009" s="58">
        <v>-8000000</v>
      </c>
      <c r="K1009" s="58">
        <f t="shared" si="21"/>
        <v>2000000</v>
      </c>
      <c r="L1009" s="204" t="s">
        <v>2888</v>
      </c>
    </row>
    <row r="1010" spans="1:13" ht="51" hidden="1" x14ac:dyDescent="0.35">
      <c r="A1010" s="23">
        <v>23020105</v>
      </c>
      <c r="B1010" s="436" t="s">
        <v>2891</v>
      </c>
      <c r="C1010" s="23">
        <v>70630</v>
      </c>
      <c r="D1010" s="46">
        <v>100000010102</v>
      </c>
      <c r="E1010" s="25">
        <v>3101</v>
      </c>
      <c r="F1010" s="23">
        <v>10720600</v>
      </c>
      <c r="G1010" s="47" t="s">
        <v>2814</v>
      </c>
      <c r="H1010" s="41">
        <v>10000000</v>
      </c>
      <c r="I1010" s="41"/>
      <c r="J1010" s="41">
        <v>-8000000</v>
      </c>
      <c r="K1010" s="27">
        <f t="shared" si="21"/>
        <v>2000000</v>
      </c>
      <c r="L1010" s="199"/>
    </row>
    <row r="1011" spans="1:13" ht="51" hidden="1" x14ac:dyDescent="0.35">
      <c r="A1011" s="23">
        <v>23020105</v>
      </c>
      <c r="B1011" s="436" t="s">
        <v>2891</v>
      </c>
      <c r="C1011" s="23">
        <v>70630</v>
      </c>
      <c r="D1011" s="46">
        <v>100000010102</v>
      </c>
      <c r="E1011" s="25">
        <v>3101</v>
      </c>
      <c r="F1011" s="23">
        <v>10720600</v>
      </c>
      <c r="G1011" s="47" t="s">
        <v>2815</v>
      </c>
      <c r="H1011" s="41">
        <v>10000000</v>
      </c>
      <c r="I1011" s="41"/>
      <c r="J1011" s="41">
        <v>-8000000</v>
      </c>
      <c r="K1011" s="27">
        <f t="shared" si="21"/>
        <v>2000000</v>
      </c>
      <c r="L1011" s="199"/>
    </row>
    <row r="1012" spans="1:13" ht="51" hidden="1" x14ac:dyDescent="0.35">
      <c r="A1012" s="23">
        <v>23020105</v>
      </c>
      <c r="B1012" s="436" t="s">
        <v>2891</v>
      </c>
      <c r="C1012" s="23">
        <v>70630</v>
      </c>
      <c r="D1012" s="46">
        <v>100000010102</v>
      </c>
      <c r="E1012" s="25">
        <v>3101</v>
      </c>
      <c r="F1012" s="23">
        <v>10711200</v>
      </c>
      <c r="G1012" s="47" t="s">
        <v>2816</v>
      </c>
      <c r="H1012" s="41">
        <v>10000000</v>
      </c>
      <c r="I1012" s="41"/>
      <c r="J1012" s="41">
        <v>-8000000</v>
      </c>
      <c r="K1012" s="27">
        <f t="shared" si="21"/>
        <v>2000000</v>
      </c>
      <c r="L1012" s="199"/>
    </row>
    <row r="1013" spans="1:13" ht="51" hidden="1" x14ac:dyDescent="0.35">
      <c r="A1013" s="23">
        <v>23020105</v>
      </c>
      <c r="B1013" s="436" t="s">
        <v>2891</v>
      </c>
      <c r="C1013" s="23">
        <v>70630</v>
      </c>
      <c r="D1013" s="46">
        <v>100000010102</v>
      </c>
      <c r="E1013" s="25">
        <v>3101</v>
      </c>
      <c r="F1013" s="23">
        <v>10720600</v>
      </c>
      <c r="G1013" s="47" t="s">
        <v>2817</v>
      </c>
      <c r="H1013" s="41">
        <v>10000000</v>
      </c>
      <c r="I1013" s="41"/>
      <c r="J1013" s="41">
        <v>-8000000</v>
      </c>
      <c r="K1013" s="27">
        <f t="shared" si="21"/>
        <v>2000000</v>
      </c>
      <c r="L1013" s="199"/>
    </row>
    <row r="1014" spans="1:13" ht="51" hidden="1" x14ac:dyDescent="0.35">
      <c r="A1014" s="23">
        <v>23020105</v>
      </c>
      <c r="B1014" s="436" t="s">
        <v>2891</v>
      </c>
      <c r="C1014" s="23">
        <v>70630</v>
      </c>
      <c r="D1014" s="46">
        <v>100000010102</v>
      </c>
      <c r="E1014" s="25">
        <v>3101</v>
      </c>
      <c r="F1014" s="23">
        <v>10720517</v>
      </c>
      <c r="G1014" s="26" t="s">
        <v>2145</v>
      </c>
      <c r="H1014" s="27">
        <v>800000</v>
      </c>
      <c r="I1014" s="215">
        <v>70400</v>
      </c>
      <c r="J1014" s="41"/>
      <c r="K1014" s="27">
        <f t="shared" si="21"/>
        <v>800000</v>
      </c>
      <c r="L1014" s="199"/>
    </row>
    <row r="1015" spans="1:13" ht="51" hidden="1" x14ac:dyDescent="0.35">
      <c r="A1015" s="23">
        <v>23020105</v>
      </c>
      <c r="B1015" s="436" t="s">
        <v>2891</v>
      </c>
      <c r="C1015" s="23">
        <v>70630</v>
      </c>
      <c r="D1015" s="46">
        <v>100000010104</v>
      </c>
      <c r="E1015" s="25">
        <v>3101</v>
      </c>
      <c r="F1015" s="23">
        <v>10720517</v>
      </c>
      <c r="G1015" s="26" t="s">
        <v>2166</v>
      </c>
      <c r="H1015" s="41">
        <v>110000</v>
      </c>
      <c r="I1015" s="220">
        <v>7900</v>
      </c>
      <c r="J1015" s="41"/>
      <c r="K1015" s="27">
        <f t="shared" si="21"/>
        <v>110000</v>
      </c>
      <c r="L1015" s="199"/>
    </row>
    <row r="1016" spans="1:13" ht="76.5" hidden="1" x14ac:dyDescent="0.35">
      <c r="A1016" s="23">
        <v>23020105</v>
      </c>
      <c r="B1016" s="436" t="s">
        <v>2891</v>
      </c>
      <c r="C1016" s="23">
        <v>70630</v>
      </c>
      <c r="D1016" s="46">
        <v>100000010104</v>
      </c>
      <c r="E1016" s="25">
        <v>3101</v>
      </c>
      <c r="F1016" s="23">
        <v>10720517</v>
      </c>
      <c r="G1016" s="26" t="s">
        <v>2146</v>
      </c>
      <c r="H1016" s="41">
        <v>4905000</v>
      </c>
      <c r="I1016" s="220"/>
      <c r="J1016" s="41"/>
      <c r="K1016" s="27">
        <f t="shared" si="21"/>
        <v>4905000</v>
      </c>
      <c r="L1016" s="199"/>
    </row>
    <row r="1017" spans="1:13" ht="76.5" hidden="1" x14ac:dyDescent="0.35">
      <c r="A1017" s="23">
        <v>23020105</v>
      </c>
      <c r="B1017" s="436" t="s">
        <v>2891</v>
      </c>
      <c r="C1017" s="23">
        <v>70630</v>
      </c>
      <c r="D1017" s="46">
        <v>100000010102</v>
      </c>
      <c r="E1017" s="25">
        <v>3101</v>
      </c>
      <c r="F1017" s="23">
        <v>10721300</v>
      </c>
      <c r="G1017" s="47" t="s">
        <v>2797</v>
      </c>
      <c r="H1017" s="41">
        <v>20000000</v>
      </c>
      <c r="I1017" s="342"/>
      <c r="J1017" s="41">
        <v>-10000000</v>
      </c>
      <c r="K1017" s="27">
        <f t="shared" si="21"/>
        <v>10000000</v>
      </c>
      <c r="L1017" s="199"/>
    </row>
    <row r="1018" spans="1:13" ht="51" hidden="1" x14ac:dyDescent="0.35">
      <c r="A1018" s="54">
        <v>23020105</v>
      </c>
      <c r="B1018" s="436" t="s">
        <v>2891</v>
      </c>
      <c r="C1018" s="54">
        <v>70630</v>
      </c>
      <c r="D1018" s="75">
        <v>100000010104</v>
      </c>
      <c r="E1018" s="54">
        <v>3101</v>
      </c>
      <c r="F1018" s="54">
        <v>10731500</v>
      </c>
      <c r="G1018" s="86" t="s">
        <v>2738</v>
      </c>
      <c r="H1018" s="58">
        <v>20000000</v>
      </c>
      <c r="I1018" s="308"/>
      <c r="J1018" s="87">
        <v>-10000000</v>
      </c>
      <c r="K1018" s="58">
        <f t="shared" si="21"/>
        <v>10000000</v>
      </c>
      <c r="L1018" s="204" t="s">
        <v>2553</v>
      </c>
      <c r="M1018" s="343"/>
    </row>
    <row r="1019" spans="1:13" ht="51" hidden="1" x14ac:dyDescent="0.35">
      <c r="A1019" s="78">
        <v>23020105</v>
      </c>
      <c r="B1019" s="436" t="s">
        <v>2891</v>
      </c>
      <c r="C1019" s="78">
        <v>70630</v>
      </c>
      <c r="D1019" s="79">
        <v>100000010104</v>
      </c>
      <c r="E1019" s="78">
        <v>3101</v>
      </c>
      <c r="F1019" s="78">
        <v>10712300</v>
      </c>
      <c r="G1019" s="91" t="s">
        <v>2739</v>
      </c>
      <c r="H1019" s="81">
        <v>25000000</v>
      </c>
      <c r="I1019" s="307">
        <v>2345295.5499999998</v>
      </c>
      <c r="J1019" s="133"/>
      <c r="K1019" s="81">
        <f t="shared" si="21"/>
        <v>25000000</v>
      </c>
      <c r="L1019" s="210" t="s">
        <v>2553</v>
      </c>
      <c r="M1019" s="343"/>
    </row>
    <row r="1020" spans="1:13" ht="51" hidden="1" x14ac:dyDescent="0.35">
      <c r="A1020" s="54">
        <v>23020105</v>
      </c>
      <c r="B1020" s="436" t="s">
        <v>2891</v>
      </c>
      <c r="C1020" s="54">
        <v>70630</v>
      </c>
      <c r="D1020" s="75">
        <v>100000010104</v>
      </c>
      <c r="E1020" s="54">
        <v>3101</v>
      </c>
      <c r="F1020" s="54">
        <v>10731900</v>
      </c>
      <c r="G1020" s="86" t="s">
        <v>2740</v>
      </c>
      <c r="H1020" s="58">
        <v>20000000</v>
      </c>
      <c r="I1020" s="308"/>
      <c r="J1020" s="87">
        <v>-10000000</v>
      </c>
      <c r="K1020" s="58">
        <f t="shared" si="21"/>
        <v>10000000</v>
      </c>
      <c r="L1020" s="204" t="s">
        <v>2553</v>
      </c>
      <c r="M1020" s="343"/>
    </row>
    <row r="1021" spans="1:13" ht="51" hidden="1" x14ac:dyDescent="0.35">
      <c r="A1021" s="54">
        <v>23020105</v>
      </c>
      <c r="B1021" s="436" t="s">
        <v>2891</v>
      </c>
      <c r="C1021" s="54">
        <v>70630</v>
      </c>
      <c r="D1021" s="75">
        <v>100000010104</v>
      </c>
      <c r="E1021" s="54">
        <v>3101</v>
      </c>
      <c r="F1021" s="54">
        <v>10730203</v>
      </c>
      <c r="G1021" s="86" t="s">
        <v>2741</v>
      </c>
      <c r="H1021" s="58">
        <v>10000000</v>
      </c>
      <c r="I1021" s="308"/>
      <c r="J1021" s="87">
        <v>-5000000</v>
      </c>
      <c r="K1021" s="58">
        <f t="shared" si="21"/>
        <v>5000000</v>
      </c>
      <c r="L1021" s="204" t="s">
        <v>2553</v>
      </c>
      <c r="M1021" s="343"/>
    </row>
    <row r="1022" spans="1:13" ht="51" hidden="1" x14ac:dyDescent="0.35">
      <c r="A1022" s="54">
        <v>23020105</v>
      </c>
      <c r="B1022" s="436" t="s">
        <v>2891</v>
      </c>
      <c r="C1022" s="54">
        <v>70630</v>
      </c>
      <c r="D1022" s="75">
        <v>100000010104</v>
      </c>
      <c r="E1022" s="54">
        <v>3101</v>
      </c>
      <c r="F1022" s="54">
        <v>10710901</v>
      </c>
      <c r="G1022" s="86" t="s">
        <v>2742</v>
      </c>
      <c r="H1022" s="58">
        <v>25000000</v>
      </c>
      <c r="I1022" s="308"/>
      <c r="J1022" s="87">
        <v>-15000000</v>
      </c>
      <c r="K1022" s="58">
        <f t="shared" si="21"/>
        <v>10000000</v>
      </c>
      <c r="L1022" s="204" t="s">
        <v>2553</v>
      </c>
      <c r="M1022" s="343"/>
    </row>
    <row r="1023" spans="1:13" ht="51" hidden="1" x14ac:dyDescent="0.35">
      <c r="A1023" s="54">
        <v>23020105</v>
      </c>
      <c r="B1023" s="436" t="s">
        <v>2891</v>
      </c>
      <c r="C1023" s="54">
        <v>70630</v>
      </c>
      <c r="D1023" s="75">
        <v>100000010104</v>
      </c>
      <c r="E1023" s="54">
        <v>3101</v>
      </c>
      <c r="F1023" s="54">
        <v>10720502</v>
      </c>
      <c r="G1023" s="86" t="s">
        <v>2743</v>
      </c>
      <c r="H1023" s="58">
        <v>9770833.7369999997</v>
      </c>
      <c r="I1023" s="308"/>
      <c r="J1023" s="58"/>
      <c r="K1023" s="58">
        <f t="shared" si="21"/>
        <v>9770833.7369999997</v>
      </c>
      <c r="L1023" s="204" t="s">
        <v>2553</v>
      </c>
      <c r="M1023" s="343"/>
    </row>
    <row r="1024" spans="1:13" ht="51" hidden="1" x14ac:dyDescent="0.35">
      <c r="A1024" s="54">
        <v>23020105</v>
      </c>
      <c r="B1024" s="436" t="s">
        <v>2891</v>
      </c>
      <c r="C1024" s="54">
        <v>70630</v>
      </c>
      <c r="D1024" s="75">
        <v>100000010104</v>
      </c>
      <c r="E1024" s="54">
        <v>3101</v>
      </c>
      <c r="F1024" s="54">
        <v>10731400</v>
      </c>
      <c r="G1024" s="86" t="s">
        <v>2744</v>
      </c>
      <c r="H1024" s="58">
        <v>5000000</v>
      </c>
      <c r="I1024" s="308"/>
      <c r="J1024" s="87"/>
      <c r="K1024" s="58">
        <f t="shared" si="21"/>
        <v>5000000</v>
      </c>
      <c r="L1024" s="204" t="s">
        <v>2553</v>
      </c>
      <c r="M1024" s="343"/>
    </row>
    <row r="1025" spans="1:13" ht="51" hidden="1" x14ac:dyDescent="0.35">
      <c r="A1025" s="54">
        <v>23020105</v>
      </c>
      <c r="B1025" s="436" t="s">
        <v>2891</v>
      </c>
      <c r="C1025" s="54">
        <v>70630</v>
      </c>
      <c r="D1025" s="75">
        <v>100000010104</v>
      </c>
      <c r="E1025" s="54">
        <v>3101</v>
      </c>
      <c r="F1025" s="54">
        <v>10711100</v>
      </c>
      <c r="G1025" s="86" t="s">
        <v>2745</v>
      </c>
      <c r="H1025" s="58">
        <v>5000000</v>
      </c>
      <c r="I1025" s="308"/>
      <c r="J1025" s="87"/>
      <c r="K1025" s="58">
        <f t="shared" si="21"/>
        <v>5000000</v>
      </c>
      <c r="L1025" s="204" t="s">
        <v>2553</v>
      </c>
      <c r="M1025" s="343"/>
    </row>
    <row r="1026" spans="1:13" ht="51" hidden="1" x14ac:dyDescent="0.35">
      <c r="A1026" s="155">
        <v>23020105</v>
      </c>
      <c r="B1026" s="436" t="s">
        <v>2891</v>
      </c>
      <c r="C1026" s="155">
        <v>70630</v>
      </c>
      <c r="D1026" s="156">
        <v>100000010104</v>
      </c>
      <c r="E1026" s="155">
        <v>3101</v>
      </c>
      <c r="F1026" s="155">
        <v>10711100</v>
      </c>
      <c r="G1026" s="158" t="s">
        <v>2765</v>
      </c>
      <c r="H1026" s="116"/>
      <c r="I1026" s="308"/>
      <c r="J1026" s="159">
        <v>250000000</v>
      </c>
      <c r="K1026" s="116">
        <f t="shared" si="21"/>
        <v>250000000</v>
      </c>
      <c r="L1026" s="398"/>
      <c r="M1026" s="344"/>
    </row>
    <row r="1027" spans="1:13" ht="51" hidden="1" x14ac:dyDescent="0.35">
      <c r="A1027" s="54">
        <v>23020105</v>
      </c>
      <c r="B1027" s="436" t="s">
        <v>2891</v>
      </c>
      <c r="C1027" s="54">
        <v>70630</v>
      </c>
      <c r="D1027" s="75">
        <v>100000010104</v>
      </c>
      <c r="E1027" s="54">
        <v>3101</v>
      </c>
      <c r="F1027" s="54">
        <v>10731600</v>
      </c>
      <c r="G1027" s="73" t="s">
        <v>2746</v>
      </c>
      <c r="H1027" s="77">
        <v>5000000</v>
      </c>
      <c r="I1027" s="310"/>
      <c r="J1027" s="134"/>
      <c r="K1027" s="77">
        <f t="shared" si="21"/>
        <v>5000000</v>
      </c>
      <c r="L1027" s="204" t="s">
        <v>2553</v>
      </c>
      <c r="M1027" s="343"/>
    </row>
    <row r="1028" spans="1:13" ht="51" hidden="1" x14ac:dyDescent="0.35">
      <c r="A1028" s="78">
        <v>23020105</v>
      </c>
      <c r="B1028" s="436" t="s">
        <v>2891</v>
      </c>
      <c r="C1028" s="78">
        <v>70630</v>
      </c>
      <c r="D1028" s="79">
        <v>100000010104</v>
      </c>
      <c r="E1028" s="78">
        <v>3101</v>
      </c>
      <c r="F1028" s="78">
        <v>10731900</v>
      </c>
      <c r="G1028" s="91" t="s">
        <v>2747</v>
      </c>
      <c r="H1028" s="81">
        <v>5000000</v>
      </c>
      <c r="I1028" s="307"/>
      <c r="J1028" s="133"/>
      <c r="K1028" s="81">
        <f t="shared" si="21"/>
        <v>5000000</v>
      </c>
      <c r="L1028" s="210" t="s">
        <v>2553</v>
      </c>
      <c r="M1028" s="343"/>
    </row>
    <row r="1029" spans="1:13" ht="51" hidden="1" x14ac:dyDescent="0.35">
      <c r="A1029" s="54">
        <v>23020105</v>
      </c>
      <c r="B1029" s="436" t="s">
        <v>2891</v>
      </c>
      <c r="C1029" s="54">
        <v>70630</v>
      </c>
      <c r="D1029" s="75">
        <v>100000010104</v>
      </c>
      <c r="E1029" s="54">
        <v>3101</v>
      </c>
      <c r="F1029" s="54">
        <v>10710900</v>
      </c>
      <c r="G1029" s="86" t="s">
        <v>2748</v>
      </c>
      <c r="H1029" s="58">
        <v>25000000</v>
      </c>
      <c r="I1029" s="308"/>
      <c r="J1029" s="87">
        <v>-15000000</v>
      </c>
      <c r="K1029" s="58">
        <f t="shared" si="21"/>
        <v>10000000</v>
      </c>
      <c r="L1029" s="204" t="s">
        <v>2553</v>
      </c>
      <c r="M1029" s="343"/>
    </row>
    <row r="1030" spans="1:13" ht="51" hidden="1" x14ac:dyDescent="0.35">
      <c r="A1030" s="23">
        <v>23020105</v>
      </c>
      <c r="B1030" s="436" t="s">
        <v>2891</v>
      </c>
      <c r="C1030" s="23">
        <v>70630</v>
      </c>
      <c r="D1030" s="46">
        <v>100000010104</v>
      </c>
      <c r="E1030" s="23">
        <v>3101</v>
      </c>
      <c r="F1030" s="23">
        <v>10710900</v>
      </c>
      <c r="G1030" s="47" t="s">
        <v>2749</v>
      </c>
      <c r="H1030" s="27">
        <v>965000000</v>
      </c>
      <c r="I1030" s="282"/>
      <c r="J1030" s="27">
        <v>-600000000</v>
      </c>
      <c r="K1030" s="27">
        <f t="shared" si="21"/>
        <v>365000000</v>
      </c>
      <c r="L1030" s="199"/>
      <c r="M1030" s="343"/>
    </row>
    <row r="1031" spans="1:13" ht="51" hidden="1" x14ac:dyDescent="0.35">
      <c r="A1031" s="54">
        <v>23020105</v>
      </c>
      <c r="B1031" s="436" t="s">
        <v>2891</v>
      </c>
      <c r="C1031" s="54">
        <v>70630</v>
      </c>
      <c r="D1031" s="75">
        <v>100000010104</v>
      </c>
      <c r="E1031" s="54">
        <v>3101</v>
      </c>
      <c r="F1031" s="54">
        <v>10731900</v>
      </c>
      <c r="G1031" s="86" t="s">
        <v>2750</v>
      </c>
      <c r="H1031" s="58">
        <v>3000000</v>
      </c>
      <c r="I1031" s="308"/>
      <c r="J1031" s="87"/>
      <c r="K1031" s="58">
        <f t="shared" si="21"/>
        <v>3000000</v>
      </c>
      <c r="L1031" s="204" t="s">
        <v>2553</v>
      </c>
      <c r="M1031" s="343"/>
    </row>
    <row r="1032" spans="1:13" ht="51" hidden="1" x14ac:dyDescent="0.35">
      <c r="A1032" s="23">
        <v>23020105</v>
      </c>
      <c r="B1032" s="436" t="s">
        <v>2891</v>
      </c>
      <c r="C1032" s="23">
        <v>70630</v>
      </c>
      <c r="D1032" s="46">
        <v>100000010104</v>
      </c>
      <c r="E1032" s="23">
        <v>3101</v>
      </c>
      <c r="F1032" s="23">
        <v>10721300</v>
      </c>
      <c r="G1032" s="47" t="s">
        <v>2751</v>
      </c>
      <c r="H1032" s="27">
        <v>230000000</v>
      </c>
      <c r="I1032" s="282"/>
      <c r="J1032" s="27">
        <v>-100000000</v>
      </c>
      <c r="K1032" s="27">
        <f t="shared" si="21"/>
        <v>130000000</v>
      </c>
      <c r="L1032" s="199"/>
      <c r="M1032" s="343"/>
    </row>
    <row r="1033" spans="1:13" ht="51" hidden="1" x14ac:dyDescent="0.35">
      <c r="A1033" s="23">
        <v>23020105</v>
      </c>
      <c r="B1033" s="436" t="s">
        <v>2891</v>
      </c>
      <c r="C1033" s="23">
        <v>70630</v>
      </c>
      <c r="D1033" s="46">
        <v>100000010104</v>
      </c>
      <c r="E1033" s="23">
        <v>3101</v>
      </c>
      <c r="F1033" s="23">
        <v>10720600</v>
      </c>
      <c r="G1033" s="47" t="s">
        <v>2752</v>
      </c>
      <c r="H1033" s="27"/>
      <c r="I1033" s="282"/>
      <c r="J1033" s="41"/>
      <c r="K1033" s="41">
        <f t="shared" si="21"/>
        <v>0</v>
      </c>
      <c r="L1033" s="199"/>
      <c r="M1033" s="343"/>
    </row>
    <row r="1034" spans="1:13" ht="51" hidden="1" x14ac:dyDescent="0.35">
      <c r="A1034" s="54">
        <v>23020105</v>
      </c>
      <c r="B1034" s="436" t="s">
        <v>2891</v>
      </c>
      <c r="C1034" s="54">
        <v>70630</v>
      </c>
      <c r="D1034" s="75">
        <v>100000010101</v>
      </c>
      <c r="E1034" s="54">
        <v>3101</v>
      </c>
      <c r="F1034" s="54">
        <v>10730300</v>
      </c>
      <c r="G1034" s="86" t="s">
        <v>2753</v>
      </c>
      <c r="H1034" s="58"/>
      <c r="I1034" s="308"/>
      <c r="J1034" s="87"/>
      <c r="K1034" s="87">
        <f t="shared" si="21"/>
        <v>0</v>
      </c>
      <c r="L1034" s="204" t="s">
        <v>2553</v>
      </c>
      <c r="M1034" s="343"/>
    </row>
    <row r="1035" spans="1:13" ht="51" hidden="1" x14ac:dyDescent="0.35">
      <c r="A1035" s="54">
        <v>23020105</v>
      </c>
      <c r="B1035" s="436" t="s">
        <v>2891</v>
      </c>
      <c r="C1035" s="54">
        <v>70630</v>
      </c>
      <c r="D1035" s="75">
        <v>100000010101</v>
      </c>
      <c r="E1035" s="54">
        <v>3101</v>
      </c>
      <c r="F1035" s="54">
        <v>10720500</v>
      </c>
      <c r="G1035" s="86" t="s">
        <v>2754</v>
      </c>
      <c r="H1035" s="58">
        <v>30000000</v>
      </c>
      <c r="I1035" s="308"/>
      <c r="J1035" s="87"/>
      <c r="K1035" s="58">
        <f t="shared" si="21"/>
        <v>30000000</v>
      </c>
      <c r="L1035" s="204" t="s">
        <v>2553</v>
      </c>
      <c r="M1035" s="343"/>
    </row>
    <row r="1036" spans="1:13" ht="51" hidden="1" x14ac:dyDescent="0.35">
      <c r="A1036" s="23">
        <v>23020105</v>
      </c>
      <c r="B1036" s="436" t="s">
        <v>2891</v>
      </c>
      <c r="C1036" s="23">
        <v>70630</v>
      </c>
      <c r="D1036" s="46">
        <v>100000010101</v>
      </c>
      <c r="E1036" s="23">
        <v>3101</v>
      </c>
      <c r="F1036" s="23">
        <v>10721300</v>
      </c>
      <c r="G1036" s="47" t="s">
        <v>2755</v>
      </c>
      <c r="H1036" s="27"/>
      <c r="I1036" s="282"/>
      <c r="J1036" s="41"/>
      <c r="K1036" s="41">
        <f t="shared" si="21"/>
        <v>0</v>
      </c>
      <c r="L1036" s="199"/>
      <c r="M1036" s="343"/>
    </row>
    <row r="1037" spans="1:13" ht="51" hidden="1" x14ac:dyDescent="0.35">
      <c r="A1037" s="54">
        <v>23020105</v>
      </c>
      <c r="B1037" s="436" t="s">
        <v>2891</v>
      </c>
      <c r="C1037" s="54">
        <v>70630</v>
      </c>
      <c r="D1037" s="75">
        <v>100000010102</v>
      </c>
      <c r="E1037" s="54">
        <v>3101</v>
      </c>
      <c r="F1037" s="54">
        <v>10730200</v>
      </c>
      <c r="G1037" s="86" t="s">
        <v>2756</v>
      </c>
      <c r="H1037" s="58">
        <v>5000000</v>
      </c>
      <c r="I1037" s="308"/>
      <c r="J1037" s="87"/>
      <c r="K1037" s="58">
        <f t="shared" si="21"/>
        <v>5000000</v>
      </c>
      <c r="L1037" s="204" t="s">
        <v>2553</v>
      </c>
      <c r="M1037" s="343"/>
    </row>
    <row r="1038" spans="1:13" ht="51" hidden="1" x14ac:dyDescent="0.35">
      <c r="A1038" s="54">
        <v>23020105</v>
      </c>
      <c r="B1038" s="436" t="s">
        <v>2891</v>
      </c>
      <c r="C1038" s="54">
        <v>70630</v>
      </c>
      <c r="D1038" s="75">
        <v>100000010102</v>
      </c>
      <c r="E1038" s="54">
        <v>3101</v>
      </c>
      <c r="F1038" s="54">
        <v>10712200</v>
      </c>
      <c r="G1038" s="86" t="s">
        <v>2757</v>
      </c>
      <c r="H1038" s="58">
        <v>5000000</v>
      </c>
      <c r="I1038" s="308"/>
      <c r="J1038" s="87"/>
      <c r="K1038" s="58">
        <f t="shared" si="21"/>
        <v>5000000</v>
      </c>
      <c r="L1038" s="204" t="s">
        <v>2553</v>
      </c>
      <c r="M1038" s="343"/>
    </row>
    <row r="1039" spans="1:13" ht="76.5" hidden="1" x14ac:dyDescent="0.35">
      <c r="A1039" s="54">
        <v>23020105</v>
      </c>
      <c r="B1039" s="436" t="s">
        <v>2891</v>
      </c>
      <c r="C1039" s="54">
        <v>70630</v>
      </c>
      <c r="D1039" s="75">
        <v>100000010102</v>
      </c>
      <c r="E1039" s="54">
        <v>3101</v>
      </c>
      <c r="F1039" s="54">
        <v>10721300</v>
      </c>
      <c r="G1039" s="86" t="s">
        <v>2758</v>
      </c>
      <c r="H1039" s="58"/>
      <c r="I1039" s="308"/>
      <c r="J1039" s="87"/>
      <c r="K1039" s="87">
        <f t="shared" si="21"/>
        <v>0</v>
      </c>
      <c r="L1039" s="204" t="s">
        <v>2553</v>
      </c>
      <c r="M1039" s="343"/>
    </row>
    <row r="1040" spans="1:13" ht="51" hidden="1" x14ac:dyDescent="0.35">
      <c r="A1040" s="23">
        <v>23020105</v>
      </c>
      <c r="B1040" s="436" t="s">
        <v>2891</v>
      </c>
      <c r="C1040" s="23">
        <v>70630</v>
      </c>
      <c r="D1040" s="46">
        <v>100000010104</v>
      </c>
      <c r="E1040" s="23">
        <v>3101</v>
      </c>
      <c r="F1040" s="23">
        <v>10712300</v>
      </c>
      <c r="G1040" s="47" t="s">
        <v>2759</v>
      </c>
      <c r="H1040" s="27"/>
      <c r="I1040" s="282"/>
      <c r="J1040" s="41"/>
      <c r="K1040" s="41">
        <f t="shared" si="21"/>
        <v>0</v>
      </c>
      <c r="L1040" s="199"/>
      <c r="M1040" s="343"/>
    </row>
    <row r="1041" spans="1:12" ht="51" hidden="1" x14ac:dyDescent="0.35">
      <c r="A1041" s="23">
        <v>23020105</v>
      </c>
      <c r="B1041" s="436" t="s">
        <v>2891</v>
      </c>
      <c r="C1041" s="23">
        <v>70630</v>
      </c>
      <c r="D1041" s="46">
        <v>10000010104</v>
      </c>
      <c r="E1041" s="25">
        <v>3101</v>
      </c>
      <c r="F1041" s="23">
        <v>10721300</v>
      </c>
      <c r="G1041" s="47" t="s">
        <v>300</v>
      </c>
      <c r="H1041" s="67">
        <v>29517684</v>
      </c>
      <c r="I1041" s="224"/>
      <c r="J1041" s="67">
        <v>20482316</v>
      </c>
      <c r="K1041" s="67">
        <f t="shared" si="21"/>
        <v>50000000</v>
      </c>
      <c r="L1041" s="199"/>
    </row>
    <row r="1042" spans="1:12" ht="51" hidden="1" x14ac:dyDescent="0.35">
      <c r="A1042" s="23">
        <v>23020105</v>
      </c>
      <c r="B1042" s="436" t="s">
        <v>2891</v>
      </c>
      <c r="C1042" s="23">
        <v>70630</v>
      </c>
      <c r="D1042" s="46">
        <v>10000010104</v>
      </c>
      <c r="E1042" s="25">
        <v>3101</v>
      </c>
      <c r="F1042" s="23">
        <v>10721300</v>
      </c>
      <c r="G1042" s="47" t="s">
        <v>301</v>
      </c>
      <c r="H1042" s="67">
        <v>267745401</v>
      </c>
      <c r="I1042" s="224"/>
      <c r="J1042" s="84">
        <v>-70871067</v>
      </c>
      <c r="K1042" s="67">
        <f t="shared" si="21"/>
        <v>196874334</v>
      </c>
      <c r="L1042" s="199"/>
    </row>
    <row r="1043" spans="1:12" ht="51" hidden="1" x14ac:dyDescent="0.35">
      <c r="A1043" s="23">
        <v>23020105</v>
      </c>
      <c r="B1043" s="436" t="s">
        <v>2891</v>
      </c>
      <c r="C1043" s="23">
        <v>70630</v>
      </c>
      <c r="D1043" s="46">
        <v>10000010104</v>
      </c>
      <c r="E1043" s="25">
        <v>3101</v>
      </c>
      <c r="F1043" s="23">
        <v>10721300</v>
      </c>
      <c r="G1043" s="47" t="s">
        <v>302</v>
      </c>
      <c r="H1043" s="67" t="s">
        <v>20</v>
      </c>
      <c r="I1043" s="224">
        <v>13117213</v>
      </c>
      <c r="J1043" s="68">
        <v>10000000</v>
      </c>
      <c r="K1043" s="83">
        <f t="shared" si="21"/>
        <v>10000000</v>
      </c>
      <c r="L1043" s="199"/>
    </row>
    <row r="1044" spans="1:12" ht="51" hidden="1" x14ac:dyDescent="0.35">
      <c r="A1044" s="54">
        <v>23020105</v>
      </c>
      <c r="B1044" s="436" t="s">
        <v>2891</v>
      </c>
      <c r="C1044" s="54">
        <v>70630</v>
      </c>
      <c r="D1044" s="75">
        <v>100000010102</v>
      </c>
      <c r="E1044" s="56">
        <v>3101</v>
      </c>
      <c r="F1044" s="54">
        <v>10721300</v>
      </c>
      <c r="G1044" s="57" t="s">
        <v>1971</v>
      </c>
      <c r="H1044" s="58">
        <v>2500000</v>
      </c>
      <c r="I1044" s="221"/>
      <c r="J1044" s="87"/>
      <c r="K1044" s="58">
        <f t="shared" si="21"/>
        <v>2500000</v>
      </c>
      <c r="L1044" s="204" t="s">
        <v>2889</v>
      </c>
    </row>
    <row r="1045" spans="1:12" ht="51" hidden="1" x14ac:dyDescent="0.35">
      <c r="A1045" s="54">
        <v>23020105</v>
      </c>
      <c r="B1045" s="436" t="s">
        <v>2891</v>
      </c>
      <c r="C1045" s="54">
        <v>70630</v>
      </c>
      <c r="D1045" s="75">
        <v>100000010102</v>
      </c>
      <c r="E1045" s="56">
        <v>3101</v>
      </c>
      <c r="F1045" s="54">
        <v>10711000</v>
      </c>
      <c r="G1045" s="57" t="s">
        <v>1972</v>
      </c>
      <c r="H1045" s="58">
        <v>250000</v>
      </c>
      <c r="I1045" s="221"/>
      <c r="J1045" s="87"/>
      <c r="K1045" s="58">
        <f t="shared" si="21"/>
        <v>250000</v>
      </c>
      <c r="L1045" s="204" t="s">
        <v>2889</v>
      </c>
    </row>
    <row r="1046" spans="1:12" ht="76.5" hidden="1" x14ac:dyDescent="0.35">
      <c r="A1046" s="54">
        <v>23020105</v>
      </c>
      <c r="B1046" s="436" t="s">
        <v>2891</v>
      </c>
      <c r="C1046" s="54">
        <v>70630</v>
      </c>
      <c r="D1046" s="75">
        <v>100000010102</v>
      </c>
      <c r="E1046" s="56">
        <v>3101</v>
      </c>
      <c r="F1046" s="54">
        <v>10722000</v>
      </c>
      <c r="G1046" s="57" t="s">
        <v>1973</v>
      </c>
      <c r="H1046" s="58">
        <v>4125812</v>
      </c>
      <c r="I1046" s="221"/>
      <c r="J1046" s="87"/>
      <c r="K1046" s="58">
        <f t="shared" si="21"/>
        <v>4125812</v>
      </c>
      <c r="L1046" s="204" t="s">
        <v>2889</v>
      </c>
    </row>
    <row r="1047" spans="1:12" ht="51" hidden="1" x14ac:dyDescent="0.35">
      <c r="A1047" s="54">
        <v>23020105</v>
      </c>
      <c r="B1047" s="436" t="s">
        <v>2891</v>
      </c>
      <c r="C1047" s="54">
        <v>70443</v>
      </c>
      <c r="D1047" s="75">
        <v>100000010101</v>
      </c>
      <c r="E1047" s="56">
        <v>3101</v>
      </c>
      <c r="F1047" s="54">
        <v>10720800</v>
      </c>
      <c r="G1047" s="57" t="s">
        <v>1974</v>
      </c>
      <c r="H1047" s="58">
        <v>500000</v>
      </c>
      <c r="I1047" s="221"/>
      <c r="J1047" s="87"/>
      <c r="K1047" s="58">
        <f t="shared" si="21"/>
        <v>500000</v>
      </c>
      <c r="L1047" s="204" t="s">
        <v>2889</v>
      </c>
    </row>
    <row r="1048" spans="1:12" ht="51" hidden="1" x14ac:dyDescent="0.35">
      <c r="A1048" s="23">
        <v>23020105</v>
      </c>
      <c r="B1048" s="436" t="s">
        <v>2892</v>
      </c>
      <c r="C1048" s="23">
        <v>70630</v>
      </c>
      <c r="D1048" s="46">
        <v>100000010102</v>
      </c>
      <c r="E1048" s="25">
        <v>3101</v>
      </c>
      <c r="F1048" s="23">
        <v>10721300</v>
      </c>
      <c r="G1048" s="26" t="s">
        <v>432</v>
      </c>
      <c r="H1048" s="27">
        <v>1600000</v>
      </c>
      <c r="I1048" s="215"/>
      <c r="J1048" s="41"/>
      <c r="K1048" s="27">
        <f t="shared" si="21"/>
        <v>1600000</v>
      </c>
      <c r="L1048" s="199"/>
    </row>
    <row r="1049" spans="1:12" ht="51" hidden="1" x14ac:dyDescent="0.35">
      <c r="A1049" s="23">
        <v>23020105</v>
      </c>
      <c r="B1049" s="436" t="s">
        <v>2892</v>
      </c>
      <c r="C1049" s="23">
        <v>70133</v>
      </c>
      <c r="D1049" s="46">
        <v>100000010102</v>
      </c>
      <c r="E1049" s="25">
        <v>3101</v>
      </c>
      <c r="F1049" s="23">
        <v>10721306</v>
      </c>
      <c r="G1049" s="26" t="s">
        <v>453</v>
      </c>
      <c r="H1049" s="27">
        <v>2240009</v>
      </c>
      <c r="I1049" s="215"/>
      <c r="J1049" s="41">
        <v>2240009</v>
      </c>
      <c r="K1049" s="93">
        <f t="shared" si="21"/>
        <v>4480018</v>
      </c>
      <c r="L1049" s="199"/>
    </row>
    <row r="1050" spans="1:12" ht="51" hidden="1" x14ac:dyDescent="0.35">
      <c r="A1050" s="23">
        <v>23020105</v>
      </c>
      <c r="B1050" s="436" t="s">
        <v>2893</v>
      </c>
      <c r="C1050" s="23">
        <v>70630</v>
      </c>
      <c r="D1050" s="46">
        <v>100000010104</v>
      </c>
      <c r="E1050" s="25">
        <v>3101</v>
      </c>
      <c r="F1050" s="23">
        <v>10721300</v>
      </c>
      <c r="G1050" s="47" t="s">
        <v>598</v>
      </c>
      <c r="H1050" s="101">
        <v>4000000</v>
      </c>
      <c r="I1050" s="255"/>
      <c r="J1050" s="106"/>
      <c r="K1050" s="101">
        <f t="shared" ref="K1050:K1082" si="22">SUM(H1050,J1050)</f>
        <v>4000000</v>
      </c>
      <c r="L1050" s="200"/>
    </row>
    <row r="1051" spans="1:12" ht="51" hidden="1" x14ac:dyDescent="0.35">
      <c r="A1051" s="23">
        <v>23020105</v>
      </c>
      <c r="B1051" s="436" t="s">
        <v>2893</v>
      </c>
      <c r="C1051" s="23">
        <v>70630</v>
      </c>
      <c r="D1051" s="46">
        <v>100000010102</v>
      </c>
      <c r="E1051" s="25">
        <v>3101</v>
      </c>
      <c r="F1051" s="23">
        <v>10721300</v>
      </c>
      <c r="G1051" s="47" t="s">
        <v>622</v>
      </c>
      <c r="H1051" s="101">
        <v>2550975</v>
      </c>
      <c r="I1051" s="255"/>
      <c r="J1051" s="101"/>
      <c r="K1051" s="101">
        <f t="shared" si="22"/>
        <v>2550975</v>
      </c>
      <c r="L1051" s="200"/>
    </row>
    <row r="1052" spans="1:12" ht="51" hidden="1" x14ac:dyDescent="0.35">
      <c r="A1052" s="23">
        <v>23020105</v>
      </c>
      <c r="B1052" s="436" t="s">
        <v>2893</v>
      </c>
      <c r="C1052" s="23">
        <v>70630</v>
      </c>
      <c r="D1052" s="46">
        <v>100000010102</v>
      </c>
      <c r="E1052" s="25">
        <v>3101</v>
      </c>
      <c r="F1052" s="23">
        <v>10730100</v>
      </c>
      <c r="G1052" s="47" t="s">
        <v>626</v>
      </c>
      <c r="H1052" s="27">
        <v>11520000</v>
      </c>
      <c r="I1052" s="215"/>
      <c r="J1052" s="41">
        <v>-5000000</v>
      </c>
      <c r="K1052" s="27">
        <f t="shared" si="22"/>
        <v>6520000</v>
      </c>
      <c r="L1052" s="199"/>
    </row>
    <row r="1053" spans="1:12" ht="51" hidden="1" x14ac:dyDescent="0.35">
      <c r="A1053" s="23">
        <v>23020105</v>
      </c>
      <c r="B1053" s="436" t="s">
        <v>2893</v>
      </c>
      <c r="C1053" s="23">
        <v>70630</v>
      </c>
      <c r="D1053" s="46">
        <v>100000010102</v>
      </c>
      <c r="E1053" s="25">
        <v>3101</v>
      </c>
      <c r="F1053" s="23">
        <v>10730200</v>
      </c>
      <c r="G1053" s="47" t="s">
        <v>627</v>
      </c>
      <c r="H1053" s="27">
        <v>9600000</v>
      </c>
      <c r="I1053" s="215"/>
      <c r="J1053" s="41">
        <v>-5000000</v>
      </c>
      <c r="K1053" s="27">
        <f t="shared" si="22"/>
        <v>4600000</v>
      </c>
      <c r="L1053" s="199"/>
    </row>
    <row r="1054" spans="1:12" ht="51" hidden="1" x14ac:dyDescent="0.35">
      <c r="A1054" s="23">
        <v>23020105</v>
      </c>
      <c r="B1054" s="436" t="s">
        <v>2893</v>
      </c>
      <c r="C1054" s="23">
        <v>70630</v>
      </c>
      <c r="D1054" s="46">
        <v>100000010102</v>
      </c>
      <c r="E1054" s="25">
        <v>3101</v>
      </c>
      <c r="F1054" s="23">
        <v>10730300</v>
      </c>
      <c r="G1054" s="47" t="s">
        <v>628</v>
      </c>
      <c r="H1054" s="27">
        <v>9600000</v>
      </c>
      <c r="I1054" s="215"/>
      <c r="J1054" s="41">
        <v>-5000000</v>
      </c>
      <c r="K1054" s="27">
        <f t="shared" si="22"/>
        <v>4600000</v>
      </c>
      <c r="L1054" s="199"/>
    </row>
    <row r="1055" spans="1:12" ht="51" hidden="1" x14ac:dyDescent="0.35">
      <c r="A1055" s="23">
        <v>23020105</v>
      </c>
      <c r="B1055" s="436" t="s">
        <v>2893</v>
      </c>
      <c r="C1055" s="23">
        <v>70630</v>
      </c>
      <c r="D1055" s="46">
        <v>100000010102</v>
      </c>
      <c r="E1055" s="25">
        <v>3101</v>
      </c>
      <c r="F1055" s="23">
        <v>10720400</v>
      </c>
      <c r="G1055" s="47" t="s">
        <v>629</v>
      </c>
      <c r="H1055" s="27">
        <v>9600000</v>
      </c>
      <c r="I1055" s="215"/>
      <c r="J1055" s="41">
        <v>-5000000</v>
      </c>
      <c r="K1055" s="27">
        <f t="shared" si="22"/>
        <v>4600000</v>
      </c>
      <c r="L1055" s="199"/>
    </row>
    <row r="1056" spans="1:12" ht="51" hidden="1" x14ac:dyDescent="0.35">
      <c r="A1056" s="23">
        <v>23020105</v>
      </c>
      <c r="B1056" s="436" t="s">
        <v>2893</v>
      </c>
      <c r="C1056" s="23">
        <v>70630</v>
      </c>
      <c r="D1056" s="46">
        <v>100000010102</v>
      </c>
      <c r="E1056" s="25">
        <v>3101</v>
      </c>
      <c r="F1056" s="23">
        <v>10720500</v>
      </c>
      <c r="G1056" s="47" t="s">
        <v>630</v>
      </c>
      <c r="H1056" s="27">
        <v>11520000</v>
      </c>
      <c r="I1056" s="215"/>
      <c r="J1056" s="41">
        <v>-5000000</v>
      </c>
      <c r="K1056" s="27">
        <f t="shared" si="22"/>
        <v>6520000</v>
      </c>
      <c r="L1056" s="199"/>
    </row>
    <row r="1057" spans="1:12" ht="51" hidden="1" x14ac:dyDescent="0.35">
      <c r="A1057" s="23">
        <v>23020105</v>
      </c>
      <c r="B1057" s="436" t="s">
        <v>2893</v>
      </c>
      <c r="C1057" s="23">
        <v>70630</v>
      </c>
      <c r="D1057" s="46">
        <v>100000010102</v>
      </c>
      <c r="E1057" s="25">
        <v>3101</v>
      </c>
      <c r="F1057" s="23">
        <v>10720600</v>
      </c>
      <c r="G1057" s="47" t="s">
        <v>631</v>
      </c>
      <c r="H1057" s="27">
        <v>11520000</v>
      </c>
      <c r="I1057" s="215"/>
      <c r="J1057" s="41">
        <v>-5000000</v>
      </c>
      <c r="K1057" s="27">
        <f t="shared" si="22"/>
        <v>6520000</v>
      </c>
      <c r="L1057" s="199"/>
    </row>
    <row r="1058" spans="1:12" ht="51" hidden="1" x14ac:dyDescent="0.35">
      <c r="A1058" s="23">
        <v>23020105</v>
      </c>
      <c r="B1058" s="436" t="s">
        <v>2893</v>
      </c>
      <c r="C1058" s="23">
        <v>70630</v>
      </c>
      <c r="D1058" s="46">
        <v>100000010102</v>
      </c>
      <c r="E1058" s="25">
        <v>3101</v>
      </c>
      <c r="F1058" s="23">
        <v>10720700</v>
      </c>
      <c r="G1058" s="47" t="s">
        <v>632</v>
      </c>
      <c r="H1058" s="27">
        <v>9600000</v>
      </c>
      <c r="I1058" s="215"/>
      <c r="J1058" s="41">
        <v>-5000000</v>
      </c>
      <c r="K1058" s="27">
        <f t="shared" si="22"/>
        <v>4600000</v>
      </c>
      <c r="L1058" s="199"/>
    </row>
    <row r="1059" spans="1:12" ht="51" hidden="1" x14ac:dyDescent="0.35">
      <c r="A1059" s="23">
        <v>23020105</v>
      </c>
      <c r="B1059" s="436" t="s">
        <v>2893</v>
      </c>
      <c r="C1059" s="23">
        <v>70630</v>
      </c>
      <c r="D1059" s="46">
        <v>100000010102</v>
      </c>
      <c r="E1059" s="25">
        <v>3101</v>
      </c>
      <c r="F1059" s="23">
        <v>10720800</v>
      </c>
      <c r="G1059" s="47" t="s">
        <v>633</v>
      </c>
      <c r="H1059" s="27">
        <v>9600000</v>
      </c>
      <c r="I1059" s="215"/>
      <c r="J1059" s="41">
        <v>-5000000</v>
      </c>
      <c r="K1059" s="27">
        <f t="shared" si="22"/>
        <v>4600000</v>
      </c>
      <c r="L1059" s="199"/>
    </row>
    <row r="1060" spans="1:12" ht="51" hidden="1" x14ac:dyDescent="0.35">
      <c r="A1060" s="23">
        <v>23020105</v>
      </c>
      <c r="B1060" s="436" t="s">
        <v>2893</v>
      </c>
      <c r="C1060" s="23">
        <v>70630</v>
      </c>
      <c r="D1060" s="46">
        <v>100000010102</v>
      </c>
      <c r="E1060" s="25">
        <v>3101</v>
      </c>
      <c r="F1060" s="23">
        <v>10710900</v>
      </c>
      <c r="G1060" s="47" t="s">
        <v>634</v>
      </c>
      <c r="H1060" s="27">
        <v>11520000</v>
      </c>
      <c r="I1060" s="215"/>
      <c r="J1060" s="41">
        <v>-5000000</v>
      </c>
      <c r="K1060" s="27">
        <f t="shared" si="22"/>
        <v>6520000</v>
      </c>
      <c r="L1060" s="199"/>
    </row>
    <row r="1061" spans="1:12" ht="51" hidden="1" x14ac:dyDescent="0.35">
      <c r="A1061" s="34">
        <v>23020105</v>
      </c>
      <c r="B1061" s="436" t="s">
        <v>2893</v>
      </c>
      <c r="C1061" s="34">
        <v>70630</v>
      </c>
      <c r="D1061" s="49">
        <v>100000010102</v>
      </c>
      <c r="E1061" s="36">
        <v>3101</v>
      </c>
      <c r="F1061" s="34">
        <v>10711000</v>
      </c>
      <c r="G1061" s="50" t="s">
        <v>635</v>
      </c>
      <c r="H1061" s="38">
        <v>9600000</v>
      </c>
      <c r="I1061" s="218"/>
      <c r="J1061" s="44">
        <v>-5000000</v>
      </c>
      <c r="K1061" s="38">
        <f t="shared" si="22"/>
        <v>4600000</v>
      </c>
      <c r="L1061" s="198"/>
    </row>
    <row r="1062" spans="1:12" ht="51" hidden="1" x14ac:dyDescent="0.35">
      <c r="A1062" s="23">
        <v>23020105</v>
      </c>
      <c r="B1062" s="436" t="s">
        <v>2893</v>
      </c>
      <c r="C1062" s="23">
        <v>70630</v>
      </c>
      <c r="D1062" s="46">
        <v>100000010102</v>
      </c>
      <c r="E1062" s="25">
        <v>3101</v>
      </c>
      <c r="F1062" s="23">
        <v>10711100</v>
      </c>
      <c r="G1062" s="47" t="s">
        <v>636</v>
      </c>
      <c r="H1062" s="27">
        <v>13440000</v>
      </c>
      <c r="I1062" s="215"/>
      <c r="J1062" s="41">
        <v>-5000000</v>
      </c>
      <c r="K1062" s="27">
        <f t="shared" si="22"/>
        <v>8440000</v>
      </c>
      <c r="L1062" s="199"/>
    </row>
    <row r="1063" spans="1:12" ht="51" hidden="1" x14ac:dyDescent="0.35">
      <c r="A1063" s="23">
        <v>23020105</v>
      </c>
      <c r="B1063" s="436" t="s">
        <v>2893</v>
      </c>
      <c r="C1063" s="23">
        <v>70630</v>
      </c>
      <c r="D1063" s="46">
        <v>100000010102</v>
      </c>
      <c r="E1063" s="25">
        <v>3101</v>
      </c>
      <c r="F1063" s="23">
        <v>10711200</v>
      </c>
      <c r="G1063" s="47" t="s">
        <v>637</v>
      </c>
      <c r="H1063" s="27">
        <v>9600000</v>
      </c>
      <c r="I1063" s="215"/>
      <c r="J1063" s="41">
        <v>-5000000</v>
      </c>
      <c r="K1063" s="27">
        <f t="shared" si="22"/>
        <v>4600000</v>
      </c>
      <c r="L1063" s="199"/>
    </row>
    <row r="1064" spans="1:12" ht="51" hidden="1" x14ac:dyDescent="0.35">
      <c r="A1064" s="23">
        <v>23020105</v>
      </c>
      <c r="B1064" s="436" t="s">
        <v>2893</v>
      </c>
      <c r="C1064" s="23">
        <v>70630</v>
      </c>
      <c r="D1064" s="46">
        <v>100000010102</v>
      </c>
      <c r="E1064" s="25">
        <v>3101</v>
      </c>
      <c r="F1064" s="23">
        <v>10721300</v>
      </c>
      <c r="G1064" s="47" t="s">
        <v>638</v>
      </c>
      <c r="H1064" s="27">
        <v>11520000</v>
      </c>
      <c r="I1064" s="215"/>
      <c r="J1064" s="41">
        <v>-5000000</v>
      </c>
      <c r="K1064" s="27">
        <f t="shared" si="22"/>
        <v>6520000</v>
      </c>
      <c r="L1064" s="199"/>
    </row>
    <row r="1065" spans="1:12" ht="51" hidden="1" x14ac:dyDescent="0.35">
      <c r="A1065" s="23">
        <v>23020105</v>
      </c>
      <c r="B1065" s="436" t="s">
        <v>2893</v>
      </c>
      <c r="C1065" s="23">
        <v>70630</v>
      </c>
      <c r="D1065" s="46">
        <v>100000010102</v>
      </c>
      <c r="E1065" s="25">
        <v>3101</v>
      </c>
      <c r="F1065" s="23">
        <v>10731400</v>
      </c>
      <c r="G1065" s="47" t="s">
        <v>639</v>
      </c>
      <c r="H1065" s="27">
        <v>9600000</v>
      </c>
      <c r="I1065" s="215"/>
      <c r="J1065" s="41">
        <v>-5000000</v>
      </c>
      <c r="K1065" s="27">
        <f t="shared" si="22"/>
        <v>4600000</v>
      </c>
      <c r="L1065" s="199"/>
    </row>
    <row r="1066" spans="1:12" ht="51" hidden="1" x14ac:dyDescent="0.35">
      <c r="A1066" s="23">
        <v>23020105</v>
      </c>
      <c r="B1066" s="436" t="s">
        <v>2893</v>
      </c>
      <c r="C1066" s="23">
        <v>70630</v>
      </c>
      <c r="D1066" s="46">
        <v>100000010102</v>
      </c>
      <c r="E1066" s="25">
        <v>3101</v>
      </c>
      <c r="F1066" s="23">
        <v>10731500</v>
      </c>
      <c r="G1066" s="47" t="s">
        <v>640</v>
      </c>
      <c r="H1066" s="27">
        <v>11520000</v>
      </c>
      <c r="I1066" s="215"/>
      <c r="J1066" s="41">
        <v>-5000000</v>
      </c>
      <c r="K1066" s="27">
        <f t="shared" si="22"/>
        <v>6520000</v>
      </c>
      <c r="L1066" s="199"/>
    </row>
    <row r="1067" spans="1:12" ht="51" hidden="1" x14ac:dyDescent="0.35">
      <c r="A1067" s="23">
        <v>23020105</v>
      </c>
      <c r="B1067" s="436" t="s">
        <v>2893</v>
      </c>
      <c r="C1067" s="23">
        <v>70630</v>
      </c>
      <c r="D1067" s="46">
        <v>100000010102</v>
      </c>
      <c r="E1067" s="25">
        <v>3101</v>
      </c>
      <c r="F1067" s="23">
        <v>10731700</v>
      </c>
      <c r="G1067" s="47" t="s">
        <v>641</v>
      </c>
      <c r="H1067" s="27">
        <v>9600000</v>
      </c>
      <c r="I1067" s="215"/>
      <c r="J1067" s="41">
        <v>-5000000</v>
      </c>
      <c r="K1067" s="27">
        <f t="shared" si="22"/>
        <v>4600000</v>
      </c>
      <c r="L1067" s="199"/>
    </row>
    <row r="1068" spans="1:12" ht="51" hidden="1" x14ac:dyDescent="0.35">
      <c r="A1068" s="23">
        <v>23020105</v>
      </c>
      <c r="B1068" s="436" t="s">
        <v>2893</v>
      </c>
      <c r="C1068" s="23">
        <v>70630</v>
      </c>
      <c r="D1068" s="46">
        <v>100000010102</v>
      </c>
      <c r="E1068" s="25">
        <v>3101</v>
      </c>
      <c r="F1068" s="23">
        <v>10731600</v>
      </c>
      <c r="G1068" s="47" t="s">
        <v>642</v>
      </c>
      <c r="H1068" s="27">
        <v>11520000</v>
      </c>
      <c r="I1068" s="215"/>
      <c r="J1068" s="41">
        <v>-5000000</v>
      </c>
      <c r="K1068" s="27">
        <f t="shared" si="22"/>
        <v>6520000</v>
      </c>
      <c r="L1068" s="199"/>
    </row>
    <row r="1069" spans="1:12" ht="51" hidden="1" x14ac:dyDescent="0.35">
      <c r="A1069" s="23">
        <v>23020105</v>
      </c>
      <c r="B1069" s="436" t="s">
        <v>2893</v>
      </c>
      <c r="C1069" s="23">
        <v>70630</v>
      </c>
      <c r="D1069" s="46">
        <v>100000010102</v>
      </c>
      <c r="E1069" s="25">
        <v>3101</v>
      </c>
      <c r="F1069" s="23">
        <v>10731800</v>
      </c>
      <c r="G1069" s="47" t="s">
        <v>643</v>
      </c>
      <c r="H1069" s="27">
        <v>9600000</v>
      </c>
      <c r="I1069" s="215"/>
      <c r="J1069" s="41">
        <v>-5000000</v>
      </c>
      <c r="K1069" s="27">
        <f t="shared" si="22"/>
        <v>4600000</v>
      </c>
      <c r="L1069" s="199"/>
    </row>
    <row r="1070" spans="1:12" ht="51" hidden="1" x14ac:dyDescent="0.35">
      <c r="A1070" s="23">
        <v>23020105</v>
      </c>
      <c r="B1070" s="436" t="s">
        <v>2893</v>
      </c>
      <c r="C1070" s="23">
        <v>70630</v>
      </c>
      <c r="D1070" s="46">
        <v>100000010102</v>
      </c>
      <c r="E1070" s="25">
        <v>3101</v>
      </c>
      <c r="F1070" s="23">
        <v>10731900</v>
      </c>
      <c r="G1070" s="47" t="s">
        <v>644</v>
      </c>
      <c r="H1070" s="27">
        <v>11520000</v>
      </c>
      <c r="I1070" s="215"/>
      <c r="J1070" s="41">
        <v>-5000000</v>
      </c>
      <c r="K1070" s="27">
        <f t="shared" si="22"/>
        <v>6520000</v>
      </c>
      <c r="L1070" s="199"/>
    </row>
    <row r="1071" spans="1:12" ht="51" hidden="1" x14ac:dyDescent="0.35">
      <c r="A1071" s="23">
        <v>23020105</v>
      </c>
      <c r="B1071" s="436" t="s">
        <v>2893</v>
      </c>
      <c r="C1071" s="23">
        <v>70630</v>
      </c>
      <c r="D1071" s="46">
        <v>100000010102</v>
      </c>
      <c r="E1071" s="25">
        <v>3101</v>
      </c>
      <c r="F1071" s="23">
        <v>10722000</v>
      </c>
      <c r="G1071" s="47" t="s">
        <v>645</v>
      </c>
      <c r="H1071" s="27">
        <v>9600000</v>
      </c>
      <c r="I1071" s="215"/>
      <c r="J1071" s="41">
        <v>-5000000</v>
      </c>
      <c r="K1071" s="27">
        <f t="shared" si="22"/>
        <v>4600000</v>
      </c>
      <c r="L1071" s="199"/>
    </row>
    <row r="1072" spans="1:12" ht="51" hidden="1" x14ac:dyDescent="0.35">
      <c r="A1072" s="23">
        <v>23020105</v>
      </c>
      <c r="B1072" s="436" t="s">
        <v>2893</v>
      </c>
      <c r="C1072" s="23">
        <v>70630</v>
      </c>
      <c r="D1072" s="46">
        <v>100000010102</v>
      </c>
      <c r="E1072" s="25">
        <v>3101</v>
      </c>
      <c r="F1072" s="23">
        <v>10712100</v>
      </c>
      <c r="G1072" s="47" t="s">
        <v>646</v>
      </c>
      <c r="H1072" s="27">
        <v>9600000</v>
      </c>
      <c r="I1072" s="215"/>
      <c r="J1072" s="41">
        <v>-5000000</v>
      </c>
      <c r="K1072" s="27">
        <f t="shared" si="22"/>
        <v>4600000</v>
      </c>
      <c r="L1072" s="199"/>
    </row>
    <row r="1073" spans="1:12" ht="51" hidden="1" x14ac:dyDescent="0.35">
      <c r="A1073" s="23">
        <v>23020105</v>
      </c>
      <c r="B1073" s="436" t="s">
        <v>2893</v>
      </c>
      <c r="C1073" s="23">
        <v>70630</v>
      </c>
      <c r="D1073" s="46">
        <v>100000010102</v>
      </c>
      <c r="E1073" s="25">
        <v>3101</v>
      </c>
      <c r="F1073" s="23">
        <v>10712200</v>
      </c>
      <c r="G1073" s="47" t="s">
        <v>647</v>
      </c>
      <c r="H1073" s="27">
        <v>9600000</v>
      </c>
      <c r="I1073" s="215"/>
      <c r="J1073" s="41">
        <v>-5000000</v>
      </c>
      <c r="K1073" s="27">
        <f t="shared" si="22"/>
        <v>4600000</v>
      </c>
      <c r="L1073" s="199"/>
    </row>
    <row r="1074" spans="1:12" ht="51" hidden="1" x14ac:dyDescent="0.35">
      <c r="A1074" s="23">
        <v>23020105</v>
      </c>
      <c r="B1074" s="436" t="s">
        <v>2893</v>
      </c>
      <c r="C1074" s="23">
        <v>70630</v>
      </c>
      <c r="D1074" s="46">
        <v>100000010102</v>
      </c>
      <c r="E1074" s="25">
        <v>3101</v>
      </c>
      <c r="F1074" s="23">
        <v>10712300</v>
      </c>
      <c r="G1074" s="48" t="s">
        <v>648</v>
      </c>
      <c r="H1074" s="29">
        <v>9600000</v>
      </c>
      <c r="I1074" s="217"/>
      <c r="J1074" s="40">
        <v>-5000000</v>
      </c>
      <c r="K1074" s="29">
        <f t="shared" si="22"/>
        <v>4600000</v>
      </c>
      <c r="L1074" s="199"/>
    </row>
    <row r="1075" spans="1:12" ht="51" hidden="1" x14ac:dyDescent="0.35">
      <c r="A1075" s="78">
        <v>23020105</v>
      </c>
      <c r="B1075" s="436" t="s">
        <v>2893</v>
      </c>
      <c r="C1075" s="78">
        <v>70630</v>
      </c>
      <c r="D1075" s="79">
        <v>100000010104</v>
      </c>
      <c r="E1075" s="80">
        <v>3101</v>
      </c>
      <c r="F1075" s="78">
        <v>10721300</v>
      </c>
      <c r="G1075" s="91" t="s">
        <v>867</v>
      </c>
      <c r="H1075" s="130">
        <v>5000000</v>
      </c>
      <c r="I1075" s="262"/>
      <c r="J1075" s="131"/>
      <c r="K1075" s="130">
        <f t="shared" si="22"/>
        <v>5000000</v>
      </c>
      <c r="L1075" s="210" t="s">
        <v>2555</v>
      </c>
    </row>
    <row r="1076" spans="1:12" ht="51" hidden="1" x14ac:dyDescent="0.35">
      <c r="A1076" s="54">
        <v>23020105</v>
      </c>
      <c r="B1076" s="436" t="s">
        <v>2893</v>
      </c>
      <c r="C1076" s="54">
        <v>70630</v>
      </c>
      <c r="D1076" s="75">
        <v>100000010104</v>
      </c>
      <c r="E1076" s="56">
        <v>3101</v>
      </c>
      <c r="F1076" s="54">
        <v>10721300</v>
      </c>
      <c r="G1076" s="86" t="s">
        <v>868</v>
      </c>
      <c r="H1076" s="117">
        <v>10000000</v>
      </c>
      <c r="I1076" s="263"/>
      <c r="J1076" s="118"/>
      <c r="K1076" s="130">
        <f t="shared" si="22"/>
        <v>10000000</v>
      </c>
      <c r="L1076" s="204" t="s">
        <v>2555</v>
      </c>
    </row>
    <row r="1077" spans="1:12" ht="76.5" hidden="1" x14ac:dyDescent="0.35">
      <c r="A1077" s="54">
        <v>23020105</v>
      </c>
      <c r="B1077" s="436" t="s">
        <v>2893</v>
      </c>
      <c r="C1077" s="54">
        <v>70630</v>
      </c>
      <c r="D1077" s="75">
        <v>100000010102</v>
      </c>
      <c r="E1077" s="56">
        <v>3101</v>
      </c>
      <c r="F1077" s="54">
        <v>10721300</v>
      </c>
      <c r="G1077" s="86" t="s">
        <v>869</v>
      </c>
      <c r="H1077" s="117">
        <v>3000000</v>
      </c>
      <c r="I1077" s="263"/>
      <c r="J1077" s="118"/>
      <c r="K1077" s="130">
        <f t="shared" si="22"/>
        <v>3000000</v>
      </c>
      <c r="L1077" s="204" t="s">
        <v>2555</v>
      </c>
    </row>
    <row r="1078" spans="1:12" ht="76.5" hidden="1" x14ac:dyDescent="0.35">
      <c r="A1078" s="54">
        <v>23020105</v>
      </c>
      <c r="B1078" s="436" t="s">
        <v>2893</v>
      </c>
      <c r="C1078" s="54">
        <v>70630</v>
      </c>
      <c r="D1078" s="75">
        <v>100000010102</v>
      </c>
      <c r="E1078" s="56">
        <v>3101</v>
      </c>
      <c r="F1078" s="54">
        <v>10721300</v>
      </c>
      <c r="G1078" s="86" t="s">
        <v>870</v>
      </c>
      <c r="H1078" s="117">
        <v>46625083</v>
      </c>
      <c r="I1078" s="263"/>
      <c r="J1078" s="122"/>
      <c r="K1078" s="130">
        <f t="shared" si="22"/>
        <v>46625083</v>
      </c>
      <c r="L1078" s="204" t="s">
        <v>2555</v>
      </c>
    </row>
    <row r="1079" spans="1:12" hidden="1" x14ac:dyDescent="0.35">
      <c r="A1079" s="54">
        <v>23020105</v>
      </c>
      <c r="B1079" s="436" t="s">
        <v>2893</v>
      </c>
      <c r="C1079" s="54">
        <v>70630</v>
      </c>
      <c r="D1079" s="75">
        <v>100000010104</v>
      </c>
      <c r="E1079" s="56">
        <v>3101</v>
      </c>
      <c r="F1079" s="54">
        <v>10721300</v>
      </c>
      <c r="G1079" s="57" t="s">
        <v>966</v>
      </c>
      <c r="H1079" s="58">
        <v>5300000</v>
      </c>
      <c r="I1079" s="221"/>
      <c r="J1079" s="87"/>
      <c r="K1079" s="81">
        <f t="shared" si="22"/>
        <v>5300000</v>
      </c>
      <c r="L1079" s="204" t="s">
        <v>2557</v>
      </c>
    </row>
    <row r="1080" spans="1:12" hidden="1" x14ac:dyDescent="0.35">
      <c r="A1080" s="54">
        <v>23020105</v>
      </c>
      <c r="B1080" s="436" t="s">
        <v>2893</v>
      </c>
      <c r="C1080" s="54">
        <v>70630</v>
      </c>
      <c r="D1080" s="75">
        <v>100000010102</v>
      </c>
      <c r="E1080" s="56">
        <v>3101</v>
      </c>
      <c r="F1080" s="54">
        <v>10721300</v>
      </c>
      <c r="G1080" s="57" t="s">
        <v>967</v>
      </c>
      <c r="H1080" s="58">
        <v>16165000</v>
      </c>
      <c r="I1080" s="221"/>
      <c r="J1080" s="87">
        <v>-9669400</v>
      </c>
      <c r="K1080" s="81">
        <f t="shared" si="22"/>
        <v>6495600</v>
      </c>
      <c r="L1080" s="204" t="s">
        <v>2557</v>
      </c>
    </row>
    <row r="1081" spans="1:12" ht="51" hidden="1" x14ac:dyDescent="0.35">
      <c r="A1081" s="54">
        <v>23020105</v>
      </c>
      <c r="B1081" s="436" t="s">
        <v>2893</v>
      </c>
      <c r="C1081" s="54">
        <v>70630</v>
      </c>
      <c r="D1081" s="75">
        <v>100000010102</v>
      </c>
      <c r="E1081" s="56">
        <v>3101</v>
      </c>
      <c r="F1081" s="54">
        <v>10720500</v>
      </c>
      <c r="G1081" s="57" t="s">
        <v>981</v>
      </c>
      <c r="H1081" s="117">
        <v>2000000</v>
      </c>
      <c r="I1081" s="263"/>
      <c r="J1081" s="118"/>
      <c r="K1081" s="130">
        <f t="shared" si="22"/>
        <v>2000000</v>
      </c>
      <c r="L1081" s="204" t="s">
        <v>2559</v>
      </c>
    </row>
    <row r="1082" spans="1:12" ht="51" hidden="1" x14ac:dyDescent="0.35">
      <c r="A1082" s="54">
        <v>23020105</v>
      </c>
      <c r="B1082" s="436" t="s">
        <v>2893</v>
      </c>
      <c r="C1082" s="54">
        <v>70630</v>
      </c>
      <c r="D1082" s="75">
        <v>100000010102</v>
      </c>
      <c r="E1082" s="56">
        <v>3101</v>
      </c>
      <c r="F1082" s="54">
        <v>10721300</v>
      </c>
      <c r="G1082" s="57" t="s">
        <v>982</v>
      </c>
      <c r="H1082" s="117">
        <v>2000000</v>
      </c>
      <c r="I1082" s="263"/>
      <c r="J1082" s="118"/>
      <c r="K1082" s="130">
        <f t="shared" si="22"/>
        <v>2000000</v>
      </c>
      <c r="L1082" s="204" t="s">
        <v>2559</v>
      </c>
    </row>
    <row r="1083" spans="1:12" ht="51" hidden="1" x14ac:dyDescent="0.35">
      <c r="A1083" s="23">
        <v>23020104</v>
      </c>
      <c r="B1083" s="436" t="s">
        <v>2892</v>
      </c>
      <c r="C1083" s="23">
        <v>70443</v>
      </c>
      <c r="D1083" s="46">
        <v>130000010106</v>
      </c>
      <c r="E1083" s="25">
        <v>3101</v>
      </c>
      <c r="F1083" s="23">
        <v>10710900</v>
      </c>
      <c r="G1083" s="47" t="s">
        <v>2656</v>
      </c>
      <c r="H1083" s="27">
        <v>70000000</v>
      </c>
      <c r="I1083" s="215"/>
      <c r="J1083" s="41">
        <v>-60000000</v>
      </c>
      <c r="K1083" s="38">
        <f>H1083+J1083</f>
        <v>10000000</v>
      </c>
      <c r="L1083" s="199"/>
    </row>
    <row r="1084" spans="1:12" ht="51" hidden="1" x14ac:dyDescent="0.35">
      <c r="A1084" s="23">
        <v>23020104</v>
      </c>
      <c r="B1084" s="436" t="s">
        <v>2893</v>
      </c>
      <c r="C1084" s="23">
        <v>70443</v>
      </c>
      <c r="D1084" s="46">
        <v>50000030105</v>
      </c>
      <c r="E1084" s="25">
        <v>3101</v>
      </c>
      <c r="F1084" s="23">
        <v>10731700</v>
      </c>
      <c r="G1084" s="26" t="s">
        <v>563</v>
      </c>
      <c r="H1084" s="27">
        <v>20000000</v>
      </c>
      <c r="I1084" s="215"/>
      <c r="J1084" s="41">
        <v>-5000000</v>
      </c>
      <c r="K1084" s="38">
        <f t="shared" ref="K1084:K1147" si="23">SUM(H1084,J1084)</f>
        <v>15000000</v>
      </c>
      <c r="L1084" s="199"/>
    </row>
    <row r="1085" spans="1:12" ht="51" hidden="1" x14ac:dyDescent="0.35">
      <c r="A1085" s="23">
        <v>23020103</v>
      </c>
      <c r="B1085" s="436" t="s">
        <v>2891</v>
      </c>
      <c r="C1085" s="23">
        <v>70435</v>
      </c>
      <c r="D1085" s="46">
        <v>140000010104</v>
      </c>
      <c r="E1085" s="25">
        <v>3101</v>
      </c>
      <c r="F1085" s="23">
        <v>10720800</v>
      </c>
      <c r="G1085" s="26" t="s">
        <v>2809</v>
      </c>
      <c r="H1085" s="41">
        <v>2478000</v>
      </c>
      <c r="I1085" s="41"/>
      <c r="J1085" s="27"/>
      <c r="K1085" s="38">
        <f t="shared" si="23"/>
        <v>2478000</v>
      </c>
      <c r="L1085" s="199"/>
    </row>
    <row r="1086" spans="1:12" ht="51" hidden="1" x14ac:dyDescent="0.35">
      <c r="A1086" s="23">
        <v>23020103</v>
      </c>
      <c r="B1086" s="436" t="s">
        <v>2891</v>
      </c>
      <c r="C1086" s="23">
        <v>70435</v>
      </c>
      <c r="D1086" s="46">
        <v>140000010102</v>
      </c>
      <c r="E1086" s="25">
        <v>3101</v>
      </c>
      <c r="F1086" s="23">
        <v>10720517</v>
      </c>
      <c r="G1086" s="26" t="s">
        <v>2127</v>
      </c>
      <c r="H1086" s="27">
        <v>2800000</v>
      </c>
      <c r="I1086" s="215">
        <v>73000</v>
      </c>
      <c r="J1086" s="41"/>
      <c r="K1086" s="38">
        <f t="shared" si="23"/>
        <v>2800000</v>
      </c>
      <c r="L1086" s="199"/>
    </row>
    <row r="1087" spans="1:12" ht="51" hidden="1" x14ac:dyDescent="0.35">
      <c r="A1087" s="54">
        <v>23020103</v>
      </c>
      <c r="B1087" s="436" t="s">
        <v>2891</v>
      </c>
      <c r="C1087" s="54">
        <v>70435</v>
      </c>
      <c r="D1087" s="75">
        <v>140000010104</v>
      </c>
      <c r="E1087" s="56">
        <v>3101</v>
      </c>
      <c r="F1087" s="54">
        <v>10711100</v>
      </c>
      <c r="G1087" s="57" t="s">
        <v>1569</v>
      </c>
      <c r="H1087" s="58">
        <v>500000</v>
      </c>
      <c r="I1087" s="221"/>
      <c r="J1087" s="58"/>
      <c r="K1087" s="81">
        <f t="shared" si="23"/>
        <v>500000</v>
      </c>
      <c r="L1087" s="204" t="s">
        <v>2889</v>
      </c>
    </row>
    <row r="1088" spans="1:12" ht="51" hidden="1" x14ac:dyDescent="0.35">
      <c r="A1088" s="54">
        <v>23020103</v>
      </c>
      <c r="B1088" s="436" t="s">
        <v>2891</v>
      </c>
      <c r="C1088" s="54">
        <v>70435</v>
      </c>
      <c r="D1088" s="75">
        <v>140000010104</v>
      </c>
      <c r="E1088" s="56">
        <v>3101</v>
      </c>
      <c r="F1088" s="54">
        <v>10711100</v>
      </c>
      <c r="G1088" s="57" t="s">
        <v>1570</v>
      </c>
      <c r="H1088" s="58">
        <v>273000</v>
      </c>
      <c r="I1088" s="221"/>
      <c r="J1088" s="87"/>
      <c r="K1088" s="81">
        <f t="shared" si="23"/>
        <v>273000</v>
      </c>
      <c r="L1088" s="204" t="s">
        <v>2889</v>
      </c>
    </row>
    <row r="1089" spans="1:23" ht="51" hidden="1" x14ac:dyDescent="0.35">
      <c r="A1089" s="160">
        <v>23020103</v>
      </c>
      <c r="B1089" s="436" t="s">
        <v>2891</v>
      </c>
      <c r="C1089" s="160">
        <v>70435</v>
      </c>
      <c r="D1089" s="161">
        <v>140000010104</v>
      </c>
      <c r="E1089" s="162">
        <v>3101</v>
      </c>
      <c r="F1089" s="160">
        <v>10721300</v>
      </c>
      <c r="G1089" s="163" t="s">
        <v>2650</v>
      </c>
      <c r="H1089" s="164"/>
      <c r="I1089" s="246"/>
      <c r="J1089" s="165">
        <v>475860794</v>
      </c>
      <c r="K1089" s="541">
        <f t="shared" si="23"/>
        <v>475860794</v>
      </c>
      <c r="L1089" s="406"/>
    </row>
    <row r="1090" spans="1:23" ht="51" hidden="1" x14ac:dyDescent="0.35">
      <c r="A1090" s="54">
        <v>23020103</v>
      </c>
      <c r="B1090" s="436" t="s">
        <v>2891</v>
      </c>
      <c r="C1090" s="54">
        <v>70435</v>
      </c>
      <c r="D1090" s="75">
        <v>140000010104</v>
      </c>
      <c r="E1090" s="56">
        <v>3101</v>
      </c>
      <c r="F1090" s="54">
        <v>10720400</v>
      </c>
      <c r="G1090" s="57" t="s">
        <v>1571</v>
      </c>
      <c r="H1090" s="58">
        <v>7500000</v>
      </c>
      <c r="I1090" s="221"/>
      <c r="J1090" s="87"/>
      <c r="K1090" s="81">
        <f t="shared" si="23"/>
        <v>7500000</v>
      </c>
      <c r="L1090" s="204" t="s">
        <v>2889</v>
      </c>
    </row>
    <row r="1091" spans="1:23" ht="76.5" hidden="1" x14ac:dyDescent="0.35">
      <c r="A1091" s="54">
        <v>23020103</v>
      </c>
      <c r="B1091" s="436" t="s">
        <v>2891</v>
      </c>
      <c r="C1091" s="54">
        <v>70435</v>
      </c>
      <c r="D1091" s="75">
        <v>140000010104</v>
      </c>
      <c r="E1091" s="56">
        <v>3101</v>
      </c>
      <c r="F1091" s="54">
        <v>10710900</v>
      </c>
      <c r="G1091" s="57" t="s">
        <v>1572</v>
      </c>
      <c r="H1091" s="58">
        <v>2500000</v>
      </c>
      <c r="I1091" s="221"/>
      <c r="J1091" s="87"/>
      <c r="K1091" s="81">
        <f t="shared" si="23"/>
        <v>2500000</v>
      </c>
      <c r="L1091" s="204" t="s">
        <v>2889</v>
      </c>
    </row>
    <row r="1092" spans="1:23" ht="76.5" hidden="1" x14ac:dyDescent="0.35">
      <c r="A1092" s="54">
        <v>23020103</v>
      </c>
      <c r="B1092" s="436" t="s">
        <v>2891</v>
      </c>
      <c r="C1092" s="54">
        <v>70435</v>
      </c>
      <c r="D1092" s="75">
        <v>140000010104</v>
      </c>
      <c r="E1092" s="56">
        <v>3101</v>
      </c>
      <c r="F1092" s="54">
        <v>10712103</v>
      </c>
      <c r="G1092" s="57" t="s">
        <v>1573</v>
      </c>
      <c r="H1092" s="58">
        <v>2500000</v>
      </c>
      <c r="I1092" s="221"/>
      <c r="J1092" s="87"/>
      <c r="K1092" s="81">
        <f t="shared" si="23"/>
        <v>2500000</v>
      </c>
      <c r="L1092" s="204" t="s">
        <v>2889</v>
      </c>
      <c r="M1092" s="166"/>
    </row>
    <row r="1093" spans="1:23" ht="51" hidden="1" x14ac:dyDescent="0.35">
      <c r="A1093" s="54">
        <v>23020103</v>
      </c>
      <c r="B1093" s="436" t="s">
        <v>2891</v>
      </c>
      <c r="C1093" s="54">
        <v>70435</v>
      </c>
      <c r="D1093" s="75">
        <v>140000010104</v>
      </c>
      <c r="E1093" s="56">
        <v>3101</v>
      </c>
      <c r="F1093" s="54">
        <v>10731500</v>
      </c>
      <c r="G1093" s="57" t="s">
        <v>1574</v>
      </c>
      <c r="H1093" s="58">
        <v>2500000</v>
      </c>
      <c r="I1093" s="221"/>
      <c r="J1093" s="87"/>
      <c r="K1093" s="81">
        <f t="shared" si="23"/>
        <v>2500000</v>
      </c>
      <c r="L1093" s="204" t="s">
        <v>2889</v>
      </c>
      <c r="M1093" s="166"/>
    </row>
    <row r="1094" spans="1:23" ht="51" hidden="1" x14ac:dyDescent="0.35">
      <c r="A1094" s="160">
        <v>23020103</v>
      </c>
      <c r="B1094" s="436" t="s">
        <v>2891</v>
      </c>
      <c r="C1094" s="160">
        <v>70435</v>
      </c>
      <c r="D1094" s="161">
        <v>140000010104</v>
      </c>
      <c r="E1094" s="162">
        <v>3101</v>
      </c>
      <c r="F1094" s="160">
        <v>10712300</v>
      </c>
      <c r="G1094" s="163" t="s">
        <v>2107</v>
      </c>
      <c r="H1094" s="164"/>
      <c r="I1094" s="246"/>
      <c r="J1094" s="165">
        <v>24132560.870000001</v>
      </c>
      <c r="K1094" s="541">
        <f t="shared" si="23"/>
        <v>24132560.870000001</v>
      </c>
      <c r="L1094" s="406"/>
    </row>
    <row r="1095" spans="1:23" ht="51" hidden="1" x14ac:dyDescent="0.35">
      <c r="A1095" s="160">
        <v>23020103</v>
      </c>
      <c r="B1095" s="436" t="s">
        <v>2891</v>
      </c>
      <c r="C1095" s="160">
        <v>70435</v>
      </c>
      <c r="D1095" s="161">
        <v>140000010104</v>
      </c>
      <c r="E1095" s="162">
        <v>3101</v>
      </c>
      <c r="F1095" s="160">
        <v>10711100</v>
      </c>
      <c r="G1095" s="163" t="s">
        <v>2106</v>
      </c>
      <c r="H1095" s="164"/>
      <c r="I1095" s="246"/>
      <c r="J1095" s="165">
        <v>127154524.23999999</v>
      </c>
      <c r="K1095" s="541">
        <f t="shared" si="23"/>
        <v>127154524.23999999</v>
      </c>
      <c r="L1095" s="406"/>
    </row>
    <row r="1096" spans="1:23" ht="51" hidden="1" x14ac:dyDescent="0.35">
      <c r="A1096" s="54">
        <v>23020103</v>
      </c>
      <c r="B1096" s="436" t="s">
        <v>2891</v>
      </c>
      <c r="C1096" s="54">
        <v>70435</v>
      </c>
      <c r="D1096" s="75">
        <v>140000010104</v>
      </c>
      <c r="E1096" s="56">
        <v>3101</v>
      </c>
      <c r="F1096" s="54">
        <v>10720500</v>
      </c>
      <c r="G1096" s="57" t="s">
        <v>1575</v>
      </c>
      <c r="H1096" s="58">
        <v>2500000</v>
      </c>
      <c r="I1096" s="221"/>
      <c r="J1096" s="87"/>
      <c r="K1096" s="81">
        <f t="shared" si="23"/>
        <v>2500000</v>
      </c>
      <c r="L1096" s="204" t="s">
        <v>2889</v>
      </c>
    </row>
    <row r="1097" spans="1:23" ht="51" hidden="1" x14ac:dyDescent="0.35">
      <c r="A1097" s="54">
        <v>23020103</v>
      </c>
      <c r="B1097" s="436" t="s">
        <v>2891</v>
      </c>
      <c r="C1097" s="54">
        <v>70435</v>
      </c>
      <c r="D1097" s="75">
        <v>140000010104</v>
      </c>
      <c r="E1097" s="56">
        <v>3101</v>
      </c>
      <c r="F1097" s="54">
        <v>10711200</v>
      </c>
      <c r="G1097" s="57" t="s">
        <v>1576</v>
      </c>
      <c r="H1097" s="58">
        <v>5000000</v>
      </c>
      <c r="I1097" s="221"/>
      <c r="J1097" s="87"/>
      <c r="K1097" s="81">
        <f t="shared" si="23"/>
        <v>5000000</v>
      </c>
      <c r="L1097" s="204" t="s">
        <v>2889</v>
      </c>
    </row>
    <row r="1098" spans="1:23" ht="51" hidden="1" x14ac:dyDescent="0.35">
      <c r="A1098" s="54">
        <v>23020103</v>
      </c>
      <c r="B1098" s="436" t="s">
        <v>2891</v>
      </c>
      <c r="C1098" s="54">
        <v>70435</v>
      </c>
      <c r="D1098" s="75">
        <v>140000010104</v>
      </c>
      <c r="E1098" s="56">
        <v>3101</v>
      </c>
      <c r="F1098" s="54">
        <v>10720600</v>
      </c>
      <c r="G1098" s="57" t="s">
        <v>1577</v>
      </c>
      <c r="H1098" s="58">
        <v>2500000</v>
      </c>
      <c r="I1098" s="221"/>
      <c r="J1098" s="87"/>
      <c r="K1098" s="81">
        <f t="shared" si="23"/>
        <v>2500000</v>
      </c>
      <c r="L1098" s="204" t="s">
        <v>2889</v>
      </c>
      <c r="M1098" s="151"/>
    </row>
    <row r="1099" spans="1:23" ht="51" hidden="1" x14ac:dyDescent="0.35">
      <c r="A1099" s="54">
        <v>23020103</v>
      </c>
      <c r="B1099" s="436" t="s">
        <v>2891</v>
      </c>
      <c r="C1099" s="54">
        <v>70435</v>
      </c>
      <c r="D1099" s="75">
        <v>140000010104</v>
      </c>
      <c r="E1099" s="56">
        <v>3101</v>
      </c>
      <c r="F1099" s="54">
        <v>10720600</v>
      </c>
      <c r="G1099" s="57" t="s">
        <v>1578</v>
      </c>
      <c r="H1099" s="58">
        <v>2500000</v>
      </c>
      <c r="I1099" s="221"/>
      <c r="J1099" s="87"/>
      <c r="K1099" s="81">
        <f t="shared" si="23"/>
        <v>2500000</v>
      </c>
      <c r="L1099" s="204" t="s">
        <v>2889</v>
      </c>
      <c r="M1099" s="127"/>
    </row>
    <row r="1100" spans="1:23" ht="51" hidden="1" x14ac:dyDescent="0.35">
      <c r="A1100" s="155">
        <v>23020103</v>
      </c>
      <c r="B1100" s="436" t="s">
        <v>2891</v>
      </c>
      <c r="C1100" s="155">
        <v>70435</v>
      </c>
      <c r="D1100" s="156">
        <v>140000010104</v>
      </c>
      <c r="E1100" s="157">
        <v>3101</v>
      </c>
      <c r="F1100" s="155">
        <v>10720600</v>
      </c>
      <c r="G1100" s="158" t="s">
        <v>2651</v>
      </c>
      <c r="H1100" s="116">
        <v>2500000</v>
      </c>
      <c r="I1100" s="221"/>
      <c r="J1100" s="159">
        <v>62925789.740000002</v>
      </c>
      <c r="K1100" s="280">
        <f t="shared" si="23"/>
        <v>65425789.740000002</v>
      </c>
      <c r="L1100" s="398" t="s">
        <v>2646</v>
      </c>
    </row>
    <row r="1101" spans="1:23" ht="51" hidden="1" x14ac:dyDescent="0.35">
      <c r="A1101" s="314">
        <v>23020103</v>
      </c>
      <c r="B1101" s="436" t="s">
        <v>2891</v>
      </c>
      <c r="C1101" s="314">
        <v>70435</v>
      </c>
      <c r="D1101" s="315">
        <v>140000010104</v>
      </c>
      <c r="E1101" s="316">
        <v>3101</v>
      </c>
      <c r="F1101" s="314">
        <v>10711000</v>
      </c>
      <c r="G1101" s="317" t="s">
        <v>1579</v>
      </c>
      <c r="H1101" s="324">
        <v>39000000</v>
      </c>
      <c r="I1101" s="325"/>
      <c r="J1101" s="320">
        <v>-29000000</v>
      </c>
      <c r="K1101" s="327">
        <f t="shared" si="23"/>
        <v>10000000</v>
      </c>
      <c r="L1101" s="557" t="s">
        <v>2889</v>
      </c>
      <c r="M1101" s="323"/>
      <c r="N1101" s="323"/>
      <c r="O1101" s="323"/>
      <c r="P1101" s="323"/>
      <c r="Q1101" s="323"/>
      <c r="R1101" s="323"/>
      <c r="S1101" s="323"/>
      <c r="T1101" s="323"/>
      <c r="U1101" s="323"/>
      <c r="V1101" s="323"/>
      <c r="W1101" s="323"/>
    </row>
    <row r="1102" spans="1:23" ht="51" hidden="1" x14ac:dyDescent="0.35">
      <c r="A1102" s="54">
        <v>23020103</v>
      </c>
      <c r="B1102" s="436" t="s">
        <v>2891</v>
      </c>
      <c r="C1102" s="54">
        <v>70435</v>
      </c>
      <c r="D1102" s="75">
        <v>140000010104</v>
      </c>
      <c r="E1102" s="56">
        <v>3101</v>
      </c>
      <c r="F1102" s="54">
        <v>10731600</v>
      </c>
      <c r="G1102" s="57" t="s">
        <v>1580</v>
      </c>
      <c r="H1102" s="58">
        <v>2500000</v>
      </c>
      <c r="I1102" s="221"/>
      <c r="J1102" s="87"/>
      <c r="K1102" s="81">
        <f t="shared" si="23"/>
        <v>2500000</v>
      </c>
      <c r="L1102" s="204" t="s">
        <v>2889</v>
      </c>
    </row>
    <row r="1103" spans="1:23" ht="51" hidden="1" x14ac:dyDescent="0.35">
      <c r="A1103" s="54">
        <v>23020103</v>
      </c>
      <c r="B1103" s="436" t="s">
        <v>2891</v>
      </c>
      <c r="C1103" s="54">
        <v>70435</v>
      </c>
      <c r="D1103" s="75">
        <v>140000010104</v>
      </c>
      <c r="E1103" s="56">
        <v>3101</v>
      </c>
      <c r="F1103" s="54">
        <v>10720400</v>
      </c>
      <c r="G1103" s="57" t="s">
        <v>1581</v>
      </c>
      <c r="H1103" s="58">
        <v>2500000</v>
      </c>
      <c r="I1103" s="221"/>
      <c r="J1103" s="87"/>
      <c r="K1103" s="81">
        <f t="shared" si="23"/>
        <v>2500000</v>
      </c>
      <c r="L1103" s="204" t="s">
        <v>2889</v>
      </c>
    </row>
    <row r="1104" spans="1:23" ht="51" hidden="1" x14ac:dyDescent="0.35">
      <c r="A1104" s="54">
        <v>23020103</v>
      </c>
      <c r="B1104" s="436" t="s">
        <v>2891</v>
      </c>
      <c r="C1104" s="54">
        <v>70435</v>
      </c>
      <c r="D1104" s="75">
        <v>140000010104</v>
      </c>
      <c r="E1104" s="56">
        <v>3101</v>
      </c>
      <c r="F1104" s="54">
        <v>10712100</v>
      </c>
      <c r="G1104" s="57" t="s">
        <v>1582</v>
      </c>
      <c r="H1104" s="58">
        <v>600000</v>
      </c>
      <c r="I1104" s="221"/>
      <c r="J1104" s="87"/>
      <c r="K1104" s="81">
        <f t="shared" si="23"/>
        <v>600000</v>
      </c>
      <c r="L1104" s="204" t="s">
        <v>2889</v>
      </c>
    </row>
    <row r="1105" spans="1:13" ht="51" hidden="1" x14ac:dyDescent="0.35">
      <c r="A1105" s="54">
        <v>23020103</v>
      </c>
      <c r="B1105" s="436" t="s">
        <v>2891</v>
      </c>
      <c r="C1105" s="54">
        <v>70435</v>
      </c>
      <c r="D1105" s="75">
        <v>140000010104</v>
      </c>
      <c r="E1105" s="56">
        <v>3101</v>
      </c>
      <c r="F1105" s="54">
        <v>10721300</v>
      </c>
      <c r="G1105" s="57" t="s">
        <v>1583</v>
      </c>
      <c r="H1105" s="58">
        <v>209902</v>
      </c>
      <c r="I1105" s="221"/>
      <c r="J1105" s="87"/>
      <c r="K1105" s="81">
        <f t="shared" si="23"/>
        <v>209902</v>
      </c>
      <c r="L1105" s="204" t="s">
        <v>2889</v>
      </c>
    </row>
    <row r="1106" spans="1:13" ht="51" hidden="1" x14ac:dyDescent="0.35">
      <c r="A1106" s="54">
        <v>23020103</v>
      </c>
      <c r="B1106" s="436" t="s">
        <v>2891</v>
      </c>
      <c r="C1106" s="54">
        <v>70435</v>
      </c>
      <c r="D1106" s="75">
        <v>140000010104</v>
      </c>
      <c r="E1106" s="56">
        <v>3101</v>
      </c>
      <c r="F1106" s="54">
        <v>10721300</v>
      </c>
      <c r="G1106" s="57" t="s">
        <v>1584</v>
      </c>
      <c r="H1106" s="58">
        <v>5000000</v>
      </c>
      <c r="I1106" s="221"/>
      <c r="J1106" s="87"/>
      <c r="K1106" s="81">
        <f t="shared" si="23"/>
        <v>5000000</v>
      </c>
      <c r="L1106" s="204" t="s">
        <v>2889</v>
      </c>
    </row>
    <row r="1107" spans="1:13" ht="51" hidden="1" x14ac:dyDescent="0.35">
      <c r="A1107" s="54">
        <v>23020103</v>
      </c>
      <c r="B1107" s="436" t="s">
        <v>2891</v>
      </c>
      <c r="C1107" s="54">
        <v>70435</v>
      </c>
      <c r="D1107" s="75">
        <v>140000010104</v>
      </c>
      <c r="E1107" s="56">
        <v>3101</v>
      </c>
      <c r="F1107" s="54">
        <v>10721300</v>
      </c>
      <c r="G1107" s="57" t="s">
        <v>1585</v>
      </c>
      <c r="H1107" s="58">
        <v>1000000</v>
      </c>
      <c r="I1107" s="221"/>
      <c r="J1107" s="87"/>
      <c r="K1107" s="81">
        <f t="shared" si="23"/>
        <v>1000000</v>
      </c>
      <c r="L1107" s="204" t="s">
        <v>2889</v>
      </c>
    </row>
    <row r="1108" spans="1:13" ht="51" hidden="1" x14ac:dyDescent="0.35">
      <c r="A1108" s="54">
        <v>23020103</v>
      </c>
      <c r="B1108" s="436" t="s">
        <v>2891</v>
      </c>
      <c r="C1108" s="54">
        <v>70435</v>
      </c>
      <c r="D1108" s="75">
        <v>140000010104</v>
      </c>
      <c r="E1108" s="56">
        <v>3101</v>
      </c>
      <c r="F1108" s="54">
        <v>10721300</v>
      </c>
      <c r="G1108" s="57" t="s">
        <v>1586</v>
      </c>
      <c r="H1108" s="58">
        <v>3433141</v>
      </c>
      <c r="I1108" s="221"/>
      <c r="J1108" s="87"/>
      <c r="K1108" s="81">
        <f t="shared" si="23"/>
        <v>3433141</v>
      </c>
      <c r="L1108" s="204" t="s">
        <v>2889</v>
      </c>
    </row>
    <row r="1109" spans="1:13" ht="51" hidden="1" x14ac:dyDescent="0.35">
      <c r="A1109" s="54">
        <v>23020103</v>
      </c>
      <c r="B1109" s="436" t="s">
        <v>2891</v>
      </c>
      <c r="C1109" s="54">
        <v>70435</v>
      </c>
      <c r="D1109" s="75">
        <v>140000010104</v>
      </c>
      <c r="E1109" s="56">
        <v>3101</v>
      </c>
      <c r="F1109" s="54">
        <v>10720500</v>
      </c>
      <c r="G1109" s="57" t="s">
        <v>1587</v>
      </c>
      <c r="H1109" s="58">
        <v>1950000</v>
      </c>
      <c r="I1109" s="221"/>
      <c r="J1109" s="87"/>
      <c r="K1109" s="81">
        <f t="shared" si="23"/>
        <v>1950000</v>
      </c>
      <c r="L1109" s="204" t="s">
        <v>2889</v>
      </c>
    </row>
    <row r="1110" spans="1:13" ht="51" hidden="1" x14ac:dyDescent="0.35">
      <c r="A1110" s="54">
        <v>23020103</v>
      </c>
      <c r="B1110" s="436" t="s">
        <v>2891</v>
      </c>
      <c r="C1110" s="54">
        <v>70435</v>
      </c>
      <c r="D1110" s="75">
        <v>140000010104</v>
      </c>
      <c r="E1110" s="56">
        <v>3101</v>
      </c>
      <c r="F1110" s="54">
        <v>10720500</v>
      </c>
      <c r="G1110" s="76" t="s">
        <v>1588</v>
      </c>
      <c r="H1110" s="77">
        <v>1687640</v>
      </c>
      <c r="I1110" s="230"/>
      <c r="J1110" s="134"/>
      <c r="K1110" s="81">
        <f t="shared" si="23"/>
        <v>1687640</v>
      </c>
      <c r="L1110" s="204" t="s">
        <v>2889</v>
      </c>
    </row>
    <row r="1111" spans="1:13" ht="76.5" hidden="1" x14ac:dyDescent="0.35">
      <c r="A1111" s="78">
        <v>23020103</v>
      </c>
      <c r="B1111" s="436" t="s">
        <v>2891</v>
      </c>
      <c r="C1111" s="78">
        <v>70435</v>
      </c>
      <c r="D1111" s="79">
        <v>140000010104</v>
      </c>
      <c r="E1111" s="80">
        <v>3101</v>
      </c>
      <c r="F1111" s="78">
        <v>10720500</v>
      </c>
      <c r="G1111" s="129" t="s">
        <v>1589</v>
      </c>
      <c r="H1111" s="81">
        <v>267450.2</v>
      </c>
      <c r="I1111" s="228"/>
      <c r="J1111" s="133"/>
      <c r="K1111" s="81">
        <f t="shared" si="23"/>
        <v>267450.2</v>
      </c>
      <c r="L1111" s="210" t="s">
        <v>2889</v>
      </c>
    </row>
    <row r="1112" spans="1:13" ht="51" hidden="1" x14ac:dyDescent="0.35">
      <c r="A1112" s="54">
        <v>23020103</v>
      </c>
      <c r="B1112" s="436" t="s">
        <v>2891</v>
      </c>
      <c r="C1112" s="54">
        <v>70435</v>
      </c>
      <c r="D1112" s="75">
        <v>140000010104</v>
      </c>
      <c r="E1112" s="56">
        <v>3101</v>
      </c>
      <c r="F1112" s="54">
        <v>10730200</v>
      </c>
      <c r="G1112" s="57" t="s">
        <v>1590</v>
      </c>
      <c r="H1112" s="58">
        <v>6630000</v>
      </c>
      <c r="I1112" s="221"/>
      <c r="J1112" s="87"/>
      <c r="K1112" s="81">
        <f t="shared" si="23"/>
        <v>6630000</v>
      </c>
      <c r="L1112" s="204" t="s">
        <v>2889</v>
      </c>
    </row>
    <row r="1113" spans="1:13" ht="51" hidden="1" x14ac:dyDescent="0.35">
      <c r="A1113" s="54">
        <v>23020103</v>
      </c>
      <c r="B1113" s="436" t="s">
        <v>2891</v>
      </c>
      <c r="C1113" s="54">
        <v>70435</v>
      </c>
      <c r="D1113" s="75">
        <v>140000010104</v>
      </c>
      <c r="E1113" s="56">
        <v>3101</v>
      </c>
      <c r="F1113" s="54">
        <v>10712200</v>
      </c>
      <c r="G1113" s="57" t="s">
        <v>1591</v>
      </c>
      <c r="H1113" s="58">
        <v>5000000</v>
      </c>
      <c r="I1113" s="221"/>
      <c r="J1113" s="87"/>
      <c r="K1113" s="81">
        <f t="shared" si="23"/>
        <v>5000000</v>
      </c>
      <c r="L1113" s="204" t="s">
        <v>2889</v>
      </c>
    </row>
    <row r="1114" spans="1:13" ht="51" hidden="1" x14ac:dyDescent="0.35">
      <c r="A1114" s="54">
        <v>23020103</v>
      </c>
      <c r="B1114" s="436" t="s">
        <v>2891</v>
      </c>
      <c r="C1114" s="54">
        <v>70435</v>
      </c>
      <c r="D1114" s="75">
        <v>140000010104</v>
      </c>
      <c r="E1114" s="56">
        <v>3101</v>
      </c>
      <c r="F1114" s="54">
        <v>10711000</v>
      </c>
      <c r="G1114" s="57" t="s">
        <v>1592</v>
      </c>
      <c r="H1114" s="58">
        <v>48080</v>
      </c>
      <c r="I1114" s="221"/>
      <c r="J1114" s="87"/>
      <c r="K1114" s="81">
        <f t="shared" si="23"/>
        <v>48080</v>
      </c>
      <c r="L1114" s="204" t="s">
        <v>2889</v>
      </c>
    </row>
    <row r="1115" spans="1:13" ht="51" hidden="1" x14ac:dyDescent="0.35">
      <c r="A1115" s="54">
        <v>23020103</v>
      </c>
      <c r="B1115" s="436" t="s">
        <v>2891</v>
      </c>
      <c r="C1115" s="54">
        <v>70435</v>
      </c>
      <c r="D1115" s="75">
        <v>140000010104</v>
      </c>
      <c r="E1115" s="56">
        <v>3101</v>
      </c>
      <c r="F1115" s="54">
        <v>10720400</v>
      </c>
      <c r="G1115" s="57" t="s">
        <v>1593</v>
      </c>
      <c r="H1115" s="58">
        <v>240006</v>
      </c>
      <c r="I1115" s="221"/>
      <c r="J1115" s="87"/>
      <c r="K1115" s="81">
        <f t="shared" si="23"/>
        <v>240006</v>
      </c>
      <c r="L1115" s="204" t="s">
        <v>2889</v>
      </c>
    </row>
    <row r="1116" spans="1:13" ht="51" hidden="1" x14ac:dyDescent="0.35">
      <c r="A1116" s="54">
        <v>23020103</v>
      </c>
      <c r="B1116" s="436" t="s">
        <v>2891</v>
      </c>
      <c r="C1116" s="54">
        <v>70435</v>
      </c>
      <c r="D1116" s="75">
        <v>140000010104</v>
      </c>
      <c r="E1116" s="56">
        <v>3101</v>
      </c>
      <c r="F1116" s="54">
        <v>10731600</v>
      </c>
      <c r="G1116" s="57" t="s">
        <v>1594</v>
      </c>
      <c r="H1116" s="58">
        <v>5000000</v>
      </c>
      <c r="I1116" s="221"/>
      <c r="J1116" s="87"/>
      <c r="K1116" s="81">
        <f t="shared" si="23"/>
        <v>5000000</v>
      </c>
      <c r="L1116" s="204" t="s">
        <v>2889</v>
      </c>
      <c r="M1116" s="127"/>
    </row>
    <row r="1117" spans="1:13" ht="76.5" hidden="1" x14ac:dyDescent="0.35">
      <c r="A1117" s="54">
        <v>23020103</v>
      </c>
      <c r="B1117" s="436" t="s">
        <v>2891</v>
      </c>
      <c r="C1117" s="54">
        <v>70435</v>
      </c>
      <c r="D1117" s="75">
        <v>140000010104</v>
      </c>
      <c r="E1117" s="56">
        <v>3101</v>
      </c>
      <c r="F1117" s="54">
        <v>10711000</v>
      </c>
      <c r="G1117" s="57" t="s">
        <v>1595</v>
      </c>
      <c r="H1117" s="58">
        <v>1326000</v>
      </c>
      <c r="I1117" s="221"/>
      <c r="J1117" s="87"/>
      <c r="K1117" s="81">
        <f t="shared" si="23"/>
        <v>1326000</v>
      </c>
      <c r="L1117" s="204" t="s">
        <v>2889</v>
      </c>
    </row>
    <row r="1118" spans="1:13" ht="76.5" hidden="1" x14ac:dyDescent="0.35">
      <c r="A1118" s="54">
        <v>23020103</v>
      </c>
      <c r="B1118" s="436" t="s">
        <v>2891</v>
      </c>
      <c r="C1118" s="54">
        <v>70435</v>
      </c>
      <c r="D1118" s="75">
        <v>140000010104</v>
      </c>
      <c r="E1118" s="56">
        <v>3101</v>
      </c>
      <c r="F1118" s="54">
        <v>10720700</v>
      </c>
      <c r="G1118" s="86" t="s">
        <v>2060</v>
      </c>
      <c r="H1118" s="58">
        <v>199344.5</v>
      </c>
      <c r="I1118" s="221"/>
      <c r="J1118" s="87"/>
      <c r="K1118" s="81">
        <f t="shared" si="23"/>
        <v>199344.5</v>
      </c>
      <c r="L1118" s="204" t="s">
        <v>2889</v>
      </c>
    </row>
    <row r="1119" spans="1:13" ht="51" hidden="1" x14ac:dyDescent="0.35">
      <c r="A1119" s="54">
        <v>23020103</v>
      </c>
      <c r="B1119" s="436" t="s">
        <v>2891</v>
      </c>
      <c r="C1119" s="54">
        <v>70435</v>
      </c>
      <c r="D1119" s="75">
        <v>140000010104</v>
      </c>
      <c r="E1119" s="56">
        <v>3101</v>
      </c>
      <c r="F1119" s="54">
        <v>10712100</v>
      </c>
      <c r="G1119" s="57" t="s">
        <v>1596</v>
      </c>
      <c r="H1119" s="58">
        <v>7500000</v>
      </c>
      <c r="I1119" s="221"/>
      <c r="J1119" s="87"/>
      <c r="K1119" s="81">
        <f t="shared" si="23"/>
        <v>7500000</v>
      </c>
      <c r="L1119" s="204" t="s">
        <v>2889</v>
      </c>
    </row>
    <row r="1120" spans="1:13" ht="51" hidden="1" x14ac:dyDescent="0.35">
      <c r="A1120" s="54">
        <v>23020103</v>
      </c>
      <c r="B1120" s="436" t="s">
        <v>2891</v>
      </c>
      <c r="C1120" s="54">
        <v>70435</v>
      </c>
      <c r="D1120" s="75">
        <v>140000010104</v>
      </c>
      <c r="E1120" s="56">
        <v>3101</v>
      </c>
      <c r="F1120" s="54">
        <v>10710900</v>
      </c>
      <c r="G1120" s="57" t="s">
        <v>1597</v>
      </c>
      <c r="H1120" s="58">
        <v>69424</v>
      </c>
      <c r="I1120" s="221"/>
      <c r="J1120" s="87"/>
      <c r="K1120" s="81">
        <f t="shared" si="23"/>
        <v>69424</v>
      </c>
      <c r="L1120" s="204" t="s">
        <v>2889</v>
      </c>
    </row>
    <row r="1121" spans="1:13" ht="51" hidden="1" x14ac:dyDescent="0.35">
      <c r="A1121" s="54">
        <v>23020103</v>
      </c>
      <c r="B1121" s="436" t="s">
        <v>2891</v>
      </c>
      <c r="C1121" s="54">
        <v>70435</v>
      </c>
      <c r="D1121" s="75">
        <v>140000010104</v>
      </c>
      <c r="E1121" s="56">
        <v>3101</v>
      </c>
      <c r="F1121" s="54">
        <v>10712200</v>
      </c>
      <c r="G1121" s="57" t="s">
        <v>1598</v>
      </c>
      <c r="H1121" s="58">
        <v>2769000</v>
      </c>
      <c r="I1121" s="221"/>
      <c r="J1121" s="87"/>
      <c r="K1121" s="81">
        <f t="shared" si="23"/>
        <v>2769000</v>
      </c>
      <c r="L1121" s="204" t="s">
        <v>2889</v>
      </c>
    </row>
    <row r="1122" spans="1:13" ht="51" hidden="1" x14ac:dyDescent="0.35">
      <c r="A1122" s="54">
        <v>23020103</v>
      </c>
      <c r="B1122" s="436" t="s">
        <v>2891</v>
      </c>
      <c r="C1122" s="54">
        <v>70435</v>
      </c>
      <c r="D1122" s="75">
        <v>140000010104</v>
      </c>
      <c r="E1122" s="56">
        <v>3101</v>
      </c>
      <c r="F1122" s="54">
        <v>10712200</v>
      </c>
      <c r="G1122" s="57" t="s">
        <v>1599</v>
      </c>
      <c r="H1122" s="58">
        <v>1170000</v>
      </c>
      <c r="I1122" s="221"/>
      <c r="J1122" s="87"/>
      <c r="K1122" s="81">
        <f t="shared" si="23"/>
        <v>1170000</v>
      </c>
      <c r="L1122" s="204" t="s">
        <v>2889</v>
      </c>
    </row>
    <row r="1123" spans="1:13" ht="51" hidden="1" x14ac:dyDescent="0.35">
      <c r="A1123" s="54">
        <v>23020103</v>
      </c>
      <c r="B1123" s="436" t="s">
        <v>2891</v>
      </c>
      <c r="C1123" s="54">
        <v>70435</v>
      </c>
      <c r="D1123" s="75">
        <v>140000010104</v>
      </c>
      <c r="E1123" s="56">
        <v>3101</v>
      </c>
      <c r="F1123" s="54">
        <v>10720500</v>
      </c>
      <c r="G1123" s="57" t="s">
        <v>1600</v>
      </c>
      <c r="H1123" s="58">
        <v>1677000</v>
      </c>
      <c r="I1123" s="221"/>
      <c r="J1123" s="87"/>
      <c r="K1123" s="81">
        <f t="shared" si="23"/>
        <v>1677000</v>
      </c>
      <c r="L1123" s="204" t="s">
        <v>2889</v>
      </c>
    </row>
    <row r="1124" spans="1:13" ht="51" hidden="1" x14ac:dyDescent="0.35">
      <c r="A1124" s="155">
        <v>23020103</v>
      </c>
      <c r="B1124" s="436" t="s">
        <v>2891</v>
      </c>
      <c r="C1124" s="155">
        <v>70435</v>
      </c>
      <c r="D1124" s="156">
        <v>140000010104</v>
      </c>
      <c r="E1124" s="157">
        <v>3101</v>
      </c>
      <c r="F1124" s="155">
        <v>10721300</v>
      </c>
      <c r="G1124" s="158" t="s">
        <v>1601</v>
      </c>
      <c r="H1124" s="116">
        <v>83362.5</v>
      </c>
      <c r="I1124" s="221"/>
      <c r="J1124" s="116">
        <v>8848313.0800000001</v>
      </c>
      <c r="K1124" s="280">
        <f t="shared" si="23"/>
        <v>8931675.5800000001</v>
      </c>
      <c r="L1124" s="398" t="s">
        <v>2646</v>
      </c>
    </row>
    <row r="1125" spans="1:13" ht="51" hidden="1" x14ac:dyDescent="0.35">
      <c r="A1125" s="54">
        <v>23020103</v>
      </c>
      <c r="B1125" s="436" t="s">
        <v>2891</v>
      </c>
      <c r="C1125" s="54">
        <v>70435</v>
      </c>
      <c r="D1125" s="75">
        <v>140000010104</v>
      </c>
      <c r="E1125" s="56">
        <v>3101</v>
      </c>
      <c r="F1125" s="54">
        <v>10720600</v>
      </c>
      <c r="G1125" s="57" t="s">
        <v>1602</v>
      </c>
      <c r="H1125" s="58">
        <v>162981</v>
      </c>
      <c r="I1125" s="221"/>
      <c r="J1125" s="87"/>
      <c r="K1125" s="81">
        <f t="shared" si="23"/>
        <v>162981</v>
      </c>
      <c r="L1125" s="204" t="s">
        <v>2889</v>
      </c>
    </row>
    <row r="1126" spans="1:13" ht="51" hidden="1" x14ac:dyDescent="0.35">
      <c r="A1126" s="54">
        <v>23020103</v>
      </c>
      <c r="B1126" s="436" t="s">
        <v>2891</v>
      </c>
      <c r="C1126" s="54">
        <v>70435</v>
      </c>
      <c r="D1126" s="75">
        <v>140000010104</v>
      </c>
      <c r="E1126" s="56">
        <v>3101</v>
      </c>
      <c r="F1126" s="54">
        <v>10712100</v>
      </c>
      <c r="G1126" s="57" t="s">
        <v>1603</v>
      </c>
      <c r="H1126" s="58">
        <v>1872000</v>
      </c>
      <c r="I1126" s="221"/>
      <c r="J1126" s="87"/>
      <c r="K1126" s="81">
        <f t="shared" si="23"/>
        <v>1872000</v>
      </c>
      <c r="L1126" s="204" t="s">
        <v>2889</v>
      </c>
    </row>
    <row r="1127" spans="1:13" ht="51" hidden="1" x14ac:dyDescent="0.35">
      <c r="A1127" s="54">
        <v>23020103</v>
      </c>
      <c r="B1127" s="436" t="s">
        <v>2891</v>
      </c>
      <c r="C1127" s="54">
        <v>70435</v>
      </c>
      <c r="D1127" s="75">
        <v>140000010104</v>
      </c>
      <c r="E1127" s="56">
        <v>3101</v>
      </c>
      <c r="F1127" s="54">
        <v>10731900</v>
      </c>
      <c r="G1127" s="57" t="s">
        <v>1604</v>
      </c>
      <c r="H1127" s="58">
        <v>2847000</v>
      </c>
      <c r="I1127" s="221"/>
      <c r="J1127" s="87"/>
      <c r="K1127" s="81">
        <f t="shared" si="23"/>
        <v>2847000</v>
      </c>
      <c r="L1127" s="204" t="s">
        <v>2889</v>
      </c>
    </row>
    <row r="1128" spans="1:13" ht="51" hidden="1" x14ac:dyDescent="0.35">
      <c r="A1128" s="54">
        <v>23020103</v>
      </c>
      <c r="B1128" s="436" t="s">
        <v>2891</v>
      </c>
      <c r="C1128" s="54">
        <v>70435</v>
      </c>
      <c r="D1128" s="75">
        <v>140000010104</v>
      </c>
      <c r="E1128" s="56">
        <v>3101</v>
      </c>
      <c r="F1128" s="54">
        <v>10720600</v>
      </c>
      <c r="G1128" s="57" t="s">
        <v>1605</v>
      </c>
      <c r="H1128" s="58">
        <v>1800000</v>
      </c>
      <c r="I1128" s="221"/>
      <c r="J1128" s="87"/>
      <c r="K1128" s="81">
        <f t="shared" si="23"/>
        <v>1800000</v>
      </c>
      <c r="L1128" s="204" t="s">
        <v>2889</v>
      </c>
    </row>
    <row r="1129" spans="1:13" ht="51" hidden="1" x14ac:dyDescent="0.35">
      <c r="A1129" s="54">
        <v>23020103</v>
      </c>
      <c r="B1129" s="436" t="s">
        <v>2891</v>
      </c>
      <c r="C1129" s="54">
        <v>70435</v>
      </c>
      <c r="D1129" s="75">
        <v>140000010104</v>
      </c>
      <c r="E1129" s="56">
        <v>3101</v>
      </c>
      <c r="F1129" s="54">
        <v>10711200</v>
      </c>
      <c r="G1129" s="86" t="s">
        <v>2061</v>
      </c>
      <c r="H1129" s="58">
        <v>585000</v>
      </c>
      <c r="I1129" s="221"/>
      <c r="J1129" s="58"/>
      <c r="K1129" s="81">
        <f t="shared" si="23"/>
        <v>585000</v>
      </c>
      <c r="L1129" s="204" t="s">
        <v>2889</v>
      </c>
    </row>
    <row r="1130" spans="1:13" ht="51" hidden="1" x14ac:dyDescent="0.35">
      <c r="A1130" s="54">
        <v>23020103</v>
      </c>
      <c r="B1130" s="436" t="s">
        <v>2891</v>
      </c>
      <c r="C1130" s="54">
        <v>70435</v>
      </c>
      <c r="D1130" s="75">
        <v>140000010104</v>
      </c>
      <c r="E1130" s="56">
        <v>3101</v>
      </c>
      <c r="F1130" s="54">
        <v>10712100</v>
      </c>
      <c r="G1130" s="57" t="s">
        <v>1606</v>
      </c>
      <c r="H1130" s="58">
        <v>29936.5</v>
      </c>
      <c r="I1130" s="221"/>
      <c r="J1130" s="58"/>
      <c r="K1130" s="81">
        <f t="shared" si="23"/>
        <v>29936.5</v>
      </c>
      <c r="L1130" s="204" t="s">
        <v>2889</v>
      </c>
    </row>
    <row r="1131" spans="1:13" ht="51" hidden="1" x14ac:dyDescent="0.35">
      <c r="A1131" s="78">
        <v>23020103</v>
      </c>
      <c r="B1131" s="436" t="s">
        <v>2891</v>
      </c>
      <c r="C1131" s="78">
        <v>70435</v>
      </c>
      <c r="D1131" s="79">
        <v>140000010104</v>
      </c>
      <c r="E1131" s="80">
        <v>3101</v>
      </c>
      <c r="F1131" s="78">
        <v>10711000</v>
      </c>
      <c r="G1131" s="129" t="s">
        <v>1607</v>
      </c>
      <c r="H1131" s="81">
        <v>3500000</v>
      </c>
      <c r="I1131" s="228"/>
      <c r="J1131" s="81"/>
      <c r="K1131" s="81">
        <f t="shared" si="23"/>
        <v>3500000</v>
      </c>
      <c r="L1131" s="210" t="s">
        <v>2889</v>
      </c>
    </row>
    <row r="1132" spans="1:13" ht="51" hidden="1" x14ac:dyDescent="0.35">
      <c r="A1132" s="54">
        <v>23020103</v>
      </c>
      <c r="B1132" s="436" t="s">
        <v>2891</v>
      </c>
      <c r="C1132" s="54">
        <v>70435</v>
      </c>
      <c r="D1132" s="75">
        <v>140000010104</v>
      </c>
      <c r="E1132" s="56">
        <v>3101</v>
      </c>
      <c r="F1132" s="54">
        <v>10720500</v>
      </c>
      <c r="G1132" s="57" t="s">
        <v>1608</v>
      </c>
      <c r="H1132" s="58">
        <v>1950000</v>
      </c>
      <c r="I1132" s="221"/>
      <c r="J1132" s="87"/>
      <c r="K1132" s="81">
        <f t="shared" si="23"/>
        <v>1950000</v>
      </c>
      <c r="L1132" s="204" t="s">
        <v>2889</v>
      </c>
    </row>
    <row r="1133" spans="1:13" ht="51" hidden="1" x14ac:dyDescent="0.35">
      <c r="A1133" s="155">
        <v>23020103</v>
      </c>
      <c r="B1133" s="436" t="s">
        <v>2891</v>
      </c>
      <c r="C1133" s="155">
        <v>70435</v>
      </c>
      <c r="D1133" s="156">
        <v>140000010104</v>
      </c>
      <c r="E1133" s="157">
        <v>3101</v>
      </c>
      <c r="F1133" s="155">
        <v>10730300</v>
      </c>
      <c r="G1133" s="158" t="s">
        <v>1609</v>
      </c>
      <c r="H1133" s="116">
        <v>3600000</v>
      </c>
      <c r="I1133" s="221"/>
      <c r="J1133" s="159">
        <v>50000000</v>
      </c>
      <c r="K1133" s="280">
        <f t="shared" si="23"/>
        <v>53600000</v>
      </c>
      <c r="L1133" s="398" t="s">
        <v>2647</v>
      </c>
    </row>
    <row r="1134" spans="1:13" ht="51" hidden="1" x14ac:dyDescent="0.35">
      <c r="A1134" s="54">
        <v>23020103</v>
      </c>
      <c r="B1134" s="436" t="s">
        <v>2891</v>
      </c>
      <c r="C1134" s="54">
        <v>70435</v>
      </c>
      <c r="D1134" s="75">
        <v>140000010104</v>
      </c>
      <c r="E1134" s="56">
        <v>3101</v>
      </c>
      <c r="F1134" s="54">
        <v>10731900</v>
      </c>
      <c r="G1134" s="57" t="s">
        <v>1610</v>
      </c>
      <c r="H1134" s="58">
        <v>2145000</v>
      </c>
      <c r="I1134" s="221"/>
      <c r="J1134" s="87"/>
      <c r="K1134" s="81">
        <f t="shared" si="23"/>
        <v>2145000</v>
      </c>
      <c r="L1134" s="204" t="s">
        <v>2889</v>
      </c>
    </row>
    <row r="1135" spans="1:13" ht="76.5" hidden="1" x14ac:dyDescent="0.35">
      <c r="A1135" s="54">
        <v>23020103</v>
      </c>
      <c r="B1135" s="436" t="s">
        <v>2891</v>
      </c>
      <c r="C1135" s="54">
        <v>70435</v>
      </c>
      <c r="D1135" s="75">
        <v>140000010104</v>
      </c>
      <c r="E1135" s="56">
        <v>3101</v>
      </c>
      <c r="F1135" s="54">
        <v>10731500</v>
      </c>
      <c r="G1135" s="86" t="s">
        <v>2062</v>
      </c>
      <c r="H1135" s="58">
        <v>1000000</v>
      </c>
      <c r="I1135" s="221"/>
      <c r="J1135" s="87"/>
      <c r="K1135" s="81">
        <f t="shared" si="23"/>
        <v>1000000</v>
      </c>
      <c r="L1135" s="204" t="s">
        <v>2889</v>
      </c>
      <c r="M1135" s="127"/>
    </row>
    <row r="1136" spans="1:13" ht="51" hidden="1" x14ac:dyDescent="0.35">
      <c r="A1136" s="54">
        <v>23020103</v>
      </c>
      <c r="B1136" s="436" t="s">
        <v>2891</v>
      </c>
      <c r="C1136" s="54">
        <v>70435</v>
      </c>
      <c r="D1136" s="75">
        <v>140000010104</v>
      </c>
      <c r="E1136" s="56">
        <v>3101</v>
      </c>
      <c r="F1136" s="54">
        <v>10731800</v>
      </c>
      <c r="G1136" s="57" t="s">
        <v>1611</v>
      </c>
      <c r="H1136" s="58">
        <v>1521000</v>
      </c>
      <c r="I1136" s="221"/>
      <c r="J1136" s="58"/>
      <c r="K1136" s="81">
        <f t="shared" si="23"/>
        <v>1521000</v>
      </c>
      <c r="L1136" s="204" t="s">
        <v>2889</v>
      </c>
    </row>
    <row r="1137" spans="1:23" ht="51" hidden="1" x14ac:dyDescent="0.35">
      <c r="A1137" s="54">
        <v>23020103</v>
      </c>
      <c r="B1137" s="436" t="s">
        <v>2891</v>
      </c>
      <c r="C1137" s="54">
        <v>70435</v>
      </c>
      <c r="D1137" s="75">
        <v>140000010104</v>
      </c>
      <c r="E1137" s="56">
        <v>3101</v>
      </c>
      <c r="F1137" s="54">
        <v>10712200</v>
      </c>
      <c r="G1137" s="57" t="s">
        <v>1612</v>
      </c>
      <c r="H1137" s="58">
        <v>5265000</v>
      </c>
      <c r="I1137" s="221"/>
      <c r="J1137" s="87"/>
      <c r="K1137" s="81">
        <f t="shared" si="23"/>
        <v>5265000</v>
      </c>
      <c r="L1137" s="204" t="s">
        <v>2889</v>
      </c>
    </row>
    <row r="1138" spans="1:23" ht="51" hidden="1" x14ac:dyDescent="0.35">
      <c r="A1138" s="54">
        <v>23020103</v>
      </c>
      <c r="B1138" s="436" t="s">
        <v>2891</v>
      </c>
      <c r="C1138" s="54">
        <v>70435</v>
      </c>
      <c r="D1138" s="75">
        <v>140000010104</v>
      </c>
      <c r="E1138" s="56">
        <v>3101</v>
      </c>
      <c r="F1138" s="54">
        <v>10721300</v>
      </c>
      <c r="G1138" s="57" t="s">
        <v>1613</v>
      </c>
      <c r="H1138" s="58">
        <v>2886000</v>
      </c>
      <c r="I1138" s="221"/>
      <c r="J1138" s="58"/>
      <c r="K1138" s="81">
        <f t="shared" si="23"/>
        <v>2886000</v>
      </c>
      <c r="L1138" s="204" t="s">
        <v>2889</v>
      </c>
    </row>
    <row r="1139" spans="1:23" ht="51" hidden="1" x14ac:dyDescent="0.35">
      <c r="A1139" s="23">
        <v>23020103</v>
      </c>
      <c r="B1139" s="436" t="s">
        <v>2891</v>
      </c>
      <c r="C1139" s="23">
        <v>70435</v>
      </c>
      <c r="D1139" s="46">
        <v>140000010104</v>
      </c>
      <c r="E1139" s="25">
        <v>3101</v>
      </c>
      <c r="F1139" s="23">
        <v>10721300</v>
      </c>
      <c r="G1139" s="26" t="s">
        <v>1614</v>
      </c>
      <c r="H1139" s="39">
        <v>0</v>
      </c>
      <c r="I1139" s="220"/>
      <c r="J1139" s="41"/>
      <c r="K1139" s="53">
        <f t="shared" si="23"/>
        <v>0</v>
      </c>
      <c r="L1139" s="199"/>
    </row>
    <row r="1140" spans="1:23" ht="51" hidden="1" x14ac:dyDescent="0.35">
      <c r="A1140" s="54">
        <v>23020103</v>
      </c>
      <c r="B1140" s="436" t="s">
        <v>2891</v>
      </c>
      <c r="C1140" s="54">
        <v>70435</v>
      </c>
      <c r="D1140" s="75">
        <v>140000010104</v>
      </c>
      <c r="E1140" s="56">
        <v>3101</v>
      </c>
      <c r="F1140" s="54">
        <v>10721300</v>
      </c>
      <c r="G1140" s="57" t="s">
        <v>1615</v>
      </c>
      <c r="H1140" s="58">
        <v>7000000</v>
      </c>
      <c r="I1140" s="221"/>
      <c r="J1140" s="87"/>
      <c r="K1140" s="81">
        <f t="shared" si="23"/>
        <v>7000000</v>
      </c>
      <c r="L1140" s="204" t="s">
        <v>2889</v>
      </c>
    </row>
    <row r="1141" spans="1:23" ht="76.5" hidden="1" x14ac:dyDescent="0.35">
      <c r="A1141" s="54">
        <v>23020103</v>
      </c>
      <c r="B1141" s="436" t="s">
        <v>2891</v>
      </c>
      <c r="C1141" s="54">
        <v>70435</v>
      </c>
      <c r="D1141" s="75">
        <v>140000010104</v>
      </c>
      <c r="E1141" s="56">
        <v>3101</v>
      </c>
      <c r="F1141" s="54">
        <v>10720400</v>
      </c>
      <c r="G1141" s="57" t="s">
        <v>1616</v>
      </c>
      <c r="H1141" s="58">
        <v>15942914.5</v>
      </c>
      <c r="I1141" s="221"/>
      <c r="J1141" s="58">
        <v>-10000000</v>
      </c>
      <c r="K1141" s="81">
        <f t="shared" si="23"/>
        <v>5942914.5</v>
      </c>
      <c r="L1141" s="204" t="s">
        <v>2889</v>
      </c>
    </row>
    <row r="1142" spans="1:23" ht="51" hidden="1" x14ac:dyDescent="0.35">
      <c r="A1142" s="54">
        <v>23020103</v>
      </c>
      <c r="B1142" s="436" t="s">
        <v>2891</v>
      </c>
      <c r="C1142" s="54">
        <v>70435</v>
      </c>
      <c r="D1142" s="75">
        <v>140000010104</v>
      </c>
      <c r="E1142" s="56">
        <v>3101</v>
      </c>
      <c r="F1142" s="54">
        <v>10720700</v>
      </c>
      <c r="G1142" s="76" t="s">
        <v>1617</v>
      </c>
      <c r="H1142" s="77">
        <v>1287000</v>
      </c>
      <c r="I1142" s="230">
        <v>14886088.300000001</v>
      </c>
      <c r="J1142" s="134"/>
      <c r="K1142" s="81">
        <f t="shared" si="23"/>
        <v>1287000</v>
      </c>
      <c r="L1142" s="204" t="s">
        <v>2889</v>
      </c>
    </row>
    <row r="1143" spans="1:23" ht="51" hidden="1" x14ac:dyDescent="0.35">
      <c r="A1143" s="78">
        <v>23020103</v>
      </c>
      <c r="B1143" s="436" t="s">
        <v>2891</v>
      </c>
      <c r="C1143" s="78">
        <v>70435</v>
      </c>
      <c r="D1143" s="79">
        <v>140000010104</v>
      </c>
      <c r="E1143" s="80">
        <v>3101</v>
      </c>
      <c r="F1143" s="78">
        <v>10710900</v>
      </c>
      <c r="G1143" s="129" t="s">
        <v>1618</v>
      </c>
      <c r="H1143" s="81">
        <v>4500000</v>
      </c>
      <c r="I1143" s="228"/>
      <c r="J1143" s="133"/>
      <c r="K1143" s="81">
        <f t="shared" si="23"/>
        <v>4500000</v>
      </c>
      <c r="L1143" s="210" t="s">
        <v>2889</v>
      </c>
    </row>
    <row r="1144" spans="1:23" ht="51" hidden="1" x14ac:dyDescent="0.35">
      <c r="A1144" s="54">
        <v>23020103</v>
      </c>
      <c r="B1144" s="436" t="s">
        <v>2891</v>
      </c>
      <c r="C1144" s="54">
        <v>70435</v>
      </c>
      <c r="D1144" s="75">
        <v>140000010104</v>
      </c>
      <c r="E1144" s="56">
        <v>3101</v>
      </c>
      <c r="F1144" s="54">
        <v>10710900</v>
      </c>
      <c r="G1144" s="57" t="s">
        <v>1619</v>
      </c>
      <c r="H1144" s="58">
        <v>250000</v>
      </c>
      <c r="I1144" s="221"/>
      <c r="J1144" s="87"/>
      <c r="K1144" s="81">
        <f t="shared" si="23"/>
        <v>250000</v>
      </c>
      <c r="L1144" s="204" t="s">
        <v>2889</v>
      </c>
    </row>
    <row r="1145" spans="1:23" ht="51" hidden="1" x14ac:dyDescent="0.35">
      <c r="A1145" s="54">
        <v>23020103</v>
      </c>
      <c r="B1145" s="436" t="s">
        <v>2891</v>
      </c>
      <c r="C1145" s="54">
        <v>70435</v>
      </c>
      <c r="D1145" s="75">
        <v>140000010104</v>
      </c>
      <c r="E1145" s="56">
        <v>3101</v>
      </c>
      <c r="F1145" s="54">
        <v>10710900</v>
      </c>
      <c r="G1145" s="57" t="s">
        <v>1620</v>
      </c>
      <c r="H1145" s="58">
        <v>2500000</v>
      </c>
      <c r="I1145" s="221"/>
      <c r="J1145" s="87"/>
      <c r="K1145" s="81">
        <f t="shared" si="23"/>
        <v>2500000</v>
      </c>
      <c r="L1145" s="204" t="s">
        <v>2889</v>
      </c>
    </row>
    <row r="1146" spans="1:23" ht="51" hidden="1" x14ac:dyDescent="0.35">
      <c r="A1146" s="54">
        <v>23020103</v>
      </c>
      <c r="B1146" s="436" t="s">
        <v>2891</v>
      </c>
      <c r="C1146" s="54">
        <v>70435</v>
      </c>
      <c r="D1146" s="75">
        <v>140000010104</v>
      </c>
      <c r="E1146" s="56">
        <v>3101</v>
      </c>
      <c r="F1146" s="54">
        <v>10711200</v>
      </c>
      <c r="G1146" s="57" t="s">
        <v>1621</v>
      </c>
      <c r="H1146" s="58">
        <v>1319000</v>
      </c>
      <c r="I1146" s="221"/>
      <c r="J1146" s="87"/>
      <c r="K1146" s="81">
        <f t="shared" si="23"/>
        <v>1319000</v>
      </c>
      <c r="L1146" s="204" t="s">
        <v>2889</v>
      </c>
    </row>
    <row r="1147" spans="1:23" ht="51" hidden="1" x14ac:dyDescent="0.35">
      <c r="A1147" s="54">
        <v>23020103</v>
      </c>
      <c r="B1147" s="436" t="s">
        <v>2891</v>
      </c>
      <c r="C1147" s="54">
        <v>70435</v>
      </c>
      <c r="D1147" s="75">
        <v>140000010104</v>
      </c>
      <c r="E1147" s="56">
        <v>3101</v>
      </c>
      <c r="F1147" s="54">
        <v>10711200</v>
      </c>
      <c r="G1147" s="57" t="s">
        <v>1622</v>
      </c>
      <c r="H1147" s="58">
        <v>2216000</v>
      </c>
      <c r="I1147" s="221"/>
      <c r="J1147" s="58"/>
      <c r="K1147" s="81">
        <f t="shared" si="23"/>
        <v>2216000</v>
      </c>
      <c r="L1147" s="204" t="s">
        <v>2889</v>
      </c>
    </row>
    <row r="1148" spans="1:23" ht="51" hidden="1" x14ac:dyDescent="0.35">
      <c r="A1148" s="54">
        <v>23020103</v>
      </c>
      <c r="B1148" s="436" t="s">
        <v>2891</v>
      </c>
      <c r="C1148" s="54">
        <v>70435</v>
      </c>
      <c r="D1148" s="75">
        <v>140000010104</v>
      </c>
      <c r="E1148" s="56">
        <v>3101</v>
      </c>
      <c r="F1148" s="54">
        <v>10712100</v>
      </c>
      <c r="G1148" s="57" t="s">
        <v>1623</v>
      </c>
      <c r="H1148" s="58">
        <v>5500000</v>
      </c>
      <c r="I1148" s="221"/>
      <c r="J1148" s="87"/>
      <c r="K1148" s="81">
        <f t="shared" ref="K1148:K1211" si="24">SUM(H1148,J1148)</f>
        <v>5500000</v>
      </c>
      <c r="L1148" s="204" t="s">
        <v>2889</v>
      </c>
    </row>
    <row r="1149" spans="1:23" ht="51" hidden="1" x14ac:dyDescent="0.35">
      <c r="A1149" s="54">
        <v>23020103</v>
      </c>
      <c r="B1149" s="436" t="s">
        <v>2891</v>
      </c>
      <c r="C1149" s="54">
        <v>70435</v>
      </c>
      <c r="D1149" s="75">
        <v>140000010104</v>
      </c>
      <c r="E1149" s="56">
        <v>3101</v>
      </c>
      <c r="F1149" s="54">
        <v>10731500</v>
      </c>
      <c r="G1149" s="57" t="s">
        <v>1624</v>
      </c>
      <c r="H1149" s="58">
        <v>1014000</v>
      </c>
      <c r="I1149" s="221"/>
      <c r="J1149" s="87"/>
      <c r="K1149" s="81">
        <f t="shared" si="24"/>
        <v>1014000</v>
      </c>
      <c r="L1149" s="204" t="s">
        <v>2889</v>
      </c>
    </row>
    <row r="1150" spans="1:23" ht="51" hidden="1" x14ac:dyDescent="0.35">
      <c r="A1150" s="155">
        <v>23020103</v>
      </c>
      <c r="B1150" s="436" t="s">
        <v>2891</v>
      </c>
      <c r="C1150" s="155">
        <v>70435</v>
      </c>
      <c r="D1150" s="156">
        <v>140000010104</v>
      </c>
      <c r="E1150" s="157">
        <v>3101</v>
      </c>
      <c r="F1150" s="155">
        <v>10731700</v>
      </c>
      <c r="G1150" s="158" t="s">
        <v>1625</v>
      </c>
      <c r="H1150" s="116">
        <v>2500000</v>
      </c>
      <c r="I1150" s="221"/>
      <c r="J1150" s="159"/>
      <c r="K1150" s="280">
        <f t="shared" si="24"/>
        <v>2500000</v>
      </c>
      <c r="L1150" s="398" t="s">
        <v>2647</v>
      </c>
      <c r="M1150" s="151"/>
      <c r="N1150" s="151"/>
      <c r="O1150" s="151"/>
      <c r="P1150" s="151"/>
      <c r="Q1150" s="151"/>
      <c r="R1150" s="151"/>
      <c r="S1150" s="151"/>
      <c r="T1150" s="151"/>
      <c r="U1150" s="151"/>
      <c r="V1150" s="151"/>
      <c r="W1150" s="151"/>
    </row>
    <row r="1151" spans="1:23" ht="51" hidden="1" x14ac:dyDescent="0.35">
      <c r="A1151" s="54">
        <v>23020103</v>
      </c>
      <c r="B1151" s="436" t="s">
        <v>2891</v>
      </c>
      <c r="C1151" s="54">
        <v>70435</v>
      </c>
      <c r="D1151" s="75">
        <v>140000010104</v>
      </c>
      <c r="E1151" s="56">
        <v>3101</v>
      </c>
      <c r="F1151" s="54">
        <v>10731400</v>
      </c>
      <c r="G1151" s="57" t="s">
        <v>1626</v>
      </c>
      <c r="H1151" s="58">
        <v>3510000</v>
      </c>
      <c r="I1151" s="221"/>
      <c r="J1151" s="87"/>
      <c r="K1151" s="81">
        <f t="shared" si="24"/>
        <v>3510000</v>
      </c>
      <c r="L1151" s="204" t="s">
        <v>2889</v>
      </c>
    </row>
    <row r="1152" spans="1:23" ht="51" hidden="1" x14ac:dyDescent="0.35">
      <c r="A1152" s="54">
        <v>23020103</v>
      </c>
      <c r="B1152" s="436" t="s">
        <v>2891</v>
      </c>
      <c r="C1152" s="54">
        <v>70435</v>
      </c>
      <c r="D1152" s="75">
        <v>140000010104</v>
      </c>
      <c r="E1152" s="56">
        <v>3101</v>
      </c>
      <c r="F1152" s="54">
        <v>10712300</v>
      </c>
      <c r="G1152" s="57" t="s">
        <v>1627</v>
      </c>
      <c r="H1152" s="58">
        <v>8112000</v>
      </c>
      <c r="I1152" s="221"/>
      <c r="J1152" s="58"/>
      <c r="K1152" s="81">
        <f t="shared" si="24"/>
        <v>8112000</v>
      </c>
      <c r="L1152" s="204" t="s">
        <v>2889</v>
      </c>
    </row>
    <row r="1153" spans="1:23" ht="51" hidden="1" x14ac:dyDescent="0.35">
      <c r="A1153" s="54">
        <v>23020103</v>
      </c>
      <c r="B1153" s="436" t="s">
        <v>2891</v>
      </c>
      <c r="C1153" s="54">
        <v>70435</v>
      </c>
      <c r="D1153" s="75">
        <v>140000010104</v>
      </c>
      <c r="E1153" s="56">
        <v>3101</v>
      </c>
      <c r="F1153" s="54">
        <v>10720400</v>
      </c>
      <c r="G1153" s="57" t="s">
        <v>1628</v>
      </c>
      <c r="H1153" s="58">
        <v>1000000</v>
      </c>
      <c r="I1153" s="221"/>
      <c r="J1153" s="87"/>
      <c r="K1153" s="81">
        <f t="shared" si="24"/>
        <v>1000000</v>
      </c>
      <c r="L1153" s="204" t="s">
        <v>2889</v>
      </c>
    </row>
    <row r="1154" spans="1:23" ht="51" hidden="1" x14ac:dyDescent="0.35">
      <c r="A1154" s="54">
        <v>23020103</v>
      </c>
      <c r="B1154" s="436" t="s">
        <v>2891</v>
      </c>
      <c r="C1154" s="54">
        <v>70435</v>
      </c>
      <c r="D1154" s="75">
        <v>140000010104</v>
      </c>
      <c r="E1154" s="56">
        <v>3101</v>
      </c>
      <c r="F1154" s="54">
        <v>10720400</v>
      </c>
      <c r="G1154" s="57" t="s">
        <v>1629</v>
      </c>
      <c r="H1154" s="58">
        <v>7500000</v>
      </c>
      <c r="I1154" s="221"/>
      <c r="J1154" s="87"/>
      <c r="K1154" s="81">
        <f t="shared" si="24"/>
        <v>7500000</v>
      </c>
      <c r="L1154" s="204" t="s">
        <v>2889</v>
      </c>
    </row>
    <row r="1155" spans="1:23" ht="51" hidden="1" x14ac:dyDescent="0.35">
      <c r="A1155" s="54">
        <v>23020103</v>
      </c>
      <c r="B1155" s="436" t="s">
        <v>2891</v>
      </c>
      <c r="C1155" s="54">
        <v>70435</v>
      </c>
      <c r="D1155" s="75">
        <v>140000010104</v>
      </c>
      <c r="E1155" s="56">
        <v>3101</v>
      </c>
      <c r="F1155" s="54">
        <v>10720800</v>
      </c>
      <c r="G1155" s="57" t="s">
        <v>1630</v>
      </c>
      <c r="H1155" s="58">
        <v>6903000</v>
      </c>
      <c r="I1155" s="221"/>
      <c r="J1155" s="87"/>
      <c r="K1155" s="81">
        <f t="shared" si="24"/>
        <v>6903000</v>
      </c>
      <c r="L1155" s="204" t="s">
        <v>2889</v>
      </c>
      <c r="M1155" s="127"/>
    </row>
    <row r="1156" spans="1:23" ht="51" hidden="1" x14ac:dyDescent="0.35">
      <c r="A1156" s="54">
        <v>23020103</v>
      </c>
      <c r="B1156" s="436" t="s">
        <v>2891</v>
      </c>
      <c r="C1156" s="54">
        <v>70435</v>
      </c>
      <c r="D1156" s="75">
        <v>140000010104</v>
      </c>
      <c r="E1156" s="56">
        <v>3101</v>
      </c>
      <c r="F1156" s="54">
        <v>10731500</v>
      </c>
      <c r="G1156" s="57" t="s">
        <v>1631</v>
      </c>
      <c r="H1156" s="58">
        <v>5000000</v>
      </c>
      <c r="I1156" s="221"/>
      <c r="J1156" s="87"/>
      <c r="K1156" s="81">
        <f t="shared" si="24"/>
        <v>5000000</v>
      </c>
      <c r="L1156" s="204" t="s">
        <v>2889</v>
      </c>
    </row>
    <row r="1157" spans="1:23" ht="51" hidden="1" x14ac:dyDescent="0.35">
      <c r="A1157" s="155">
        <v>23020103</v>
      </c>
      <c r="B1157" s="436" t="s">
        <v>2891</v>
      </c>
      <c r="C1157" s="155">
        <v>70435</v>
      </c>
      <c r="D1157" s="156">
        <v>140000010104</v>
      </c>
      <c r="E1157" s="157">
        <v>3101</v>
      </c>
      <c r="F1157" s="155">
        <v>10712200</v>
      </c>
      <c r="G1157" s="158" t="s">
        <v>1632</v>
      </c>
      <c r="H1157" s="116">
        <v>7000000</v>
      </c>
      <c r="I1157" s="221"/>
      <c r="J1157" s="159">
        <v>20000000</v>
      </c>
      <c r="K1157" s="280">
        <f t="shared" si="24"/>
        <v>27000000</v>
      </c>
      <c r="L1157" s="398" t="s">
        <v>2647</v>
      </c>
      <c r="M1157" s="151"/>
      <c r="N1157" s="151"/>
      <c r="O1157" s="151"/>
      <c r="P1157" s="151"/>
      <c r="Q1157" s="151"/>
      <c r="R1157" s="151"/>
      <c r="S1157" s="151"/>
      <c r="T1157" s="151"/>
      <c r="U1157" s="151"/>
      <c r="V1157" s="151"/>
      <c r="W1157" s="151"/>
    </row>
    <row r="1158" spans="1:23" ht="51" hidden="1" x14ac:dyDescent="0.35">
      <c r="A1158" s="54">
        <v>23020103</v>
      </c>
      <c r="B1158" s="436" t="s">
        <v>2891</v>
      </c>
      <c r="C1158" s="54">
        <v>70435</v>
      </c>
      <c r="D1158" s="75">
        <v>140000010104</v>
      </c>
      <c r="E1158" s="56">
        <v>3101</v>
      </c>
      <c r="F1158" s="54">
        <v>10712200</v>
      </c>
      <c r="G1158" s="57" t="s">
        <v>1633</v>
      </c>
      <c r="H1158" s="58">
        <v>6084000</v>
      </c>
      <c r="I1158" s="221"/>
      <c r="J1158" s="87"/>
      <c r="K1158" s="81">
        <f t="shared" si="24"/>
        <v>6084000</v>
      </c>
      <c r="L1158" s="204" t="s">
        <v>2889</v>
      </c>
    </row>
    <row r="1159" spans="1:23" ht="51" hidden="1" x14ac:dyDescent="0.35">
      <c r="A1159" s="54">
        <v>23020103</v>
      </c>
      <c r="B1159" s="436" t="s">
        <v>2891</v>
      </c>
      <c r="C1159" s="54">
        <v>70435</v>
      </c>
      <c r="D1159" s="75">
        <v>140000010104</v>
      </c>
      <c r="E1159" s="56">
        <v>3101</v>
      </c>
      <c r="F1159" s="54">
        <v>10712300</v>
      </c>
      <c r="G1159" s="57" t="s">
        <v>1634</v>
      </c>
      <c r="H1159" s="58">
        <v>203140</v>
      </c>
      <c r="I1159" s="221"/>
      <c r="J1159" s="58"/>
      <c r="K1159" s="81">
        <f t="shared" si="24"/>
        <v>203140</v>
      </c>
      <c r="L1159" s="204" t="s">
        <v>2889</v>
      </c>
    </row>
    <row r="1160" spans="1:23" ht="76.5" hidden="1" x14ac:dyDescent="0.35">
      <c r="A1160" s="54">
        <v>23020103</v>
      </c>
      <c r="B1160" s="436" t="s">
        <v>2891</v>
      </c>
      <c r="C1160" s="54">
        <v>70435</v>
      </c>
      <c r="D1160" s="75">
        <v>140000010104</v>
      </c>
      <c r="E1160" s="56">
        <v>3101</v>
      </c>
      <c r="F1160" s="54">
        <v>10710900</v>
      </c>
      <c r="G1160" s="57" t="s">
        <v>1635</v>
      </c>
      <c r="H1160" s="58">
        <v>13050000</v>
      </c>
      <c r="I1160" s="221"/>
      <c r="J1160" s="87">
        <v>-8000000</v>
      </c>
      <c r="K1160" s="81">
        <f t="shared" si="24"/>
        <v>5050000</v>
      </c>
      <c r="L1160" s="204" t="s">
        <v>2889</v>
      </c>
    </row>
    <row r="1161" spans="1:23" ht="51" hidden="1" x14ac:dyDescent="0.35">
      <c r="A1161" s="54">
        <v>23020103</v>
      </c>
      <c r="B1161" s="436" t="s">
        <v>2891</v>
      </c>
      <c r="C1161" s="54">
        <v>70435</v>
      </c>
      <c r="D1161" s="75">
        <v>140000010104</v>
      </c>
      <c r="E1161" s="56">
        <v>3101</v>
      </c>
      <c r="F1161" s="54">
        <v>10720700</v>
      </c>
      <c r="G1161" s="57" t="s">
        <v>1636</v>
      </c>
      <c r="H1161" s="58">
        <v>4095000</v>
      </c>
      <c r="I1161" s="221"/>
      <c r="J1161" s="87"/>
      <c r="K1161" s="81">
        <f t="shared" si="24"/>
        <v>4095000</v>
      </c>
      <c r="L1161" s="204" t="s">
        <v>2889</v>
      </c>
    </row>
    <row r="1162" spans="1:23" ht="51" hidden="1" x14ac:dyDescent="0.35">
      <c r="A1162" s="54">
        <v>23020103</v>
      </c>
      <c r="B1162" s="436" t="s">
        <v>2891</v>
      </c>
      <c r="C1162" s="54">
        <v>70435</v>
      </c>
      <c r="D1162" s="75">
        <v>140000010104</v>
      </c>
      <c r="E1162" s="56">
        <v>3101</v>
      </c>
      <c r="F1162" s="54">
        <v>10712200</v>
      </c>
      <c r="G1162" s="57" t="s">
        <v>1637</v>
      </c>
      <c r="H1162" s="58">
        <v>2900000</v>
      </c>
      <c r="I1162" s="221"/>
      <c r="J1162" s="87"/>
      <c r="K1162" s="81">
        <f t="shared" si="24"/>
        <v>2900000</v>
      </c>
      <c r="L1162" s="204" t="s">
        <v>2889</v>
      </c>
    </row>
    <row r="1163" spans="1:23" ht="51" hidden="1" x14ac:dyDescent="0.35">
      <c r="A1163" s="23">
        <v>23020103</v>
      </c>
      <c r="B1163" s="436" t="s">
        <v>2891</v>
      </c>
      <c r="C1163" s="23">
        <v>70435</v>
      </c>
      <c r="D1163" s="46">
        <v>140000010104</v>
      </c>
      <c r="E1163" s="25">
        <v>3101</v>
      </c>
      <c r="F1163" s="23">
        <v>10712200</v>
      </c>
      <c r="G1163" s="26" t="s">
        <v>1638</v>
      </c>
      <c r="H1163" s="39">
        <v>0</v>
      </c>
      <c r="I1163" s="220"/>
      <c r="J1163" s="41"/>
      <c r="K1163" s="53">
        <f t="shared" si="24"/>
        <v>0</v>
      </c>
      <c r="L1163" s="199"/>
    </row>
    <row r="1164" spans="1:23" ht="76.5" hidden="1" x14ac:dyDescent="0.35">
      <c r="A1164" s="54">
        <v>23020103</v>
      </c>
      <c r="B1164" s="436" t="s">
        <v>2891</v>
      </c>
      <c r="C1164" s="54">
        <v>70435</v>
      </c>
      <c r="D1164" s="75">
        <v>140000010104</v>
      </c>
      <c r="E1164" s="56">
        <v>3101</v>
      </c>
      <c r="F1164" s="54">
        <v>10711000</v>
      </c>
      <c r="G1164" s="57" t="s">
        <v>1639</v>
      </c>
      <c r="H1164" s="58">
        <v>4500000</v>
      </c>
      <c r="I1164" s="221"/>
      <c r="J1164" s="58"/>
      <c r="K1164" s="81">
        <f t="shared" si="24"/>
        <v>4500000</v>
      </c>
      <c r="L1164" s="204" t="s">
        <v>2889</v>
      </c>
    </row>
    <row r="1165" spans="1:23" ht="51" hidden="1" x14ac:dyDescent="0.35">
      <c r="A1165" s="54">
        <v>23020103</v>
      </c>
      <c r="B1165" s="436" t="s">
        <v>2891</v>
      </c>
      <c r="C1165" s="54">
        <v>70435</v>
      </c>
      <c r="D1165" s="75">
        <v>140000010104</v>
      </c>
      <c r="E1165" s="56">
        <v>3101</v>
      </c>
      <c r="F1165" s="54">
        <v>10711200</v>
      </c>
      <c r="G1165" s="57" t="s">
        <v>1640</v>
      </c>
      <c r="H1165" s="58">
        <v>2500000</v>
      </c>
      <c r="I1165" s="221"/>
      <c r="J1165" s="87"/>
      <c r="K1165" s="81">
        <f t="shared" si="24"/>
        <v>2500000</v>
      </c>
      <c r="L1165" s="204" t="s">
        <v>2889</v>
      </c>
    </row>
    <row r="1166" spans="1:23" ht="76.5" hidden="1" x14ac:dyDescent="0.35">
      <c r="A1166" s="54">
        <v>23020103</v>
      </c>
      <c r="B1166" s="436" t="s">
        <v>2891</v>
      </c>
      <c r="C1166" s="54">
        <v>70435</v>
      </c>
      <c r="D1166" s="75">
        <v>140000010104</v>
      </c>
      <c r="E1166" s="56">
        <v>3101</v>
      </c>
      <c r="F1166" s="54">
        <v>10720500</v>
      </c>
      <c r="G1166" s="57" t="s">
        <v>1641</v>
      </c>
      <c r="H1166" s="58">
        <v>2500000</v>
      </c>
      <c r="I1166" s="221"/>
      <c r="J1166" s="58"/>
      <c r="K1166" s="81">
        <f t="shared" si="24"/>
        <v>2500000</v>
      </c>
      <c r="L1166" s="204" t="s">
        <v>2889</v>
      </c>
    </row>
    <row r="1167" spans="1:23" ht="51" hidden="1" x14ac:dyDescent="0.35">
      <c r="A1167" s="54">
        <v>23020103</v>
      </c>
      <c r="B1167" s="436" t="s">
        <v>2891</v>
      </c>
      <c r="C1167" s="54">
        <v>70435</v>
      </c>
      <c r="D1167" s="75">
        <v>140000010104</v>
      </c>
      <c r="E1167" s="56">
        <v>3101</v>
      </c>
      <c r="F1167" s="54">
        <v>10731900</v>
      </c>
      <c r="G1167" s="57" t="s">
        <v>1642</v>
      </c>
      <c r="H1167" s="58">
        <v>2500000</v>
      </c>
      <c r="I1167" s="221"/>
      <c r="J1167" s="87"/>
      <c r="K1167" s="81">
        <f t="shared" si="24"/>
        <v>2500000</v>
      </c>
      <c r="L1167" s="204" t="s">
        <v>2889</v>
      </c>
    </row>
    <row r="1168" spans="1:23" ht="51" hidden="1" x14ac:dyDescent="0.35">
      <c r="A1168" s="54">
        <v>23020103</v>
      </c>
      <c r="B1168" s="436" t="s">
        <v>2891</v>
      </c>
      <c r="C1168" s="54">
        <v>70435</v>
      </c>
      <c r="D1168" s="75">
        <v>140000010104</v>
      </c>
      <c r="E1168" s="56">
        <v>3101</v>
      </c>
      <c r="F1168" s="54">
        <v>10731900</v>
      </c>
      <c r="G1168" s="57" t="s">
        <v>1643</v>
      </c>
      <c r="H1168" s="58">
        <v>2500000</v>
      </c>
      <c r="I1168" s="221"/>
      <c r="J1168" s="87"/>
      <c r="K1168" s="81">
        <f t="shared" si="24"/>
        <v>2500000</v>
      </c>
      <c r="L1168" s="204" t="s">
        <v>2889</v>
      </c>
    </row>
    <row r="1169" spans="1:23" ht="51" hidden="1" x14ac:dyDescent="0.35">
      <c r="A1169" s="54">
        <v>23020103</v>
      </c>
      <c r="B1169" s="436" t="s">
        <v>2891</v>
      </c>
      <c r="C1169" s="54">
        <v>70435</v>
      </c>
      <c r="D1169" s="75">
        <v>140000010104</v>
      </c>
      <c r="E1169" s="56">
        <v>3101</v>
      </c>
      <c r="F1169" s="54">
        <v>10731400</v>
      </c>
      <c r="G1169" s="57" t="s">
        <v>1644</v>
      </c>
      <c r="H1169" s="58">
        <v>2500000</v>
      </c>
      <c r="I1169" s="221"/>
      <c r="J1169" s="87"/>
      <c r="K1169" s="81">
        <f t="shared" si="24"/>
        <v>2500000</v>
      </c>
      <c r="L1169" s="204" t="s">
        <v>2889</v>
      </c>
    </row>
    <row r="1170" spans="1:23" ht="51" hidden="1" x14ac:dyDescent="0.35">
      <c r="A1170" s="54">
        <v>23020103</v>
      </c>
      <c r="B1170" s="436" t="s">
        <v>2891</v>
      </c>
      <c r="C1170" s="54">
        <v>70435</v>
      </c>
      <c r="D1170" s="75">
        <v>140000010104</v>
      </c>
      <c r="E1170" s="56">
        <v>3101</v>
      </c>
      <c r="F1170" s="54">
        <v>10712300</v>
      </c>
      <c r="G1170" s="76" t="s">
        <v>1645</v>
      </c>
      <c r="H1170" s="77">
        <v>2500000</v>
      </c>
      <c r="I1170" s="230"/>
      <c r="J1170" s="134"/>
      <c r="K1170" s="81">
        <f t="shared" si="24"/>
        <v>2500000</v>
      </c>
      <c r="L1170" s="204" t="s">
        <v>2889</v>
      </c>
    </row>
    <row r="1171" spans="1:23" ht="51" hidden="1" x14ac:dyDescent="0.35">
      <c r="A1171" s="78">
        <v>23020103</v>
      </c>
      <c r="B1171" s="436" t="s">
        <v>2891</v>
      </c>
      <c r="C1171" s="78">
        <v>70435</v>
      </c>
      <c r="D1171" s="79">
        <v>140000010104</v>
      </c>
      <c r="E1171" s="80">
        <v>3101</v>
      </c>
      <c r="F1171" s="78">
        <v>10720400</v>
      </c>
      <c r="G1171" s="129" t="s">
        <v>1646</v>
      </c>
      <c r="H1171" s="81">
        <v>2500000</v>
      </c>
      <c r="I1171" s="228"/>
      <c r="J1171" s="133"/>
      <c r="K1171" s="81">
        <f t="shared" si="24"/>
        <v>2500000</v>
      </c>
      <c r="L1171" s="210" t="s">
        <v>2889</v>
      </c>
    </row>
    <row r="1172" spans="1:23" ht="51" hidden="1" x14ac:dyDescent="0.35">
      <c r="A1172" s="54">
        <v>23020103</v>
      </c>
      <c r="B1172" s="436" t="s">
        <v>2891</v>
      </c>
      <c r="C1172" s="54">
        <v>70435</v>
      </c>
      <c r="D1172" s="75">
        <v>140000010104</v>
      </c>
      <c r="E1172" s="56">
        <v>3101</v>
      </c>
      <c r="F1172" s="54">
        <v>10720400</v>
      </c>
      <c r="G1172" s="57" t="s">
        <v>1647</v>
      </c>
      <c r="H1172" s="58">
        <v>2500000</v>
      </c>
      <c r="I1172" s="221"/>
      <c r="J1172" s="87"/>
      <c r="K1172" s="58">
        <f t="shared" si="24"/>
        <v>2500000</v>
      </c>
      <c r="L1172" s="204" t="s">
        <v>2889</v>
      </c>
    </row>
    <row r="1173" spans="1:23" ht="51" hidden="1" x14ac:dyDescent="0.35">
      <c r="A1173" s="54">
        <v>23020103</v>
      </c>
      <c r="B1173" s="436" t="s">
        <v>2891</v>
      </c>
      <c r="C1173" s="54">
        <v>70435</v>
      </c>
      <c r="D1173" s="75">
        <v>140000010104</v>
      </c>
      <c r="E1173" s="56">
        <v>3101</v>
      </c>
      <c r="F1173" s="54">
        <v>10720400</v>
      </c>
      <c r="G1173" s="57" t="s">
        <v>1648</v>
      </c>
      <c r="H1173" s="58">
        <v>2500000</v>
      </c>
      <c r="I1173" s="221"/>
      <c r="J1173" s="87"/>
      <c r="K1173" s="58">
        <f t="shared" si="24"/>
        <v>2500000</v>
      </c>
      <c r="L1173" s="204" t="s">
        <v>2889</v>
      </c>
    </row>
    <row r="1174" spans="1:23" ht="51" hidden="1" x14ac:dyDescent="0.35">
      <c r="A1174" s="54">
        <v>23020103</v>
      </c>
      <c r="B1174" s="436" t="s">
        <v>2891</v>
      </c>
      <c r="C1174" s="54">
        <v>70435</v>
      </c>
      <c r="D1174" s="75">
        <v>140000010104</v>
      </c>
      <c r="E1174" s="56">
        <v>3101</v>
      </c>
      <c r="F1174" s="54">
        <v>10720500</v>
      </c>
      <c r="G1174" s="57" t="s">
        <v>1649</v>
      </c>
      <c r="H1174" s="58">
        <v>2500000</v>
      </c>
      <c r="I1174" s="221"/>
      <c r="J1174" s="87"/>
      <c r="K1174" s="58">
        <f t="shared" si="24"/>
        <v>2500000</v>
      </c>
      <c r="L1174" s="204" t="s">
        <v>2889</v>
      </c>
    </row>
    <row r="1175" spans="1:23" ht="51" hidden="1" x14ac:dyDescent="0.35">
      <c r="A1175" s="54">
        <v>23020103</v>
      </c>
      <c r="B1175" s="436" t="s">
        <v>2891</v>
      </c>
      <c r="C1175" s="54">
        <v>70435</v>
      </c>
      <c r="D1175" s="75">
        <v>140000010104</v>
      </c>
      <c r="E1175" s="56">
        <v>3101</v>
      </c>
      <c r="F1175" s="54">
        <v>10712200</v>
      </c>
      <c r="G1175" s="57" t="s">
        <v>1650</v>
      </c>
      <c r="H1175" s="58">
        <v>2500000</v>
      </c>
      <c r="I1175" s="221"/>
      <c r="J1175" s="87"/>
      <c r="K1175" s="58">
        <f t="shared" si="24"/>
        <v>2500000</v>
      </c>
      <c r="L1175" s="204" t="s">
        <v>2889</v>
      </c>
    </row>
    <row r="1176" spans="1:23" ht="51" hidden="1" x14ac:dyDescent="0.35">
      <c r="A1176" s="155">
        <v>23020103</v>
      </c>
      <c r="B1176" s="436" t="s">
        <v>2891</v>
      </c>
      <c r="C1176" s="155">
        <v>70435</v>
      </c>
      <c r="D1176" s="156">
        <v>140000010104</v>
      </c>
      <c r="E1176" s="157">
        <v>3101</v>
      </c>
      <c r="F1176" s="155">
        <v>10722000</v>
      </c>
      <c r="G1176" s="158" t="s">
        <v>1651</v>
      </c>
      <c r="H1176" s="116">
        <v>2500000</v>
      </c>
      <c r="I1176" s="221"/>
      <c r="J1176" s="116">
        <v>20000000</v>
      </c>
      <c r="K1176" s="116">
        <f t="shared" si="24"/>
        <v>22500000</v>
      </c>
      <c r="L1176" s="398" t="s">
        <v>2647</v>
      </c>
      <c r="M1176" s="166"/>
      <c r="N1176" s="151"/>
      <c r="O1176" s="151"/>
      <c r="P1176" s="151"/>
      <c r="Q1176" s="151"/>
      <c r="R1176" s="151"/>
      <c r="S1176" s="151"/>
      <c r="T1176" s="151"/>
      <c r="U1176" s="151"/>
      <c r="V1176" s="151"/>
      <c r="W1176" s="151"/>
    </row>
    <row r="1177" spans="1:23" ht="51" hidden="1" x14ac:dyDescent="0.35">
      <c r="A1177" s="54">
        <v>23020103</v>
      </c>
      <c r="B1177" s="436" t="s">
        <v>2891</v>
      </c>
      <c r="C1177" s="54">
        <v>70435</v>
      </c>
      <c r="D1177" s="75">
        <v>140000010104</v>
      </c>
      <c r="E1177" s="56">
        <v>3101</v>
      </c>
      <c r="F1177" s="54">
        <v>10721300</v>
      </c>
      <c r="G1177" s="57" t="s">
        <v>1652</v>
      </c>
      <c r="H1177" s="58">
        <v>5850000</v>
      </c>
      <c r="I1177" s="221"/>
      <c r="J1177" s="87"/>
      <c r="K1177" s="58">
        <f t="shared" si="24"/>
        <v>5850000</v>
      </c>
      <c r="L1177" s="204" t="s">
        <v>2889</v>
      </c>
    </row>
    <row r="1178" spans="1:23" ht="51" hidden="1" x14ac:dyDescent="0.35">
      <c r="A1178" s="54">
        <v>23020103</v>
      </c>
      <c r="B1178" s="436" t="s">
        <v>2891</v>
      </c>
      <c r="C1178" s="54">
        <v>70435</v>
      </c>
      <c r="D1178" s="75">
        <v>140000010104</v>
      </c>
      <c r="E1178" s="56">
        <v>3101</v>
      </c>
      <c r="F1178" s="54">
        <v>10720700</v>
      </c>
      <c r="G1178" s="57" t="s">
        <v>1653</v>
      </c>
      <c r="H1178" s="58">
        <v>7800000</v>
      </c>
      <c r="I1178" s="221"/>
      <c r="J1178" s="87"/>
      <c r="K1178" s="58">
        <f t="shared" si="24"/>
        <v>7800000</v>
      </c>
      <c r="L1178" s="204" t="s">
        <v>2889</v>
      </c>
    </row>
    <row r="1179" spans="1:23" ht="76.5" hidden="1" x14ac:dyDescent="0.35">
      <c r="A1179" s="54">
        <v>23020103</v>
      </c>
      <c r="B1179" s="436" t="s">
        <v>2891</v>
      </c>
      <c r="C1179" s="54">
        <v>70435</v>
      </c>
      <c r="D1179" s="75">
        <v>140000010104</v>
      </c>
      <c r="E1179" s="56">
        <v>3101</v>
      </c>
      <c r="F1179" s="54">
        <v>10720800</v>
      </c>
      <c r="G1179" s="57" t="s">
        <v>1654</v>
      </c>
      <c r="H1179" s="58">
        <v>7800000</v>
      </c>
      <c r="I1179" s="221"/>
      <c r="J1179" s="87"/>
      <c r="K1179" s="58">
        <f t="shared" si="24"/>
        <v>7800000</v>
      </c>
      <c r="L1179" s="204" t="s">
        <v>2889</v>
      </c>
    </row>
    <row r="1180" spans="1:23" ht="51" hidden="1" x14ac:dyDescent="0.35">
      <c r="A1180" s="54">
        <v>23020103</v>
      </c>
      <c r="B1180" s="436" t="s">
        <v>2891</v>
      </c>
      <c r="C1180" s="54">
        <v>70435</v>
      </c>
      <c r="D1180" s="75">
        <v>140000010104</v>
      </c>
      <c r="E1180" s="56">
        <v>3101</v>
      </c>
      <c r="F1180" s="54">
        <v>10711200</v>
      </c>
      <c r="G1180" s="57" t="s">
        <v>1655</v>
      </c>
      <c r="H1180" s="58">
        <v>13884000</v>
      </c>
      <c r="I1180" s="221"/>
      <c r="J1180" s="87">
        <v>-8000000</v>
      </c>
      <c r="K1180" s="58">
        <f t="shared" si="24"/>
        <v>5884000</v>
      </c>
      <c r="L1180" s="204" t="s">
        <v>2889</v>
      </c>
    </row>
    <row r="1181" spans="1:23" ht="76.5" hidden="1" x14ac:dyDescent="0.35">
      <c r="A1181" s="23">
        <v>23020103</v>
      </c>
      <c r="B1181" s="436" t="s">
        <v>2891</v>
      </c>
      <c r="C1181" s="23">
        <v>70435</v>
      </c>
      <c r="D1181" s="46">
        <v>140000010104</v>
      </c>
      <c r="E1181" s="25">
        <v>3101</v>
      </c>
      <c r="F1181" s="23">
        <v>10731800</v>
      </c>
      <c r="G1181" s="26" t="s">
        <v>1656</v>
      </c>
      <c r="H1181" s="39">
        <v>0</v>
      </c>
      <c r="I1181" s="220"/>
      <c r="J1181" s="41"/>
      <c r="K1181" s="39">
        <f t="shared" si="24"/>
        <v>0</v>
      </c>
      <c r="L1181" s="199"/>
    </row>
    <row r="1182" spans="1:23" ht="51" hidden="1" x14ac:dyDescent="0.35">
      <c r="A1182" s="54">
        <v>23020103</v>
      </c>
      <c r="B1182" s="436" t="s">
        <v>2891</v>
      </c>
      <c r="C1182" s="54">
        <v>70435</v>
      </c>
      <c r="D1182" s="75">
        <v>140000010104</v>
      </c>
      <c r="E1182" s="56">
        <v>3101</v>
      </c>
      <c r="F1182" s="54">
        <v>10712100</v>
      </c>
      <c r="G1182" s="57" t="s">
        <v>1657</v>
      </c>
      <c r="H1182" s="58">
        <v>9750000</v>
      </c>
      <c r="I1182" s="221"/>
      <c r="J1182" s="58"/>
      <c r="K1182" s="58">
        <f t="shared" si="24"/>
        <v>9750000</v>
      </c>
      <c r="L1182" s="204" t="s">
        <v>2889</v>
      </c>
    </row>
    <row r="1183" spans="1:23" ht="51" hidden="1" x14ac:dyDescent="0.35">
      <c r="A1183" s="54">
        <v>23020103</v>
      </c>
      <c r="B1183" s="436" t="s">
        <v>2891</v>
      </c>
      <c r="C1183" s="54">
        <v>70435</v>
      </c>
      <c r="D1183" s="75">
        <v>140000010104</v>
      </c>
      <c r="E1183" s="56">
        <v>3101</v>
      </c>
      <c r="F1183" s="54">
        <v>10722000</v>
      </c>
      <c r="G1183" s="57" t="s">
        <v>1658</v>
      </c>
      <c r="H1183" s="58">
        <v>1170000</v>
      </c>
      <c r="I1183" s="221"/>
      <c r="J1183" s="87"/>
      <c r="K1183" s="58">
        <f t="shared" si="24"/>
        <v>1170000</v>
      </c>
      <c r="L1183" s="204" t="s">
        <v>2889</v>
      </c>
    </row>
    <row r="1184" spans="1:23" ht="51" hidden="1" x14ac:dyDescent="0.35">
      <c r="A1184" s="54">
        <v>23020103</v>
      </c>
      <c r="B1184" s="436" t="s">
        <v>2891</v>
      </c>
      <c r="C1184" s="54">
        <v>70435</v>
      </c>
      <c r="D1184" s="75">
        <v>140000010104</v>
      </c>
      <c r="E1184" s="56">
        <v>3101</v>
      </c>
      <c r="F1184" s="54">
        <v>10722000</v>
      </c>
      <c r="G1184" s="57" t="s">
        <v>1659</v>
      </c>
      <c r="H1184" s="58">
        <v>5000000</v>
      </c>
      <c r="I1184" s="221"/>
      <c r="J1184" s="87"/>
      <c r="K1184" s="58">
        <f t="shared" si="24"/>
        <v>5000000</v>
      </c>
      <c r="L1184" s="204" t="s">
        <v>2889</v>
      </c>
    </row>
    <row r="1185" spans="1:23" ht="51" hidden="1" x14ac:dyDescent="0.35">
      <c r="A1185" s="54">
        <v>23020103</v>
      </c>
      <c r="B1185" s="436" t="s">
        <v>2891</v>
      </c>
      <c r="C1185" s="54">
        <v>70435</v>
      </c>
      <c r="D1185" s="75">
        <v>140000010104</v>
      </c>
      <c r="E1185" s="56">
        <v>3101</v>
      </c>
      <c r="F1185" s="54">
        <v>10731900</v>
      </c>
      <c r="G1185" s="57" t="s">
        <v>1660</v>
      </c>
      <c r="H1185" s="58">
        <v>5000000</v>
      </c>
      <c r="I1185" s="221"/>
      <c r="J1185" s="87"/>
      <c r="K1185" s="58">
        <f t="shared" si="24"/>
        <v>5000000</v>
      </c>
      <c r="L1185" s="204" t="s">
        <v>2889</v>
      </c>
    </row>
    <row r="1186" spans="1:23" ht="51" hidden="1" x14ac:dyDescent="0.35">
      <c r="A1186" s="155">
        <v>23020103</v>
      </c>
      <c r="B1186" s="436" t="s">
        <v>2891</v>
      </c>
      <c r="C1186" s="155">
        <v>70435</v>
      </c>
      <c r="D1186" s="156">
        <v>140000010104</v>
      </c>
      <c r="E1186" s="157">
        <v>3101</v>
      </c>
      <c r="F1186" s="155">
        <v>10721300</v>
      </c>
      <c r="G1186" s="158" t="s">
        <v>1661</v>
      </c>
      <c r="H1186" s="116">
        <v>4500000</v>
      </c>
      <c r="I1186" s="221"/>
      <c r="J1186" s="116"/>
      <c r="K1186" s="116">
        <f t="shared" si="24"/>
        <v>4500000</v>
      </c>
      <c r="L1186" s="398" t="s">
        <v>2647</v>
      </c>
      <c r="M1186" s="151"/>
      <c r="N1186" s="151"/>
      <c r="O1186" s="151"/>
      <c r="P1186" s="151"/>
      <c r="Q1186" s="151"/>
      <c r="R1186" s="151"/>
      <c r="S1186" s="151"/>
      <c r="T1186" s="151"/>
      <c r="U1186" s="151"/>
      <c r="V1186" s="151"/>
      <c r="W1186" s="151"/>
    </row>
    <row r="1187" spans="1:23" ht="51" hidden="1" x14ac:dyDescent="0.35">
      <c r="A1187" s="155">
        <v>23020103</v>
      </c>
      <c r="B1187" s="436" t="s">
        <v>2891</v>
      </c>
      <c r="C1187" s="155">
        <v>70435</v>
      </c>
      <c r="D1187" s="156">
        <v>140000010104</v>
      </c>
      <c r="E1187" s="157">
        <v>3101</v>
      </c>
      <c r="F1187" s="155">
        <v>10722000</v>
      </c>
      <c r="G1187" s="158" t="s">
        <v>1662</v>
      </c>
      <c r="H1187" s="116">
        <v>10000000</v>
      </c>
      <c r="I1187" s="221"/>
      <c r="J1187" s="116">
        <v>20000000</v>
      </c>
      <c r="K1187" s="116">
        <f t="shared" si="24"/>
        <v>30000000</v>
      </c>
      <c r="L1187" s="398" t="s">
        <v>2647</v>
      </c>
      <c r="M1187" s="151"/>
      <c r="N1187" s="151"/>
      <c r="O1187" s="151"/>
      <c r="P1187" s="151"/>
      <c r="Q1187" s="151"/>
      <c r="R1187" s="151"/>
      <c r="S1187" s="151"/>
      <c r="T1187" s="151"/>
      <c r="U1187" s="151"/>
      <c r="V1187" s="151"/>
      <c r="W1187" s="151"/>
    </row>
    <row r="1188" spans="1:23" ht="51" hidden="1" x14ac:dyDescent="0.35">
      <c r="A1188" s="54">
        <v>23020103</v>
      </c>
      <c r="B1188" s="436" t="s">
        <v>2891</v>
      </c>
      <c r="C1188" s="54">
        <v>70435</v>
      </c>
      <c r="D1188" s="75">
        <v>140000010104</v>
      </c>
      <c r="E1188" s="56">
        <v>3101</v>
      </c>
      <c r="F1188" s="54">
        <v>10721300</v>
      </c>
      <c r="G1188" s="57" t="s">
        <v>1663</v>
      </c>
      <c r="H1188" s="58">
        <v>2329625</v>
      </c>
      <c r="I1188" s="221">
        <v>12000000</v>
      </c>
      <c r="J1188" s="87"/>
      <c r="K1188" s="58">
        <f t="shared" si="24"/>
        <v>2329625</v>
      </c>
      <c r="L1188" s="204" t="s">
        <v>2889</v>
      </c>
    </row>
    <row r="1189" spans="1:23" ht="51" hidden="1" x14ac:dyDescent="0.35">
      <c r="A1189" s="54">
        <v>23020103</v>
      </c>
      <c r="B1189" s="436" t="s">
        <v>2891</v>
      </c>
      <c r="C1189" s="54">
        <v>70435</v>
      </c>
      <c r="D1189" s="75">
        <v>140000010104</v>
      </c>
      <c r="E1189" s="56">
        <v>3101</v>
      </c>
      <c r="F1189" s="54">
        <v>10711200</v>
      </c>
      <c r="G1189" s="57" t="s">
        <v>1664</v>
      </c>
      <c r="H1189" s="58">
        <v>9750000</v>
      </c>
      <c r="I1189" s="221"/>
      <c r="J1189" s="87"/>
      <c r="K1189" s="58">
        <f t="shared" si="24"/>
        <v>9750000</v>
      </c>
      <c r="L1189" s="204" t="s">
        <v>2889</v>
      </c>
    </row>
    <row r="1190" spans="1:23" ht="51" hidden="1" x14ac:dyDescent="0.35">
      <c r="A1190" s="54">
        <v>23020103</v>
      </c>
      <c r="B1190" s="436" t="s">
        <v>2891</v>
      </c>
      <c r="C1190" s="54">
        <v>70435</v>
      </c>
      <c r="D1190" s="75">
        <v>140000010104</v>
      </c>
      <c r="E1190" s="56">
        <v>3101</v>
      </c>
      <c r="F1190" s="54">
        <v>10721300</v>
      </c>
      <c r="G1190" s="57" t="s">
        <v>1665</v>
      </c>
      <c r="H1190" s="58">
        <v>8034000</v>
      </c>
      <c r="I1190" s="221"/>
      <c r="J1190" s="87"/>
      <c r="K1190" s="58">
        <f t="shared" si="24"/>
        <v>8034000</v>
      </c>
      <c r="L1190" s="204" t="s">
        <v>2889</v>
      </c>
      <c r="M1190" s="151"/>
    </row>
    <row r="1191" spans="1:23" ht="76.5" hidden="1" x14ac:dyDescent="0.35">
      <c r="A1191" s="54">
        <v>23020103</v>
      </c>
      <c r="B1191" s="436" t="s">
        <v>2891</v>
      </c>
      <c r="C1191" s="54">
        <v>70435</v>
      </c>
      <c r="D1191" s="75">
        <v>140000010104</v>
      </c>
      <c r="E1191" s="56">
        <v>3101</v>
      </c>
      <c r="F1191" s="54">
        <v>10720400</v>
      </c>
      <c r="G1191" s="57" t="s">
        <v>1666</v>
      </c>
      <c r="H1191" s="58">
        <v>2500000</v>
      </c>
      <c r="I1191" s="221"/>
      <c r="J1191" s="58"/>
      <c r="K1191" s="58">
        <f t="shared" si="24"/>
        <v>2500000</v>
      </c>
      <c r="L1191" s="204" t="s">
        <v>2889</v>
      </c>
    </row>
    <row r="1192" spans="1:23" ht="51" hidden="1" x14ac:dyDescent="0.35">
      <c r="A1192" s="155">
        <v>23020103</v>
      </c>
      <c r="B1192" s="436" t="s">
        <v>2891</v>
      </c>
      <c r="C1192" s="155">
        <v>70435</v>
      </c>
      <c r="D1192" s="156">
        <v>140000010104</v>
      </c>
      <c r="E1192" s="157">
        <v>3101</v>
      </c>
      <c r="F1192" s="155">
        <v>10711100</v>
      </c>
      <c r="G1192" s="158" t="s">
        <v>1667</v>
      </c>
      <c r="H1192" s="116">
        <v>5000000</v>
      </c>
      <c r="I1192" s="221"/>
      <c r="J1192" s="159">
        <v>62302518.200000003</v>
      </c>
      <c r="K1192" s="116">
        <f t="shared" si="24"/>
        <v>67302518.200000003</v>
      </c>
      <c r="L1192" s="398" t="s">
        <v>2646</v>
      </c>
      <c r="M1192" s="127"/>
    </row>
    <row r="1193" spans="1:23" ht="76.5" hidden="1" x14ac:dyDescent="0.35">
      <c r="A1193" s="54">
        <v>23020103</v>
      </c>
      <c r="B1193" s="436" t="s">
        <v>2891</v>
      </c>
      <c r="C1193" s="54">
        <v>70435</v>
      </c>
      <c r="D1193" s="75">
        <v>140000010104</v>
      </c>
      <c r="E1193" s="56">
        <v>3101</v>
      </c>
      <c r="F1193" s="54">
        <v>10712200</v>
      </c>
      <c r="G1193" s="57" t="s">
        <v>1668</v>
      </c>
      <c r="H1193" s="58">
        <v>5000000</v>
      </c>
      <c r="I1193" s="221"/>
      <c r="J1193" s="87"/>
      <c r="K1193" s="58">
        <f t="shared" si="24"/>
        <v>5000000</v>
      </c>
      <c r="L1193" s="204" t="s">
        <v>2889</v>
      </c>
    </row>
    <row r="1194" spans="1:23" ht="127.5" hidden="1" x14ac:dyDescent="0.35">
      <c r="A1194" s="54">
        <v>23020103</v>
      </c>
      <c r="B1194" s="436" t="s">
        <v>2891</v>
      </c>
      <c r="C1194" s="54">
        <v>70435</v>
      </c>
      <c r="D1194" s="75">
        <v>140000010104</v>
      </c>
      <c r="E1194" s="56">
        <v>3101</v>
      </c>
      <c r="F1194" s="54">
        <v>10721300</v>
      </c>
      <c r="G1194" s="86" t="s">
        <v>2063</v>
      </c>
      <c r="H1194" s="58">
        <v>5000000</v>
      </c>
      <c r="I1194" s="221"/>
      <c r="J1194" s="87"/>
      <c r="K1194" s="58">
        <f t="shared" si="24"/>
        <v>5000000</v>
      </c>
      <c r="L1194" s="204" t="s">
        <v>2889</v>
      </c>
    </row>
    <row r="1195" spans="1:23" ht="76.5" hidden="1" x14ac:dyDescent="0.35">
      <c r="A1195" s="155">
        <v>23020103</v>
      </c>
      <c r="B1195" s="436" t="s">
        <v>2891</v>
      </c>
      <c r="C1195" s="155">
        <v>70435</v>
      </c>
      <c r="D1195" s="156">
        <v>140000010104</v>
      </c>
      <c r="E1195" s="157">
        <v>3101</v>
      </c>
      <c r="F1195" s="155">
        <v>10730300</v>
      </c>
      <c r="G1195" s="158" t="s">
        <v>1669</v>
      </c>
      <c r="H1195" s="116">
        <v>5000000</v>
      </c>
      <c r="I1195" s="221"/>
      <c r="J1195" s="159">
        <v>50000000</v>
      </c>
      <c r="K1195" s="116">
        <f t="shared" si="24"/>
        <v>55000000</v>
      </c>
      <c r="L1195" s="398" t="s">
        <v>2647</v>
      </c>
      <c r="M1195" s="151"/>
      <c r="N1195" s="151"/>
      <c r="O1195" s="151"/>
      <c r="P1195" s="151"/>
      <c r="Q1195" s="151"/>
      <c r="R1195" s="151"/>
      <c r="S1195" s="151"/>
      <c r="T1195" s="151"/>
      <c r="U1195" s="151"/>
      <c r="V1195" s="151"/>
      <c r="W1195" s="151"/>
    </row>
    <row r="1196" spans="1:23" ht="51" hidden="1" x14ac:dyDescent="0.35">
      <c r="A1196" s="54">
        <v>23020103</v>
      </c>
      <c r="B1196" s="436" t="s">
        <v>2891</v>
      </c>
      <c r="C1196" s="54">
        <v>70435</v>
      </c>
      <c r="D1196" s="75">
        <v>140000010104</v>
      </c>
      <c r="E1196" s="56">
        <v>3101</v>
      </c>
      <c r="F1196" s="54">
        <v>10720500</v>
      </c>
      <c r="G1196" s="57" t="s">
        <v>1670</v>
      </c>
      <c r="H1196" s="58">
        <v>4434362</v>
      </c>
      <c r="I1196" s="221"/>
      <c r="J1196" s="87"/>
      <c r="K1196" s="58">
        <f t="shared" si="24"/>
        <v>4434362</v>
      </c>
      <c r="L1196" s="204" t="s">
        <v>2889</v>
      </c>
    </row>
    <row r="1197" spans="1:23" ht="51" hidden="1" x14ac:dyDescent="0.35">
      <c r="A1197" s="54">
        <v>23020103</v>
      </c>
      <c r="B1197" s="436" t="s">
        <v>2891</v>
      </c>
      <c r="C1197" s="54">
        <v>70435</v>
      </c>
      <c r="D1197" s="75">
        <v>140000010104</v>
      </c>
      <c r="E1197" s="56">
        <v>3101</v>
      </c>
      <c r="F1197" s="54">
        <v>10731800</v>
      </c>
      <c r="G1197" s="76" t="s">
        <v>1671</v>
      </c>
      <c r="H1197" s="77">
        <v>5000000</v>
      </c>
      <c r="I1197" s="230"/>
      <c r="J1197" s="134"/>
      <c r="K1197" s="77">
        <f t="shared" si="24"/>
        <v>5000000</v>
      </c>
      <c r="L1197" s="204" t="s">
        <v>2889</v>
      </c>
    </row>
    <row r="1198" spans="1:23" ht="76.5" hidden="1" x14ac:dyDescent="0.35">
      <c r="A1198" s="78">
        <v>23020103</v>
      </c>
      <c r="B1198" s="436" t="s">
        <v>2891</v>
      </c>
      <c r="C1198" s="78">
        <v>70435</v>
      </c>
      <c r="D1198" s="79">
        <v>140000010104</v>
      </c>
      <c r="E1198" s="80">
        <v>3101</v>
      </c>
      <c r="F1198" s="78">
        <v>10711100</v>
      </c>
      <c r="G1198" s="129" t="s">
        <v>1672</v>
      </c>
      <c r="H1198" s="81">
        <v>288822.5</v>
      </c>
      <c r="I1198" s="228"/>
      <c r="J1198" s="133"/>
      <c r="K1198" s="81">
        <f t="shared" si="24"/>
        <v>288822.5</v>
      </c>
      <c r="L1198" s="210" t="s">
        <v>2889</v>
      </c>
    </row>
    <row r="1199" spans="1:23" ht="51" hidden="1" x14ac:dyDescent="0.35">
      <c r="A1199" s="54">
        <v>23020103</v>
      </c>
      <c r="B1199" s="436" t="s">
        <v>2891</v>
      </c>
      <c r="C1199" s="54">
        <v>70435</v>
      </c>
      <c r="D1199" s="75">
        <v>140000010104</v>
      </c>
      <c r="E1199" s="56">
        <v>3101</v>
      </c>
      <c r="F1199" s="54">
        <v>10711100</v>
      </c>
      <c r="G1199" s="86" t="s">
        <v>2064</v>
      </c>
      <c r="H1199" s="58">
        <v>5000000</v>
      </c>
      <c r="I1199" s="221"/>
      <c r="J1199" s="87"/>
      <c r="K1199" s="58">
        <f t="shared" si="24"/>
        <v>5000000</v>
      </c>
      <c r="L1199" s="204" t="s">
        <v>2889</v>
      </c>
    </row>
    <row r="1200" spans="1:23" ht="76.5" hidden="1" x14ac:dyDescent="0.35">
      <c r="A1200" s="54">
        <v>23020103</v>
      </c>
      <c r="B1200" s="436" t="s">
        <v>2891</v>
      </c>
      <c r="C1200" s="54">
        <v>70435</v>
      </c>
      <c r="D1200" s="75">
        <v>140000010104</v>
      </c>
      <c r="E1200" s="56">
        <v>3101</v>
      </c>
      <c r="F1200" s="54">
        <v>10710900</v>
      </c>
      <c r="G1200" s="57" t="s">
        <v>1673</v>
      </c>
      <c r="H1200" s="58">
        <v>4290000</v>
      </c>
      <c r="I1200" s="221"/>
      <c r="J1200" s="87"/>
      <c r="K1200" s="58">
        <f t="shared" si="24"/>
        <v>4290000</v>
      </c>
      <c r="L1200" s="204" t="s">
        <v>2889</v>
      </c>
    </row>
    <row r="1201" spans="1:12" ht="51" hidden="1" x14ac:dyDescent="0.35">
      <c r="A1201" s="54">
        <v>23020103</v>
      </c>
      <c r="B1201" s="436" t="s">
        <v>2891</v>
      </c>
      <c r="C1201" s="54">
        <v>70435</v>
      </c>
      <c r="D1201" s="75">
        <v>140000010104</v>
      </c>
      <c r="E1201" s="56">
        <v>3101</v>
      </c>
      <c r="F1201" s="54">
        <v>10711200</v>
      </c>
      <c r="G1201" s="57" t="s">
        <v>1674</v>
      </c>
      <c r="H1201" s="58">
        <v>4290000</v>
      </c>
      <c r="I1201" s="221"/>
      <c r="J1201" s="87"/>
      <c r="K1201" s="58">
        <f t="shared" si="24"/>
        <v>4290000</v>
      </c>
      <c r="L1201" s="204" t="s">
        <v>2889</v>
      </c>
    </row>
    <row r="1202" spans="1:12" ht="102" hidden="1" x14ac:dyDescent="0.35">
      <c r="A1202" s="155">
        <v>23020103</v>
      </c>
      <c r="B1202" s="436" t="s">
        <v>2891</v>
      </c>
      <c r="C1202" s="155">
        <v>70435</v>
      </c>
      <c r="D1202" s="156">
        <v>140000010104</v>
      </c>
      <c r="E1202" s="157">
        <v>3101</v>
      </c>
      <c r="F1202" s="155">
        <v>10722000</v>
      </c>
      <c r="G1202" s="158" t="s">
        <v>1675</v>
      </c>
      <c r="H1202" s="116">
        <v>1000000</v>
      </c>
      <c r="I1202" s="221"/>
      <c r="J1202" s="159">
        <v>7251789.2000000002</v>
      </c>
      <c r="K1202" s="116">
        <f t="shared" si="24"/>
        <v>8251789.2000000002</v>
      </c>
      <c r="L1202" s="398" t="s">
        <v>2646</v>
      </c>
    </row>
    <row r="1203" spans="1:12" ht="51" hidden="1" x14ac:dyDescent="0.35">
      <c r="A1203" s="54">
        <v>23020103</v>
      </c>
      <c r="B1203" s="436" t="s">
        <v>2891</v>
      </c>
      <c r="C1203" s="54">
        <v>70435</v>
      </c>
      <c r="D1203" s="75">
        <v>140000010104</v>
      </c>
      <c r="E1203" s="56">
        <v>3101</v>
      </c>
      <c r="F1203" s="54">
        <v>10710900</v>
      </c>
      <c r="G1203" s="57" t="s">
        <v>1676</v>
      </c>
      <c r="H1203" s="58">
        <v>1716000</v>
      </c>
      <c r="I1203" s="221"/>
      <c r="J1203" s="58"/>
      <c r="K1203" s="58">
        <f t="shared" si="24"/>
        <v>1716000</v>
      </c>
      <c r="L1203" s="204" t="s">
        <v>2889</v>
      </c>
    </row>
    <row r="1204" spans="1:12" ht="51" hidden="1" x14ac:dyDescent="0.35">
      <c r="A1204" s="54">
        <v>23020103</v>
      </c>
      <c r="B1204" s="436" t="s">
        <v>2891</v>
      </c>
      <c r="C1204" s="54">
        <v>70435</v>
      </c>
      <c r="D1204" s="75">
        <v>140000010104</v>
      </c>
      <c r="E1204" s="56">
        <v>3101</v>
      </c>
      <c r="F1204" s="54">
        <v>10712100</v>
      </c>
      <c r="G1204" s="57" t="s">
        <v>1677</v>
      </c>
      <c r="H1204" s="58">
        <v>5000000</v>
      </c>
      <c r="I1204" s="221"/>
      <c r="J1204" s="87">
        <v>-2500000</v>
      </c>
      <c r="K1204" s="58">
        <f t="shared" si="24"/>
        <v>2500000</v>
      </c>
      <c r="L1204" s="204" t="s">
        <v>2889</v>
      </c>
    </row>
    <row r="1205" spans="1:12" ht="51" hidden="1" x14ac:dyDescent="0.35">
      <c r="A1205" s="54">
        <v>23020103</v>
      </c>
      <c r="B1205" s="436" t="s">
        <v>2891</v>
      </c>
      <c r="C1205" s="54">
        <v>70435</v>
      </c>
      <c r="D1205" s="75">
        <v>140000010104</v>
      </c>
      <c r="E1205" s="56">
        <v>3101</v>
      </c>
      <c r="F1205" s="54">
        <v>10712100</v>
      </c>
      <c r="G1205" s="57" t="s">
        <v>1678</v>
      </c>
      <c r="H1205" s="58">
        <v>7148329.4000000004</v>
      </c>
      <c r="I1205" s="221"/>
      <c r="J1205" s="87"/>
      <c r="K1205" s="58">
        <f t="shared" si="24"/>
        <v>7148329.4000000004</v>
      </c>
      <c r="L1205" s="204" t="s">
        <v>2889</v>
      </c>
    </row>
    <row r="1206" spans="1:12" ht="51" hidden="1" x14ac:dyDescent="0.35">
      <c r="A1206" s="54">
        <v>23020103</v>
      </c>
      <c r="B1206" s="436" t="s">
        <v>2891</v>
      </c>
      <c r="C1206" s="54">
        <v>70435</v>
      </c>
      <c r="D1206" s="75">
        <v>140000010104</v>
      </c>
      <c r="E1206" s="56">
        <v>3101</v>
      </c>
      <c r="F1206" s="54">
        <v>10711100</v>
      </c>
      <c r="G1206" s="57" t="s">
        <v>1679</v>
      </c>
      <c r="H1206" s="58">
        <v>10000000</v>
      </c>
      <c r="I1206" s="221"/>
      <c r="J1206" s="87">
        <v>-5000000</v>
      </c>
      <c r="K1206" s="58">
        <f t="shared" si="24"/>
        <v>5000000</v>
      </c>
      <c r="L1206" s="204" t="s">
        <v>2889</v>
      </c>
    </row>
    <row r="1207" spans="1:12" ht="51" hidden="1" x14ac:dyDescent="0.35">
      <c r="A1207" s="54">
        <v>23020103</v>
      </c>
      <c r="B1207" s="436" t="s">
        <v>2891</v>
      </c>
      <c r="C1207" s="54">
        <v>70435</v>
      </c>
      <c r="D1207" s="75">
        <v>140000010104</v>
      </c>
      <c r="E1207" s="56">
        <v>3101</v>
      </c>
      <c r="F1207" s="54">
        <v>10720500</v>
      </c>
      <c r="G1207" s="57" t="s">
        <v>1680</v>
      </c>
      <c r="H1207" s="58">
        <v>15239000</v>
      </c>
      <c r="I1207" s="221"/>
      <c r="J1207" s="58">
        <v>-10000000</v>
      </c>
      <c r="K1207" s="58">
        <f t="shared" si="24"/>
        <v>5239000</v>
      </c>
      <c r="L1207" s="204" t="s">
        <v>2889</v>
      </c>
    </row>
    <row r="1208" spans="1:12" ht="51" hidden="1" x14ac:dyDescent="0.35">
      <c r="A1208" s="54">
        <v>23020103</v>
      </c>
      <c r="B1208" s="436" t="s">
        <v>2891</v>
      </c>
      <c r="C1208" s="54">
        <v>70435</v>
      </c>
      <c r="D1208" s="75">
        <v>140000010104</v>
      </c>
      <c r="E1208" s="56">
        <v>3101</v>
      </c>
      <c r="F1208" s="54">
        <v>10720500</v>
      </c>
      <c r="G1208" s="57" t="s">
        <v>1681</v>
      </c>
      <c r="H1208" s="58">
        <v>7150000</v>
      </c>
      <c r="I1208" s="221"/>
      <c r="J1208" s="87"/>
      <c r="K1208" s="58">
        <f t="shared" si="24"/>
        <v>7150000</v>
      </c>
      <c r="L1208" s="204" t="s">
        <v>2889</v>
      </c>
    </row>
    <row r="1209" spans="1:12" ht="51" hidden="1" x14ac:dyDescent="0.35">
      <c r="A1209" s="54">
        <v>23020103</v>
      </c>
      <c r="B1209" s="436" t="s">
        <v>2891</v>
      </c>
      <c r="C1209" s="54">
        <v>70435</v>
      </c>
      <c r="D1209" s="75">
        <v>140000010104</v>
      </c>
      <c r="E1209" s="56">
        <v>3101</v>
      </c>
      <c r="F1209" s="54">
        <v>10722000</v>
      </c>
      <c r="G1209" s="57" t="s">
        <v>1682</v>
      </c>
      <c r="H1209" s="58">
        <v>8000000</v>
      </c>
      <c r="I1209" s="221"/>
      <c r="J1209" s="58">
        <v>-5000000</v>
      </c>
      <c r="K1209" s="58">
        <f t="shared" si="24"/>
        <v>3000000</v>
      </c>
      <c r="L1209" s="204" t="s">
        <v>2889</v>
      </c>
    </row>
    <row r="1210" spans="1:12" ht="76.5" hidden="1" x14ac:dyDescent="0.35">
      <c r="A1210" s="54">
        <v>23020103</v>
      </c>
      <c r="B1210" s="436" t="s">
        <v>2891</v>
      </c>
      <c r="C1210" s="54">
        <v>70435</v>
      </c>
      <c r="D1210" s="75">
        <v>140000010104</v>
      </c>
      <c r="E1210" s="56">
        <v>3101</v>
      </c>
      <c r="F1210" s="54">
        <v>10720800</v>
      </c>
      <c r="G1210" s="57" t="s">
        <v>1683</v>
      </c>
      <c r="H1210" s="58">
        <v>7334143.4400000004</v>
      </c>
      <c r="I1210" s="221"/>
      <c r="J1210" s="58">
        <v>-2500000</v>
      </c>
      <c r="K1210" s="58">
        <f t="shared" si="24"/>
        <v>4834143.4400000004</v>
      </c>
      <c r="L1210" s="204" t="s">
        <v>2889</v>
      </c>
    </row>
    <row r="1211" spans="1:12" ht="51" hidden="1" x14ac:dyDescent="0.35">
      <c r="A1211" s="54">
        <v>23020103</v>
      </c>
      <c r="B1211" s="436" t="s">
        <v>2891</v>
      </c>
      <c r="C1211" s="54">
        <v>70435</v>
      </c>
      <c r="D1211" s="75">
        <v>140000010104</v>
      </c>
      <c r="E1211" s="56">
        <v>3101</v>
      </c>
      <c r="F1211" s="54">
        <v>10720600</v>
      </c>
      <c r="G1211" s="57" t="s">
        <v>1684</v>
      </c>
      <c r="H1211" s="58">
        <v>5000000</v>
      </c>
      <c r="I1211" s="221"/>
      <c r="J1211" s="87">
        <v>-2500000</v>
      </c>
      <c r="K1211" s="58">
        <f t="shared" si="24"/>
        <v>2500000</v>
      </c>
      <c r="L1211" s="204" t="s">
        <v>2889</v>
      </c>
    </row>
    <row r="1212" spans="1:12" ht="51" hidden="1" x14ac:dyDescent="0.35">
      <c r="A1212" s="54">
        <v>23020103</v>
      </c>
      <c r="B1212" s="436" t="s">
        <v>2891</v>
      </c>
      <c r="C1212" s="54">
        <v>70435</v>
      </c>
      <c r="D1212" s="75">
        <v>140000010104</v>
      </c>
      <c r="E1212" s="56">
        <v>3101</v>
      </c>
      <c r="F1212" s="54">
        <v>10731600</v>
      </c>
      <c r="G1212" s="57" t="s">
        <v>1685</v>
      </c>
      <c r="H1212" s="58">
        <v>1500000</v>
      </c>
      <c r="I1212" s="221"/>
      <c r="J1212" s="87"/>
      <c r="K1212" s="58">
        <f t="shared" ref="K1212:K1275" si="25">SUM(H1212,J1212)</f>
        <v>1500000</v>
      </c>
      <c r="L1212" s="204" t="s">
        <v>2889</v>
      </c>
    </row>
    <row r="1213" spans="1:12" ht="51" hidden="1" x14ac:dyDescent="0.35">
      <c r="A1213" s="54">
        <v>23020103</v>
      </c>
      <c r="B1213" s="436" t="s">
        <v>2891</v>
      </c>
      <c r="C1213" s="54">
        <v>70435</v>
      </c>
      <c r="D1213" s="75">
        <v>140000010104</v>
      </c>
      <c r="E1213" s="56">
        <v>3101</v>
      </c>
      <c r="F1213" s="54">
        <v>10730300</v>
      </c>
      <c r="G1213" s="57" t="s">
        <v>1686</v>
      </c>
      <c r="H1213" s="58">
        <v>48500000</v>
      </c>
      <c r="I1213" s="221"/>
      <c r="J1213" s="87">
        <v>-40000000</v>
      </c>
      <c r="K1213" s="58">
        <f t="shared" si="25"/>
        <v>8500000</v>
      </c>
      <c r="L1213" s="204" t="s">
        <v>2889</v>
      </c>
    </row>
    <row r="1214" spans="1:12" ht="76.5" hidden="1" x14ac:dyDescent="0.35">
      <c r="A1214" s="155">
        <v>23020103</v>
      </c>
      <c r="B1214" s="436" t="s">
        <v>2891</v>
      </c>
      <c r="C1214" s="155">
        <v>70435</v>
      </c>
      <c r="D1214" s="156">
        <v>140000010104</v>
      </c>
      <c r="E1214" s="157">
        <v>3101</v>
      </c>
      <c r="F1214" s="155">
        <v>10730200</v>
      </c>
      <c r="G1214" s="158" t="s">
        <v>1687</v>
      </c>
      <c r="H1214" s="116">
        <v>1000000</v>
      </c>
      <c r="I1214" s="221"/>
      <c r="J1214" s="159">
        <v>3699839.2</v>
      </c>
      <c r="K1214" s="116">
        <f t="shared" si="25"/>
        <v>4699839.2</v>
      </c>
      <c r="L1214" s="398" t="s">
        <v>2646</v>
      </c>
    </row>
    <row r="1215" spans="1:12" ht="51" hidden="1" x14ac:dyDescent="0.35">
      <c r="A1215" s="54">
        <v>23020103</v>
      </c>
      <c r="B1215" s="436" t="s">
        <v>2891</v>
      </c>
      <c r="C1215" s="54">
        <v>70435</v>
      </c>
      <c r="D1215" s="75">
        <v>140000010104</v>
      </c>
      <c r="E1215" s="56">
        <v>3101</v>
      </c>
      <c r="F1215" s="54">
        <v>10731600</v>
      </c>
      <c r="G1215" s="86" t="s">
        <v>2065</v>
      </c>
      <c r="H1215" s="58">
        <v>2000000</v>
      </c>
      <c r="I1215" s="221"/>
      <c r="J1215" s="87"/>
      <c r="K1215" s="58">
        <f t="shared" si="25"/>
        <v>2000000</v>
      </c>
      <c r="L1215" s="204" t="s">
        <v>2889</v>
      </c>
    </row>
    <row r="1216" spans="1:12" ht="76.5" hidden="1" x14ac:dyDescent="0.35">
      <c r="A1216" s="54">
        <v>23020103</v>
      </c>
      <c r="B1216" s="436" t="s">
        <v>2891</v>
      </c>
      <c r="C1216" s="54">
        <v>70435</v>
      </c>
      <c r="D1216" s="75">
        <v>140000010104</v>
      </c>
      <c r="E1216" s="56">
        <v>3101</v>
      </c>
      <c r="F1216" s="54">
        <v>10720500</v>
      </c>
      <c r="G1216" s="57" t="s">
        <v>1688</v>
      </c>
      <c r="H1216" s="58">
        <v>5000000</v>
      </c>
      <c r="I1216" s="221"/>
      <c r="J1216" s="87">
        <v>-2500000</v>
      </c>
      <c r="K1216" s="58">
        <f t="shared" si="25"/>
        <v>2500000</v>
      </c>
      <c r="L1216" s="204" t="s">
        <v>2889</v>
      </c>
    </row>
    <row r="1217" spans="1:23" ht="76.5" hidden="1" x14ac:dyDescent="0.35">
      <c r="A1217" s="78">
        <v>23020103</v>
      </c>
      <c r="B1217" s="436" t="s">
        <v>2891</v>
      </c>
      <c r="C1217" s="78">
        <v>70435</v>
      </c>
      <c r="D1217" s="79">
        <v>140000010104</v>
      </c>
      <c r="E1217" s="80">
        <v>3101</v>
      </c>
      <c r="F1217" s="78">
        <v>10712200</v>
      </c>
      <c r="G1217" s="129" t="s">
        <v>1689</v>
      </c>
      <c r="H1217" s="81">
        <v>4108623.4</v>
      </c>
      <c r="I1217" s="228"/>
      <c r="J1217" s="133"/>
      <c r="K1217" s="81">
        <f t="shared" si="25"/>
        <v>4108623.4</v>
      </c>
      <c r="L1217" s="210" t="s">
        <v>2889</v>
      </c>
    </row>
    <row r="1218" spans="1:23" ht="76.5" hidden="1" x14ac:dyDescent="0.35">
      <c r="A1218" s="54">
        <v>23020103</v>
      </c>
      <c r="B1218" s="436" t="s">
        <v>2891</v>
      </c>
      <c r="C1218" s="54">
        <v>70435</v>
      </c>
      <c r="D1218" s="75">
        <v>140000010104</v>
      </c>
      <c r="E1218" s="56">
        <v>3101</v>
      </c>
      <c r="F1218" s="54">
        <v>10720700</v>
      </c>
      <c r="G1218" s="57" t="s">
        <v>1690</v>
      </c>
      <c r="H1218" s="58">
        <v>4000000</v>
      </c>
      <c r="I1218" s="221"/>
      <c r="J1218" s="58"/>
      <c r="K1218" s="58">
        <f t="shared" si="25"/>
        <v>4000000</v>
      </c>
      <c r="L1218" s="204" t="s">
        <v>2889</v>
      </c>
    </row>
    <row r="1219" spans="1:23" ht="76.5" hidden="1" x14ac:dyDescent="0.35">
      <c r="A1219" s="54">
        <v>23020103</v>
      </c>
      <c r="B1219" s="436" t="s">
        <v>2891</v>
      </c>
      <c r="C1219" s="54">
        <v>70435</v>
      </c>
      <c r="D1219" s="75">
        <v>140000010104</v>
      </c>
      <c r="E1219" s="56">
        <v>3101</v>
      </c>
      <c r="F1219" s="54">
        <v>10711000</v>
      </c>
      <c r="G1219" s="57" t="s">
        <v>1691</v>
      </c>
      <c r="H1219" s="58">
        <v>4000000</v>
      </c>
      <c r="I1219" s="221"/>
      <c r="J1219" s="87"/>
      <c r="K1219" s="58">
        <f t="shared" si="25"/>
        <v>4000000</v>
      </c>
      <c r="L1219" s="204" t="s">
        <v>2889</v>
      </c>
    </row>
    <row r="1220" spans="1:23" ht="51" hidden="1" x14ac:dyDescent="0.35">
      <c r="A1220" s="54">
        <v>23020103</v>
      </c>
      <c r="B1220" s="436" t="s">
        <v>2891</v>
      </c>
      <c r="C1220" s="54">
        <v>70435</v>
      </c>
      <c r="D1220" s="75">
        <v>140000010104</v>
      </c>
      <c r="E1220" s="56">
        <v>3101</v>
      </c>
      <c r="F1220" s="54">
        <v>10720800</v>
      </c>
      <c r="G1220" s="57" t="s">
        <v>1692</v>
      </c>
      <c r="H1220" s="58">
        <v>11859294.300000001</v>
      </c>
      <c r="I1220" s="221"/>
      <c r="J1220" s="87">
        <v>-5000000</v>
      </c>
      <c r="K1220" s="58">
        <f t="shared" si="25"/>
        <v>6859294.3000000007</v>
      </c>
      <c r="L1220" s="204" t="s">
        <v>2889</v>
      </c>
    </row>
    <row r="1221" spans="1:23" ht="51" hidden="1" x14ac:dyDescent="0.35">
      <c r="A1221" s="54">
        <v>23020103</v>
      </c>
      <c r="B1221" s="436" t="s">
        <v>2891</v>
      </c>
      <c r="C1221" s="54">
        <v>70435</v>
      </c>
      <c r="D1221" s="75">
        <v>140000010104</v>
      </c>
      <c r="E1221" s="56">
        <v>3101</v>
      </c>
      <c r="F1221" s="54">
        <v>10721300</v>
      </c>
      <c r="G1221" s="57" t="s">
        <v>1693</v>
      </c>
      <c r="H1221" s="58">
        <v>2500000</v>
      </c>
      <c r="I1221" s="221"/>
      <c r="J1221" s="87"/>
      <c r="K1221" s="58">
        <f t="shared" si="25"/>
        <v>2500000</v>
      </c>
      <c r="L1221" s="204" t="s">
        <v>2889</v>
      </c>
    </row>
    <row r="1222" spans="1:23" ht="51" hidden="1" x14ac:dyDescent="0.35">
      <c r="A1222" s="54">
        <v>23020103</v>
      </c>
      <c r="B1222" s="436" t="s">
        <v>2891</v>
      </c>
      <c r="C1222" s="54">
        <v>70435</v>
      </c>
      <c r="D1222" s="75">
        <v>140000010104</v>
      </c>
      <c r="E1222" s="56">
        <v>3101</v>
      </c>
      <c r="F1222" s="54">
        <v>10720600</v>
      </c>
      <c r="G1222" s="57" t="s">
        <v>1694</v>
      </c>
      <c r="H1222" s="58">
        <v>5000000</v>
      </c>
      <c r="I1222" s="221"/>
      <c r="J1222" s="87">
        <v>-2500000</v>
      </c>
      <c r="K1222" s="58">
        <f t="shared" si="25"/>
        <v>2500000</v>
      </c>
      <c r="L1222" s="204" t="s">
        <v>2889</v>
      </c>
    </row>
    <row r="1223" spans="1:23" ht="51" hidden="1" x14ac:dyDescent="0.35">
      <c r="A1223" s="54">
        <v>23020103</v>
      </c>
      <c r="B1223" s="436" t="s">
        <v>2891</v>
      </c>
      <c r="C1223" s="54">
        <v>70435</v>
      </c>
      <c r="D1223" s="75">
        <v>140000010104</v>
      </c>
      <c r="E1223" s="56">
        <v>3101</v>
      </c>
      <c r="F1223" s="54">
        <v>10711100</v>
      </c>
      <c r="G1223" s="57" t="s">
        <v>1695</v>
      </c>
      <c r="H1223" s="58">
        <v>5000000</v>
      </c>
      <c r="I1223" s="221"/>
      <c r="J1223" s="87">
        <v>-2500000</v>
      </c>
      <c r="K1223" s="58">
        <f t="shared" si="25"/>
        <v>2500000</v>
      </c>
      <c r="L1223" s="204" t="s">
        <v>2889</v>
      </c>
    </row>
    <row r="1224" spans="1:23" ht="51" hidden="1" x14ac:dyDescent="0.35">
      <c r="A1224" s="314">
        <v>23020103</v>
      </c>
      <c r="B1224" s="436" t="s">
        <v>2891</v>
      </c>
      <c r="C1224" s="314">
        <v>70435</v>
      </c>
      <c r="D1224" s="315">
        <v>140000010104</v>
      </c>
      <c r="E1224" s="316">
        <v>3101</v>
      </c>
      <c r="F1224" s="314">
        <v>10720500</v>
      </c>
      <c r="G1224" s="317" t="s">
        <v>1696</v>
      </c>
      <c r="H1224" s="324">
        <v>20000000</v>
      </c>
      <c r="I1224" s="325"/>
      <c r="J1224" s="324">
        <v>-10000000</v>
      </c>
      <c r="K1224" s="324">
        <f t="shared" si="25"/>
        <v>10000000</v>
      </c>
      <c r="L1224" s="557" t="s">
        <v>2889</v>
      </c>
      <c r="M1224" s="323"/>
      <c r="N1224" s="323"/>
      <c r="O1224" s="323"/>
      <c r="P1224" s="323"/>
      <c r="Q1224" s="323"/>
      <c r="R1224" s="323"/>
      <c r="S1224" s="323"/>
      <c r="T1224" s="323"/>
      <c r="U1224" s="323"/>
      <c r="V1224" s="323"/>
      <c r="W1224" s="323"/>
    </row>
    <row r="1225" spans="1:23" ht="51" hidden="1" x14ac:dyDescent="0.35">
      <c r="A1225" s="54">
        <v>23020103</v>
      </c>
      <c r="B1225" s="436" t="s">
        <v>2891</v>
      </c>
      <c r="C1225" s="54">
        <v>70435</v>
      </c>
      <c r="D1225" s="75">
        <v>140000010104</v>
      </c>
      <c r="E1225" s="56">
        <v>3101</v>
      </c>
      <c r="F1225" s="54">
        <v>10721300</v>
      </c>
      <c r="G1225" s="57" t="s">
        <v>1697</v>
      </c>
      <c r="H1225" s="58">
        <v>5000000</v>
      </c>
      <c r="I1225" s="221"/>
      <c r="J1225" s="87">
        <v>-2500000</v>
      </c>
      <c r="K1225" s="58">
        <f t="shared" si="25"/>
        <v>2500000</v>
      </c>
      <c r="L1225" s="204" t="s">
        <v>2889</v>
      </c>
    </row>
    <row r="1226" spans="1:23" ht="51" hidden="1" x14ac:dyDescent="0.35">
      <c r="A1226" s="54">
        <v>23020103</v>
      </c>
      <c r="B1226" s="436" t="s">
        <v>2891</v>
      </c>
      <c r="C1226" s="54">
        <v>70435</v>
      </c>
      <c r="D1226" s="75">
        <v>140000010104</v>
      </c>
      <c r="E1226" s="56">
        <v>3101</v>
      </c>
      <c r="F1226" s="54">
        <v>10731600</v>
      </c>
      <c r="G1226" s="57" t="s">
        <v>1698</v>
      </c>
      <c r="H1226" s="58">
        <v>6924125.4000000004</v>
      </c>
      <c r="I1226" s="221"/>
      <c r="J1226" s="250"/>
      <c r="K1226" s="58">
        <f t="shared" si="25"/>
        <v>6924125.4000000004</v>
      </c>
      <c r="L1226" s="204" t="s">
        <v>2889</v>
      </c>
    </row>
    <row r="1227" spans="1:23" ht="51" hidden="1" x14ac:dyDescent="0.35">
      <c r="A1227" s="54">
        <v>23020103</v>
      </c>
      <c r="B1227" s="436" t="s">
        <v>2891</v>
      </c>
      <c r="C1227" s="54">
        <v>70435</v>
      </c>
      <c r="D1227" s="75">
        <v>140000010104</v>
      </c>
      <c r="E1227" s="56">
        <v>3101</v>
      </c>
      <c r="F1227" s="54">
        <v>10731600</v>
      </c>
      <c r="G1227" s="57" t="s">
        <v>1699</v>
      </c>
      <c r="H1227" s="58">
        <v>305999.5</v>
      </c>
      <c r="I1227" s="221"/>
      <c r="J1227" s="87"/>
      <c r="K1227" s="58">
        <f t="shared" si="25"/>
        <v>305999.5</v>
      </c>
      <c r="L1227" s="204" t="s">
        <v>2889</v>
      </c>
    </row>
    <row r="1228" spans="1:23" ht="51" hidden="1" x14ac:dyDescent="0.35">
      <c r="A1228" s="54">
        <v>23020103</v>
      </c>
      <c r="B1228" s="436" t="s">
        <v>2891</v>
      </c>
      <c r="C1228" s="54">
        <v>70435</v>
      </c>
      <c r="D1228" s="75">
        <v>140000010104</v>
      </c>
      <c r="E1228" s="56">
        <v>3101</v>
      </c>
      <c r="F1228" s="54">
        <v>10712300</v>
      </c>
      <c r="G1228" s="57" t="s">
        <v>1700</v>
      </c>
      <c r="H1228" s="58">
        <v>5000000</v>
      </c>
      <c r="I1228" s="221"/>
      <c r="J1228" s="87">
        <v>-2500000</v>
      </c>
      <c r="K1228" s="58">
        <f t="shared" si="25"/>
        <v>2500000</v>
      </c>
      <c r="L1228" s="204" t="s">
        <v>2889</v>
      </c>
    </row>
    <row r="1229" spans="1:23" ht="51" hidden="1" x14ac:dyDescent="0.35">
      <c r="A1229" s="54">
        <v>23020103</v>
      </c>
      <c r="B1229" s="436" t="s">
        <v>2891</v>
      </c>
      <c r="C1229" s="54">
        <v>70435</v>
      </c>
      <c r="D1229" s="75">
        <v>140000010104</v>
      </c>
      <c r="E1229" s="56">
        <v>3101</v>
      </c>
      <c r="F1229" s="54">
        <v>10711000</v>
      </c>
      <c r="G1229" s="57" t="s">
        <v>1701</v>
      </c>
      <c r="H1229" s="58">
        <v>10000000</v>
      </c>
      <c r="I1229" s="221"/>
      <c r="J1229" s="87">
        <v>-5000000</v>
      </c>
      <c r="K1229" s="58">
        <f t="shared" si="25"/>
        <v>5000000</v>
      </c>
      <c r="L1229" s="204" t="s">
        <v>2889</v>
      </c>
    </row>
    <row r="1230" spans="1:23" ht="51" hidden="1" x14ac:dyDescent="0.35">
      <c r="A1230" s="54">
        <v>23020103</v>
      </c>
      <c r="B1230" s="436" t="s">
        <v>2891</v>
      </c>
      <c r="C1230" s="54">
        <v>70435</v>
      </c>
      <c r="D1230" s="75">
        <v>140000010104</v>
      </c>
      <c r="E1230" s="56">
        <v>3101</v>
      </c>
      <c r="F1230" s="54">
        <v>10710900</v>
      </c>
      <c r="G1230" s="57" t="s">
        <v>1702</v>
      </c>
      <c r="H1230" s="58">
        <v>1950000</v>
      </c>
      <c r="I1230" s="221"/>
      <c r="J1230" s="87"/>
      <c r="K1230" s="58">
        <f t="shared" si="25"/>
        <v>1950000</v>
      </c>
      <c r="L1230" s="204" t="s">
        <v>2889</v>
      </c>
      <c r="M1230" s="166"/>
    </row>
    <row r="1231" spans="1:23" ht="76.5" hidden="1" x14ac:dyDescent="0.35">
      <c r="A1231" s="78">
        <v>23020103</v>
      </c>
      <c r="B1231" s="436" t="s">
        <v>2891</v>
      </c>
      <c r="C1231" s="78">
        <v>70435</v>
      </c>
      <c r="D1231" s="79">
        <v>140000010104</v>
      </c>
      <c r="E1231" s="80">
        <v>3101</v>
      </c>
      <c r="F1231" s="78">
        <v>10710900</v>
      </c>
      <c r="G1231" s="129" t="s">
        <v>1703</v>
      </c>
      <c r="H1231" s="81">
        <v>3590000</v>
      </c>
      <c r="I1231" s="228"/>
      <c r="J1231" s="133"/>
      <c r="K1231" s="81">
        <f t="shared" si="25"/>
        <v>3590000</v>
      </c>
      <c r="L1231" s="210" t="s">
        <v>2889</v>
      </c>
      <c r="M1231" s="166"/>
    </row>
    <row r="1232" spans="1:23" ht="76.5" hidden="1" x14ac:dyDescent="0.35">
      <c r="A1232" s="160">
        <v>23020103</v>
      </c>
      <c r="B1232" s="436" t="s">
        <v>2891</v>
      </c>
      <c r="C1232" s="160">
        <v>70435</v>
      </c>
      <c r="D1232" s="161">
        <v>140000010104</v>
      </c>
      <c r="E1232" s="162">
        <v>3101</v>
      </c>
      <c r="F1232" s="160">
        <v>10720600</v>
      </c>
      <c r="G1232" s="163" t="s">
        <v>2098</v>
      </c>
      <c r="H1232" s="164"/>
      <c r="I1232" s="246"/>
      <c r="J1232" s="165">
        <v>200000000</v>
      </c>
      <c r="K1232" s="164">
        <f t="shared" si="25"/>
        <v>200000000</v>
      </c>
      <c r="L1232" s="406"/>
    </row>
    <row r="1233" spans="1:13" ht="102" hidden="1" x14ac:dyDescent="0.35">
      <c r="A1233" s="160">
        <v>23020103</v>
      </c>
      <c r="B1233" s="436" t="s">
        <v>2891</v>
      </c>
      <c r="C1233" s="160">
        <v>70435</v>
      </c>
      <c r="D1233" s="161">
        <v>140000010104</v>
      </c>
      <c r="E1233" s="162">
        <v>3101</v>
      </c>
      <c r="F1233" s="160">
        <v>10721300</v>
      </c>
      <c r="G1233" s="163" t="s">
        <v>2099</v>
      </c>
      <c r="H1233" s="164"/>
      <c r="I1233" s="246"/>
      <c r="J1233" s="165">
        <v>40000000</v>
      </c>
      <c r="K1233" s="164">
        <f t="shared" si="25"/>
        <v>40000000</v>
      </c>
      <c r="L1233" s="406"/>
    </row>
    <row r="1234" spans="1:13" ht="51" hidden="1" x14ac:dyDescent="0.35">
      <c r="A1234" s="54">
        <v>23020103</v>
      </c>
      <c r="B1234" s="436" t="s">
        <v>2891</v>
      </c>
      <c r="C1234" s="54">
        <v>70435</v>
      </c>
      <c r="D1234" s="75">
        <v>140000010104</v>
      </c>
      <c r="E1234" s="56">
        <v>3101</v>
      </c>
      <c r="F1234" s="54">
        <v>10710900</v>
      </c>
      <c r="G1234" s="57" t="s">
        <v>1704</v>
      </c>
      <c r="H1234" s="58">
        <v>3590000</v>
      </c>
      <c r="I1234" s="221"/>
      <c r="J1234" s="87"/>
      <c r="K1234" s="58">
        <f t="shared" si="25"/>
        <v>3590000</v>
      </c>
      <c r="L1234" s="204" t="s">
        <v>2889</v>
      </c>
    </row>
    <row r="1235" spans="1:13" ht="76.5" hidden="1" x14ac:dyDescent="0.35">
      <c r="A1235" s="54">
        <v>23020103</v>
      </c>
      <c r="B1235" s="436" t="s">
        <v>2891</v>
      </c>
      <c r="C1235" s="54">
        <v>70435</v>
      </c>
      <c r="D1235" s="75">
        <v>140000010104</v>
      </c>
      <c r="E1235" s="56">
        <v>3101</v>
      </c>
      <c r="F1235" s="54">
        <v>10720700</v>
      </c>
      <c r="G1235" s="57" t="s">
        <v>1705</v>
      </c>
      <c r="H1235" s="58">
        <v>3590000</v>
      </c>
      <c r="I1235" s="221"/>
      <c r="J1235" s="87"/>
      <c r="K1235" s="58">
        <f t="shared" si="25"/>
        <v>3590000</v>
      </c>
      <c r="L1235" s="204" t="s">
        <v>2889</v>
      </c>
    </row>
    <row r="1236" spans="1:13" ht="51" hidden="1" x14ac:dyDescent="0.35">
      <c r="A1236" s="54">
        <v>23020103</v>
      </c>
      <c r="B1236" s="436" t="s">
        <v>2891</v>
      </c>
      <c r="C1236" s="54">
        <v>70435</v>
      </c>
      <c r="D1236" s="75">
        <v>140000010104</v>
      </c>
      <c r="E1236" s="56">
        <v>3101</v>
      </c>
      <c r="F1236" s="54">
        <v>10720800</v>
      </c>
      <c r="G1236" s="57" t="s">
        <v>1706</v>
      </c>
      <c r="H1236" s="58">
        <v>3590000</v>
      </c>
      <c r="I1236" s="221"/>
      <c r="J1236" s="87"/>
      <c r="K1236" s="58">
        <f t="shared" si="25"/>
        <v>3590000</v>
      </c>
      <c r="L1236" s="204" t="s">
        <v>2889</v>
      </c>
    </row>
    <row r="1237" spans="1:13" ht="76.5" hidden="1" x14ac:dyDescent="0.35">
      <c r="A1237" s="54">
        <v>23020103</v>
      </c>
      <c r="B1237" s="436" t="s">
        <v>2891</v>
      </c>
      <c r="C1237" s="54">
        <v>70435</v>
      </c>
      <c r="D1237" s="75">
        <v>140000010104</v>
      </c>
      <c r="E1237" s="56">
        <v>3101</v>
      </c>
      <c r="F1237" s="54">
        <v>10720800</v>
      </c>
      <c r="G1237" s="76" t="s">
        <v>1707</v>
      </c>
      <c r="H1237" s="77">
        <v>3590000</v>
      </c>
      <c r="I1237" s="230"/>
      <c r="J1237" s="134"/>
      <c r="K1237" s="77">
        <f t="shared" si="25"/>
        <v>3590000</v>
      </c>
      <c r="L1237" s="204" t="s">
        <v>2889</v>
      </c>
    </row>
    <row r="1238" spans="1:13" ht="51" hidden="1" x14ac:dyDescent="0.35">
      <c r="A1238" s="78">
        <v>23020103</v>
      </c>
      <c r="B1238" s="436" t="s">
        <v>2891</v>
      </c>
      <c r="C1238" s="78">
        <v>70435</v>
      </c>
      <c r="D1238" s="79">
        <v>140000010104</v>
      </c>
      <c r="E1238" s="80">
        <v>3101</v>
      </c>
      <c r="F1238" s="78">
        <v>10720400</v>
      </c>
      <c r="G1238" s="129" t="s">
        <v>1708</v>
      </c>
      <c r="H1238" s="81">
        <v>3590000</v>
      </c>
      <c r="I1238" s="228"/>
      <c r="J1238" s="133"/>
      <c r="K1238" s="81">
        <f t="shared" si="25"/>
        <v>3590000</v>
      </c>
      <c r="L1238" s="210" t="s">
        <v>2889</v>
      </c>
      <c r="M1238" s="166"/>
    </row>
    <row r="1239" spans="1:13" ht="51" hidden="1" x14ac:dyDescent="0.35">
      <c r="A1239" s="54">
        <v>23020103</v>
      </c>
      <c r="B1239" s="436" t="s">
        <v>2891</v>
      </c>
      <c r="C1239" s="54">
        <v>70435</v>
      </c>
      <c r="D1239" s="75">
        <v>140000010104</v>
      </c>
      <c r="E1239" s="56">
        <v>3101</v>
      </c>
      <c r="F1239" s="54">
        <v>10721300</v>
      </c>
      <c r="G1239" s="57" t="s">
        <v>1709</v>
      </c>
      <c r="H1239" s="58">
        <v>3900000</v>
      </c>
      <c r="I1239" s="221"/>
      <c r="J1239" s="87"/>
      <c r="K1239" s="58">
        <f t="shared" si="25"/>
        <v>3900000</v>
      </c>
      <c r="L1239" s="204" t="s">
        <v>2889</v>
      </c>
    </row>
    <row r="1240" spans="1:13" ht="51" hidden="1" x14ac:dyDescent="0.35">
      <c r="A1240" s="160">
        <v>23020103</v>
      </c>
      <c r="B1240" s="436" t="s">
        <v>2891</v>
      </c>
      <c r="C1240" s="160">
        <v>70435</v>
      </c>
      <c r="D1240" s="161">
        <v>140000010104</v>
      </c>
      <c r="E1240" s="162">
        <v>3101</v>
      </c>
      <c r="F1240" s="160">
        <v>10720400</v>
      </c>
      <c r="G1240" s="163" t="s">
        <v>2100</v>
      </c>
      <c r="H1240" s="164"/>
      <c r="I1240" s="246"/>
      <c r="J1240" s="165">
        <v>23822639.809999999</v>
      </c>
      <c r="K1240" s="164">
        <f t="shared" si="25"/>
        <v>23822639.809999999</v>
      </c>
      <c r="L1240" s="406"/>
    </row>
    <row r="1241" spans="1:13" ht="76.5" hidden="1" x14ac:dyDescent="0.35">
      <c r="A1241" s="54">
        <v>23020103</v>
      </c>
      <c r="B1241" s="436" t="s">
        <v>2891</v>
      </c>
      <c r="C1241" s="54">
        <v>70435</v>
      </c>
      <c r="D1241" s="75">
        <v>140000010104</v>
      </c>
      <c r="E1241" s="56">
        <v>3101</v>
      </c>
      <c r="F1241" s="54">
        <v>10720400</v>
      </c>
      <c r="G1241" s="57" t="s">
        <v>1710</v>
      </c>
      <c r="H1241" s="58">
        <v>1458277.3</v>
      </c>
      <c r="I1241" s="221"/>
      <c r="J1241" s="87"/>
      <c r="K1241" s="58">
        <f t="shared" si="25"/>
        <v>1458277.3</v>
      </c>
      <c r="L1241" s="204" t="s">
        <v>2889</v>
      </c>
    </row>
    <row r="1242" spans="1:13" ht="51" hidden="1" x14ac:dyDescent="0.35">
      <c r="A1242" s="54">
        <v>23020103</v>
      </c>
      <c r="B1242" s="436" t="s">
        <v>2891</v>
      </c>
      <c r="C1242" s="54">
        <v>70435</v>
      </c>
      <c r="D1242" s="75">
        <v>140000010104</v>
      </c>
      <c r="E1242" s="56">
        <v>3101</v>
      </c>
      <c r="F1242" s="54">
        <v>10720700</v>
      </c>
      <c r="G1242" s="57" t="s">
        <v>1711</v>
      </c>
      <c r="H1242" s="58">
        <v>6000000</v>
      </c>
      <c r="I1242" s="221"/>
      <c r="J1242" s="250">
        <v>-2500000</v>
      </c>
      <c r="K1242" s="58">
        <f t="shared" si="25"/>
        <v>3500000</v>
      </c>
      <c r="L1242" s="204" t="s">
        <v>2889</v>
      </c>
    </row>
    <row r="1243" spans="1:13" ht="51" hidden="1" x14ac:dyDescent="0.35">
      <c r="A1243" s="54">
        <v>23020103</v>
      </c>
      <c r="B1243" s="436" t="s">
        <v>2891</v>
      </c>
      <c r="C1243" s="54">
        <v>70435</v>
      </c>
      <c r="D1243" s="75">
        <v>140000010104</v>
      </c>
      <c r="E1243" s="56">
        <v>3101</v>
      </c>
      <c r="F1243" s="54">
        <v>10720700</v>
      </c>
      <c r="G1243" s="57" t="s">
        <v>1712</v>
      </c>
      <c r="H1243" s="58">
        <v>2500000</v>
      </c>
      <c r="I1243" s="221"/>
      <c r="J1243" s="87"/>
      <c r="K1243" s="58">
        <f t="shared" si="25"/>
        <v>2500000</v>
      </c>
      <c r="L1243" s="204" t="s">
        <v>2889</v>
      </c>
    </row>
    <row r="1244" spans="1:13" ht="51" hidden="1" x14ac:dyDescent="0.35">
      <c r="A1244" s="54">
        <v>23020103</v>
      </c>
      <c r="B1244" s="436" t="s">
        <v>2891</v>
      </c>
      <c r="C1244" s="54">
        <v>70435</v>
      </c>
      <c r="D1244" s="75">
        <v>140000010104</v>
      </c>
      <c r="E1244" s="56">
        <v>3101</v>
      </c>
      <c r="F1244" s="54">
        <v>10731900</v>
      </c>
      <c r="G1244" s="57" t="s">
        <v>1713</v>
      </c>
      <c r="H1244" s="58">
        <v>4464531</v>
      </c>
      <c r="I1244" s="221"/>
      <c r="J1244" s="87"/>
      <c r="K1244" s="58">
        <f t="shared" si="25"/>
        <v>4464531</v>
      </c>
      <c r="L1244" s="204" t="s">
        <v>2889</v>
      </c>
    </row>
    <row r="1245" spans="1:13" ht="51" hidden="1" x14ac:dyDescent="0.35">
      <c r="A1245" s="54">
        <v>23020103</v>
      </c>
      <c r="B1245" s="436" t="s">
        <v>2891</v>
      </c>
      <c r="C1245" s="54">
        <v>70435</v>
      </c>
      <c r="D1245" s="75">
        <v>140000010104</v>
      </c>
      <c r="E1245" s="56">
        <v>3101</v>
      </c>
      <c r="F1245" s="54">
        <v>10731900</v>
      </c>
      <c r="G1245" s="57" t="s">
        <v>1714</v>
      </c>
      <c r="H1245" s="58">
        <v>5000000</v>
      </c>
      <c r="I1245" s="221"/>
      <c r="J1245" s="87">
        <v>-2500000</v>
      </c>
      <c r="K1245" s="58">
        <f t="shared" si="25"/>
        <v>2500000</v>
      </c>
      <c r="L1245" s="204" t="s">
        <v>2889</v>
      </c>
    </row>
    <row r="1246" spans="1:13" ht="51" hidden="1" x14ac:dyDescent="0.35">
      <c r="A1246" s="54">
        <v>23020103</v>
      </c>
      <c r="B1246" s="436" t="s">
        <v>2891</v>
      </c>
      <c r="C1246" s="54">
        <v>70435</v>
      </c>
      <c r="D1246" s="75">
        <v>140000010104</v>
      </c>
      <c r="E1246" s="56">
        <v>3101</v>
      </c>
      <c r="F1246" s="54">
        <v>10730200</v>
      </c>
      <c r="G1246" s="57" t="s">
        <v>1715</v>
      </c>
      <c r="H1246" s="58">
        <v>1000000</v>
      </c>
      <c r="I1246" s="221"/>
      <c r="J1246" s="87"/>
      <c r="K1246" s="58">
        <f t="shared" si="25"/>
        <v>1000000</v>
      </c>
      <c r="L1246" s="204" t="s">
        <v>2889</v>
      </c>
    </row>
    <row r="1247" spans="1:13" ht="51" hidden="1" x14ac:dyDescent="0.35">
      <c r="A1247" s="54">
        <v>23020103</v>
      </c>
      <c r="B1247" s="436" t="s">
        <v>2891</v>
      </c>
      <c r="C1247" s="54">
        <v>70435</v>
      </c>
      <c r="D1247" s="75">
        <v>140000010104</v>
      </c>
      <c r="E1247" s="56">
        <v>3101</v>
      </c>
      <c r="F1247" s="54">
        <v>10730310</v>
      </c>
      <c r="G1247" s="57" t="s">
        <v>1716</v>
      </c>
      <c r="H1247" s="58">
        <v>1000000</v>
      </c>
      <c r="I1247" s="221"/>
      <c r="J1247" s="87"/>
      <c r="K1247" s="58">
        <f t="shared" si="25"/>
        <v>1000000</v>
      </c>
      <c r="L1247" s="204" t="s">
        <v>2889</v>
      </c>
    </row>
    <row r="1248" spans="1:13" ht="51" hidden="1" x14ac:dyDescent="0.35">
      <c r="A1248" s="54">
        <v>23020103</v>
      </c>
      <c r="B1248" s="436" t="s">
        <v>2891</v>
      </c>
      <c r="C1248" s="54">
        <v>70435</v>
      </c>
      <c r="D1248" s="75">
        <v>140000010104</v>
      </c>
      <c r="E1248" s="56">
        <v>3101</v>
      </c>
      <c r="F1248" s="54">
        <v>10731500</v>
      </c>
      <c r="G1248" s="57" t="s">
        <v>1717</v>
      </c>
      <c r="H1248" s="58">
        <v>1000000</v>
      </c>
      <c r="I1248" s="221"/>
      <c r="J1248" s="87"/>
      <c r="K1248" s="58">
        <f t="shared" si="25"/>
        <v>1000000</v>
      </c>
      <c r="L1248" s="204" t="s">
        <v>2889</v>
      </c>
    </row>
    <row r="1249" spans="1:23" ht="51" hidden="1" x14ac:dyDescent="0.35">
      <c r="A1249" s="54">
        <v>23020103</v>
      </c>
      <c r="B1249" s="436" t="s">
        <v>2891</v>
      </c>
      <c r="C1249" s="54">
        <v>70435</v>
      </c>
      <c r="D1249" s="75">
        <v>140000010104</v>
      </c>
      <c r="E1249" s="56">
        <v>3101</v>
      </c>
      <c r="F1249" s="54">
        <v>10731700</v>
      </c>
      <c r="G1249" s="57" t="s">
        <v>1718</v>
      </c>
      <c r="H1249" s="58">
        <v>1000000</v>
      </c>
      <c r="I1249" s="221"/>
      <c r="J1249" s="87"/>
      <c r="K1249" s="58">
        <f t="shared" si="25"/>
        <v>1000000</v>
      </c>
      <c r="L1249" s="204" t="s">
        <v>2889</v>
      </c>
    </row>
    <row r="1250" spans="1:23" ht="76.5" hidden="1" x14ac:dyDescent="0.35">
      <c r="A1250" s="54">
        <v>23020103</v>
      </c>
      <c r="B1250" s="436" t="s">
        <v>2891</v>
      </c>
      <c r="C1250" s="54">
        <v>70435</v>
      </c>
      <c r="D1250" s="75">
        <v>140000010104</v>
      </c>
      <c r="E1250" s="56">
        <v>3101</v>
      </c>
      <c r="F1250" s="54">
        <v>10730311</v>
      </c>
      <c r="G1250" s="57" t="s">
        <v>1719</v>
      </c>
      <c r="H1250" s="58">
        <v>1000000</v>
      </c>
      <c r="I1250" s="221"/>
      <c r="J1250" s="87"/>
      <c r="K1250" s="58">
        <f t="shared" si="25"/>
        <v>1000000</v>
      </c>
      <c r="L1250" s="204" t="s">
        <v>2889</v>
      </c>
    </row>
    <row r="1251" spans="1:23" ht="51" hidden="1" x14ac:dyDescent="0.35">
      <c r="A1251" s="54">
        <v>23020103</v>
      </c>
      <c r="B1251" s="436" t="s">
        <v>2891</v>
      </c>
      <c r="C1251" s="54">
        <v>70435</v>
      </c>
      <c r="D1251" s="75">
        <v>140000010104</v>
      </c>
      <c r="E1251" s="56">
        <v>3101</v>
      </c>
      <c r="F1251" s="54">
        <v>10731700</v>
      </c>
      <c r="G1251" s="57" t="s">
        <v>1720</v>
      </c>
      <c r="H1251" s="58">
        <v>1000000</v>
      </c>
      <c r="I1251" s="221"/>
      <c r="J1251" s="87"/>
      <c r="K1251" s="58">
        <f t="shared" si="25"/>
        <v>1000000</v>
      </c>
      <c r="L1251" s="204" t="s">
        <v>2889</v>
      </c>
    </row>
    <row r="1252" spans="1:23" ht="76.5" hidden="1" x14ac:dyDescent="0.35">
      <c r="A1252" s="54">
        <v>23020103</v>
      </c>
      <c r="B1252" s="436" t="s">
        <v>2891</v>
      </c>
      <c r="C1252" s="54">
        <v>70435</v>
      </c>
      <c r="D1252" s="75">
        <v>140000010104</v>
      </c>
      <c r="E1252" s="56">
        <v>3101</v>
      </c>
      <c r="F1252" s="54">
        <v>10712200</v>
      </c>
      <c r="G1252" s="86" t="s">
        <v>2066</v>
      </c>
      <c r="H1252" s="58">
        <v>1000000</v>
      </c>
      <c r="I1252" s="221"/>
      <c r="J1252" s="87"/>
      <c r="K1252" s="58">
        <f t="shared" si="25"/>
        <v>1000000</v>
      </c>
      <c r="L1252" s="204" t="s">
        <v>2889</v>
      </c>
    </row>
    <row r="1253" spans="1:23" ht="51" hidden="1" x14ac:dyDescent="0.35">
      <c r="A1253" s="54">
        <v>23020103</v>
      </c>
      <c r="B1253" s="436" t="s">
        <v>2891</v>
      </c>
      <c r="C1253" s="54">
        <v>70435</v>
      </c>
      <c r="D1253" s="75">
        <v>140000010104</v>
      </c>
      <c r="E1253" s="56">
        <v>3101</v>
      </c>
      <c r="F1253" s="54">
        <v>10720400</v>
      </c>
      <c r="G1253" s="57" t="s">
        <v>1721</v>
      </c>
      <c r="H1253" s="58">
        <v>1000000</v>
      </c>
      <c r="I1253" s="221"/>
      <c r="J1253" s="87"/>
      <c r="K1253" s="58">
        <f t="shared" si="25"/>
        <v>1000000</v>
      </c>
      <c r="L1253" s="204" t="s">
        <v>2889</v>
      </c>
    </row>
    <row r="1254" spans="1:23" ht="51" hidden="1" x14ac:dyDescent="0.35">
      <c r="A1254" s="54">
        <v>23020103</v>
      </c>
      <c r="B1254" s="436" t="s">
        <v>2891</v>
      </c>
      <c r="C1254" s="54">
        <v>70435</v>
      </c>
      <c r="D1254" s="75">
        <v>140000010104</v>
      </c>
      <c r="E1254" s="56">
        <v>3101</v>
      </c>
      <c r="F1254" s="54">
        <v>10730100</v>
      </c>
      <c r="G1254" s="57" t="s">
        <v>1722</v>
      </c>
      <c r="H1254" s="58">
        <v>7500000</v>
      </c>
      <c r="I1254" s="221"/>
      <c r="J1254" s="250"/>
      <c r="K1254" s="58">
        <f t="shared" si="25"/>
        <v>7500000</v>
      </c>
      <c r="L1254" s="204" t="s">
        <v>2889</v>
      </c>
    </row>
    <row r="1255" spans="1:23" ht="76.5" hidden="1" x14ac:dyDescent="0.35">
      <c r="A1255" s="54">
        <v>23020103</v>
      </c>
      <c r="B1255" s="436" t="s">
        <v>2891</v>
      </c>
      <c r="C1255" s="54">
        <v>70435</v>
      </c>
      <c r="D1255" s="75">
        <v>140000010104</v>
      </c>
      <c r="E1255" s="56">
        <v>3101</v>
      </c>
      <c r="F1255" s="54">
        <v>10720800</v>
      </c>
      <c r="G1255" s="57" t="s">
        <v>1723</v>
      </c>
      <c r="H1255" s="58">
        <v>1000000</v>
      </c>
      <c r="I1255" s="221"/>
      <c r="J1255" s="87"/>
      <c r="K1255" s="58">
        <f t="shared" si="25"/>
        <v>1000000</v>
      </c>
      <c r="L1255" s="204" t="s">
        <v>2889</v>
      </c>
    </row>
    <row r="1256" spans="1:23" ht="51" hidden="1" x14ac:dyDescent="0.35">
      <c r="A1256" s="54">
        <v>23020103</v>
      </c>
      <c r="B1256" s="436" t="s">
        <v>2891</v>
      </c>
      <c r="C1256" s="54">
        <v>70435</v>
      </c>
      <c r="D1256" s="75">
        <v>140000010104</v>
      </c>
      <c r="E1256" s="56">
        <v>3101</v>
      </c>
      <c r="F1256" s="54">
        <v>10712300</v>
      </c>
      <c r="G1256" s="57" t="s">
        <v>1724</v>
      </c>
      <c r="H1256" s="58">
        <v>1000000</v>
      </c>
      <c r="I1256" s="221"/>
      <c r="J1256" s="87"/>
      <c r="K1256" s="58">
        <f t="shared" si="25"/>
        <v>1000000</v>
      </c>
      <c r="L1256" s="204" t="s">
        <v>2889</v>
      </c>
    </row>
    <row r="1257" spans="1:23" ht="51" hidden="1" x14ac:dyDescent="0.35">
      <c r="A1257" s="54">
        <v>23020103</v>
      </c>
      <c r="B1257" s="436" t="s">
        <v>2891</v>
      </c>
      <c r="C1257" s="54">
        <v>70435</v>
      </c>
      <c r="D1257" s="75">
        <v>140000010104</v>
      </c>
      <c r="E1257" s="56">
        <v>3101</v>
      </c>
      <c r="F1257" s="54">
        <v>10712300</v>
      </c>
      <c r="G1257" s="57" t="s">
        <v>1725</v>
      </c>
      <c r="H1257" s="58">
        <v>10000000</v>
      </c>
      <c r="I1257" s="221"/>
      <c r="J1257" s="87">
        <v>-5000000</v>
      </c>
      <c r="K1257" s="58">
        <f t="shared" si="25"/>
        <v>5000000</v>
      </c>
      <c r="L1257" s="204" t="s">
        <v>2889</v>
      </c>
    </row>
    <row r="1258" spans="1:23" ht="51" hidden="1" x14ac:dyDescent="0.35">
      <c r="A1258" s="54">
        <v>23020103</v>
      </c>
      <c r="B1258" s="436" t="s">
        <v>2891</v>
      </c>
      <c r="C1258" s="54">
        <v>70435</v>
      </c>
      <c r="D1258" s="75">
        <v>140000010104</v>
      </c>
      <c r="E1258" s="56">
        <v>3101</v>
      </c>
      <c r="F1258" s="54">
        <v>10712100</v>
      </c>
      <c r="G1258" s="76" t="s">
        <v>1726</v>
      </c>
      <c r="H1258" s="77">
        <v>3500000</v>
      </c>
      <c r="I1258" s="230"/>
      <c r="J1258" s="134"/>
      <c r="K1258" s="77">
        <f t="shared" si="25"/>
        <v>3500000</v>
      </c>
      <c r="L1258" s="204" t="s">
        <v>2889</v>
      </c>
    </row>
    <row r="1259" spans="1:23" ht="76.5" hidden="1" x14ac:dyDescent="0.35">
      <c r="A1259" s="78">
        <v>23020103</v>
      </c>
      <c r="B1259" s="436" t="s">
        <v>2891</v>
      </c>
      <c r="C1259" s="78">
        <v>70435</v>
      </c>
      <c r="D1259" s="79">
        <v>140000010104</v>
      </c>
      <c r="E1259" s="80">
        <v>3101</v>
      </c>
      <c r="F1259" s="78">
        <v>10711000</v>
      </c>
      <c r="G1259" s="129" t="s">
        <v>1727</v>
      </c>
      <c r="H1259" s="81">
        <v>1500000</v>
      </c>
      <c r="I1259" s="228"/>
      <c r="J1259" s="133"/>
      <c r="K1259" s="81">
        <f t="shared" si="25"/>
        <v>1500000</v>
      </c>
      <c r="L1259" s="210" t="s">
        <v>2889</v>
      </c>
      <c r="M1259" s="166"/>
    </row>
    <row r="1260" spans="1:23" ht="76.5" hidden="1" x14ac:dyDescent="0.35">
      <c r="A1260" s="54">
        <v>23020103</v>
      </c>
      <c r="B1260" s="436" t="s">
        <v>2891</v>
      </c>
      <c r="C1260" s="54">
        <v>70435</v>
      </c>
      <c r="D1260" s="75">
        <v>140000010104</v>
      </c>
      <c r="E1260" s="56">
        <v>3101</v>
      </c>
      <c r="F1260" s="54">
        <v>10712300</v>
      </c>
      <c r="G1260" s="57" t="s">
        <v>1728</v>
      </c>
      <c r="H1260" s="58">
        <v>3590000</v>
      </c>
      <c r="I1260" s="221"/>
      <c r="J1260" s="87"/>
      <c r="K1260" s="81">
        <f t="shared" si="25"/>
        <v>3590000</v>
      </c>
      <c r="L1260" s="204" t="s">
        <v>2889</v>
      </c>
    </row>
    <row r="1261" spans="1:23" ht="51" hidden="1" x14ac:dyDescent="0.35">
      <c r="A1261" s="160">
        <v>23020103</v>
      </c>
      <c r="B1261" s="436" t="s">
        <v>2891</v>
      </c>
      <c r="C1261" s="160">
        <v>70435</v>
      </c>
      <c r="D1261" s="161">
        <v>140000010104</v>
      </c>
      <c r="E1261" s="162">
        <v>3101</v>
      </c>
      <c r="F1261" s="160">
        <v>10712300</v>
      </c>
      <c r="G1261" s="163" t="s">
        <v>2109</v>
      </c>
      <c r="H1261" s="164"/>
      <c r="I1261" s="246"/>
      <c r="J1261" s="165">
        <v>27829638.98</v>
      </c>
      <c r="K1261" s="541">
        <f t="shared" si="25"/>
        <v>27829638.98</v>
      </c>
      <c r="L1261" s="406"/>
      <c r="M1261" s="166"/>
    </row>
    <row r="1262" spans="1:23" ht="76.5" hidden="1" x14ac:dyDescent="0.35">
      <c r="A1262" s="54">
        <v>23020103</v>
      </c>
      <c r="B1262" s="436" t="s">
        <v>2891</v>
      </c>
      <c r="C1262" s="54">
        <v>70435</v>
      </c>
      <c r="D1262" s="75">
        <v>140000010104</v>
      </c>
      <c r="E1262" s="56">
        <v>3101</v>
      </c>
      <c r="F1262" s="54">
        <v>10712300</v>
      </c>
      <c r="G1262" s="86" t="s">
        <v>2067</v>
      </c>
      <c r="H1262" s="58">
        <v>3590000</v>
      </c>
      <c r="I1262" s="221"/>
      <c r="J1262" s="87"/>
      <c r="K1262" s="81">
        <f t="shared" si="25"/>
        <v>3590000</v>
      </c>
      <c r="L1262" s="204" t="s">
        <v>2889</v>
      </c>
    </row>
    <row r="1263" spans="1:23" ht="76.5" hidden="1" x14ac:dyDescent="0.35">
      <c r="A1263" s="160">
        <v>23020103</v>
      </c>
      <c r="B1263" s="436" t="s">
        <v>2891</v>
      </c>
      <c r="C1263" s="160">
        <v>70435</v>
      </c>
      <c r="D1263" s="161">
        <v>140000010104</v>
      </c>
      <c r="E1263" s="162">
        <v>3101</v>
      </c>
      <c r="F1263" s="160">
        <v>10720600</v>
      </c>
      <c r="G1263" s="163" t="s">
        <v>2108</v>
      </c>
      <c r="H1263" s="164"/>
      <c r="I1263" s="246"/>
      <c r="J1263" s="165">
        <v>7172522.9199999999</v>
      </c>
      <c r="K1263" s="541">
        <f t="shared" si="25"/>
        <v>7172522.9199999999</v>
      </c>
      <c r="L1263" s="406"/>
      <c r="M1263" s="127"/>
    </row>
    <row r="1264" spans="1:23" ht="76.5" hidden="1" x14ac:dyDescent="0.35">
      <c r="A1264" s="155">
        <v>23020103</v>
      </c>
      <c r="B1264" s="436" t="s">
        <v>2891</v>
      </c>
      <c r="C1264" s="155">
        <v>70435</v>
      </c>
      <c r="D1264" s="156">
        <v>140000010104</v>
      </c>
      <c r="E1264" s="157">
        <v>3101</v>
      </c>
      <c r="F1264" s="155">
        <v>10712200</v>
      </c>
      <c r="G1264" s="158" t="s">
        <v>1729</v>
      </c>
      <c r="H1264" s="116">
        <v>3590000</v>
      </c>
      <c r="I1264" s="221"/>
      <c r="J1264" s="159">
        <v>100000000</v>
      </c>
      <c r="K1264" s="280">
        <f t="shared" si="25"/>
        <v>103590000</v>
      </c>
      <c r="L1264" s="398" t="s">
        <v>2647</v>
      </c>
      <c r="M1264" s="151"/>
      <c r="N1264" s="151"/>
      <c r="O1264" s="151"/>
      <c r="P1264" s="151"/>
      <c r="Q1264" s="151"/>
      <c r="R1264" s="151"/>
      <c r="S1264" s="151"/>
      <c r="T1264" s="151"/>
      <c r="U1264" s="151"/>
      <c r="V1264" s="151"/>
      <c r="W1264" s="151"/>
    </row>
    <row r="1265" spans="1:13" ht="76.5" hidden="1" x14ac:dyDescent="0.35">
      <c r="A1265" s="54">
        <v>23020103</v>
      </c>
      <c r="B1265" s="436" t="s">
        <v>2891</v>
      </c>
      <c r="C1265" s="54">
        <v>70435</v>
      </c>
      <c r="D1265" s="75">
        <v>140000010104</v>
      </c>
      <c r="E1265" s="56">
        <v>3101</v>
      </c>
      <c r="F1265" s="54">
        <v>10711200</v>
      </c>
      <c r="G1265" s="86" t="s">
        <v>2068</v>
      </c>
      <c r="H1265" s="58">
        <v>15498969.5</v>
      </c>
      <c r="I1265" s="221"/>
      <c r="J1265" s="87">
        <v>-10000000</v>
      </c>
      <c r="K1265" s="81">
        <f t="shared" si="25"/>
        <v>5498969.5</v>
      </c>
      <c r="L1265" s="204" t="s">
        <v>2889</v>
      </c>
    </row>
    <row r="1266" spans="1:13" ht="51" hidden="1" x14ac:dyDescent="0.35">
      <c r="A1266" s="54">
        <v>23020103</v>
      </c>
      <c r="B1266" s="436" t="s">
        <v>2891</v>
      </c>
      <c r="C1266" s="54">
        <v>70435</v>
      </c>
      <c r="D1266" s="75">
        <v>140000010104</v>
      </c>
      <c r="E1266" s="56">
        <v>3101</v>
      </c>
      <c r="F1266" s="54">
        <v>10722000</v>
      </c>
      <c r="G1266" s="57" t="s">
        <v>1730</v>
      </c>
      <c r="H1266" s="58">
        <v>3590000</v>
      </c>
      <c r="I1266" s="221"/>
      <c r="J1266" s="87"/>
      <c r="K1266" s="81">
        <f t="shared" si="25"/>
        <v>3590000</v>
      </c>
      <c r="L1266" s="204" t="s">
        <v>2889</v>
      </c>
    </row>
    <row r="1267" spans="1:13" ht="51" hidden="1" x14ac:dyDescent="0.35">
      <c r="A1267" s="54">
        <v>23020103</v>
      </c>
      <c r="B1267" s="436" t="s">
        <v>2891</v>
      </c>
      <c r="C1267" s="54">
        <v>70435</v>
      </c>
      <c r="D1267" s="75">
        <v>140000010104</v>
      </c>
      <c r="E1267" s="56">
        <v>3101</v>
      </c>
      <c r="F1267" s="54">
        <v>10711100</v>
      </c>
      <c r="G1267" s="57" t="s">
        <v>1731</v>
      </c>
      <c r="H1267" s="58">
        <v>3590000</v>
      </c>
      <c r="I1267" s="221"/>
      <c r="J1267" s="87"/>
      <c r="K1267" s="81">
        <f t="shared" si="25"/>
        <v>3590000</v>
      </c>
      <c r="L1267" s="204" t="s">
        <v>2889</v>
      </c>
    </row>
    <row r="1268" spans="1:13" ht="76.5" hidden="1" x14ac:dyDescent="0.35">
      <c r="A1268" s="54">
        <v>23020103</v>
      </c>
      <c r="B1268" s="436" t="s">
        <v>2891</v>
      </c>
      <c r="C1268" s="54">
        <v>70435</v>
      </c>
      <c r="D1268" s="75">
        <v>140000010104</v>
      </c>
      <c r="E1268" s="56">
        <v>3101</v>
      </c>
      <c r="F1268" s="54">
        <v>10711100</v>
      </c>
      <c r="G1268" s="57" t="s">
        <v>1732</v>
      </c>
      <c r="H1268" s="58">
        <v>5000000</v>
      </c>
      <c r="I1268" s="221"/>
      <c r="J1268" s="58">
        <v>-2500000</v>
      </c>
      <c r="K1268" s="81">
        <f t="shared" si="25"/>
        <v>2500000</v>
      </c>
      <c r="L1268" s="204" t="s">
        <v>2889</v>
      </c>
    </row>
    <row r="1269" spans="1:13" ht="51" hidden="1" x14ac:dyDescent="0.35">
      <c r="A1269" s="54">
        <v>23020103</v>
      </c>
      <c r="B1269" s="436" t="s">
        <v>2891</v>
      </c>
      <c r="C1269" s="54">
        <v>70435</v>
      </c>
      <c r="D1269" s="75">
        <v>140000010104</v>
      </c>
      <c r="E1269" s="56">
        <v>3101</v>
      </c>
      <c r="F1269" s="54">
        <v>10711000</v>
      </c>
      <c r="G1269" s="57" t="s">
        <v>1733</v>
      </c>
      <c r="H1269" s="58">
        <v>1000000</v>
      </c>
      <c r="I1269" s="221"/>
      <c r="J1269" s="87"/>
      <c r="K1269" s="81">
        <f t="shared" si="25"/>
        <v>1000000</v>
      </c>
      <c r="L1269" s="204" t="s">
        <v>2889</v>
      </c>
    </row>
    <row r="1270" spans="1:13" ht="51" hidden="1" x14ac:dyDescent="0.35">
      <c r="A1270" s="54">
        <v>23020103</v>
      </c>
      <c r="B1270" s="436" t="s">
        <v>2891</v>
      </c>
      <c r="C1270" s="54">
        <v>70435</v>
      </c>
      <c r="D1270" s="75">
        <v>140000010104</v>
      </c>
      <c r="E1270" s="56">
        <v>3101</v>
      </c>
      <c r="F1270" s="54">
        <v>10710900</v>
      </c>
      <c r="G1270" s="57" t="s">
        <v>1734</v>
      </c>
      <c r="H1270" s="58">
        <v>1000000</v>
      </c>
      <c r="I1270" s="221"/>
      <c r="J1270" s="87"/>
      <c r="K1270" s="81">
        <f t="shared" si="25"/>
        <v>1000000</v>
      </c>
      <c r="L1270" s="204" t="s">
        <v>2889</v>
      </c>
    </row>
    <row r="1271" spans="1:13" ht="51" hidden="1" x14ac:dyDescent="0.35">
      <c r="A1271" s="54">
        <v>23020103</v>
      </c>
      <c r="B1271" s="436" t="s">
        <v>2891</v>
      </c>
      <c r="C1271" s="54">
        <v>70435</v>
      </c>
      <c r="D1271" s="75">
        <v>140000010104</v>
      </c>
      <c r="E1271" s="56">
        <v>3101</v>
      </c>
      <c r="F1271" s="54">
        <v>10710900</v>
      </c>
      <c r="G1271" s="57" t="s">
        <v>1735</v>
      </c>
      <c r="H1271" s="58">
        <v>1000000</v>
      </c>
      <c r="I1271" s="221"/>
      <c r="J1271" s="87"/>
      <c r="K1271" s="81">
        <f t="shared" si="25"/>
        <v>1000000</v>
      </c>
      <c r="L1271" s="204" t="s">
        <v>2889</v>
      </c>
    </row>
    <row r="1272" spans="1:13" ht="76.5" hidden="1" x14ac:dyDescent="0.35">
      <c r="A1272" s="54">
        <v>23020103</v>
      </c>
      <c r="B1272" s="436" t="s">
        <v>2891</v>
      </c>
      <c r="C1272" s="54">
        <v>70435</v>
      </c>
      <c r="D1272" s="75">
        <v>140000010104</v>
      </c>
      <c r="E1272" s="56">
        <v>3101</v>
      </c>
      <c r="F1272" s="54">
        <v>10711000</v>
      </c>
      <c r="G1272" s="57" t="s">
        <v>1736</v>
      </c>
      <c r="H1272" s="58">
        <v>1000000</v>
      </c>
      <c r="I1272" s="221"/>
      <c r="J1272" s="87"/>
      <c r="K1272" s="81">
        <f t="shared" si="25"/>
        <v>1000000</v>
      </c>
      <c r="L1272" s="204" t="s">
        <v>2889</v>
      </c>
    </row>
    <row r="1273" spans="1:13" ht="51" hidden="1" x14ac:dyDescent="0.35">
      <c r="A1273" s="54">
        <v>23020103</v>
      </c>
      <c r="B1273" s="436" t="s">
        <v>2891</v>
      </c>
      <c r="C1273" s="54">
        <v>70435</v>
      </c>
      <c r="D1273" s="75">
        <v>140000010104</v>
      </c>
      <c r="E1273" s="56">
        <v>3101</v>
      </c>
      <c r="F1273" s="54">
        <v>10712300</v>
      </c>
      <c r="G1273" s="57" t="s">
        <v>1737</v>
      </c>
      <c r="H1273" s="58">
        <v>1000000</v>
      </c>
      <c r="I1273" s="221"/>
      <c r="J1273" s="87"/>
      <c r="K1273" s="81">
        <f t="shared" si="25"/>
        <v>1000000</v>
      </c>
      <c r="L1273" s="204" t="s">
        <v>2889</v>
      </c>
    </row>
    <row r="1274" spans="1:13" ht="76.5" hidden="1" x14ac:dyDescent="0.35">
      <c r="A1274" s="54">
        <v>23020103</v>
      </c>
      <c r="B1274" s="436" t="s">
        <v>2891</v>
      </c>
      <c r="C1274" s="54">
        <v>70435</v>
      </c>
      <c r="D1274" s="75">
        <v>140000010104</v>
      </c>
      <c r="E1274" s="56">
        <v>3101</v>
      </c>
      <c r="F1274" s="54">
        <v>10720500</v>
      </c>
      <c r="G1274" s="57" t="s">
        <v>1738</v>
      </c>
      <c r="H1274" s="58">
        <v>1000000</v>
      </c>
      <c r="I1274" s="221"/>
      <c r="J1274" s="87"/>
      <c r="K1274" s="81">
        <f t="shared" si="25"/>
        <v>1000000</v>
      </c>
      <c r="L1274" s="204" t="s">
        <v>2889</v>
      </c>
    </row>
    <row r="1275" spans="1:13" ht="51" hidden="1" x14ac:dyDescent="0.35">
      <c r="A1275" s="54">
        <v>23020103</v>
      </c>
      <c r="B1275" s="436" t="s">
        <v>2891</v>
      </c>
      <c r="C1275" s="54">
        <v>70435</v>
      </c>
      <c r="D1275" s="75">
        <v>140000010104</v>
      </c>
      <c r="E1275" s="56">
        <v>3101</v>
      </c>
      <c r="F1275" s="54">
        <v>10731400</v>
      </c>
      <c r="G1275" s="57" t="s">
        <v>1739</v>
      </c>
      <c r="H1275" s="58">
        <v>1000000</v>
      </c>
      <c r="I1275" s="221"/>
      <c r="J1275" s="87"/>
      <c r="K1275" s="81">
        <f t="shared" si="25"/>
        <v>1000000</v>
      </c>
      <c r="L1275" s="204" t="s">
        <v>2889</v>
      </c>
    </row>
    <row r="1276" spans="1:13" ht="51" hidden="1" x14ac:dyDescent="0.35">
      <c r="A1276" s="54">
        <v>23020103</v>
      </c>
      <c r="B1276" s="436" t="s">
        <v>2891</v>
      </c>
      <c r="C1276" s="54">
        <v>70435</v>
      </c>
      <c r="D1276" s="75">
        <v>140000010104</v>
      </c>
      <c r="E1276" s="56">
        <v>3101</v>
      </c>
      <c r="F1276" s="54">
        <v>10721300</v>
      </c>
      <c r="G1276" s="57" t="s">
        <v>1740</v>
      </c>
      <c r="H1276" s="58">
        <v>1000000</v>
      </c>
      <c r="I1276" s="221"/>
      <c r="J1276" s="87"/>
      <c r="K1276" s="81">
        <f t="shared" ref="K1276:K1339" si="26">SUM(H1276,J1276)</f>
        <v>1000000</v>
      </c>
      <c r="L1276" s="204" t="s">
        <v>2889</v>
      </c>
    </row>
    <row r="1277" spans="1:13" ht="76.5" hidden="1" x14ac:dyDescent="0.35">
      <c r="A1277" s="54">
        <v>23020103</v>
      </c>
      <c r="B1277" s="436" t="s">
        <v>2891</v>
      </c>
      <c r="C1277" s="54">
        <v>70435</v>
      </c>
      <c r="D1277" s="75">
        <v>140000010104</v>
      </c>
      <c r="E1277" s="56">
        <v>3101</v>
      </c>
      <c r="F1277" s="54">
        <v>10731400</v>
      </c>
      <c r="G1277" s="57" t="s">
        <v>1741</v>
      </c>
      <c r="H1277" s="58">
        <v>1000000</v>
      </c>
      <c r="I1277" s="221"/>
      <c r="J1277" s="87"/>
      <c r="K1277" s="81">
        <f t="shared" si="26"/>
        <v>1000000</v>
      </c>
      <c r="L1277" s="204" t="s">
        <v>2889</v>
      </c>
    </row>
    <row r="1278" spans="1:13" ht="76.5" hidden="1" x14ac:dyDescent="0.35">
      <c r="A1278" s="54">
        <v>23020103</v>
      </c>
      <c r="B1278" s="436" t="s">
        <v>2891</v>
      </c>
      <c r="C1278" s="54">
        <v>70435</v>
      </c>
      <c r="D1278" s="75">
        <v>140000010104</v>
      </c>
      <c r="E1278" s="56">
        <v>3101</v>
      </c>
      <c r="F1278" s="54">
        <v>10712100</v>
      </c>
      <c r="G1278" s="57" t="s">
        <v>1742</v>
      </c>
      <c r="H1278" s="58">
        <v>1000000</v>
      </c>
      <c r="I1278" s="221"/>
      <c r="J1278" s="87"/>
      <c r="K1278" s="81">
        <f t="shared" si="26"/>
        <v>1000000</v>
      </c>
      <c r="L1278" s="204" t="s">
        <v>2889</v>
      </c>
    </row>
    <row r="1279" spans="1:13" ht="51" hidden="1" x14ac:dyDescent="0.35">
      <c r="A1279" s="54">
        <v>23020103</v>
      </c>
      <c r="B1279" s="436" t="s">
        <v>2891</v>
      </c>
      <c r="C1279" s="54">
        <v>70435</v>
      </c>
      <c r="D1279" s="75">
        <v>140000010104</v>
      </c>
      <c r="E1279" s="56">
        <v>3101</v>
      </c>
      <c r="F1279" s="54">
        <v>10712100</v>
      </c>
      <c r="G1279" s="57" t="s">
        <v>1743</v>
      </c>
      <c r="H1279" s="58">
        <v>1000000</v>
      </c>
      <c r="I1279" s="221"/>
      <c r="J1279" s="87"/>
      <c r="K1279" s="81">
        <f t="shared" si="26"/>
        <v>1000000</v>
      </c>
      <c r="L1279" s="204" t="s">
        <v>2889</v>
      </c>
      <c r="M1279" s="127"/>
    </row>
    <row r="1280" spans="1:13" ht="51" hidden="1" x14ac:dyDescent="0.35">
      <c r="A1280" s="54">
        <v>23020103</v>
      </c>
      <c r="B1280" s="436" t="s">
        <v>2891</v>
      </c>
      <c r="C1280" s="54">
        <v>70435</v>
      </c>
      <c r="D1280" s="75">
        <v>140000010104</v>
      </c>
      <c r="E1280" s="56">
        <v>3101</v>
      </c>
      <c r="F1280" s="54">
        <v>10712109</v>
      </c>
      <c r="G1280" s="57" t="s">
        <v>1744</v>
      </c>
      <c r="H1280" s="58">
        <v>1000000</v>
      </c>
      <c r="I1280" s="221"/>
      <c r="J1280" s="87"/>
      <c r="K1280" s="81">
        <f t="shared" si="26"/>
        <v>1000000</v>
      </c>
      <c r="L1280" s="204" t="s">
        <v>2889</v>
      </c>
    </row>
    <row r="1281" spans="1:12" ht="51" hidden="1" x14ac:dyDescent="0.35">
      <c r="A1281" s="54">
        <v>23020103</v>
      </c>
      <c r="B1281" s="436" t="s">
        <v>2891</v>
      </c>
      <c r="C1281" s="54">
        <v>70435</v>
      </c>
      <c r="D1281" s="75">
        <v>140000010104</v>
      </c>
      <c r="E1281" s="56">
        <v>3101</v>
      </c>
      <c r="F1281" s="54">
        <v>10712103</v>
      </c>
      <c r="G1281" s="57" t="s">
        <v>1745</v>
      </c>
      <c r="H1281" s="58">
        <v>1000000</v>
      </c>
      <c r="I1281" s="221"/>
      <c r="J1281" s="87"/>
      <c r="K1281" s="81">
        <f t="shared" si="26"/>
        <v>1000000</v>
      </c>
      <c r="L1281" s="204" t="s">
        <v>2889</v>
      </c>
    </row>
    <row r="1282" spans="1:12" ht="76.5" hidden="1" x14ac:dyDescent="0.35">
      <c r="A1282" s="54">
        <v>23020103</v>
      </c>
      <c r="B1282" s="436" t="s">
        <v>2891</v>
      </c>
      <c r="C1282" s="54">
        <v>70435</v>
      </c>
      <c r="D1282" s="75">
        <v>140000010104</v>
      </c>
      <c r="E1282" s="56">
        <v>3101</v>
      </c>
      <c r="F1282" s="54">
        <v>10720500</v>
      </c>
      <c r="G1282" s="57" t="s">
        <v>1746</v>
      </c>
      <c r="H1282" s="58">
        <v>1000000</v>
      </c>
      <c r="I1282" s="221"/>
      <c r="J1282" s="87"/>
      <c r="K1282" s="81">
        <f t="shared" si="26"/>
        <v>1000000</v>
      </c>
      <c r="L1282" s="204" t="s">
        <v>2889</v>
      </c>
    </row>
    <row r="1283" spans="1:12" ht="51" hidden="1" x14ac:dyDescent="0.35">
      <c r="A1283" s="54">
        <v>23020103</v>
      </c>
      <c r="B1283" s="436" t="s">
        <v>2891</v>
      </c>
      <c r="C1283" s="54">
        <v>70435</v>
      </c>
      <c r="D1283" s="75">
        <v>140000010104</v>
      </c>
      <c r="E1283" s="56">
        <v>3101</v>
      </c>
      <c r="F1283" s="54">
        <v>10731900</v>
      </c>
      <c r="G1283" s="57" t="s">
        <v>1747</v>
      </c>
      <c r="H1283" s="58">
        <v>1000000</v>
      </c>
      <c r="I1283" s="221"/>
      <c r="J1283" s="87"/>
      <c r="K1283" s="81">
        <f t="shared" si="26"/>
        <v>1000000</v>
      </c>
      <c r="L1283" s="204" t="s">
        <v>2889</v>
      </c>
    </row>
    <row r="1284" spans="1:12" ht="76.5" hidden="1" x14ac:dyDescent="0.35">
      <c r="A1284" s="54">
        <v>23020103</v>
      </c>
      <c r="B1284" s="436" t="s">
        <v>2891</v>
      </c>
      <c r="C1284" s="54">
        <v>70435</v>
      </c>
      <c r="D1284" s="75">
        <v>140000010104</v>
      </c>
      <c r="E1284" s="56">
        <v>3101</v>
      </c>
      <c r="F1284" s="54">
        <v>10712300</v>
      </c>
      <c r="G1284" s="86" t="s">
        <v>2069</v>
      </c>
      <c r="H1284" s="58">
        <v>1000000</v>
      </c>
      <c r="I1284" s="221"/>
      <c r="J1284" s="87"/>
      <c r="K1284" s="81">
        <f t="shared" si="26"/>
        <v>1000000</v>
      </c>
      <c r="L1284" s="204" t="s">
        <v>2889</v>
      </c>
    </row>
    <row r="1285" spans="1:12" ht="51" hidden="1" x14ac:dyDescent="0.35">
      <c r="A1285" s="123">
        <v>23020103</v>
      </c>
      <c r="B1285" s="436" t="s">
        <v>2891</v>
      </c>
      <c r="C1285" s="123">
        <v>70435</v>
      </c>
      <c r="D1285" s="124">
        <v>140000010104</v>
      </c>
      <c r="E1285" s="125">
        <v>3101</v>
      </c>
      <c r="F1285" s="123">
        <v>10711000</v>
      </c>
      <c r="G1285" s="76" t="s">
        <v>1748</v>
      </c>
      <c r="H1285" s="77">
        <v>1000000</v>
      </c>
      <c r="I1285" s="230"/>
      <c r="J1285" s="134"/>
      <c r="K1285" s="81">
        <f t="shared" si="26"/>
        <v>1000000</v>
      </c>
      <c r="L1285" s="208" t="s">
        <v>2889</v>
      </c>
    </row>
    <row r="1286" spans="1:12" ht="51" hidden="1" x14ac:dyDescent="0.35">
      <c r="A1286" s="168">
        <v>23020103</v>
      </c>
      <c r="B1286" s="436" t="s">
        <v>2891</v>
      </c>
      <c r="C1286" s="168">
        <v>70435</v>
      </c>
      <c r="D1286" s="169">
        <v>140000010104</v>
      </c>
      <c r="E1286" s="170">
        <v>3101</v>
      </c>
      <c r="F1286" s="168">
        <v>10731900</v>
      </c>
      <c r="G1286" s="466" t="s">
        <v>1749</v>
      </c>
      <c r="H1286" s="475">
        <v>1000000</v>
      </c>
      <c r="I1286" s="497"/>
      <c r="J1286" s="518"/>
      <c r="K1286" s="81">
        <f t="shared" si="26"/>
        <v>1000000</v>
      </c>
      <c r="L1286" s="204" t="s">
        <v>2889</v>
      </c>
    </row>
    <row r="1287" spans="1:12" ht="51" hidden="1" x14ac:dyDescent="0.35">
      <c r="A1287" s="78">
        <v>23020103</v>
      </c>
      <c r="B1287" s="436" t="s">
        <v>2891</v>
      </c>
      <c r="C1287" s="78">
        <v>70435</v>
      </c>
      <c r="D1287" s="79">
        <v>140000010104</v>
      </c>
      <c r="E1287" s="80">
        <v>3101</v>
      </c>
      <c r="F1287" s="78">
        <v>10712106</v>
      </c>
      <c r="G1287" s="129" t="s">
        <v>1750</v>
      </c>
      <c r="H1287" s="81">
        <v>1000000</v>
      </c>
      <c r="I1287" s="228"/>
      <c r="J1287" s="133"/>
      <c r="K1287" s="81">
        <f t="shared" si="26"/>
        <v>1000000</v>
      </c>
      <c r="L1287" s="210" t="s">
        <v>2889</v>
      </c>
    </row>
    <row r="1288" spans="1:12" ht="76.5" hidden="1" x14ac:dyDescent="0.35">
      <c r="A1288" s="54">
        <v>23020103</v>
      </c>
      <c r="B1288" s="436" t="s">
        <v>2891</v>
      </c>
      <c r="C1288" s="54">
        <v>70435</v>
      </c>
      <c r="D1288" s="75">
        <v>140000010104</v>
      </c>
      <c r="E1288" s="56">
        <v>3101</v>
      </c>
      <c r="F1288" s="54">
        <v>10721300</v>
      </c>
      <c r="G1288" s="57" t="s">
        <v>1751</v>
      </c>
      <c r="H1288" s="58">
        <v>1000000</v>
      </c>
      <c r="I1288" s="221"/>
      <c r="J1288" s="87"/>
      <c r="K1288" s="58">
        <f t="shared" si="26"/>
        <v>1000000</v>
      </c>
      <c r="L1288" s="204" t="s">
        <v>2889</v>
      </c>
    </row>
    <row r="1289" spans="1:12" ht="51" hidden="1" x14ac:dyDescent="0.35">
      <c r="A1289" s="54">
        <v>23020103</v>
      </c>
      <c r="B1289" s="436" t="s">
        <v>2891</v>
      </c>
      <c r="C1289" s="54">
        <v>70435</v>
      </c>
      <c r="D1289" s="75">
        <v>140000010104</v>
      </c>
      <c r="E1289" s="56">
        <v>3101</v>
      </c>
      <c r="F1289" s="54">
        <v>10720400</v>
      </c>
      <c r="G1289" s="57" t="s">
        <v>1752</v>
      </c>
      <c r="H1289" s="58">
        <v>1000000</v>
      </c>
      <c r="I1289" s="221"/>
      <c r="J1289" s="87"/>
      <c r="K1289" s="58">
        <f t="shared" si="26"/>
        <v>1000000</v>
      </c>
      <c r="L1289" s="204" t="s">
        <v>2889</v>
      </c>
    </row>
    <row r="1290" spans="1:12" ht="76.5" hidden="1" x14ac:dyDescent="0.35">
      <c r="A1290" s="54">
        <v>23020103</v>
      </c>
      <c r="B1290" s="436" t="s">
        <v>2891</v>
      </c>
      <c r="C1290" s="54">
        <v>70435</v>
      </c>
      <c r="D1290" s="75">
        <v>140000010104</v>
      </c>
      <c r="E1290" s="56">
        <v>3101</v>
      </c>
      <c r="F1290" s="54">
        <v>10720800</v>
      </c>
      <c r="G1290" s="86" t="s">
        <v>2070</v>
      </c>
      <c r="H1290" s="58">
        <v>7800000</v>
      </c>
      <c r="I1290" s="221"/>
      <c r="J1290" s="87"/>
      <c r="K1290" s="58">
        <f t="shared" si="26"/>
        <v>7800000</v>
      </c>
      <c r="L1290" s="204" t="s">
        <v>2889</v>
      </c>
    </row>
    <row r="1291" spans="1:12" ht="51" hidden="1" x14ac:dyDescent="0.35">
      <c r="A1291" s="54">
        <v>23020103</v>
      </c>
      <c r="B1291" s="436" t="s">
        <v>2891</v>
      </c>
      <c r="C1291" s="54">
        <v>70435</v>
      </c>
      <c r="D1291" s="75">
        <v>140000010104</v>
      </c>
      <c r="E1291" s="56">
        <v>3101</v>
      </c>
      <c r="F1291" s="54">
        <v>10712200</v>
      </c>
      <c r="G1291" s="57" t="s">
        <v>1753</v>
      </c>
      <c r="H1291" s="58">
        <v>2500000</v>
      </c>
      <c r="I1291" s="221"/>
      <c r="J1291" s="87"/>
      <c r="K1291" s="58">
        <f t="shared" si="26"/>
        <v>2500000</v>
      </c>
      <c r="L1291" s="204" t="s">
        <v>2889</v>
      </c>
    </row>
    <row r="1292" spans="1:12" ht="51" hidden="1" x14ac:dyDescent="0.35">
      <c r="A1292" s="54">
        <v>23020103</v>
      </c>
      <c r="B1292" s="436" t="s">
        <v>2891</v>
      </c>
      <c r="C1292" s="54">
        <v>70435</v>
      </c>
      <c r="D1292" s="75">
        <v>140000010104</v>
      </c>
      <c r="E1292" s="56">
        <v>3101</v>
      </c>
      <c r="F1292" s="54">
        <v>10712200</v>
      </c>
      <c r="G1292" s="57" t="s">
        <v>1754</v>
      </c>
      <c r="H1292" s="58">
        <v>5000000</v>
      </c>
      <c r="I1292" s="221"/>
      <c r="J1292" s="87"/>
      <c r="K1292" s="58">
        <f t="shared" si="26"/>
        <v>5000000</v>
      </c>
      <c r="L1292" s="204" t="s">
        <v>2889</v>
      </c>
    </row>
    <row r="1293" spans="1:12" ht="51" hidden="1" x14ac:dyDescent="0.35">
      <c r="A1293" s="54">
        <v>23020103</v>
      </c>
      <c r="B1293" s="436" t="s">
        <v>2891</v>
      </c>
      <c r="C1293" s="54">
        <v>70435</v>
      </c>
      <c r="D1293" s="75">
        <v>140000010104</v>
      </c>
      <c r="E1293" s="56">
        <v>3101</v>
      </c>
      <c r="F1293" s="54">
        <v>10712200</v>
      </c>
      <c r="G1293" s="57" t="s">
        <v>1755</v>
      </c>
      <c r="H1293" s="58">
        <v>1000000</v>
      </c>
      <c r="I1293" s="221"/>
      <c r="J1293" s="87"/>
      <c r="K1293" s="58">
        <f t="shared" si="26"/>
        <v>1000000</v>
      </c>
      <c r="L1293" s="204" t="s">
        <v>2889</v>
      </c>
    </row>
    <row r="1294" spans="1:12" ht="51" hidden="1" x14ac:dyDescent="0.35">
      <c r="A1294" s="54">
        <v>23020103</v>
      </c>
      <c r="B1294" s="436" t="s">
        <v>2891</v>
      </c>
      <c r="C1294" s="54">
        <v>70435</v>
      </c>
      <c r="D1294" s="75">
        <v>140000010104</v>
      </c>
      <c r="E1294" s="56">
        <v>3101</v>
      </c>
      <c r="F1294" s="54">
        <v>10712300</v>
      </c>
      <c r="G1294" s="57" t="s">
        <v>1756</v>
      </c>
      <c r="H1294" s="58">
        <v>1000000</v>
      </c>
      <c r="I1294" s="221"/>
      <c r="J1294" s="87"/>
      <c r="K1294" s="58">
        <f t="shared" si="26"/>
        <v>1000000</v>
      </c>
      <c r="L1294" s="204" t="s">
        <v>2889</v>
      </c>
    </row>
    <row r="1295" spans="1:12" ht="51" hidden="1" x14ac:dyDescent="0.35">
      <c r="A1295" s="54">
        <v>23020103</v>
      </c>
      <c r="B1295" s="436" t="s">
        <v>2891</v>
      </c>
      <c r="C1295" s="54">
        <v>70435</v>
      </c>
      <c r="D1295" s="75">
        <v>140000010104</v>
      </c>
      <c r="E1295" s="56">
        <v>3101</v>
      </c>
      <c r="F1295" s="54">
        <v>10712300</v>
      </c>
      <c r="G1295" s="57" t="s">
        <v>1757</v>
      </c>
      <c r="H1295" s="58">
        <v>1000000</v>
      </c>
      <c r="I1295" s="221"/>
      <c r="J1295" s="87"/>
      <c r="K1295" s="58">
        <f t="shared" si="26"/>
        <v>1000000</v>
      </c>
      <c r="L1295" s="204" t="s">
        <v>2889</v>
      </c>
    </row>
    <row r="1296" spans="1:12" ht="51" hidden="1" x14ac:dyDescent="0.35">
      <c r="A1296" s="54">
        <v>23020103</v>
      </c>
      <c r="B1296" s="436" t="s">
        <v>2891</v>
      </c>
      <c r="C1296" s="54">
        <v>70435</v>
      </c>
      <c r="D1296" s="75">
        <v>140000010104</v>
      </c>
      <c r="E1296" s="56">
        <v>3101</v>
      </c>
      <c r="F1296" s="54">
        <v>10730100</v>
      </c>
      <c r="G1296" s="57" t="s">
        <v>1758</v>
      </c>
      <c r="H1296" s="58">
        <v>5000000</v>
      </c>
      <c r="I1296" s="221"/>
      <c r="J1296" s="87"/>
      <c r="K1296" s="58">
        <f t="shared" si="26"/>
        <v>5000000</v>
      </c>
      <c r="L1296" s="204" t="s">
        <v>2889</v>
      </c>
    </row>
    <row r="1297" spans="1:23" ht="51" hidden="1" x14ac:dyDescent="0.35">
      <c r="A1297" s="54">
        <v>23020103</v>
      </c>
      <c r="B1297" s="436" t="s">
        <v>2891</v>
      </c>
      <c r="C1297" s="54">
        <v>70435</v>
      </c>
      <c r="D1297" s="75">
        <v>140000010104</v>
      </c>
      <c r="E1297" s="56">
        <v>3101</v>
      </c>
      <c r="F1297" s="54">
        <v>10712100</v>
      </c>
      <c r="G1297" s="57" t="s">
        <v>1759</v>
      </c>
      <c r="H1297" s="58">
        <v>2500000</v>
      </c>
      <c r="I1297" s="221"/>
      <c r="J1297" s="87"/>
      <c r="K1297" s="58">
        <f t="shared" si="26"/>
        <v>2500000</v>
      </c>
      <c r="L1297" s="204" t="s">
        <v>2889</v>
      </c>
    </row>
    <row r="1298" spans="1:23" ht="51" hidden="1" x14ac:dyDescent="0.35">
      <c r="A1298" s="54">
        <v>23020103</v>
      </c>
      <c r="B1298" s="436" t="s">
        <v>2891</v>
      </c>
      <c r="C1298" s="54">
        <v>70435</v>
      </c>
      <c r="D1298" s="75">
        <v>140000010104</v>
      </c>
      <c r="E1298" s="56">
        <v>3101</v>
      </c>
      <c r="F1298" s="54">
        <v>10712103</v>
      </c>
      <c r="G1298" s="57" t="s">
        <v>1760</v>
      </c>
      <c r="H1298" s="58">
        <v>1000000</v>
      </c>
      <c r="I1298" s="221"/>
      <c r="J1298" s="87"/>
      <c r="K1298" s="58">
        <f t="shared" si="26"/>
        <v>1000000</v>
      </c>
      <c r="L1298" s="204" t="s">
        <v>2889</v>
      </c>
    </row>
    <row r="1299" spans="1:23" ht="51" hidden="1" x14ac:dyDescent="0.35">
      <c r="A1299" s="54">
        <v>23020103</v>
      </c>
      <c r="B1299" s="436" t="s">
        <v>2891</v>
      </c>
      <c r="C1299" s="54">
        <v>70435</v>
      </c>
      <c r="D1299" s="75">
        <v>140000010104</v>
      </c>
      <c r="E1299" s="56">
        <v>3101</v>
      </c>
      <c r="F1299" s="54">
        <v>10731600</v>
      </c>
      <c r="G1299" s="57" t="s">
        <v>1761</v>
      </c>
      <c r="H1299" s="58">
        <v>1000000</v>
      </c>
      <c r="I1299" s="221"/>
      <c r="J1299" s="87"/>
      <c r="K1299" s="58">
        <f t="shared" si="26"/>
        <v>1000000</v>
      </c>
      <c r="L1299" s="204" t="s">
        <v>2889</v>
      </c>
    </row>
    <row r="1300" spans="1:23" ht="76.5" hidden="1" x14ac:dyDescent="0.35">
      <c r="A1300" s="54">
        <v>23020103</v>
      </c>
      <c r="B1300" s="436" t="s">
        <v>2891</v>
      </c>
      <c r="C1300" s="54">
        <v>70435</v>
      </c>
      <c r="D1300" s="75">
        <v>140000010104</v>
      </c>
      <c r="E1300" s="56">
        <v>3101</v>
      </c>
      <c r="F1300" s="54">
        <v>10730100</v>
      </c>
      <c r="G1300" s="57" t="s">
        <v>1762</v>
      </c>
      <c r="H1300" s="58">
        <v>1000000</v>
      </c>
      <c r="I1300" s="221"/>
      <c r="J1300" s="87"/>
      <c r="K1300" s="58">
        <f t="shared" si="26"/>
        <v>1000000</v>
      </c>
      <c r="L1300" s="204" t="s">
        <v>2889</v>
      </c>
    </row>
    <row r="1301" spans="1:23" ht="51" hidden="1" x14ac:dyDescent="0.35">
      <c r="A1301" s="155">
        <v>23020103</v>
      </c>
      <c r="B1301" s="436" t="s">
        <v>2891</v>
      </c>
      <c r="C1301" s="155">
        <v>70435</v>
      </c>
      <c r="D1301" s="156">
        <v>140000010104</v>
      </c>
      <c r="E1301" s="157">
        <v>3101</v>
      </c>
      <c r="F1301" s="155">
        <v>10721300</v>
      </c>
      <c r="G1301" s="158" t="s">
        <v>1763</v>
      </c>
      <c r="H1301" s="116">
        <v>1950000</v>
      </c>
      <c r="I1301" s="221"/>
      <c r="J1301" s="159">
        <v>150000000</v>
      </c>
      <c r="K1301" s="116">
        <f t="shared" si="26"/>
        <v>151950000</v>
      </c>
      <c r="L1301" s="398" t="s">
        <v>2647</v>
      </c>
      <c r="M1301" s="151"/>
      <c r="N1301" s="151"/>
      <c r="O1301" s="151"/>
      <c r="P1301" s="151"/>
      <c r="Q1301" s="151"/>
      <c r="R1301" s="151"/>
      <c r="S1301" s="151"/>
      <c r="T1301" s="151"/>
      <c r="U1301" s="151"/>
      <c r="V1301" s="151"/>
      <c r="W1301" s="151"/>
    </row>
    <row r="1302" spans="1:23" ht="76.5" hidden="1" x14ac:dyDescent="0.35">
      <c r="A1302" s="155">
        <v>23020103</v>
      </c>
      <c r="B1302" s="436" t="s">
        <v>2891</v>
      </c>
      <c r="C1302" s="155">
        <v>70435</v>
      </c>
      <c r="D1302" s="156">
        <v>140000010104</v>
      </c>
      <c r="E1302" s="157">
        <v>3101</v>
      </c>
      <c r="F1302" s="155">
        <v>10721300</v>
      </c>
      <c r="G1302" s="158" t="s">
        <v>2722</v>
      </c>
      <c r="H1302" s="116">
        <v>1000000</v>
      </c>
      <c r="I1302" s="221"/>
      <c r="J1302" s="159">
        <v>150000000</v>
      </c>
      <c r="K1302" s="116">
        <f t="shared" si="26"/>
        <v>151000000</v>
      </c>
      <c r="L1302" s="398" t="s">
        <v>2647</v>
      </c>
      <c r="M1302" s="151"/>
      <c r="N1302" s="151"/>
      <c r="O1302" s="151"/>
      <c r="P1302" s="151"/>
      <c r="Q1302" s="151"/>
      <c r="R1302" s="151"/>
      <c r="S1302" s="151"/>
      <c r="T1302" s="151"/>
      <c r="U1302" s="151"/>
      <c r="V1302" s="151"/>
      <c r="W1302" s="151"/>
    </row>
    <row r="1303" spans="1:23" ht="76.5" hidden="1" x14ac:dyDescent="0.35">
      <c r="A1303" s="54">
        <v>23020103</v>
      </c>
      <c r="B1303" s="436" t="s">
        <v>2891</v>
      </c>
      <c r="C1303" s="54">
        <v>70435</v>
      </c>
      <c r="D1303" s="75">
        <v>140000010104</v>
      </c>
      <c r="E1303" s="56">
        <v>3101</v>
      </c>
      <c r="F1303" s="54">
        <v>10721300</v>
      </c>
      <c r="G1303" s="57" t="s">
        <v>1764</v>
      </c>
      <c r="H1303" s="58">
        <v>1000000</v>
      </c>
      <c r="I1303" s="221"/>
      <c r="J1303" s="87"/>
      <c r="K1303" s="58">
        <f t="shared" si="26"/>
        <v>1000000</v>
      </c>
      <c r="L1303" s="204" t="s">
        <v>2889</v>
      </c>
    </row>
    <row r="1304" spans="1:23" ht="51" hidden="1" x14ac:dyDescent="0.35">
      <c r="A1304" s="54">
        <v>23020103</v>
      </c>
      <c r="B1304" s="436" t="s">
        <v>2891</v>
      </c>
      <c r="C1304" s="54">
        <v>70435</v>
      </c>
      <c r="D1304" s="75">
        <v>140000010104</v>
      </c>
      <c r="E1304" s="56">
        <v>3101</v>
      </c>
      <c r="F1304" s="54">
        <v>10712300</v>
      </c>
      <c r="G1304" s="57" t="s">
        <v>1765</v>
      </c>
      <c r="H1304" s="58">
        <v>1000000</v>
      </c>
      <c r="I1304" s="221"/>
      <c r="J1304" s="87"/>
      <c r="K1304" s="58">
        <f t="shared" si="26"/>
        <v>1000000</v>
      </c>
      <c r="L1304" s="204" t="s">
        <v>2889</v>
      </c>
    </row>
    <row r="1305" spans="1:23" ht="76.5" hidden="1" x14ac:dyDescent="0.35">
      <c r="A1305" s="54">
        <v>23020103</v>
      </c>
      <c r="B1305" s="436" t="s">
        <v>2891</v>
      </c>
      <c r="C1305" s="54">
        <v>70435</v>
      </c>
      <c r="D1305" s="75">
        <v>140000010104</v>
      </c>
      <c r="E1305" s="56">
        <v>3101</v>
      </c>
      <c r="F1305" s="54">
        <v>10712300</v>
      </c>
      <c r="G1305" s="57" t="s">
        <v>1766</v>
      </c>
      <c r="H1305" s="58"/>
      <c r="I1305" s="221"/>
      <c r="J1305" s="87"/>
      <c r="K1305" s="87">
        <f t="shared" si="26"/>
        <v>0</v>
      </c>
      <c r="L1305" s="204" t="s">
        <v>2889</v>
      </c>
    </row>
    <row r="1306" spans="1:23" ht="51" hidden="1" x14ac:dyDescent="0.35">
      <c r="A1306" s="54">
        <v>23020103</v>
      </c>
      <c r="B1306" s="436" t="s">
        <v>2891</v>
      </c>
      <c r="C1306" s="54">
        <v>70435</v>
      </c>
      <c r="D1306" s="75">
        <v>140000010104</v>
      </c>
      <c r="E1306" s="56">
        <v>3101</v>
      </c>
      <c r="F1306" s="54">
        <v>10712100</v>
      </c>
      <c r="G1306" s="57" t="s">
        <v>1767</v>
      </c>
      <c r="H1306" s="58">
        <v>1000000</v>
      </c>
      <c r="I1306" s="221"/>
      <c r="J1306" s="87"/>
      <c r="K1306" s="58">
        <f t="shared" si="26"/>
        <v>1000000</v>
      </c>
      <c r="L1306" s="204" t="s">
        <v>2889</v>
      </c>
    </row>
    <row r="1307" spans="1:23" ht="51" hidden="1" x14ac:dyDescent="0.35">
      <c r="A1307" s="54">
        <v>23020103</v>
      </c>
      <c r="B1307" s="436" t="s">
        <v>2891</v>
      </c>
      <c r="C1307" s="54">
        <v>70435</v>
      </c>
      <c r="D1307" s="75">
        <v>140000010104</v>
      </c>
      <c r="E1307" s="56">
        <v>3101</v>
      </c>
      <c r="F1307" s="54">
        <v>10712100</v>
      </c>
      <c r="G1307" s="57" t="s">
        <v>1768</v>
      </c>
      <c r="H1307" s="58">
        <v>1000000</v>
      </c>
      <c r="I1307" s="221"/>
      <c r="J1307" s="87"/>
      <c r="K1307" s="58">
        <f t="shared" si="26"/>
        <v>1000000</v>
      </c>
      <c r="L1307" s="204" t="s">
        <v>2889</v>
      </c>
    </row>
    <row r="1308" spans="1:23" ht="51" hidden="1" x14ac:dyDescent="0.35">
      <c r="A1308" s="54">
        <v>23020103</v>
      </c>
      <c r="B1308" s="436" t="s">
        <v>2891</v>
      </c>
      <c r="C1308" s="54">
        <v>70435</v>
      </c>
      <c r="D1308" s="75">
        <v>140000010104</v>
      </c>
      <c r="E1308" s="56">
        <v>3101</v>
      </c>
      <c r="F1308" s="54">
        <v>10721300</v>
      </c>
      <c r="G1308" s="57" t="s">
        <v>1769</v>
      </c>
      <c r="H1308" s="58">
        <v>1000000</v>
      </c>
      <c r="I1308" s="221"/>
      <c r="J1308" s="87"/>
      <c r="K1308" s="58">
        <f t="shared" si="26"/>
        <v>1000000</v>
      </c>
      <c r="L1308" s="204" t="s">
        <v>2889</v>
      </c>
    </row>
    <row r="1309" spans="1:23" ht="51" hidden="1" x14ac:dyDescent="0.35">
      <c r="A1309" s="54">
        <v>23020103</v>
      </c>
      <c r="B1309" s="436" t="s">
        <v>2891</v>
      </c>
      <c r="C1309" s="54">
        <v>70435</v>
      </c>
      <c r="D1309" s="75">
        <v>140000010104</v>
      </c>
      <c r="E1309" s="56">
        <v>3101</v>
      </c>
      <c r="F1309" s="54">
        <v>10711100</v>
      </c>
      <c r="G1309" s="57" t="s">
        <v>1770</v>
      </c>
      <c r="H1309" s="58">
        <v>1000000</v>
      </c>
      <c r="I1309" s="221"/>
      <c r="J1309" s="87"/>
      <c r="K1309" s="58">
        <f t="shared" si="26"/>
        <v>1000000</v>
      </c>
      <c r="L1309" s="204" t="s">
        <v>2889</v>
      </c>
    </row>
    <row r="1310" spans="1:23" ht="51" hidden="1" x14ac:dyDescent="0.35">
      <c r="A1310" s="54">
        <v>23020103</v>
      </c>
      <c r="B1310" s="436" t="s">
        <v>2891</v>
      </c>
      <c r="C1310" s="54">
        <v>70435</v>
      </c>
      <c r="D1310" s="75">
        <v>140000010104</v>
      </c>
      <c r="E1310" s="56">
        <v>3101</v>
      </c>
      <c r="F1310" s="54">
        <v>10731900</v>
      </c>
      <c r="G1310" s="57" t="s">
        <v>1771</v>
      </c>
      <c r="H1310" s="58">
        <v>1000000</v>
      </c>
      <c r="I1310" s="221"/>
      <c r="J1310" s="87"/>
      <c r="K1310" s="58">
        <f t="shared" si="26"/>
        <v>1000000</v>
      </c>
      <c r="L1310" s="204" t="s">
        <v>2889</v>
      </c>
    </row>
    <row r="1311" spans="1:23" ht="153" hidden="1" x14ac:dyDescent="0.35">
      <c r="A1311" s="54">
        <v>23020103</v>
      </c>
      <c r="B1311" s="436" t="s">
        <v>2891</v>
      </c>
      <c r="C1311" s="54">
        <v>70435</v>
      </c>
      <c r="D1311" s="75">
        <v>140000010104</v>
      </c>
      <c r="E1311" s="56">
        <v>3101</v>
      </c>
      <c r="F1311" s="54">
        <v>10731900</v>
      </c>
      <c r="G1311" s="57" t="s">
        <v>1772</v>
      </c>
      <c r="H1311" s="58">
        <v>1000000</v>
      </c>
      <c r="I1311" s="221"/>
      <c r="J1311" s="87"/>
      <c r="K1311" s="58">
        <f t="shared" si="26"/>
        <v>1000000</v>
      </c>
      <c r="L1311" s="204" t="s">
        <v>2889</v>
      </c>
    </row>
    <row r="1312" spans="1:23" ht="51" hidden="1" x14ac:dyDescent="0.35">
      <c r="A1312" s="54">
        <v>23020103</v>
      </c>
      <c r="B1312" s="436" t="s">
        <v>2891</v>
      </c>
      <c r="C1312" s="54">
        <v>70435</v>
      </c>
      <c r="D1312" s="75">
        <v>140000010104</v>
      </c>
      <c r="E1312" s="56">
        <v>3101</v>
      </c>
      <c r="F1312" s="54">
        <v>10711100</v>
      </c>
      <c r="G1312" s="57" t="s">
        <v>1773</v>
      </c>
      <c r="H1312" s="58">
        <v>1000000</v>
      </c>
      <c r="I1312" s="221"/>
      <c r="J1312" s="87"/>
      <c r="K1312" s="58">
        <f t="shared" si="26"/>
        <v>1000000</v>
      </c>
      <c r="L1312" s="204" t="s">
        <v>2889</v>
      </c>
    </row>
    <row r="1313" spans="1:23" ht="76.5" hidden="1" x14ac:dyDescent="0.35">
      <c r="A1313" s="54">
        <v>23020103</v>
      </c>
      <c r="B1313" s="436" t="s">
        <v>2891</v>
      </c>
      <c r="C1313" s="54">
        <v>70435</v>
      </c>
      <c r="D1313" s="75">
        <v>140000010104</v>
      </c>
      <c r="E1313" s="56">
        <v>3101</v>
      </c>
      <c r="F1313" s="54">
        <v>10731400</v>
      </c>
      <c r="G1313" s="57" t="s">
        <v>1774</v>
      </c>
      <c r="H1313" s="58">
        <v>1000000</v>
      </c>
      <c r="I1313" s="221"/>
      <c r="J1313" s="87"/>
      <c r="K1313" s="58">
        <f t="shared" si="26"/>
        <v>1000000</v>
      </c>
      <c r="L1313" s="204" t="s">
        <v>2889</v>
      </c>
    </row>
    <row r="1314" spans="1:23" ht="51" hidden="1" x14ac:dyDescent="0.35">
      <c r="A1314" s="54">
        <v>23020103</v>
      </c>
      <c r="B1314" s="436" t="s">
        <v>2891</v>
      </c>
      <c r="C1314" s="54">
        <v>70435</v>
      </c>
      <c r="D1314" s="75">
        <v>140000010104</v>
      </c>
      <c r="E1314" s="56">
        <v>3101</v>
      </c>
      <c r="F1314" s="54">
        <v>10712300</v>
      </c>
      <c r="G1314" s="57" t="s">
        <v>1775</v>
      </c>
      <c r="H1314" s="58">
        <v>1000000</v>
      </c>
      <c r="I1314" s="221"/>
      <c r="J1314" s="87"/>
      <c r="K1314" s="58">
        <f t="shared" si="26"/>
        <v>1000000</v>
      </c>
      <c r="L1314" s="204" t="s">
        <v>2889</v>
      </c>
    </row>
    <row r="1315" spans="1:23" ht="76.5" hidden="1" x14ac:dyDescent="0.35">
      <c r="A1315" s="54">
        <v>23020103</v>
      </c>
      <c r="B1315" s="436" t="s">
        <v>2891</v>
      </c>
      <c r="C1315" s="54">
        <v>70435</v>
      </c>
      <c r="D1315" s="75">
        <v>140000010104</v>
      </c>
      <c r="E1315" s="56">
        <v>3101</v>
      </c>
      <c r="F1315" s="54">
        <v>10712100</v>
      </c>
      <c r="G1315" s="57" t="s">
        <v>1776</v>
      </c>
      <c r="H1315" s="58">
        <v>1000000</v>
      </c>
      <c r="I1315" s="221"/>
      <c r="J1315" s="87"/>
      <c r="K1315" s="58">
        <f t="shared" si="26"/>
        <v>1000000</v>
      </c>
      <c r="L1315" s="204" t="s">
        <v>2889</v>
      </c>
    </row>
    <row r="1316" spans="1:23" ht="76.5" hidden="1" x14ac:dyDescent="0.35">
      <c r="A1316" s="54">
        <v>23020103</v>
      </c>
      <c r="B1316" s="436" t="s">
        <v>2891</v>
      </c>
      <c r="C1316" s="54">
        <v>70435</v>
      </c>
      <c r="D1316" s="75">
        <v>140000010104</v>
      </c>
      <c r="E1316" s="56">
        <v>3101</v>
      </c>
      <c r="F1316" s="54">
        <v>10731900</v>
      </c>
      <c r="G1316" s="86" t="s">
        <v>2071</v>
      </c>
      <c r="H1316" s="58">
        <v>1000000</v>
      </c>
      <c r="I1316" s="221"/>
      <c r="J1316" s="87"/>
      <c r="K1316" s="58">
        <f t="shared" si="26"/>
        <v>1000000</v>
      </c>
      <c r="L1316" s="204" t="s">
        <v>2889</v>
      </c>
    </row>
    <row r="1317" spans="1:23" ht="76.5" hidden="1" x14ac:dyDescent="0.35">
      <c r="A1317" s="78">
        <v>23020103</v>
      </c>
      <c r="B1317" s="436" t="s">
        <v>2891</v>
      </c>
      <c r="C1317" s="78">
        <v>70435</v>
      </c>
      <c r="D1317" s="79">
        <v>140000010104</v>
      </c>
      <c r="E1317" s="80">
        <v>3101</v>
      </c>
      <c r="F1317" s="78">
        <v>10721300</v>
      </c>
      <c r="G1317" s="129" t="s">
        <v>1777</v>
      </c>
      <c r="H1317" s="81">
        <v>1000000</v>
      </c>
      <c r="I1317" s="228"/>
      <c r="J1317" s="133"/>
      <c r="K1317" s="81">
        <f t="shared" si="26"/>
        <v>1000000</v>
      </c>
      <c r="L1317" s="210" t="s">
        <v>2889</v>
      </c>
    </row>
    <row r="1318" spans="1:23" ht="76.5" hidden="1" x14ac:dyDescent="0.35">
      <c r="A1318" s="54">
        <v>23020103</v>
      </c>
      <c r="B1318" s="436" t="s">
        <v>2891</v>
      </c>
      <c r="C1318" s="54">
        <v>70435</v>
      </c>
      <c r="D1318" s="75">
        <v>140000010104</v>
      </c>
      <c r="E1318" s="56">
        <v>3101</v>
      </c>
      <c r="F1318" s="54">
        <v>10731500</v>
      </c>
      <c r="G1318" s="57" t="s">
        <v>1778</v>
      </c>
      <c r="H1318" s="58">
        <v>1000000</v>
      </c>
      <c r="I1318" s="221"/>
      <c r="J1318" s="87"/>
      <c r="K1318" s="58">
        <f t="shared" si="26"/>
        <v>1000000</v>
      </c>
      <c r="L1318" s="204" t="s">
        <v>2889</v>
      </c>
    </row>
    <row r="1319" spans="1:23" ht="51" hidden="1" x14ac:dyDescent="0.35">
      <c r="A1319" s="54">
        <v>23020103</v>
      </c>
      <c r="B1319" s="436" t="s">
        <v>2891</v>
      </c>
      <c r="C1319" s="54">
        <v>70435</v>
      </c>
      <c r="D1319" s="75">
        <v>140000010104</v>
      </c>
      <c r="E1319" s="56">
        <v>3101</v>
      </c>
      <c r="F1319" s="54">
        <v>10721300</v>
      </c>
      <c r="G1319" s="57" t="s">
        <v>1779</v>
      </c>
      <c r="H1319" s="58">
        <v>2500000</v>
      </c>
      <c r="I1319" s="221"/>
      <c r="J1319" s="87"/>
      <c r="K1319" s="58">
        <f t="shared" si="26"/>
        <v>2500000</v>
      </c>
      <c r="L1319" s="204" t="s">
        <v>2889</v>
      </c>
    </row>
    <row r="1320" spans="1:23" ht="76.5" hidden="1" x14ac:dyDescent="0.35">
      <c r="A1320" s="54">
        <v>23020103</v>
      </c>
      <c r="B1320" s="436" t="s">
        <v>2891</v>
      </c>
      <c r="C1320" s="54">
        <v>70435</v>
      </c>
      <c r="D1320" s="75">
        <v>140000010104</v>
      </c>
      <c r="E1320" s="56">
        <v>3101</v>
      </c>
      <c r="F1320" s="54">
        <v>10721300</v>
      </c>
      <c r="G1320" s="57" t="s">
        <v>1780</v>
      </c>
      <c r="H1320" s="58">
        <v>2500000</v>
      </c>
      <c r="I1320" s="221"/>
      <c r="J1320" s="87"/>
      <c r="K1320" s="58">
        <f t="shared" si="26"/>
        <v>2500000</v>
      </c>
      <c r="L1320" s="204" t="s">
        <v>2889</v>
      </c>
    </row>
    <row r="1321" spans="1:23" ht="51" hidden="1" x14ac:dyDescent="0.35">
      <c r="A1321" s="54">
        <v>23020103</v>
      </c>
      <c r="B1321" s="436" t="s">
        <v>2891</v>
      </c>
      <c r="C1321" s="54">
        <v>70435</v>
      </c>
      <c r="D1321" s="75">
        <v>140000010104</v>
      </c>
      <c r="E1321" s="56">
        <v>3101</v>
      </c>
      <c r="F1321" s="54">
        <v>10731600</v>
      </c>
      <c r="G1321" s="76" t="s">
        <v>1781</v>
      </c>
      <c r="H1321" s="77">
        <v>2500000</v>
      </c>
      <c r="I1321" s="230"/>
      <c r="J1321" s="134"/>
      <c r="K1321" s="77">
        <f t="shared" si="26"/>
        <v>2500000</v>
      </c>
      <c r="L1321" s="204" t="s">
        <v>2889</v>
      </c>
    </row>
    <row r="1322" spans="1:23" ht="76.5" hidden="1" x14ac:dyDescent="0.35">
      <c r="A1322" s="78">
        <v>23020103</v>
      </c>
      <c r="B1322" s="436" t="s">
        <v>2891</v>
      </c>
      <c r="C1322" s="78">
        <v>70435</v>
      </c>
      <c r="D1322" s="79">
        <v>140000010104</v>
      </c>
      <c r="E1322" s="80">
        <v>3101</v>
      </c>
      <c r="F1322" s="78">
        <v>10720400</v>
      </c>
      <c r="G1322" s="129" t="s">
        <v>1782</v>
      </c>
      <c r="H1322" s="81">
        <v>2671743</v>
      </c>
      <c r="I1322" s="228"/>
      <c r="J1322" s="81"/>
      <c r="K1322" s="81">
        <f t="shared" si="26"/>
        <v>2671743</v>
      </c>
      <c r="L1322" s="210" t="s">
        <v>2889</v>
      </c>
    </row>
    <row r="1323" spans="1:23" s="293" customFormat="1" ht="76.5" hidden="1" x14ac:dyDescent="0.35">
      <c r="A1323" s="78">
        <v>23020103</v>
      </c>
      <c r="B1323" s="436" t="s">
        <v>2891</v>
      </c>
      <c r="C1323" s="78">
        <v>70435</v>
      </c>
      <c r="D1323" s="79">
        <v>140000010104</v>
      </c>
      <c r="E1323" s="80">
        <v>3101</v>
      </c>
      <c r="F1323" s="78">
        <v>10720400</v>
      </c>
      <c r="G1323" s="129" t="s">
        <v>1783</v>
      </c>
      <c r="H1323" s="81">
        <v>2500000</v>
      </c>
      <c r="I1323" s="228"/>
      <c r="J1323" s="133"/>
      <c r="K1323" s="81">
        <f t="shared" si="26"/>
        <v>2500000</v>
      </c>
      <c r="L1323" s="210" t="s">
        <v>2889</v>
      </c>
      <c r="M1323" s="42"/>
      <c r="N1323" s="42"/>
      <c r="O1323" s="42"/>
      <c r="P1323" s="42"/>
      <c r="Q1323" s="42"/>
      <c r="R1323" s="42"/>
      <c r="S1323" s="42"/>
      <c r="T1323" s="42"/>
      <c r="U1323" s="42"/>
      <c r="V1323" s="42"/>
      <c r="W1323" s="42"/>
    </row>
    <row r="1324" spans="1:23" s="293" customFormat="1" ht="76.5" hidden="1" x14ac:dyDescent="0.35">
      <c r="A1324" s="78">
        <v>23020103</v>
      </c>
      <c r="B1324" s="436" t="s">
        <v>2891</v>
      </c>
      <c r="C1324" s="78">
        <v>70435</v>
      </c>
      <c r="D1324" s="79">
        <v>140000010104</v>
      </c>
      <c r="E1324" s="80">
        <v>3101</v>
      </c>
      <c r="F1324" s="78">
        <v>10720400</v>
      </c>
      <c r="G1324" s="129" t="s">
        <v>1784</v>
      </c>
      <c r="H1324" s="81">
        <v>2500000</v>
      </c>
      <c r="I1324" s="228"/>
      <c r="J1324" s="133"/>
      <c r="K1324" s="81">
        <f t="shared" si="26"/>
        <v>2500000</v>
      </c>
      <c r="L1324" s="210" t="s">
        <v>2889</v>
      </c>
      <c r="M1324" s="42"/>
      <c r="N1324" s="42"/>
      <c r="O1324" s="42"/>
      <c r="P1324" s="42"/>
      <c r="Q1324" s="42"/>
      <c r="R1324" s="42"/>
      <c r="S1324" s="42"/>
      <c r="T1324" s="42"/>
      <c r="U1324" s="42"/>
      <c r="V1324" s="42"/>
      <c r="W1324" s="42"/>
    </row>
    <row r="1325" spans="1:23" s="293" customFormat="1" ht="76.5" hidden="1" x14ac:dyDescent="0.35">
      <c r="A1325" s="54">
        <v>23020103</v>
      </c>
      <c r="B1325" s="436" t="s">
        <v>2891</v>
      </c>
      <c r="C1325" s="54">
        <v>70435</v>
      </c>
      <c r="D1325" s="75">
        <v>140000010104</v>
      </c>
      <c r="E1325" s="56">
        <v>3101</v>
      </c>
      <c r="F1325" s="54">
        <v>10720400</v>
      </c>
      <c r="G1325" s="86" t="s">
        <v>2072</v>
      </c>
      <c r="H1325" s="58">
        <v>2500000</v>
      </c>
      <c r="I1325" s="221"/>
      <c r="J1325" s="87"/>
      <c r="K1325" s="81">
        <f t="shared" si="26"/>
        <v>2500000</v>
      </c>
      <c r="L1325" s="204" t="s">
        <v>2889</v>
      </c>
      <c r="M1325" s="42"/>
      <c r="N1325" s="42"/>
      <c r="O1325" s="42"/>
      <c r="P1325" s="42"/>
      <c r="Q1325" s="42"/>
      <c r="R1325" s="42"/>
      <c r="S1325" s="42"/>
      <c r="T1325" s="42"/>
      <c r="U1325" s="42"/>
      <c r="V1325" s="42"/>
      <c r="W1325" s="42"/>
    </row>
    <row r="1326" spans="1:23" ht="76.5" hidden="1" x14ac:dyDescent="0.35">
      <c r="A1326" s="54">
        <v>23020103</v>
      </c>
      <c r="B1326" s="436" t="s">
        <v>2891</v>
      </c>
      <c r="C1326" s="54">
        <v>70435</v>
      </c>
      <c r="D1326" s="75">
        <v>140000010104</v>
      </c>
      <c r="E1326" s="56">
        <v>3101</v>
      </c>
      <c r="F1326" s="54">
        <v>10720400</v>
      </c>
      <c r="G1326" s="57" t="s">
        <v>1785</v>
      </c>
      <c r="H1326" s="58">
        <v>2500000</v>
      </c>
      <c r="I1326" s="221"/>
      <c r="J1326" s="87"/>
      <c r="K1326" s="81">
        <f t="shared" si="26"/>
        <v>2500000</v>
      </c>
      <c r="L1326" s="204" t="s">
        <v>2889</v>
      </c>
    </row>
    <row r="1327" spans="1:23" ht="51" hidden="1" x14ac:dyDescent="0.35">
      <c r="A1327" s="54">
        <v>23020103</v>
      </c>
      <c r="B1327" s="436" t="s">
        <v>2891</v>
      </c>
      <c r="C1327" s="54">
        <v>70435</v>
      </c>
      <c r="D1327" s="75">
        <v>140000010104</v>
      </c>
      <c r="E1327" s="56">
        <v>3101</v>
      </c>
      <c r="F1327" s="54">
        <v>10721300</v>
      </c>
      <c r="G1327" s="57" t="s">
        <v>1786</v>
      </c>
      <c r="H1327" s="58">
        <v>2500000</v>
      </c>
      <c r="I1327" s="221"/>
      <c r="J1327" s="87"/>
      <c r="K1327" s="81">
        <f t="shared" si="26"/>
        <v>2500000</v>
      </c>
      <c r="L1327" s="204" t="s">
        <v>2889</v>
      </c>
    </row>
    <row r="1328" spans="1:23" ht="51" hidden="1" x14ac:dyDescent="0.35">
      <c r="A1328" s="54">
        <v>23020103</v>
      </c>
      <c r="B1328" s="436" t="s">
        <v>2891</v>
      </c>
      <c r="C1328" s="54">
        <v>70435</v>
      </c>
      <c r="D1328" s="75">
        <v>140000010104</v>
      </c>
      <c r="E1328" s="56">
        <v>3101</v>
      </c>
      <c r="F1328" s="54">
        <v>10720500</v>
      </c>
      <c r="G1328" s="86" t="s">
        <v>2073</v>
      </c>
      <c r="H1328" s="58">
        <v>2500000</v>
      </c>
      <c r="I1328" s="221"/>
      <c r="J1328" s="87"/>
      <c r="K1328" s="81">
        <f t="shared" si="26"/>
        <v>2500000</v>
      </c>
      <c r="L1328" s="204" t="s">
        <v>2889</v>
      </c>
    </row>
    <row r="1329" spans="1:23" ht="51" hidden="1" x14ac:dyDescent="0.35">
      <c r="A1329" s="54">
        <v>23020103</v>
      </c>
      <c r="B1329" s="436" t="s">
        <v>2891</v>
      </c>
      <c r="C1329" s="54">
        <v>70435</v>
      </c>
      <c r="D1329" s="75">
        <v>140000010104</v>
      </c>
      <c r="E1329" s="56">
        <v>3101</v>
      </c>
      <c r="F1329" s="54">
        <v>10720400</v>
      </c>
      <c r="G1329" s="57" t="s">
        <v>1787</v>
      </c>
      <c r="H1329" s="58">
        <v>7500000</v>
      </c>
      <c r="I1329" s="221"/>
      <c r="J1329" s="87">
        <v>-2500000</v>
      </c>
      <c r="K1329" s="81">
        <f t="shared" si="26"/>
        <v>5000000</v>
      </c>
      <c r="L1329" s="204" t="s">
        <v>2889</v>
      </c>
    </row>
    <row r="1330" spans="1:23" ht="51" hidden="1" x14ac:dyDescent="0.35">
      <c r="A1330" s="54">
        <v>23020103</v>
      </c>
      <c r="B1330" s="436" t="s">
        <v>2891</v>
      </c>
      <c r="C1330" s="54">
        <v>70435</v>
      </c>
      <c r="D1330" s="75">
        <v>140000010104</v>
      </c>
      <c r="E1330" s="56">
        <v>3101</v>
      </c>
      <c r="F1330" s="54">
        <v>10720700</v>
      </c>
      <c r="G1330" s="57" t="s">
        <v>1788</v>
      </c>
      <c r="H1330" s="58">
        <v>2500000</v>
      </c>
      <c r="I1330" s="221"/>
      <c r="J1330" s="87"/>
      <c r="K1330" s="81">
        <f t="shared" si="26"/>
        <v>2500000</v>
      </c>
      <c r="L1330" s="204" t="s">
        <v>2889</v>
      </c>
    </row>
    <row r="1331" spans="1:23" ht="51" hidden="1" x14ac:dyDescent="0.35">
      <c r="A1331" s="54">
        <v>23020103</v>
      </c>
      <c r="B1331" s="436" t="s">
        <v>2891</v>
      </c>
      <c r="C1331" s="54">
        <v>70435</v>
      </c>
      <c r="D1331" s="75">
        <v>140000010104</v>
      </c>
      <c r="E1331" s="56">
        <v>3101</v>
      </c>
      <c r="F1331" s="54">
        <v>10720700</v>
      </c>
      <c r="G1331" s="57" t="s">
        <v>1789</v>
      </c>
      <c r="H1331" s="58">
        <v>2500000</v>
      </c>
      <c r="I1331" s="221"/>
      <c r="J1331" s="87"/>
      <c r="K1331" s="81">
        <f t="shared" si="26"/>
        <v>2500000</v>
      </c>
      <c r="L1331" s="204" t="s">
        <v>2889</v>
      </c>
    </row>
    <row r="1332" spans="1:23" ht="76.5" hidden="1" x14ac:dyDescent="0.35">
      <c r="A1332" s="54">
        <v>23020103</v>
      </c>
      <c r="B1332" s="436" t="s">
        <v>2891</v>
      </c>
      <c r="C1332" s="54">
        <v>70435</v>
      </c>
      <c r="D1332" s="75">
        <v>140000010104</v>
      </c>
      <c r="E1332" s="56">
        <v>3101</v>
      </c>
      <c r="F1332" s="54">
        <v>10722000</v>
      </c>
      <c r="G1332" s="86" t="s">
        <v>2074</v>
      </c>
      <c r="H1332" s="58">
        <v>2500000</v>
      </c>
      <c r="I1332" s="221"/>
      <c r="J1332" s="87"/>
      <c r="K1332" s="81">
        <f t="shared" si="26"/>
        <v>2500000</v>
      </c>
      <c r="L1332" s="204" t="s">
        <v>2889</v>
      </c>
    </row>
    <row r="1333" spans="1:23" ht="51" hidden="1" x14ac:dyDescent="0.35">
      <c r="A1333" s="54">
        <v>23020103</v>
      </c>
      <c r="B1333" s="436" t="s">
        <v>2891</v>
      </c>
      <c r="C1333" s="54">
        <v>70435</v>
      </c>
      <c r="D1333" s="75">
        <v>140000010104</v>
      </c>
      <c r="E1333" s="56">
        <v>3101</v>
      </c>
      <c r="F1333" s="54">
        <v>10722000</v>
      </c>
      <c r="G1333" s="57" t="s">
        <v>1790</v>
      </c>
      <c r="H1333" s="58">
        <v>2500000</v>
      </c>
      <c r="I1333" s="221"/>
      <c r="J1333" s="87"/>
      <c r="K1333" s="81">
        <f t="shared" si="26"/>
        <v>2500000</v>
      </c>
      <c r="L1333" s="204" t="s">
        <v>2889</v>
      </c>
    </row>
    <row r="1334" spans="1:23" ht="51" hidden="1" x14ac:dyDescent="0.35">
      <c r="A1334" s="54">
        <v>23020103</v>
      </c>
      <c r="B1334" s="436" t="s">
        <v>2891</v>
      </c>
      <c r="C1334" s="54">
        <v>70435</v>
      </c>
      <c r="D1334" s="75">
        <v>140000010104</v>
      </c>
      <c r="E1334" s="56">
        <v>3101</v>
      </c>
      <c r="F1334" s="54">
        <v>10722000</v>
      </c>
      <c r="G1334" s="57" t="s">
        <v>1791</v>
      </c>
      <c r="H1334" s="58">
        <v>2500000</v>
      </c>
      <c r="I1334" s="221"/>
      <c r="J1334" s="87"/>
      <c r="K1334" s="81">
        <f t="shared" si="26"/>
        <v>2500000</v>
      </c>
      <c r="L1334" s="204" t="s">
        <v>2889</v>
      </c>
    </row>
    <row r="1335" spans="1:23" s="293" customFormat="1" ht="51" hidden="1" x14ac:dyDescent="0.35">
      <c r="A1335" s="54">
        <v>23020103</v>
      </c>
      <c r="B1335" s="436" t="s">
        <v>2891</v>
      </c>
      <c r="C1335" s="54">
        <v>70435</v>
      </c>
      <c r="D1335" s="75">
        <v>140000010104</v>
      </c>
      <c r="E1335" s="56">
        <v>3101</v>
      </c>
      <c r="F1335" s="54">
        <v>10722000</v>
      </c>
      <c r="G1335" s="57" t="s">
        <v>1792</v>
      </c>
      <c r="H1335" s="58">
        <v>2500000</v>
      </c>
      <c r="I1335" s="221"/>
      <c r="J1335" s="87"/>
      <c r="K1335" s="81">
        <f t="shared" si="26"/>
        <v>2500000</v>
      </c>
      <c r="L1335" s="204" t="s">
        <v>2889</v>
      </c>
      <c r="M1335" s="42"/>
      <c r="N1335" s="42"/>
      <c r="O1335" s="42"/>
      <c r="P1335" s="42"/>
      <c r="Q1335" s="42"/>
      <c r="R1335" s="42"/>
      <c r="S1335" s="42"/>
      <c r="T1335" s="42"/>
      <c r="U1335" s="42"/>
      <c r="V1335" s="42"/>
      <c r="W1335" s="42"/>
    </row>
    <row r="1336" spans="1:23" ht="76.5" hidden="1" x14ac:dyDescent="0.35">
      <c r="A1336" s="54">
        <v>23020103</v>
      </c>
      <c r="B1336" s="436" t="s">
        <v>2891</v>
      </c>
      <c r="C1336" s="54">
        <v>70435</v>
      </c>
      <c r="D1336" s="75">
        <v>140000010104</v>
      </c>
      <c r="E1336" s="56">
        <v>3101</v>
      </c>
      <c r="F1336" s="54">
        <v>10720400</v>
      </c>
      <c r="G1336" s="57" t="s">
        <v>1793</v>
      </c>
      <c r="H1336" s="58">
        <v>2500000</v>
      </c>
      <c r="I1336" s="221"/>
      <c r="J1336" s="87"/>
      <c r="K1336" s="81">
        <f t="shared" si="26"/>
        <v>2500000</v>
      </c>
      <c r="L1336" s="204" t="s">
        <v>2889</v>
      </c>
    </row>
    <row r="1337" spans="1:23" s="293" customFormat="1" ht="51" hidden="1" x14ac:dyDescent="0.35">
      <c r="A1337" s="54">
        <v>23020103</v>
      </c>
      <c r="B1337" s="436" t="s">
        <v>2891</v>
      </c>
      <c r="C1337" s="54">
        <v>70435</v>
      </c>
      <c r="D1337" s="75">
        <v>140000010104</v>
      </c>
      <c r="E1337" s="56">
        <v>3101</v>
      </c>
      <c r="F1337" s="54">
        <v>10731800</v>
      </c>
      <c r="G1337" s="57" t="s">
        <v>1794</v>
      </c>
      <c r="H1337" s="58">
        <v>2500000</v>
      </c>
      <c r="I1337" s="221"/>
      <c r="J1337" s="87"/>
      <c r="K1337" s="81">
        <f t="shared" si="26"/>
        <v>2500000</v>
      </c>
      <c r="L1337" s="204" t="s">
        <v>2889</v>
      </c>
      <c r="M1337" s="42"/>
      <c r="N1337" s="42"/>
      <c r="O1337" s="42"/>
      <c r="P1337" s="42"/>
      <c r="Q1337" s="42"/>
      <c r="R1337" s="42"/>
      <c r="S1337" s="42"/>
      <c r="T1337" s="42"/>
      <c r="U1337" s="42"/>
      <c r="V1337" s="42"/>
      <c r="W1337" s="42"/>
    </row>
    <row r="1338" spans="1:23" ht="51" hidden="1" x14ac:dyDescent="0.35">
      <c r="A1338" s="54">
        <v>23020103</v>
      </c>
      <c r="B1338" s="436" t="s">
        <v>2891</v>
      </c>
      <c r="C1338" s="54">
        <v>70435</v>
      </c>
      <c r="D1338" s="75">
        <v>140000010104</v>
      </c>
      <c r="E1338" s="56">
        <v>3101</v>
      </c>
      <c r="F1338" s="54">
        <v>10721300</v>
      </c>
      <c r="G1338" s="57" t="s">
        <v>1795</v>
      </c>
      <c r="H1338" s="58">
        <v>2500000</v>
      </c>
      <c r="I1338" s="221"/>
      <c r="J1338" s="87"/>
      <c r="K1338" s="81">
        <f t="shared" si="26"/>
        <v>2500000</v>
      </c>
      <c r="L1338" s="204" t="s">
        <v>2889</v>
      </c>
    </row>
    <row r="1339" spans="1:23" ht="51" hidden="1" x14ac:dyDescent="0.35">
      <c r="A1339" s="54">
        <v>23020103</v>
      </c>
      <c r="B1339" s="436" t="s">
        <v>2891</v>
      </c>
      <c r="C1339" s="54">
        <v>70435</v>
      </c>
      <c r="D1339" s="75">
        <v>140000010104</v>
      </c>
      <c r="E1339" s="56">
        <v>3101</v>
      </c>
      <c r="F1339" s="54">
        <v>10721300</v>
      </c>
      <c r="G1339" s="57" t="s">
        <v>1796</v>
      </c>
      <c r="H1339" s="58">
        <v>2500000</v>
      </c>
      <c r="I1339" s="221"/>
      <c r="J1339" s="87"/>
      <c r="K1339" s="81">
        <f t="shared" si="26"/>
        <v>2500000</v>
      </c>
      <c r="L1339" s="204" t="s">
        <v>2889</v>
      </c>
    </row>
    <row r="1340" spans="1:23" ht="76.5" hidden="1" x14ac:dyDescent="0.35">
      <c r="A1340" s="54">
        <v>23020103</v>
      </c>
      <c r="B1340" s="436" t="s">
        <v>2891</v>
      </c>
      <c r="C1340" s="54">
        <v>70435</v>
      </c>
      <c r="D1340" s="75">
        <v>140000010104</v>
      </c>
      <c r="E1340" s="56">
        <v>3101</v>
      </c>
      <c r="F1340" s="54">
        <v>10720500</v>
      </c>
      <c r="G1340" s="57" t="s">
        <v>1797</v>
      </c>
      <c r="H1340" s="58">
        <v>1500000</v>
      </c>
      <c r="I1340" s="221"/>
      <c r="J1340" s="87"/>
      <c r="K1340" s="81">
        <f t="shared" ref="K1340:K1403" si="27">SUM(H1340,J1340)</f>
        <v>1500000</v>
      </c>
      <c r="L1340" s="204" t="s">
        <v>2889</v>
      </c>
    </row>
    <row r="1341" spans="1:23" ht="76.5" hidden="1" x14ac:dyDescent="0.35">
      <c r="A1341" s="78">
        <v>23020103</v>
      </c>
      <c r="B1341" s="436" t="s">
        <v>2891</v>
      </c>
      <c r="C1341" s="78">
        <v>70435</v>
      </c>
      <c r="D1341" s="79">
        <v>140000010104</v>
      </c>
      <c r="E1341" s="80">
        <v>3101</v>
      </c>
      <c r="F1341" s="78">
        <v>10731600</v>
      </c>
      <c r="G1341" s="129" t="s">
        <v>1798</v>
      </c>
      <c r="H1341" s="81">
        <v>1500000</v>
      </c>
      <c r="I1341" s="228"/>
      <c r="J1341" s="133"/>
      <c r="K1341" s="81">
        <f t="shared" si="27"/>
        <v>1500000</v>
      </c>
      <c r="L1341" s="210" t="s">
        <v>2889</v>
      </c>
    </row>
    <row r="1342" spans="1:23" ht="76.5" hidden="1" x14ac:dyDescent="0.35">
      <c r="A1342" s="54">
        <v>23020103</v>
      </c>
      <c r="B1342" s="436" t="s">
        <v>2891</v>
      </c>
      <c r="C1342" s="54">
        <v>70435</v>
      </c>
      <c r="D1342" s="75">
        <v>140000010104</v>
      </c>
      <c r="E1342" s="56">
        <v>3101</v>
      </c>
      <c r="F1342" s="54">
        <v>10720600</v>
      </c>
      <c r="G1342" s="57" t="s">
        <v>1799</v>
      </c>
      <c r="H1342" s="58">
        <v>1500000</v>
      </c>
      <c r="I1342" s="221"/>
      <c r="J1342" s="87"/>
      <c r="K1342" s="81">
        <f t="shared" si="27"/>
        <v>1500000</v>
      </c>
      <c r="L1342" s="204" t="s">
        <v>2889</v>
      </c>
    </row>
    <row r="1343" spans="1:23" ht="51" hidden="1" x14ac:dyDescent="0.35">
      <c r="A1343" s="54">
        <v>23020103</v>
      </c>
      <c r="B1343" s="436" t="s">
        <v>2891</v>
      </c>
      <c r="C1343" s="54">
        <v>70435</v>
      </c>
      <c r="D1343" s="75">
        <v>140000010104</v>
      </c>
      <c r="E1343" s="56">
        <v>3101</v>
      </c>
      <c r="F1343" s="54">
        <v>10720400</v>
      </c>
      <c r="G1343" s="57" t="s">
        <v>1800</v>
      </c>
      <c r="H1343" s="58">
        <v>1500000</v>
      </c>
      <c r="I1343" s="221"/>
      <c r="J1343" s="87"/>
      <c r="K1343" s="81">
        <f t="shared" si="27"/>
        <v>1500000</v>
      </c>
      <c r="L1343" s="204" t="s">
        <v>2889</v>
      </c>
    </row>
    <row r="1344" spans="1:23" ht="76.5" hidden="1" x14ac:dyDescent="0.35">
      <c r="A1344" s="54">
        <v>23020103</v>
      </c>
      <c r="B1344" s="436" t="s">
        <v>2891</v>
      </c>
      <c r="C1344" s="54">
        <v>70435</v>
      </c>
      <c r="D1344" s="75">
        <v>140000010104</v>
      </c>
      <c r="E1344" s="56">
        <v>3101</v>
      </c>
      <c r="F1344" s="54">
        <v>10720400</v>
      </c>
      <c r="G1344" s="57" t="s">
        <v>1801</v>
      </c>
      <c r="H1344" s="58">
        <v>1000000</v>
      </c>
      <c r="I1344" s="221"/>
      <c r="J1344" s="87"/>
      <c r="K1344" s="81">
        <f t="shared" si="27"/>
        <v>1000000</v>
      </c>
      <c r="L1344" s="204" t="s">
        <v>2889</v>
      </c>
    </row>
    <row r="1345" spans="1:23" ht="76.5" hidden="1" x14ac:dyDescent="0.35">
      <c r="A1345" s="54">
        <v>23020103</v>
      </c>
      <c r="B1345" s="436" t="s">
        <v>2891</v>
      </c>
      <c r="C1345" s="54">
        <v>70435</v>
      </c>
      <c r="D1345" s="75">
        <v>140000010104</v>
      </c>
      <c r="E1345" s="56">
        <v>3101</v>
      </c>
      <c r="F1345" s="54">
        <v>10720400</v>
      </c>
      <c r="G1345" s="86" t="s">
        <v>2075</v>
      </c>
      <c r="H1345" s="58">
        <v>500000</v>
      </c>
      <c r="I1345" s="221"/>
      <c r="J1345" s="87"/>
      <c r="K1345" s="81">
        <f t="shared" si="27"/>
        <v>500000</v>
      </c>
      <c r="L1345" s="204" t="s">
        <v>2889</v>
      </c>
    </row>
    <row r="1346" spans="1:23" ht="102" hidden="1" x14ac:dyDescent="0.35">
      <c r="A1346" s="54">
        <v>23020103</v>
      </c>
      <c r="B1346" s="436" t="s">
        <v>2891</v>
      </c>
      <c r="C1346" s="54">
        <v>70435</v>
      </c>
      <c r="D1346" s="75">
        <v>140000010104</v>
      </c>
      <c r="E1346" s="56">
        <v>3101</v>
      </c>
      <c r="F1346" s="54">
        <v>10720400</v>
      </c>
      <c r="G1346" s="57" t="s">
        <v>1802</v>
      </c>
      <c r="H1346" s="58">
        <v>1000000</v>
      </c>
      <c r="I1346" s="221"/>
      <c r="J1346" s="87"/>
      <c r="K1346" s="81">
        <f t="shared" si="27"/>
        <v>1000000</v>
      </c>
      <c r="L1346" s="204" t="s">
        <v>2889</v>
      </c>
    </row>
    <row r="1347" spans="1:23" ht="51" hidden="1" x14ac:dyDescent="0.35">
      <c r="A1347" s="54">
        <v>23020103</v>
      </c>
      <c r="B1347" s="436" t="s">
        <v>2891</v>
      </c>
      <c r="C1347" s="54">
        <v>70435</v>
      </c>
      <c r="D1347" s="75">
        <v>140000010104</v>
      </c>
      <c r="E1347" s="56">
        <v>3101</v>
      </c>
      <c r="F1347" s="54">
        <v>10720500</v>
      </c>
      <c r="G1347" s="57" t="s">
        <v>1803</v>
      </c>
      <c r="H1347" s="58">
        <v>1000000</v>
      </c>
      <c r="I1347" s="221"/>
      <c r="J1347" s="87"/>
      <c r="K1347" s="81">
        <f t="shared" si="27"/>
        <v>1000000</v>
      </c>
      <c r="L1347" s="204" t="s">
        <v>2889</v>
      </c>
    </row>
    <row r="1348" spans="1:23" ht="51" hidden="1" x14ac:dyDescent="0.35">
      <c r="A1348" s="54">
        <v>23020103</v>
      </c>
      <c r="B1348" s="436" t="s">
        <v>2891</v>
      </c>
      <c r="C1348" s="54">
        <v>70435</v>
      </c>
      <c r="D1348" s="75">
        <v>140000010104</v>
      </c>
      <c r="E1348" s="56">
        <v>3101</v>
      </c>
      <c r="F1348" s="54">
        <v>10711100</v>
      </c>
      <c r="G1348" s="57" t="s">
        <v>1804</v>
      </c>
      <c r="H1348" s="58">
        <v>1500000</v>
      </c>
      <c r="I1348" s="221"/>
      <c r="J1348" s="87"/>
      <c r="K1348" s="81">
        <f t="shared" si="27"/>
        <v>1500000</v>
      </c>
      <c r="L1348" s="204" t="s">
        <v>2889</v>
      </c>
    </row>
    <row r="1349" spans="1:23" ht="51" hidden="1" x14ac:dyDescent="0.35">
      <c r="A1349" s="54">
        <v>23020103</v>
      </c>
      <c r="B1349" s="436" t="s">
        <v>2891</v>
      </c>
      <c r="C1349" s="54">
        <v>70435</v>
      </c>
      <c r="D1349" s="75">
        <v>140000010104</v>
      </c>
      <c r="E1349" s="56">
        <v>3101</v>
      </c>
      <c r="F1349" s="54">
        <v>10712200</v>
      </c>
      <c r="G1349" s="57" t="s">
        <v>1805</v>
      </c>
      <c r="H1349" s="58">
        <v>1000000</v>
      </c>
      <c r="I1349" s="221"/>
      <c r="J1349" s="87"/>
      <c r="K1349" s="81">
        <f t="shared" si="27"/>
        <v>1000000</v>
      </c>
      <c r="L1349" s="204" t="s">
        <v>2889</v>
      </c>
    </row>
    <row r="1350" spans="1:23" ht="51" hidden="1" x14ac:dyDescent="0.35">
      <c r="A1350" s="54">
        <v>23020103</v>
      </c>
      <c r="B1350" s="436" t="s">
        <v>2891</v>
      </c>
      <c r="C1350" s="54">
        <v>70435</v>
      </c>
      <c r="D1350" s="75">
        <v>140000010104</v>
      </c>
      <c r="E1350" s="56">
        <v>3101</v>
      </c>
      <c r="F1350" s="54">
        <v>10730200</v>
      </c>
      <c r="G1350" s="57" t="s">
        <v>1806</v>
      </c>
      <c r="H1350" s="58">
        <v>1000000</v>
      </c>
      <c r="I1350" s="221"/>
      <c r="J1350" s="87"/>
      <c r="K1350" s="81">
        <f t="shared" si="27"/>
        <v>1000000</v>
      </c>
      <c r="L1350" s="204" t="s">
        <v>2889</v>
      </c>
    </row>
    <row r="1351" spans="1:23" ht="51" hidden="1" x14ac:dyDescent="0.35">
      <c r="A1351" s="54">
        <v>23020103</v>
      </c>
      <c r="B1351" s="436" t="s">
        <v>2891</v>
      </c>
      <c r="C1351" s="54">
        <v>70435</v>
      </c>
      <c r="D1351" s="75">
        <v>140000010104</v>
      </c>
      <c r="E1351" s="56">
        <v>3101</v>
      </c>
      <c r="F1351" s="54">
        <v>10730200</v>
      </c>
      <c r="G1351" s="57" t="s">
        <v>1807</v>
      </c>
      <c r="H1351" s="58">
        <v>1500000</v>
      </c>
      <c r="I1351" s="221"/>
      <c r="J1351" s="87"/>
      <c r="K1351" s="81">
        <f t="shared" si="27"/>
        <v>1500000</v>
      </c>
      <c r="L1351" s="204" t="s">
        <v>2889</v>
      </c>
    </row>
    <row r="1352" spans="1:23" ht="51" hidden="1" x14ac:dyDescent="0.35">
      <c r="A1352" s="54">
        <v>23020103</v>
      </c>
      <c r="B1352" s="436" t="s">
        <v>2891</v>
      </c>
      <c r="C1352" s="54">
        <v>70435</v>
      </c>
      <c r="D1352" s="75">
        <v>140000010104</v>
      </c>
      <c r="E1352" s="56">
        <v>3101</v>
      </c>
      <c r="F1352" s="54">
        <v>10720500</v>
      </c>
      <c r="G1352" s="57" t="s">
        <v>1808</v>
      </c>
      <c r="H1352" s="58">
        <v>500000</v>
      </c>
      <c r="I1352" s="221"/>
      <c r="J1352" s="87"/>
      <c r="K1352" s="81">
        <f t="shared" si="27"/>
        <v>500000</v>
      </c>
      <c r="L1352" s="204" t="s">
        <v>2889</v>
      </c>
    </row>
    <row r="1353" spans="1:23" ht="76.5" hidden="1" x14ac:dyDescent="0.35">
      <c r="A1353" s="54">
        <v>23020103</v>
      </c>
      <c r="B1353" s="436" t="s">
        <v>2891</v>
      </c>
      <c r="C1353" s="54">
        <v>70435</v>
      </c>
      <c r="D1353" s="75">
        <v>140000010104</v>
      </c>
      <c r="E1353" s="56">
        <v>3101</v>
      </c>
      <c r="F1353" s="54">
        <v>10720500</v>
      </c>
      <c r="G1353" s="57" t="s">
        <v>1589</v>
      </c>
      <c r="H1353" s="58">
        <v>1000000</v>
      </c>
      <c r="I1353" s="221"/>
      <c r="J1353" s="87"/>
      <c r="K1353" s="81">
        <f t="shared" si="27"/>
        <v>1000000</v>
      </c>
      <c r="L1353" s="204" t="s">
        <v>2889</v>
      </c>
    </row>
    <row r="1354" spans="1:23" ht="51" hidden="1" x14ac:dyDescent="0.35">
      <c r="A1354" s="78">
        <v>23020103</v>
      </c>
      <c r="B1354" s="436" t="s">
        <v>2891</v>
      </c>
      <c r="C1354" s="78">
        <v>70435</v>
      </c>
      <c r="D1354" s="79">
        <v>140000010104</v>
      </c>
      <c r="E1354" s="80">
        <v>3101</v>
      </c>
      <c r="F1354" s="78">
        <v>10720500</v>
      </c>
      <c r="G1354" s="129" t="s">
        <v>1809</v>
      </c>
      <c r="H1354" s="81">
        <v>1000000</v>
      </c>
      <c r="I1354" s="228"/>
      <c r="J1354" s="133"/>
      <c r="K1354" s="81">
        <f t="shared" si="27"/>
        <v>1000000</v>
      </c>
      <c r="L1354" s="210" t="s">
        <v>2889</v>
      </c>
    </row>
    <row r="1355" spans="1:23" ht="76.5" hidden="1" x14ac:dyDescent="0.35">
      <c r="A1355" s="54">
        <v>23020103</v>
      </c>
      <c r="B1355" s="436" t="s">
        <v>2891</v>
      </c>
      <c r="C1355" s="54">
        <v>70435</v>
      </c>
      <c r="D1355" s="75">
        <v>140000010104</v>
      </c>
      <c r="E1355" s="56">
        <v>3101</v>
      </c>
      <c r="F1355" s="54">
        <v>10711000</v>
      </c>
      <c r="G1355" s="57" t="s">
        <v>1810</v>
      </c>
      <c r="H1355" s="58">
        <v>1000000</v>
      </c>
      <c r="I1355" s="221"/>
      <c r="J1355" s="87"/>
      <c r="K1355" s="81">
        <f t="shared" si="27"/>
        <v>1000000</v>
      </c>
      <c r="L1355" s="204" t="s">
        <v>2889</v>
      </c>
    </row>
    <row r="1356" spans="1:23" ht="51" hidden="1" x14ac:dyDescent="0.35">
      <c r="A1356" s="54">
        <v>23020103</v>
      </c>
      <c r="B1356" s="436" t="s">
        <v>2891</v>
      </c>
      <c r="C1356" s="54">
        <v>70435</v>
      </c>
      <c r="D1356" s="75">
        <v>140000010104</v>
      </c>
      <c r="E1356" s="56">
        <v>3101</v>
      </c>
      <c r="F1356" s="54">
        <v>10720400</v>
      </c>
      <c r="G1356" s="57" t="s">
        <v>1811</v>
      </c>
      <c r="H1356" s="58">
        <v>1000000</v>
      </c>
      <c r="I1356" s="221"/>
      <c r="J1356" s="87"/>
      <c r="K1356" s="81">
        <f t="shared" si="27"/>
        <v>1000000</v>
      </c>
      <c r="L1356" s="204" t="s">
        <v>2889</v>
      </c>
    </row>
    <row r="1357" spans="1:23" s="293" customFormat="1" ht="102" hidden="1" x14ac:dyDescent="0.35">
      <c r="A1357" s="54">
        <v>23020103</v>
      </c>
      <c r="B1357" s="436" t="s">
        <v>2891</v>
      </c>
      <c r="C1357" s="54">
        <v>70435</v>
      </c>
      <c r="D1357" s="75">
        <v>140000010104</v>
      </c>
      <c r="E1357" s="56">
        <v>3101</v>
      </c>
      <c r="F1357" s="54">
        <v>10731600</v>
      </c>
      <c r="G1357" s="86" t="s">
        <v>2076</v>
      </c>
      <c r="H1357" s="58">
        <v>1000000</v>
      </c>
      <c r="I1357" s="221"/>
      <c r="J1357" s="87"/>
      <c r="K1357" s="81">
        <f t="shared" si="27"/>
        <v>1000000</v>
      </c>
      <c r="L1357" s="204" t="s">
        <v>2889</v>
      </c>
      <c r="M1357" s="42"/>
      <c r="N1357" s="42"/>
      <c r="O1357" s="42"/>
      <c r="P1357" s="42"/>
      <c r="Q1357" s="42"/>
      <c r="R1357" s="42"/>
      <c r="S1357" s="42"/>
      <c r="T1357" s="42"/>
      <c r="U1357" s="42"/>
      <c r="V1357" s="42"/>
      <c r="W1357" s="42"/>
    </row>
    <row r="1358" spans="1:23" ht="51" hidden="1" x14ac:dyDescent="0.35">
      <c r="A1358" s="54">
        <v>23020103</v>
      </c>
      <c r="B1358" s="436" t="s">
        <v>2891</v>
      </c>
      <c r="C1358" s="54">
        <v>70435</v>
      </c>
      <c r="D1358" s="75">
        <v>140000010104</v>
      </c>
      <c r="E1358" s="56">
        <v>3101</v>
      </c>
      <c r="F1358" s="54">
        <v>10711100</v>
      </c>
      <c r="G1358" s="57" t="s">
        <v>1812</v>
      </c>
      <c r="H1358" s="58">
        <v>2500000</v>
      </c>
      <c r="I1358" s="221"/>
      <c r="J1358" s="87"/>
      <c r="K1358" s="81">
        <f t="shared" si="27"/>
        <v>2500000</v>
      </c>
      <c r="L1358" s="204" t="s">
        <v>2889</v>
      </c>
    </row>
    <row r="1359" spans="1:23" ht="51" hidden="1" x14ac:dyDescent="0.35">
      <c r="A1359" s="54">
        <v>23020103</v>
      </c>
      <c r="B1359" s="436" t="s">
        <v>2891</v>
      </c>
      <c r="C1359" s="54">
        <v>70435</v>
      </c>
      <c r="D1359" s="75">
        <v>140000010104</v>
      </c>
      <c r="E1359" s="56">
        <v>3101</v>
      </c>
      <c r="F1359" s="54">
        <v>10712200</v>
      </c>
      <c r="G1359" s="57" t="s">
        <v>1813</v>
      </c>
      <c r="H1359" s="58">
        <v>2000000</v>
      </c>
      <c r="I1359" s="221"/>
      <c r="J1359" s="87"/>
      <c r="K1359" s="81">
        <f t="shared" si="27"/>
        <v>2000000</v>
      </c>
      <c r="L1359" s="204" t="s">
        <v>2889</v>
      </c>
    </row>
    <row r="1360" spans="1:23" s="323" customFormat="1" ht="76.5" hidden="1" x14ac:dyDescent="0.35">
      <c r="A1360" s="54">
        <v>23020103</v>
      </c>
      <c r="B1360" s="436" t="s">
        <v>2891</v>
      </c>
      <c r="C1360" s="54">
        <v>70435</v>
      </c>
      <c r="D1360" s="75">
        <v>140000010104</v>
      </c>
      <c r="E1360" s="56">
        <v>3101</v>
      </c>
      <c r="F1360" s="54">
        <v>10712300</v>
      </c>
      <c r="G1360" s="57" t="s">
        <v>1814</v>
      </c>
      <c r="H1360" s="58">
        <v>1000000</v>
      </c>
      <c r="I1360" s="221"/>
      <c r="J1360" s="87"/>
      <c r="K1360" s="81">
        <f t="shared" si="27"/>
        <v>1000000</v>
      </c>
      <c r="L1360" s="204" t="s">
        <v>2889</v>
      </c>
      <c r="M1360" s="42"/>
      <c r="N1360" s="42"/>
      <c r="O1360" s="42"/>
      <c r="P1360" s="42"/>
      <c r="Q1360" s="42"/>
      <c r="R1360" s="42"/>
      <c r="S1360" s="42"/>
      <c r="T1360" s="42"/>
      <c r="U1360" s="42"/>
      <c r="V1360" s="42"/>
      <c r="W1360" s="42"/>
    </row>
    <row r="1361" spans="1:23" s="293" customFormat="1" ht="51" hidden="1" x14ac:dyDescent="0.35">
      <c r="A1361" s="54">
        <v>23020103</v>
      </c>
      <c r="B1361" s="436" t="s">
        <v>2891</v>
      </c>
      <c r="C1361" s="54">
        <v>70435</v>
      </c>
      <c r="D1361" s="75">
        <v>140000010104</v>
      </c>
      <c r="E1361" s="56">
        <v>3101</v>
      </c>
      <c r="F1361" s="54">
        <v>10711100</v>
      </c>
      <c r="G1361" s="57" t="s">
        <v>1815</v>
      </c>
      <c r="H1361" s="58">
        <v>2000000</v>
      </c>
      <c r="I1361" s="221"/>
      <c r="J1361" s="87"/>
      <c r="K1361" s="81">
        <f t="shared" si="27"/>
        <v>2000000</v>
      </c>
      <c r="L1361" s="204" t="s">
        <v>2889</v>
      </c>
      <c r="M1361" s="42"/>
      <c r="N1361" s="42"/>
      <c r="O1361" s="42"/>
      <c r="P1361" s="42"/>
      <c r="Q1361" s="42"/>
      <c r="R1361" s="42"/>
      <c r="S1361" s="42"/>
      <c r="T1361" s="42"/>
      <c r="U1361" s="42"/>
      <c r="V1361" s="42"/>
      <c r="W1361" s="42"/>
    </row>
    <row r="1362" spans="1:23" ht="51" hidden="1" x14ac:dyDescent="0.35">
      <c r="A1362" s="54">
        <v>23020103</v>
      </c>
      <c r="B1362" s="436" t="s">
        <v>2891</v>
      </c>
      <c r="C1362" s="54">
        <v>70435</v>
      </c>
      <c r="D1362" s="75">
        <v>140000010104</v>
      </c>
      <c r="E1362" s="56">
        <v>3101</v>
      </c>
      <c r="F1362" s="54">
        <v>10711100</v>
      </c>
      <c r="G1362" s="57" t="s">
        <v>1816</v>
      </c>
      <c r="H1362" s="58">
        <v>500000</v>
      </c>
      <c r="I1362" s="221"/>
      <c r="J1362" s="87"/>
      <c r="K1362" s="81">
        <f t="shared" si="27"/>
        <v>500000</v>
      </c>
      <c r="L1362" s="204" t="s">
        <v>2889</v>
      </c>
    </row>
    <row r="1363" spans="1:23" s="323" customFormat="1" ht="76.5" hidden="1" x14ac:dyDescent="0.35">
      <c r="A1363" s="54">
        <v>23020103</v>
      </c>
      <c r="B1363" s="436" t="s">
        <v>2891</v>
      </c>
      <c r="C1363" s="54">
        <v>70435</v>
      </c>
      <c r="D1363" s="75">
        <v>140000010104</v>
      </c>
      <c r="E1363" s="56">
        <v>3101</v>
      </c>
      <c r="F1363" s="54">
        <v>10711200</v>
      </c>
      <c r="G1363" s="57" t="s">
        <v>1817</v>
      </c>
      <c r="H1363" s="58">
        <v>1000000</v>
      </c>
      <c r="I1363" s="221"/>
      <c r="J1363" s="87"/>
      <c r="K1363" s="81">
        <f t="shared" si="27"/>
        <v>1000000</v>
      </c>
      <c r="L1363" s="204" t="s">
        <v>2889</v>
      </c>
      <c r="M1363" s="42"/>
      <c r="N1363" s="42"/>
      <c r="O1363" s="42"/>
      <c r="P1363" s="42"/>
      <c r="Q1363" s="42"/>
      <c r="R1363" s="42"/>
      <c r="S1363" s="42"/>
      <c r="T1363" s="42"/>
      <c r="U1363" s="42"/>
      <c r="V1363" s="42"/>
      <c r="W1363" s="42"/>
    </row>
    <row r="1364" spans="1:23" ht="51" hidden="1" x14ac:dyDescent="0.35">
      <c r="A1364" s="54">
        <v>23020103</v>
      </c>
      <c r="B1364" s="436" t="s">
        <v>2891</v>
      </c>
      <c r="C1364" s="54">
        <v>70435</v>
      </c>
      <c r="D1364" s="75">
        <v>140000010104</v>
      </c>
      <c r="E1364" s="56">
        <v>3101</v>
      </c>
      <c r="F1364" s="54">
        <v>10711200</v>
      </c>
      <c r="G1364" s="57" t="s">
        <v>1818</v>
      </c>
      <c r="H1364" s="58">
        <v>1000000</v>
      </c>
      <c r="I1364" s="221"/>
      <c r="J1364" s="87"/>
      <c r="K1364" s="81">
        <f t="shared" si="27"/>
        <v>1000000</v>
      </c>
      <c r="L1364" s="204" t="s">
        <v>2889</v>
      </c>
    </row>
    <row r="1365" spans="1:23" ht="51" hidden="1" x14ac:dyDescent="0.35">
      <c r="A1365" s="54">
        <v>23020103</v>
      </c>
      <c r="B1365" s="436" t="s">
        <v>2891</v>
      </c>
      <c r="C1365" s="54">
        <v>70435</v>
      </c>
      <c r="D1365" s="75">
        <v>140000010104</v>
      </c>
      <c r="E1365" s="56">
        <v>3101</v>
      </c>
      <c r="F1365" s="54">
        <v>10711200</v>
      </c>
      <c r="G1365" s="57" t="s">
        <v>1819</v>
      </c>
      <c r="H1365" s="58">
        <v>500000</v>
      </c>
      <c r="I1365" s="221"/>
      <c r="J1365" s="87"/>
      <c r="K1365" s="81">
        <f t="shared" si="27"/>
        <v>500000</v>
      </c>
      <c r="L1365" s="204" t="s">
        <v>2889</v>
      </c>
    </row>
    <row r="1366" spans="1:23" s="293" customFormat="1" ht="51" hidden="1" x14ac:dyDescent="0.35">
      <c r="A1366" s="54">
        <v>23020103</v>
      </c>
      <c r="B1366" s="436" t="s">
        <v>2891</v>
      </c>
      <c r="C1366" s="54">
        <v>70435</v>
      </c>
      <c r="D1366" s="75">
        <v>140000010104</v>
      </c>
      <c r="E1366" s="56">
        <v>3101</v>
      </c>
      <c r="F1366" s="123">
        <v>10731500</v>
      </c>
      <c r="G1366" s="76" t="s">
        <v>1820</v>
      </c>
      <c r="H1366" s="77">
        <v>1000000</v>
      </c>
      <c r="I1366" s="230"/>
      <c r="J1366" s="134"/>
      <c r="K1366" s="546">
        <f t="shared" si="27"/>
        <v>1000000</v>
      </c>
      <c r="L1366" s="208" t="s">
        <v>2889</v>
      </c>
      <c r="M1366" s="42"/>
      <c r="N1366" s="42"/>
      <c r="O1366" s="42"/>
      <c r="P1366" s="42"/>
      <c r="Q1366" s="42"/>
      <c r="R1366" s="42"/>
      <c r="S1366" s="42"/>
      <c r="T1366" s="42"/>
      <c r="U1366" s="42"/>
      <c r="V1366" s="42"/>
      <c r="W1366" s="42"/>
    </row>
    <row r="1367" spans="1:23" ht="76.5" hidden="1" x14ac:dyDescent="0.35">
      <c r="A1367" s="54">
        <v>23020103</v>
      </c>
      <c r="B1367" s="436" t="s">
        <v>2891</v>
      </c>
      <c r="C1367" s="54">
        <v>70435</v>
      </c>
      <c r="D1367" s="75">
        <v>140000010104</v>
      </c>
      <c r="E1367" s="56">
        <v>3101</v>
      </c>
      <c r="F1367" s="168">
        <v>10731500</v>
      </c>
      <c r="G1367" s="171" t="s">
        <v>1821</v>
      </c>
      <c r="H1367" s="172">
        <v>1000000</v>
      </c>
      <c r="I1367" s="247"/>
      <c r="J1367" s="173"/>
      <c r="K1367" s="172">
        <f t="shared" si="27"/>
        <v>1000000</v>
      </c>
      <c r="L1367" s="204" t="s">
        <v>2889</v>
      </c>
    </row>
    <row r="1368" spans="1:23" s="293" customFormat="1" ht="76.5" hidden="1" x14ac:dyDescent="0.35">
      <c r="A1368" s="78">
        <v>23020103</v>
      </c>
      <c r="B1368" s="436" t="s">
        <v>2891</v>
      </c>
      <c r="C1368" s="78">
        <v>70435</v>
      </c>
      <c r="D1368" s="79">
        <v>140000010104</v>
      </c>
      <c r="E1368" s="80">
        <v>3101</v>
      </c>
      <c r="F1368" s="78">
        <v>10720400</v>
      </c>
      <c r="G1368" s="129" t="s">
        <v>1822</v>
      </c>
      <c r="H1368" s="81">
        <v>1000000</v>
      </c>
      <c r="I1368" s="228"/>
      <c r="J1368" s="87"/>
      <c r="K1368" s="81">
        <f t="shared" si="27"/>
        <v>1000000</v>
      </c>
      <c r="L1368" s="210" t="s">
        <v>2889</v>
      </c>
      <c r="M1368" s="42"/>
      <c r="N1368" s="42"/>
      <c r="O1368" s="42"/>
      <c r="P1368" s="42"/>
      <c r="Q1368" s="42"/>
      <c r="R1368" s="42"/>
      <c r="S1368" s="42"/>
      <c r="T1368" s="42"/>
      <c r="U1368" s="42"/>
      <c r="V1368" s="42"/>
      <c r="W1368" s="42"/>
    </row>
    <row r="1369" spans="1:23" s="323" customFormat="1" ht="51" hidden="1" x14ac:dyDescent="0.35">
      <c r="A1369" s="54">
        <v>23020103</v>
      </c>
      <c r="B1369" s="436" t="s">
        <v>2891</v>
      </c>
      <c r="C1369" s="54">
        <v>70435</v>
      </c>
      <c r="D1369" s="75">
        <v>140000010104</v>
      </c>
      <c r="E1369" s="56">
        <v>3101</v>
      </c>
      <c r="F1369" s="54">
        <v>10720400</v>
      </c>
      <c r="G1369" s="57" t="s">
        <v>1823</v>
      </c>
      <c r="H1369" s="58">
        <v>1000000</v>
      </c>
      <c r="I1369" s="221"/>
      <c r="J1369" s="87"/>
      <c r="K1369" s="81">
        <f t="shared" si="27"/>
        <v>1000000</v>
      </c>
      <c r="L1369" s="204" t="s">
        <v>2889</v>
      </c>
      <c r="M1369" s="42"/>
      <c r="N1369" s="42"/>
      <c r="O1369" s="42"/>
      <c r="P1369" s="42"/>
      <c r="Q1369" s="42"/>
      <c r="R1369" s="42"/>
      <c r="S1369" s="42"/>
      <c r="T1369" s="42"/>
      <c r="U1369" s="42"/>
      <c r="V1369" s="42"/>
      <c r="W1369" s="42"/>
    </row>
    <row r="1370" spans="1:23" ht="51" hidden="1" x14ac:dyDescent="0.35">
      <c r="A1370" s="54">
        <v>23020103</v>
      </c>
      <c r="B1370" s="436" t="s">
        <v>2891</v>
      </c>
      <c r="C1370" s="54">
        <v>70435</v>
      </c>
      <c r="D1370" s="75">
        <v>140000010104</v>
      </c>
      <c r="E1370" s="56">
        <v>3101</v>
      </c>
      <c r="F1370" s="54">
        <v>10730100</v>
      </c>
      <c r="G1370" s="57" t="s">
        <v>1824</v>
      </c>
      <c r="H1370" s="58">
        <v>1000000</v>
      </c>
      <c r="I1370" s="221"/>
      <c r="J1370" s="87"/>
      <c r="K1370" s="81">
        <f t="shared" si="27"/>
        <v>1000000</v>
      </c>
      <c r="L1370" s="204" t="s">
        <v>2889</v>
      </c>
    </row>
    <row r="1371" spans="1:23" ht="51" hidden="1" x14ac:dyDescent="0.35">
      <c r="A1371" s="54">
        <v>23020103</v>
      </c>
      <c r="B1371" s="436" t="s">
        <v>2891</v>
      </c>
      <c r="C1371" s="54">
        <v>70435</v>
      </c>
      <c r="D1371" s="75">
        <v>140000010104</v>
      </c>
      <c r="E1371" s="56">
        <v>3101</v>
      </c>
      <c r="F1371" s="54">
        <v>10722000</v>
      </c>
      <c r="G1371" s="57" t="s">
        <v>1825</v>
      </c>
      <c r="H1371" s="58">
        <v>1000000</v>
      </c>
      <c r="I1371" s="221"/>
      <c r="J1371" s="87"/>
      <c r="K1371" s="81">
        <f t="shared" si="27"/>
        <v>1000000</v>
      </c>
      <c r="L1371" s="204" t="s">
        <v>2889</v>
      </c>
    </row>
    <row r="1372" spans="1:23" ht="51" hidden="1" x14ac:dyDescent="0.35">
      <c r="A1372" s="54">
        <v>23020103</v>
      </c>
      <c r="B1372" s="436" t="s">
        <v>2891</v>
      </c>
      <c r="C1372" s="54">
        <v>70435</v>
      </c>
      <c r="D1372" s="75">
        <v>140000010104</v>
      </c>
      <c r="E1372" s="56">
        <v>3101</v>
      </c>
      <c r="F1372" s="54">
        <v>10721300</v>
      </c>
      <c r="G1372" s="57" t="s">
        <v>1826</v>
      </c>
      <c r="H1372" s="58">
        <v>1000000</v>
      </c>
      <c r="I1372" s="221"/>
      <c r="J1372" s="87"/>
      <c r="K1372" s="81">
        <f t="shared" si="27"/>
        <v>1000000</v>
      </c>
      <c r="L1372" s="204" t="s">
        <v>2889</v>
      </c>
    </row>
    <row r="1373" spans="1:23" ht="51" hidden="1" x14ac:dyDescent="0.35">
      <c r="A1373" s="54">
        <v>23020103</v>
      </c>
      <c r="B1373" s="436" t="s">
        <v>2891</v>
      </c>
      <c r="C1373" s="54">
        <v>70435</v>
      </c>
      <c r="D1373" s="75">
        <v>140000010104</v>
      </c>
      <c r="E1373" s="56">
        <v>3101</v>
      </c>
      <c r="F1373" s="54">
        <v>10721300</v>
      </c>
      <c r="G1373" s="57" t="s">
        <v>1827</v>
      </c>
      <c r="H1373" s="58">
        <v>2500000</v>
      </c>
      <c r="I1373" s="221"/>
      <c r="J1373" s="87"/>
      <c r="K1373" s="81">
        <f t="shared" si="27"/>
        <v>2500000</v>
      </c>
      <c r="L1373" s="204" t="s">
        <v>2889</v>
      </c>
    </row>
    <row r="1374" spans="1:23" ht="51" hidden="1" x14ac:dyDescent="0.35">
      <c r="A1374" s="54">
        <v>23020103</v>
      </c>
      <c r="B1374" s="436" t="s">
        <v>2891</v>
      </c>
      <c r="C1374" s="54">
        <v>70435</v>
      </c>
      <c r="D1374" s="75">
        <v>140000010104</v>
      </c>
      <c r="E1374" s="56">
        <v>3101</v>
      </c>
      <c r="F1374" s="54">
        <v>10721300</v>
      </c>
      <c r="G1374" s="57" t="s">
        <v>1828</v>
      </c>
      <c r="H1374" s="58">
        <v>1000000</v>
      </c>
      <c r="I1374" s="221"/>
      <c r="J1374" s="87"/>
      <c r="K1374" s="81">
        <f t="shared" si="27"/>
        <v>1000000</v>
      </c>
      <c r="L1374" s="204" t="s">
        <v>2889</v>
      </c>
    </row>
    <row r="1375" spans="1:23" s="293" customFormat="1" ht="51" hidden="1" x14ac:dyDescent="0.35">
      <c r="A1375" s="54">
        <v>23020103</v>
      </c>
      <c r="B1375" s="436" t="s">
        <v>2891</v>
      </c>
      <c r="C1375" s="54">
        <v>70435</v>
      </c>
      <c r="D1375" s="75">
        <v>140000010104</v>
      </c>
      <c r="E1375" s="56">
        <v>3101</v>
      </c>
      <c r="F1375" s="54">
        <v>10721300</v>
      </c>
      <c r="G1375" s="57" t="s">
        <v>1829</v>
      </c>
      <c r="H1375" s="58">
        <v>1000000</v>
      </c>
      <c r="I1375" s="221"/>
      <c r="J1375" s="58"/>
      <c r="K1375" s="81">
        <f t="shared" si="27"/>
        <v>1000000</v>
      </c>
      <c r="L1375" s="204" t="s">
        <v>2889</v>
      </c>
      <c r="M1375" s="42"/>
      <c r="N1375" s="42"/>
      <c r="O1375" s="42"/>
      <c r="P1375" s="42"/>
      <c r="Q1375" s="42"/>
      <c r="R1375" s="42"/>
      <c r="S1375" s="42"/>
      <c r="T1375" s="42"/>
      <c r="U1375" s="42"/>
      <c r="V1375" s="42"/>
      <c r="W1375" s="42"/>
    </row>
    <row r="1376" spans="1:23" ht="51" hidden="1" x14ac:dyDescent="0.35">
      <c r="A1376" s="54">
        <v>23020103</v>
      </c>
      <c r="B1376" s="436" t="s">
        <v>2891</v>
      </c>
      <c r="C1376" s="54">
        <v>70435</v>
      </c>
      <c r="D1376" s="75">
        <v>140000010104</v>
      </c>
      <c r="E1376" s="56">
        <v>3101</v>
      </c>
      <c r="F1376" s="54">
        <v>10712300</v>
      </c>
      <c r="G1376" s="57" t="s">
        <v>1830</v>
      </c>
      <c r="H1376" s="58">
        <v>1000000</v>
      </c>
      <c r="I1376" s="221"/>
      <c r="J1376" s="87"/>
      <c r="K1376" s="81">
        <f t="shared" si="27"/>
        <v>1000000</v>
      </c>
      <c r="L1376" s="204" t="s">
        <v>2889</v>
      </c>
    </row>
    <row r="1377" spans="1:23" s="293" customFormat="1" ht="51" hidden="1" x14ac:dyDescent="0.35">
      <c r="A1377" s="54">
        <v>23020103</v>
      </c>
      <c r="B1377" s="436" t="s">
        <v>2891</v>
      </c>
      <c r="C1377" s="54">
        <v>70435</v>
      </c>
      <c r="D1377" s="75">
        <v>140000010104</v>
      </c>
      <c r="E1377" s="56">
        <v>3101</v>
      </c>
      <c r="F1377" s="54">
        <v>10720500</v>
      </c>
      <c r="G1377" s="57" t="s">
        <v>1831</v>
      </c>
      <c r="H1377" s="58">
        <v>1000000</v>
      </c>
      <c r="I1377" s="221"/>
      <c r="J1377" s="87"/>
      <c r="K1377" s="81">
        <f t="shared" si="27"/>
        <v>1000000</v>
      </c>
      <c r="L1377" s="204" t="s">
        <v>2889</v>
      </c>
      <c r="M1377" s="42"/>
      <c r="N1377" s="42"/>
      <c r="O1377" s="42"/>
      <c r="P1377" s="42"/>
      <c r="Q1377" s="42"/>
      <c r="R1377" s="42"/>
      <c r="S1377" s="42"/>
      <c r="T1377" s="42"/>
      <c r="U1377" s="42"/>
      <c r="V1377" s="42"/>
      <c r="W1377" s="42"/>
    </row>
    <row r="1378" spans="1:23" s="293" customFormat="1" ht="76.5" hidden="1" x14ac:dyDescent="0.35">
      <c r="A1378" s="54">
        <v>23020103</v>
      </c>
      <c r="B1378" s="436" t="s">
        <v>2891</v>
      </c>
      <c r="C1378" s="54">
        <v>70435</v>
      </c>
      <c r="D1378" s="75">
        <v>140000010104</v>
      </c>
      <c r="E1378" s="56">
        <v>3101</v>
      </c>
      <c r="F1378" s="54">
        <v>10720500</v>
      </c>
      <c r="G1378" s="57" t="s">
        <v>1832</v>
      </c>
      <c r="H1378" s="58">
        <v>1000000</v>
      </c>
      <c r="I1378" s="221"/>
      <c r="J1378" s="87"/>
      <c r="K1378" s="81">
        <f t="shared" si="27"/>
        <v>1000000</v>
      </c>
      <c r="L1378" s="204" t="s">
        <v>2889</v>
      </c>
      <c r="M1378" s="42"/>
      <c r="N1378" s="42"/>
      <c r="O1378" s="42"/>
      <c r="P1378" s="42"/>
      <c r="Q1378" s="42"/>
      <c r="R1378" s="42"/>
      <c r="S1378" s="42"/>
      <c r="T1378" s="42"/>
      <c r="U1378" s="42"/>
      <c r="V1378" s="42"/>
      <c r="W1378" s="42"/>
    </row>
    <row r="1379" spans="1:23" ht="51" hidden="1" x14ac:dyDescent="0.35">
      <c r="A1379" s="78">
        <v>23020103</v>
      </c>
      <c r="B1379" s="436" t="s">
        <v>2891</v>
      </c>
      <c r="C1379" s="78">
        <v>70435</v>
      </c>
      <c r="D1379" s="79">
        <v>140000010104</v>
      </c>
      <c r="E1379" s="80">
        <v>3101</v>
      </c>
      <c r="F1379" s="78">
        <v>10720500</v>
      </c>
      <c r="G1379" s="129" t="s">
        <v>1833</v>
      </c>
      <c r="H1379" s="81">
        <v>1000000</v>
      </c>
      <c r="I1379" s="228"/>
      <c r="J1379" s="87"/>
      <c r="K1379" s="81">
        <f t="shared" si="27"/>
        <v>1000000</v>
      </c>
      <c r="L1379" s="210" t="s">
        <v>2889</v>
      </c>
    </row>
    <row r="1380" spans="1:23" s="293" customFormat="1" ht="51" hidden="1" x14ac:dyDescent="0.35">
      <c r="A1380" s="54">
        <v>23020103</v>
      </c>
      <c r="B1380" s="436" t="s">
        <v>2891</v>
      </c>
      <c r="C1380" s="54">
        <v>70435</v>
      </c>
      <c r="D1380" s="75">
        <v>140000010104</v>
      </c>
      <c r="E1380" s="56">
        <v>3101</v>
      </c>
      <c r="F1380" s="54">
        <v>10720500</v>
      </c>
      <c r="G1380" s="57" t="s">
        <v>1834</v>
      </c>
      <c r="H1380" s="58">
        <v>1000000</v>
      </c>
      <c r="I1380" s="221"/>
      <c r="J1380" s="87"/>
      <c r="K1380" s="81">
        <f t="shared" si="27"/>
        <v>1000000</v>
      </c>
      <c r="L1380" s="204" t="s">
        <v>2889</v>
      </c>
      <c r="M1380" s="42"/>
      <c r="N1380" s="42"/>
      <c r="O1380" s="42"/>
      <c r="P1380" s="42"/>
      <c r="Q1380" s="42"/>
      <c r="R1380" s="42"/>
      <c r="S1380" s="42"/>
      <c r="T1380" s="42"/>
      <c r="U1380" s="42"/>
      <c r="V1380" s="42"/>
      <c r="W1380" s="42"/>
    </row>
    <row r="1381" spans="1:23" ht="51" hidden="1" x14ac:dyDescent="0.35">
      <c r="A1381" s="54">
        <v>23020103</v>
      </c>
      <c r="B1381" s="436" t="s">
        <v>2891</v>
      </c>
      <c r="C1381" s="54">
        <v>70435</v>
      </c>
      <c r="D1381" s="75">
        <v>140000010104</v>
      </c>
      <c r="E1381" s="56">
        <v>3101</v>
      </c>
      <c r="F1381" s="54">
        <v>10720500</v>
      </c>
      <c r="G1381" s="57" t="s">
        <v>1835</v>
      </c>
      <c r="H1381" s="58">
        <v>1000000</v>
      </c>
      <c r="I1381" s="221"/>
      <c r="J1381" s="87"/>
      <c r="K1381" s="81">
        <f t="shared" si="27"/>
        <v>1000000</v>
      </c>
      <c r="L1381" s="204" t="s">
        <v>2889</v>
      </c>
    </row>
    <row r="1382" spans="1:23" s="293" customFormat="1" ht="51" hidden="1" x14ac:dyDescent="0.35">
      <c r="A1382" s="54">
        <v>23020103</v>
      </c>
      <c r="B1382" s="436" t="s">
        <v>2891</v>
      </c>
      <c r="C1382" s="54">
        <v>70435</v>
      </c>
      <c r="D1382" s="75">
        <v>140000010104</v>
      </c>
      <c r="E1382" s="56">
        <v>3101</v>
      </c>
      <c r="F1382" s="54">
        <v>10720500</v>
      </c>
      <c r="G1382" s="57" t="s">
        <v>1836</v>
      </c>
      <c r="H1382" s="58">
        <v>1500000</v>
      </c>
      <c r="I1382" s="221"/>
      <c r="J1382" s="87"/>
      <c r="K1382" s="81">
        <f t="shared" si="27"/>
        <v>1500000</v>
      </c>
      <c r="L1382" s="204" t="s">
        <v>2889</v>
      </c>
      <c r="M1382" s="42"/>
      <c r="N1382" s="42"/>
      <c r="O1382" s="42"/>
      <c r="P1382" s="42"/>
      <c r="Q1382" s="42"/>
      <c r="R1382" s="42"/>
      <c r="S1382" s="42"/>
      <c r="T1382" s="42"/>
      <c r="U1382" s="42"/>
      <c r="V1382" s="42"/>
      <c r="W1382" s="42"/>
    </row>
    <row r="1383" spans="1:23" s="293" customFormat="1" ht="51" hidden="1" x14ac:dyDescent="0.35">
      <c r="A1383" s="54">
        <v>23020103</v>
      </c>
      <c r="B1383" s="436" t="s">
        <v>2891</v>
      </c>
      <c r="C1383" s="54">
        <v>70435</v>
      </c>
      <c r="D1383" s="75">
        <v>140000010104</v>
      </c>
      <c r="E1383" s="56">
        <v>3101</v>
      </c>
      <c r="F1383" s="54">
        <v>10712300</v>
      </c>
      <c r="G1383" s="57" t="s">
        <v>1837</v>
      </c>
      <c r="H1383" s="58">
        <v>1500000</v>
      </c>
      <c r="I1383" s="221"/>
      <c r="J1383" s="87"/>
      <c r="K1383" s="81">
        <f t="shared" si="27"/>
        <v>1500000</v>
      </c>
      <c r="L1383" s="204" t="s">
        <v>2889</v>
      </c>
      <c r="M1383" s="42"/>
      <c r="N1383" s="42"/>
      <c r="O1383" s="42"/>
      <c r="P1383" s="42"/>
      <c r="Q1383" s="42"/>
      <c r="R1383" s="42"/>
      <c r="S1383" s="42"/>
      <c r="T1383" s="42"/>
      <c r="U1383" s="42"/>
      <c r="V1383" s="42"/>
      <c r="W1383" s="42"/>
    </row>
    <row r="1384" spans="1:23" s="293" customFormat="1" ht="51" hidden="1" x14ac:dyDescent="0.35">
      <c r="A1384" s="54">
        <v>23020103</v>
      </c>
      <c r="B1384" s="436" t="s">
        <v>2891</v>
      </c>
      <c r="C1384" s="54">
        <v>70435</v>
      </c>
      <c r="D1384" s="75">
        <v>140000010104</v>
      </c>
      <c r="E1384" s="56">
        <v>3101</v>
      </c>
      <c r="F1384" s="54">
        <v>10711100</v>
      </c>
      <c r="G1384" s="57" t="s">
        <v>1838</v>
      </c>
      <c r="H1384" s="58">
        <v>1500000</v>
      </c>
      <c r="I1384" s="221"/>
      <c r="J1384" s="87"/>
      <c r="K1384" s="81">
        <f t="shared" si="27"/>
        <v>1500000</v>
      </c>
      <c r="L1384" s="204" t="s">
        <v>2889</v>
      </c>
      <c r="M1384" s="42"/>
      <c r="N1384" s="42"/>
      <c r="O1384" s="42"/>
      <c r="P1384" s="42"/>
      <c r="Q1384" s="42"/>
      <c r="R1384" s="42"/>
      <c r="S1384" s="42"/>
      <c r="T1384" s="42"/>
      <c r="U1384" s="42"/>
      <c r="V1384" s="42"/>
      <c r="W1384" s="42"/>
    </row>
    <row r="1385" spans="1:23" s="293" customFormat="1" ht="51" hidden="1" x14ac:dyDescent="0.35">
      <c r="A1385" s="78">
        <v>23020103</v>
      </c>
      <c r="B1385" s="436" t="s">
        <v>2891</v>
      </c>
      <c r="C1385" s="78">
        <v>70435</v>
      </c>
      <c r="D1385" s="79">
        <v>140000010104</v>
      </c>
      <c r="E1385" s="80">
        <v>3101</v>
      </c>
      <c r="F1385" s="78">
        <v>10711100</v>
      </c>
      <c r="G1385" s="129" t="s">
        <v>1839</v>
      </c>
      <c r="H1385" s="81">
        <v>1500000</v>
      </c>
      <c r="I1385" s="228"/>
      <c r="J1385" s="87"/>
      <c r="K1385" s="81">
        <f t="shared" si="27"/>
        <v>1500000</v>
      </c>
      <c r="L1385" s="210" t="s">
        <v>2889</v>
      </c>
      <c r="M1385" s="42"/>
      <c r="N1385" s="42"/>
      <c r="O1385" s="42"/>
      <c r="P1385" s="42"/>
      <c r="Q1385" s="42"/>
      <c r="R1385" s="42"/>
      <c r="S1385" s="42"/>
      <c r="T1385" s="42"/>
      <c r="U1385" s="42"/>
      <c r="V1385" s="42"/>
      <c r="W1385" s="42"/>
    </row>
    <row r="1386" spans="1:23" ht="76.5" hidden="1" x14ac:dyDescent="0.35">
      <c r="A1386" s="54">
        <v>23020103</v>
      </c>
      <c r="B1386" s="436" t="s">
        <v>2891</v>
      </c>
      <c r="C1386" s="54">
        <v>70435</v>
      </c>
      <c r="D1386" s="75">
        <v>140000010104</v>
      </c>
      <c r="E1386" s="56">
        <v>3101</v>
      </c>
      <c r="F1386" s="54">
        <v>10712200</v>
      </c>
      <c r="G1386" s="57" t="s">
        <v>1840</v>
      </c>
      <c r="H1386" s="58">
        <v>1500000</v>
      </c>
      <c r="I1386" s="221"/>
      <c r="J1386" s="87"/>
      <c r="K1386" s="81">
        <f t="shared" si="27"/>
        <v>1500000</v>
      </c>
      <c r="L1386" s="204" t="s">
        <v>2889</v>
      </c>
    </row>
    <row r="1387" spans="1:23" ht="76.5" hidden="1" x14ac:dyDescent="0.35">
      <c r="A1387" s="54">
        <v>23020103</v>
      </c>
      <c r="B1387" s="436" t="s">
        <v>2891</v>
      </c>
      <c r="C1387" s="54">
        <v>70435</v>
      </c>
      <c r="D1387" s="75">
        <v>140000010104</v>
      </c>
      <c r="E1387" s="56">
        <v>3101</v>
      </c>
      <c r="F1387" s="54">
        <v>10712200</v>
      </c>
      <c r="G1387" s="57" t="s">
        <v>1841</v>
      </c>
      <c r="H1387" s="58">
        <v>1500000</v>
      </c>
      <c r="I1387" s="221"/>
      <c r="J1387" s="87"/>
      <c r="K1387" s="81">
        <f t="shared" si="27"/>
        <v>1500000</v>
      </c>
      <c r="L1387" s="204" t="s">
        <v>2889</v>
      </c>
    </row>
    <row r="1388" spans="1:23" s="293" customFormat="1" ht="76.5" hidden="1" x14ac:dyDescent="0.35">
      <c r="A1388" s="54">
        <v>23020103</v>
      </c>
      <c r="B1388" s="436" t="s">
        <v>2891</v>
      </c>
      <c r="C1388" s="54">
        <v>70435</v>
      </c>
      <c r="D1388" s="75">
        <v>140000010104</v>
      </c>
      <c r="E1388" s="56">
        <v>3101</v>
      </c>
      <c r="F1388" s="54">
        <v>10712200</v>
      </c>
      <c r="G1388" s="86" t="s">
        <v>2077</v>
      </c>
      <c r="H1388" s="58">
        <v>1500000</v>
      </c>
      <c r="I1388" s="221"/>
      <c r="J1388" s="87"/>
      <c r="K1388" s="81">
        <f t="shared" si="27"/>
        <v>1500000</v>
      </c>
      <c r="L1388" s="204" t="s">
        <v>2889</v>
      </c>
      <c r="M1388" s="42"/>
      <c r="N1388" s="42"/>
      <c r="O1388" s="42"/>
      <c r="P1388" s="42"/>
      <c r="Q1388" s="42"/>
      <c r="R1388" s="42"/>
      <c r="S1388" s="42"/>
      <c r="T1388" s="42"/>
      <c r="U1388" s="42"/>
      <c r="V1388" s="42"/>
      <c r="W1388" s="42"/>
    </row>
    <row r="1389" spans="1:23" ht="51" hidden="1" x14ac:dyDescent="0.35">
      <c r="A1389" s="54">
        <v>23020103</v>
      </c>
      <c r="B1389" s="436" t="s">
        <v>2891</v>
      </c>
      <c r="C1389" s="54">
        <v>70435</v>
      </c>
      <c r="D1389" s="75">
        <v>140000010104</v>
      </c>
      <c r="E1389" s="56">
        <v>3101</v>
      </c>
      <c r="F1389" s="54">
        <v>10731900</v>
      </c>
      <c r="G1389" s="57" t="s">
        <v>1842</v>
      </c>
      <c r="H1389" s="58">
        <v>1500000</v>
      </c>
      <c r="I1389" s="221"/>
      <c r="J1389" s="87"/>
      <c r="K1389" s="81">
        <f t="shared" si="27"/>
        <v>1500000</v>
      </c>
      <c r="L1389" s="204" t="s">
        <v>2889</v>
      </c>
    </row>
    <row r="1390" spans="1:23" ht="51" hidden="1" x14ac:dyDescent="0.35">
      <c r="A1390" s="54">
        <v>23020103</v>
      </c>
      <c r="B1390" s="436" t="s">
        <v>2891</v>
      </c>
      <c r="C1390" s="54">
        <v>70435</v>
      </c>
      <c r="D1390" s="75">
        <v>140000010104</v>
      </c>
      <c r="E1390" s="56">
        <v>3101</v>
      </c>
      <c r="F1390" s="54">
        <v>10731900</v>
      </c>
      <c r="G1390" s="57" t="s">
        <v>1843</v>
      </c>
      <c r="H1390" s="58">
        <v>1500000</v>
      </c>
      <c r="I1390" s="221"/>
      <c r="J1390" s="87"/>
      <c r="K1390" s="81">
        <f t="shared" si="27"/>
        <v>1500000</v>
      </c>
      <c r="L1390" s="204" t="s">
        <v>2889</v>
      </c>
    </row>
    <row r="1391" spans="1:23" ht="76.5" hidden="1" x14ac:dyDescent="0.35">
      <c r="A1391" s="78">
        <v>23020103</v>
      </c>
      <c r="B1391" s="436" t="s">
        <v>2891</v>
      </c>
      <c r="C1391" s="78">
        <v>70435</v>
      </c>
      <c r="D1391" s="79">
        <v>140000010104</v>
      </c>
      <c r="E1391" s="80">
        <v>3101</v>
      </c>
      <c r="F1391" s="78">
        <v>10711100</v>
      </c>
      <c r="G1391" s="129" t="s">
        <v>1844</v>
      </c>
      <c r="H1391" s="81">
        <v>1500000</v>
      </c>
      <c r="I1391" s="228"/>
      <c r="J1391" s="133"/>
      <c r="K1391" s="81">
        <f t="shared" si="27"/>
        <v>1500000</v>
      </c>
      <c r="L1391" s="210" t="s">
        <v>2889</v>
      </c>
    </row>
    <row r="1392" spans="1:23" s="293" customFormat="1" ht="102" hidden="1" x14ac:dyDescent="0.35">
      <c r="A1392" s="54">
        <v>23020103</v>
      </c>
      <c r="B1392" s="436" t="s">
        <v>2891</v>
      </c>
      <c r="C1392" s="54">
        <v>70435</v>
      </c>
      <c r="D1392" s="75">
        <v>140000010104</v>
      </c>
      <c r="E1392" s="56">
        <v>3101</v>
      </c>
      <c r="F1392" s="54">
        <v>10711100</v>
      </c>
      <c r="G1392" s="57" t="s">
        <v>1845</v>
      </c>
      <c r="H1392" s="58">
        <v>1500000</v>
      </c>
      <c r="I1392" s="221"/>
      <c r="J1392" s="87"/>
      <c r="K1392" s="81">
        <f t="shared" si="27"/>
        <v>1500000</v>
      </c>
      <c r="L1392" s="204" t="s">
        <v>2889</v>
      </c>
      <c r="M1392" s="42"/>
      <c r="N1392" s="42"/>
      <c r="O1392" s="42"/>
      <c r="P1392" s="42"/>
      <c r="Q1392" s="42"/>
      <c r="R1392" s="42"/>
      <c r="S1392" s="42"/>
      <c r="T1392" s="42"/>
      <c r="U1392" s="42"/>
      <c r="V1392" s="42"/>
      <c r="W1392" s="42"/>
    </row>
    <row r="1393" spans="1:23" ht="51" hidden="1" x14ac:dyDescent="0.35">
      <c r="A1393" s="54">
        <v>23020103</v>
      </c>
      <c r="B1393" s="436" t="s">
        <v>2891</v>
      </c>
      <c r="C1393" s="54">
        <v>70435</v>
      </c>
      <c r="D1393" s="75">
        <v>140000010104</v>
      </c>
      <c r="E1393" s="56">
        <v>3101</v>
      </c>
      <c r="F1393" s="54">
        <v>10720800</v>
      </c>
      <c r="G1393" s="57" t="s">
        <v>1846</v>
      </c>
      <c r="H1393" s="58">
        <v>1500000</v>
      </c>
      <c r="I1393" s="221"/>
      <c r="J1393" s="87"/>
      <c r="K1393" s="81">
        <f t="shared" si="27"/>
        <v>1500000</v>
      </c>
      <c r="L1393" s="204" t="s">
        <v>2889</v>
      </c>
    </row>
    <row r="1394" spans="1:23" s="323" customFormat="1" ht="76.5" hidden="1" x14ac:dyDescent="0.35">
      <c r="A1394" s="54">
        <v>23020103</v>
      </c>
      <c r="B1394" s="436" t="s">
        <v>2891</v>
      </c>
      <c r="C1394" s="54">
        <v>70435</v>
      </c>
      <c r="D1394" s="75">
        <v>140000010104</v>
      </c>
      <c r="E1394" s="56">
        <v>3101</v>
      </c>
      <c r="F1394" s="54">
        <v>10712200</v>
      </c>
      <c r="G1394" s="57" t="s">
        <v>1847</v>
      </c>
      <c r="H1394" s="58">
        <v>2500000</v>
      </c>
      <c r="I1394" s="221"/>
      <c r="J1394" s="87"/>
      <c r="K1394" s="81">
        <f t="shared" si="27"/>
        <v>2500000</v>
      </c>
      <c r="L1394" s="204" t="s">
        <v>2889</v>
      </c>
      <c r="M1394" s="42"/>
      <c r="N1394" s="42"/>
      <c r="O1394" s="42"/>
      <c r="P1394" s="42"/>
      <c r="Q1394" s="42"/>
      <c r="R1394" s="42"/>
      <c r="S1394" s="42"/>
      <c r="T1394" s="42"/>
      <c r="U1394" s="42"/>
      <c r="V1394" s="42"/>
      <c r="W1394" s="42"/>
    </row>
    <row r="1395" spans="1:23" ht="76.5" hidden="1" x14ac:dyDescent="0.35">
      <c r="A1395" s="78">
        <v>23020103</v>
      </c>
      <c r="B1395" s="436" t="s">
        <v>2891</v>
      </c>
      <c r="C1395" s="78">
        <v>70435</v>
      </c>
      <c r="D1395" s="79">
        <v>140000010104</v>
      </c>
      <c r="E1395" s="80">
        <v>3101</v>
      </c>
      <c r="F1395" s="78">
        <v>10712200</v>
      </c>
      <c r="G1395" s="91" t="s">
        <v>2078</v>
      </c>
      <c r="H1395" s="81">
        <v>1000000</v>
      </c>
      <c r="I1395" s="228"/>
      <c r="J1395" s="133"/>
      <c r="K1395" s="81">
        <f t="shared" si="27"/>
        <v>1000000</v>
      </c>
      <c r="L1395" s="210" t="s">
        <v>2889</v>
      </c>
    </row>
    <row r="1396" spans="1:23" s="296" customFormat="1" ht="76.5" hidden="1" x14ac:dyDescent="0.35">
      <c r="A1396" s="54">
        <v>23020103</v>
      </c>
      <c r="B1396" s="436" t="s">
        <v>2891</v>
      </c>
      <c r="C1396" s="54">
        <v>70435</v>
      </c>
      <c r="D1396" s="75">
        <v>140000010104</v>
      </c>
      <c r="E1396" s="56">
        <v>3101</v>
      </c>
      <c r="F1396" s="54">
        <v>10712200</v>
      </c>
      <c r="G1396" s="57" t="s">
        <v>1848</v>
      </c>
      <c r="H1396" s="58">
        <v>1000000</v>
      </c>
      <c r="I1396" s="221"/>
      <c r="J1396" s="87"/>
      <c r="K1396" s="81">
        <f t="shared" si="27"/>
        <v>1000000</v>
      </c>
      <c r="L1396" s="204" t="s">
        <v>2889</v>
      </c>
      <c r="M1396" s="42"/>
      <c r="N1396" s="42"/>
      <c r="O1396" s="42"/>
      <c r="P1396" s="42"/>
      <c r="Q1396" s="42"/>
      <c r="R1396" s="42"/>
      <c r="S1396" s="42"/>
      <c r="T1396" s="42"/>
      <c r="U1396" s="42"/>
      <c r="V1396" s="42"/>
      <c r="W1396" s="42"/>
    </row>
    <row r="1397" spans="1:23" s="323" customFormat="1" ht="102" hidden="1" x14ac:dyDescent="0.35">
      <c r="A1397" s="54">
        <v>23020103</v>
      </c>
      <c r="B1397" s="436" t="s">
        <v>2891</v>
      </c>
      <c r="C1397" s="54">
        <v>70435</v>
      </c>
      <c r="D1397" s="75">
        <v>140000010104</v>
      </c>
      <c r="E1397" s="56">
        <v>3101</v>
      </c>
      <c r="F1397" s="54">
        <v>10712200</v>
      </c>
      <c r="G1397" s="57" t="s">
        <v>1849</v>
      </c>
      <c r="H1397" s="58">
        <v>1000000</v>
      </c>
      <c r="I1397" s="221"/>
      <c r="J1397" s="87"/>
      <c r="K1397" s="81">
        <f t="shared" si="27"/>
        <v>1000000</v>
      </c>
      <c r="L1397" s="204" t="s">
        <v>2889</v>
      </c>
      <c r="M1397" s="42"/>
      <c r="N1397" s="42"/>
      <c r="O1397" s="42"/>
      <c r="P1397" s="42"/>
      <c r="Q1397" s="42"/>
      <c r="R1397" s="42"/>
      <c r="S1397" s="42"/>
      <c r="T1397" s="42"/>
      <c r="U1397" s="42"/>
      <c r="V1397" s="42"/>
      <c r="W1397" s="42"/>
    </row>
    <row r="1398" spans="1:23" s="323" customFormat="1" ht="51" hidden="1" x14ac:dyDescent="0.35">
      <c r="A1398" s="54">
        <v>23020103</v>
      </c>
      <c r="B1398" s="436" t="s">
        <v>2891</v>
      </c>
      <c r="C1398" s="54">
        <v>70435</v>
      </c>
      <c r="D1398" s="75">
        <v>140000010104</v>
      </c>
      <c r="E1398" s="56">
        <v>3101</v>
      </c>
      <c r="F1398" s="54">
        <v>10720500</v>
      </c>
      <c r="G1398" s="57" t="s">
        <v>1850</v>
      </c>
      <c r="H1398" s="58">
        <v>1000000</v>
      </c>
      <c r="I1398" s="221"/>
      <c r="J1398" s="87"/>
      <c r="K1398" s="81">
        <f t="shared" si="27"/>
        <v>1000000</v>
      </c>
      <c r="L1398" s="204" t="s">
        <v>2889</v>
      </c>
      <c r="M1398" s="42"/>
      <c r="N1398" s="42"/>
      <c r="O1398" s="42"/>
      <c r="P1398" s="42"/>
      <c r="Q1398" s="42"/>
      <c r="R1398" s="42"/>
      <c r="S1398" s="42"/>
      <c r="T1398" s="42"/>
      <c r="U1398" s="42"/>
      <c r="V1398" s="42"/>
      <c r="W1398" s="42"/>
    </row>
    <row r="1399" spans="1:23" ht="76.5" hidden="1" x14ac:dyDescent="0.35">
      <c r="A1399" s="54">
        <v>23020103</v>
      </c>
      <c r="B1399" s="436" t="s">
        <v>2891</v>
      </c>
      <c r="C1399" s="54">
        <v>70435</v>
      </c>
      <c r="D1399" s="75">
        <v>140000010104</v>
      </c>
      <c r="E1399" s="56">
        <v>3101</v>
      </c>
      <c r="F1399" s="54">
        <v>10720500</v>
      </c>
      <c r="G1399" s="86" t="s">
        <v>2079</v>
      </c>
      <c r="H1399" s="58">
        <v>1000000</v>
      </c>
      <c r="I1399" s="221"/>
      <c r="J1399" s="87"/>
      <c r="K1399" s="81">
        <f t="shared" si="27"/>
        <v>1000000</v>
      </c>
      <c r="L1399" s="204" t="s">
        <v>2889</v>
      </c>
    </row>
    <row r="1400" spans="1:23" ht="51" hidden="1" x14ac:dyDescent="0.35">
      <c r="A1400" s="54">
        <v>23020103</v>
      </c>
      <c r="B1400" s="436" t="s">
        <v>2891</v>
      </c>
      <c r="C1400" s="54">
        <v>70435</v>
      </c>
      <c r="D1400" s="75">
        <v>140000010104</v>
      </c>
      <c r="E1400" s="56">
        <v>3101</v>
      </c>
      <c r="F1400" s="54">
        <v>10720500</v>
      </c>
      <c r="G1400" s="57" t="s">
        <v>1851</v>
      </c>
      <c r="H1400" s="58">
        <v>1000000</v>
      </c>
      <c r="I1400" s="221"/>
      <c r="J1400" s="87"/>
      <c r="K1400" s="81">
        <f t="shared" si="27"/>
        <v>1000000</v>
      </c>
      <c r="L1400" s="204" t="s">
        <v>2889</v>
      </c>
    </row>
    <row r="1401" spans="1:23" ht="51" hidden="1" x14ac:dyDescent="0.35">
      <c r="A1401" s="54">
        <v>23020103</v>
      </c>
      <c r="B1401" s="436" t="s">
        <v>2891</v>
      </c>
      <c r="C1401" s="54">
        <v>70435</v>
      </c>
      <c r="D1401" s="75">
        <v>140000010104</v>
      </c>
      <c r="E1401" s="56">
        <v>3101</v>
      </c>
      <c r="F1401" s="54">
        <v>10720500</v>
      </c>
      <c r="G1401" s="57" t="s">
        <v>1852</v>
      </c>
      <c r="H1401" s="58">
        <v>1000000</v>
      </c>
      <c r="I1401" s="221"/>
      <c r="J1401" s="87"/>
      <c r="K1401" s="81">
        <f t="shared" si="27"/>
        <v>1000000</v>
      </c>
      <c r="L1401" s="204" t="s">
        <v>2889</v>
      </c>
    </row>
    <row r="1402" spans="1:23" ht="51" hidden="1" x14ac:dyDescent="0.35">
      <c r="A1402" s="54">
        <v>23020103</v>
      </c>
      <c r="B1402" s="436" t="s">
        <v>2891</v>
      </c>
      <c r="C1402" s="54">
        <v>70435</v>
      </c>
      <c r="D1402" s="75">
        <v>140000010104</v>
      </c>
      <c r="E1402" s="56">
        <v>3101</v>
      </c>
      <c r="F1402" s="54">
        <v>10731700</v>
      </c>
      <c r="G1402" s="57" t="s">
        <v>1853</v>
      </c>
      <c r="H1402" s="58">
        <v>1000000</v>
      </c>
      <c r="I1402" s="221"/>
      <c r="J1402" s="87"/>
      <c r="K1402" s="81">
        <f t="shared" si="27"/>
        <v>1000000</v>
      </c>
      <c r="L1402" s="204" t="s">
        <v>2889</v>
      </c>
    </row>
    <row r="1403" spans="1:23" ht="51" hidden="1" x14ac:dyDescent="0.35">
      <c r="A1403" s="155">
        <v>23020103</v>
      </c>
      <c r="B1403" s="436" t="s">
        <v>2891</v>
      </c>
      <c r="C1403" s="155">
        <v>70435</v>
      </c>
      <c r="D1403" s="156">
        <v>140000010104</v>
      </c>
      <c r="E1403" s="157">
        <v>3101</v>
      </c>
      <c r="F1403" s="155">
        <v>10731700</v>
      </c>
      <c r="G1403" s="158" t="s">
        <v>2723</v>
      </c>
      <c r="H1403" s="116"/>
      <c r="I1403" s="221"/>
      <c r="J1403" s="159">
        <v>150000000</v>
      </c>
      <c r="K1403" s="280">
        <f t="shared" si="27"/>
        <v>150000000</v>
      </c>
      <c r="L1403" s="398"/>
      <c r="M1403" s="151"/>
      <c r="N1403" s="151"/>
      <c r="O1403" s="151"/>
      <c r="P1403" s="151"/>
      <c r="Q1403" s="151"/>
      <c r="R1403" s="151"/>
      <c r="S1403" s="151"/>
      <c r="T1403" s="151"/>
      <c r="U1403" s="151"/>
      <c r="V1403" s="151"/>
      <c r="W1403" s="151"/>
    </row>
    <row r="1404" spans="1:23" ht="51" hidden="1" x14ac:dyDescent="0.35">
      <c r="A1404" s="54">
        <v>23020103</v>
      </c>
      <c r="B1404" s="436" t="s">
        <v>2891</v>
      </c>
      <c r="C1404" s="54">
        <v>70435</v>
      </c>
      <c r="D1404" s="75">
        <v>140000010104</v>
      </c>
      <c r="E1404" s="56">
        <v>3101</v>
      </c>
      <c r="F1404" s="54">
        <v>10731700</v>
      </c>
      <c r="G1404" s="57" t="s">
        <v>1854</v>
      </c>
      <c r="H1404" s="58">
        <v>1000000</v>
      </c>
      <c r="I1404" s="221"/>
      <c r="J1404" s="87"/>
      <c r="K1404" s="81">
        <f t="shared" ref="K1404:K1467" si="28">SUM(H1404,J1404)</f>
        <v>1000000</v>
      </c>
      <c r="L1404" s="204" t="s">
        <v>2889</v>
      </c>
    </row>
    <row r="1405" spans="1:23" ht="51" hidden="1" x14ac:dyDescent="0.35">
      <c r="A1405" s="54">
        <v>23020103</v>
      </c>
      <c r="B1405" s="436" t="s">
        <v>2891</v>
      </c>
      <c r="C1405" s="54">
        <v>70435</v>
      </c>
      <c r="D1405" s="75">
        <v>140000010104</v>
      </c>
      <c r="E1405" s="56">
        <v>3101</v>
      </c>
      <c r="F1405" s="54">
        <v>10731700</v>
      </c>
      <c r="G1405" s="57" t="s">
        <v>1855</v>
      </c>
      <c r="H1405" s="58">
        <v>1000000</v>
      </c>
      <c r="I1405" s="221"/>
      <c r="J1405" s="87"/>
      <c r="K1405" s="81">
        <f t="shared" si="28"/>
        <v>1000000</v>
      </c>
      <c r="L1405" s="204" t="s">
        <v>2889</v>
      </c>
    </row>
    <row r="1406" spans="1:23" ht="51" hidden="1" x14ac:dyDescent="0.35">
      <c r="A1406" s="78">
        <v>23020103</v>
      </c>
      <c r="B1406" s="436" t="s">
        <v>2891</v>
      </c>
      <c r="C1406" s="78">
        <v>70435</v>
      </c>
      <c r="D1406" s="79">
        <v>140000010104</v>
      </c>
      <c r="E1406" s="80">
        <v>3101</v>
      </c>
      <c r="F1406" s="78">
        <v>10720700</v>
      </c>
      <c r="G1406" s="129" t="s">
        <v>1856</v>
      </c>
      <c r="H1406" s="81">
        <v>1000000</v>
      </c>
      <c r="I1406" s="228"/>
      <c r="J1406" s="133"/>
      <c r="K1406" s="81">
        <f t="shared" si="28"/>
        <v>1000000</v>
      </c>
      <c r="L1406" s="210" t="s">
        <v>2889</v>
      </c>
    </row>
    <row r="1407" spans="1:23" s="293" customFormat="1" ht="76.5" hidden="1" x14ac:dyDescent="0.35">
      <c r="A1407" s="54">
        <v>23020103</v>
      </c>
      <c r="B1407" s="436" t="s">
        <v>2891</v>
      </c>
      <c r="C1407" s="54">
        <v>70435</v>
      </c>
      <c r="D1407" s="75">
        <v>140000010104</v>
      </c>
      <c r="E1407" s="56">
        <v>3101</v>
      </c>
      <c r="F1407" s="54">
        <v>10720700</v>
      </c>
      <c r="G1407" s="57" t="s">
        <v>1857</v>
      </c>
      <c r="H1407" s="58">
        <v>1000000</v>
      </c>
      <c r="I1407" s="221"/>
      <c r="J1407" s="87"/>
      <c r="K1407" s="81">
        <f t="shared" si="28"/>
        <v>1000000</v>
      </c>
      <c r="L1407" s="204" t="s">
        <v>2889</v>
      </c>
      <c r="M1407" s="42"/>
      <c r="N1407" s="42"/>
      <c r="O1407" s="42"/>
      <c r="P1407" s="42"/>
      <c r="Q1407" s="42"/>
      <c r="R1407" s="42"/>
      <c r="S1407" s="42"/>
      <c r="T1407" s="42"/>
      <c r="U1407" s="42"/>
      <c r="V1407" s="42"/>
      <c r="W1407" s="42"/>
    </row>
    <row r="1408" spans="1:23" ht="51" hidden="1" x14ac:dyDescent="0.35">
      <c r="A1408" s="54">
        <v>23020103</v>
      </c>
      <c r="B1408" s="436" t="s">
        <v>2891</v>
      </c>
      <c r="C1408" s="54">
        <v>70435</v>
      </c>
      <c r="D1408" s="75">
        <v>140000010104</v>
      </c>
      <c r="E1408" s="56">
        <v>3101</v>
      </c>
      <c r="F1408" s="54">
        <v>10721300</v>
      </c>
      <c r="G1408" s="57" t="s">
        <v>1858</v>
      </c>
      <c r="H1408" s="58">
        <v>1000000</v>
      </c>
      <c r="I1408" s="221"/>
      <c r="J1408" s="87"/>
      <c r="K1408" s="81">
        <f t="shared" si="28"/>
        <v>1000000</v>
      </c>
      <c r="L1408" s="204" t="s">
        <v>2889</v>
      </c>
    </row>
    <row r="1409" spans="1:12" ht="51" hidden="1" x14ac:dyDescent="0.35">
      <c r="A1409" s="54">
        <v>23020103</v>
      </c>
      <c r="B1409" s="436" t="s">
        <v>2891</v>
      </c>
      <c r="C1409" s="54">
        <v>70435</v>
      </c>
      <c r="D1409" s="75">
        <v>140000010104</v>
      </c>
      <c r="E1409" s="56">
        <v>3101</v>
      </c>
      <c r="F1409" s="54">
        <v>10722000</v>
      </c>
      <c r="G1409" s="57" t="s">
        <v>1859</v>
      </c>
      <c r="H1409" s="58">
        <v>1000000</v>
      </c>
      <c r="I1409" s="221"/>
      <c r="J1409" s="87"/>
      <c r="K1409" s="81">
        <f t="shared" si="28"/>
        <v>1000000</v>
      </c>
      <c r="L1409" s="204" t="s">
        <v>2889</v>
      </c>
    </row>
    <row r="1410" spans="1:12" ht="51" hidden="1" x14ac:dyDescent="0.35">
      <c r="A1410" s="54">
        <v>23020103</v>
      </c>
      <c r="B1410" s="436" t="s">
        <v>2891</v>
      </c>
      <c r="C1410" s="54">
        <v>70435</v>
      </c>
      <c r="D1410" s="75">
        <v>140000010104</v>
      </c>
      <c r="E1410" s="56">
        <v>3101</v>
      </c>
      <c r="F1410" s="54">
        <v>10710900</v>
      </c>
      <c r="G1410" s="57" t="s">
        <v>1860</v>
      </c>
      <c r="H1410" s="58">
        <v>1000000</v>
      </c>
      <c r="I1410" s="221"/>
      <c r="J1410" s="87"/>
      <c r="K1410" s="81">
        <f t="shared" si="28"/>
        <v>1000000</v>
      </c>
      <c r="L1410" s="204" t="s">
        <v>2889</v>
      </c>
    </row>
    <row r="1411" spans="1:12" ht="76.5" hidden="1" x14ac:dyDescent="0.35">
      <c r="A1411" s="54">
        <v>23020103</v>
      </c>
      <c r="B1411" s="436" t="s">
        <v>2891</v>
      </c>
      <c r="C1411" s="54">
        <v>70435</v>
      </c>
      <c r="D1411" s="75">
        <v>140000010104</v>
      </c>
      <c r="E1411" s="56">
        <v>3101</v>
      </c>
      <c r="F1411" s="54">
        <v>10720500</v>
      </c>
      <c r="G1411" s="86" t="s">
        <v>2080</v>
      </c>
      <c r="H1411" s="58">
        <v>1000000</v>
      </c>
      <c r="I1411" s="221"/>
      <c r="J1411" s="87"/>
      <c r="K1411" s="81">
        <f t="shared" si="28"/>
        <v>1000000</v>
      </c>
      <c r="L1411" s="204" t="s">
        <v>2889</v>
      </c>
    </row>
    <row r="1412" spans="1:12" ht="76.5" hidden="1" x14ac:dyDescent="0.35">
      <c r="A1412" s="54">
        <v>23020103</v>
      </c>
      <c r="B1412" s="436" t="s">
        <v>2891</v>
      </c>
      <c r="C1412" s="54">
        <v>70435</v>
      </c>
      <c r="D1412" s="75">
        <v>140000010104</v>
      </c>
      <c r="E1412" s="56">
        <v>3101</v>
      </c>
      <c r="F1412" s="54">
        <v>10720500</v>
      </c>
      <c r="G1412" s="57" t="s">
        <v>1861</v>
      </c>
      <c r="H1412" s="58">
        <v>1000000</v>
      </c>
      <c r="I1412" s="221"/>
      <c r="J1412" s="87"/>
      <c r="K1412" s="81">
        <f t="shared" si="28"/>
        <v>1000000</v>
      </c>
      <c r="L1412" s="204" t="s">
        <v>2889</v>
      </c>
    </row>
    <row r="1413" spans="1:12" ht="76.5" hidden="1" x14ac:dyDescent="0.35">
      <c r="A1413" s="54">
        <v>23020103</v>
      </c>
      <c r="B1413" s="436" t="s">
        <v>2891</v>
      </c>
      <c r="C1413" s="54">
        <v>70435</v>
      </c>
      <c r="D1413" s="75">
        <v>140000010104</v>
      </c>
      <c r="E1413" s="56">
        <v>3101</v>
      </c>
      <c r="F1413" s="54">
        <v>10720500</v>
      </c>
      <c r="G1413" s="57" t="s">
        <v>1862</v>
      </c>
      <c r="H1413" s="58">
        <v>1000000</v>
      </c>
      <c r="I1413" s="221"/>
      <c r="J1413" s="87"/>
      <c r="K1413" s="81">
        <f t="shared" si="28"/>
        <v>1000000</v>
      </c>
      <c r="L1413" s="204" t="s">
        <v>2889</v>
      </c>
    </row>
    <row r="1414" spans="1:12" ht="51" hidden="1" x14ac:dyDescent="0.35">
      <c r="A1414" s="54">
        <v>23020103</v>
      </c>
      <c r="B1414" s="436" t="s">
        <v>2891</v>
      </c>
      <c r="C1414" s="54">
        <v>70435</v>
      </c>
      <c r="D1414" s="75">
        <v>140000010104</v>
      </c>
      <c r="E1414" s="56">
        <v>3101</v>
      </c>
      <c r="F1414" s="54">
        <v>10720500</v>
      </c>
      <c r="G1414" s="57" t="s">
        <v>1863</v>
      </c>
      <c r="H1414" s="58">
        <v>1000000</v>
      </c>
      <c r="I1414" s="221"/>
      <c r="J1414" s="87"/>
      <c r="K1414" s="81">
        <f t="shared" si="28"/>
        <v>1000000</v>
      </c>
      <c r="L1414" s="204" t="s">
        <v>2889</v>
      </c>
    </row>
    <row r="1415" spans="1:12" ht="51" hidden="1" x14ac:dyDescent="0.35">
      <c r="A1415" s="54">
        <v>23020103</v>
      </c>
      <c r="B1415" s="436" t="s">
        <v>2891</v>
      </c>
      <c r="C1415" s="54">
        <v>70435</v>
      </c>
      <c r="D1415" s="75">
        <v>140000010104</v>
      </c>
      <c r="E1415" s="56">
        <v>3101</v>
      </c>
      <c r="F1415" s="54">
        <v>10720500</v>
      </c>
      <c r="G1415" s="57" t="s">
        <v>1864</v>
      </c>
      <c r="H1415" s="58">
        <v>1000000</v>
      </c>
      <c r="I1415" s="221"/>
      <c r="J1415" s="87"/>
      <c r="K1415" s="81">
        <f t="shared" si="28"/>
        <v>1000000</v>
      </c>
      <c r="L1415" s="204" t="s">
        <v>2889</v>
      </c>
    </row>
    <row r="1416" spans="1:12" ht="51" hidden="1" x14ac:dyDescent="0.35">
      <c r="A1416" s="54">
        <v>23020103</v>
      </c>
      <c r="B1416" s="436" t="s">
        <v>2891</v>
      </c>
      <c r="C1416" s="54">
        <v>70435</v>
      </c>
      <c r="D1416" s="75">
        <v>140000010104</v>
      </c>
      <c r="E1416" s="56">
        <v>3101</v>
      </c>
      <c r="F1416" s="54">
        <v>10720500</v>
      </c>
      <c r="G1416" s="57" t="s">
        <v>1865</v>
      </c>
      <c r="H1416" s="58">
        <v>1000000</v>
      </c>
      <c r="I1416" s="221"/>
      <c r="J1416" s="87"/>
      <c r="K1416" s="81">
        <f t="shared" si="28"/>
        <v>1000000</v>
      </c>
      <c r="L1416" s="204" t="s">
        <v>2889</v>
      </c>
    </row>
    <row r="1417" spans="1:12" ht="76.5" hidden="1" x14ac:dyDescent="0.35">
      <c r="A1417" s="54">
        <v>23020103</v>
      </c>
      <c r="B1417" s="436" t="s">
        <v>2891</v>
      </c>
      <c r="C1417" s="54">
        <v>70435</v>
      </c>
      <c r="D1417" s="75">
        <v>140000010104</v>
      </c>
      <c r="E1417" s="56">
        <v>3101</v>
      </c>
      <c r="F1417" s="54">
        <v>10720400</v>
      </c>
      <c r="G1417" s="57" t="s">
        <v>1866</v>
      </c>
      <c r="H1417" s="58">
        <v>1000000</v>
      </c>
      <c r="I1417" s="221"/>
      <c r="J1417" s="87"/>
      <c r="K1417" s="81">
        <f t="shared" si="28"/>
        <v>1000000</v>
      </c>
      <c r="L1417" s="204" t="s">
        <v>2889</v>
      </c>
    </row>
    <row r="1418" spans="1:12" ht="76.5" hidden="1" x14ac:dyDescent="0.35">
      <c r="A1418" s="54">
        <v>23020103</v>
      </c>
      <c r="B1418" s="436" t="s">
        <v>2891</v>
      </c>
      <c r="C1418" s="54">
        <v>70435</v>
      </c>
      <c r="D1418" s="75">
        <v>140000010104</v>
      </c>
      <c r="E1418" s="56">
        <v>3101</v>
      </c>
      <c r="F1418" s="54">
        <v>10720400</v>
      </c>
      <c r="G1418" s="76" t="s">
        <v>1867</v>
      </c>
      <c r="H1418" s="77">
        <v>1000000</v>
      </c>
      <c r="I1418" s="230"/>
      <c r="J1418" s="134"/>
      <c r="K1418" s="81">
        <f t="shared" si="28"/>
        <v>1000000</v>
      </c>
      <c r="L1418" s="204" t="s">
        <v>2889</v>
      </c>
    </row>
    <row r="1419" spans="1:12" ht="51" hidden="1" x14ac:dyDescent="0.35">
      <c r="A1419" s="78">
        <v>23020103</v>
      </c>
      <c r="B1419" s="436" t="s">
        <v>2891</v>
      </c>
      <c r="C1419" s="78">
        <v>70435</v>
      </c>
      <c r="D1419" s="79">
        <v>140000010104</v>
      </c>
      <c r="E1419" s="80">
        <v>3101</v>
      </c>
      <c r="F1419" s="78">
        <v>10721300</v>
      </c>
      <c r="G1419" s="129" t="s">
        <v>1868</v>
      </c>
      <c r="H1419" s="81">
        <v>1000000</v>
      </c>
      <c r="I1419" s="228"/>
      <c r="J1419" s="133"/>
      <c r="K1419" s="81">
        <f t="shared" si="28"/>
        <v>1000000</v>
      </c>
      <c r="L1419" s="210" t="s">
        <v>2889</v>
      </c>
    </row>
    <row r="1420" spans="1:12" ht="51" hidden="1" x14ac:dyDescent="0.35">
      <c r="A1420" s="54">
        <v>23020103</v>
      </c>
      <c r="B1420" s="436" t="s">
        <v>2891</v>
      </c>
      <c r="C1420" s="54">
        <v>70435</v>
      </c>
      <c r="D1420" s="75">
        <v>140000010104</v>
      </c>
      <c r="E1420" s="56">
        <v>3101</v>
      </c>
      <c r="F1420" s="54">
        <v>10730309</v>
      </c>
      <c r="G1420" s="57" t="s">
        <v>1869</v>
      </c>
      <c r="H1420" s="58">
        <v>1500000</v>
      </c>
      <c r="I1420" s="221"/>
      <c r="J1420" s="87"/>
      <c r="K1420" s="81">
        <f t="shared" si="28"/>
        <v>1500000</v>
      </c>
      <c r="L1420" s="204" t="s">
        <v>2889</v>
      </c>
    </row>
    <row r="1421" spans="1:12" ht="51" hidden="1" x14ac:dyDescent="0.35">
      <c r="A1421" s="54">
        <v>23020103</v>
      </c>
      <c r="B1421" s="436" t="s">
        <v>2891</v>
      </c>
      <c r="C1421" s="54">
        <v>70435</v>
      </c>
      <c r="D1421" s="75">
        <v>140000010104</v>
      </c>
      <c r="E1421" s="56">
        <v>3101</v>
      </c>
      <c r="F1421" s="54">
        <v>10720700</v>
      </c>
      <c r="G1421" s="57" t="s">
        <v>1870</v>
      </c>
      <c r="H1421" s="58">
        <v>2500000</v>
      </c>
      <c r="I1421" s="221"/>
      <c r="J1421" s="87"/>
      <c r="K1421" s="81">
        <f t="shared" si="28"/>
        <v>2500000</v>
      </c>
      <c r="L1421" s="204" t="s">
        <v>2889</v>
      </c>
    </row>
    <row r="1422" spans="1:12" ht="51" hidden="1" x14ac:dyDescent="0.35">
      <c r="A1422" s="54">
        <v>23020103</v>
      </c>
      <c r="B1422" s="436" t="s">
        <v>2891</v>
      </c>
      <c r="C1422" s="54">
        <v>70435</v>
      </c>
      <c r="D1422" s="75">
        <v>140000010104</v>
      </c>
      <c r="E1422" s="56">
        <v>3101</v>
      </c>
      <c r="F1422" s="54">
        <v>10720700</v>
      </c>
      <c r="G1422" s="57" t="s">
        <v>1871</v>
      </c>
      <c r="H1422" s="58">
        <v>1000000</v>
      </c>
      <c r="I1422" s="221"/>
      <c r="J1422" s="87"/>
      <c r="K1422" s="81">
        <f t="shared" si="28"/>
        <v>1000000</v>
      </c>
      <c r="L1422" s="204" t="s">
        <v>2889</v>
      </c>
    </row>
    <row r="1423" spans="1:12" ht="51" hidden="1" x14ac:dyDescent="0.35">
      <c r="A1423" s="54">
        <v>23020103</v>
      </c>
      <c r="B1423" s="436" t="s">
        <v>2891</v>
      </c>
      <c r="C1423" s="54">
        <v>70435</v>
      </c>
      <c r="D1423" s="75">
        <v>140000010104</v>
      </c>
      <c r="E1423" s="56">
        <v>3101</v>
      </c>
      <c r="F1423" s="54">
        <v>10720700</v>
      </c>
      <c r="G1423" s="57" t="s">
        <v>1872</v>
      </c>
      <c r="H1423" s="58">
        <v>1000000</v>
      </c>
      <c r="I1423" s="221"/>
      <c r="J1423" s="87"/>
      <c r="K1423" s="81">
        <f t="shared" si="28"/>
        <v>1000000</v>
      </c>
      <c r="L1423" s="204" t="s">
        <v>2889</v>
      </c>
    </row>
    <row r="1424" spans="1:12" ht="76.5" hidden="1" x14ac:dyDescent="0.35">
      <c r="A1424" s="54">
        <v>23020103</v>
      </c>
      <c r="B1424" s="436" t="s">
        <v>2891</v>
      </c>
      <c r="C1424" s="54">
        <v>70435</v>
      </c>
      <c r="D1424" s="75">
        <v>140000010104</v>
      </c>
      <c r="E1424" s="56">
        <v>3101</v>
      </c>
      <c r="F1424" s="54">
        <v>10720700</v>
      </c>
      <c r="G1424" s="86" t="s">
        <v>2081</v>
      </c>
      <c r="H1424" s="58">
        <v>1000000</v>
      </c>
      <c r="I1424" s="221"/>
      <c r="J1424" s="87"/>
      <c r="K1424" s="81">
        <f t="shared" si="28"/>
        <v>1000000</v>
      </c>
      <c r="L1424" s="204" t="s">
        <v>2889</v>
      </c>
    </row>
    <row r="1425" spans="1:12" ht="51" hidden="1" x14ac:dyDescent="0.35">
      <c r="A1425" s="54">
        <v>23020103</v>
      </c>
      <c r="B1425" s="436" t="s">
        <v>2891</v>
      </c>
      <c r="C1425" s="54">
        <v>70435</v>
      </c>
      <c r="D1425" s="75">
        <v>140000010104</v>
      </c>
      <c r="E1425" s="56">
        <v>3101</v>
      </c>
      <c r="F1425" s="54">
        <v>10731700</v>
      </c>
      <c r="G1425" s="57" t="s">
        <v>1873</v>
      </c>
      <c r="H1425" s="58">
        <v>1000000</v>
      </c>
      <c r="I1425" s="221"/>
      <c r="J1425" s="87"/>
      <c r="K1425" s="81">
        <f t="shared" si="28"/>
        <v>1000000</v>
      </c>
      <c r="L1425" s="204" t="s">
        <v>2889</v>
      </c>
    </row>
    <row r="1426" spans="1:12" hidden="1" x14ac:dyDescent="0.35">
      <c r="A1426" s="54">
        <v>23020103</v>
      </c>
      <c r="B1426" s="436" t="s">
        <v>2891</v>
      </c>
      <c r="C1426" s="54">
        <v>70435</v>
      </c>
      <c r="D1426" s="75">
        <v>140000010104</v>
      </c>
      <c r="E1426" s="56">
        <v>3101</v>
      </c>
      <c r="F1426" s="54">
        <v>10731600</v>
      </c>
      <c r="G1426" s="57" t="s">
        <v>1874</v>
      </c>
      <c r="H1426" s="58">
        <v>1500000</v>
      </c>
      <c r="I1426" s="221"/>
      <c r="J1426" s="87"/>
      <c r="K1426" s="81">
        <f t="shared" si="28"/>
        <v>1500000</v>
      </c>
      <c r="L1426" s="204" t="s">
        <v>2889</v>
      </c>
    </row>
    <row r="1427" spans="1:12" ht="51" hidden="1" x14ac:dyDescent="0.35">
      <c r="A1427" s="54">
        <v>23020103</v>
      </c>
      <c r="B1427" s="436" t="s">
        <v>2891</v>
      </c>
      <c r="C1427" s="54">
        <v>70435</v>
      </c>
      <c r="D1427" s="75">
        <v>140000010104</v>
      </c>
      <c r="E1427" s="56">
        <v>3101</v>
      </c>
      <c r="F1427" s="54">
        <v>10720500</v>
      </c>
      <c r="G1427" s="57" t="s">
        <v>1875</v>
      </c>
      <c r="H1427" s="58">
        <v>1500000</v>
      </c>
      <c r="I1427" s="221"/>
      <c r="J1427" s="58"/>
      <c r="K1427" s="81">
        <f t="shared" si="28"/>
        <v>1500000</v>
      </c>
      <c r="L1427" s="204" t="s">
        <v>2889</v>
      </c>
    </row>
    <row r="1428" spans="1:12" ht="76.5" hidden="1" x14ac:dyDescent="0.35">
      <c r="A1428" s="54">
        <v>23020103</v>
      </c>
      <c r="B1428" s="436" t="s">
        <v>2891</v>
      </c>
      <c r="C1428" s="54">
        <v>70435</v>
      </c>
      <c r="D1428" s="75">
        <v>140000010104</v>
      </c>
      <c r="E1428" s="56">
        <v>3101</v>
      </c>
      <c r="F1428" s="54">
        <v>10720400</v>
      </c>
      <c r="G1428" s="57" t="s">
        <v>1876</v>
      </c>
      <c r="H1428" s="58">
        <v>1500000</v>
      </c>
      <c r="I1428" s="221"/>
      <c r="J1428" s="87"/>
      <c r="K1428" s="81">
        <f t="shared" si="28"/>
        <v>1500000</v>
      </c>
      <c r="L1428" s="204" t="s">
        <v>2889</v>
      </c>
    </row>
    <row r="1429" spans="1:12" ht="76.5" hidden="1" x14ac:dyDescent="0.35">
      <c r="A1429" s="54">
        <v>23020103</v>
      </c>
      <c r="B1429" s="436" t="s">
        <v>2891</v>
      </c>
      <c r="C1429" s="54">
        <v>70435</v>
      </c>
      <c r="D1429" s="75">
        <v>140000010104</v>
      </c>
      <c r="E1429" s="56">
        <v>3101</v>
      </c>
      <c r="F1429" s="54">
        <v>10712300</v>
      </c>
      <c r="G1429" s="57" t="s">
        <v>1877</v>
      </c>
      <c r="H1429" s="58">
        <v>1500000</v>
      </c>
      <c r="I1429" s="221"/>
      <c r="J1429" s="87"/>
      <c r="K1429" s="81">
        <f t="shared" si="28"/>
        <v>1500000</v>
      </c>
      <c r="L1429" s="204" t="s">
        <v>2889</v>
      </c>
    </row>
    <row r="1430" spans="1:12" ht="76.5" hidden="1" x14ac:dyDescent="0.35">
      <c r="A1430" s="54">
        <v>23020103</v>
      </c>
      <c r="B1430" s="436" t="s">
        <v>2891</v>
      </c>
      <c r="C1430" s="54">
        <v>70435</v>
      </c>
      <c r="D1430" s="75">
        <v>140000010104</v>
      </c>
      <c r="E1430" s="56">
        <v>3101</v>
      </c>
      <c r="F1430" s="54">
        <v>10712300</v>
      </c>
      <c r="G1430" s="57" t="s">
        <v>1878</v>
      </c>
      <c r="H1430" s="58">
        <v>1500000</v>
      </c>
      <c r="I1430" s="221"/>
      <c r="J1430" s="87"/>
      <c r="K1430" s="81">
        <f t="shared" si="28"/>
        <v>1500000</v>
      </c>
      <c r="L1430" s="204" t="s">
        <v>2889</v>
      </c>
    </row>
    <row r="1431" spans="1:12" ht="51" hidden="1" x14ac:dyDescent="0.35">
      <c r="A1431" s="54">
        <v>23020103</v>
      </c>
      <c r="B1431" s="436" t="s">
        <v>2891</v>
      </c>
      <c r="C1431" s="54">
        <v>70435</v>
      </c>
      <c r="D1431" s="75">
        <v>140000010104</v>
      </c>
      <c r="E1431" s="56">
        <v>3101</v>
      </c>
      <c r="F1431" s="54">
        <v>10731700</v>
      </c>
      <c r="G1431" s="57" t="s">
        <v>1879</v>
      </c>
      <c r="H1431" s="58">
        <v>1500000</v>
      </c>
      <c r="I1431" s="221"/>
      <c r="J1431" s="87"/>
      <c r="K1431" s="81">
        <f t="shared" si="28"/>
        <v>1500000</v>
      </c>
      <c r="L1431" s="204" t="s">
        <v>2889</v>
      </c>
    </row>
    <row r="1432" spans="1:12" ht="51" hidden="1" x14ac:dyDescent="0.35">
      <c r="A1432" s="54">
        <v>23020103</v>
      </c>
      <c r="B1432" s="436" t="s">
        <v>2891</v>
      </c>
      <c r="C1432" s="54">
        <v>70435</v>
      </c>
      <c r="D1432" s="75">
        <v>140000010104</v>
      </c>
      <c r="E1432" s="56">
        <v>3101</v>
      </c>
      <c r="F1432" s="54">
        <v>10730200</v>
      </c>
      <c r="G1432" s="57" t="s">
        <v>1880</v>
      </c>
      <c r="H1432" s="58">
        <v>1500000</v>
      </c>
      <c r="I1432" s="221"/>
      <c r="J1432" s="87"/>
      <c r="K1432" s="81">
        <f t="shared" si="28"/>
        <v>1500000</v>
      </c>
      <c r="L1432" s="204" t="s">
        <v>2889</v>
      </c>
    </row>
    <row r="1433" spans="1:12" ht="51" hidden="1" x14ac:dyDescent="0.35">
      <c r="A1433" s="54">
        <v>23020103</v>
      </c>
      <c r="B1433" s="436" t="s">
        <v>2891</v>
      </c>
      <c r="C1433" s="54">
        <v>70435</v>
      </c>
      <c r="D1433" s="75">
        <v>140000010104</v>
      </c>
      <c r="E1433" s="56">
        <v>3101</v>
      </c>
      <c r="F1433" s="54">
        <v>10730200</v>
      </c>
      <c r="G1433" s="86" t="s">
        <v>2082</v>
      </c>
      <c r="H1433" s="58">
        <v>1000000</v>
      </c>
      <c r="I1433" s="221"/>
      <c r="J1433" s="87"/>
      <c r="K1433" s="81">
        <f t="shared" si="28"/>
        <v>1000000</v>
      </c>
      <c r="L1433" s="204" t="s">
        <v>2889</v>
      </c>
    </row>
    <row r="1434" spans="1:12" ht="51" hidden="1" x14ac:dyDescent="0.35">
      <c r="A1434" s="54">
        <v>23020103</v>
      </c>
      <c r="B1434" s="436" t="s">
        <v>2891</v>
      </c>
      <c r="C1434" s="54">
        <v>70435</v>
      </c>
      <c r="D1434" s="75">
        <v>140000010104</v>
      </c>
      <c r="E1434" s="56">
        <v>3101</v>
      </c>
      <c r="F1434" s="54">
        <v>10720400</v>
      </c>
      <c r="G1434" s="57" t="s">
        <v>1881</v>
      </c>
      <c r="H1434" s="58">
        <v>1000000</v>
      </c>
      <c r="I1434" s="221"/>
      <c r="J1434" s="87"/>
      <c r="K1434" s="81">
        <f t="shared" si="28"/>
        <v>1000000</v>
      </c>
      <c r="L1434" s="204" t="s">
        <v>2889</v>
      </c>
    </row>
    <row r="1435" spans="1:12" ht="76.5" hidden="1" x14ac:dyDescent="0.35">
      <c r="A1435" s="54">
        <v>23020103</v>
      </c>
      <c r="B1435" s="436" t="s">
        <v>2891</v>
      </c>
      <c r="C1435" s="54">
        <v>70435</v>
      </c>
      <c r="D1435" s="75">
        <v>140000010104</v>
      </c>
      <c r="E1435" s="56">
        <v>3101</v>
      </c>
      <c r="F1435" s="54">
        <v>10721300</v>
      </c>
      <c r="G1435" s="57" t="s">
        <v>1882</v>
      </c>
      <c r="H1435" s="58">
        <v>1000000</v>
      </c>
      <c r="I1435" s="221"/>
      <c r="J1435" s="58"/>
      <c r="K1435" s="81">
        <f t="shared" si="28"/>
        <v>1000000</v>
      </c>
      <c r="L1435" s="204" t="s">
        <v>2889</v>
      </c>
    </row>
    <row r="1436" spans="1:12" ht="76.5" hidden="1" x14ac:dyDescent="0.35">
      <c r="A1436" s="54">
        <v>23020103</v>
      </c>
      <c r="B1436" s="436" t="s">
        <v>2891</v>
      </c>
      <c r="C1436" s="54">
        <v>70435</v>
      </c>
      <c r="D1436" s="75">
        <v>140000010104</v>
      </c>
      <c r="E1436" s="56">
        <v>3101</v>
      </c>
      <c r="F1436" s="54">
        <v>10720800</v>
      </c>
      <c r="G1436" s="57" t="s">
        <v>1883</v>
      </c>
      <c r="H1436" s="58">
        <v>1000000</v>
      </c>
      <c r="I1436" s="221"/>
      <c r="J1436" s="87"/>
      <c r="K1436" s="81">
        <f t="shared" si="28"/>
        <v>1000000</v>
      </c>
      <c r="L1436" s="204" t="s">
        <v>2889</v>
      </c>
    </row>
    <row r="1437" spans="1:12" ht="76.5" hidden="1" x14ac:dyDescent="0.35">
      <c r="A1437" s="54">
        <v>23020103</v>
      </c>
      <c r="B1437" s="436" t="s">
        <v>2891</v>
      </c>
      <c r="C1437" s="54">
        <v>70435</v>
      </c>
      <c r="D1437" s="75">
        <v>140000010104</v>
      </c>
      <c r="E1437" s="56">
        <v>3101</v>
      </c>
      <c r="F1437" s="54">
        <v>10711000</v>
      </c>
      <c r="G1437" s="57" t="s">
        <v>1884</v>
      </c>
      <c r="H1437" s="58">
        <v>1000000</v>
      </c>
      <c r="I1437" s="221"/>
      <c r="J1437" s="87"/>
      <c r="K1437" s="81">
        <f t="shared" si="28"/>
        <v>1000000</v>
      </c>
      <c r="L1437" s="204" t="s">
        <v>2889</v>
      </c>
    </row>
    <row r="1438" spans="1:12" ht="76.5" hidden="1" x14ac:dyDescent="0.35">
      <c r="A1438" s="54">
        <v>23020103</v>
      </c>
      <c r="B1438" s="436" t="s">
        <v>2891</v>
      </c>
      <c r="C1438" s="54">
        <v>70435</v>
      </c>
      <c r="D1438" s="75">
        <v>140000010104</v>
      </c>
      <c r="E1438" s="56">
        <v>3101</v>
      </c>
      <c r="F1438" s="54">
        <v>10711000</v>
      </c>
      <c r="G1438" s="57" t="s">
        <v>1885</v>
      </c>
      <c r="H1438" s="58">
        <v>2500000</v>
      </c>
      <c r="I1438" s="221"/>
      <c r="J1438" s="87"/>
      <c r="K1438" s="81">
        <f t="shared" si="28"/>
        <v>2500000</v>
      </c>
      <c r="L1438" s="204" t="s">
        <v>2889</v>
      </c>
    </row>
    <row r="1439" spans="1:12" ht="76.5" hidden="1" x14ac:dyDescent="0.35">
      <c r="A1439" s="54">
        <v>23020103</v>
      </c>
      <c r="B1439" s="436" t="s">
        <v>2891</v>
      </c>
      <c r="C1439" s="54">
        <v>70435</v>
      </c>
      <c r="D1439" s="75">
        <v>140000010104</v>
      </c>
      <c r="E1439" s="56">
        <v>3101</v>
      </c>
      <c r="F1439" s="54">
        <v>10711000</v>
      </c>
      <c r="G1439" s="57" t="s">
        <v>1886</v>
      </c>
      <c r="H1439" s="58">
        <v>2500000</v>
      </c>
      <c r="I1439" s="221"/>
      <c r="J1439" s="87"/>
      <c r="K1439" s="81">
        <f t="shared" si="28"/>
        <v>2500000</v>
      </c>
      <c r="L1439" s="204" t="s">
        <v>2889</v>
      </c>
    </row>
    <row r="1440" spans="1:12" ht="51" hidden="1" x14ac:dyDescent="0.35">
      <c r="A1440" s="54">
        <v>23020103</v>
      </c>
      <c r="B1440" s="436" t="s">
        <v>2891</v>
      </c>
      <c r="C1440" s="54">
        <v>70435</v>
      </c>
      <c r="D1440" s="75">
        <v>140000010104</v>
      </c>
      <c r="E1440" s="56">
        <v>3101</v>
      </c>
      <c r="F1440" s="54">
        <v>10731600</v>
      </c>
      <c r="G1440" s="57" t="s">
        <v>1887</v>
      </c>
      <c r="H1440" s="58">
        <v>2500000</v>
      </c>
      <c r="I1440" s="221"/>
      <c r="J1440" s="87"/>
      <c r="K1440" s="81">
        <f t="shared" si="28"/>
        <v>2500000</v>
      </c>
      <c r="L1440" s="204" t="s">
        <v>2889</v>
      </c>
    </row>
    <row r="1441" spans="1:12" ht="51" hidden="1" x14ac:dyDescent="0.35">
      <c r="A1441" s="54">
        <v>23020103</v>
      </c>
      <c r="B1441" s="436" t="s">
        <v>2891</v>
      </c>
      <c r="C1441" s="54">
        <v>70435</v>
      </c>
      <c r="D1441" s="75">
        <v>140000010104</v>
      </c>
      <c r="E1441" s="56">
        <v>3101</v>
      </c>
      <c r="F1441" s="54">
        <v>10731700</v>
      </c>
      <c r="G1441" s="57" t="s">
        <v>1888</v>
      </c>
      <c r="H1441" s="58">
        <v>1000000</v>
      </c>
      <c r="I1441" s="221"/>
      <c r="J1441" s="87"/>
      <c r="K1441" s="81">
        <f t="shared" si="28"/>
        <v>1000000</v>
      </c>
      <c r="L1441" s="204" t="s">
        <v>2889</v>
      </c>
    </row>
    <row r="1442" spans="1:12" ht="76.5" hidden="1" x14ac:dyDescent="0.35">
      <c r="A1442" s="54">
        <v>23020103</v>
      </c>
      <c r="B1442" s="436" t="s">
        <v>2891</v>
      </c>
      <c r="C1442" s="54">
        <v>70435</v>
      </c>
      <c r="D1442" s="75">
        <v>140000010104</v>
      </c>
      <c r="E1442" s="56">
        <v>3101</v>
      </c>
      <c r="F1442" s="54">
        <v>10731700</v>
      </c>
      <c r="G1442" s="86" t="s">
        <v>2083</v>
      </c>
      <c r="H1442" s="58">
        <v>1000000</v>
      </c>
      <c r="I1442" s="221"/>
      <c r="J1442" s="87"/>
      <c r="K1442" s="81">
        <f t="shared" si="28"/>
        <v>1000000</v>
      </c>
      <c r="L1442" s="204" t="s">
        <v>2889</v>
      </c>
    </row>
    <row r="1443" spans="1:12" ht="51" hidden="1" x14ac:dyDescent="0.35">
      <c r="A1443" s="54">
        <v>23020103</v>
      </c>
      <c r="B1443" s="436" t="s">
        <v>2891</v>
      </c>
      <c r="C1443" s="54">
        <v>70435</v>
      </c>
      <c r="D1443" s="75">
        <v>140000010104</v>
      </c>
      <c r="E1443" s="56">
        <v>3101</v>
      </c>
      <c r="F1443" s="54">
        <v>10720400</v>
      </c>
      <c r="G1443" s="57" t="s">
        <v>1889</v>
      </c>
      <c r="H1443" s="58">
        <v>1000000</v>
      </c>
      <c r="I1443" s="221"/>
      <c r="J1443" s="87"/>
      <c r="K1443" s="81">
        <f t="shared" si="28"/>
        <v>1000000</v>
      </c>
      <c r="L1443" s="204" t="s">
        <v>2889</v>
      </c>
    </row>
    <row r="1444" spans="1:12" ht="51" hidden="1" x14ac:dyDescent="0.35">
      <c r="A1444" s="54">
        <v>23020103</v>
      </c>
      <c r="B1444" s="436" t="s">
        <v>2891</v>
      </c>
      <c r="C1444" s="54">
        <v>70435</v>
      </c>
      <c r="D1444" s="75">
        <v>140000010104</v>
      </c>
      <c r="E1444" s="56">
        <v>3101</v>
      </c>
      <c r="F1444" s="54">
        <v>10721300</v>
      </c>
      <c r="G1444" s="57" t="s">
        <v>1890</v>
      </c>
      <c r="H1444" s="58">
        <v>1000000</v>
      </c>
      <c r="I1444" s="221"/>
      <c r="J1444" s="87"/>
      <c r="K1444" s="81">
        <f t="shared" si="28"/>
        <v>1000000</v>
      </c>
      <c r="L1444" s="204" t="s">
        <v>2889</v>
      </c>
    </row>
    <row r="1445" spans="1:12" ht="76.5" hidden="1" x14ac:dyDescent="0.35">
      <c r="A1445" s="54">
        <v>23020103</v>
      </c>
      <c r="B1445" s="436" t="s">
        <v>2891</v>
      </c>
      <c r="C1445" s="54">
        <v>70435</v>
      </c>
      <c r="D1445" s="75">
        <v>140000010104</v>
      </c>
      <c r="E1445" s="56">
        <v>3101</v>
      </c>
      <c r="F1445" s="54">
        <v>10731700</v>
      </c>
      <c r="G1445" s="57" t="s">
        <v>1891</v>
      </c>
      <c r="H1445" s="58">
        <v>1000000</v>
      </c>
      <c r="I1445" s="221"/>
      <c r="J1445" s="87"/>
      <c r="K1445" s="81">
        <f t="shared" si="28"/>
        <v>1000000</v>
      </c>
      <c r="L1445" s="204" t="s">
        <v>2889</v>
      </c>
    </row>
    <row r="1446" spans="1:12" ht="76.5" hidden="1" x14ac:dyDescent="0.35">
      <c r="A1446" s="54">
        <v>23020103</v>
      </c>
      <c r="B1446" s="436" t="s">
        <v>2891</v>
      </c>
      <c r="C1446" s="54">
        <v>70435</v>
      </c>
      <c r="D1446" s="75">
        <v>140000010104</v>
      </c>
      <c r="E1446" s="56">
        <v>3101</v>
      </c>
      <c r="F1446" s="54">
        <v>10720400</v>
      </c>
      <c r="G1446" s="57" t="s">
        <v>1892</v>
      </c>
      <c r="H1446" s="58">
        <v>1000000</v>
      </c>
      <c r="I1446" s="221"/>
      <c r="J1446" s="87"/>
      <c r="K1446" s="81">
        <f t="shared" si="28"/>
        <v>1000000</v>
      </c>
      <c r="L1446" s="204" t="s">
        <v>2889</v>
      </c>
    </row>
    <row r="1447" spans="1:12" ht="102" hidden="1" x14ac:dyDescent="0.35">
      <c r="A1447" s="78">
        <v>23020103</v>
      </c>
      <c r="B1447" s="436" t="s">
        <v>2891</v>
      </c>
      <c r="C1447" s="78">
        <v>70435</v>
      </c>
      <c r="D1447" s="79">
        <v>140000010104</v>
      </c>
      <c r="E1447" s="80">
        <v>3101</v>
      </c>
      <c r="F1447" s="78">
        <v>10731600</v>
      </c>
      <c r="G1447" s="91" t="s">
        <v>2084</v>
      </c>
      <c r="H1447" s="81">
        <v>1000000</v>
      </c>
      <c r="I1447" s="228"/>
      <c r="J1447" s="133"/>
      <c r="K1447" s="81">
        <f t="shared" si="28"/>
        <v>1000000</v>
      </c>
      <c r="L1447" s="210" t="s">
        <v>2889</v>
      </c>
    </row>
    <row r="1448" spans="1:12" ht="76.5" hidden="1" x14ac:dyDescent="0.35">
      <c r="A1448" s="54">
        <v>23020103</v>
      </c>
      <c r="B1448" s="436" t="s">
        <v>2891</v>
      </c>
      <c r="C1448" s="54">
        <v>70435</v>
      </c>
      <c r="D1448" s="75">
        <v>140000010104</v>
      </c>
      <c r="E1448" s="56">
        <v>3101</v>
      </c>
      <c r="F1448" s="54">
        <v>10710900</v>
      </c>
      <c r="G1448" s="57" t="s">
        <v>1893</v>
      </c>
      <c r="H1448" s="58">
        <v>1000000</v>
      </c>
      <c r="I1448" s="221"/>
      <c r="J1448" s="87"/>
      <c r="K1448" s="81">
        <f t="shared" si="28"/>
        <v>1000000</v>
      </c>
      <c r="L1448" s="204" t="s">
        <v>2889</v>
      </c>
    </row>
    <row r="1449" spans="1:12" ht="76.5" hidden="1" x14ac:dyDescent="0.35">
      <c r="A1449" s="54">
        <v>23020103</v>
      </c>
      <c r="B1449" s="436" t="s">
        <v>2891</v>
      </c>
      <c r="C1449" s="54">
        <v>70435</v>
      </c>
      <c r="D1449" s="75">
        <v>140000010104</v>
      </c>
      <c r="E1449" s="56">
        <v>3101</v>
      </c>
      <c r="F1449" s="54">
        <v>10722000</v>
      </c>
      <c r="G1449" s="57" t="s">
        <v>1894</v>
      </c>
      <c r="H1449" s="58">
        <v>1000000</v>
      </c>
      <c r="I1449" s="221"/>
      <c r="J1449" s="87"/>
      <c r="K1449" s="81">
        <f t="shared" si="28"/>
        <v>1000000</v>
      </c>
      <c r="L1449" s="204" t="s">
        <v>2889</v>
      </c>
    </row>
    <row r="1450" spans="1:12" ht="76.5" hidden="1" x14ac:dyDescent="0.35">
      <c r="A1450" s="54">
        <v>23020103</v>
      </c>
      <c r="B1450" s="436" t="s">
        <v>2891</v>
      </c>
      <c r="C1450" s="54">
        <v>70435</v>
      </c>
      <c r="D1450" s="75">
        <v>140000010104</v>
      </c>
      <c r="E1450" s="56">
        <v>3101</v>
      </c>
      <c r="F1450" s="54">
        <v>10710900</v>
      </c>
      <c r="G1450" s="57" t="s">
        <v>1895</v>
      </c>
      <c r="H1450" s="58">
        <v>2500000</v>
      </c>
      <c r="I1450" s="221"/>
      <c r="J1450" s="87"/>
      <c r="K1450" s="81">
        <f t="shared" si="28"/>
        <v>2500000</v>
      </c>
      <c r="L1450" s="204" t="s">
        <v>2889</v>
      </c>
    </row>
    <row r="1451" spans="1:12" ht="51" hidden="1" x14ac:dyDescent="0.35">
      <c r="A1451" s="54">
        <v>23020103</v>
      </c>
      <c r="B1451" s="436" t="s">
        <v>2891</v>
      </c>
      <c r="C1451" s="54">
        <v>70435</v>
      </c>
      <c r="D1451" s="75">
        <v>140000010104</v>
      </c>
      <c r="E1451" s="56">
        <v>3101</v>
      </c>
      <c r="F1451" s="54">
        <v>10722000</v>
      </c>
      <c r="G1451" s="57" t="s">
        <v>1896</v>
      </c>
      <c r="H1451" s="58">
        <v>2500000</v>
      </c>
      <c r="I1451" s="221"/>
      <c r="J1451" s="87"/>
      <c r="K1451" s="81">
        <f t="shared" si="28"/>
        <v>2500000</v>
      </c>
      <c r="L1451" s="204" t="s">
        <v>2889</v>
      </c>
    </row>
    <row r="1452" spans="1:12" ht="51" hidden="1" x14ac:dyDescent="0.35">
      <c r="A1452" s="54">
        <v>23020103</v>
      </c>
      <c r="B1452" s="436" t="s">
        <v>2891</v>
      </c>
      <c r="C1452" s="54">
        <v>70435</v>
      </c>
      <c r="D1452" s="75">
        <v>140000010104</v>
      </c>
      <c r="E1452" s="56">
        <v>3101</v>
      </c>
      <c r="F1452" s="54">
        <v>10710900</v>
      </c>
      <c r="G1452" s="57" t="s">
        <v>1897</v>
      </c>
      <c r="H1452" s="58">
        <v>2500000</v>
      </c>
      <c r="I1452" s="221"/>
      <c r="J1452" s="87"/>
      <c r="K1452" s="81">
        <f t="shared" si="28"/>
        <v>2500000</v>
      </c>
      <c r="L1452" s="204" t="s">
        <v>2889</v>
      </c>
    </row>
    <row r="1453" spans="1:12" ht="51" hidden="1" x14ac:dyDescent="0.35">
      <c r="A1453" s="54">
        <v>23020103</v>
      </c>
      <c r="B1453" s="436" t="s">
        <v>2891</v>
      </c>
      <c r="C1453" s="54">
        <v>70435</v>
      </c>
      <c r="D1453" s="75">
        <v>140000010104</v>
      </c>
      <c r="E1453" s="56">
        <v>3101</v>
      </c>
      <c r="F1453" s="54">
        <v>10720400</v>
      </c>
      <c r="G1453" s="57" t="s">
        <v>1898</v>
      </c>
      <c r="H1453" s="58">
        <v>2500000</v>
      </c>
      <c r="I1453" s="221"/>
      <c r="J1453" s="58"/>
      <c r="K1453" s="81">
        <f t="shared" si="28"/>
        <v>2500000</v>
      </c>
      <c r="L1453" s="204" t="s">
        <v>2889</v>
      </c>
    </row>
    <row r="1454" spans="1:12" ht="51" hidden="1" x14ac:dyDescent="0.35">
      <c r="A1454" s="54">
        <v>23020103</v>
      </c>
      <c r="B1454" s="436" t="s">
        <v>2891</v>
      </c>
      <c r="C1454" s="54">
        <v>70435</v>
      </c>
      <c r="D1454" s="75">
        <v>140000010104</v>
      </c>
      <c r="E1454" s="56">
        <v>3101</v>
      </c>
      <c r="F1454" s="54">
        <v>10710900</v>
      </c>
      <c r="G1454" s="57" t="s">
        <v>1899</v>
      </c>
      <c r="H1454" s="58">
        <v>2500000</v>
      </c>
      <c r="I1454" s="221"/>
      <c r="J1454" s="87"/>
      <c r="K1454" s="81">
        <f t="shared" si="28"/>
        <v>2500000</v>
      </c>
      <c r="L1454" s="204" t="s">
        <v>2889</v>
      </c>
    </row>
    <row r="1455" spans="1:12" ht="76.5" hidden="1" x14ac:dyDescent="0.35">
      <c r="A1455" s="78">
        <v>23020103</v>
      </c>
      <c r="B1455" s="436" t="s">
        <v>2891</v>
      </c>
      <c r="C1455" s="78">
        <v>70435</v>
      </c>
      <c r="D1455" s="79">
        <v>140000010104</v>
      </c>
      <c r="E1455" s="80">
        <v>3101</v>
      </c>
      <c r="F1455" s="78">
        <v>10720500</v>
      </c>
      <c r="G1455" s="91" t="s">
        <v>2085</v>
      </c>
      <c r="H1455" s="81">
        <v>2500000</v>
      </c>
      <c r="I1455" s="228"/>
      <c r="J1455" s="133"/>
      <c r="K1455" s="81">
        <f t="shared" si="28"/>
        <v>2500000</v>
      </c>
      <c r="L1455" s="210" t="s">
        <v>2889</v>
      </c>
    </row>
    <row r="1456" spans="1:12" ht="76.5" hidden="1" x14ac:dyDescent="0.35">
      <c r="A1456" s="54">
        <v>23020103</v>
      </c>
      <c r="B1456" s="436" t="s">
        <v>2891</v>
      </c>
      <c r="C1456" s="54">
        <v>70435</v>
      </c>
      <c r="D1456" s="75">
        <v>140000010104</v>
      </c>
      <c r="E1456" s="56">
        <v>3101</v>
      </c>
      <c r="F1456" s="54">
        <v>10720500</v>
      </c>
      <c r="G1456" s="57" t="s">
        <v>1900</v>
      </c>
      <c r="H1456" s="58">
        <v>2500000</v>
      </c>
      <c r="I1456" s="221"/>
      <c r="J1456" s="87"/>
      <c r="K1456" s="81">
        <f t="shared" si="28"/>
        <v>2500000</v>
      </c>
      <c r="L1456" s="204" t="s">
        <v>2889</v>
      </c>
    </row>
    <row r="1457" spans="1:12" ht="127.5" hidden="1" x14ac:dyDescent="0.35">
      <c r="A1457" s="54">
        <v>23020103</v>
      </c>
      <c r="B1457" s="436" t="s">
        <v>2891</v>
      </c>
      <c r="C1457" s="54">
        <v>70435</v>
      </c>
      <c r="D1457" s="75">
        <v>140000010104</v>
      </c>
      <c r="E1457" s="56">
        <v>3101</v>
      </c>
      <c r="F1457" s="54">
        <v>10721300</v>
      </c>
      <c r="G1457" s="57" t="s">
        <v>1901</v>
      </c>
      <c r="H1457" s="58">
        <v>2500000</v>
      </c>
      <c r="I1457" s="221"/>
      <c r="J1457" s="87"/>
      <c r="K1457" s="81">
        <f t="shared" si="28"/>
        <v>2500000</v>
      </c>
      <c r="L1457" s="204" t="s">
        <v>2889</v>
      </c>
    </row>
    <row r="1458" spans="1:12" ht="76.5" hidden="1" x14ac:dyDescent="0.35">
      <c r="A1458" s="54">
        <v>23020103</v>
      </c>
      <c r="B1458" s="436" t="s">
        <v>2891</v>
      </c>
      <c r="C1458" s="54">
        <v>70435</v>
      </c>
      <c r="D1458" s="75">
        <v>140000010104</v>
      </c>
      <c r="E1458" s="56">
        <v>3101</v>
      </c>
      <c r="F1458" s="54">
        <v>10711100</v>
      </c>
      <c r="G1458" s="86" t="s">
        <v>2086</v>
      </c>
      <c r="H1458" s="58">
        <v>1500000</v>
      </c>
      <c r="I1458" s="221"/>
      <c r="J1458" s="87"/>
      <c r="K1458" s="81">
        <f t="shared" si="28"/>
        <v>1500000</v>
      </c>
      <c r="L1458" s="204" t="s">
        <v>2889</v>
      </c>
    </row>
    <row r="1459" spans="1:12" ht="102" hidden="1" x14ac:dyDescent="0.35">
      <c r="A1459" s="54">
        <v>23020103</v>
      </c>
      <c r="B1459" s="436" t="s">
        <v>2891</v>
      </c>
      <c r="C1459" s="54">
        <v>70435</v>
      </c>
      <c r="D1459" s="75">
        <v>140000010104</v>
      </c>
      <c r="E1459" s="56">
        <v>3101</v>
      </c>
      <c r="F1459" s="54">
        <v>10711100</v>
      </c>
      <c r="G1459" s="57" t="s">
        <v>1902</v>
      </c>
      <c r="H1459" s="58">
        <v>1000000</v>
      </c>
      <c r="I1459" s="221"/>
      <c r="J1459" s="87"/>
      <c r="K1459" s="81">
        <f t="shared" si="28"/>
        <v>1000000</v>
      </c>
      <c r="L1459" s="204" t="s">
        <v>2889</v>
      </c>
    </row>
    <row r="1460" spans="1:12" ht="76.5" hidden="1" x14ac:dyDescent="0.35">
      <c r="A1460" s="54">
        <v>23020103</v>
      </c>
      <c r="B1460" s="436" t="s">
        <v>2891</v>
      </c>
      <c r="C1460" s="54">
        <v>70435</v>
      </c>
      <c r="D1460" s="75">
        <v>140000010104</v>
      </c>
      <c r="E1460" s="56">
        <v>3101</v>
      </c>
      <c r="F1460" s="54">
        <v>10721300</v>
      </c>
      <c r="G1460" s="57" t="s">
        <v>1903</v>
      </c>
      <c r="H1460" s="58">
        <v>1000000</v>
      </c>
      <c r="I1460" s="221"/>
      <c r="J1460" s="87"/>
      <c r="K1460" s="81">
        <f t="shared" si="28"/>
        <v>1000000</v>
      </c>
      <c r="L1460" s="204" t="s">
        <v>2889</v>
      </c>
    </row>
    <row r="1461" spans="1:12" ht="51" hidden="1" x14ac:dyDescent="0.35">
      <c r="A1461" s="54">
        <v>23020103</v>
      </c>
      <c r="B1461" s="436" t="s">
        <v>2891</v>
      </c>
      <c r="C1461" s="54">
        <v>70435</v>
      </c>
      <c r="D1461" s="75">
        <v>140000010104</v>
      </c>
      <c r="E1461" s="56">
        <v>3101</v>
      </c>
      <c r="F1461" s="54">
        <v>10731400</v>
      </c>
      <c r="G1461" s="57" t="s">
        <v>1904</v>
      </c>
      <c r="H1461" s="58">
        <v>1000000</v>
      </c>
      <c r="I1461" s="221"/>
      <c r="J1461" s="87"/>
      <c r="K1461" s="81">
        <f t="shared" si="28"/>
        <v>1000000</v>
      </c>
      <c r="L1461" s="204" t="s">
        <v>2889</v>
      </c>
    </row>
    <row r="1462" spans="1:12" ht="76.5" hidden="1" x14ac:dyDescent="0.35">
      <c r="A1462" s="54">
        <v>23020103</v>
      </c>
      <c r="B1462" s="436" t="s">
        <v>2891</v>
      </c>
      <c r="C1462" s="54">
        <v>70435</v>
      </c>
      <c r="D1462" s="75">
        <v>140000010104</v>
      </c>
      <c r="E1462" s="56">
        <v>3101</v>
      </c>
      <c r="F1462" s="54">
        <v>10730100</v>
      </c>
      <c r="G1462" s="57" t="s">
        <v>1905</v>
      </c>
      <c r="H1462" s="58">
        <v>1000000</v>
      </c>
      <c r="I1462" s="221"/>
      <c r="J1462" s="87"/>
      <c r="K1462" s="81">
        <f t="shared" si="28"/>
        <v>1000000</v>
      </c>
      <c r="L1462" s="204" t="s">
        <v>2889</v>
      </c>
    </row>
    <row r="1463" spans="1:12" ht="51" hidden="1" x14ac:dyDescent="0.35">
      <c r="A1463" s="54">
        <v>23020103</v>
      </c>
      <c r="B1463" s="436" t="s">
        <v>2891</v>
      </c>
      <c r="C1463" s="54">
        <v>70435</v>
      </c>
      <c r="D1463" s="75">
        <v>140000010104</v>
      </c>
      <c r="E1463" s="56">
        <v>3101</v>
      </c>
      <c r="F1463" s="54">
        <v>10721300</v>
      </c>
      <c r="G1463" s="57" t="s">
        <v>1906</v>
      </c>
      <c r="H1463" s="58">
        <v>1000000</v>
      </c>
      <c r="I1463" s="221"/>
      <c r="J1463" s="87"/>
      <c r="K1463" s="81">
        <f t="shared" si="28"/>
        <v>1000000</v>
      </c>
      <c r="L1463" s="204" t="s">
        <v>2889</v>
      </c>
    </row>
    <row r="1464" spans="1:12" ht="51" hidden="1" x14ac:dyDescent="0.35">
      <c r="A1464" s="54">
        <v>23020103</v>
      </c>
      <c r="B1464" s="436" t="s">
        <v>2891</v>
      </c>
      <c r="C1464" s="54">
        <v>70435</v>
      </c>
      <c r="D1464" s="75">
        <v>140000010104</v>
      </c>
      <c r="E1464" s="56">
        <v>3101</v>
      </c>
      <c r="F1464" s="54">
        <v>10721300</v>
      </c>
      <c r="G1464" s="57" t="s">
        <v>1907</v>
      </c>
      <c r="H1464" s="58">
        <v>1000000</v>
      </c>
      <c r="I1464" s="221"/>
      <c r="J1464" s="87"/>
      <c r="K1464" s="81">
        <f t="shared" si="28"/>
        <v>1000000</v>
      </c>
      <c r="L1464" s="204" t="s">
        <v>2889</v>
      </c>
    </row>
    <row r="1465" spans="1:12" ht="76.5" hidden="1" x14ac:dyDescent="0.35">
      <c r="A1465" s="54">
        <v>23020103</v>
      </c>
      <c r="B1465" s="436" t="s">
        <v>2891</v>
      </c>
      <c r="C1465" s="54">
        <v>70435</v>
      </c>
      <c r="D1465" s="75">
        <v>140000010104</v>
      </c>
      <c r="E1465" s="56">
        <v>3101</v>
      </c>
      <c r="F1465" s="54">
        <v>10710900</v>
      </c>
      <c r="G1465" s="57" t="s">
        <v>1908</v>
      </c>
      <c r="H1465" s="58">
        <v>2500000</v>
      </c>
      <c r="I1465" s="221"/>
      <c r="J1465" s="87"/>
      <c r="K1465" s="81">
        <f t="shared" si="28"/>
        <v>2500000</v>
      </c>
      <c r="L1465" s="204" t="s">
        <v>2889</v>
      </c>
    </row>
    <row r="1466" spans="1:12" ht="76.5" hidden="1" x14ac:dyDescent="0.35">
      <c r="A1466" s="54">
        <v>23020103</v>
      </c>
      <c r="B1466" s="436" t="s">
        <v>2891</v>
      </c>
      <c r="C1466" s="54">
        <v>70435</v>
      </c>
      <c r="D1466" s="75">
        <v>140000010104</v>
      </c>
      <c r="E1466" s="56">
        <v>3101</v>
      </c>
      <c r="F1466" s="54">
        <v>10721300</v>
      </c>
      <c r="G1466" s="57" t="s">
        <v>1909</v>
      </c>
      <c r="H1466" s="58">
        <v>2500000</v>
      </c>
      <c r="I1466" s="221"/>
      <c r="J1466" s="87"/>
      <c r="K1466" s="81">
        <f t="shared" si="28"/>
        <v>2500000</v>
      </c>
      <c r="L1466" s="204" t="s">
        <v>2889</v>
      </c>
    </row>
    <row r="1467" spans="1:12" ht="51" hidden="1" x14ac:dyDescent="0.35">
      <c r="A1467" s="54">
        <v>23020103</v>
      </c>
      <c r="B1467" s="436" t="s">
        <v>2891</v>
      </c>
      <c r="C1467" s="54">
        <v>70435</v>
      </c>
      <c r="D1467" s="75">
        <v>140000010104</v>
      </c>
      <c r="E1467" s="56">
        <v>3101</v>
      </c>
      <c r="F1467" s="54">
        <v>10711100</v>
      </c>
      <c r="G1467" s="57" t="s">
        <v>1910</v>
      </c>
      <c r="H1467" s="58">
        <v>2500000</v>
      </c>
      <c r="I1467" s="221"/>
      <c r="J1467" s="87"/>
      <c r="K1467" s="81">
        <f t="shared" si="28"/>
        <v>2500000</v>
      </c>
      <c r="L1467" s="204" t="s">
        <v>2889</v>
      </c>
    </row>
    <row r="1468" spans="1:12" ht="51" hidden="1" x14ac:dyDescent="0.35">
      <c r="A1468" s="54">
        <v>23020103</v>
      </c>
      <c r="B1468" s="436" t="s">
        <v>2891</v>
      </c>
      <c r="C1468" s="54">
        <v>70435</v>
      </c>
      <c r="D1468" s="75">
        <v>140000010104</v>
      </c>
      <c r="E1468" s="56">
        <v>3101</v>
      </c>
      <c r="F1468" s="54">
        <v>10721300</v>
      </c>
      <c r="G1468" s="57" t="s">
        <v>1911</v>
      </c>
      <c r="H1468" s="58">
        <v>2500000</v>
      </c>
      <c r="I1468" s="221"/>
      <c r="J1468" s="87"/>
      <c r="K1468" s="81">
        <f t="shared" ref="K1468:K1531" si="29">SUM(H1468,J1468)</f>
        <v>2500000</v>
      </c>
      <c r="L1468" s="204" t="s">
        <v>2889</v>
      </c>
    </row>
    <row r="1469" spans="1:12" ht="76.5" hidden="1" x14ac:dyDescent="0.35">
      <c r="A1469" s="54">
        <v>23020103</v>
      </c>
      <c r="B1469" s="436" t="s">
        <v>2891</v>
      </c>
      <c r="C1469" s="54">
        <v>70435</v>
      </c>
      <c r="D1469" s="75">
        <v>140000010104</v>
      </c>
      <c r="E1469" s="56">
        <v>3101</v>
      </c>
      <c r="F1469" s="54">
        <v>10711100</v>
      </c>
      <c r="G1469" s="57" t="s">
        <v>1912</v>
      </c>
      <c r="H1469" s="58">
        <v>2500000</v>
      </c>
      <c r="I1469" s="221"/>
      <c r="J1469" s="87"/>
      <c r="K1469" s="81">
        <f t="shared" si="29"/>
        <v>2500000</v>
      </c>
      <c r="L1469" s="204" t="s">
        <v>2889</v>
      </c>
    </row>
    <row r="1470" spans="1:12" ht="51" hidden="1" x14ac:dyDescent="0.35">
      <c r="A1470" s="54">
        <v>23020103</v>
      </c>
      <c r="B1470" s="436" t="s">
        <v>2891</v>
      </c>
      <c r="C1470" s="54">
        <v>70435</v>
      </c>
      <c r="D1470" s="75">
        <v>140000010104</v>
      </c>
      <c r="E1470" s="56">
        <v>3101</v>
      </c>
      <c r="F1470" s="54">
        <v>10720500</v>
      </c>
      <c r="G1470" s="57" t="s">
        <v>1913</v>
      </c>
      <c r="H1470" s="58">
        <v>1000000</v>
      </c>
      <c r="I1470" s="221"/>
      <c r="J1470" s="87"/>
      <c r="K1470" s="81">
        <f t="shared" si="29"/>
        <v>1000000</v>
      </c>
      <c r="L1470" s="204" t="s">
        <v>2889</v>
      </c>
    </row>
    <row r="1471" spans="1:12" ht="51" hidden="1" x14ac:dyDescent="0.35">
      <c r="A1471" s="54">
        <v>23020103</v>
      </c>
      <c r="B1471" s="436" t="s">
        <v>2891</v>
      </c>
      <c r="C1471" s="54">
        <v>70435</v>
      </c>
      <c r="D1471" s="75">
        <v>140000010104</v>
      </c>
      <c r="E1471" s="56">
        <v>3101</v>
      </c>
      <c r="F1471" s="54">
        <v>10731600</v>
      </c>
      <c r="G1471" s="57" t="s">
        <v>1914</v>
      </c>
      <c r="H1471" s="58">
        <v>1000000</v>
      </c>
      <c r="I1471" s="221"/>
      <c r="J1471" s="87"/>
      <c r="K1471" s="81">
        <f t="shared" si="29"/>
        <v>1000000</v>
      </c>
      <c r="L1471" s="204" t="s">
        <v>2889</v>
      </c>
    </row>
    <row r="1472" spans="1:12" ht="76.5" hidden="1" x14ac:dyDescent="0.35">
      <c r="A1472" s="54">
        <v>23020103</v>
      </c>
      <c r="B1472" s="436" t="s">
        <v>2891</v>
      </c>
      <c r="C1472" s="54">
        <v>70435</v>
      </c>
      <c r="D1472" s="75">
        <v>140000010104</v>
      </c>
      <c r="E1472" s="56">
        <v>3101</v>
      </c>
      <c r="F1472" s="54">
        <v>10731600</v>
      </c>
      <c r="G1472" s="57" t="s">
        <v>1915</v>
      </c>
      <c r="H1472" s="58">
        <v>2500000</v>
      </c>
      <c r="I1472" s="221"/>
      <c r="J1472" s="87"/>
      <c r="K1472" s="81">
        <f t="shared" si="29"/>
        <v>2500000</v>
      </c>
      <c r="L1472" s="204" t="s">
        <v>2889</v>
      </c>
    </row>
    <row r="1473" spans="1:23" ht="76.5" hidden="1" x14ac:dyDescent="0.35">
      <c r="A1473" s="54">
        <v>23020103</v>
      </c>
      <c r="B1473" s="436" t="s">
        <v>2891</v>
      </c>
      <c r="C1473" s="54">
        <v>70435</v>
      </c>
      <c r="D1473" s="75">
        <v>140000010104</v>
      </c>
      <c r="E1473" s="56">
        <v>3101</v>
      </c>
      <c r="F1473" s="54">
        <v>10710900</v>
      </c>
      <c r="G1473" s="86" t="s">
        <v>2087</v>
      </c>
      <c r="H1473" s="58">
        <v>1000000</v>
      </c>
      <c r="I1473" s="221"/>
      <c r="J1473" s="87"/>
      <c r="K1473" s="81">
        <f t="shared" si="29"/>
        <v>1000000</v>
      </c>
      <c r="L1473" s="204" t="s">
        <v>2889</v>
      </c>
    </row>
    <row r="1474" spans="1:23" ht="51" hidden="1" x14ac:dyDescent="0.35">
      <c r="A1474" s="123">
        <v>23020103</v>
      </c>
      <c r="B1474" s="436" t="s">
        <v>2891</v>
      </c>
      <c r="C1474" s="123">
        <v>70435</v>
      </c>
      <c r="D1474" s="124">
        <v>140000010104</v>
      </c>
      <c r="E1474" s="125">
        <v>3101</v>
      </c>
      <c r="F1474" s="123">
        <v>10721300</v>
      </c>
      <c r="G1474" s="76" t="s">
        <v>1916</v>
      </c>
      <c r="H1474" s="77">
        <v>1000000</v>
      </c>
      <c r="I1474" s="230"/>
      <c r="J1474" s="134"/>
      <c r="K1474" s="81">
        <f t="shared" si="29"/>
        <v>1000000</v>
      </c>
      <c r="L1474" s="208" t="s">
        <v>2889</v>
      </c>
    </row>
    <row r="1475" spans="1:23" ht="51" hidden="1" x14ac:dyDescent="0.35">
      <c r="A1475" s="168">
        <v>23020103</v>
      </c>
      <c r="B1475" s="436" t="s">
        <v>2891</v>
      </c>
      <c r="C1475" s="168">
        <v>70435</v>
      </c>
      <c r="D1475" s="169">
        <v>140000010104</v>
      </c>
      <c r="E1475" s="170">
        <v>3101</v>
      </c>
      <c r="F1475" s="168">
        <v>10721300</v>
      </c>
      <c r="G1475" s="171" t="s">
        <v>1917</v>
      </c>
      <c r="H1475" s="172">
        <v>1000000</v>
      </c>
      <c r="I1475" s="247"/>
      <c r="J1475" s="173"/>
      <c r="K1475" s="81">
        <f t="shared" si="29"/>
        <v>1000000</v>
      </c>
      <c r="L1475" s="204" t="s">
        <v>2889</v>
      </c>
    </row>
    <row r="1476" spans="1:23" ht="51" hidden="1" x14ac:dyDescent="0.35">
      <c r="A1476" s="168">
        <v>23020103</v>
      </c>
      <c r="B1476" s="436" t="s">
        <v>2891</v>
      </c>
      <c r="C1476" s="168">
        <v>70435</v>
      </c>
      <c r="D1476" s="169">
        <v>140000010104</v>
      </c>
      <c r="E1476" s="170">
        <v>3101</v>
      </c>
      <c r="F1476" s="168">
        <v>10731600</v>
      </c>
      <c r="G1476" s="171" t="s">
        <v>1918</v>
      </c>
      <c r="H1476" s="172">
        <v>1000000</v>
      </c>
      <c r="I1476" s="247"/>
      <c r="J1476" s="173"/>
      <c r="K1476" s="81">
        <f t="shared" si="29"/>
        <v>1000000</v>
      </c>
      <c r="L1476" s="204" t="s">
        <v>2889</v>
      </c>
    </row>
    <row r="1477" spans="1:23" ht="51" hidden="1" x14ac:dyDescent="0.35">
      <c r="A1477" s="78">
        <v>23020103</v>
      </c>
      <c r="B1477" s="436" t="s">
        <v>2891</v>
      </c>
      <c r="C1477" s="78">
        <v>70435</v>
      </c>
      <c r="D1477" s="79">
        <v>140000010104</v>
      </c>
      <c r="E1477" s="80">
        <v>3101</v>
      </c>
      <c r="F1477" s="78">
        <v>10721300</v>
      </c>
      <c r="G1477" s="129" t="s">
        <v>1919</v>
      </c>
      <c r="H1477" s="81">
        <v>1000000</v>
      </c>
      <c r="I1477" s="228"/>
      <c r="J1477" s="133"/>
      <c r="K1477" s="81">
        <f t="shared" si="29"/>
        <v>1000000</v>
      </c>
      <c r="L1477" s="210" t="s">
        <v>2889</v>
      </c>
    </row>
    <row r="1478" spans="1:23" ht="76.5" hidden="1" x14ac:dyDescent="0.35">
      <c r="A1478" s="54">
        <v>23020103</v>
      </c>
      <c r="B1478" s="436" t="s">
        <v>2891</v>
      </c>
      <c r="C1478" s="54">
        <v>70435</v>
      </c>
      <c r="D1478" s="75">
        <v>140000010104</v>
      </c>
      <c r="E1478" s="56">
        <v>3101</v>
      </c>
      <c r="F1478" s="54">
        <v>10730200</v>
      </c>
      <c r="G1478" s="57" t="s">
        <v>1920</v>
      </c>
      <c r="H1478" s="58">
        <v>1000000</v>
      </c>
      <c r="I1478" s="221"/>
      <c r="J1478" s="87"/>
      <c r="K1478" s="81">
        <f t="shared" si="29"/>
        <v>1000000</v>
      </c>
      <c r="L1478" s="204" t="s">
        <v>2889</v>
      </c>
    </row>
    <row r="1479" spans="1:23" ht="51" hidden="1" x14ac:dyDescent="0.35">
      <c r="A1479" s="54">
        <v>23020103</v>
      </c>
      <c r="B1479" s="436" t="s">
        <v>2891</v>
      </c>
      <c r="C1479" s="54">
        <v>70435</v>
      </c>
      <c r="D1479" s="75">
        <v>140000010104</v>
      </c>
      <c r="E1479" s="56">
        <v>3101</v>
      </c>
      <c r="F1479" s="54">
        <v>10730200</v>
      </c>
      <c r="G1479" s="57" t="s">
        <v>1921</v>
      </c>
      <c r="H1479" s="58">
        <v>1000000</v>
      </c>
      <c r="I1479" s="221"/>
      <c r="J1479" s="87"/>
      <c r="K1479" s="81">
        <f t="shared" si="29"/>
        <v>1000000</v>
      </c>
      <c r="L1479" s="204" t="s">
        <v>2889</v>
      </c>
    </row>
    <row r="1480" spans="1:23" ht="51" hidden="1" x14ac:dyDescent="0.35">
      <c r="A1480" s="54">
        <v>23020103</v>
      </c>
      <c r="B1480" s="436" t="s">
        <v>2891</v>
      </c>
      <c r="C1480" s="54">
        <v>70435</v>
      </c>
      <c r="D1480" s="75">
        <v>140000010104</v>
      </c>
      <c r="E1480" s="56">
        <v>3101</v>
      </c>
      <c r="F1480" s="54">
        <v>10731900</v>
      </c>
      <c r="G1480" s="57" t="s">
        <v>1922</v>
      </c>
      <c r="H1480" s="58">
        <v>1000000</v>
      </c>
      <c r="I1480" s="221"/>
      <c r="J1480" s="87"/>
      <c r="K1480" s="81">
        <f t="shared" si="29"/>
        <v>1000000</v>
      </c>
      <c r="L1480" s="204" t="s">
        <v>2889</v>
      </c>
    </row>
    <row r="1481" spans="1:23" ht="51" hidden="1" x14ac:dyDescent="0.35">
      <c r="A1481" s="54">
        <v>23020103</v>
      </c>
      <c r="B1481" s="436" t="s">
        <v>2891</v>
      </c>
      <c r="C1481" s="54">
        <v>70435</v>
      </c>
      <c r="D1481" s="75">
        <v>140000010104</v>
      </c>
      <c r="E1481" s="56">
        <v>3101</v>
      </c>
      <c r="F1481" s="54">
        <v>10721300</v>
      </c>
      <c r="G1481" s="57" t="s">
        <v>1923</v>
      </c>
      <c r="H1481" s="58">
        <v>1000000</v>
      </c>
      <c r="I1481" s="221"/>
      <c r="J1481" s="87"/>
      <c r="K1481" s="81">
        <f t="shared" si="29"/>
        <v>1000000</v>
      </c>
      <c r="L1481" s="204" t="s">
        <v>2889</v>
      </c>
    </row>
    <row r="1482" spans="1:23" ht="76.5" hidden="1" x14ac:dyDescent="0.35">
      <c r="A1482" s="54">
        <v>23020103</v>
      </c>
      <c r="B1482" s="436" t="s">
        <v>2891</v>
      </c>
      <c r="C1482" s="54">
        <v>70435</v>
      </c>
      <c r="D1482" s="75">
        <v>140000010104</v>
      </c>
      <c r="E1482" s="56">
        <v>3101</v>
      </c>
      <c r="F1482" s="54">
        <v>10722000</v>
      </c>
      <c r="G1482" s="86" t="s">
        <v>2088</v>
      </c>
      <c r="H1482" s="58">
        <v>1000000</v>
      </c>
      <c r="I1482" s="221"/>
      <c r="J1482" s="87"/>
      <c r="K1482" s="81">
        <f t="shared" si="29"/>
        <v>1000000</v>
      </c>
      <c r="L1482" s="204" t="s">
        <v>2889</v>
      </c>
    </row>
    <row r="1483" spans="1:23" ht="51" hidden="1" x14ac:dyDescent="0.35">
      <c r="A1483" s="54">
        <v>23020103</v>
      </c>
      <c r="B1483" s="436" t="s">
        <v>2891</v>
      </c>
      <c r="C1483" s="54">
        <v>70435</v>
      </c>
      <c r="D1483" s="75">
        <v>140000010104</v>
      </c>
      <c r="E1483" s="56">
        <v>3101</v>
      </c>
      <c r="F1483" s="54">
        <v>10710900</v>
      </c>
      <c r="G1483" s="57" t="s">
        <v>1924</v>
      </c>
      <c r="H1483" s="58">
        <v>1000000</v>
      </c>
      <c r="I1483" s="221"/>
      <c r="J1483" s="87"/>
      <c r="K1483" s="81">
        <f t="shared" si="29"/>
        <v>1000000</v>
      </c>
      <c r="L1483" s="204" t="s">
        <v>2889</v>
      </c>
    </row>
    <row r="1484" spans="1:23" ht="51" hidden="1" x14ac:dyDescent="0.35">
      <c r="A1484" s="54">
        <v>23020103</v>
      </c>
      <c r="B1484" s="436" t="s">
        <v>2891</v>
      </c>
      <c r="C1484" s="54">
        <v>70435</v>
      </c>
      <c r="D1484" s="75">
        <v>140000010104</v>
      </c>
      <c r="E1484" s="56">
        <v>3101</v>
      </c>
      <c r="F1484" s="54">
        <v>10721300</v>
      </c>
      <c r="G1484" s="57" t="s">
        <v>1925</v>
      </c>
      <c r="H1484" s="58">
        <v>2500000</v>
      </c>
      <c r="I1484" s="221"/>
      <c r="J1484" s="87"/>
      <c r="K1484" s="81">
        <f t="shared" si="29"/>
        <v>2500000</v>
      </c>
      <c r="L1484" s="204" t="s">
        <v>2889</v>
      </c>
    </row>
    <row r="1485" spans="1:23" ht="76.5" hidden="1" x14ac:dyDescent="0.35">
      <c r="A1485" s="54">
        <v>23020103</v>
      </c>
      <c r="B1485" s="436" t="s">
        <v>2891</v>
      </c>
      <c r="C1485" s="54">
        <v>70435</v>
      </c>
      <c r="D1485" s="75">
        <v>140000010104</v>
      </c>
      <c r="E1485" s="56">
        <v>3101</v>
      </c>
      <c r="F1485" s="54">
        <v>10720800</v>
      </c>
      <c r="G1485" s="57" t="s">
        <v>1926</v>
      </c>
      <c r="H1485" s="58">
        <v>2500000</v>
      </c>
      <c r="I1485" s="221"/>
      <c r="J1485" s="87"/>
      <c r="K1485" s="81">
        <f t="shared" si="29"/>
        <v>2500000</v>
      </c>
      <c r="L1485" s="204" t="s">
        <v>2889</v>
      </c>
    </row>
    <row r="1486" spans="1:23" ht="51" hidden="1" x14ac:dyDescent="0.35">
      <c r="A1486" s="54">
        <v>23020103</v>
      </c>
      <c r="B1486" s="436" t="s">
        <v>2891</v>
      </c>
      <c r="C1486" s="54">
        <v>70435</v>
      </c>
      <c r="D1486" s="75">
        <v>140000010104</v>
      </c>
      <c r="E1486" s="56">
        <v>3101</v>
      </c>
      <c r="F1486" s="54">
        <v>10731500</v>
      </c>
      <c r="G1486" s="86" t="s">
        <v>2089</v>
      </c>
      <c r="H1486" s="58">
        <v>2500000</v>
      </c>
      <c r="I1486" s="221"/>
      <c r="J1486" s="87"/>
      <c r="K1486" s="81">
        <f t="shared" si="29"/>
        <v>2500000</v>
      </c>
      <c r="L1486" s="204" t="s">
        <v>2889</v>
      </c>
      <c r="M1486" s="127"/>
    </row>
    <row r="1487" spans="1:23" s="151" customFormat="1" ht="51" hidden="1" x14ac:dyDescent="0.35">
      <c r="A1487" s="54">
        <v>23020103</v>
      </c>
      <c r="B1487" s="436" t="s">
        <v>2891</v>
      </c>
      <c r="C1487" s="54">
        <v>70435</v>
      </c>
      <c r="D1487" s="75">
        <v>140000010104</v>
      </c>
      <c r="E1487" s="56">
        <v>3101</v>
      </c>
      <c r="F1487" s="54">
        <v>10720500</v>
      </c>
      <c r="G1487" s="57" t="s">
        <v>1927</v>
      </c>
      <c r="H1487" s="58">
        <v>2500000</v>
      </c>
      <c r="I1487" s="221"/>
      <c r="J1487" s="87"/>
      <c r="K1487" s="81">
        <f t="shared" si="29"/>
        <v>2500000</v>
      </c>
      <c r="L1487" s="204" t="s">
        <v>2889</v>
      </c>
      <c r="M1487" s="42"/>
      <c r="N1487" s="42"/>
      <c r="O1487" s="42"/>
      <c r="P1487" s="42"/>
      <c r="Q1487" s="42"/>
      <c r="R1487" s="42"/>
      <c r="S1487" s="42"/>
      <c r="T1487" s="42"/>
      <c r="U1487" s="42"/>
      <c r="V1487" s="42"/>
      <c r="W1487" s="42"/>
    </row>
    <row r="1488" spans="1:23" s="151" customFormat="1" ht="76.5" hidden="1" x14ac:dyDescent="0.35">
      <c r="A1488" s="54">
        <v>23020103</v>
      </c>
      <c r="B1488" s="436" t="s">
        <v>2891</v>
      </c>
      <c r="C1488" s="54">
        <v>70435</v>
      </c>
      <c r="D1488" s="75">
        <v>140000010104</v>
      </c>
      <c r="E1488" s="56">
        <v>3101</v>
      </c>
      <c r="F1488" s="54">
        <v>10720800</v>
      </c>
      <c r="G1488" s="86" t="s">
        <v>2090</v>
      </c>
      <c r="H1488" s="58">
        <v>2500000</v>
      </c>
      <c r="I1488" s="221"/>
      <c r="J1488" s="87"/>
      <c r="K1488" s="81">
        <f t="shared" si="29"/>
        <v>2500000</v>
      </c>
      <c r="L1488" s="204" t="s">
        <v>2889</v>
      </c>
      <c r="M1488" s="42"/>
      <c r="N1488" s="42"/>
      <c r="O1488" s="42"/>
      <c r="P1488" s="42"/>
      <c r="Q1488" s="42"/>
      <c r="R1488" s="42"/>
      <c r="S1488" s="42"/>
      <c r="T1488" s="42"/>
      <c r="U1488" s="42"/>
      <c r="V1488" s="42"/>
      <c r="W1488" s="42"/>
    </row>
    <row r="1489" spans="1:12" ht="51" hidden="1" x14ac:dyDescent="0.35">
      <c r="A1489" s="54">
        <v>23020103</v>
      </c>
      <c r="B1489" s="436" t="s">
        <v>2891</v>
      </c>
      <c r="C1489" s="54">
        <v>70435</v>
      </c>
      <c r="D1489" s="75">
        <v>140000010104</v>
      </c>
      <c r="E1489" s="56">
        <v>3101</v>
      </c>
      <c r="F1489" s="54">
        <v>10721300</v>
      </c>
      <c r="G1489" s="57" t="s">
        <v>1928</v>
      </c>
      <c r="H1489" s="58">
        <v>2500000</v>
      </c>
      <c r="I1489" s="221"/>
      <c r="J1489" s="87"/>
      <c r="K1489" s="81">
        <f t="shared" si="29"/>
        <v>2500000</v>
      </c>
      <c r="L1489" s="204" t="s">
        <v>2889</v>
      </c>
    </row>
    <row r="1490" spans="1:12" ht="51" hidden="1" x14ac:dyDescent="0.35">
      <c r="A1490" s="54">
        <v>23020103</v>
      </c>
      <c r="B1490" s="436" t="s">
        <v>2891</v>
      </c>
      <c r="C1490" s="54">
        <v>70435</v>
      </c>
      <c r="D1490" s="75">
        <v>140000010104</v>
      </c>
      <c r="E1490" s="56">
        <v>3101</v>
      </c>
      <c r="F1490" s="54">
        <v>10711200</v>
      </c>
      <c r="G1490" s="57" t="s">
        <v>1929</v>
      </c>
      <c r="H1490" s="58">
        <v>2500000</v>
      </c>
      <c r="I1490" s="221"/>
      <c r="J1490" s="87"/>
      <c r="K1490" s="81">
        <f t="shared" si="29"/>
        <v>2500000</v>
      </c>
      <c r="L1490" s="204" t="s">
        <v>2889</v>
      </c>
    </row>
    <row r="1491" spans="1:12" ht="76.5" hidden="1" x14ac:dyDescent="0.35">
      <c r="A1491" s="54">
        <v>23020103</v>
      </c>
      <c r="B1491" s="436" t="s">
        <v>2891</v>
      </c>
      <c r="C1491" s="54">
        <v>70435</v>
      </c>
      <c r="D1491" s="75">
        <v>140000010104</v>
      </c>
      <c r="E1491" s="56">
        <v>3101</v>
      </c>
      <c r="F1491" s="54">
        <v>10721300</v>
      </c>
      <c r="G1491" s="57" t="s">
        <v>1930</v>
      </c>
      <c r="H1491" s="58">
        <v>2500000</v>
      </c>
      <c r="I1491" s="221"/>
      <c r="J1491" s="87"/>
      <c r="K1491" s="81">
        <f t="shared" si="29"/>
        <v>2500000</v>
      </c>
      <c r="L1491" s="204" t="s">
        <v>2889</v>
      </c>
    </row>
    <row r="1492" spans="1:12" ht="76.5" hidden="1" x14ac:dyDescent="0.35">
      <c r="A1492" s="54">
        <v>23020103</v>
      </c>
      <c r="B1492" s="436" t="s">
        <v>2891</v>
      </c>
      <c r="C1492" s="54">
        <v>70435</v>
      </c>
      <c r="D1492" s="75">
        <v>140000010104</v>
      </c>
      <c r="E1492" s="56">
        <v>3101</v>
      </c>
      <c r="F1492" s="54">
        <v>10720500</v>
      </c>
      <c r="G1492" s="86" t="s">
        <v>2091</v>
      </c>
      <c r="H1492" s="58">
        <v>1000000</v>
      </c>
      <c r="I1492" s="221"/>
      <c r="J1492" s="87"/>
      <c r="K1492" s="81">
        <f t="shared" si="29"/>
        <v>1000000</v>
      </c>
      <c r="L1492" s="204" t="s">
        <v>2889</v>
      </c>
    </row>
    <row r="1493" spans="1:12" ht="76.5" hidden="1" x14ac:dyDescent="0.35">
      <c r="A1493" s="54">
        <v>23020103</v>
      </c>
      <c r="B1493" s="436" t="s">
        <v>2891</v>
      </c>
      <c r="C1493" s="54">
        <v>70435</v>
      </c>
      <c r="D1493" s="75">
        <v>140000010104</v>
      </c>
      <c r="E1493" s="56">
        <v>3101</v>
      </c>
      <c r="F1493" s="54">
        <v>10721300</v>
      </c>
      <c r="G1493" s="57" t="s">
        <v>1931</v>
      </c>
      <c r="H1493" s="58">
        <v>1500000</v>
      </c>
      <c r="I1493" s="221"/>
      <c r="J1493" s="87"/>
      <c r="K1493" s="81">
        <f t="shared" si="29"/>
        <v>1500000</v>
      </c>
      <c r="L1493" s="204" t="s">
        <v>2889</v>
      </c>
    </row>
    <row r="1494" spans="1:12" ht="51" hidden="1" x14ac:dyDescent="0.35">
      <c r="A1494" s="54">
        <v>23020103</v>
      </c>
      <c r="B1494" s="436" t="s">
        <v>2891</v>
      </c>
      <c r="C1494" s="54">
        <v>70435</v>
      </c>
      <c r="D1494" s="75">
        <v>140000010104</v>
      </c>
      <c r="E1494" s="56">
        <v>3101</v>
      </c>
      <c r="F1494" s="54">
        <v>10731500</v>
      </c>
      <c r="G1494" s="57" t="s">
        <v>1932</v>
      </c>
      <c r="H1494" s="58">
        <v>1500000</v>
      </c>
      <c r="I1494" s="221"/>
      <c r="J1494" s="87"/>
      <c r="K1494" s="81">
        <f t="shared" si="29"/>
        <v>1500000</v>
      </c>
      <c r="L1494" s="204" t="s">
        <v>2889</v>
      </c>
    </row>
    <row r="1495" spans="1:12" ht="102" hidden="1" x14ac:dyDescent="0.35">
      <c r="A1495" s="54">
        <v>23020103</v>
      </c>
      <c r="B1495" s="436" t="s">
        <v>2891</v>
      </c>
      <c r="C1495" s="54">
        <v>70435</v>
      </c>
      <c r="D1495" s="75">
        <v>140000010104</v>
      </c>
      <c r="E1495" s="56">
        <v>3101</v>
      </c>
      <c r="F1495" s="54">
        <v>10721300</v>
      </c>
      <c r="G1495" s="57" t="s">
        <v>1933</v>
      </c>
      <c r="H1495" s="58">
        <v>1000000</v>
      </c>
      <c r="I1495" s="221"/>
      <c r="J1495" s="87"/>
      <c r="K1495" s="81">
        <f t="shared" si="29"/>
        <v>1000000</v>
      </c>
      <c r="L1495" s="204" t="s">
        <v>2889</v>
      </c>
    </row>
    <row r="1496" spans="1:12" ht="76.5" hidden="1" x14ac:dyDescent="0.35">
      <c r="A1496" s="54">
        <v>23020103</v>
      </c>
      <c r="B1496" s="436" t="s">
        <v>2891</v>
      </c>
      <c r="C1496" s="54">
        <v>70435</v>
      </c>
      <c r="D1496" s="75">
        <v>140000010104</v>
      </c>
      <c r="E1496" s="56">
        <v>3101</v>
      </c>
      <c r="F1496" s="54">
        <v>10721300</v>
      </c>
      <c r="G1496" s="57" t="s">
        <v>1934</v>
      </c>
      <c r="H1496" s="58">
        <v>1500000</v>
      </c>
      <c r="I1496" s="221"/>
      <c r="J1496" s="87"/>
      <c r="K1496" s="81">
        <f t="shared" si="29"/>
        <v>1500000</v>
      </c>
      <c r="L1496" s="204" t="s">
        <v>2889</v>
      </c>
    </row>
    <row r="1497" spans="1:12" ht="102" hidden="1" x14ac:dyDescent="0.35">
      <c r="A1497" s="54">
        <v>23020103</v>
      </c>
      <c r="B1497" s="436" t="s">
        <v>2891</v>
      </c>
      <c r="C1497" s="54">
        <v>70435</v>
      </c>
      <c r="D1497" s="75">
        <v>140000010104</v>
      </c>
      <c r="E1497" s="56">
        <v>3101</v>
      </c>
      <c r="F1497" s="54">
        <v>10731600</v>
      </c>
      <c r="G1497" s="57" t="s">
        <v>1935</v>
      </c>
      <c r="H1497" s="58">
        <v>1500000</v>
      </c>
      <c r="I1497" s="221"/>
      <c r="J1497" s="87"/>
      <c r="K1497" s="81">
        <f t="shared" si="29"/>
        <v>1500000</v>
      </c>
      <c r="L1497" s="204" t="s">
        <v>2889</v>
      </c>
    </row>
    <row r="1498" spans="1:12" ht="76.5" hidden="1" x14ac:dyDescent="0.35">
      <c r="A1498" s="54">
        <v>23020103</v>
      </c>
      <c r="B1498" s="436" t="s">
        <v>2891</v>
      </c>
      <c r="C1498" s="54">
        <v>70435</v>
      </c>
      <c r="D1498" s="75">
        <v>140000010104</v>
      </c>
      <c r="E1498" s="56">
        <v>3101</v>
      </c>
      <c r="F1498" s="54">
        <v>10720500</v>
      </c>
      <c r="G1498" s="76" t="s">
        <v>1936</v>
      </c>
      <c r="H1498" s="77">
        <v>2500000</v>
      </c>
      <c r="I1498" s="230"/>
      <c r="J1498" s="134"/>
      <c r="K1498" s="81">
        <f t="shared" si="29"/>
        <v>2500000</v>
      </c>
      <c r="L1498" s="204" t="s">
        <v>2889</v>
      </c>
    </row>
    <row r="1499" spans="1:12" ht="76.5" hidden="1" x14ac:dyDescent="0.35">
      <c r="A1499" s="78">
        <v>23020103</v>
      </c>
      <c r="B1499" s="436" t="s">
        <v>2891</v>
      </c>
      <c r="C1499" s="78">
        <v>70435</v>
      </c>
      <c r="D1499" s="79">
        <v>140000010104</v>
      </c>
      <c r="E1499" s="80">
        <v>3101</v>
      </c>
      <c r="F1499" s="78">
        <v>10712100</v>
      </c>
      <c r="G1499" s="129" t="s">
        <v>1937</v>
      </c>
      <c r="H1499" s="81">
        <v>2500000</v>
      </c>
      <c r="I1499" s="228"/>
      <c r="J1499" s="133"/>
      <c r="K1499" s="81">
        <f t="shared" si="29"/>
        <v>2500000</v>
      </c>
      <c r="L1499" s="210" t="s">
        <v>2889</v>
      </c>
    </row>
    <row r="1500" spans="1:12" ht="76.5" hidden="1" x14ac:dyDescent="0.35">
      <c r="A1500" s="23">
        <v>23020103</v>
      </c>
      <c r="B1500" s="436" t="s">
        <v>2891</v>
      </c>
      <c r="C1500" s="23">
        <v>70435</v>
      </c>
      <c r="D1500" s="46">
        <v>140000010104</v>
      </c>
      <c r="E1500" s="25">
        <v>3101</v>
      </c>
      <c r="F1500" s="23">
        <v>10711200</v>
      </c>
      <c r="G1500" s="26" t="s">
        <v>1938</v>
      </c>
      <c r="H1500" s="41">
        <v>500000</v>
      </c>
      <c r="I1500" s="220"/>
      <c r="J1500" s="41"/>
      <c r="K1500" s="27">
        <f t="shared" si="29"/>
        <v>500000</v>
      </c>
      <c r="L1500" s="199"/>
    </row>
    <row r="1501" spans="1:12" ht="76.5" hidden="1" x14ac:dyDescent="0.35">
      <c r="A1501" s="23">
        <v>23020103</v>
      </c>
      <c r="B1501" s="436" t="s">
        <v>2891</v>
      </c>
      <c r="C1501" s="23">
        <v>70435</v>
      </c>
      <c r="D1501" s="46">
        <v>140000010104</v>
      </c>
      <c r="E1501" s="25">
        <v>3101</v>
      </c>
      <c r="F1501" s="23">
        <v>10730102</v>
      </c>
      <c r="G1501" s="26" t="s">
        <v>1939</v>
      </c>
      <c r="H1501" s="41">
        <v>1000000</v>
      </c>
      <c r="I1501" s="220"/>
      <c r="J1501" s="41"/>
      <c r="K1501" s="27">
        <f t="shared" si="29"/>
        <v>1000000</v>
      </c>
      <c r="L1501" s="199"/>
    </row>
    <row r="1502" spans="1:12" ht="51" hidden="1" x14ac:dyDescent="0.35">
      <c r="A1502" s="23">
        <v>23020103</v>
      </c>
      <c r="B1502" s="436" t="s">
        <v>2891</v>
      </c>
      <c r="C1502" s="23">
        <v>70435</v>
      </c>
      <c r="D1502" s="46">
        <v>140000010104</v>
      </c>
      <c r="E1502" s="25">
        <v>3101</v>
      </c>
      <c r="F1502" s="23">
        <v>10730102</v>
      </c>
      <c r="G1502" s="47" t="s">
        <v>2092</v>
      </c>
      <c r="H1502" s="41">
        <v>1000000</v>
      </c>
      <c r="I1502" s="220"/>
      <c r="J1502" s="41"/>
      <c r="K1502" s="27">
        <f t="shared" si="29"/>
        <v>1000000</v>
      </c>
      <c r="L1502" s="199"/>
    </row>
    <row r="1503" spans="1:12" ht="102" hidden="1" x14ac:dyDescent="0.35">
      <c r="A1503" s="23">
        <v>23020103</v>
      </c>
      <c r="B1503" s="436" t="s">
        <v>2891</v>
      </c>
      <c r="C1503" s="23">
        <v>70435</v>
      </c>
      <c r="D1503" s="46">
        <v>140000010104</v>
      </c>
      <c r="E1503" s="25">
        <v>3101</v>
      </c>
      <c r="F1503" s="23">
        <v>10720700</v>
      </c>
      <c r="G1503" s="26" t="s">
        <v>1940</v>
      </c>
      <c r="H1503" s="41">
        <v>1000000</v>
      </c>
      <c r="I1503" s="220"/>
      <c r="J1503" s="41"/>
      <c r="K1503" s="27">
        <f t="shared" si="29"/>
        <v>1000000</v>
      </c>
      <c r="L1503" s="199"/>
    </row>
    <row r="1504" spans="1:12" ht="76.5" hidden="1" x14ac:dyDescent="0.35">
      <c r="A1504" s="23">
        <v>23020103</v>
      </c>
      <c r="B1504" s="436" t="s">
        <v>2891</v>
      </c>
      <c r="C1504" s="23">
        <v>70435</v>
      </c>
      <c r="D1504" s="46">
        <v>140000010104</v>
      </c>
      <c r="E1504" s="25">
        <v>3101</v>
      </c>
      <c r="F1504" s="23">
        <v>10711000</v>
      </c>
      <c r="G1504" s="26" t="s">
        <v>1941</v>
      </c>
      <c r="H1504" s="41">
        <v>500000</v>
      </c>
      <c r="I1504" s="220"/>
      <c r="J1504" s="41"/>
      <c r="K1504" s="27">
        <f t="shared" si="29"/>
        <v>500000</v>
      </c>
      <c r="L1504" s="199"/>
    </row>
    <row r="1505" spans="1:12" ht="51" hidden="1" x14ac:dyDescent="0.35">
      <c r="A1505" s="23">
        <v>23020103</v>
      </c>
      <c r="B1505" s="436" t="s">
        <v>2891</v>
      </c>
      <c r="C1505" s="23">
        <v>70435</v>
      </c>
      <c r="D1505" s="46">
        <v>140000010104</v>
      </c>
      <c r="E1505" s="25">
        <v>3101</v>
      </c>
      <c r="F1505" s="23">
        <v>10731600</v>
      </c>
      <c r="G1505" s="26" t="s">
        <v>1942</v>
      </c>
      <c r="H1505" s="41">
        <v>1000000</v>
      </c>
      <c r="I1505" s="220"/>
      <c r="J1505" s="41"/>
      <c r="K1505" s="27">
        <f t="shared" si="29"/>
        <v>1000000</v>
      </c>
      <c r="L1505" s="199"/>
    </row>
    <row r="1506" spans="1:12" ht="51" hidden="1" x14ac:dyDescent="0.35">
      <c r="A1506" s="23">
        <v>23020103</v>
      </c>
      <c r="B1506" s="436" t="s">
        <v>2891</v>
      </c>
      <c r="C1506" s="23">
        <v>70435</v>
      </c>
      <c r="D1506" s="46">
        <v>140000010104</v>
      </c>
      <c r="E1506" s="25">
        <v>3101</v>
      </c>
      <c r="F1506" s="23">
        <v>10731400</v>
      </c>
      <c r="G1506" s="26" t="s">
        <v>1943</v>
      </c>
      <c r="H1506" s="41">
        <v>1000000</v>
      </c>
      <c r="I1506" s="220"/>
      <c r="J1506" s="41"/>
      <c r="K1506" s="27">
        <f t="shared" si="29"/>
        <v>1000000</v>
      </c>
      <c r="L1506" s="199"/>
    </row>
    <row r="1507" spans="1:12" ht="51" hidden="1" x14ac:dyDescent="0.35">
      <c r="A1507" s="23">
        <v>23020103</v>
      </c>
      <c r="B1507" s="436" t="s">
        <v>2891</v>
      </c>
      <c r="C1507" s="23">
        <v>70435</v>
      </c>
      <c r="D1507" s="46">
        <v>140000010104</v>
      </c>
      <c r="E1507" s="25">
        <v>3101</v>
      </c>
      <c r="F1507" s="23">
        <v>10731400</v>
      </c>
      <c r="G1507" s="26" t="s">
        <v>1944</v>
      </c>
      <c r="H1507" s="41">
        <v>1500000</v>
      </c>
      <c r="I1507" s="220"/>
      <c r="J1507" s="41"/>
      <c r="K1507" s="27">
        <f t="shared" si="29"/>
        <v>1500000</v>
      </c>
      <c r="L1507" s="199"/>
    </row>
    <row r="1508" spans="1:12" ht="76.5" hidden="1" x14ac:dyDescent="0.35">
      <c r="A1508" s="23">
        <v>23020103</v>
      </c>
      <c r="B1508" s="436" t="s">
        <v>2891</v>
      </c>
      <c r="C1508" s="23">
        <v>70435</v>
      </c>
      <c r="D1508" s="46">
        <v>140000010104</v>
      </c>
      <c r="E1508" s="25">
        <v>3101</v>
      </c>
      <c r="F1508" s="23">
        <v>10711000</v>
      </c>
      <c r="G1508" s="26" t="s">
        <v>1945</v>
      </c>
      <c r="H1508" s="41">
        <v>1000000</v>
      </c>
      <c r="I1508" s="220"/>
      <c r="J1508" s="41"/>
      <c r="K1508" s="27">
        <f t="shared" si="29"/>
        <v>1000000</v>
      </c>
      <c r="L1508" s="199"/>
    </row>
    <row r="1509" spans="1:12" ht="76.5" hidden="1" x14ac:dyDescent="0.35">
      <c r="A1509" s="23">
        <v>23020103</v>
      </c>
      <c r="B1509" s="436" t="s">
        <v>2891</v>
      </c>
      <c r="C1509" s="23">
        <v>70435</v>
      </c>
      <c r="D1509" s="46">
        <v>140000010104</v>
      </c>
      <c r="E1509" s="25">
        <v>3101</v>
      </c>
      <c r="F1509" s="23">
        <v>10711000</v>
      </c>
      <c r="G1509" s="26" t="s">
        <v>1946</v>
      </c>
      <c r="H1509" s="41">
        <v>2000000</v>
      </c>
      <c r="I1509" s="220"/>
      <c r="J1509" s="41"/>
      <c r="K1509" s="27">
        <f t="shared" si="29"/>
        <v>2000000</v>
      </c>
      <c r="L1509" s="199"/>
    </row>
    <row r="1510" spans="1:12" ht="76.5" hidden="1" x14ac:dyDescent="0.35">
      <c r="A1510" s="23">
        <v>23020103</v>
      </c>
      <c r="B1510" s="436" t="s">
        <v>2891</v>
      </c>
      <c r="C1510" s="23">
        <v>70435</v>
      </c>
      <c r="D1510" s="46">
        <v>140000010104</v>
      </c>
      <c r="E1510" s="25">
        <v>3101</v>
      </c>
      <c r="F1510" s="23">
        <v>10711100</v>
      </c>
      <c r="G1510" s="26" t="s">
        <v>1947</v>
      </c>
      <c r="H1510" s="41">
        <v>500000</v>
      </c>
      <c r="I1510" s="220"/>
      <c r="J1510" s="41"/>
      <c r="K1510" s="27">
        <f t="shared" si="29"/>
        <v>500000</v>
      </c>
      <c r="L1510" s="199"/>
    </row>
    <row r="1511" spans="1:12" ht="76.5" hidden="1" x14ac:dyDescent="0.35">
      <c r="A1511" s="23">
        <v>23020103</v>
      </c>
      <c r="B1511" s="436" t="s">
        <v>2891</v>
      </c>
      <c r="C1511" s="23">
        <v>70435</v>
      </c>
      <c r="D1511" s="46">
        <v>140000010104</v>
      </c>
      <c r="E1511" s="25">
        <v>3101</v>
      </c>
      <c r="F1511" s="23">
        <v>10720500</v>
      </c>
      <c r="G1511" s="26" t="s">
        <v>1948</v>
      </c>
      <c r="H1511" s="41">
        <v>500000</v>
      </c>
      <c r="I1511" s="220"/>
      <c r="J1511" s="41"/>
      <c r="K1511" s="27">
        <f t="shared" si="29"/>
        <v>500000</v>
      </c>
      <c r="L1511" s="199"/>
    </row>
    <row r="1512" spans="1:12" ht="51" hidden="1" x14ac:dyDescent="0.35">
      <c r="A1512" s="23">
        <v>23020103</v>
      </c>
      <c r="B1512" s="436" t="s">
        <v>2891</v>
      </c>
      <c r="C1512" s="23">
        <v>70435</v>
      </c>
      <c r="D1512" s="46">
        <v>140000010104</v>
      </c>
      <c r="E1512" s="25">
        <v>3101</v>
      </c>
      <c r="F1512" s="23">
        <v>10711200</v>
      </c>
      <c r="G1512" s="26" t="s">
        <v>1949</v>
      </c>
      <c r="H1512" s="41">
        <v>1200000</v>
      </c>
      <c r="I1512" s="220"/>
      <c r="J1512" s="41"/>
      <c r="K1512" s="27">
        <f t="shared" si="29"/>
        <v>1200000</v>
      </c>
      <c r="L1512" s="199"/>
    </row>
    <row r="1513" spans="1:12" ht="76.5" hidden="1" x14ac:dyDescent="0.35">
      <c r="A1513" s="23">
        <v>23020103</v>
      </c>
      <c r="B1513" s="436" t="s">
        <v>2891</v>
      </c>
      <c r="C1513" s="23">
        <v>70435</v>
      </c>
      <c r="D1513" s="46">
        <v>140000010104</v>
      </c>
      <c r="E1513" s="25">
        <v>3101</v>
      </c>
      <c r="F1513" s="23">
        <v>10711000</v>
      </c>
      <c r="G1513" s="26" t="s">
        <v>1950</v>
      </c>
      <c r="H1513" s="41">
        <v>1000000</v>
      </c>
      <c r="I1513" s="220"/>
      <c r="J1513" s="41"/>
      <c r="K1513" s="27">
        <f t="shared" si="29"/>
        <v>1000000</v>
      </c>
      <c r="L1513" s="199"/>
    </row>
    <row r="1514" spans="1:12" ht="76.5" hidden="1" x14ac:dyDescent="0.35">
      <c r="A1514" s="23">
        <v>23020103</v>
      </c>
      <c r="B1514" s="436" t="s">
        <v>2891</v>
      </c>
      <c r="C1514" s="23">
        <v>70435</v>
      </c>
      <c r="D1514" s="46">
        <v>140000010104</v>
      </c>
      <c r="E1514" s="25">
        <v>3101</v>
      </c>
      <c r="F1514" s="23">
        <v>10711000</v>
      </c>
      <c r="G1514" s="26" t="s">
        <v>1951</v>
      </c>
      <c r="H1514" s="41">
        <v>1000000</v>
      </c>
      <c r="I1514" s="220"/>
      <c r="J1514" s="41"/>
      <c r="K1514" s="27">
        <f t="shared" si="29"/>
        <v>1000000</v>
      </c>
      <c r="L1514" s="199"/>
    </row>
    <row r="1515" spans="1:12" ht="76.5" hidden="1" x14ac:dyDescent="0.35">
      <c r="A1515" s="23">
        <v>23020103</v>
      </c>
      <c r="B1515" s="436" t="s">
        <v>2891</v>
      </c>
      <c r="C1515" s="23">
        <v>70435</v>
      </c>
      <c r="D1515" s="46">
        <v>140000010104</v>
      </c>
      <c r="E1515" s="25">
        <v>3101</v>
      </c>
      <c r="F1515" s="23">
        <v>10711000</v>
      </c>
      <c r="G1515" s="26" t="s">
        <v>1952</v>
      </c>
      <c r="H1515" s="41">
        <v>1000000</v>
      </c>
      <c r="I1515" s="220"/>
      <c r="J1515" s="41"/>
      <c r="K1515" s="27">
        <f t="shared" si="29"/>
        <v>1000000</v>
      </c>
      <c r="L1515" s="199"/>
    </row>
    <row r="1516" spans="1:12" ht="76.5" hidden="1" x14ac:dyDescent="0.35">
      <c r="A1516" s="23">
        <v>23020103</v>
      </c>
      <c r="B1516" s="436" t="s">
        <v>2891</v>
      </c>
      <c r="C1516" s="23">
        <v>70435</v>
      </c>
      <c r="D1516" s="46">
        <v>140000010104</v>
      </c>
      <c r="E1516" s="25">
        <v>3101</v>
      </c>
      <c r="F1516" s="23">
        <v>10711000</v>
      </c>
      <c r="G1516" s="47" t="s">
        <v>2093</v>
      </c>
      <c r="H1516" s="41">
        <v>1000000</v>
      </c>
      <c r="I1516" s="220"/>
      <c r="J1516" s="41"/>
      <c r="K1516" s="27">
        <f t="shared" si="29"/>
        <v>1000000</v>
      </c>
      <c r="L1516" s="199"/>
    </row>
    <row r="1517" spans="1:12" ht="76.5" hidden="1" x14ac:dyDescent="0.35">
      <c r="A1517" s="23">
        <v>23020103</v>
      </c>
      <c r="B1517" s="436" t="s">
        <v>2891</v>
      </c>
      <c r="C1517" s="23">
        <v>70435</v>
      </c>
      <c r="D1517" s="46">
        <v>140000010104</v>
      </c>
      <c r="E1517" s="25">
        <v>3101</v>
      </c>
      <c r="F1517" s="23">
        <v>10711100</v>
      </c>
      <c r="G1517" s="26" t="s">
        <v>1953</v>
      </c>
      <c r="H1517" s="41">
        <v>5000000</v>
      </c>
      <c r="I1517" s="220"/>
      <c r="J1517" s="41">
        <v>-2500000</v>
      </c>
      <c r="K1517" s="27">
        <f t="shared" si="29"/>
        <v>2500000</v>
      </c>
      <c r="L1517" s="199"/>
    </row>
    <row r="1518" spans="1:12" ht="102" hidden="1" x14ac:dyDescent="0.35">
      <c r="A1518" s="23">
        <v>23020103</v>
      </c>
      <c r="B1518" s="436" t="s">
        <v>2891</v>
      </c>
      <c r="C1518" s="23">
        <v>70435</v>
      </c>
      <c r="D1518" s="46">
        <v>140000010104</v>
      </c>
      <c r="E1518" s="25">
        <v>3101</v>
      </c>
      <c r="F1518" s="23">
        <v>10712300</v>
      </c>
      <c r="G1518" s="26" t="s">
        <v>1954</v>
      </c>
      <c r="H1518" s="41">
        <v>2000000</v>
      </c>
      <c r="I1518" s="220"/>
      <c r="J1518" s="41"/>
      <c r="K1518" s="27">
        <f t="shared" si="29"/>
        <v>2000000</v>
      </c>
      <c r="L1518" s="199"/>
    </row>
    <row r="1519" spans="1:12" ht="76.5" hidden="1" x14ac:dyDescent="0.35">
      <c r="A1519" s="23">
        <v>23020103</v>
      </c>
      <c r="B1519" s="436" t="s">
        <v>2891</v>
      </c>
      <c r="C1519" s="23">
        <v>70435</v>
      </c>
      <c r="D1519" s="46">
        <v>140000010104</v>
      </c>
      <c r="E1519" s="25">
        <v>3101</v>
      </c>
      <c r="F1519" s="23">
        <v>10712300</v>
      </c>
      <c r="G1519" s="26" t="s">
        <v>1955</v>
      </c>
      <c r="H1519" s="41">
        <v>500000</v>
      </c>
      <c r="I1519" s="220"/>
      <c r="J1519" s="41"/>
      <c r="K1519" s="27">
        <f t="shared" si="29"/>
        <v>500000</v>
      </c>
      <c r="L1519" s="199"/>
    </row>
    <row r="1520" spans="1:12" ht="76.5" hidden="1" x14ac:dyDescent="0.35">
      <c r="A1520" s="23">
        <v>23020103</v>
      </c>
      <c r="B1520" s="436" t="s">
        <v>2891</v>
      </c>
      <c r="C1520" s="23">
        <v>70435</v>
      </c>
      <c r="D1520" s="46">
        <v>140000010104</v>
      </c>
      <c r="E1520" s="25">
        <v>3101</v>
      </c>
      <c r="F1520" s="23">
        <v>10712300</v>
      </c>
      <c r="G1520" s="26" t="s">
        <v>1956</v>
      </c>
      <c r="H1520" s="41">
        <v>1000000</v>
      </c>
      <c r="I1520" s="220"/>
      <c r="J1520" s="41"/>
      <c r="K1520" s="27">
        <f t="shared" si="29"/>
        <v>1000000</v>
      </c>
      <c r="L1520" s="199"/>
    </row>
    <row r="1521" spans="1:12" ht="76.5" hidden="1" x14ac:dyDescent="0.35">
      <c r="A1521" s="23">
        <v>23020103</v>
      </c>
      <c r="B1521" s="436" t="s">
        <v>2891</v>
      </c>
      <c r="C1521" s="23">
        <v>70435</v>
      </c>
      <c r="D1521" s="46">
        <v>140000010104</v>
      </c>
      <c r="E1521" s="25">
        <v>3101</v>
      </c>
      <c r="F1521" s="23">
        <v>10721300</v>
      </c>
      <c r="G1521" s="26" t="s">
        <v>1957</v>
      </c>
      <c r="H1521" s="41">
        <v>10000000</v>
      </c>
      <c r="I1521" s="220"/>
      <c r="J1521" s="41">
        <v>-5000000</v>
      </c>
      <c r="K1521" s="27">
        <f t="shared" si="29"/>
        <v>5000000</v>
      </c>
      <c r="L1521" s="199"/>
    </row>
    <row r="1522" spans="1:12" ht="51" hidden="1" x14ac:dyDescent="0.35">
      <c r="A1522" s="34">
        <v>23020103</v>
      </c>
      <c r="B1522" s="436" t="s">
        <v>2891</v>
      </c>
      <c r="C1522" s="34">
        <v>70435</v>
      </c>
      <c r="D1522" s="49">
        <v>140000010104</v>
      </c>
      <c r="E1522" s="36">
        <v>3101</v>
      </c>
      <c r="F1522" s="34">
        <v>10720600</v>
      </c>
      <c r="G1522" s="37" t="s">
        <v>1958</v>
      </c>
      <c r="H1522" s="44">
        <v>10000000</v>
      </c>
      <c r="I1522" s="219"/>
      <c r="J1522" s="44">
        <v>-5000000</v>
      </c>
      <c r="K1522" s="38">
        <f t="shared" si="29"/>
        <v>5000000</v>
      </c>
      <c r="L1522" s="206"/>
    </row>
    <row r="1523" spans="1:12" ht="51" hidden="1" x14ac:dyDescent="0.35">
      <c r="A1523" s="23">
        <v>23020103</v>
      </c>
      <c r="B1523" s="436" t="s">
        <v>2891</v>
      </c>
      <c r="C1523" s="23">
        <v>70435</v>
      </c>
      <c r="D1523" s="46">
        <v>140000010104</v>
      </c>
      <c r="E1523" s="25">
        <v>3101</v>
      </c>
      <c r="F1523" s="23">
        <v>10720600</v>
      </c>
      <c r="G1523" s="26" t="s">
        <v>1959</v>
      </c>
      <c r="H1523" s="41">
        <v>7000000</v>
      </c>
      <c r="I1523" s="220"/>
      <c r="J1523" s="41">
        <v>-2500000</v>
      </c>
      <c r="K1523" s="38">
        <f t="shared" si="29"/>
        <v>4500000</v>
      </c>
      <c r="L1523" s="207"/>
    </row>
    <row r="1524" spans="1:12" ht="51" hidden="1" x14ac:dyDescent="0.35">
      <c r="A1524" s="23">
        <v>23020103</v>
      </c>
      <c r="B1524" s="436" t="s">
        <v>2891</v>
      </c>
      <c r="C1524" s="23">
        <v>70435</v>
      </c>
      <c r="D1524" s="46">
        <v>140000010104</v>
      </c>
      <c r="E1524" s="25">
        <v>3101</v>
      </c>
      <c r="F1524" s="23">
        <v>10711200</v>
      </c>
      <c r="G1524" s="26" t="s">
        <v>1960</v>
      </c>
      <c r="H1524" s="41">
        <v>2000000</v>
      </c>
      <c r="I1524" s="220"/>
      <c r="J1524" s="41"/>
      <c r="K1524" s="38">
        <f t="shared" si="29"/>
        <v>2000000</v>
      </c>
      <c r="L1524" s="207"/>
    </row>
    <row r="1525" spans="1:12" ht="51" hidden="1" x14ac:dyDescent="0.35">
      <c r="A1525" s="23">
        <v>23020103</v>
      </c>
      <c r="B1525" s="436" t="s">
        <v>2891</v>
      </c>
      <c r="C1525" s="23">
        <v>70435</v>
      </c>
      <c r="D1525" s="46">
        <v>140000010104</v>
      </c>
      <c r="E1525" s="25">
        <v>3101</v>
      </c>
      <c r="F1525" s="23">
        <v>10711100</v>
      </c>
      <c r="G1525" s="26" t="s">
        <v>1961</v>
      </c>
      <c r="H1525" s="41">
        <v>6000000</v>
      </c>
      <c r="I1525" s="220"/>
      <c r="J1525" s="41">
        <v>-2500000</v>
      </c>
      <c r="K1525" s="38">
        <f t="shared" si="29"/>
        <v>3500000</v>
      </c>
      <c r="L1525" s="207"/>
    </row>
    <row r="1526" spans="1:12" ht="76.5" hidden="1" x14ac:dyDescent="0.35">
      <c r="A1526" s="23">
        <v>23020103</v>
      </c>
      <c r="B1526" s="436" t="s">
        <v>2891</v>
      </c>
      <c r="C1526" s="23">
        <v>70435</v>
      </c>
      <c r="D1526" s="46">
        <v>140000010104</v>
      </c>
      <c r="E1526" s="25">
        <v>3101</v>
      </c>
      <c r="F1526" s="23">
        <v>10720800</v>
      </c>
      <c r="G1526" s="26" t="s">
        <v>1962</v>
      </c>
      <c r="H1526" s="41">
        <v>5000000</v>
      </c>
      <c r="I1526" s="220"/>
      <c r="J1526" s="41">
        <v>-2500000</v>
      </c>
      <c r="K1526" s="38">
        <f t="shared" si="29"/>
        <v>2500000</v>
      </c>
      <c r="L1526" s="207"/>
    </row>
    <row r="1527" spans="1:12" ht="76.5" hidden="1" x14ac:dyDescent="0.35">
      <c r="A1527" s="23">
        <v>23020103</v>
      </c>
      <c r="B1527" s="436" t="s">
        <v>2891</v>
      </c>
      <c r="C1527" s="23">
        <v>70435</v>
      </c>
      <c r="D1527" s="46">
        <v>140000010104</v>
      </c>
      <c r="E1527" s="25">
        <v>3101</v>
      </c>
      <c r="F1527" s="23">
        <v>10720800</v>
      </c>
      <c r="G1527" s="26" t="s">
        <v>1963</v>
      </c>
      <c r="H1527" s="41">
        <v>7000000</v>
      </c>
      <c r="I1527" s="220"/>
      <c r="J1527" s="41"/>
      <c r="K1527" s="38">
        <f t="shared" si="29"/>
        <v>7000000</v>
      </c>
      <c r="L1527" s="207"/>
    </row>
    <row r="1528" spans="1:12" ht="76.5" hidden="1" x14ac:dyDescent="0.35">
      <c r="A1528" s="23">
        <v>23020103</v>
      </c>
      <c r="B1528" s="436" t="s">
        <v>2891</v>
      </c>
      <c r="C1528" s="23">
        <v>70435</v>
      </c>
      <c r="D1528" s="46">
        <v>140000010104</v>
      </c>
      <c r="E1528" s="25">
        <v>3101</v>
      </c>
      <c r="F1528" s="23">
        <v>10710900</v>
      </c>
      <c r="G1528" s="47" t="s">
        <v>2094</v>
      </c>
      <c r="H1528" s="41">
        <v>1000000</v>
      </c>
      <c r="I1528" s="220"/>
      <c r="J1528" s="41"/>
      <c r="K1528" s="38">
        <f t="shared" si="29"/>
        <v>1000000</v>
      </c>
      <c r="L1528" s="207"/>
    </row>
    <row r="1529" spans="1:12" ht="76.5" hidden="1" x14ac:dyDescent="0.35">
      <c r="A1529" s="23">
        <v>23020103</v>
      </c>
      <c r="B1529" s="436" t="s">
        <v>2891</v>
      </c>
      <c r="C1529" s="23">
        <v>70435</v>
      </c>
      <c r="D1529" s="46">
        <v>140000010104</v>
      </c>
      <c r="E1529" s="25">
        <v>3101</v>
      </c>
      <c r="F1529" s="23">
        <v>10710900</v>
      </c>
      <c r="G1529" s="26" t="s">
        <v>1964</v>
      </c>
      <c r="H1529" s="41">
        <v>500000</v>
      </c>
      <c r="I1529" s="220"/>
      <c r="J1529" s="41"/>
      <c r="K1529" s="38">
        <f t="shared" si="29"/>
        <v>500000</v>
      </c>
      <c r="L1529" s="207"/>
    </row>
    <row r="1530" spans="1:12" ht="76.5" hidden="1" x14ac:dyDescent="0.35">
      <c r="A1530" s="23">
        <v>23020103</v>
      </c>
      <c r="B1530" s="436" t="s">
        <v>2891</v>
      </c>
      <c r="C1530" s="23">
        <v>70435</v>
      </c>
      <c r="D1530" s="46">
        <v>140000010104</v>
      </c>
      <c r="E1530" s="25">
        <v>3101</v>
      </c>
      <c r="F1530" s="23">
        <v>10711000</v>
      </c>
      <c r="G1530" s="47" t="s">
        <v>2095</v>
      </c>
      <c r="H1530" s="41">
        <v>1000000</v>
      </c>
      <c r="I1530" s="220"/>
      <c r="J1530" s="41"/>
      <c r="K1530" s="38">
        <f t="shared" si="29"/>
        <v>1000000</v>
      </c>
      <c r="L1530" s="207"/>
    </row>
    <row r="1531" spans="1:12" ht="76.5" hidden="1" x14ac:dyDescent="0.35">
      <c r="A1531" s="23">
        <v>23020103</v>
      </c>
      <c r="B1531" s="436" t="s">
        <v>2891</v>
      </c>
      <c r="C1531" s="23">
        <v>70435</v>
      </c>
      <c r="D1531" s="46">
        <v>140000010104</v>
      </c>
      <c r="E1531" s="25">
        <v>3101</v>
      </c>
      <c r="F1531" s="23">
        <v>10720700</v>
      </c>
      <c r="G1531" s="26" t="s">
        <v>1965</v>
      </c>
      <c r="H1531" s="41">
        <v>5000000</v>
      </c>
      <c r="I1531" s="220"/>
      <c r="J1531" s="41">
        <v>-2500000</v>
      </c>
      <c r="K1531" s="38">
        <f t="shared" si="29"/>
        <v>2500000</v>
      </c>
      <c r="L1531" s="207"/>
    </row>
    <row r="1532" spans="1:12" ht="51" hidden="1" x14ac:dyDescent="0.35">
      <c r="A1532" s="34">
        <v>23020103</v>
      </c>
      <c r="B1532" s="436" t="s">
        <v>2891</v>
      </c>
      <c r="C1532" s="34">
        <v>70435</v>
      </c>
      <c r="D1532" s="49">
        <v>140000010104</v>
      </c>
      <c r="E1532" s="36">
        <v>3101</v>
      </c>
      <c r="F1532" s="34">
        <v>10730102</v>
      </c>
      <c r="G1532" s="37" t="s">
        <v>1966</v>
      </c>
      <c r="H1532" s="44">
        <v>1000000</v>
      </c>
      <c r="I1532" s="219"/>
      <c r="J1532" s="44"/>
      <c r="K1532" s="38">
        <f>SUM(H1532,J1532)</f>
        <v>1000000</v>
      </c>
      <c r="L1532" s="206"/>
    </row>
    <row r="1533" spans="1:12" ht="51" hidden="1" x14ac:dyDescent="0.35">
      <c r="A1533" s="23">
        <v>23020103</v>
      </c>
      <c r="B1533" s="436" t="s">
        <v>2891</v>
      </c>
      <c r="C1533" s="23">
        <v>70435</v>
      </c>
      <c r="D1533" s="46">
        <v>140000010104</v>
      </c>
      <c r="E1533" s="25">
        <v>3101</v>
      </c>
      <c r="F1533" s="23">
        <v>10730102</v>
      </c>
      <c r="G1533" s="26" t="s">
        <v>1967</v>
      </c>
      <c r="H1533" s="41">
        <v>1000000</v>
      </c>
      <c r="I1533" s="220"/>
      <c r="J1533" s="41"/>
      <c r="K1533" s="38">
        <f>SUM(H1533,J1533)</f>
        <v>1000000</v>
      </c>
      <c r="L1533" s="207"/>
    </row>
    <row r="1534" spans="1:12" ht="51" hidden="1" x14ac:dyDescent="0.35">
      <c r="A1534" s="23">
        <v>23020103</v>
      </c>
      <c r="B1534" s="436" t="s">
        <v>2891</v>
      </c>
      <c r="C1534" s="23">
        <v>70435</v>
      </c>
      <c r="D1534" s="46">
        <v>140000010104</v>
      </c>
      <c r="E1534" s="25">
        <v>3101</v>
      </c>
      <c r="F1534" s="23">
        <v>10731600</v>
      </c>
      <c r="G1534" s="26" t="s">
        <v>1968</v>
      </c>
      <c r="H1534" s="41">
        <v>8000000</v>
      </c>
      <c r="I1534" s="220"/>
      <c r="J1534" s="41">
        <v>-2500000</v>
      </c>
      <c r="K1534" s="38">
        <f>SUM(H1534,J1534)</f>
        <v>5500000</v>
      </c>
      <c r="L1534" s="207"/>
    </row>
    <row r="1535" spans="1:12" ht="51" hidden="1" x14ac:dyDescent="0.35">
      <c r="A1535" s="23">
        <v>23020103</v>
      </c>
      <c r="B1535" s="436" t="s">
        <v>2891</v>
      </c>
      <c r="C1535" s="23">
        <v>70435</v>
      </c>
      <c r="D1535" s="46">
        <v>140000010104</v>
      </c>
      <c r="E1535" s="25">
        <v>3101</v>
      </c>
      <c r="F1535" s="23">
        <v>10731600</v>
      </c>
      <c r="G1535" s="26" t="s">
        <v>1969</v>
      </c>
      <c r="H1535" s="41">
        <v>5000000</v>
      </c>
      <c r="I1535" s="220"/>
      <c r="J1535" s="41">
        <v>-2500000</v>
      </c>
      <c r="K1535" s="38">
        <f>SUM(H1535,J1535)</f>
        <v>2500000</v>
      </c>
      <c r="L1535" s="207"/>
    </row>
    <row r="1536" spans="1:12" ht="51" hidden="1" x14ac:dyDescent="0.35">
      <c r="A1536" s="23">
        <v>23020103</v>
      </c>
      <c r="B1536" s="436" t="s">
        <v>2892</v>
      </c>
      <c r="C1536" s="23">
        <v>70443</v>
      </c>
      <c r="D1536" s="46">
        <v>130000010106</v>
      </c>
      <c r="E1536" s="25">
        <v>3101</v>
      </c>
      <c r="F1536" s="23">
        <v>10710900</v>
      </c>
      <c r="G1536" s="47" t="s">
        <v>2655</v>
      </c>
      <c r="H1536" s="27">
        <v>10000000</v>
      </c>
      <c r="I1536" s="215"/>
      <c r="J1536" s="41">
        <v>-5000000</v>
      </c>
      <c r="K1536" s="38">
        <f>H1536+J1536</f>
        <v>5000000</v>
      </c>
      <c r="L1536" s="207"/>
    </row>
    <row r="1537" spans="1:12" ht="51" hidden="1" x14ac:dyDescent="0.35">
      <c r="A1537" s="23">
        <v>23020103</v>
      </c>
      <c r="B1537" s="436" t="s">
        <v>2892</v>
      </c>
      <c r="C1537" s="23">
        <v>70435</v>
      </c>
      <c r="D1537" s="46">
        <v>140000010104</v>
      </c>
      <c r="E1537" s="25">
        <v>3101</v>
      </c>
      <c r="F1537" s="23">
        <v>10721300</v>
      </c>
      <c r="G1537" s="26" t="s">
        <v>431</v>
      </c>
      <c r="H1537" s="27">
        <v>1600000</v>
      </c>
      <c r="I1537" s="215"/>
      <c r="J1537" s="41"/>
      <c r="K1537" s="38">
        <f t="shared" ref="K1537:K1568" si="30">SUM(H1537,J1537)</f>
        <v>1600000</v>
      </c>
      <c r="L1537" s="207"/>
    </row>
    <row r="1538" spans="1:12" ht="51" hidden="1" x14ac:dyDescent="0.35">
      <c r="A1538" s="23">
        <v>23020103</v>
      </c>
      <c r="B1538" s="436" t="s">
        <v>2893</v>
      </c>
      <c r="C1538" s="23">
        <v>70640</v>
      </c>
      <c r="D1538" s="46">
        <v>140000010104</v>
      </c>
      <c r="E1538" s="25">
        <v>3101</v>
      </c>
      <c r="F1538" s="23">
        <v>10731700</v>
      </c>
      <c r="G1538" s="47" t="s">
        <v>571</v>
      </c>
      <c r="H1538" s="27">
        <v>2800000</v>
      </c>
      <c r="I1538" s="215">
        <v>445500</v>
      </c>
      <c r="J1538" s="41"/>
      <c r="K1538" s="38">
        <f t="shared" si="30"/>
        <v>2800000</v>
      </c>
      <c r="L1538" s="207"/>
    </row>
    <row r="1539" spans="1:12" ht="51" hidden="1" x14ac:dyDescent="0.35">
      <c r="A1539" s="23">
        <v>23020103</v>
      </c>
      <c r="B1539" s="436" t="s">
        <v>2893</v>
      </c>
      <c r="C1539" s="23">
        <v>70435</v>
      </c>
      <c r="D1539" s="46">
        <v>140000010104</v>
      </c>
      <c r="E1539" s="25">
        <v>3101</v>
      </c>
      <c r="F1539" s="23">
        <v>10721300</v>
      </c>
      <c r="G1539" s="47" t="s">
        <v>621</v>
      </c>
      <c r="H1539" s="101">
        <v>1208970</v>
      </c>
      <c r="I1539" s="255">
        <v>207500</v>
      </c>
      <c r="J1539" s="101">
        <v>1257000</v>
      </c>
      <c r="K1539" s="99">
        <f t="shared" si="30"/>
        <v>2465970</v>
      </c>
      <c r="L1539" s="559"/>
    </row>
    <row r="1540" spans="1:12" ht="51" hidden="1" x14ac:dyDescent="0.35">
      <c r="A1540" s="23">
        <v>23020102</v>
      </c>
      <c r="B1540" s="436" t="s">
        <v>2890</v>
      </c>
      <c r="C1540" s="23">
        <v>70610</v>
      </c>
      <c r="D1540" s="46">
        <v>60000010105</v>
      </c>
      <c r="E1540" s="25">
        <v>3101</v>
      </c>
      <c r="F1540" s="23">
        <v>10721300</v>
      </c>
      <c r="G1540" s="47" t="s">
        <v>217</v>
      </c>
      <c r="H1540" s="27">
        <v>13964139</v>
      </c>
      <c r="I1540" s="215"/>
      <c r="J1540" s="27">
        <v>133035861</v>
      </c>
      <c r="K1540" s="38">
        <f t="shared" si="30"/>
        <v>147000000</v>
      </c>
      <c r="L1540" s="207"/>
    </row>
    <row r="1541" spans="1:12" ht="51" hidden="1" x14ac:dyDescent="0.35">
      <c r="A1541" s="23">
        <v>23020102</v>
      </c>
      <c r="B1541" s="436" t="s">
        <v>2890</v>
      </c>
      <c r="C1541" s="23">
        <v>70610</v>
      </c>
      <c r="D1541" s="46">
        <v>60000010105</v>
      </c>
      <c r="E1541" s="25">
        <v>3101</v>
      </c>
      <c r="F1541" s="23">
        <v>10721300</v>
      </c>
      <c r="G1541" s="47" t="s">
        <v>219</v>
      </c>
      <c r="H1541" s="27"/>
      <c r="I1541" s="215"/>
      <c r="J1541" s="27">
        <v>250000000</v>
      </c>
      <c r="K1541" s="38">
        <f t="shared" si="30"/>
        <v>250000000</v>
      </c>
      <c r="L1541" s="207"/>
    </row>
    <row r="1542" spans="1:12" ht="51" hidden="1" x14ac:dyDescent="0.35">
      <c r="A1542" s="23">
        <v>23020102</v>
      </c>
      <c r="B1542" s="436" t="s">
        <v>2891</v>
      </c>
      <c r="C1542" s="23">
        <v>70421</v>
      </c>
      <c r="D1542" s="46">
        <v>10000010104</v>
      </c>
      <c r="E1542" s="25">
        <v>3101</v>
      </c>
      <c r="F1542" s="23">
        <v>10721300</v>
      </c>
      <c r="G1542" s="26" t="s">
        <v>2819</v>
      </c>
      <c r="H1542" s="27">
        <v>10750000</v>
      </c>
      <c r="I1542" s="27"/>
      <c r="J1542" s="41"/>
      <c r="K1542" s="38">
        <f t="shared" si="30"/>
        <v>10750000</v>
      </c>
      <c r="L1542" s="207"/>
    </row>
    <row r="1543" spans="1:12" ht="51" hidden="1" x14ac:dyDescent="0.35">
      <c r="A1543" s="23">
        <v>23020102</v>
      </c>
      <c r="B1543" s="436" t="s">
        <v>2891</v>
      </c>
      <c r="C1543" s="23">
        <v>70610</v>
      </c>
      <c r="D1543" s="46">
        <v>60000010103</v>
      </c>
      <c r="E1543" s="25">
        <v>3101</v>
      </c>
      <c r="F1543" s="23">
        <v>10721300</v>
      </c>
      <c r="G1543" s="47" t="s">
        <v>2673</v>
      </c>
      <c r="H1543" s="27">
        <v>25000000</v>
      </c>
      <c r="I1543" s="215"/>
      <c r="J1543" s="41">
        <v>-20000000</v>
      </c>
      <c r="K1543" s="38">
        <f t="shared" si="30"/>
        <v>5000000</v>
      </c>
      <c r="L1543" s="207"/>
    </row>
    <row r="1544" spans="1:12" ht="51" hidden="1" x14ac:dyDescent="0.35">
      <c r="A1544" s="23">
        <v>23020102</v>
      </c>
      <c r="B1544" s="436" t="s">
        <v>2891</v>
      </c>
      <c r="C1544" s="23">
        <v>70610</v>
      </c>
      <c r="D1544" s="46">
        <v>60000010103</v>
      </c>
      <c r="E1544" s="25">
        <v>3101</v>
      </c>
      <c r="F1544" s="23">
        <v>10721300</v>
      </c>
      <c r="G1544" s="26" t="s">
        <v>2673</v>
      </c>
      <c r="H1544" s="27">
        <v>10000000</v>
      </c>
      <c r="I1544" s="215"/>
      <c r="J1544" s="41">
        <v>-10000000</v>
      </c>
      <c r="K1544" s="38">
        <f t="shared" si="30"/>
        <v>0</v>
      </c>
      <c r="L1544" s="207"/>
    </row>
    <row r="1545" spans="1:12" ht="51" hidden="1" x14ac:dyDescent="0.35">
      <c r="A1545" s="23">
        <v>23020102</v>
      </c>
      <c r="B1545" s="436" t="s">
        <v>2892</v>
      </c>
      <c r="C1545" s="23">
        <v>70133</v>
      </c>
      <c r="D1545" s="46">
        <v>130000010106</v>
      </c>
      <c r="E1545" s="25">
        <v>3101</v>
      </c>
      <c r="F1545" s="23">
        <v>10721306</v>
      </c>
      <c r="G1545" s="26" t="s">
        <v>452</v>
      </c>
      <c r="H1545" s="27">
        <v>40000160</v>
      </c>
      <c r="I1545" s="215"/>
      <c r="J1545" s="41">
        <v>40000160</v>
      </c>
      <c r="K1545" s="544">
        <f t="shared" si="30"/>
        <v>80000320</v>
      </c>
      <c r="L1545" s="207"/>
    </row>
    <row r="1546" spans="1:12" ht="51" hidden="1" x14ac:dyDescent="0.35">
      <c r="A1546" s="23">
        <v>23020102</v>
      </c>
      <c r="B1546" s="436" t="s">
        <v>2893</v>
      </c>
      <c r="C1546" s="23">
        <v>70443</v>
      </c>
      <c r="D1546" s="46">
        <v>50000010104</v>
      </c>
      <c r="E1546" s="25">
        <v>3101</v>
      </c>
      <c r="F1546" s="23">
        <v>10721300</v>
      </c>
      <c r="G1546" s="47" t="s">
        <v>529</v>
      </c>
      <c r="H1546" s="67">
        <v>50200000</v>
      </c>
      <c r="I1546" s="224"/>
      <c r="J1546" s="312">
        <v>-30000000</v>
      </c>
      <c r="K1546" s="70">
        <f t="shared" si="30"/>
        <v>20200000</v>
      </c>
      <c r="L1546" s="207"/>
    </row>
    <row r="1547" spans="1:12" ht="51" hidden="1" x14ac:dyDescent="0.35">
      <c r="A1547" s="23">
        <v>23020102</v>
      </c>
      <c r="B1547" s="436" t="s">
        <v>2893</v>
      </c>
      <c r="C1547" s="23">
        <v>70443</v>
      </c>
      <c r="D1547" s="46">
        <v>50000010106</v>
      </c>
      <c r="E1547" s="25">
        <v>3101</v>
      </c>
      <c r="F1547" s="23">
        <v>10720500</v>
      </c>
      <c r="G1547" s="47" t="s">
        <v>530</v>
      </c>
      <c r="H1547" s="67">
        <v>6880000</v>
      </c>
      <c r="I1547" s="224"/>
      <c r="J1547" s="68"/>
      <c r="K1547" s="70">
        <f t="shared" si="30"/>
        <v>6880000</v>
      </c>
      <c r="L1547" s="207"/>
    </row>
    <row r="1548" spans="1:12" ht="51" hidden="1" x14ac:dyDescent="0.35">
      <c r="A1548" s="23">
        <v>23020102</v>
      </c>
      <c r="B1548" s="436" t="s">
        <v>2893</v>
      </c>
      <c r="C1548" s="23">
        <v>70443</v>
      </c>
      <c r="D1548" s="46">
        <v>50000010106</v>
      </c>
      <c r="E1548" s="25">
        <v>3101</v>
      </c>
      <c r="F1548" s="23">
        <v>10712300</v>
      </c>
      <c r="G1548" s="47" t="s">
        <v>531</v>
      </c>
      <c r="H1548" s="67">
        <v>6880000</v>
      </c>
      <c r="I1548" s="224"/>
      <c r="J1548" s="68"/>
      <c r="K1548" s="70">
        <f t="shared" si="30"/>
        <v>6880000</v>
      </c>
      <c r="L1548" s="207"/>
    </row>
    <row r="1549" spans="1:12" ht="76.5" hidden="1" x14ac:dyDescent="0.35">
      <c r="A1549" s="34">
        <v>23020102</v>
      </c>
      <c r="B1549" s="436" t="s">
        <v>2893</v>
      </c>
      <c r="C1549" s="34">
        <v>70443</v>
      </c>
      <c r="D1549" s="49">
        <v>50000010106</v>
      </c>
      <c r="E1549" s="36">
        <v>3101</v>
      </c>
      <c r="F1549" s="34">
        <v>10721300</v>
      </c>
      <c r="G1549" s="50" t="s">
        <v>532</v>
      </c>
      <c r="H1549" s="70">
        <v>51600000</v>
      </c>
      <c r="I1549" s="223"/>
      <c r="J1549" s="529">
        <v>-30000000</v>
      </c>
      <c r="K1549" s="70">
        <f t="shared" si="30"/>
        <v>21600000</v>
      </c>
      <c r="L1549" s="206"/>
    </row>
    <row r="1550" spans="1:12" ht="51" hidden="1" x14ac:dyDescent="0.35">
      <c r="A1550" s="23">
        <v>23020102</v>
      </c>
      <c r="B1550" s="436" t="s">
        <v>2893</v>
      </c>
      <c r="C1550" s="23">
        <v>70443</v>
      </c>
      <c r="D1550" s="46">
        <v>50000010106</v>
      </c>
      <c r="E1550" s="25">
        <v>3101</v>
      </c>
      <c r="F1550" s="23">
        <v>10721300</v>
      </c>
      <c r="G1550" s="47" t="s">
        <v>533</v>
      </c>
      <c r="H1550" s="68">
        <v>5000000</v>
      </c>
      <c r="I1550" s="226"/>
      <c r="J1550" s="68"/>
      <c r="K1550" s="67">
        <f t="shared" si="30"/>
        <v>5000000</v>
      </c>
      <c r="L1550" s="207"/>
    </row>
    <row r="1551" spans="1:12" ht="51" hidden="1" x14ac:dyDescent="0.35">
      <c r="A1551" s="23">
        <v>23020102</v>
      </c>
      <c r="B1551" s="436" t="s">
        <v>2893</v>
      </c>
      <c r="C1551" s="23">
        <v>70942</v>
      </c>
      <c r="D1551" s="46">
        <v>130000010106</v>
      </c>
      <c r="E1551" s="25">
        <v>3101</v>
      </c>
      <c r="F1551" s="23">
        <v>10721300</v>
      </c>
      <c r="G1551" s="47" t="s">
        <v>620</v>
      </c>
      <c r="H1551" s="101">
        <v>80748744.299999997</v>
      </c>
      <c r="I1551" s="255">
        <v>25000000</v>
      </c>
      <c r="J1551" s="313">
        <v>-60000000</v>
      </c>
      <c r="K1551" s="101">
        <f t="shared" si="30"/>
        <v>20748744.299999997</v>
      </c>
      <c r="L1551" s="559"/>
    </row>
    <row r="1552" spans="1:12" ht="76.5" hidden="1" x14ac:dyDescent="0.35">
      <c r="A1552" s="54">
        <v>23020102</v>
      </c>
      <c r="B1552" s="436" t="s">
        <v>2893</v>
      </c>
      <c r="C1552" s="54">
        <v>70740</v>
      </c>
      <c r="D1552" s="75">
        <v>40000010106</v>
      </c>
      <c r="E1552" s="56">
        <v>3101</v>
      </c>
      <c r="F1552" s="54">
        <v>10721300</v>
      </c>
      <c r="G1552" s="86" t="s">
        <v>853</v>
      </c>
      <c r="H1552" s="117">
        <v>70000000</v>
      </c>
      <c r="I1552" s="263"/>
      <c r="J1552" s="122">
        <v>-50000000</v>
      </c>
      <c r="K1552" s="117">
        <f t="shared" si="30"/>
        <v>20000000</v>
      </c>
      <c r="L1552" s="400" t="s">
        <v>2555</v>
      </c>
    </row>
    <row r="1553" spans="1:12" ht="51" hidden="1" x14ac:dyDescent="0.35">
      <c r="A1553" s="54">
        <v>23020102</v>
      </c>
      <c r="B1553" s="436" t="s">
        <v>2893</v>
      </c>
      <c r="C1553" s="54">
        <v>70740</v>
      </c>
      <c r="D1553" s="75">
        <v>40000010106</v>
      </c>
      <c r="E1553" s="56">
        <v>3101</v>
      </c>
      <c r="F1553" s="54">
        <v>10721300</v>
      </c>
      <c r="G1553" s="86" t="s">
        <v>854</v>
      </c>
      <c r="H1553" s="117">
        <v>100000000</v>
      </c>
      <c r="I1553" s="263"/>
      <c r="J1553" s="122">
        <v>-50000000</v>
      </c>
      <c r="K1553" s="117">
        <f t="shared" si="30"/>
        <v>50000000</v>
      </c>
      <c r="L1553" s="400" t="s">
        <v>2555</v>
      </c>
    </row>
    <row r="1554" spans="1:12" ht="102" hidden="1" x14ac:dyDescent="0.35">
      <c r="A1554" s="54">
        <v>23020102</v>
      </c>
      <c r="B1554" s="436" t="s">
        <v>2893</v>
      </c>
      <c r="C1554" s="54">
        <v>70740</v>
      </c>
      <c r="D1554" s="75">
        <v>40000010106</v>
      </c>
      <c r="E1554" s="56">
        <v>3101</v>
      </c>
      <c r="F1554" s="54">
        <v>10730104</v>
      </c>
      <c r="G1554" s="86" t="s">
        <v>855</v>
      </c>
      <c r="H1554" s="117">
        <v>7727273</v>
      </c>
      <c r="I1554" s="263"/>
      <c r="J1554" s="118"/>
      <c r="K1554" s="117">
        <f t="shared" si="30"/>
        <v>7727273</v>
      </c>
      <c r="L1554" s="400" t="s">
        <v>2555</v>
      </c>
    </row>
    <row r="1555" spans="1:12" ht="102" hidden="1" x14ac:dyDescent="0.35">
      <c r="A1555" s="23">
        <v>23020102</v>
      </c>
      <c r="B1555" s="436" t="s">
        <v>2893</v>
      </c>
      <c r="C1555" s="23">
        <v>70740</v>
      </c>
      <c r="D1555" s="46">
        <v>40000010106</v>
      </c>
      <c r="E1555" s="25">
        <v>3101</v>
      </c>
      <c r="F1555" s="23">
        <v>10720408</v>
      </c>
      <c r="G1555" s="47" t="s">
        <v>856</v>
      </c>
      <c r="H1555" s="106">
        <v>7727273</v>
      </c>
      <c r="I1555" s="260"/>
      <c r="J1555" s="106"/>
      <c r="K1555" s="101">
        <f t="shared" si="30"/>
        <v>7727273</v>
      </c>
      <c r="L1555" s="207"/>
    </row>
    <row r="1556" spans="1:12" ht="102" hidden="1" x14ac:dyDescent="0.35">
      <c r="A1556" s="23">
        <v>23020102</v>
      </c>
      <c r="B1556" s="436" t="s">
        <v>2893</v>
      </c>
      <c r="C1556" s="23">
        <v>70740</v>
      </c>
      <c r="D1556" s="46">
        <v>40000010106</v>
      </c>
      <c r="E1556" s="25">
        <v>3101</v>
      </c>
      <c r="F1556" s="23">
        <v>10711201</v>
      </c>
      <c r="G1556" s="47" t="s">
        <v>857</v>
      </c>
      <c r="H1556" s="106">
        <v>7727273</v>
      </c>
      <c r="I1556" s="260"/>
      <c r="J1556" s="106"/>
      <c r="K1556" s="101">
        <f t="shared" si="30"/>
        <v>7727273</v>
      </c>
      <c r="L1556" s="207"/>
    </row>
    <row r="1557" spans="1:12" ht="102" hidden="1" x14ac:dyDescent="0.35">
      <c r="A1557" s="23">
        <v>23020102</v>
      </c>
      <c r="B1557" s="436" t="s">
        <v>2893</v>
      </c>
      <c r="C1557" s="23">
        <v>70740</v>
      </c>
      <c r="D1557" s="46">
        <v>40000010106</v>
      </c>
      <c r="E1557" s="25">
        <v>3101</v>
      </c>
      <c r="F1557" s="23">
        <v>10720801</v>
      </c>
      <c r="G1557" s="47" t="s">
        <v>858</v>
      </c>
      <c r="H1557" s="106">
        <v>7727273</v>
      </c>
      <c r="I1557" s="260"/>
      <c r="J1557" s="106"/>
      <c r="K1557" s="101">
        <f t="shared" si="30"/>
        <v>7727273</v>
      </c>
      <c r="L1557" s="207"/>
    </row>
    <row r="1558" spans="1:12" ht="102" hidden="1" x14ac:dyDescent="0.35">
      <c r="A1558" s="23">
        <v>23020102</v>
      </c>
      <c r="B1558" s="436" t="s">
        <v>2893</v>
      </c>
      <c r="C1558" s="23">
        <v>70740</v>
      </c>
      <c r="D1558" s="46">
        <v>40000010106</v>
      </c>
      <c r="E1558" s="25">
        <v>3101</v>
      </c>
      <c r="F1558" s="23">
        <v>10712203</v>
      </c>
      <c r="G1558" s="47" t="s">
        <v>859</v>
      </c>
      <c r="H1558" s="106">
        <v>7727273</v>
      </c>
      <c r="I1558" s="260"/>
      <c r="J1558" s="106"/>
      <c r="K1558" s="101">
        <f t="shared" si="30"/>
        <v>7727273</v>
      </c>
      <c r="L1558" s="207"/>
    </row>
    <row r="1559" spans="1:12" ht="102" hidden="1" x14ac:dyDescent="0.35">
      <c r="A1559" s="23">
        <v>23020102</v>
      </c>
      <c r="B1559" s="436" t="s">
        <v>2893</v>
      </c>
      <c r="C1559" s="23">
        <v>70740</v>
      </c>
      <c r="D1559" s="46">
        <v>40000010106</v>
      </c>
      <c r="E1559" s="25">
        <v>3101</v>
      </c>
      <c r="F1559" s="23">
        <v>10731510</v>
      </c>
      <c r="G1559" s="47" t="s">
        <v>860</v>
      </c>
      <c r="H1559" s="106">
        <v>7727273</v>
      </c>
      <c r="I1559" s="260"/>
      <c r="J1559" s="106"/>
      <c r="K1559" s="101">
        <f t="shared" si="30"/>
        <v>7727273</v>
      </c>
      <c r="L1559" s="207"/>
    </row>
    <row r="1560" spans="1:12" ht="102" hidden="1" x14ac:dyDescent="0.35">
      <c r="A1560" s="23">
        <v>23020102</v>
      </c>
      <c r="B1560" s="436" t="s">
        <v>2893</v>
      </c>
      <c r="C1560" s="23">
        <v>70740</v>
      </c>
      <c r="D1560" s="46">
        <v>40000010106</v>
      </c>
      <c r="E1560" s="25">
        <v>3101</v>
      </c>
      <c r="F1560" s="23">
        <v>10730203</v>
      </c>
      <c r="G1560" s="47" t="s">
        <v>861</v>
      </c>
      <c r="H1560" s="106">
        <v>7727273</v>
      </c>
      <c r="I1560" s="260"/>
      <c r="J1560" s="106"/>
      <c r="K1560" s="101">
        <f t="shared" si="30"/>
        <v>7727273</v>
      </c>
      <c r="L1560" s="207"/>
    </row>
    <row r="1561" spans="1:12" ht="102" hidden="1" x14ac:dyDescent="0.35">
      <c r="A1561" s="23">
        <v>23020102</v>
      </c>
      <c r="B1561" s="436" t="s">
        <v>2893</v>
      </c>
      <c r="C1561" s="23">
        <v>70740</v>
      </c>
      <c r="D1561" s="46">
        <v>40000010106</v>
      </c>
      <c r="E1561" s="25">
        <v>3101</v>
      </c>
      <c r="F1561" s="23">
        <v>10722009</v>
      </c>
      <c r="G1561" s="47" t="s">
        <v>862</v>
      </c>
      <c r="H1561" s="106">
        <v>7727273</v>
      </c>
      <c r="I1561" s="260"/>
      <c r="J1561" s="106"/>
      <c r="K1561" s="101">
        <f t="shared" si="30"/>
        <v>7727273</v>
      </c>
      <c r="L1561" s="207"/>
    </row>
    <row r="1562" spans="1:12" ht="102" hidden="1" x14ac:dyDescent="0.35">
      <c r="A1562" s="34">
        <v>23020102</v>
      </c>
      <c r="B1562" s="436" t="s">
        <v>2893</v>
      </c>
      <c r="C1562" s="34">
        <v>70740</v>
      </c>
      <c r="D1562" s="49">
        <v>40000010106</v>
      </c>
      <c r="E1562" s="36">
        <v>3101</v>
      </c>
      <c r="F1562" s="34">
        <v>10720702</v>
      </c>
      <c r="G1562" s="50" t="s">
        <v>863</v>
      </c>
      <c r="H1562" s="114">
        <v>7727273</v>
      </c>
      <c r="I1562" s="264"/>
      <c r="J1562" s="114"/>
      <c r="K1562" s="99">
        <f t="shared" si="30"/>
        <v>7727273</v>
      </c>
      <c r="L1562" s="206"/>
    </row>
    <row r="1563" spans="1:12" ht="102" hidden="1" x14ac:dyDescent="0.35">
      <c r="A1563" s="23">
        <v>23020102</v>
      </c>
      <c r="B1563" s="436" t="s">
        <v>2893</v>
      </c>
      <c r="C1563" s="23">
        <v>70740</v>
      </c>
      <c r="D1563" s="46">
        <v>40000010106</v>
      </c>
      <c r="E1563" s="25">
        <v>3101</v>
      </c>
      <c r="F1563" s="23">
        <v>10711001</v>
      </c>
      <c r="G1563" s="47" t="s">
        <v>864</v>
      </c>
      <c r="H1563" s="106">
        <v>7727273</v>
      </c>
      <c r="I1563" s="260"/>
      <c r="J1563" s="106"/>
      <c r="K1563" s="101">
        <f t="shared" si="30"/>
        <v>7727273</v>
      </c>
      <c r="L1563" s="207"/>
    </row>
    <row r="1564" spans="1:12" ht="102" hidden="1" x14ac:dyDescent="0.35">
      <c r="A1564" s="23">
        <v>23020102</v>
      </c>
      <c r="B1564" s="436" t="s">
        <v>2893</v>
      </c>
      <c r="C1564" s="23">
        <v>70740</v>
      </c>
      <c r="D1564" s="46">
        <v>40000010106</v>
      </c>
      <c r="E1564" s="25">
        <v>3101</v>
      </c>
      <c r="F1564" s="23">
        <v>10731406</v>
      </c>
      <c r="G1564" s="47" t="s">
        <v>865</v>
      </c>
      <c r="H1564" s="106">
        <v>7727273</v>
      </c>
      <c r="I1564" s="260"/>
      <c r="J1564" s="106"/>
      <c r="K1564" s="101">
        <f t="shared" si="30"/>
        <v>7727273</v>
      </c>
      <c r="L1564" s="207"/>
    </row>
    <row r="1565" spans="1:12" ht="51" hidden="1" x14ac:dyDescent="0.35">
      <c r="A1565" s="54">
        <v>23020102</v>
      </c>
      <c r="B1565" s="436" t="s">
        <v>2893</v>
      </c>
      <c r="C1565" s="54">
        <v>70443</v>
      </c>
      <c r="D1565" s="75">
        <v>40000010106</v>
      </c>
      <c r="E1565" s="56">
        <v>3101</v>
      </c>
      <c r="F1565" s="54">
        <v>10721300</v>
      </c>
      <c r="G1565" s="86" t="s">
        <v>866</v>
      </c>
      <c r="H1565" s="117">
        <v>20000000</v>
      </c>
      <c r="I1565" s="263"/>
      <c r="J1565" s="118"/>
      <c r="K1565" s="117">
        <f t="shared" si="30"/>
        <v>20000000</v>
      </c>
      <c r="L1565" s="400" t="s">
        <v>2555</v>
      </c>
    </row>
    <row r="1566" spans="1:12" ht="51" hidden="1" x14ac:dyDescent="0.35">
      <c r="A1566" s="54">
        <v>23020102</v>
      </c>
      <c r="B1566" s="436" t="s">
        <v>2893</v>
      </c>
      <c r="C1566" s="54">
        <v>70740</v>
      </c>
      <c r="D1566" s="75">
        <v>40000010106</v>
      </c>
      <c r="E1566" s="56">
        <v>3101</v>
      </c>
      <c r="F1566" s="54">
        <v>10721300</v>
      </c>
      <c r="G1566" s="86" t="s">
        <v>909</v>
      </c>
      <c r="H1566" s="117">
        <v>10000000</v>
      </c>
      <c r="I1566" s="263"/>
      <c r="J1566" s="118"/>
      <c r="K1566" s="117">
        <f t="shared" si="30"/>
        <v>10000000</v>
      </c>
      <c r="L1566" s="400" t="s">
        <v>2555</v>
      </c>
    </row>
    <row r="1567" spans="1:12" ht="51" hidden="1" x14ac:dyDescent="0.35">
      <c r="A1567" s="23">
        <v>23020101</v>
      </c>
      <c r="B1567" s="436" t="s">
        <v>2890</v>
      </c>
      <c r="C1567" s="23">
        <v>70133</v>
      </c>
      <c r="D1567" s="46">
        <v>130000010106</v>
      </c>
      <c r="E1567" s="25">
        <v>3101</v>
      </c>
      <c r="F1567" s="23">
        <v>10721300</v>
      </c>
      <c r="G1567" s="47" t="s">
        <v>2573</v>
      </c>
      <c r="H1567" s="27">
        <v>9540000</v>
      </c>
      <c r="I1567" s="215"/>
      <c r="J1567" s="41">
        <v>100000000</v>
      </c>
      <c r="K1567" s="41">
        <f t="shared" si="30"/>
        <v>109540000</v>
      </c>
      <c r="L1567" s="207"/>
    </row>
    <row r="1568" spans="1:12" ht="51" hidden="1" x14ac:dyDescent="0.35">
      <c r="A1568" s="23">
        <v>23020101</v>
      </c>
      <c r="B1568" s="436" t="s">
        <v>2890</v>
      </c>
      <c r="C1568" s="23">
        <v>70133</v>
      </c>
      <c r="D1568" s="46">
        <v>130000010106</v>
      </c>
      <c r="E1568" s="25">
        <v>3101</v>
      </c>
      <c r="F1568" s="23">
        <v>10721300</v>
      </c>
      <c r="G1568" s="47" t="s">
        <v>2574</v>
      </c>
      <c r="H1568" s="27">
        <v>5000000</v>
      </c>
      <c r="I1568" s="215"/>
      <c r="J1568" s="41"/>
      <c r="K1568" s="41">
        <f t="shared" si="30"/>
        <v>5000000</v>
      </c>
      <c r="L1568" s="207"/>
    </row>
    <row r="1569" spans="1:12" ht="51" hidden="1" x14ac:dyDescent="0.35">
      <c r="A1569" s="23">
        <v>23020101</v>
      </c>
      <c r="B1569" s="436" t="s">
        <v>2890</v>
      </c>
      <c r="C1569" s="23">
        <v>70133</v>
      </c>
      <c r="D1569" s="46">
        <v>130000010106</v>
      </c>
      <c r="E1569" s="25">
        <v>3101</v>
      </c>
      <c r="F1569" s="23">
        <v>10710904</v>
      </c>
      <c r="G1569" s="47" t="s">
        <v>2575</v>
      </c>
      <c r="H1569" s="27">
        <v>5400000</v>
      </c>
      <c r="I1569" s="215"/>
      <c r="J1569" s="41"/>
      <c r="K1569" s="41">
        <f t="shared" ref="K1569:K1594" si="31">SUM(H1569,J1569)</f>
        <v>5400000</v>
      </c>
      <c r="L1569" s="207"/>
    </row>
    <row r="1570" spans="1:12" ht="51" hidden="1" x14ac:dyDescent="0.35">
      <c r="A1570" s="23">
        <v>23020101</v>
      </c>
      <c r="B1570" s="436" t="s">
        <v>2890</v>
      </c>
      <c r="C1570" s="23">
        <v>70133</v>
      </c>
      <c r="D1570" s="46">
        <v>130000010106</v>
      </c>
      <c r="E1570" s="25">
        <v>3101</v>
      </c>
      <c r="F1570" s="23">
        <v>10731705</v>
      </c>
      <c r="G1570" s="47" t="s">
        <v>2576</v>
      </c>
      <c r="H1570" s="27">
        <v>4400000</v>
      </c>
      <c r="I1570" s="215"/>
      <c r="J1570" s="41"/>
      <c r="K1570" s="41">
        <f t="shared" si="31"/>
        <v>4400000</v>
      </c>
      <c r="L1570" s="207"/>
    </row>
    <row r="1571" spans="1:12" ht="51" hidden="1" x14ac:dyDescent="0.35">
      <c r="A1571" s="23">
        <v>23020101</v>
      </c>
      <c r="B1571" s="436" t="s">
        <v>2890</v>
      </c>
      <c r="C1571" s="23">
        <v>70133</v>
      </c>
      <c r="D1571" s="46">
        <v>130000010106</v>
      </c>
      <c r="E1571" s="25">
        <v>3101</v>
      </c>
      <c r="F1571" s="23">
        <v>10710900</v>
      </c>
      <c r="G1571" s="47" t="s">
        <v>2577</v>
      </c>
      <c r="H1571" s="27">
        <v>2400000</v>
      </c>
      <c r="I1571" s="215"/>
      <c r="J1571" s="41"/>
      <c r="K1571" s="41">
        <f t="shared" si="31"/>
        <v>2400000</v>
      </c>
      <c r="L1571" s="207"/>
    </row>
    <row r="1572" spans="1:12" ht="51" hidden="1" x14ac:dyDescent="0.35">
      <c r="A1572" s="23">
        <v>23020101</v>
      </c>
      <c r="B1572" s="436" t="s">
        <v>2890</v>
      </c>
      <c r="C1572" s="23">
        <v>70133</v>
      </c>
      <c r="D1572" s="46">
        <v>130000010106</v>
      </c>
      <c r="E1572" s="25">
        <v>3101</v>
      </c>
      <c r="F1572" s="23">
        <v>10721300</v>
      </c>
      <c r="G1572" s="47" t="s">
        <v>2578</v>
      </c>
      <c r="H1572" s="27">
        <v>30000000</v>
      </c>
      <c r="I1572" s="215"/>
      <c r="J1572" s="41">
        <v>-15000000</v>
      </c>
      <c r="K1572" s="41">
        <f t="shared" si="31"/>
        <v>15000000</v>
      </c>
      <c r="L1572" s="207"/>
    </row>
    <row r="1573" spans="1:12" ht="51" hidden="1" x14ac:dyDescent="0.35">
      <c r="A1573" s="23">
        <v>23020101</v>
      </c>
      <c r="B1573" s="436" t="s">
        <v>2890</v>
      </c>
      <c r="C1573" s="23">
        <v>70133</v>
      </c>
      <c r="D1573" s="46">
        <v>130000010106</v>
      </c>
      <c r="E1573" s="25">
        <v>3101</v>
      </c>
      <c r="F1573" s="23">
        <v>10721300</v>
      </c>
      <c r="G1573" s="47" t="s">
        <v>2579</v>
      </c>
      <c r="H1573" s="27">
        <v>10000000</v>
      </c>
      <c r="I1573" s="215"/>
      <c r="J1573" s="41">
        <v>-5000000</v>
      </c>
      <c r="K1573" s="41">
        <f t="shared" si="31"/>
        <v>5000000</v>
      </c>
      <c r="L1573" s="207"/>
    </row>
    <row r="1574" spans="1:12" hidden="1" x14ac:dyDescent="0.35">
      <c r="A1574" s="34">
        <v>23020101</v>
      </c>
      <c r="B1574" s="436" t="s">
        <v>2891</v>
      </c>
      <c r="C1574" s="34">
        <v>70421</v>
      </c>
      <c r="D1574" s="49">
        <v>10000010104</v>
      </c>
      <c r="E1574" s="36">
        <v>3101</v>
      </c>
      <c r="F1574" s="34">
        <v>10721300</v>
      </c>
      <c r="G1574" s="37" t="s">
        <v>2818</v>
      </c>
      <c r="H1574" s="38">
        <v>6450000</v>
      </c>
      <c r="I1574" s="38"/>
      <c r="J1574" s="44"/>
      <c r="K1574" s="38">
        <f t="shared" si="31"/>
        <v>6450000</v>
      </c>
      <c r="L1574" s="206"/>
    </row>
    <row r="1575" spans="1:12" ht="51" hidden="1" x14ac:dyDescent="0.35">
      <c r="A1575" s="23">
        <v>23020101</v>
      </c>
      <c r="B1575" s="436" t="s">
        <v>2891</v>
      </c>
      <c r="C1575" s="23">
        <v>70610</v>
      </c>
      <c r="D1575" s="46">
        <v>50000020105</v>
      </c>
      <c r="E1575" s="25">
        <v>3101</v>
      </c>
      <c r="F1575" s="23">
        <v>10720517</v>
      </c>
      <c r="G1575" s="26" t="s">
        <v>2141</v>
      </c>
      <c r="H1575" s="27">
        <v>4000000</v>
      </c>
      <c r="I1575" s="215"/>
      <c r="J1575" s="41"/>
      <c r="K1575" s="27">
        <f t="shared" si="31"/>
        <v>4000000</v>
      </c>
      <c r="L1575" s="207"/>
    </row>
    <row r="1576" spans="1:12" ht="51" hidden="1" x14ac:dyDescent="0.35">
      <c r="A1576" s="23">
        <v>23020101</v>
      </c>
      <c r="B1576" s="436" t="s">
        <v>2891</v>
      </c>
      <c r="C1576" s="23">
        <v>70610</v>
      </c>
      <c r="D1576" s="46">
        <v>50000020105</v>
      </c>
      <c r="E1576" s="25">
        <v>3101</v>
      </c>
      <c r="F1576" s="23">
        <v>10720517</v>
      </c>
      <c r="G1576" s="26" t="s">
        <v>2142</v>
      </c>
      <c r="H1576" s="27">
        <v>4800000</v>
      </c>
      <c r="I1576" s="215"/>
      <c r="J1576" s="41"/>
      <c r="K1576" s="27">
        <f t="shared" si="31"/>
        <v>4800000</v>
      </c>
      <c r="L1576" s="207"/>
    </row>
    <row r="1577" spans="1:12" ht="76.5" hidden="1" x14ac:dyDescent="0.35">
      <c r="A1577" s="23">
        <v>23020101</v>
      </c>
      <c r="B1577" s="436" t="s">
        <v>2891</v>
      </c>
      <c r="C1577" s="23">
        <v>70610</v>
      </c>
      <c r="D1577" s="46">
        <v>50000020105</v>
      </c>
      <c r="E1577" s="25">
        <v>3101</v>
      </c>
      <c r="F1577" s="23">
        <v>10720517</v>
      </c>
      <c r="G1577" s="26" t="s">
        <v>2143</v>
      </c>
      <c r="H1577" s="41">
        <v>15000000</v>
      </c>
      <c r="I1577" s="220"/>
      <c r="J1577" s="41">
        <v>-10000000</v>
      </c>
      <c r="K1577" s="27">
        <f t="shared" si="31"/>
        <v>5000000</v>
      </c>
      <c r="L1577" s="207"/>
    </row>
    <row r="1578" spans="1:12" ht="51" hidden="1" x14ac:dyDescent="0.35">
      <c r="A1578" s="23">
        <v>23020101</v>
      </c>
      <c r="B1578" s="436" t="s">
        <v>2891</v>
      </c>
      <c r="C1578" s="23">
        <v>70610</v>
      </c>
      <c r="D1578" s="46">
        <v>50000020105</v>
      </c>
      <c r="E1578" s="25">
        <v>3101</v>
      </c>
      <c r="F1578" s="23">
        <v>10720517</v>
      </c>
      <c r="G1578" s="26" t="s">
        <v>2144</v>
      </c>
      <c r="H1578" s="41">
        <v>9430000</v>
      </c>
      <c r="I1578" s="220"/>
      <c r="J1578" s="41">
        <v>-5000000</v>
      </c>
      <c r="K1578" s="27">
        <f t="shared" si="31"/>
        <v>4430000</v>
      </c>
      <c r="L1578" s="207"/>
    </row>
    <row r="1579" spans="1:12" ht="51" hidden="1" x14ac:dyDescent="0.35">
      <c r="A1579" s="23">
        <v>23020101</v>
      </c>
      <c r="B1579" s="436" t="s">
        <v>2891</v>
      </c>
      <c r="C1579" s="23">
        <v>70133</v>
      </c>
      <c r="D1579" s="46">
        <v>130000010106</v>
      </c>
      <c r="E1579" s="25">
        <v>3101</v>
      </c>
      <c r="F1579" s="23">
        <v>10721300</v>
      </c>
      <c r="G1579" s="47" t="s">
        <v>2795</v>
      </c>
      <c r="H1579" s="27">
        <v>49608081</v>
      </c>
      <c r="I1579" s="282"/>
      <c r="J1579" s="41">
        <v>-24804040.5</v>
      </c>
      <c r="K1579" s="27">
        <f t="shared" si="31"/>
        <v>24804040.5</v>
      </c>
      <c r="L1579" s="207"/>
    </row>
    <row r="1580" spans="1:12" ht="76.5" hidden="1" x14ac:dyDescent="0.35">
      <c r="A1580" s="23">
        <v>23020101</v>
      </c>
      <c r="B1580" s="436" t="s">
        <v>2891</v>
      </c>
      <c r="C1580" s="23">
        <v>70133</v>
      </c>
      <c r="D1580" s="46">
        <v>130000010106</v>
      </c>
      <c r="E1580" s="25">
        <v>3101</v>
      </c>
      <c r="F1580" s="23">
        <v>10721300</v>
      </c>
      <c r="G1580" s="47" t="s">
        <v>2796</v>
      </c>
      <c r="H1580" s="27">
        <v>20000000</v>
      </c>
      <c r="I1580" s="282"/>
      <c r="J1580" s="41">
        <v>-10000000</v>
      </c>
      <c r="K1580" s="27">
        <f t="shared" si="31"/>
        <v>10000000</v>
      </c>
      <c r="L1580" s="207"/>
    </row>
    <row r="1581" spans="1:12" hidden="1" x14ac:dyDescent="0.35">
      <c r="A1581" s="23">
        <v>23020101</v>
      </c>
      <c r="B1581" s="436" t="s">
        <v>2891</v>
      </c>
      <c r="C1581" s="23">
        <v>70133</v>
      </c>
      <c r="D1581" s="46">
        <v>130000010106</v>
      </c>
      <c r="E1581" s="25">
        <v>3101</v>
      </c>
      <c r="F1581" s="23">
        <v>10721300</v>
      </c>
      <c r="G1581" s="26" t="s">
        <v>299</v>
      </c>
      <c r="H1581" s="67">
        <v>6720000</v>
      </c>
      <c r="I1581" s="224"/>
      <c r="J1581" s="67">
        <v>3280000</v>
      </c>
      <c r="K1581" s="67">
        <f t="shared" si="31"/>
        <v>10000000</v>
      </c>
      <c r="L1581" s="207"/>
    </row>
    <row r="1582" spans="1:12" ht="76.5" hidden="1" x14ac:dyDescent="0.35">
      <c r="A1582" s="23">
        <v>23020101</v>
      </c>
      <c r="B1582" s="436" t="s">
        <v>2891</v>
      </c>
      <c r="C1582" s="23">
        <v>70443</v>
      </c>
      <c r="D1582" s="46">
        <v>30000020106</v>
      </c>
      <c r="E1582" s="25">
        <v>3101</v>
      </c>
      <c r="F1582" s="23">
        <v>10721300</v>
      </c>
      <c r="G1582" s="47" t="s">
        <v>381</v>
      </c>
      <c r="H1582" s="27">
        <v>8000000</v>
      </c>
      <c r="I1582" s="215"/>
      <c r="J1582" s="41"/>
      <c r="K1582" s="41">
        <f t="shared" si="31"/>
        <v>8000000</v>
      </c>
      <c r="L1582" s="207"/>
    </row>
    <row r="1583" spans="1:12" ht="51" hidden="1" x14ac:dyDescent="0.35">
      <c r="A1583" s="23">
        <v>23020101</v>
      </c>
      <c r="B1583" s="436" t="s">
        <v>2891</v>
      </c>
      <c r="C1583" s="23">
        <v>70443</v>
      </c>
      <c r="D1583" s="46">
        <v>60000010103</v>
      </c>
      <c r="E1583" s="25">
        <v>3101</v>
      </c>
      <c r="F1583" s="23">
        <v>10721300</v>
      </c>
      <c r="G1583" s="47" t="s">
        <v>382</v>
      </c>
      <c r="H1583" s="27">
        <v>5000000</v>
      </c>
      <c r="I1583" s="215"/>
      <c r="J1583" s="41"/>
      <c r="K1583" s="41">
        <f t="shared" si="31"/>
        <v>5000000</v>
      </c>
      <c r="L1583" s="207"/>
    </row>
    <row r="1584" spans="1:12" ht="51" hidden="1" x14ac:dyDescent="0.35">
      <c r="A1584" s="23">
        <v>23020101</v>
      </c>
      <c r="B1584" s="436" t="s">
        <v>2891</v>
      </c>
      <c r="C1584" s="23">
        <v>70443</v>
      </c>
      <c r="D1584" s="46">
        <v>60000010103</v>
      </c>
      <c r="E1584" s="25">
        <v>3101</v>
      </c>
      <c r="F1584" s="23">
        <v>10721300</v>
      </c>
      <c r="G1584" s="47" t="s">
        <v>383</v>
      </c>
      <c r="H1584" s="27">
        <v>5000000</v>
      </c>
      <c r="I1584" s="215"/>
      <c r="J1584" s="41"/>
      <c r="K1584" s="27">
        <f t="shared" si="31"/>
        <v>5000000</v>
      </c>
      <c r="L1584" s="207"/>
    </row>
    <row r="1585" spans="1:12" ht="51" hidden="1" x14ac:dyDescent="0.35">
      <c r="A1585" s="23">
        <v>23020101</v>
      </c>
      <c r="B1585" s="436" t="s">
        <v>2891</v>
      </c>
      <c r="C1585" s="23">
        <v>70443</v>
      </c>
      <c r="D1585" s="46">
        <v>80000020102</v>
      </c>
      <c r="E1585" s="25">
        <v>3101</v>
      </c>
      <c r="F1585" s="23">
        <v>10721300</v>
      </c>
      <c r="G1585" s="47" t="s">
        <v>384</v>
      </c>
      <c r="H1585" s="27">
        <v>5000000</v>
      </c>
      <c r="I1585" s="215"/>
      <c r="J1585" s="41"/>
      <c r="K1585" s="27">
        <f t="shared" si="31"/>
        <v>5000000</v>
      </c>
      <c r="L1585" s="207"/>
    </row>
    <row r="1586" spans="1:12" ht="51" hidden="1" x14ac:dyDescent="0.35">
      <c r="A1586" s="23">
        <v>23020101</v>
      </c>
      <c r="B1586" s="436" t="s">
        <v>2891</v>
      </c>
      <c r="C1586" s="23">
        <v>70610</v>
      </c>
      <c r="D1586" s="46">
        <v>60000010103</v>
      </c>
      <c r="E1586" s="25">
        <v>3101</v>
      </c>
      <c r="F1586" s="23">
        <v>10721300</v>
      </c>
      <c r="G1586" s="47" t="s">
        <v>2671</v>
      </c>
      <c r="H1586" s="27">
        <v>300451448</v>
      </c>
      <c r="I1586" s="215"/>
      <c r="J1586" s="41">
        <v>-200000000</v>
      </c>
      <c r="K1586" s="27">
        <f t="shared" si="31"/>
        <v>100451448</v>
      </c>
      <c r="L1586" s="207"/>
    </row>
    <row r="1587" spans="1:12" ht="51" hidden="1" x14ac:dyDescent="0.35">
      <c r="A1587" s="23">
        <v>23020101</v>
      </c>
      <c r="B1587" s="436" t="s">
        <v>2891</v>
      </c>
      <c r="C1587" s="23">
        <v>70610</v>
      </c>
      <c r="D1587" s="46">
        <v>60000010103</v>
      </c>
      <c r="E1587" s="25">
        <v>3101</v>
      </c>
      <c r="F1587" s="23">
        <v>10721300</v>
      </c>
      <c r="G1587" s="47" t="s">
        <v>2672</v>
      </c>
      <c r="H1587" s="27">
        <v>45000000</v>
      </c>
      <c r="I1587" s="215"/>
      <c r="J1587" s="41">
        <v>-35000000</v>
      </c>
      <c r="K1587" s="27">
        <f t="shared" si="31"/>
        <v>10000000</v>
      </c>
      <c r="L1587" s="207"/>
    </row>
    <row r="1588" spans="1:12" ht="76.5" hidden="1" x14ac:dyDescent="0.35">
      <c r="A1588" s="78">
        <v>23020101</v>
      </c>
      <c r="B1588" s="436" t="s">
        <v>2891</v>
      </c>
      <c r="C1588" s="78">
        <v>70443</v>
      </c>
      <c r="D1588" s="79">
        <v>70000010102</v>
      </c>
      <c r="E1588" s="80">
        <v>3101</v>
      </c>
      <c r="F1588" s="78">
        <v>10730102</v>
      </c>
      <c r="G1588" s="129" t="s">
        <v>1064</v>
      </c>
      <c r="H1588" s="81">
        <v>1000000</v>
      </c>
      <c r="I1588" s="228"/>
      <c r="J1588" s="133"/>
      <c r="K1588" s="81">
        <f t="shared" si="31"/>
        <v>1000000</v>
      </c>
      <c r="L1588" s="399" t="s">
        <v>2889</v>
      </c>
    </row>
    <row r="1589" spans="1:12" ht="51" hidden="1" x14ac:dyDescent="0.35">
      <c r="A1589" s="54">
        <v>23020101</v>
      </c>
      <c r="B1589" s="436" t="s">
        <v>2891</v>
      </c>
      <c r="C1589" s="54">
        <v>70443</v>
      </c>
      <c r="D1589" s="75">
        <v>80000010102</v>
      </c>
      <c r="E1589" s="56">
        <v>3101</v>
      </c>
      <c r="F1589" s="54">
        <v>10721300</v>
      </c>
      <c r="G1589" s="57" t="s">
        <v>1065</v>
      </c>
      <c r="H1589" s="58">
        <v>2577620</v>
      </c>
      <c r="I1589" s="221"/>
      <c r="J1589" s="87"/>
      <c r="K1589" s="58">
        <f t="shared" si="31"/>
        <v>2577620</v>
      </c>
      <c r="L1589" s="400" t="s">
        <v>2889</v>
      </c>
    </row>
    <row r="1590" spans="1:12" ht="51" hidden="1" x14ac:dyDescent="0.35">
      <c r="A1590" s="54">
        <v>23020101</v>
      </c>
      <c r="B1590" s="436" t="s">
        <v>2891</v>
      </c>
      <c r="C1590" s="54">
        <v>70443</v>
      </c>
      <c r="D1590" s="75">
        <v>70000010103</v>
      </c>
      <c r="E1590" s="56">
        <v>3101</v>
      </c>
      <c r="F1590" s="54">
        <v>10710900</v>
      </c>
      <c r="G1590" s="57" t="s">
        <v>1066</v>
      </c>
      <c r="H1590" s="58">
        <v>2613707</v>
      </c>
      <c r="I1590" s="221"/>
      <c r="J1590" s="87"/>
      <c r="K1590" s="58">
        <f t="shared" si="31"/>
        <v>2613707</v>
      </c>
      <c r="L1590" s="400" t="s">
        <v>2889</v>
      </c>
    </row>
    <row r="1591" spans="1:12" ht="51" hidden="1" x14ac:dyDescent="0.35">
      <c r="A1591" s="54">
        <v>23020101</v>
      </c>
      <c r="B1591" s="436" t="s">
        <v>2891</v>
      </c>
      <c r="C1591" s="54">
        <v>70443</v>
      </c>
      <c r="D1591" s="75">
        <v>30000020103</v>
      </c>
      <c r="E1591" s="56">
        <v>3101</v>
      </c>
      <c r="F1591" s="54">
        <v>10720500</v>
      </c>
      <c r="G1591" s="86" t="s">
        <v>1989</v>
      </c>
      <c r="H1591" s="58">
        <v>2010544</v>
      </c>
      <c r="I1591" s="221"/>
      <c r="J1591" s="87"/>
      <c r="K1591" s="58">
        <f t="shared" si="31"/>
        <v>2010544</v>
      </c>
      <c r="L1591" s="400" t="s">
        <v>2889</v>
      </c>
    </row>
    <row r="1592" spans="1:12" ht="76.5" hidden="1" x14ac:dyDescent="0.35">
      <c r="A1592" s="54">
        <v>23020101</v>
      </c>
      <c r="B1592" s="436" t="s">
        <v>2891</v>
      </c>
      <c r="C1592" s="54">
        <v>70443</v>
      </c>
      <c r="D1592" s="75">
        <v>30000020103</v>
      </c>
      <c r="E1592" s="56">
        <v>3101</v>
      </c>
      <c r="F1592" s="54">
        <v>10721300</v>
      </c>
      <c r="G1592" s="86" t="s">
        <v>1990</v>
      </c>
      <c r="H1592" s="58">
        <v>1500000</v>
      </c>
      <c r="I1592" s="221"/>
      <c r="J1592" s="87"/>
      <c r="K1592" s="58">
        <f t="shared" si="31"/>
        <v>1500000</v>
      </c>
      <c r="L1592" s="400" t="s">
        <v>2889</v>
      </c>
    </row>
    <row r="1593" spans="1:12" ht="51" hidden="1" x14ac:dyDescent="0.35">
      <c r="A1593" s="54">
        <v>23020101</v>
      </c>
      <c r="B1593" s="436" t="s">
        <v>2891</v>
      </c>
      <c r="C1593" s="54">
        <v>70443</v>
      </c>
      <c r="D1593" s="75">
        <v>80000020102</v>
      </c>
      <c r="E1593" s="56">
        <v>3101</v>
      </c>
      <c r="F1593" s="54">
        <v>10721300</v>
      </c>
      <c r="G1593" s="57" t="s">
        <v>1067</v>
      </c>
      <c r="H1593" s="58">
        <v>3015816</v>
      </c>
      <c r="I1593" s="221"/>
      <c r="J1593" s="87"/>
      <c r="K1593" s="58">
        <f t="shared" si="31"/>
        <v>3015816</v>
      </c>
      <c r="L1593" s="400" t="s">
        <v>2889</v>
      </c>
    </row>
    <row r="1594" spans="1:12" ht="51" hidden="1" x14ac:dyDescent="0.35">
      <c r="A1594" s="54">
        <v>23020101</v>
      </c>
      <c r="B1594" s="436" t="s">
        <v>2891</v>
      </c>
      <c r="C1594" s="54">
        <v>70443</v>
      </c>
      <c r="D1594" s="75">
        <v>70000010103</v>
      </c>
      <c r="E1594" s="56">
        <v>3101</v>
      </c>
      <c r="F1594" s="54">
        <v>10721300</v>
      </c>
      <c r="G1594" s="57" t="s">
        <v>1068</v>
      </c>
      <c r="H1594" s="58">
        <v>3015816</v>
      </c>
      <c r="I1594" s="221"/>
      <c r="J1594" s="87"/>
      <c r="K1594" s="58">
        <f t="shared" si="31"/>
        <v>3015816</v>
      </c>
      <c r="L1594" s="400" t="s">
        <v>2889</v>
      </c>
    </row>
    <row r="1595" spans="1:12" ht="51" hidden="1" x14ac:dyDescent="0.35">
      <c r="A1595" s="23">
        <v>23020101</v>
      </c>
      <c r="B1595" s="436" t="s">
        <v>2892</v>
      </c>
      <c r="C1595" s="23">
        <v>70443</v>
      </c>
      <c r="D1595" s="46">
        <v>130000010106</v>
      </c>
      <c r="E1595" s="25">
        <v>3101</v>
      </c>
      <c r="F1595" s="23">
        <v>10710900</v>
      </c>
      <c r="G1595" s="47" t="s">
        <v>2653</v>
      </c>
      <c r="H1595" s="27">
        <v>34600000</v>
      </c>
      <c r="I1595" s="215"/>
      <c r="J1595" s="41">
        <v>-25000000</v>
      </c>
      <c r="K1595" s="27">
        <f>H1595+J1595</f>
        <v>9600000</v>
      </c>
      <c r="L1595" s="207"/>
    </row>
    <row r="1596" spans="1:12" ht="51" hidden="1" x14ac:dyDescent="0.35">
      <c r="A1596" s="23">
        <v>23020101</v>
      </c>
      <c r="B1596" s="436" t="s">
        <v>2892</v>
      </c>
      <c r="C1596" s="23">
        <v>70111</v>
      </c>
      <c r="D1596" s="46">
        <v>130000010106</v>
      </c>
      <c r="E1596" s="25">
        <v>3101</v>
      </c>
      <c r="F1596" s="23">
        <v>10710900</v>
      </c>
      <c r="G1596" s="47" t="s">
        <v>2654</v>
      </c>
      <c r="H1596" s="27">
        <v>10000000</v>
      </c>
      <c r="I1596" s="215"/>
      <c r="J1596" s="41">
        <v>-5000000</v>
      </c>
      <c r="K1596" s="27">
        <f>H1596+J1596</f>
        <v>5000000</v>
      </c>
      <c r="L1596" s="207"/>
    </row>
    <row r="1597" spans="1:12" ht="51" hidden="1" x14ac:dyDescent="0.35">
      <c r="A1597" s="23">
        <v>23020101</v>
      </c>
      <c r="B1597" s="436" t="s">
        <v>2892</v>
      </c>
      <c r="C1597" s="23">
        <v>70330</v>
      </c>
      <c r="D1597" s="46">
        <v>60000010105</v>
      </c>
      <c r="E1597" s="25">
        <v>3101</v>
      </c>
      <c r="F1597" s="23">
        <v>10721300</v>
      </c>
      <c r="G1597" s="47" t="s">
        <v>442</v>
      </c>
      <c r="H1597" s="27">
        <v>75000000</v>
      </c>
      <c r="I1597" s="215"/>
      <c r="J1597" s="41">
        <v>-50000000</v>
      </c>
      <c r="K1597" s="27">
        <f t="shared" ref="K1597:K1660" si="32">SUM(H1597,J1597)</f>
        <v>25000000</v>
      </c>
      <c r="L1597" s="207"/>
    </row>
    <row r="1598" spans="1:12" hidden="1" x14ac:dyDescent="0.35">
      <c r="A1598" s="23">
        <v>23020101</v>
      </c>
      <c r="B1598" s="436" t="s">
        <v>2892</v>
      </c>
      <c r="C1598" s="23">
        <v>70443</v>
      </c>
      <c r="D1598" s="46">
        <v>130000010106</v>
      </c>
      <c r="E1598" s="25">
        <v>3101</v>
      </c>
      <c r="F1598" s="23">
        <v>10711100</v>
      </c>
      <c r="G1598" s="26" t="s">
        <v>424</v>
      </c>
      <c r="H1598" s="41">
        <v>10000000</v>
      </c>
      <c r="I1598" s="220"/>
      <c r="J1598" s="41"/>
      <c r="K1598" s="27">
        <f t="shared" si="32"/>
        <v>10000000</v>
      </c>
      <c r="L1598" s="207"/>
    </row>
    <row r="1599" spans="1:12" hidden="1" x14ac:dyDescent="0.35">
      <c r="A1599" s="23">
        <v>23020101</v>
      </c>
      <c r="B1599" s="436" t="s">
        <v>2892</v>
      </c>
      <c r="C1599" s="23">
        <v>70443</v>
      </c>
      <c r="D1599" s="46">
        <v>130000010106</v>
      </c>
      <c r="E1599" s="25">
        <v>3101</v>
      </c>
      <c r="F1599" s="23">
        <v>10711000</v>
      </c>
      <c r="G1599" s="26" t="s">
        <v>425</v>
      </c>
      <c r="H1599" s="41">
        <v>10000000</v>
      </c>
      <c r="I1599" s="220"/>
      <c r="J1599" s="41"/>
      <c r="K1599" s="27">
        <f t="shared" si="32"/>
        <v>10000000</v>
      </c>
      <c r="L1599" s="207"/>
    </row>
    <row r="1600" spans="1:12" hidden="1" x14ac:dyDescent="0.35">
      <c r="A1600" s="23">
        <v>23020101</v>
      </c>
      <c r="B1600" s="436" t="s">
        <v>2892</v>
      </c>
      <c r="C1600" s="23">
        <v>70443</v>
      </c>
      <c r="D1600" s="46">
        <v>130000010106</v>
      </c>
      <c r="E1600" s="25">
        <v>3101</v>
      </c>
      <c r="F1600" s="23">
        <v>10720600</v>
      </c>
      <c r="G1600" s="26" t="s">
        <v>426</v>
      </c>
      <c r="H1600" s="41">
        <v>25000000</v>
      </c>
      <c r="I1600" s="220"/>
      <c r="J1600" s="41">
        <v>-10000000</v>
      </c>
      <c r="K1600" s="27">
        <f t="shared" si="32"/>
        <v>15000000</v>
      </c>
      <c r="L1600" s="207"/>
    </row>
    <row r="1601" spans="1:23" hidden="1" x14ac:dyDescent="0.35">
      <c r="A1601" s="23">
        <v>23020101</v>
      </c>
      <c r="B1601" s="436" t="s">
        <v>2892</v>
      </c>
      <c r="C1601" s="23">
        <v>70443</v>
      </c>
      <c r="D1601" s="46">
        <v>130000010106</v>
      </c>
      <c r="E1601" s="25">
        <v>3101</v>
      </c>
      <c r="F1601" s="23">
        <v>10720600</v>
      </c>
      <c r="G1601" s="26" t="s">
        <v>427</v>
      </c>
      <c r="H1601" s="41">
        <v>25000000</v>
      </c>
      <c r="I1601" s="220"/>
      <c r="J1601" s="41">
        <v>-10000000</v>
      </c>
      <c r="K1601" s="27">
        <f t="shared" si="32"/>
        <v>15000000</v>
      </c>
      <c r="L1601" s="207"/>
    </row>
    <row r="1602" spans="1:23" hidden="1" x14ac:dyDescent="0.35">
      <c r="A1602" s="23">
        <v>23020101</v>
      </c>
      <c r="B1602" s="436" t="s">
        <v>2892</v>
      </c>
      <c r="C1602" s="23">
        <v>70443</v>
      </c>
      <c r="D1602" s="46">
        <v>130000010106</v>
      </c>
      <c r="E1602" s="25">
        <v>3101</v>
      </c>
      <c r="F1602" s="23">
        <v>10720700</v>
      </c>
      <c r="G1602" s="26" t="s">
        <v>428</v>
      </c>
      <c r="H1602" s="41">
        <v>40000000</v>
      </c>
      <c r="I1602" s="220"/>
      <c r="J1602" s="41">
        <v>150000000</v>
      </c>
      <c r="K1602" s="27">
        <f t="shared" si="32"/>
        <v>190000000</v>
      </c>
      <c r="L1602" s="207"/>
    </row>
    <row r="1603" spans="1:23" s="323" customFormat="1" hidden="1" x14ac:dyDescent="0.35">
      <c r="A1603" s="34">
        <v>23020101</v>
      </c>
      <c r="B1603" s="436" t="s">
        <v>2892</v>
      </c>
      <c r="C1603" s="34">
        <v>70443</v>
      </c>
      <c r="D1603" s="49">
        <v>130000010106</v>
      </c>
      <c r="E1603" s="36">
        <v>3101</v>
      </c>
      <c r="F1603" s="34">
        <v>10730104</v>
      </c>
      <c r="G1603" s="37" t="s">
        <v>429</v>
      </c>
      <c r="H1603" s="44">
        <v>20000000</v>
      </c>
      <c r="I1603" s="219"/>
      <c r="J1603" s="44">
        <v>-10000000</v>
      </c>
      <c r="K1603" s="38">
        <f t="shared" si="32"/>
        <v>10000000</v>
      </c>
      <c r="L1603" s="206"/>
      <c r="M1603" s="42"/>
      <c r="N1603" s="42"/>
      <c r="O1603" s="42"/>
      <c r="P1603" s="42"/>
      <c r="Q1603" s="42"/>
      <c r="R1603" s="42"/>
      <c r="S1603" s="42"/>
      <c r="T1603" s="42"/>
      <c r="U1603" s="42"/>
      <c r="V1603" s="42"/>
      <c r="W1603" s="42"/>
    </row>
    <row r="1604" spans="1:23" hidden="1" x14ac:dyDescent="0.35">
      <c r="A1604" s="60">
        <v>23020101</v>
      </c>
      <c r="B1604" s="436" t="s">
        <v>2892</v>
      </c>
      <c r="C1604" s="60">
        <v>70443</v>
      </c>
      <c r="D1604" s="109">
        <v>130000010106</v>
      </c>
      <c r="E1604" s="62">
        <v>3101</v>
      </c>
      <c r="F1604" s="60">
        <v>10731500</v>
      </c>
      <c r="G1604" s="28" t="s">
        <v>430</v>
      </c>
      <c r="H1604" s="40">
        <v>20000000</v>
      </c>
      <c r="I1604" s="243"/>
      <c r="J1604" s="40">
        <v>-10000000</v>
      </c>
      <c r="K1604" s="29">
        <f t="shared" si="32"/>
        <v>10000000</v>
      </c>
      <c r="L1604" s="574"/>
    </row>
    <row r="1605" spans="1:23" ht="76.5" hidden="1" x14ac:dyDescent="0.35">
      <c r="A1605" s="6">
        <v>23020101</v>
      </c>
      <c r="B1605" s="436" t="s">
        <v>2892</v>
      </c>
      <c r="C1605" s="6">
        <v>70133</v>
      </c>
      <c r="D1605" s="110">
        <v>60000010103</v>
      </c>
      <c r="E1605" s="8">
        <v>3101</v>
      </c>
      <c r="F1605" s="6">
        <v>10721306</v>
      </c>
      <c r="G1605" s="9" t="s">
        <v>451</v>
      </c>
      <c r="H1605" s="64">
        <v>40000160</v>
      </c>
      <c r="I1605" s="261"/>
      <c r="J1605" s="216">
        <v>40000160</v>
      </c>
      <c r="K1605" s="554">
        <f t="shared" si="32"/>
        <v>80000320</v>
      </c>
      <c r="L1605" s="199"/>
    </row>
    <row r="1606" spans="1:23" ht="51" hidden="1" x14ac:dyDescent="0.35">
      <c r="A1606" s="6">
        <v>23020101</v>
      </c>
      <c r="B1606" s="436" t="s">
        <v>2893</v>
      </c>
      <c r="C1606" s="6">
        <v>70443</v>
      </c>
      <c r="D1606" s="110">
        <v>50000010104</v>
      </c>
      <c r="E1606" s="8">
        <v>3101</v>
      </c>
      <c r="F1606" s="6">
        <v>10720608</v>
      </c>
      <c r="G1606" s="111" t="s">
        <v>519</v>
      </c>
      <c r="H1606" s="10">
        <v>20925660</v>
      </c>
      <c r="I1606" s="214"/>
      <c r="J1606" s="533">
        <v>-10000000</v>
      </c>
      <c r="K1606" s="10">
        <f t="shared" si="32"/>
        <v>10925660</v>
      </c>
      <c r="L1606" s="199"/>
    </row>
    <row r="1607" spans="1:23" ht="51" hidden="1" x14ac:dyDescent="0.35">
      <c r="A1607" s="6">
        <v>23020101</v>
      </c>
      <c r="B1607" s="436" t="s">
        <v>2893</v>
      </c>
      <c r="C1607" s="6">
        <v>70443</v>
      </c>
      <c r="D1607" s="110">
        <v>50000010104</v>
      </c>
      <c r="E1607" s="8">
        <v>3101</v>
      </c>
      <c r="F1607" s="6">
        <v>10720705</v>
      </c>
      <c r="G1607" s="111" t="s">
        <v>520</v>
      </c>
      <c r="H1607" s="10">
        <v>6880000</v>
      </c>
      <c r="I1607" s="214"/>
      <c r="J1607" s="517"/>
      <c r="K1607" s="10">
        <f t="shared" si="32"/>
        <v>6880000</v>
      </c>
      <c r="L1607" s="199"/>
    </row>
    <row r="1608" spans="1:23" ht="76.5" hidden="1" x14ac:dyDescent="0.35">
      <c r="A1608" s="6">
        <v>23020101</v>
      </c>
      <c r="B1608" s="436" t="s">
        <v>2893</v>
      </c>
      <c r="C1608" s="6">
        <v>70443</v>
      </c>
      <c r="D1608" s="110">
        <v>50000010104</v>
      </c>
      <c r="E1608" s="8">
        <v>3101</v>
      </c>
      <c r="F1608" s="6">
        <v>10721300</v>
      </c>
      <c r="G1608" s="111" t="s">
        <v>521</v>
      </c>
      <c r="H1608" s="10">
        <v>17200000</v>
      </c>
      <c r="I1608" s="214"/>
      <c r="J1608" s="517">
        <v>-10000000</v>
      </c>
      <c r="K1608" s="10">
        <f t="shared" si="32"/>
        <v>7200000</v>
      </c>
      <c r="L1608" s="199"/>
    </row>
    <row r="1609" spans="1:23" ht="76.5" hidden="1" x14ac:dyDescent="0.35">
      <c r="A1609" s="6">
        <v>23020101</v>
      </c>
      <c r="B1609" s="436" t="s">
        <v>2893</v>
      </c>
      <c r="C1609" s="6">
        <v>70443</v>
      </c>
      <c r="D1609" s="110">
        <v>50000010104</v>
      </c>
      <c r="E1609" s="8">
        <v>3101</v>
      </c>
      <c r="F1609" s="6">
        <v>10721300</v>
      </c>
      <c r="G1609" s="111" t="s">
        <v>522</v>
      </c>
      <c r="H1609" s="10">
        <v>41280000</v>
      </c>
      <c r="I1609" s="214"/>
      <c r="J1609" s="517">
        <v>-30000000</v>
      </c>
      <c r="K1609" s="10">
        <f t="shared" si="32"/>
        <v>11280000</v>
      </c>
      <c r="L1609" s="199"/>
    </row>
    <row r="1610" spans="1:23" ht="51" hidden="1" x14ac:dyDescent="0.35">
      <c r="A1610" s="6">
        <v>23020101</v>
      </c>
      <c r="B1610" s="436" t="s">
        <v>2893</v>
      </c>
      <c r="C1610" s="6">
        <v>70443</v>
      </c>
      <c r="D1610" s="110">
        <v>50000010104</v>
      </c>
      <c r="E1610" s="8">
        <v>3101</v>
      </c>
      <c r="F1610" s="6">
        <v>10721300</v>
      </c>
      <c r="G1610" s="111" t="s">
        <v>523</v>
      </c>
      <c r="H1610" s="10">
        <v>17200000</v>
      </c>
      <c r="I1610" s="214"/>
      <c r="J1610" s="517">
        <v>-10000000</v>
      </c>
      <c r="K1610" s="10">
        <f t="shared" si="32"/>
        <v>7200000</v>
      </c>
      <c r="L1610" s="199"/>
    </row>
    <row r="1611" spans="1:23" ht="76.5" hidden="1" x14ac:dyDescent="0.35">
      <c r="A1611" s="6">
        <v>23020101</v>
      </c>
      <c r="B1611" s="436" t="s">
        <v>2893</v>
      </c>
      <c r="C1611" s="6">
        <v>70443</v>
      </c>
      <c r="D1611" s="110">
        <v>50000010104</v>
      </c>
      <c r="E1611" s="8">
        <v>3101</v>
      </c>
      <c r="F1611" s="6">
        <v>10721300</v>
      </c>
      <c r="G1611" s="111" t="s">
        <v>524</v>
      </c>
      <c r="H1611" s="10">
        <v>3096000</v>
      </c>
      <c r="I1611" s="214"/>
      <c r="J1611" s="517"/>
      <c r="K1611" s="10">
        <f t="shared" si="32"/>
        <v>3096000</v>
      </c>
      <c r="L1611" s="199"/>
    </row>
    <row r="1612" spans="1:23" ht="76.5" hidden="1" x14ac:dyDescent="0.35">
      <c r="A1612" s="6">
        <v>23020101</v>
      </c>
      <c r="B1612" s="436" t="s">
        <v>2893</v>
      </c>
      <c r="C1612" s="6">
        <v>70443</v>
      </c>
      <c r="D1612" s="110">
        <v>50000010104</v>
      </c>
      <c r="E1612" s="8">
        <v>3101</v>
      </c>
      <c r="F1612" s="6">
        <v>10721300</v>
      </c>
      <c r="G1612" s="111" t="s">
        <v>525</v>
      </c>
      <c r="H1612" s="10">
        <v>17200000</v>
      </c>
      <c r="I1612" s="214"/>
      <c r="J1612" s="517">
        <v>-10000000</v>
      </c>
      <c r="K1612" s="10">
        <f t="shared" si="32"/>
        <v>7200000</v>
      </c>
      <c r="L1612" s="199"/>
    </row>
    <row r="1613" spans="1:23" ht="51" hidden="1" x14ac:dyDescent="0.35">
      <c r="A1613" s="6">
        <v>23020101</v>
      </c>
      <c r="B1613" s="436" t="s">
        <v>2893</v>
      </c>
      <c r="C1613" s="6">
        <v>70443</v>
      </c>
      <c r="D1613" s="110">
        <v>50000010104</v>
      </c>
      <c r="E1613" s="8">
        <v>3101</v>
      </c>
      <c r="F1613" s="6">
        <v>10721300</v>
      </c>
      <c r="G1613" s="111" t="s">
        <v>526</v>
      </c>
      <c r="H1613" s="10">
        <v>5160000</v>
      </c>
      <c r="I1613" s="214"/>
      <c r="J1613" s="11"/>
      <c r="K1613" s="10">
        <f t="shared" si="32"/>
        <v>5160000</v>
      </c>
      <c r="L1613" s="199"/>
    </row>
    <row r="1614" spans="1:23" ht="51" hidden="1" x14ac:dyDescent="0.35">
      <c r="A1614" s="6">
        <v>23020101</v>
      </c>
      <c r="B1614" s="436" t="s">
        <v>2893</v>
      </c>
      <c r="C1614" s="6">
        <v>70443</v>
      </c>
      <c r="D1614" s="110">
        <v>50000010104</v>
      </c>
      <c r="E1614" s="8">
        <v>3101</v>
      </c>
      <c r="F1614" s="6">
        <v>10721300</v>
      </c>
      <c r="G1614" s="111" t="s">
        <v>527</v>
      </c>
      <c r="H1614" s="10">
        <v>6880000</v>
      </c>
      <c r="I1614" s="214"/>
      <c r="J1614" s="11"/>
      <c r="K1614" s="10">
        <f t="shared" si="32"/>
        <v>6880000</v>
      </c>
      <c r="L1614" s="199"/>
    </row>
    <row r="1615" spans="1:23" s="151" customFormat="1" ht="51" hidden="1" x14ac:dyDescent="0.35">
      <c r="A1615" s="6">
        <v>23020101</v>
      </c>
      <c r="B1615" s="436" t="s">
        <v>2893</v>
      </c>
      <c r="C1615" s="6">
        <v>70443</v>
      </c>
      <c r="D1615" s="110">
        <v>50000010104</v>
      </c>
      <c r="E1615" s="8">
        <v>3101</v>
      </c>
      <c r="F1615" s="6">
        <v>10721300</v>
      </c>
      <c r="G1615" s="111" t="s">
        <v>528</v>
      </c>
      <c r="H1615" s="10">
        <v>6880000</v>
      </c>
      <c r="I1615" s="214"/>
      <c r="J1615" s="11"/>
      <c r="K1615" s="10">
        <f t="shared" si="32"/>
        <v>6880000</v>
      </c>
      <c r="L1615" s="199"/>
      <c r="M1615" s="42"/>
      <c r="N1615" s="42"/>
      <c r="O1615" s="42"/>
      <c r="P1615" s="42"/>
      <c r="Q1615" s="42"/>
      <c r="R1615" s="42"/>
      <c r="S1615" s="42"/>
      <c r="T1615" s="42"/>
      <c r="U1615" s="42"/>
      <c r="V1615" s="42"/>
      <c r="W1615" s="42"/>
    </row>
    <row r="1616" spans="1:23" hidden="1" x14ac:dyDescent="0.35">
      <c r="A1616" s="6">
        <v>23020101</v>
      </c>
      <c r="B1616" s="436" t="s">
        <v>2893</v>
      </c>
      <c r="C1616" s="6">
        <v>70941</v>
      </c>
      <c r="D1616" s="110">
        <v>110000010102</v>
      </c>
      <c r="E1616" s="8">
        <v>3101</v>
      </c>
      <c r="F1616" s="6">
        <v>10721300</v>
      </c>
      <c r="G1616" s="9" t="s">
        <v>2191</v>
      </c>
      <c r="H1616" s="64">
        <v>3440</v>
      </c>
      <c r="I1616" s="261"/>
      <c r="J1616" s="216"/>
      <c r="K1616" s="64">
        <f t="shared" si="32"/>
        <v>3440</v>
      </c>
      <c r="L1616" s="199"/>
    </row>
    <row r="1617" spans="1:23" ht="51" hidden="1" x14ac:dyDescent="0.35">
      <c r="A1617" s="34">
        <v>23020101</v>
      </c>
      <c r="B1617" s="436" t="s">
        <v>2893</v>
      </c>
      <c r="C1617" s="34">
        <v>70941</v>
      </c>
      <c r="D1617" s="49">
        <v>50000010104</v>
      </c>
      <c r="E1617" s="36">
        <v>3101</v>
      </c>
      <c r="F1617" s="34">
        <v>10721300</v>
      </c>
      <c r="G1617" s="37" t="s">
        <v>2498</v>
      </c>
      <c r="H1617" s="38">
        <v>5160000</v>
      </c>
      <c r="I1617" s="218"/>
      <c r="J1617" s="44">
        <v>20000000</v>
      </c>
      <c r="K1617" s="38">
        <f t="shared" si="32"/>
        <v>25160000</v>
      </c>
      <c r="L1617" s="206"/>
    </row>
    <row r="1618" spans="1:23" s="323" customFormat="1" ht="76.5" hidden="1" x14ac:dyDescent="0.35">
      <c r="A1618" s="23">
        <v>23020101</v>
      </c>
      <c r="B1618" s="436" t="s">
        <v>2893</v>
      </c>
      <c r="C1618" s="23">
        <v>70941</v>
      </c>
      <c r="D1618" s="46">
        <v>50000010104</v>
      </c>
      <c r="E1618" s="25">
        <v>3101</v>
      </c>
      <c r="F1618" s="23">
        <v>10721300</v>
      </c>
      <c r="G1618" s="26" t="s">
        <v>2496</v>
      </c>
      <c r="H1618" s="27">
        <v>3440000</v>
      </c>
      <c r="I1618" s="215"/>
      <c r="J1618" s="41">
        <v>20000000</v>
      </c>
      <c r="K1618" s="27">
        <f t="shared" si="32"/>
        <v>23440000</v>
      </c>
      <c r="L1618" s="207"/>
      <c r="M1618" s="42"/>
      <c r="N1618" s="42"/>
      <c r="O1618" s="42"/>
      <c r="P1618" s="42"/>
      <c r="Q1618" s="42"/>
      <c r="R1618" s="42"/>
      <c r="S1618" s="42"/>
      <c r="T1618" s="42"/>
      <c r="U1618" s="42"/>
      <c r="V1618" s="42"/>
      <c r="W1618" s="42"/>
    </row>
    <row r="1619" spans="1:23" ht="51" hidden="1" x14ac:dyDescent="0.35">
      <c r="A1619" s="23">
        <v>23020101</v>
      </c>
      <c r="B1619" s="436" t="s">
        <v>2893</v>
      </c>
      <c r="C1619" s="23">
        <v>70941</v>
      </c>
      <c r="D1619" s="46">
        <v>50000010104</v>
      </c>
      <c r="E1619" s="25">
        <v>3101</v>
      </c>
      <c r="F1619" s="23">
        <v>10721300</v>
      </c>
      <c r="G1619" s="26" t="s">
        <v>2497</v>
      </c>
      <c r="H1619" s="27">
        <v>1720000</v>
      </c>
      <c r="I1619" s="215"/>
      <c r="J1619" s="41">
        <v>10000000</v>
      </c>
      <c r="K1619" s="27">
        <f t="shared" si="32"/>
        <v>11720000</v>
      </c>
      <c r="L1619" s="207"/>
    </row>
    <row r="1620" spans="1:23" ht="51" hidden="1" x14ac:dyDescent="0.35">
      <c r="A1620" s="23">
        <v>23020101</v>
      </c>
      <c r="B1620" s="436" t="s">
        <v>2893</v>
      </c>
      <c r="C1620" s="23">
        <v>70941</v>
      </c>
      <c r="D1620" s="46">
        <v>50000010104</v>
      </c>
      <c r="E1620" s="25">
        <v>3101</v>
      </c>
      <c r="F1620" s="23">
        <v>10721300</v>
      </c>
      <c r="G1620" s="47" t="s">
        <v>2473</v>
      </c>
      <c r="H1620" s="27">
        <v>1032000</v>
      </c>
      <c r="I1620" s="215"/>
      <c r="J1620" s="41">
        <v>20000000</v>
      </c>
      <c r="K1620" s="27">
        <f t="shared" si="32"/>
        <v>21032000</v>
      </c>
      <c r="L1620" s="207"/>
    </row>
    <row r="1621" spans="1:23" ht="51" hidden="1" x14ac:dyDescent="0.35">
      <c r="A1621" s="23">
        <v>23020101</v>
      </c>
      <c r="B1621" s="436" t="s">
        <v>2893</v>
      </c>
      <c r="C1621" s="23">
        <v>70941</v>
      </c>
      <c r="D1621" s="46">
        <v>50000010104</v>
      </c>
      <c r="E1621" s="25">
        <v>3101</v>
      </c>
      <c r="F1621" s="23">
        <v>10721300</v>
      </c>
      <c r="G1621" s="47" t="s">
        <v>2475</v>
      </c>
      <c r="H1621" s="27">
        <v>688000</v>
      </c>
      <c r="I1621" s="215"/>
      <c r="J1621" s="41">
        <v>10000000</v>
      </c>
      <c r="K1621" s="27">
        <f t="shared" si="32"/>
        <v>10688000</v>
      </c>
      <c r="L1621" s="207"/>
    </row>
    <row r="1622" spans="1:23" ht="51" hidden="1" x14ac:dyDescent="0.35">
      <c r="A1622" s="23">
        <v>23020101</v>
      </c>
      <c r="B1622" s="436" t="s">
        <v>2893</v>
      </c>
      <c r="C1622" s="23">
        <v>70941</v>
      </c>
      <c r="D1622" s="46">
        <v>50000010104</v>
      </c>
      <c r="E1622" s="25">
        <v>3101</v>
      </c>
      <c r="F1622" s="23">
        <v>10721300</v>
      </c>
      <c r="G1622" s="47" t="s">
        <v>2476</v>
      </c>
      <c r="H1622" s="27">
        <v>5160000</v>
      </c>
      <c r="I1622" s="215"/>
      <c r="J1622" s="41">
        <v>20000000</v>
      </c>
      <c r="K1622" s="27">
        <f t="shared" si="32"/>
        <v>25160000</v>
      </c>
      <c r="L1622" s="207"/>
    </row>
    <row r="1623" spans="1:23" ht="51" hidden="1" x14ac:dyDescent="0.35">
      <c r="A1623" s="23">
        <v>23020101</v>
      </c>
      <c r="B1623" s="436" t="s">
        <v>2893</v>
      </c>
      <c r="C1623" s="23">
        <v>70941</v>
      </c>
      <c r="D1623" s="46">
        <v>30000020104</v>
      </c>
      <c r="E1623" s="25">
        <v>3101</v>
      </c>
      <c r="F1623" s="23">
        <v>10721300</v>
      </c>
      <c r="G1623" s="47" t="s">
        <v>2477</v>
      </c>
      <c r="H1623" s="27">
        <v>5160000</v>
      </c>
      <c r="I1623" s="215"/>
      <c r="J1623" s="41">
        <v>20000000</v>
      </c>
      <c r="K1623" s="27">
        <f t="shared" si="32"/>
        <v>25160000</v>
      </c>
      <c r="L1623" s="207"/>
    </row>
    <row r="1624" spans="1:23" s="323" customFormat="1" ht="51" hidden="1" x14ac:dyDescent="0.35">
      <c r="A1624" s="23">
        <v>23020101</v>
      </c>
      <c r="B1624" s="436" t="s">
        <v>2893</v>
      </c>
      <c r="C1624" s="23">
        <v>70941</v>
      </c>
      <c r="D1624" s="46">
        <v>50000010104</v>
      </c>
      <c r="E1624" s="25">
        <v>3101</v>
      </c>
      <c r="F1624" s="23">
        <v>10721300</v>
      </c>
      <c r="G1624" s="47" t="s">
        <v>2487</v>
      </c>
      <c r="H1624" s="27">
        <v>2752000</v>
      </c>
      <c r="I1624" s="215"/>
      <c r="J1624" s="41">
        <v>20000000</v>
      </c>
      <c r="K1624" s="27">
        <f t="shared" si="32"/>
        <v>22752000</v>
      </c>
      <c r="L1624" s="207"/>
      <c r="M1624" s="42"/>
      <c r="N1624" s="42"/>
      <c r="O1624" s="42"/>
      <c r="P1624" s="42"/>
      <c r="Q1624" s="42"/>
      <c r="R1624" s="42"/>
      <c r="S1624" s="42"/>
      <c r="T1624" s="42"/>
      <c r="U1624" s="42"/>
      <c r="V1624" s="42"/>
      <c r="W1624" s="42"/>
    </row>
    <row r="1625" spans="1:23" ht="51" hidden="1" x14ac:dyDescent="0.35">
      <c r="A1625" s="23">
        <v>23020101</v>
      </c>
      <c r="B1625" s="436" t="s">
        <v>2893</v>
      </c>
      <c r="C1625" s="23">
        <v>70942</v>
      </c>
      <c r="D1625" s="46">
        <v>130000010106</v>
      </c>
      <c r="E1625" s="25">
        <v>3101</v>
      </c>
      <c r="F1625" s="23">
        <v>10721300</v>
      </c>
      <c r="G1625" s="47" t="s">
        <v>619</v>
      </c>
      <c r="H1625" s="101">
        <v>8002610.7000000002</v>
      </c>
      <c r="I1625" s="255">
        <v>1848000</v>
      </c>
      <c r="J1625" s="101">
        <v>21649308.809999999</v>
      </c>
      <c r="K1625" s="101">
        <f t="shared" si="32"/>
        <v>29651919.509999998</v>
      </c>
      <c r="L1625" s="559"/>
    </row>
    <row r="1626" spans="1:23" hidden="1" x14ac:dyDescent="0.35">
      <c r="A1626" s="23">
        <v>23020101</v>
      </c>
      <c r="B1626" s="436" t="s">
        <v>2893</v>
      </c>
      <c r="C1626" s="23">
        <v>70133</v>
      </c>
      <c r="D1626" s="46">
        <v>60000010103</v>
      </c>
      <c r="E1626" s="25">
        <v>3101</v>
      </c>
      <c r="F1626" s="23">
        <v>10721300</v>
      </c>
      <c r="G1626" s="26" t="s">
        <v>299</v>
      </c>
      <c r="H1626" s="27"/>
      <c r="I1626" s="215"/>
      <c r="J1626" s="27"/>
      <c r="K1626" s="27">
        <f t="shared" si="32"/>
        <v>0</v>
      </c>
      <c r="L1626" s="207"/>
    </row>
    <row r="1627" spans="1:23" ht="51" hidden="1" x14ac:dyDescent="0.35">
      <c r="A1627" s="54">
        <v>23020101</v>
      </c>
      <c r="B1627" s="436" t="s">
        <v>2893</v>
      </c>
      <c r="C1627" s="54">
        <v>70740</v>
      </c>
      <c r="D1627" s="75">
        <v>40000010106</v>
      </c>
      <c r="E1627" s="56">
        <v>3101</v>
      </c>
      <c r="F1627" s="54">
        <v>10721300</v>
      </c>
      <c r="G1627" s="86" t="s">
        <v>850</v>
      </c>
      <c r="H1627" s="117">
        <v>20000000</v>
      </c>
      <c r="I1627" s="263"/>
      <c r="J1627" s="118"/>
      <c r="K1627" s="117">
        <f t="shared" si="32"/>
        <v>20000000</v>
      </c>
      <c r="L1627" s="400" t="s">
        <v>2555</v>
      </c>
    </row>
    <row r="1628" spans="1:23" ht="51" hidden="1" x14ac:dyDescent="0.35">
      <c r="A1628" s="54">
        <v>23020101</v>
      </c>
      <c r="B1628" s="436" t="s">
        <v>2893</v>
      </c>
      <c r="C1628" s="54">
        <v>70740</v>
      </c>
      <c r="D1628" s="75">
        <v>40000010106</v>
      </c>
      <c r="E1628" s="56">
        <v>3101</v>
      </c>
      <c r="F1628" s="54">
        <v>10721300</v>
      </c>
      <c r="G1628" s="86" t="s">
        <v>851</v>
      </c>
      <c r="H1628" s="117">
        <v>70000000</v>
      </c>
      <c r="I1628" s="263"/>
      <c r="J1628" s="122">
        <v>-50000000</v>
      </c>
      <c r="K1628" s="117">
        <f t="shared" si="32"/>
        <v>20000000</v>
      </c>
      <c r="L1628" s="400" t="s">
        <v>2555</v>
      </c>
    </row>
    <row r="1629" spans="1:23" s="323" customFormat="1" ht="51" hidden="1" x14ac:dyDescent="0.35">
      <c r="A1629" s="54">
        <v>23020101</v>
      </c>
      <c r="B1629" s="436" t="s">
        <v>2893</v>
      </c>
      <c r="C1629" s="54">
        <v>70740</v>
      </c>
      <c r="D1629" s="75">
        <v>40000010106</v>
      </c>
      <c r="E1629" s="56">
        <v>3101</v>
      </c>
      <c r="F1629" s="54">
        <v>10721300</v>
      </c>
      <c r="G1629" s="86" t="s">
        <v>852</v>
      </c>
      <c r="H1629" s="117">
        <v>15000000</v>
      </c>
      <c r="I1629" s="263"/>
      <c r="J1629" s="118"/>
      <c r="K1629" s="117">
        <f t="shared" si="32"/>
        <v>15000000</v>
      </c>
      <c r="L1629" s="400" t="s">
        <v>2555</v>
      </c>
      <c r="M1629" s="42"/>
      <c r="N1629" s="42"/>
      <c r="O1629" s="42"/>
      <c r="P1629" s="42"/>
      <c r="Q1629" s="42"/>
      <c r="R1629" s="42"/>
      <c r="S1629" s="42"/>
      <c r="T1629" s="42"/>
      <c r="U1629" s="42"/>
      <c r="V1629" s="42"/>
      <c r="W1629" s="42"/>
    </row>
    <row r="1630" spans="1:23" ht="51" hidden="1" x14ac:dyDescent="0.35">
      <c r="A1630" s="54">
        <v>23020101</v>
      </c>
      <c r="B1630" s="436" t="s">
        <v>2893</v>
      </c>
      <c r="C1630" s="54">
        <v>71080</v>
      </c>
      <c r="D1630" s="75">
        <v>60000010103</v>
      </c>
      <c r="E1630" s="56">
        <v>2101</v>
      </c>
      <c r="F1630" s="54">
        <v>10721300</v>
      </c>
      <c r="G1630" s="57" t="s">
        <v>963</v>
      </c>
      <c r="H1630" s="58">
        <v>10000000</v>
      </c>
      <c r="I1630" s="221"/>
      <c r="J1630" s="87"/>
      <c r="K1630" s="58">
        <f t="shared" si="32"/>
        <v>10000000</v>
      </c>
      <c r="L1630" s="400" t="s">
        <v>2557</v>
      </c>
    </row>
    <row r="1631" spans="1:23" ht="51" hidden="1" x14ac:dyDescent="0.35">
      <c r="A1631" s="78">
        <v>23020101</v>
      </c>
      <c r="B1631" s="436" t="s">
        <v>2893</v>
      </c>
      <c r="C1631" s="78">
        <v>71080</v>
      </c>
      <c r="D1631" s="79">
        <v>50000010104</v>
      </c>
      <c r="E1631" s="80">
        <v>2101</v>
      </c>
      <c r="F1631" s="78">
        <v>10721300</v>
      </c>
      <c r="G1631" s="129" t="s">
        <v>964</v>
      </c>
      <c r="H1631" s="81">
        <v>13250000</v>
      </c>
      <c r="I1631" s="228"/>
      <c r="J1631" s="133"/>
      <c r="K1631" s="81">
        <f t="shared" si="32"/>
        <v>13250000</v>
      </c>
      <c r="L1631" s="399" t="s">
        <v>2557</v>
      </c>
    </row>
    <row r="1632" spans="1:23" hidden="1" x14ac:dyDescent="0.35">
      <c r="A1632" s="54">
        <v>23020101</v>
      </c>
      <c r="B1632" s="436" t="s">
        <v>2893</v>
      </c>
      <c r="C1632" s="54">
        <v>71080</v>
      </c>
      <c r="D1632" s="75">
        <v>60000010103</v>
      </c>
      <c r="E1632" s="56">
        <v>2101</v>
      </c>
      <c r="F1632" s="54">
        <v>10721300</v>
      </c>
      <c r="G1632" s="57" t="s">
        <v>965</v>
      </c>
      <c r="H1632" s="58">
        <v>13250000</v>
      </c>
      <c r="I1632" s="221"/>
      <c r="J1632" s="87"/>
      <c r="K1632" s="58">
        <f t="shared" si="32"/>
        <v>13250000</v>
      </c>
      <c r="L1632" s="400" t="s">
        <v>2557</v>
      </c>
    </row>
    <row r="1633" spans="1:23" ht="51" hidden="1" x14ac:dyDescent="0.35">
      <c r="A1633" s="23">
        <v>23020101</v>
      </c>
      <c r="B1633" s="436" t="s">
        <v>2893</v>
      </c>
      <c r="C1633" s="23">
        <v>70443</v>
      </c>
      <c r="D1633" s="46">
        <v>40000010101</v>
      </c>
      <c r="E1633" s="25">
        <v>3101</v>
      </c>
      <c r="F1633" s="23">
        <v>10721300</v>
      </c>
      <c r="G1633" s="47" t="s">
        <v>992</v>
      </c>
      <c r="H1633" s="101">
        <v>4300000</v>
      </c>
      <c r="I1633" s="255"/>
      <c r="J1633" s="106">
        <v>-2000000</v>
      </c>
      <c r="K1633" s="101">
        <f t="shared" si="32"/>
        <v>2300000</v>
      </c>
      <c r="L1633" s="207"/>
    </row>
    <row r="1634" spans="1:23" ht="51" hidden="1" x14ac:dyDescent="0.35">
      <c r="A1634" s="23">
        <v>23020101</v>
      </c>
      <c r="B1634" s="436" t="s">
        <v>2893</v>
      </c>
      <c r="C1634" s="23">
        <v>70443</v>
      </c>
      <c r="D1634" s="46">
        <v>70000010104</v>
      </c>
      <c r="E1634" s="25">
        <v>3101</v>
      </c>
      <c r="F1634" s="23">
        <v>10712300</v>
      </c>
      <c r="G1634" s="47" t="s">
        <v>993</v>
      </c>
      <c r="H1634" s="101">
        <v>4300000</v>
      </c>
      <c r="I1634" s="255"/>
      <c r="J1634" s="106">
        <v>-2000000</v>
      </c>
      <c r="K1634" s="101">
        <f t="shared" si="32"/>
        <v>2300000</v>
      </c>
      <c r="L1634" s="207"/>
    </row>
    <row r="1635" spans="1:23" ht="51" hidden="1" x14ac:dyDescent="0.35">
      <c r="A1635" s="23">
        <v>23020101</v>
      </c>
      <c r="B1635" s="436" t="s">
        <v>2893</v>
      </c>
      <c r="C1635" s="23">
        <v>70443</v>
      </c>
      <c r="D1635" s="46">
        <v>70000010104</v>
      </c>
      <c r="E1635" s="25">
        <v>3101</v>
      </c>
      <c r="F1635" s="23">
        <v>10720702</v>
      </c>
      <c r="G1635" s="47" t="s">
        <v>994</v>
      </c>
      <c r="H1635" s="101">
        <v>4300000</v>
      </c>
      <c r="I1635" s="255"/>
      <c r="J1635" s="106">
        <v>-2000000</v>
      </c>
      <c r="K1635" s="101">
        <f t="shared" si="32"/>
        <v>2300000</v>
      </c>
      <c r="L1635" s="207"/>
    </row>
    <row r="1636" spans="1:23" ht="51" hidden="1" x14ac:dyDescent="0.35">
      <c r="A1636" s="23">
        <v>23020101</v>
      </c>
      <c r="B1636" s="436" t="s">
        <v>2893</v>
      </c>
      <c r="C1636" s="23">
        <v>70443</v>
      </c>
      <c r="D1636" s="46">
        <v>30000020106</v>
      </c>
      <c r="E1636" s="25">
        <v>3101</v>
      </c>
      <c r="F1636" s="23">
        <v>10721300</v>
      </c>
      <c r="G1636" s="47" t="s">
        <v>996</v>
      </c>
      <c r="H1636" s="101">
        <v>4300000</v>
      </c>
      <c r="I1636" s="255"/>
      <c r="J1636" s="106">
        <v>-2000000</v>
      </c>
      <c r="K1636" s="101">
        <f t="shared" si="32"/>
        <v>2300000</v>
      </c>
      <c r="L1636" s="207"/>
    </row>
    <row r="1637" spans="1:23" ht="51" hidden="1" x14ac:dyDescent="0.35">
      <c r="A1637" s="23">
        <v>23020101</v>
      </c>
      <c r="B1637" s="436" t="s">
        <v>2893</v>
      </c>
      <c r="C1637" s="23">
        <v>70443</v>
      </c>
      <c r="D1637" s="46">
        <v>80000020105</v>
      </c>
      <c r="E1637" s="25">
        <v>3101</v>
      </c>
      <c r="F1637" s="23">
        <v>10721300</v>
      </c>
      <c r="G1637" s="47" t="s">
        <v>997</v>
      </c>
      <c r="H1637" s="101">
        <v>4300000</v>
      </c>
      <c r="I1637" s="257"/>
      <c r="J1637" s="521">
        <v>-2000000</v>
      </c>
      <c r="K1637" s="101">
        <f t="shared" si="32"/>
        <v>2300000</v>
      </c>
      <c r="L1637" s="207"/>
    </row>
    <row r="1638" spans="1:23" s="323" customFormat="1" ht="51" hidden="1" x14ac:dyDescent="0.35">
      <c r="A1638" s="54">
        <v>23020101</v>
      </c>
      <c r="B1638" s="436" t="s">
        <v>2893</v>
      </c>
      <c r="C1638" s="54">
        <v>70443</v>
      </c>
      <c r="D1638" s="75">
        <v>70000010101</v>
      </c>
      <c r="E1638" s="56">
        <v>3101</v>
      </c>
      <c r="F1638" s="54">
        <v>10721300</v>
      </c>
      <c r="G1638" s="86" t="s">
        <v>1012</v>
      </c>
      <c r="H1638" s="117">
        <v>2037000</v>
      </c>
      <c r="I1638" s="263"/>
      <c r="J1638" s="117"/>
      <c r="K1638" s="117">
        <f t="shared" si="32"/>
        <v>2037000</v>
      </c>
      <c r="L1638" s="400" t="s">
        <v>2559</v>
      </c>
      <c r="M1638" s="42"/>
      <c r="N1638" s="42"/>
      <c r="O1638" s="42"/>
      <c r="P1638" s="42"/>
      <c r="Q1638" s="42"/>
      <c r="R1638" s="42"/>
      <c r="S1638" s="42"/>
      <c r="T1638" s="42"/>
      <c r="U1638" s="42"/>
      <c r="V1638" s="42"/>
      <c r="W1638" s="42"/>
    </row>
    <row r="1639" spans="1:23" ht="51" hidden="1" x14ac:dyDescent="0.35">
      <c r="A1639" s="54">
        <v>23020101</v>
      </c>
      <c r="B1639" s="436" t="s">
        <v>2893</v>
      </c>
      <c r="C1639" s="54">
        <v>70443</v>
      </c>
      <c r="D1639" s="75">
        <v>80000020102</v>
      </c>
      <c r="E1639" s="56">
        <v>3101</v>
      </c>
      <c r="F1639" s="54">
        <v>10721300</v>
      </c>
      <c r="G1639" s="86" t="s">
        <v>1013</v>
      </c>
      <c r="H1639" s="117">
        <v>1290000</v>
      </c>
      <c r="I1639" s="263"/>
      <c r="J1639" s="118"/>
      <c r="K1639" s="117">
        <f t="shared" si="32"/>
        <v>1290000</v>
      </c>
      <c r="L1639" s="400" t="s">
        <v>2559</v>
      </c>
    </row>
    <row r="1640" spans="1:23" ht="51" hidden="1" x14ac:dyDescent="0.35">
      <c r="A1640" s="54">
        <v>23020101</v>
      </c>
      <c r="B1640" s="436" t="s">
        <v>2893</v>
      </c>
      <c r="C1640" s="54">
        <v>70443</v>
      </c>
      <c r="D1640" s="75">
        <v>80000020102</v>
      </c>
      <c r="E1640" s="56">
        <v>3101</v>
      </c>
      <c r="F1640" s="54">
        <v>10721300</v>
      </c>
      <c r="G1640" s="86" t="s">
        <v>1014</v>
      </c>
      <c r="H1640" s="117">
        <v>1290000</v>
      </c>
      <c r="I1640" s="263"/>
      <c r="J1640" s="118"/>
      <c r="K1640" s="117">
        <f t="shared" si="32"/>
        <v>1290000</v>
      </c>
      <c r="L1640" s="400" t="s">
        <v>2559</v>
      </c>
    </row>
    <row r="1641" spans="1:23" ht="51" hidden="1" x14ac:dyDescent="0.35">
      <c r="A1641" s="23">
        <v>23020101</v>
      </c>
      <c r="B1641" s="436" t="s">
        <v>2893</v>
      </c>
      <c r="C1641" s="23">
        <v>70443</v>
      </c>
      <c r="D1641" s="46">
        <v>60000010105</v>
      </c>
      <c r="E1641" s="25">
        <v>3101</v>
      </c>
      <c r="F1641" s="23">
        <v>10721300</v>
      </c>
      <c r="G1641" s="47" t="s">
        <v>1016</v>
      </c>
      <c r="H1641" s="101">
        <v>2150000</v>
      </c>
      <c r="I1641" s="255"/>
      <c r="J1641" s="106"/>
      <c r="K1641" s="101">
        <f t="shared" si="32"/>
        <v>2150000</v>
      </c>
      <c r="L1641" s="207"/>
    </row>
    <row r="1642" spans="1:23" ht="51" hidden="1" x14ac:dyDescent="0.35">
      <c r="A1642" s="23">
        <v>23020101</v>
      </c>
      <c r="B1642" s="436" t="s">
        <v>2893</v>
      </c>
      <c r="C1642" s="23">
        <v>70443</v>
      </c>
      <c r="D1642" s="46">
        <v>60000010105</v>
      </c>
      <c r="E1642" s="25">
        <v>3101</v>
      </c>
      <c r="F1642" s="23">
        <v>10721300</v>
      </c>
      <c r="G1642" s="47" t="s">
        <v>1017</v>
      </c>
      <c r="H1642" s="101">
        <v>1720000</v>
      </c>
      <c r="I1642" s="255"/>
      <c r="J1642" s="106"/>
      <c r="K1642" s="101">
        <f t="shared" si="32"/>
        <v>1720000</v>
      </c>
      <c r="L1642" s="207"/>
    </row>
    <row r="1643" spans="1:23" hidden="1" x14ac:dyDescent="0.35">
      <c r="A1643" s="23">
        <v>23010136</v>
      </c>
      <c r="B1643" s="436" t="s">
        <v>2890</v>
      </c>
      <c r="C1643" s="23">
        <v>70460</v>
      </c>
      <c r="D1643" s="46">
        <v>110000010102</v>
      </c>
      <c r="E1643" s="25">
        <v>3101</v>
      </c>
      <c r="F1643" s="23">
        <v>10721300</v>
      </c>
      <c r="G1643" s="26" t="s">
        <v>2586</v>
      </c>
      <c r="H1643" s="27">
        <v>100000</v>
      </c>
      <c r="I1643" s="215"/>
      <c r="J1643" s="41"/>
      <c r="K1643" s="27">
        <f t="shared" si="32"/>
        <v>100000</v>
      </c>
      <c r="L1643" s="207"/>
    </row>
    <row r="1644" spans="1:23" s="323" customFormat="1" hidden="1" x14ac:dyDescent="0.35">
      <c r="A1644" s="23">
        <v>23010134</v>
      </c>
      <c r="B1644" s="436" t="s">
        <v>2891</v>
      </c>
      <c r="C1644" s="23">
        <v>70452</v>
      </c>
      <c r="D1644" s="46">
        <v>100000010104</v>
      </c>
      <c r="E1644" s="25">
        <v>3101</v>
      </c>
      <c r="F1644" s="23">
        <v>10721300</v>
      </c>
      <c r="G1644" s="26" t="s">
        <v>320</v>
      </c>
      <c r="H1644" s="39">
        <v>1000000</v>
      </c>
      <c r="I1644" s="220"/>
      <c r="J1644" s="41"/>
      <c r="K1644" s="41">
        <f t="shared" si="32"/>
        <v>1000000</v>
      </c>
      <c r="L1644" s="207"/>
      <c r="M1644" s="42"/>
      <c r="N1644" s="42"/>
      <c r="O1644" s="42"/>
      <c r="P1644" s="42"/>
      <c r="Q1644" s="42"/>
      <c r="R1644" s="42"/>
      <c r="S1644" s="42"/>
      <c r="T1644" s="42"/>
      <c r="U1644" s="42"/>
      <c r="V1644" s="42"/>
      <c r="W1644" s="42"/>
    </row>
    <row r="1645" spans="1:23" hidden="1" x14ac:dyDescent="0.35">
      <c r="A1645" s="23">
        <v>23010133</v>
      </c>
      <c r="B1645" s="436" t="s">
        <v>2891</v>
      </c>
      <c r="C1645" s="23">
        <v>70610</v>
      </c>
      <c r="D1645" s="46">
        <v>110000010104</v>
      </c>
      <c r="E1645" s="25">
        <v>3101</v>
      </c>
      <c r="F1645" s="23">
        <v>10721300</v>
      </c>
      <c r="G1645" s="26" t="s">
        <v>404</v>
      </c>
      <c r="H1645" s="41">
        <v>8480000</v>
      </c>
      <c r="I1645" s="220">
        <v>3570000</v>
      </c>
      <c r="J1645" s="27"/>
      <c r="K1645" s="27">
        <f t="shared" si="32"/>
        <v>8480000</v>
      </c>
      <c r="L1645" s="207"/>
    </row>
    <row r="1646" spans="1:23" hidden="1" x14ac:dyDescent="0.35">
      <c r="A1646" s="34">
        <v>23010132</v>
      </c>
      <c r="B1646" s="436" t="s">
        <v>2891</v>
      </c>
      <c r="C1646" s="34">
        <v>70560</v>
      </c>
      <c r="D1646" s="49">
        <v>50000010104</v>
      </c>
      <c r="E1646" s="36">
        <v>3101</v>
      </c>
      <c r="F1646" s="34">
        <v>10721300</v>
      </c>
      <c r="G1646" s="50" t="s">
        <v>398</v>
      </c>
      <c r="H1646" s="38">
        <v>5000000</v>
      </c>
      <c r="I1646" s="218"/>
      <c r="J1646" s="44"/>
      <c r="K1646" s="38">
        <f t="shared" si="32"/>
        <v>5000000</v>
      </c>
      <c r="L1646" s="206"/>
    </row>
    <row r="1647" spans="1:23" ht="51" hidden="1" x14ac:dyDescent="0.35">
      <c r="A1647" s="23">
        <v>23010132</v>
      </c>
      <c r="B1647" s="436" t="s">
        <v>2893</v>
      </c>
      <c r="C1647" s="23">
        <v>71090</v>
      </c>
      <c r="D1647" s="46">
        <v>50000030105</v>
      </c>
      <c r="E1647" s="25">
        <v>3101</v>
      </c>
      <c r="F1647" s="23">
        <v>10731700</v>
      </c>
      <c r="G1647" s="26" t="s">
        <v>562</v>
      </c>
      <c r="H1647" s="27">
        <v>4000000</v>
      </c>
      <c r="I1647" s="215"/>
      <c r="J1647" s="27">
        <v>-2000000</v>
      </c>
      <c r="K1647" s="27">
        <f t="shared" si="32"/>
        <v>2000000</v>
      </c>
      <c r="L1647" s="207"/>
    </row>
    <row r="1648" spans="1:23" ht="51" hidden="1" x14ac:dyDescent="0.35">
      <c r="A1648" s="23">
        <v>23010131</v>
      </c>
      <c r="B1648" s="436" t="s">
        <v>2893</v>
      </c>
      <c r="C1648" s="23">
        <v>70460</v>
      </c>
      <c r="D1648" s="46">
        <v>50000010106</v>
      </c>
      <c r="E1648" s="25">
        <v>3101</v>
      </c>
      <c r="F1648" s="23">
        <v>10721300</v>
      </c>
      <c r="G1648" s="47" t="s">
        <v>515</v>
      </c>
      <c r="H1648" s="67">
        <v>103200</v>
      </c>
      <c r="I1648" s="224"/>
      <c r="J1648" s="68"/>
      <c r="K1648" s="67">
        <f t="shared" si="32"/>
        <v>103200</v>
      </c>
      <c r="L1648" s="207"/>
    </row>
    <row r="1649" spans="1:12" ht="76.5" hidden="1" x14ac:dyDescent="0.35">
      <c r="A1649" s="23">
        <v>23010131</v>
      </c>
      <c r="B1649" s="436" t="s">
        <v>2893</v>
      </c>
      <c r="C1649" s="23">
        <v>70460</v>
      </c>
      <c r="D1649" s="46">
        <v>50000010106</v>
      </c>
      <c r="E1649" s="25">
        <v>3101</v>
      </c>
      <c r="F1649" s="23">
        <v>10721300</v>
      </c>
      <c r="G1649" s="47" t="s">
        <v>516</v>
      </c>
      <c r="H1649" s="68">
        <v>3000000</v>
      </c>
      <c r="I1649" s="226"/>
      <c r="J1649" s="68"/>
      <c r="K1649" s="67">
        <f t="shared" si="32"/>
        <v>3000000</v>
      </c>
      <c r="L1649" s="207"/>
    </row>
    <row r="1650" spans="1:12" hidden="1" x14ac:dyDescent="0.35">
      <c r="A1650" s="23">
        <v>23010130</v>
      </c>
      <c r="B1650" s="436" t="s">
        <v>2892</v>
      </c>
      <c r="C1650" s="23">
        <v>70133</v>
      </c>
      <c r="D1650" s="46">
        <v>130000010106</v>
      </c>
      <c r="E1650" s="25">
        <v>3101</v>
      </c>
      <c r="F1650" s="23">
        <v>10721300</v>
      </c>
      <c r="G1650" s="26" t="s">
        <v>423</v>
      </c>
      <c r="H1650" s="41">
        <v>750000</v>
      </c>
      <c r="I1650" s="220"/>
      <c r="J1650" s="41"/>
      <c r="K1650" s="27">
        <f t="shared" si="32"/>
        <v>750000</v>
      </c>
      <c r="L1650" s="207"/>
    </row>
    <row r="1651" spans="1:12" ht="76.5" hidden="1" x14ac:dyDescent="0.35">
      <c r="A1651" s="23">
        <v>23010130</v>
      </c>
      <c r="B1651" s="436" t="s">
        <v>2893</v>
      </c>
      <c r="C1651" s="23">
        <v>70810</v>
      </c>
      <c r="D1651" s="46">
        <v>80000020103</v>
      </c>
      <c r="E1651" s="25">
        <v>3101</v>
      </c>
      <c r="F1651" s="23">
        <v>10731700</v>
      </c>
      <c r="G1651" s="47" t="s">
        <v>570</v>
      </c>
      <c r="H1651" s="41">
        <v>2500000</v>
      </c>
      <c r="I1651" s="249"/>
      <c r="J1651" s="216"/>
      <c r="K1651" s="27">
        <f t="shared" si="32"/>
        <v>2500000</v>
      </c>
      <c r="L1651" s="207"/>
    </row>
    <row r="1652" spans="1:12" ht="51" hidden="1" x14ac:dyDescent="0.35">
      <c r="A1652" s="23">
        <v>23010129</v>
      </c>
      <c r="B1652" s="436" t="s">
        <v>2890</v>
      </c>
      <c r="C1652" s="23">
        <v>70460</v>
      </c>
      <c r="D1652" s="46">
        <v>110000010102</v>
      </c>
      <c r="E1652" s="25">
        <v>3101</v>
      </c>
      <c r="F1652" s="23">
        <v>10721300</v>
      </c>
      <c r="G1652" s="26" t="s">
        <v>2597</v>
      </c>
      <c r="H1652" s="27">
        <v>5000000</v>
      </c>
      <c r="I1652" s="215"/>
      <c r="J1652" s="41">
        <v>300000000</v>
      </c>
      <c r="K1652" s="27">
        <f t="shared" si="32"/>
        <v>305000000</v>
      </c>
      <c r="L1652" s="207"/>
    </row>
    <row r="1653" spans="1:12" ht="51" hidden="1" x14ac:dyDescent="0.35">
      <c r="A1653" s="23">
        <v>23010129</v>
      </c>
      <c r="B1653" s="436" t="s">
        <v>2890</v>
      </c>
      <c r="C1653" s="23">
        <v>70460</v>
      </c>
      <c r="D1653" s="46">
        <v>110000010102</v>
      </c>
      <c r="E1653" s="25">
        <v>3101</v>
      </c>
      <c r="F1653" s="23">
        <v>10710904</v>
      </c>
      <c r="G1653" s="47" t="s">
        <v>2598</v>
      </c>
      <c r="H1653" s="27">
        <v>9100000</v>
      </c>
      <c r="I1653" s="215"/>
      <c r="J1653" s="41"/>
      <c r="K1653" s="27">
        <f t="shared" si="32"/>
        <v>9100000</v>
      </c>
      <c r="L1653" s="207"/>
    </row>
    <row r="1654" spans="1:12" ht="51" hidden="1" x14ac:dyDescent="0.35">
      <c r="A1654" s="23">
        <v>23010129</v>
      </c>
      <c r="B1654" s="436" t="s">
        <v>2890</v>
      </c>
      <c r="C1654" s="23">
        <v>70460</v>
      </c>
      <c r="D1654" s="46">
        <v>110000010102</v>
      </c>
      <c r="E1654" s="25">
        <v>3101</v>
      </c>
      <c r="F1654" s="23">
        <v>10731705</v>
      </c>
      <c r="G1654" s="47" t="s">
        <v>2599</v>
      </c>
      <c r="H1654" s="27">
        <v>1000000</v>
      </c>
      <c r="I1654" s="215"/>
      <c r="J1654" s="41"/>
      <c r="K1654" s="27">
        <f t="shared" si="32"/>
        <v>1000000</v>
      </c>
      <c r="L1654" s="207"/>
    </row>
    <row r="1655" spans="1:12" ht="51" hidden="1" x14ac:dyDescent="0.35">
      <c r="A1655" s="23">
        <v>23010129</v>
      </c>
      <c r="B1655" s="436" t="s">
        <v>2890</v>
      </c>
      <c r="C1655" s="23">
        <v>70460</v>
      </c>
      <c r="D1655" s="46">
        <v>110000010102</v>
      </c>
      <c r="E1655" s="25">
        <v>3101</v>
      </c>
      <c r="F1655" s="23">
        <v>10721300</v>
      </c>
      <c r="G1655" s="26" t="s">
        <v>2600</v>
      </c>
      <c r="H1655" s="27">
        <v>300000</v>
      </c>
      <c r="I1655" s="215"/>
      <c r="J1655" s="41"/>
      <c r="K1655" s="27">
        <f t="shared" si="32"/>
        <v>300000</v>
      </c>
      <c r="L1655" s="207"/>
    </row>
    <row r="1656" spans="1:12" ht="51" hidden="1" x14ac:dyDescent="0.35">
      <c r="A1656" s="23">
        <v>23010129</v>
      </c>
      <c r="B1656" s="436" t="s">
        <v>2890</v>
      </c>
      <c r="C1656" s="23">
        <v>70460</v>
      </c>
      <c r="D1656" s="46">
        <v>110000010102</v>
      </c>
      <c r="E1656" s="25">
        <v>3101</v>
      </c>
      <c r="F1656" s="23">
        <v>10721300</v>
      </c>
      <c r="G1656" s="26" t="s">
        <v>2601</v>
      </c>
      <c r="H1656" s="27">
        <v>1000000</v>
      </c>
      <c r="I1656" s="215"/>
      <c r="J1656" s="41"/>
      <c r="K1656" s="27">
        <f t="shared" si="32"/>
        <v>1000000</v>
      </c>
      <c r="L1656" s="207"/>
    </row>
    <row r="1657" spans="1:12" ht="51" hidden="1" x14ac:dyDescent="0.35">
      <c r="A1657" s="23">
        <v>23010129</v>
      </c>
      <c r="B1657" s="436" t="s">
        <v>2890</v>
      </c>
      <c r="C1657" s="23">
        <v>70460</v>
      </c>
      <c r="D1657" s="46">
        <v>110000010102</v>
      </c>
      <c r="E1657" s="25">
        <v>3101</v>
      </c>
      <c r="F1657" s="23">
        <v>10721300</v>
      </c>
      <c r="G1657" s="47" t="s">
        <v>2602</v>
      </c>
      <c r="H1657" s="27">
        <v>600000</v>
      </c>
      <c r="I1657" s="215"/>
      <c r="J1657" s="41"/>
      <c r="K1657" s="27">
        <f t="shared" si="32"/>
        <v>600000</v>
      </c>
      <c r="L1657" s="207"/>
    </row>
    <row r="1658" spans="1:12" ht="51" hidden="1" x14ac:dyDescent="0.35">
      <c r="A1658" s="23">
        <v>23010129</v>
      </c>
      <c r="B1658" s="436" t="s">
        <v>2890</v>
      </c>
      <c r="C1658" s="23">
        <v>70460</v>
      </c>
      <c r="D1658" s="46">
        <v>110000010102</v>
      </c>
      <c r="E1658" s="25">
        <v>3101</v>
      </c>
      <c r="F1658" s="23">
        <v>10721300</v>
      </c>
      <c r="G1658" s="26" t="s">
        <v>2603</v>
      </c>
      <c r="H1658" s="41">
        <v>53962827.358169556</v>
      </c>
      <c r="I1658" s="220"/>
      <c r="J1658" s="41"/>
      <c r="K1658" s="27">
        <f t="shared" si="32"/>
        <v>53962827.358169556</v>
      </c>
      <c r="L1658" s="207"/>
    </row>
    <row r="1659" spans="1:12" ht="51" hidden="1" x14ac:dyDescent="0.35">
      <c r="A1659" s="23">
        <v>23010129</v>
      </c>
      <c r="B1659" s="436" t="s">
        <v>2890</v>
      </c>
      <c r="C1659" s="23">
        <v>70460</v>
      </c>
      <c r="D1659" s="46">
        <v>110000010102</v>
      </c>
      <c r="E1659" s="25">
        <v>3101</v>
      </c>
      <c r="F1659" s="23">
        <v>10721300</v>
      </c>
      <c r="G1659" s="47" t="s">
        <v>2604</v>
      </c>
      <c r="H1659" s="27">
        <v>600000</v>
      </c>
      <c r="I1659" s="215"/>
      <c r="J1659" s="41"/>
      <c r="K1659" s="27">
        <f t="shared" si="32"/>
        <v>600000</v>
      </c>
      <c r="L1659" s="207"/>
    </row>
    <row r="1660" spans="1:12" ht="51" hidden="1" x14ac:dyDescent="0.35">
      <c r="A1660" s="54">
        <v>23010129</v>
      </c>
      <c r="B1660" s="436" t="s">
        <v>2891</v>
      </c>
      <c r="C1660" s="54">
        <v>70630</v>
      </c>
      <c r="D1660" s="75">
        <v>10000030101</v>
      </c>
      <c r="E1660" s="56">
        <v>3101</v>
      </c>
      <c r="F1660" s="54">
        <v>10721300</v>
      </c>
      <c r="G1660" s="57" t="s">
        <v>255</v>
      </c>
      <c r="H1660" s="58">
        <v>8480000</v>
      </c>
      <c r="I1660" s="221"/>
      <c r="J1660" s="87"/>
      <c r="K1660" s="58">
        <f t="shared" si="32"/>
        <v>8480000</v>
      </c>
      <c r="L1660" s="400" t="s">
        <v>2551</v>
      </c>
    </row>
    <row r="1661" spans="1:12" hidden="1" x14ac:dyDescent="0.35">
      <c r="A1661" s="54">
        <v>23010129</v>
      </c>
      <c r="B1661" s="436" t="s">
        <v>2891</v>
      </c>
      <c r="C1661" s="54">
        <v>70630</v>
      </c>
      <c r="D1661" s="75">
        <v>10000030101</v>
      </c>
      <c r="E1661" s="56">
        <v>3101</v>
      </c>
      <c r="F1661" s="54">
        <v>10721300</v>
      </c>
      <c r="G1661" s="57" t="s">
        <v>256</v>
      </c>
      <c r="H1661" s="58">
        <v>2544000</v>
      </c>
      <c r="I1661" s="221"/>
      <c r="J1661" s="87"/>
      <c r="K1661" s="58">
        <f t="shared" ref="K1661:K1724" si="33">SUM(H1661,J1661)</f>
        <v>2544000</v>
      </c>
      <c r="L1661" s="400" t="s">
        <v>2551</v>
      </c>
    </row>
    <row r="1662" spans="1:12" hidden="1" x14ac:dyDescent="0.35">
      <c r="A1662" s="54">
        <v>23010129</v>
      </c>
      <c r="B1662" s="436" t="s">
        <v>2891</v>
      </c>
      <c r="C1662" s="54">
        <v>70630</v>
      </c>
      <c r="D1662" s="75">
        <v>10000030101</v>
      </c>
      <c r="E1662" s="56">
        <v>3101</v>
      </c>
      <c r="F1662" s="54">
        <v>10721300</v>
      </c>
      <c r="G1662" s="57" t="s">
        <v>257</v>
      </c>
      <c r="H1662" s="58">
        <v>3392000</v>
      </c>
      <c r="I1662" s="221"/>
      <c r="J1662" s="87"/>
      <c r="K1662" s="58">
        <f t="shared" si="33"/>
        <v>3392000</v>
      </c>
      <c r="L1662" s="400" t="s">
        <v>2551</v>
      </c>
    </row>
    <row r="1663" spans="1:12" hidden="1" x14ac:dyDescent="0.35">
      <c r="A1663" s="54">
        <v>23010129</v>
      </c>
      <c r="B1663" s="436" t="s">
        <v>2891</v>
      </c>
      <c r="C1663" s="54">
        <v>70630</v>
      </c>
      <c r="D1663" s="75">
        <v>10000030101</v>
      </c>
      <c r="E1663" s="56">
        <v>3101</v>
      </c>
      <c r="F1663" s="54">
        <v>10721300</v>
      </c>
      <c r="G1663" s="57" t="s">
        <v>258</v>
      </c>
      <c r="H1663" s="58">
        <v>1272000</v>
      </c>
      <c r="I1663" s="221"/>
      <c r="J1663" s="87"/>
      <c r="K1663" s="58">
        <f t="shared" si="33"/>
        <v>1272000</v>
      </c>
      <c r="L1663" s="400" t="s">
        <v>2551</v>
      </c>
    </row>
    <row r="1664" spans="1:12" ht="51" hidden="1" x14ac:dyDescent="0.35">
      <c r="A1664" s="54">
        <v>23010129</v>
      </c>
      <c r="B1664" s="436" t="s">
        <v>2891</v>
      </c>
      <c r="C1664" s="54">
        <v>70630</v>
      </c>
      <c r="D1664" s="75">
        <v>10000030101</v>
      </c>
      <c r="E1664" s="56">
        <v>3101</v>
      </c>
      <c r="F1664" s="54">
        <v>10721300</v>
      </c>
      <c r="G1664" s="57" t="s">
        <v>259</v>
      </c>
      <c r="H1664" s="58">
        <v>4240000</v>
      </c>
      <c r="I1664" s="221"/>
      <c r="J1664" s="87"/>
      <c r="K1664" s="58">
        <f t="shared" si="33"/>
        <v>4240000</v>
      </c>
      <c r="L1664" s="400" t="s">
        <v>2551</v>
      </c>
    </row>
    <row r="1665" spans="1:12" ht="51" hidden="1" x14ac:dyDescent="0.35">
      <c r="A1665" s="34">
        <v>23010129</v>
      </c>
      <c r="B1665" s="436" t="s">
        <v>2891</v>
      </c>
      <c r="C1665" s="34">
        <v>70460</v>
      </c>
      <c r="D1665" s="49">
        <v>110000010102</v>
      </c>
      <c r="E1665" s="36">
        <v>3101</v>
      </c>
      <c r="F1665" s="34">
        <v>10720517</v>
      </c>
      <c r="G1665" s="37" t="s">
        <v>2125</v>
      </c>
      <c r="H1665" s="44">
        <v>6842782.5</v>
      </c>
      <c r="I1665" s="219"/>
      <c r="J1665" s="44"/>
      <c r="K1665" s="38">
        <f t="shared" si="33"/>
        <v>6842782.5</v>
      </c>
      <c r="L1665" s="206"/>
    </row>
    <row r="1666" spans="1:12" hidden="1" x14ac:dyDescent="0.35">
      <c r="A1666" s="23">
        <v>23010129</v>
      </c>
      <c r="B1666" s="436" t="s">
        <v>2891</v>
      </c>
      <c r="C1666" s="23">
        <v>70435</v>
      </c>
      <c r="D1666" s="46">
        <v>30000020105</v>
      </c>
      <c r="E1666" s="25">
        <v>3101</v>
      </c>
      <c r="F1666" s="23">
        <v>10720517</v>
      </c>
      <c r="G1666" s="26" t="s">
        <v>2126</v>
      </c>
      <c r="H1666" s="27">
        <v>1600000</v>
      </c>
      <c r="I1666" s="215"/>
      <c r="J1666" s="41"/>
      <c r="K1666" s="27">
        <f t="shared" si="33"/>
        <v>1600000</v>
      </c>
      <c r="L1666" s="207"/>
    </row>
    <row r="1667" spans="1:12" ht="51" hidden="1" x14ac:dyDescent="0.35">
      <c r="A1667" s="23">
        <v>23010129</v>
      </c>
      <c r="B1667" s="436" t="s">
        <v>2891</v>
      </c>
      <c r="C1667" s="23">
        <v>70435</v>
      </c>
      <c r="D1667" s="46">
        <v>30000020105</v>
      </c>
      <c r="E1667" s="25">
        <v>3101</v>
      </c>
      <c r="F1667" s="23">
        <v>10720517</v>
      </c>
      <c r="G1667" s="26" t="s">
        <v>2139</v>
      </c>
      <c r="H1667" s="41">
        <v>2800000</v>
      </c>
      <c r="I1667" s="220"/>
      <c r="J1667" s="41"/>
      <c r="K1667" s="27">
        <f t="shared" si="33"/>
        <v>2800000</v>
      </c>
      <c r="L1667" s="207"/>
    </row>
    <row r="1668" spans="1:12" ht="51" hidden="1" x14ac:dyDescent="0.35">
      <c r="A1668" s="23">
        <v>23010129</v>
      </c>
      <c r="B1668" s="436" t="s">
        <v>2891</v>
      </c>
      <c r="C1668" s="23">
        <v>70435</v>
      </c>
      <c r="D1668" s="46">
        <v>30000020105</v>
      </c>
      <c r="E1668" s="25">
        <v>3101</v>
      </c>
      <c r="F1668" s="23">
        <v>10720517</v>
      </c>
      <c r="G1668" s="26" t="s">
        <v>2140</v>
      </c>
      <c r="H1668" s="41">
        <v>10500000</v>
      </c>
      <c r="I1668" s="220"/>
      <c r="J1668" s="41">
        <v>-5000000</v>
      </c>
      <c r="K1668" s="27">
        <f t="shared" si="33"/>
        <v>5500000</v>
      </c>
      <c r="L1668" s="207"/>
    </row>
    <row r="1669" spans="1:12" hidden="1" x14ac:dyDescent="0.35">
      <c r="A1669" s="443">
        <v>23010129</v>
      </c>
      <c r="B1669" s="436" t="s">
        <v>2891</v>
      </c>
      <c r="C1669" s="446">
        <v>70443</v>
      </c>
      <c r="D1669" s="446" t="s">
        <v>2625</v>
      </c>
      <c r="E1669" s="446" t="s">
        <v>545</v>
      </c>
      <c r="F1669" s="446">
        <v>10721300</v>
      </c>
      <c r="G1669" s="470" t="s">
        <v>2626</v>
      </c>
      <c r="H1669" s="487">
        <v>15303399</v>
      </c>
      <c r="I1669" s="513"/>
      <c r="J1669" s="487"/>
      <c r="K1669" s="553">
        <f t="shared" si="33"/>
        <v>15303399</v>
      </c>
      <c r="L1669" s="577"/>
    </row>
    <row r="1670" spans="1:12" ht="51" hidden="1" x14ac:dyDescent="0.35">
      <c r="A1670" s="23">
        <v>23010129</v>
      </c>
      <c r="B1670" s="436" t="s">
        <v>2891</v>
      </c>
      <c r="C1670" s="23">
        <v>70451</v>
      </c>
      <c r="D1670" s="46">
        <v>150000010104</v>
      </c>
      <c r="E1670" s="25">
        <v>3101</v>
      </c>
      <c r="F1670" s="23">
        <v>10721300</v>
      </c>
      <c r="G1670" s="47" t="s">
        <v>379</v>
      </c>
      <c r="H1670" s="27">
        <v>10000000</v>
      </c>
      <c r="I1670" s="215"/>
      <c r="J1670" s="41">
        <v>-5000000</v>
      </c>
      <c r="K1670" s="41">
        <f t="shared" si="33"/>
        <v>5000000</v>
      </c>
      <c r="L1670" s="207"/>
    </row>
    <row r="1671" spans="1:12" ht="51" hidden="1" x14ac:dyDescent="0.35">
      <c r="A1671" s="23">
        <v>23010129</v>
      </c>
      <c r="B1671" s="436" t="s">
        <v>2891</v>
      </c>
      <c r="C1671" s="23">
        <v>70474</v>
      </c>
      <c r="D1671" s="46">
        <v>80000010101</v>
      </c>
      <c r="E1671" s="25">
        <v>3101</v>
      </c>
      <c r="F1671" s="23">
        <v>10721300</v>
      </c>
      <c r="G1671" s="26" t="s">
        <v>312</v>
      </c>
      <c r="H1671" s="27">
        <v>1000000</v>
      </c>
      <c r="I1671" s="215"/>
      <c r="J1671" s="41"/>
      <c r="K1671" s="41">
        <f t="shared" si="33"/>
        <v>1000000</v>
      </c>
      <c r="L1671" s="207"/>
    </row>
    <row r="1672" spans="1:12" ht="51" hidden="1" x14ac:dyDescent="0.35">
      <c r="A1672" s="23">
        <v>23010129</v>
      </c>
      <c r="B1672" s="436" t="s">
        <v>2891</v>
      </c>
      <c r="C1672" s="23">
        <v>70474</v>
      </c>
      <c r="D1672" s="46">
        <v>80000010101</v>
      </c>
      <c r="E1672" s="25">
        <v>3101</v>
      </c>
      <c r="F1672" s="23">
        <v>10721300</v>
      </c>
      <c r="G1672" s="26" t="s">
        <v>313</v>
      </c>
      <c r="H1672" s="27">
        <v>5000000</v>
      </c>
      <c r="I1672" s="215"/>
      <c r="J1672" s="41"/>
      <c r="K1672" s="41">
        <f t="shared" si="33"/>
        <v>5000000</v>
      </c>
      <c r="L1672" s="207"/>
    </row>
    <row r="1673" spans="1:12" ht="51" hidden="1" x14ac:dyDescent="0.35">
      <c r="A1673" s="23">
        <v>23010129</v>
      </c>
      <c r="B1673" s="436" t="s">
        <v>2891</v>
      </c>
      <c r="C1673" s="23">
        <v>70474</v>
      </c>
      <c r="D1673" s="46">
        <v>80000010101</v>
      </c>
      <c r="E1673" s="25">
        <v>3101</v>
      </c>
      <c r="F1673" s="23">
        <v>10721300</v>
      </c>
      <c r="G1673" s="26" t="s">
        <v>314</v>
      </c>
      <c r="H1673" s="27">
        <v>8000000</v>
      </c>
      <c r="I1673" s="215"/>
      <c r="J1673" s="41"/>
      <c r="K1673" s="41">
        <f t="shared" si="33"/>
        <v>8000000</v>
      </c>
      <c r="L1673" s="207"/>
    </row>
    <row r="1674" spans="1:12" ht="51" hidden="1" x14ac:dyDescent="0.35">
      <c r="A1674" s="23">
        <v>23010129</v>
      </c>
      <c r="B1674" s="436" t="s">
        <v>2891</v>
      </c>
      <c r="C1674" s="23">
        <v>70451</v>
      </c>
      <c r="D1674" s="46">
        <v>150000010104</v>
      </c>
      <c r="E1674" s="25">
        <v>3101</v>
      </c>
      <c r="F1674" s="23">
        <v>10721300</v>
      </c>
      <c r="G1674" s="26" t="s">
        <v>315</v>
      </c>
      <c r="H1674" s="27">
        <v>4000000</v>
      </c>
      <c r="I1674" s="215"/>
      <c r="J1674" s="41"/>
      <c r="K1674" s="41">
        <f t="shared" si="33"/>
        <v>4000000</v>
      </c>
      <c r="L1674" s="207"/>
    </row>
    <row r="1675" spans="1:12" ht="51" hidden="1" x14ac:dyDescent="0.35">
      <c r="A1675" s="23">
        <v>23010129</v>
      </c>
      <c r="B1675" s="436" t="s">
        <v>2891</v>
      </c>
      <c r="C1675" s="23">
        <v>70451</v>
      </c>
      <c r="D1675" s="46">
        <v>150000010104</v>
      </c>
      <c r="E1675" s="25">
        <v>3101</v>
      </c>
      <c r="F1675" s="23">
        <v>10721300</v>
      </c>
      <c r="G1675" s="26" t="s">
        <v>316</v>
      </c>
      <c r="H1675" s="27">
        <v>4000000</v>
      </c>
      <c r="I1675" s="215"/>
      <c r="J1675" s="41"/>
      <c r="K1675" s="41">
        <f t="shared" si="33"/>
        <v>4000000</v>
      </c>
      <c r="L1675" s="207"/>
    </row>
    <row r="1676" spans="1:12" ht="51" hidden="1" x14ac:dyDescent="0.35">
      <c r="A1676" s="23">
        <v>23010129</v>
      </c>
      <c r="B1676" s="436" t="s">
        <v>2891</v>
      </c>
      <c r="C1676" s="23">
        <v>70451</v>
      </c>
      <c r="D1676" s="46">
        <v>150000010104</v>
      </c>
      <c r="E1676" s="25">
        <v>3101</v>
      </c>
      <c r="F1676" s="23">
        <v>10721300</v>
      </c>
      <c r="G1676" s="47" t="s">
        <v>380</v>
      </c>
      <c r="H1676" s="27">
        <v>10000000</v>
      </c>
      <c r="I1676" s="215"/>
      <c r="J1676" s="41">
        <v>-5000000</v>
      </c>
      <c r="K1676" s="41">
        <f t="shared" si="33"/>
        <v>5000000</v>
      </c>
      <c r="L1676" s="207"/>
    </row>
    <row r="1677" spans="1:12" ht="51" hidden="1" x14ac:dyDescent="0.35">
      <c r="A1677" s="23">
        <v>23010129</v>
      </c>
      <c r="B1677" s="436" t="s">
        <v>2891</v>
      </c>
      <c r="C1677" s="23">
        <v>70443</v>
      </c>
      <c r="D1677" s="46">
        <v>150000010101</v>
      </c>
      <c r="E1677" s="25">
        <v>3101</v>
      </c>
      <c r="F1677" s="23">
        <v>10721300</v>
      </c>
      <c r="G1677" s="26" t="s">
        <v>317</v>
      </c>
      <c r="H1677" s="27">
        <v>20000000</v>
      </c>
      <c r="I1677" s="215"/>
      <c r="J1677" s="41">
        <v>-10000000</v>
      </c>
      <c r="K1677" s="41">
        <f t="shared" si="33"/>
        <v>10000000</v>
      </c>
      <c r="L1677" s="207"/>
    </row>
    <row r="1678" spans="1:12" ht="51" hidden="1" x14ac:dyDescent="0.35">
      <c r="A1678" s="23">
        <v>23010129</v>
      </c>
      <c r="B1678" s="436" t="s">
        <v>2891</v>
      </c>
      <c r="C1678" s="23">
        <v>70443</v>
      </c>
      <c r="D1678" s="46">
        <v>150000010104</v>
      </c>
      <c r="E1678" s="25">
        <v>3102</v>
      </c>
      <c r="F1678" s="23">
        <v>10721300</v>
      </c>
      <c r="G1678" s="26" t="s">
        <v>318</v>
      </c>
      <c r="H1678" s="27">
        <v>20000000</v>
      </c>
      <c r="I1678" s="215"/>
      <c r="J1678" s="41">
        <v>-10000000</v>
      </c>
      <c r="K1678" s="41">
        <f t="shared" si="33"/>
        <v>10000000</v>
      </c>
      <c r="L1678" s="207"/>
    </row>
    <row r="1679" spans="1:12" ht="51" hidden="1" x14ac:dyDescent="0.35">
      <c r="A1679" s="23">
        <v>23010129</v>
      </c>
      <c r="B1679" s="436" t="s">
        <v>2891</v>
      </c>
      <c r="C1679" s="23">
        <v>70451</v>
      </c>
      <c r="D1679" s="46">
        <v>150000010104</v>
      </c>
      <c r="E1679" s="25">
        <v>3101</v>
      </c>
      <c r="F1679" s="23">
        <v>10721300</v>
      </c>
      <c r="G1679" s="26" t="s">
        <v>319</v>
      </c>
      <c r="H1679" s="39">
        <v>3000000</v>
      </c>
      <c r="I1679" s="220"/>
      <c r="J1679" s="41"/>
      <c r="K1679" s="41">
        <f t="shared" si="33"/>
        <v>3000000</v>
      </c>
      <c r="L1679" s="207"/>
    </row>
    <row r="1680" spans="1:12" ht="51" hidden="1" x14ac:dyDescent="0.35">
      <c r="A1680" s="23">
        <v>23010129</v>
      </c>
      <c r="B1680" s="436" t="s">
        <v>2891</v>
      </c>
      <c r="C1680" s="23">
        <v>70431</v>
      </c>
      <c r="D1680" s="46">
        <v>150000010104</v>
      </c>
      <c r="E1680" s="25">
        <v>3101</v>
      </c>
      <c r="F1680" s="23">
        <v>10721300</v>
      </c>
      <c r="G1680" s="26" t="s">
        <v>403</v>
      </c>
      <c r="H1680" s="27">
        <v>4240000</v>
      </c>
      <c r="I1680" s="215"/>
      <c r="J1680" s="41"/>
      <c r="K1680" s="27">
        <f t="shared" si="33"/>
        <v>4240000</v>
      </c>
      <c r="L1680" s="207"/>
    </row>
    <row r="1681" spans="1:23" hidden="1" x14ac:dyDescent="0.35">
      <c r="A1681" s="23">
        <v>23010129</v>
      </c>
      <c r="B1681" s="436" t="s">
        <v>2893</v>
      </c>
      <c r="C1681" s="23">
        <v>70941</v>
      </c>
      <c r="D1681" s="46">
        <v>50000020102</v>
      </c>
      <c r="E1681" s="25">
        <v>3101</v>
      </c>
      <c r="F1681" s="23">
        <v>10721300</v>
      </c>
      <c r="G1681" s="26" t="s">
        <v>2205</v>
      </c>
      <c r="H1681" s="27">
        <v>275200</v>
      </c>
      <c r="I1681" s="215"/>
      <c r="J1681" s="41"/>
      <c r="K1681" s="27">
        <f t="shared" si="33"/>
        <v>275200</v>
      </c>
      <c r="L1681" s="207"/>
    </row>
    <row r="1682" spans="1:23" ht="51" hidden="1" x14ac:dyDescent="0.35">
      <c r="A1682" s="23">
        <v>23010129</v>
      </c>
      <c r="B1682" s="436" t="s">
        <v>2893</v>
      </c>
      <c r="C1682" s="23">
        <v>70941</v>
      </c>
      <c r="D1682" s="46">
        <v>50000020102</v>
      </c>
      <c r="E1682" s="25">
        <v>3101</v>
      </c>
      <c r="F1682" s="23">
        <v>10721300</v>
      </c>
      <c r="G1682" s="47" t="s">
        <v>2371</v>
      </c>
      <c r="H1682" s="27">
        <v>447200</v>
      </c>
      <c r="I1682" s="227"/>
      <c r="J1682" s="216"/>
      <c r="K1682" s="27">
        <f t="shared" si="33"/>
        <v>447200</v>
      </c>
      <c r="L1682" s="207"/>
    </row>
    <row r="1683" spans="1:23" ht="51" hidden="1" x14ac:dyDescent="0.35">
      <c r="A1683" s="34">
        <v>23010129</v>
      </c>
      <c r="B1683" s="436" t="s">
        <v>2893</v>
      </c>
      <c r="C1683" s="34">
        <v>70941</v>
      </c>
      <c r="D1683" s="49">
        <v>50000020102</v>
      </c>
      <c r="E1683" s="36">
        <v>3101</v>
      </c>
      <c r="F1683" s="34">
        <v>10721300</v>
      </c>
      <c r="G1683" s="37" t="s">
        <v>2206</v>
      </c>
      <c r="H1683" s="38">
        <v>17200</v>
      </c>
      <c r="I1683" s="218"/>
      <c r="J1683" s="44"/>
      <c r="K1683" s="38">
        <f t="shared" si="33"/>
        <v>17200</v>
      </c>
      <c r="L1683" s="206"/>
    </row>
    <row r="1684" spans="1:23" ht="51" hidden="1" x14ac:dyDescent="0.35">
      <c r="A1684" s="23">
        <v>23010129</v>
      </c>
      <c r="B1684" s="436" t="s">
        <v>2893</v>
      </c>
      <c r="C1684" s="23">
        <v>70941</v>
      </c>
      <c r="D1684" s="46">
        <v>50000020102</v>
      </c>
      <c r="E1684" s="25">
        <v>3101</v>
      </c>
      <c r="F1684" s="23">
        <v>10721300</v>
      </c>
      <c r="G1684" s="26" t="s">
        <v>2207</v>
      </c>
      <c r="H1684" s="27">
        <v>2064000</v>
      </c>
      <c r="I1684" s="215"/>
      <c r="J1684" s="41"/>
      <c r="K1684" s="27">
        <f t="shared" si="33"/>
        <v>2064000</v>
      </c>
      <c r="L1684" s="207"/>
    </row>
    <row r="1685" spans="1:23" ht="51" hidden="1" x14ac:dyDescent="0.35">
      <c r="A1685" s="23">
        <v>23010129</v>
      </c>
      <c r="B1685" s="436" t="s">
        <v>2893</v>
      </c>
      <c r="C1685" s="23">
        <v>70941</v>
      </c>
      <c r="D1685" s="46">
        <v>50000020102</v>
      </c>
      <c r="E1685" s="25">
        <v>3101</v>
      </c>
      <c r="F1685" s="23">
        <v>10721300</v>
      </c>
      <c r="G1685" s="26" t="s">
        <v>2208</v>
      </c>
      <c r="H1685" s="27">
        <v>17200</v>
      </c>
      <c r="I1685" s="215"/>
      <c r="J1685" s="41"/>
      <c r="K1685" s="27">
        <f t="shared" si="33"/>
        <v>17200</v>
      </c>
      <c r="L1685" s="207"/>
    </row>
    <row r="1686" spans="1:23" s="323" customFormat="1" ht="51" hidden="1" x14ac:dyDescent="0.35">
      <c r="A1686" s="23">
        <v>23010129</v>
      </c>
      <c r="B1686" s="436" t="s">
        <v>2893</v>
      </c>
      <c r="C1686" s="23">
        <v>70941</v>
      </c>
      <c r="D1686" s="46">
        <v>50000020102</v>
      </c>
      <c r="E1686" s="25">
        <v>3101</v>
      </c>
      <c r="F1686" s="23">
        <v>10721300</v>
      </c>
      <c r="G1686" s="26" t="s">
        <v>2209</v>
      </c>
      <c r="H1686" s="27">
        <v>18920</v>
      </c>
      <c r="I1686" s="215"/>
      <c r="J1686" s="41"/>
      <c r="K1686" s="27">
        <f t="shared" si="33"/>
        <v>18920</v>
      </c>
      <c r="L1686" s="207"/>
      <c r="M1686" s="42"/>
      <c r="N1686" s="42"/>
      <c r="O1686" s="42"/>
      <c r="P1686" s="42"/>
      <c r="Q1686" s="42"/>
      <c r="R1686" s="42"/>
      <c r="S1686" s="42"/>
      <c r="T1686" s="42"/>
      <c r="U1686" s="42"/>
      <c r="V1686" s="42"/>
      <c r="W1686" s="42"/>
    </row>
    <row r="1687" spans="1:23" ht="51" hidden="1" x14ac:dyDescent="0.35">
      <c r="A1687" s="23">
        <v>23010129</v>
      </c>
      <c r="B1687" s="436" t="s">
        <v>2893</v>
      </c>
      <c r="C1687" s="23">
        <v>70941</v>
      </c>
      <c r="D1687" s="46">
        <v>50000020102</v>
      </c>
      <c r="E1687" s="25">
        <v>3101</v>
      </c>
      <c r="F1687" s="23">
        <v>10721300</v>
      </c>
      <c r="G1687" s="47" t="s">
        <v>2372</v>
      </c>
      <c r="H1687" s="27">
        <v>17200</v>
      </c>
      <c r="I1687" s="215"/>
      <c r="J1687" s="41"/>
      <c r="K1687" s="27">
        <f t="shared" si="33"/>
        <v>17200</v>
      </c>
      <c r="L1687" s="207"/>
    </row>
    <row r="1688" spans="1:23" ht="51" hidden="1" x14ac:dyDescent="0.35">
      <c r="A1688" s="23">
        <v>23010129</v>
      </c>
      <c r="B1688" s="436" t="s">
        <v>2893</v>
      </c>
      <c r="C1688" s="23">
        <v>70941</v>
      </c>
      <c r="D1688" s="46">
        <v>50000020102</v>
      </c>
      <c r="E1688" s="25">
        <v>3101</v>
      </c>
      <c r="F1688" s="23">
        <v>10721300</v>
      </c>
      <c r="G1688" s="47" t="s">
        <v>2373</v>
      </c>
      <c r="H1688" s="27">
        <v>18920</v>
      </c>
      <c r="I1688" s="215"/>
      <c r="J1688" s="41"/>
      <c r="K1688" s="27">
        <f t="shared" si="33"/>
        <v>18920</v>
      </c>
      <c r="L1688" s="207"/>
    </row>
    <row r="1689" spans="1:23" ht="51" hidden="1" x14ac:dyDescent="0.35">
      <c r="A1689" s="23">
        <v>23010129</v>
      </c>
      <c r="B1689" s="436" t="s">
        <v>2893</v>
      </c>
      <c r="C1689" s="23">
        <v>70941</v>
      </c>
      <c r="D1689" s="46">
        <v>50000020102</v>
      </c>
      <c r="E1689" s="25">
        <v>3101</v>
      </c>
      <c r="F1689" s="23">
        <v>10721300</v>
      </c>
      <c r="G1689" s="47" t="s">
        <v>2374</v>
      </c>
      <c r="H1689" s="27">
        <v>17200</v>
      </c>
      <c r="I1689" s="215"/>
      <c r="J1689" s="41"/>
      <c r="K1689" s="27">
        <f t="shared" si="33"/>
        <v>17200</v>
      </c>
      <c r="L1689" s="207"/>
    </row>
    <row r="1690" spans="1:23" ht="51" hidden="1" x14ac:dyDescent="0.35">
      <c r="A1690" s="23">
        <v>23010129</v>
      </c>
      <c r="B1690" s="436" t="s">
        <v>2893</v>
      </c>
      <c r="C1690" s="23">
        <v>70941</v>
      </c>
      <c r="D1690" s="46">
        <v>50000020102</v>
      </c>
      <c r="E1690" s="25">
        <v>3101</v>
      </c>
      <c r="F1690" s="23">
        <v>10721300</v>
      </c>
      <c r="G1690" s="47" t="s">
        <v>2375</v>
      </c>
      <c r="H1690" s="27">
        <v>17200</v>
      </c>
      <c r="I1690" s="215"/>
      <c r="J1690" s="41"/>
      <c r="K1690" s="27">
        <f t="shared" si="33"/>
        <v>17200</v>
      </c>
      <c r="L1690" s="207"/>
    </row>
    <row r="1691" spans="1:23" ht="51" hidden="1" x14ac:dyDescent="0.35">
      <c r="A1691" s="23">
        <v>23010129</v>
      </c>
      <c r="B1691" s="436" t="s">
        <v>2893</v>
      </c>
      <c r="C1691" s="23">
        <v>70941</v>
      </c>
      <c r="D1691" s="46">
        <v>50000020102</v>
      </c>
      <c r="E1691" s="25">
        <v>3101</v>
      </c>
      <c r="F1691" s="23">
        <v>10721300</v>
      </c>
      <c r="G1691" s="47" t="s">
        <v>2376</v>
      </c>
      <c r="H1691" s="27">
        <v>18920</v>
      </c>
      <c r="I1691" s="215"/>
      <c r="J1691" s="41"/>
      <c r="K1691" s="27">
        <f t="shared" si="33"/>
        <v>18920</v>
      </c>
      <c r="L1691" s="207"/>
    </row>
    <row r="1692" spans="1:23" ht="51" hidden="1" x14ac:dyDescent="0.35">
      <c r="A1692" s="23">
        <v>23010129</v>
      </c>
      <c r="B1692" s="436" t="s">
        <v>2893</v>
      </c>
      <c r="C1692" s="23">
        <v>70941</v>
      </c>
      <c r="D1692" s="46">
        <v>50000020102</v>
      </c>
      <c r="E1692" s="25">
        <v>3101</v>
      </c>
      <c r="F1692" s="23">
        <v>10721300</v>
      </c>
      <c r="G1692" s="47" t="s">
        <v>2377</v>
      </c>
      <c r="H1692" s="27">
        <v>18920</v>
      </c>
      <c r="I1692" s="215"/>
      <c r="J1692" s="41"/>
      <c r="K1692" s="27">
        <f t="shared" si="33"/>
        <v>18920</v>
      </c>
      <c r="L1692" s="207"/>
    </row>
    <row r="1693" spans="1:23" ht="51" hidden="1" x14ac:dyDescent="0.35">
      <c r="A1693" s="23">
        <v>23010129</v>
      </c>
      <c r="B1693" s="436" t="s">
        <v>2893</v>
      </c>
      <c r="C1693" s="23">
        <v>70941</v>
      </c>
      <c r="D1693" s="46">
        <v>50000020102</v>
      </c>
      <c r="E1693" s="25">
        <v>3101</v>
      </c>
      <c r="F1693" s="23">
        <v>10721300</v>
      </c>
      <c r="G1693" s="47" t="s">
        <v>2378</v>
      </c>
      <c r="H1693" s="27">
        <v>16512</v>
      </c>
      <c r="I1693" s="215"/>
      <c r="J1693" s="41"/>
      <c r="K1693" s="27">
        <f t="shared" si="33"/>
        <v>16512</v>
      </c>
      <c r="L1693" s="207"/>
    </row>
    <row r="1694" spans="1:23" ht="51" hidden="1" x14ac:dyDescent="0.35">
      <c r="A1694" s="23">
        <v>23010129</v>
      </c>
      <c r="B1694" s="436" t="s">
        <v>2893</v>
      </c>
      <c r="C1694" s="23">
        <v>70941</v>
      </c>
      <c r="D1694" s="46">
        <v>50000020102</v>
      </c>
      <c r="E1694" s="25">
        <v>3101</v>
      </c>
      <c r="F1694" s="23">
        <v>10721300</v>
      </c>
      <c r="G1694" s="47" t="s">
        <v>2379</v>
      </c>
      <c r="H1694" s="27">
        <v>23736</v>
      </c>
      <c r="I1694" s="215"/>
      <c r="J1694" s="41"/>
      <c r="K1694" s="27">
        <f t="shared" si="33"/>
        <v>23736</v>
      </c>
      <c r="L1694" s="207"/>
    </row>
    <row r="1695" spans="1:23" ht="51" hidden="1" x14ac:dyDescent="0.35">
      <c r="A1695" s="23">
        <v>23010129</v>
      </c>
      <c r="B1695" s="436" t="s">
        <v>2893</v>
      </c>
      <c r="C1695" s="23">
        <v>70941</v>
      </c>
      <c r="D1695" s="46">
        <v>50000020102</v>
      </c>
      <c r="E1695" s="25">
        <v>3101</v>
      </c>
      <c r="F1695" s="23">
        <v>10721300</v>
      </c>
      <c r="G1695" s="47" t="s">
        <v>2380</v>
      </c>
      <c r="H1695" s="27">
        <v>23736</v>
      </c>
      <c r="I1695" s="215"/>
      <c r="J1695" s="41"/>
      <c r="K1695" s="27">
        <f t="shared" si="33"/>
        <v>23736</v>
      </c>
      <c r="L1695" s="207"/>
    </row>
    <row r="1696" spans="1:23" ht="51" hidden="1" x14ac:dyDescent="0.35">
      <c r="A1696" s="23">
        <v>23010129</v>
      </c>
      <c r="B1696" s="436" t="s">
        <v>2893</v>
      </c>
      <c r="C1696" s="23">
        <v>70941</v>
      </c>
      <c r="D1696" s="46">
        <v>50000020102</v>
      </c>
      <c r="E1696" s="25">
        <v>3101</v>
      </c>
      <c r="F1696" s="23">
        <v>10721300</v>
      </c>
      <c r="G1696" s="47" t="s">
        <v>2381</v>
      </c>
      <c r="H1696" s="27">
        <v>23736</v>
      </c>
      <c r="I1696" s="215"/>
      <c r="J1696" s="41"/>
      <c r="K1696" s="27">
        <f t="shared" si="33"/>
        <v>23736</v>
      </c>
      <c r="L1696" s="207"/>
    </row>
    <row r="1697" spans="1:12" ht="51" hidden="1" x14ac:dyDescent="0.35">
      <c r="A1697" s="23">
        <v>23010129</v>
      </c>
      <c r="B1697" s="436" t="s">
        <v>2893</v>
      </c>
      <c r="C1697" s="23">
        <v>70941</v>
      </c>
      <c r="D1697" s="46">
        <v>50000020102</v>
      </c>
      <c r="E1697" s="25">
        <v>3101</v>
      </c>
      <c r="F1697" s="23">
        <v>10721300</v>
      </c>
      <c r="G1697" s="47" t="s">
        <v>2382</v>
      </c>
      <c r="H1697" s="27">
        <v>20640</v>
      </c>
      <c r="I1697" s="215"/>
      <c r="J1697" s="41"/>
      <c r="K1697" s="27">
        <f t="shared" si="33"/>
        <v>20640</v>
      </c>
      <c r="L1697" s="207"/>
    </row>
    <row r="1698" spans="1:12" ht="51" hidden="1" x14ac:dyDescent="0.35">
      <c r="A1698" s="23">
        <v>23010129</v>
      </c>
      <c r="B1698" s="436" t="s">
        <v>2893</v>
      </c>
      <c r="C1698" s="23">
        <v>70941</v>
      </c>
      <c r="D1698" s="46">
        <v>50000020102</v>
      </c>
      <c r="E1698" s="25">
        <v>3101</v>
      </c>
      <c r="F1698" s="23">
        <v>10721300</v>
      </c>
      <c r="G1698" s="47" t="s">
        <v>2383</v>
      </c>
      <c r="H1698" s="27">
        <v>20640</v>
      </c>
      <c r="I1698" s="215"/>
      <c r="J1698" s="41"/>
      <c r="K1698" s="27">
        <f t="shared" si="33"/>
        <v>20640</v>
      </c>
      <c r="L1698" s="207"/>
    </row>
    <row r="1699" spans="1:12" ht="51" hidden="1" x14ac:dyDescent="0.35">
      <c r="A1699" s="23">
        <v>23010129</v>
      </c>
      <c r="B1699" s="436" t="s">
        <v>2893</v>
      </c>
      <c r="C1699" s="23">
        <v>70941</v>
      </c>
      <c r="D1699" s="46">
        <v>50000020102</v>
      </c>
      <c r="E1699" s="25">
        <v>3101</v>
      </c>
      <c r="F1699" s="23">
        <v>10721300</v>
      </c>
      <c r="G1699" s="47" t="s">
        <v>2384</v>
      </c>
      <c r="H1699" s="27">
        <v>20640</v>
      </c>
      <c r="I1699" s="215"/>
      <c r="J1699" s="41"/>
      <c r="K1699" s="27">
        <f t="shared" si="33"/>
        <v>20640</v>
      </c>
      <c r="L1699" s="207"/>
    </row>
    <row r="1700" spans="1:12" ht="51" hidden="1" x14ac:dyDescent="0.35">
      <c r="A1700" s="23">
        <v>23010129</v>
      </c>
      <c r="B1700" s="436" t="s">
        <v>2893</v>
      </c>
      <c r="C1700" s="23">
        <v>70941</v>
      </c>
      <c r="D1700" s="46">
        <v>50000020102</v>
      </c>
      <c r="E1700" s="25">
        <v>3101</v>
      </c>
      <c r="F1700" s="23">
        <v>10721300</v>
      </c>
      <c r="G1700" s="47" t="s">
        <v>2385</v>
      </c>
      <c r="H1700" s="27">
        <v>77400</v>
      </c>
      <c r="I1700" s="215"/>
      <c r="J1700" s="41"/>
      <c r="K1700" s="27">
        <f t="shared" si="33"/>
        <v>77400</v>
      </c>
      <c r="L1700" s="207"/>
    </row>
    <row r="1701" spans="1:12" ht="51" hidden="1" x14ac:dyDescent="0.35">
      <c r="A1701" s="34">
        <v>23010129</v>
      </c>
      <c r="B1701" s="436" t="s">
        <v>2893</v>
      </c>
      <c r="C1701" s="34">
        <v>70941</v>
      </c>
      <c r="D1701" s="49">
        <v>50000020102</v>
      </c>
      <c r="E1701" s="36">
        <v>3101</v>
      </c>
      <c r="F1701" s="34">
        <v>10721300</v>
      </c>
      <c r="G1701" s="50" t="s">
        <v>2386</v>
      </c>
      <c r="H1701" s="38">
        <v>108360</v>
      </c>
      <c r="I1701" s="218"/>
      <c r="J1701" s="44"/>
      <c r="K1701" s="38">
        <f t="shared" si="33"/>
        <v>108360</v>
      </c>
      <c r="L1701" s="206"/>
    </row>
    <row r="1702" spans="1:12" hidden="1" x14ac:dyDescent="0.35">
      <c r="A1702" s="23">
        <v>23010129</v>
      </c>
      <c r="B1702" s="436" t="s">
        <v>2893</v>
      </c>
      <c r="C1702" s="23">
        <v>70941</v>
      </c>
      <c r="D1702" s="46">
        <v>50000020102</v>
      </c>
      <c r="E1702" s="25">
        <v>3101</v>
      </c>
      <c r="F1702" s="23">
        <v>10721300</v>
      </c>
      <c r="G1702" s="26" t="s">
        <v>2210</v>
      </c>
      <c r="H1702" s="27">
        <v>146200</v>
      </c>
      <c r="I1702" s="215"/>
      <c r="J1702" s="41"/>
      <c r="K1702" s="27">
        <f t="shared" si="33"/>
        <v>146200</v>
      </c>
      <c r="L1702" s="207"/>
    </row>
    <row r="1703" spans="1:12" ht="51" hidden="1" x14ac:dyDescent="0.35">
      <c r="A1703" s="23">
        <v>23010129</v>
      </c>
      <c r="B1703" s="436" t="s">
        <v>2893</v>
      </c>
      <c r="C1703" s="23">
        <v>70941</v>
      </c>
      <c r="D1703" s="46">
        <v>50000020102</v>
      </c>
      <c r="E1703" s="25">
        <v>3101</v>
      </c>
      <c r="F1703" s="23">
        <v>10721300</v>
      </c>
      <c r="G1703" s="47" t="s">
        <v>2387</v>
      </c>
      <c r="H1703" s="27">
        <v>129000</v>
      </c>
      <c r="I1703" s="215"/>
      <c r="J1703" s="41"/>
      <c r="K1703" s="27">
        <f t="shared" si="33"/>
        <v>129000</v>
      </c>
      <c r="L1703" s="207"/>
    </row>
    <row r="1704" spans="1:12" hidden="1" x14ac:dyDescent="0.35">
      <c r="A1704" s="23">
        <v>23010129</v>
      </c>
      <c r="B1704" s="436" t="s">
        <v>2893</v>
      </c>
      <c r="C1704" s="23">
        <v>70941</v>
      </c>
      <c r="D1704" s="46">
        <v>50000020102</v>
      </c>
      <c r="E1704" s="25">
        <v>3101</v>
      </c>
      <c r="F1704" s="23">
        <v>10721300</v>
      </c>
      <c r="G1704" s="26" t="s">
        <v>2205</v>
      </c>
      <c r="H1704" s="27">
        <v>275200</v>
      </c>
      <c r="I1704" s="215"/>
      <c r="J1704" s="41"/>
      <c r="K1704" s="27">
        <f t="shared" si="33"/>
        <v>275200</v>
      </c>
      <c r="L1704" s="207"/>
    </row>
    <row r="1705" spans="1:12" ht="51" hidden="1" x14ac:dyDescent="0.35">
      <c r="A1705" s="23">
        <v>23010129</v>
      </c>
      <c r="B1705" s="436" t="s">
        <v>2893</v>
      </c>
      <c r="C1705" s="23">
        <v>70941</v>
      </c>
      <c r="D1705" s="46">
        <v>50000020102</v>
      </c>
      <c r="E1705" s="25">
        <v>3101</v>
      </c>
      <c r="F1705" s="23">
        <v>10721300</v>
      </c>
      <c r="G1705" s="26" t="s">
        <v>2211</v>
      </c>
      <c r="H1705" s="27">
        <v>447200</v>
      </c>
      <c r="I1705" s="215"/>
      <c r="J1705" s="41"/>
      <c r="K1705" s="27">
        <f t="shared" si="33"/>
        <v>447200</v>
      </c>
      <c r="L1705" s="207"/>
    </row>
    <row r="1706" spans="1:12" ht="51" hidden="1" x14ac:dyDescent="0.35">
      <c r="A1706" s="23">
        <v>23010129</v>
      </c>
      <c r="B1706" s="436" t="s">
        <v>2893</v>
      </c>
      <c r="C1706" s="23">
        <v>70941</v>
      </c>
      <c r="D1706" s="46">
        <v>50000020102</v>
      </c>
      <c r="E1706" s="25">
        <v>3101</v>
      </c>
      <c r="F1706" s="23">
        <v>10721300</v>
      </c>
      <c r="G1706" s="26" t="s">
        <v>2206</v>
      </c>
      <c r="H1706" s="27">
        <v>17200</v>
      </c>
      <c r="I1706" s="215"/>
      <c r="J1706" s="41"/>
      <c r="K1706" s="27">
        <f t="shared" si="33"/>
        <v>17200</v>
      </c>
      <c r="L1706" s="207"/>
    </row>
    <row r="1707" spans="1:12" ht="51" hidden="1" x14ac:dyDescent="0.35">
      <c r="A1707" s="23">
        <v>23010129</v>
      </c>
      <c r="B1707" s="436" t="s">
        <v>2893</v>
      </c>
      <c r="C1707" s="23">
        <v>70941</v>
      </c>
      <c r="D1707" s="46">
        <v>50000020102</v>
      </c>
      <c r="E1707" s="25">
        <v>3101</v>
      </c>
      <c r="F1707" s="23">
        <v>10721300</v>
      </c>
      <c r="G1707" s="26" t="s">
        <v>2207</v>
      </c>
      <c r="H1707" s="27">
        <v>2064000</v>
      </c>
      <c r="I1707" s="215"/>
      <c r="J1707" s="41"/>
      <c r="K1707" s="27">
        <f t="shared" si="33"/>
        <v>2064000</v>
      </c>
      <c r="L1707" s="207"/>
    </row>
    <row r="1708" spans="1:12" ht="51" hidden="1" x14ac:dyDescent="0.35">
      <c r="A1708" s="23">
        <v>23010129</v>
      </c>
      <c r="B1708" s="436" t="s">
        <v>2893</v>
      </c>
      <c r="C1708" s="23">
        <v>70941</v>
      </c>
      <c r="D1708" s="46">
        <v>50000020102</v>
      </c>
      <c r="E1708" s="25">
        <v>3101</v>
      </c>
      <c r="F1708" s="23">
        <v>10721300</v>
      </c>
      <c r="G1708" s="26" t="s">
        <v>2208</v>
      </c>
      <c r="H1708" s="27">
        <v>17200</v>
      </c>
      <c r="I1708" s="215"/>
      <c r="J1708" s="41"/>
      <c r="K1708" s="27">
        <f t="shared" si="33"/>
        <v>17200</v>
      </c>
      <c r="L1708" s="207"/>
    </row>
    <row r="1709" spans="1:12" ht="51" hidden="1" x14ac:dyDescent="0.35">
      <c r="A1709" s="23">
        <v>23010129</v>
      </c>
      <c r="B1709" s="436" t="s">
        <v>2893</v>
      </c>
      <c r="C1709" s="23">
        <v>70941</v>
      </c>
      <c r="D1709" s="46">
        <v>50000020102</v>
      </c>
      <c r="E1709" s="25">
        <v>3101</v>
      </c>
      <c r="F1709" s="23">
        <v>10721300</v>
      </c>
      <c r="G1709" s="26" t="s">
        <v>2209</v>
      </c>
      <c r="H1709" s="27">
        <v>18920</v>
      </c>
      <c r="I1709" s="215"/>
      <c r="J1709" s="41"/>
      <c r="K1709" s="27">
        <f t="shared" si="33"/>
        <v>18920</v>
      </c>
      <c r="L1709" s="207"/>
    </row>
    <row r="1710" spans="1:12" ht="51" hidden="1" x14ac:dyDescent="0.35">
      <c r="A1710" s="23">
        <v>23010129</v>
      </c>
      <c r="B1710" s="436" t="s">
        <v>2893</v>
      </c>
      <c r="C1710" s="23">
        <v>70941</v>
      </c>
      <c r="D1710" s="46">
        <v>50000020102</v>
      </c>
      <c r="E1710" s="25">
        <v>3101</v>
      </c>
      <c r="F1710" s="23">
        <v>10721300</v>
      </c>
      <c r="G1710" s="26" t="s">
        <v>2212</v>
      </c>
      <c r="H1710" s="27">
        <v>18920</v>
      </c>
      <c r="I1710" s="215"/>
      <c r="J1710" s="41"/>
      <c r="K1710" s="27">
        <f t="shared" si="33"/>
        <v>18920</v>
      </c>
      <c r="L1710" s="207"/>
    </row>
    <row r="1711" spans="1:12" ht="51" hidden="1" x14ac:dyDescent="0.35">
      <c r="A1711" s="23">
        <v>23010129</v>
      </c>
      <c r="B1711" s="436" t="s">
        <v>2893</v>
      </c>
      <c r="C1711" s="23">
        <v>70941</v>
      </c>
      <c r="D1711" s="46">
        <v>50000020102</v>
      </c>
      <c r="E1711" s="25">
        <v>3101</v>
      </c>
      <c r="F1711" s="23">
        <v>10721300</v>
      </c>
      <c r="G1711" s="47" t="s">
        <v>2372</v>
      </c>
      <c r="H1711" s="27">
        <v>17200</v>
      </c>
      <c r="I1711" s="215"/>
      <c r="J1711" s="41"/>
      <c r="K1711" s="27">
        <f t="shared" si="33"/>
        <v>17200</v>
      </c>
      <c r="L1711" s="207"/>
    </row>
    <row r="1712" spans="1:12" ht="51" hidden="1" x14ac:dyDescent="0.35">
      <c r="A1712" s="23">
        <v>23010129</v>
      </c>
      <c r="B1712" s="436" t="s">
        <v>2893</v>
      </c>
      <c r="C1712" s="23">
        <v>70941</v>
      </c>
      <c r="D1712" s="46">
        <v>50000020102</v>
      </c>
      <c r="E1712" s="25">
        <v>3101</v>
      </c>
      <c r="F1712" s="23">
        <v>10721300</v>
      </c>
      <c r="G1712" s="47" t="s">
        <v>2373</v>
      </c>
      <c r="H1712" s="27">
        <v>18920</v>
      </c>
      <c r="I1712" s="215"/>
      <c r="J1712" s="41"/>
      <c r="K1712" s="27">
        <f t="shared" si="33"/>
        <v>18920</v>
      </c>
      <c r="L1712" s="207"/>
    </row>
    <row r="1713" spans="1:23" ht="51" hidden="1" x14ac:dyDescent="0.35">
      <c r="A1713" s="23">
        <v>23010129</v>
      </c>
      <c r="B1713" s="436" t="s">
        <v>2893</v>
      </c>
      <c r="C1713" s="23">
        <v>70941</v>
      </c>
      <c r="D1713" s="46">
        <v>50000020102</v>
      </c>
      <c r="E1713" s="25">
        <v>3101</v>
      </c>
      <c r="F1713" s="23">
        <v>10721300</v>
      </c>
      <c r="G1713" s="47" t="s">
        <v>2374</v>
      </c>
      <c r="H1713" s="27">
        <v>17200</v>
      </c>
      <c r="I1713" s="215"/>
      <c r="J1713" s="41"/>
      <c r="K1713" s="27">
        <f t="shared" si="33"/>
        <v>17200</v>
      </c>
      <c r="L1713" s="207"/>
    </row>
    <row r="1714" spans="1:23" ht="51" hidden="1" x14ac:dyDescent="0.35">
      <c r="A1714" s="23">
        <v>23010129</v>
      </c>
      <c r="B1714" s="436" t="s">
        <v>2893</v>
      </c>
      <c r="C1714" s="23">
        <v>70941</v>
      </c>
      <c r="D1714" s="46">
        <v>50000020102</v>
      </c>
      <c r="E1714" s="25">
        <v>3101</v>
      </c>
      <c r="F1714" s="23">
        <v>10721300</v>
      </c>
      <c r="G1714" s="47" t="s">
        <v>2375</v>
      </c>
      <c r="H1714" s="27">
        <v>17200</v>
      </c>
      <c r="I1714" s="215"/>
      <c r="J1714" s="41"/>
      <c r="K1714" s="27">
        <f t="shared" si="33"/>
        <v>17200</v>
      </c>
      <c r="L1714" s="207"/>
    </row>
    <row r="1715" spans="1:23" ht="51" hidden="1" x14ac:dyDescent="0.35">
      <c r="A1715" s="23">
        <v>23010129</v>
      </c>
      <c r="B1715" s="436" t="s">
        <v>2893</v>
      </c>
      <c r="C1715" s="23">
        <v>70941</v>
      </c>
      <c r="D1715" s="46">
        <v>50000020102</v>
      </c>
      <c r="E1715" s="25">
        <v>3101</v>
      </c>
      <c r="F1715" s="23">
        <v>10721300</v>
      </c>
      <c r="G1715" s="47" t="s">
        <v>2376</v>
      </c>
      <c r="H1715" s="27">
        <v>18920</v>
      </c>
      <c r="I1715" s="215"/>
      <c r="J1715" s="41"/>
      <c r="K1715" s="27">
        <f t="shared" si="33"/>
        <v>18920</v>
      </c>
      <c r="L1715" s="207"/>
    </row>
    <row r="1716" spans="1:23" ht="51" hidden="1" x14ac:dyDescent="0.35">
      <c r="A1716" s="23">
        <v>23010129</v>
      </c>
      <c r="B1716" s="436" t="s">
        <v>2893</v>
      </c>
      <c r="C1716" s="23">
        <v>70941</v>
      </c>
      <c r="D1716" s="46">
        <v>50000020102</v>
      </c>
      <c r="E1716" s="25">
        <v>3101</v>
      </c>
      <c r="F1716" s="23">
        <v>10721300</v>
      </c>
      <c r="G1716" s="47" t="s">
        <v>2377</v>
      </c>
      <c r="H1716" s="27">
        <v>18920</v>
      </c>
      <c r="I1716" s="215"/>
      <c r="J1716" s="41"/>
      <c r="K1716" s="27">
        <f t="shared" si="33"/>
        <v>18920</v>
      </c>
      <c r="L1716" s="207"/>
    </row>
    <row r="1717" spans="1:23" ht="51" hidden="1" x14ac:dyDescent="0.35">
      <c r="A1717" s="23">
        <v>23010129</v>
      </c>
      <c r="B1717" s="436" t="s">
        <v>2893</v>
      </c>
      <c r="C1717" s="23">
        <v>70941</v>
      </c>
      <c r="D1717" s="46">
        <v>50000020102</v>
      </c>
      <c r="E1717" s="25">
        <v>3101</v>
      </c>
      <c r="F1717" s="23">
        <v>10721300</v>
      </c>
      <c r="G1717" s="47" t="s">
        <v>2378</v>
      </c>
      <c r="H1717" s="27">
        <v>16512</v>
      </c>
      <c r="I1717" s="215"/>
      <c r="J1717" s="41"/>
      <c r="K1717" s="27">
        <f t="shared" si="33"/>
        <v>16512</v>
      </c>
      <c r="L1717" s="207"/>
    </row>
    <row r="1718" spans="1:23" ht="51" hidden="1" x14ac:dyDescent="0.35">
      <c r="A1718" s="34">
        <v>23010129</v>
      </c>
      <c r="B1718" s="436" t="s">
        <v>2893</v>
      </c>
      <c r="C1718" s="34">
        <v>70941</v>
      </c>
      <c r="D1718" s="49">
        <v>50000020102</v>
      </c>
      <c r="E1718" s="36">
        <v>3101</v>
      </c>
      <c r="F1718" s="34">
        <v>10721300</v>
      </c>
      <c r="G1718" s="50" t="s">
        <v>2379</v>
      </c>
      <c r="H1718" s="38">
        <v>23736</v>
      </c>
      <c r="I1718" s="218"/>
      <c r="J1718" s="44"/>
      <c r="K1718" s="38">
        <f t="shared" si="33"/>
        <v>23736</v>
      </c>
      <c r="L1718" s="206"/>
    </row>
    <row r="1719" spans="1:23" s="323" customFormat="1" ht="51" hidden="1" x14ac:dyDescent="0.35">
      <c r="A1719" s="23">
        <v>23010129</v>
      </c>
      <c r="B1719" s="436" t="s">
        <v>2893</v>
      </c>
      <c r="C1719" s="23">
        <v>70941</v>
      </c>
      <c r="D1719" s="46">
        <v>50000020102</v>
      </c>
      <c r="E1719" s="25">
        <v>3101</v>
      </c>
      <c r="F1719" s="23">
        <v>10721300</v>
      </c>
      <c r="G1719" s="47" t="s">
        <v>2380</v>
      </c>
      <c r="H1719" s="27">
        <v>23736</v>
      </c>
      <c r="I1719" s="215"/>
      <c r="J1719" s="41"/>
      <c r="K1719" s="27">
        <f t="shared" si="33"/>
        <v>23736</v>
      </c>
      <c r="L1719" s="207"/>
      <c r="M1719" s="42"/>
      <c r="N1719" s="42"/>
      <c r="O1719" s="42"/>
      <c r="P1719" s="42"/>
      <c r="Q1719" s="42"/>
      <c r="R1719" s="42"/>
      <c r="S1719" s="42"/>
      <c r="T1719" s="42"/>
      <c r="U1719" s="42"/>
      <c r="V1719" s="42"/>
      <c r="W1719" s="42"/>
    </row>
    <row r="1720" spans="1:23" s="323" customFormat="1" ht="51" hidden="1" x14ac:dyDescent="0.35">
      <c r="A1720" s="23">
        <v>23010129</v>
      </c>
      <c r="B1720" s="436" t="s">
        <v>2893</v>
      </c>
      <c r="C1720" s="23">
        <v>70941</v>
      </c>
      <c r="D1720" s="46">
        <v>50000020102</v>
      </c>
      <c r="E1720" s="25">
        <v>3101</v>
      </c>
      <c r="F1720" s="23">
        <v>10721300</v>
      </c>
      <c r="G1720" s="47" t="s">
        <v>2381</v>
      </c>
      <c r="H1720" s="27">
        <v>23736</v>
      </c>
      <c r="I1720" s="215"/>
      <c r="J1720" s="41"/>
      <c r="K1720" s="27">
        <f t="shared" si="33"/>
        <v>23736</v>
      </c>
      <c r="L1720" s="207"/>
      <c r="M1720" s="42"/>
      <c r="N1720" s="42"/>
      <c r="O1720" s="42"/>
      <c r="P1720" s="42"/>
      <c r="Q1720" s="42"/>
      <c r="R1720" s="42"/>
      <c r="S1720" s="42"/>
      <c r="T1720" s="42"/>
      <c r="U1720" s="42"/>
      <c r="V1720" s="42"/>
      <c r="W1720" s="42"/>
    </row>
    <row r="1721" spans="1:23" ht="51" hidden="1" x14ac:dyDescent="0.35">
      <c r="A1721" s="23">
        <v>23010129</v>
      </c>
      <c r="B1721" s="436" t="s">
        <v>2893</v>
      </c>
      <c r="C1721" s="23">
        <v>70941</v>
      </c>
      <c r="D1721" s="46">
        <v>50000020102</v>
      </c>
      <c r="E1721" s="25">
        <v>3101</v>
      </c>
      <c r="F1721" s="23">
        <v>10721300</v>
      </c>
      <c r="G1721" s="47" t="s">
        <v>2382</v>
      </c>
      <c r="H1721" s="27">
        <v>20640</v>
      </c>
      <c r="I1721" s="218"/>
      <c r="J1721" s="44"/>
      <c r="K1721" s="27">
        <f t="shared" si="33"/>
        <v>20640</v>
      </c>
      <c r="L1721" s="207"/>
    </row>
    <row r="1722" spans="1:23" ht="51" hidden="1" x14ac:dyDescent="0.35">
      <c r="A1722" s="23">
        <v>23010129</v>
      </c>
      <c r="B1722" s="436" t="s">
        <v>2893</v>
      </c>
      <c r="C1722" s="23">
        <v>70941</v>
      </c>
      <c r="D1722" s="46">
        <v>50000020102</v>
      </c>
      <c r="E1722" s="25">
        <v>3101</v>
      </c>
      <c r="F1722" s="23">
        <v>10721300</v>
      </c>
      <c r="G1722" s="47" t="s">
        <v>2383</v>
      </c>
      <c r="H1722" s="27">
        <v>20640</v>
      </c>
      <c r="I1722" s="218"/>
      <c r="J1722" s="44"/>
      <c r="K1722" s="27">
        <f t="shared" si="33"/>
        <v>20640</v>
      </c>
      <c r="L1722" s="207"/>
    </row>
    <row r="1723" spans="1:23" ht="51" hidden="1" x14ac:dyDescent="0.35">
      <c r="A1723" s="23">
        <v>23010129</v>
      </c>
      <c r="B1723" s="436" t="s">
        <v>2893</v>
      </c>
      <c r="C1723" s="23">
        <v>70941</v>
      </c>
      <c r="D1723" s="46">
        <v>50000020102</v>
      </c>
      <c r="E1723" s="25">
        <v>3101</v>
      </c>
      <c r="F1723" s="23">
        <v>10721300</v>
      </c>
      <c r="G1723" s="47" t="s">
        <v>2384</v>
      </c>
      <c r="H1723" s="27">
        <v>20640</v>
      </c>
      <c r="I1723" s="215"/>
      <c r="J1723" s="41"/>
      <c r="K1723" s="27">
        <f t="shared" si="33"/>
        <v>20640</v>
      </c>
      <c r="L1723" s="207"/>
    </row>
    <row r="1724" spans="1:23" ht="51" hidden="1" x14ac:dyDescent="0.35">
      <c r="A1724" s="23">
        <v>23010129</v>
      </c>
      <c r="B1724" s="436" t="s">
        <v>2893</v>
      </c>
      <c r="C1724" s="23">
        <v>70941</v>
      </c>
      <c r="D1724" s="46">
        <v>50000020102</v>
      </c>
      <c r="E1724" s="25">
        <v>3101</v>
      </c>
      <c r="F1724" s="23">
        <v>10721300</v>
      </c>
      <c r="G1724" s="47" t="s">
        <v>2385</v>
      </c>
      <c r="H1724" s="27">
        <v>77400</v>
      </c>
      <c r="I1724" s="215"/>
      <c r="J1724" s="41"/>
      <c r="K1724" s="27">
        <f t="shared" si="33"/>
        <v>77400</v>
      </c>
      <c r="L1724" s="207"/>
    </row>
    <row r="1725" spans="1:23" ht="51" hidden="1" x14ac:dyDescent="0.35">
      <c r="A1725" s="23">
        <v>23010129</v>
      </c>
      <c r="B1725" s="436" t="s">
        <v>2893</v>
      </c>
      <c r="C1725" s="23">
        <v>70941</v>
      </c>
      <c r="D1725" s="46">
        <v>50000020102</v>
      </c>
      <c r="E1725" s="25">
        <v>3101</v>
      </c>
      <c r="F1725" s="23">
        <v>10721300</v>
      </c>
      <c r="G1725" s="47" t="s">
        <v>2386</v>
      </c>
      <c r="H1725" s="27">
        <v>108360</v>
      </c>
      <c r="I1725" s="215"/>
      <c r="J1725" s="41"/>
      <c r="K1725" s="27">
        <f t="shared" ref="K1725:K1788" si="34">SUM(H1725,J1725)</f>
        <v>108360</v>
      </c>
      <c r="L1725" s="207"/>
    </row>
    <row r="1726" spans="1:23" hidden="1" x14ac:dyDescent="0.35">
      <c r="A1726" s="23">
        <v>23010129</v>
      </c>
      <c r="B1726" s="436" t="s">
        <v>2893</v>
      </c>
      <c r="C1726" s="23">
        <v>70941</v>
      </c>
      <c r="D1726" s="46">
        <v>50000020102</v>
      </c>
      <c r="E1726" s="25">
        <v>3101</v>
      </c>
      <c r="F1726" s="23">
        <v>10721300</v>
      </c>
      <c r="G1726" s="26" t="s">
        <v>2210</v>
      </c>
      <c r="H1726" s="27">
        <v>146200</v>
      </c>
      <c r="I1726" s="215"/>
      <c r="J1726" s="41"/>
      <c r="K1726" s="27">
        <f t="shared" si="34"/>
        <v>146200</v>
      </c>
      <c r="L1726" s="207"/>
    </row>
    <row r="1727" spans="1:23" s="151" customFormat="1" ht="51" hidden="1" x14ac:dyDescent="0.35">
      <c r="A1727" s="23">
        <v>23010129</v>
      </c>
      <c r="B1727" s="436" t="s">
        <v>2893</v>
      </c>
      <c r="C1727" s="23">
        <v>70941</v>
      </c>
      <c r="D1727" s="46">
        <v>50000020102</v>
      </c>
      <c r="E1727" s="25">
        <v>3101</v>
      </c>
      <c r="F1727" s="23">
        <v>10721300</v>
      </c>
      <c r="G1727" s="47" t="s">
        <v>2387</v>
      </c>
      <c r="H1727" s="27">
        <v>129000</v>
      </c>
      <c r="I1727" s="215"/>
      <c r="J1727" s="41"/>
      <c r="K1727" s="27">
        <f t="shared" si="34"/>
        <v>129000</v>
      </c>
      <c r="L1727" s="207"/>
      <c r="M1727" s="42"/>
      <c r="N1727" s="42"/>
      <c r="O1727" s="42"/>
      <c r="P1727" s="42"/>
      <c r="Q1727" s="42"/>
      <c r="R1727" s="42"/>
      <c r="S1727" s="42"/>
      <c r="T1727" s="42"/>
      <c r="U1727" s="42"/>
      <c r="V1727" s="42"/>
      <c r="W1727" s="42"/>
    </row>
    <row r="1728" spans="1:23" ht="51" hidden="1" x14ac:dyDescent="0.35">
      <c r="A1728" s="23">
        <v>23010129</v>
      </c>
      <c r="B1728" s="436" t="s">
        <v>2893</v>
      </c>
      <c r="C1728" s="23">
        <v>70941</v>
      </c>
      <c r="D1728" s="46">
        <v>50000020102</v>
      </c>
      <c r="E1728" s="25">
        <v>3101</v>
      </c>
      <c r="F1728" s="23">
        <v>10721300</v>
      </c>
      <c r="G1728" s="47" t="s">
        <v>2388</v>
      </c>
      <c r="H1728" s="27">
        <v>25800</v>
      </c>
      <c r="I1728" s="215"/>
      <c r="J1728" s="41"/>
      <c r="K1728" s="27">
        <f t="shared" si="34"/>
        <v>25800</v>
      </c>
      <c r="L1728" s="207"/>
    </row>
    <row r="1729" spans="1:23" ht="51" hidden="1" x14ac:dyDescent="0.35">
      <c r="A1729" s="23">
        <v>23010129</v>
      </c>
      <c r="B1729" s="436" t="s">
        <v>2893</v>
      </c>
      <c r="C1729" s="23">
        <v>70941</v>
      </c>
      <c r="D1729" s="46">
        <v>50000020102</v>
      </c>
      <c r="E1729" s="25">
        <v>3101</v>
      </c>
      <c r="F1729" s="23">
        <v>10721300</v>
      </c>
      <c r="G1729" s="47" t="s">
        <v>2389</v>
      </c>
      <c r="H1729" s="27">
        <v>103200</v>
      </c>
      <c r="I1729" s="215"/>
      <c r="J1729" s="41"/>
      <c r="K1729" s="27">
        <f t="shared" si="34"/>
        <v>103200</v>
      </c>
      <c r="L1729" s="207"/>
    </row>
    <row r="1730" spans="1:23" ht="51" hidden="1" x14ac:dyDescent="0.35">
      <c r="A1730" s="23">
        <v>23010129</v>
      </c>
      <c r="B1730" s="436" t="s">
        <v>2893</v>
      </c>
      <c r="C1730" s="23">
        <v>70941</v>
      </c>
      <c r="D1730" s="46">
        <v>50000020102</v>
      </c>
      <c r="E1730" s="25">
        <v>3101</v>
      </c>
      <c r="F1730" s="23">
        <v>10721300</v>
      </c>
      <c r="G1730" s="26" t="s">
        <v>2213</v>
      </c>
      <c r="H1730" s="27">
        <v>37840</v>
      </c>
      <c r="I1730" s="215"/>
      <c r="J1730" s="41"/>
      <c r="K1730" s="27">
        <f t="shared" si="34"/>
        <v>37840</v>
      </c>
      <c r="L1730" s="207"/>
    </row>
    <row r="1731" spans="1:23" s="323" customFormat="1" ht="51" hidden="1" x14ac:dyDescent="0.35">
      <c r="A1731" s="23">
        <v>23010129</v>
      </c>
      <c r="B1731" s="436" t="s">
        <v>2893</v>
      </c>
      <c r="C1731" s="23">
        <v>70941</v>
      </c>
      <c r="D1731" s="46">
        <v>50000020102</v>
      </c>
      <c r="E1731" s="25">
        <v>3101</v>
      </c>
      <c r="F1731" s="23">
        <v>10721300</v>
      </c>
      <c r="G1731" s="26" t="s">
        <v>2214</v>
      </c>
      <c r="H1731" s="27">
        <v>137600</v>
      </c>
      <c r="I1731" s="215"/>
      <c r="J1731" s="41"/>
      <c r="K1731" s="27">
        <f t="shared" si="34"/>
        <v>137600</v>
      </c>
      <c r="L1731" s="207"/>
      <c r="M1731" s="42"/>
      <c r="N1731" s="42"/>
      <c r="O1731" s="42"/>
      <c r="P1731" s="42"/>
      <c r="Q1731" s="42"/>
      <c r="R1731" s="42"/>
      <c r="S1731" s="42"/>
      <c r="T1731" s="42"/>
      <c r="U1731" s="42"/>
      <c r="V1731" s="42"/>
      <c r="W1731" s="42"/>
    </row>
    <row r="1732" spans="1:23" ht="51" hidden="1" x14ac:dyDescent="0.35">
      <c r="A1732" s="23">
        <v>23010129</v>
      </c>
      <c r="B1732" s="436" t="s">
        <v>2893</v>
      </c>
      <c r="C1732" s="23">
        <v>70941</v>
      </c>
      <c r="D1732" s="46">
        <v>50000020102</v>
      </c>
      <c r="E1732" s="25">
        <v>3101</v>
      </c>
      <c r="F1732" s="23">
        <v>10721300</v>
      </c>
      <c r="G1732" s="26" t="s">
        <v>2215</v>
      </c>
      <c r="H1732" s="27">
        <v>206400</v>
      </c>
      <c r="I1732" s="215"/>
      <c r="J1732" s="41"/>
      <c r="K1732" s="27">
        <f t="shared" si="34"/>
        <v>206400</v>
      </c>
      <c r="L1732" s="207"/>
    </row>
    <row r="1733" spans="1:23" ht="51" hidden="1" x14ac:dyDescent="0.35">
      <c r="A1733" s="23">
        <v>23010129</v>
      </c>
      <c r="B1733" s="436" t="s">
        <v>2893</v>
      </c>
      <c r="C1733" s="23">
        <v>70941</v>
      </c>
      <c r="D1733" s="46">
        <v>50000020102</v>
      </c>
      <c r="E1733" s="25">
        <v>3101</v>
      </c>
      <c r="F1733" s="23">
        <v>10721300</v>
      </c>
      <c r="G1733" s="26" t="s">
        <v>2216</v>
      </c>
      <c r="H1733" s="27">
        <v>144480</v>
      </c>
      <c r="I1733" s="215"/>
      <c r="J1733" s="41"/>
      <c r="K1733" s="27">
        <f t="shared" si="34"/>
        <v>144480</v>
      </c>
      <c r="L1733" s="207"/>
    </row>
    <row r="1734" spans="1:23" ht="51" hidden="1" x14ac:dyDescent="0.35">
      <c r="A1734" s="34">
        <v>23010129</v>
      </c>
      <c r="B1734" s="436" t="s">
        <v>2893</v>
      </c>
      <c r="C1734" s="34">
        <v>70941</v>
      </c>
      <c r="D1734" s="49">
        <v>50000020102</v>
      </c>
      <c r="E1734" s="36">
        <v>3101</v>
      </c>
      <c r="F1734" s="34">
        <v>10721300</v>
      </c>
      <c r="G1734" s="37" t="s">
        <v>2217</v>
      </c>
      <c r="H1734" s="38">
        <v>335400</v>
      </c>
      <c r="I1734" s="218"/>
      <c r="J1734" s="44"/>
      <c r="K1734" s="38">
        <f t="shared" si="34"/>
        <v>335400</v>
      </c>
      <c r="L1734" s="206"/>
    </row>
    <row r="1735" spans="1:23" ht="51" hidden="1" x14ac:dyDescent="0.35">
      <c r="A1735" s="23">
        <v>23010129</v>
      </c>
      <c r="B1735" s="436" t="s">
        <v>2893</v>
      </c>
      <c r="C1735" s="23">
        <v>70941</v>
      </c>
      <c r="D1735" s="46">
        <v>50000020102</v>
      </c>
      <c r="E1735" s="25">
        <v>3101</v>
      </c>
      <c r="F1735" s="23">
        <v>10721300</v>
      </c>
      <c r="G1735" s="26" t="s">
        <v>2218</v>
      </c>
      <c r="H1735" s="27">
        <v>318200</v>
      </c>
      <c r="I1735" s="215"/>
      <c r="J1735" s="41"/>
      <c r="K1735" s="27">
        <f t="shared" si="34"/>
        <v>318200</v>
      </c>
      <c r="L1735" s="207"/>
    </row>
    <row r="1736" spans="1:23" ht="51" hidden="1" x14ac:dyDescent="0.35">
      <c r="A1736" s="23">
        <v>23010129</v>
      </c>
      <c r="B1736" s="436" t="s">
        <v>2893</v>
      </c>
      <c r="C1736" s="23">
        <v>70941</v>
      </c>
      <c r="D1736" s="46">
        <v>50000020102</v>
      </c>
      <c r="E1736" s="25">
        <v>3101</v>
      </c>
      <c r="F1736" s="23">
        <v>10721300</v>
      </c>
      <c r="G1736" s="26" t="s">
        <v>2219</v>
      </c>
      <c r="H1736" s="27">
        <v>130720</v>
      </c>
      <c r="I1736" s="215"/>
      <c r="J1736" s="41"/>
      <c r="K1736" s="27">
        <f t="shared" si="34"/>
        <v>130720</v>
      </c>
      <c r="L1736" s="207"/>
    </row>
    <row r="1737" spans="1:23" ht="51" hidden="1" x14ac:dyDescent="0.35">
      <c r="A1737" s="23">
        <v>23010129</v>
      </c>
      <c r="B1737" s="436" t="s">
        <v>2893</v>
      </c>
      <c r="C1737" s="23">
        <v>70941</v>
      </c>
      <c r="D1737" s="46">
        <v>50000020102</v>
      </c>
      <c r="E1737" s="25">
        <v>3101</v>
      </c>
      <c r="F1737" s="23">
        <v>10721300</v>
      </c>
      <c r="G1737" s="26" t="s">
        <v>2220</v>
      </c>
      <c r="H1737" s="27">
        <v>1548000</v>
      </c>
      <c r="I1737" s="215"/>
      <c r="J1737" s="41"/>
      <c r="K1737" s="27">
        <f t="shared" si="34"/>
        <v>1548000</v>
      </c>
      <c r="L1737" s="207"/>
    </row>
    <row r="1738" spans="1:23" ht="51" hidden="1" x14ac:dyDescent="0.35">
      <c r="A1738" s="23">
        <v>23010129</v>
      </c>
      <c r="B1738" s="436" t="s">
        <v>2893</v>
      </c>
      <c r="C1738" s="23">
        <v>70941</v>
      </c>
      <c r="D1738" s="46">
        <v>50000020102</v>
      </c>
      <c r="E1738" s="25">
        <v>3101</v>
      </c>
      <c r="F1738" s="23">
        <v>10721300</v>
      </c>
      <c r="G1738" s="26" t="s">
        <v>2221</v>
      </c>
      <c r="H1738" s="27">
        <v>58480</v>
      </c>
      <c r="I1738" s="215"/>
      <c r="J1738" s="41"/>
      <c r="K1738" s="27">
        <f t="shared" si="34"/>
        <v>58480</v>
      </c>
      <c r="L1738" s="207"/>
    </row>
    <row r="1739" spans="1:23" ht="51" hidden="1" x14ac:dyDescent="0.35">
      <c r="A1739" s="23">
        <v>23010129</v>
      </c>
      <c r="B1739" s="436" t="s">
        <v>2893</v>
      </c>
      <c r="C1739" s="23">
        <v>70941</v>
      </c>
      <c r="D1739" s="46">
        <v>50000020102</v>
      </c>
      <c r="E1739" s="25">
        <v>3101</v>
      </c>
      <c r="F1739" s="23">
        <v>10721300</v>
      </c>
      <c r="G1739" s="26" t="s">
        <v>2222</v>
      </c>
      <c r="H1739" s="27">
        <v>27520</v>
      </c>
      <c r="I1739" s="215"/>
      <c r="J1739" s="41"/>
      <c r="K1739" s="27">
        <f t="shared" si="34"/>
        <v>27520</v>
      </c>
      <c r="L1739" s="207"/>
    </row>
    <row r="1740" spans="1:23" hidden="1" x14ac:dyDescent="0.35">
      <c r="A1740" s="23">
        <v>23010129</v>
      </c>
      <c r="B1740" s="436" t="s">
        <v>2893</v>
      </c>
      <c r="C1740" s="23">
        <v>70941</v>
      </c>
      <c r="D1740" s="46">
        <v>50000020102</v>
      </c>
      <c r="E1740" s="25">
        <v>3101</v>
      </c>
      <c r="F1740" s="23">
        <v>10721300</v>
      </c>
      <c r="G1740" s="26" t="s">
        <v>2223</v>
      </c>
      <c r="H1740" s="27">
        <v>48160</v>
      </c>
      <c r="I1740" s="215"/>
      <c r="J1740" s="41"/>
      <c r="K1740" s="27">
        <f t="shared" si="34"/>
        <v>48160</v>
      </c>
      <c r="L1740" s="207"/>
    </row>
    <row r="1741" spans="1:23" ht="51" hidden="1" x14ac:dyDescent="0.35">
      <c r="A1741" s="23">
        <v>23010129</v>
      </c>
      <c r="B1741" s="436" t="s">
        <v>2893</v>
      </c>
      <c r="C1741" s="23">
        <v>70941</v>
      </c>
      <c r="D1741" s="46">
        <v>50000020102</v>
      </c>
      <c r="E1741" s="25">
        <v>3101</v>
      </c>
      <c r="F1741" s="23">
        <v>10721300</v>
      </c>
      <c r="G1741" s="26" t="s">
        <v>2224</v>
      </c>
      <c r="H1741" s="27">
        <v>77400</v>
      </c>
      <c r="I1741" s="215"/>
      <c r="J1741" s="41"/>
      <c r="K1741" s="27">
        <f t="shared" si="34"/>
        <v>77400</v>
      </c>
      <c r="L1741" s="207"/>
    </row>
    <row r="1742" spans="1:23" ht="51" hidden="1" x14ac:dyDescent="0.35">
      <c r="A1742" s="23">
        <v>23010129</v>
      </c>
      <c r="B1742" s="436" t="s">
        <v>2893</v>
      </c>
      <c r="C1742" s="23">
        <v>70941</v>
      </c>
      <c r="D1742" s="46">
        <v>50000020102</v>
      </c>
      <c r="E1742" s="25">
        <v>3101</v>
      </c>
      <c r="F1742" s="23">
        <v>10721300</v>
      </c>
      <c r="G1742" s="26" t="s">
        <v>2225</v>
      </c>
      <c r="H1742" s="27">
        <v>17200</v>
      </c>
      <c r="I1742" s="215"/>
      <c r="J1742" s="41"/>
      <c r="K1742" s="27">
        <f t="shared" si="34"/>
        <v>17200</v>
      </c>
      <c r="L1742" s="207"/>
    </row>
    <row r="1743" spans="1:23" ht="51" hidden="1" x14ac:dyDescent="0.35">
      <c r="A1743" s="23">
        <v>23010129</v>
      </c>
      <c r="B1743" s="436" t="s">
        <v>2893</v>
      </c>
      <c r="C1743" s="23">
        <v>70941</v>
      </c>
      <c r="D1743" s="46">
        <v>50000020102</v>
      </c>
      <c r="E1743" s="25">
        <v>3101</v>
      </c>
      <c r="F1743" s="23">
        <v>10721300</v>
      </c>
      <c r="G1743" s="26" t="s">
        <v>2226</v>
      </c>
      <c r="H1743" s="27">
        <v>25800</v>
      </c>
      <c r="I1743" s="215"/>
      <c r="J1743" s="41"/>
      <c r="K1743" s="27">
        <f t="shared" si="34"/>
        <v>25800</v>
      </c>
      <c r="L1743" s="207"/>
    </row>
    <row r="1744" spans="1:23" ht="51" hidden="1" x14ac:dyDescent="0.35">
      <c r="A1744" s="23">
        <v>23010129</v>
      </c>
      <c r="B1744" s="436" t="s">
        <v>2893</v>
      </c>
      <c r="C1744" s="23">
        <v>70941</v>
      </c>
      <c r="D1744" s="46">
        <v>50000020102</v>
      </c>
      <c r="E1744" s="25">
        <v>3101</v>
      </c>
      <c r="F1744" s="23">
        <v>10721300</v>
      </c>
      <c r="G1744" s="26" t="s">
        <v>2227</v>
      </c>
      <c r="H1744" s="27">
        <v>13760</v>
      </c>
      <c r="I1744" s="215"/>
      <c r="J1744" s="41"/>
      <c r="K1744" s="27">
        <f t="shared" si="34"/>
        <v>13760</v>
      </c>
      <c r="L1744" s="207"/>
    </row>
    <row r="1745" spans="1:12" ht="51" hidden="1" x14ac:dyDescent="0.35">
      <c r="A1745" s="23">
        <v>23010129</v>
      </c>
      <c r="B1745" s="436" t="s">
        <v>2893</v>
      </c>
      <c r="C1745" s="23">
        <v>70941</v>
      </c>
      <c r="D1745" s="46">
        <v>50000020102</v>
      </c>
      <c r="E1745" s="25">
        <v>3101</v>
      </c>
      <c r="F1745" s="23">
        <v>10721300</v>
      </c>
      <c r="G1745" s="26" t="s">
        <v>2228</v>
      </c>
      <c r="H1745" s="27">
        <v>48160</v>
      </c>
      <c r="I1745" s="215"/>
      <c r="J1745" s="41"/>
      <c r="K1745" s="27">
        <f t="shared" si="34"/>
        <v>48160</v>
      </c>
      <c r="L1745" s="207"/>
    </row>
    <row r="1746" spans="1:12" ht="51" hidden="1" x14ac:dyDescent="0.35">
      <c r="A1746" s="23">
        <v>23010129</v>
      </c>
      <c r="B1746" s="436" t="s">
        <v>2893</v>
      </c>
      <c r="C1746" s="23">
        <v>70941</v>
      </c>
      <c r="D1746" s="46">
        <v>50000020102</v>
      </c>
      <c r="E1746" s="25">
        <v>3101</v>
      </c>
      <c r="F1746" s="23">
        <v>10721300</v>
      </c>
      <c r="G1746" s="26" t="s">
        <v>2229</v>
      </c>
      <c r="H1746" s="27">
        <v>206400</v>
      </c>
      <c r="I1746" s="215"/>
      <c r="J1746" s="41"/>
      <c r="K1746" s="27">
        <f t="shared" si="34"/>
        <v>206400</v>
      </c>
      <c r="L1746" s="207"/>
    </row>
    <row r="1747" spans="1:12" hidden="1" x14ac:dyDescent="0.35">
      <c r="A1747" s="23">
        <v>23010129</v>
      </c>
      <c r="B1747" s="436" t="s">
        <v>2893</v>
      </c>
      <c r="C1747" s="23">
        <v>70941</v>
      </c>
      <c r="D1747" s="46">
        <v>50000020102</v>
      </c>
      <c r="E1747" s="25">
        <v>3101</v>
      </c>
      <c r="F1747" s="23">
        <v>10721300</v>
      </c>
      <c r="G1747" s="26" t="s">
        <v>2230</v>
      </c>
      <c r="H1747" s="27">
        <v>25800</v>
      </c>
      <c r="I1747" s="215"/>
      <c r="J1747" s="41"/>
      <c r="K1747" s="27">
        <f t="shared" si="34"/>
        <v>25800</v>
      </c>
      <c r="L1747" s="207"/>
    </row>
    <row r="1748" spans="1:12" ht="51" hidden="1" x14ac:dyDescent="0.35">
      <c r="A1748" s="23">
        <v>23010129</v>
      </c>
      <c r="B1748" s="436" t="s">
        <v>2893</v>
      </c>
      <c r="C1748" s="23">
        <v>70941</v>
      </c>
      <c r="D1748" s="46">
        <v>50000020102</v>
      </c>
      <c r="E1748" s="25">
        <v>3101</v>
      </c>
      <c r="F1748" s="23">
        <v>10721300</v>
      </c>
      <c r="G1748" s="26" t="s">
        <v>2231</v>
      </c>
      <c r="H1748" s="27">
        <v>25800</v>
      </c>
      <c r="I1748" s="215"/>
      <c r="J1748" s="41"/>
      <c r="K1748" s="27">
        <f t="shared" si="34"/>
        <v>25800</v>
      </c>
      <c r="L1748" s="207"/>
    </row>
    <row r="1749" spans="1:12" hidden="1" x14ac:dyDescent="0.35">
      <c r="A1749" s="23">
        <v>23010129</v>
      </c>
      <c r="B1749" s="436" t="s">
        <v>2893</v>
      </c>
      <c r="C1749" s="23">
        <v>70941</v>
      </c>
      <c r="D1749" s="46">
        <v>50000020102</v>
      </c>
      <c r="E1749" s="25">
        <v>3101</v>
      </c>
      <c r="F1749" s="23">
        <v>10721300</v>
      </c>
      <c r="G1749" s="26" t="s">
        <v>2232</v>
      </c>
      <c r="H1749" s="27">
        <v>61920</v>
      </c>
      <c r="I1749" s="215"/>
      <c r="J1749" s="41"/>
      <c r="K1749" s="27">
        <f t="shared" si="34"/>
        <v>61920</v>
      </c>
      <c r="L1749" s="207"/>
    </row>
    <row r="1750" spans="1:12" ht="51" hidden="1" x14ac:dyDescent="0.35">
      <c r="A1750" s="23">
        <v>23010129</v>
      </c>
      <c r="B1750" s="436" t="s">
        <v>2893</v>
      </c>
      <c r="C1750" s="23">
        <v>70941</v>
      </c>
      <c r="D1750" s="46">
        <v>50000020102</v>
      </c>
      <c r="E1750" s="25">
        <v>3101</v>
      </c>
      <c r="F1750" s="23">
        <v>10721300</v>
      </c>
      <c r="G1750" s="26" t="s">
        <v>2233</v>
      </c>
      <c r="H1750" s="27">
        <v>25800</v>
      </c>
      <c r="I1750" s="215"/>
      <c r="J1750" s="41"/>
      <c r="K1750" s="27">
        <f t="shared" si="34"/>
        <v>25800</v>
      </c>
      <c r="L1750" s="207"/>
    </row>
    <row r="1751" spans="1:12" ht="51" hidden="1" x14ac:dyDescent="0.35">
      <c r="A1751" s="34">
        <v>23010129</v>
      </c>
      <c r="B1751" s="436" t="s">
        <v>2893</v>
      </c>
      <c r="C1751" s="34">
        <v>70941</v>
      </c>
      <c r="D1751" s="49">
        <v>50000010105</v>
      </c>
      <c r="E1751" s="36">
        <v>3101</v>
      </c>
      <c r="F1751" s="34">
        <v>10721300</v>
      </c>
      <c r="G1751" s="37" t="s">
        <v>2234</v>
      </c>
      <c r="H1751" s="38">
        <v>30960</v>
      </c>
      <c r="I1751" s="218"/>
      <c r="J1751" s="44"/>
      <c r="K1751" s="38">
        <f t="shared" si="34"/>
        <v>30960</v>
      </c>
      <c r="L1751" s="206"/>
    </row>
    <row r="1752" spans="1:12" ht="51" hidden="1" x14ac:dyDescent="0.35">
      <c r="A1752" s="23">
        <v>23010129</v>
      </c>
      <c r="B1752" s="436" t="s">
        <v>2893</v>
      </c>
      <c r="C1752" s="23">
        <v>70941</v>
      </c>
      <c r="D1752" s="46">
        <v>50000010105</v>
      </c>
      <c r="E1752" s="25">
        <v>3101</v>
      </c>
      <c r="F1752" s="23">
        <v>10721300</v>
      </c>
      <c r="G1752" s="26" t="s">
        <v>2235</v>
      </c>
      <c r="H1752" s="27">
        <v>68800</v>
      </c>
      <c r="I1752" s="215"/>
      <c r="J1752" s="41"/>
      <c r="K1752" s="27">
        <f t="shared" si="34"/>
        <v>68800</v>
      </c>
      <c r="L1752" s="207"/>
    </row>
    <row r="1753" spans="1:12" hidden="1" x14ac:dyDescent="0.35">
      <c r="A1753" s="23">
        <v>23010129</v>
      </c>
      <c r="B1753" s="436" t="s">
        <v>2893</v>
      </c>
      <c r="C1753" s="23">
        <v>70941</v>
      </c>
      <c r="D1753" s="46">
        <v>50000010105</v>
      </c>
      <c r="E1753" s="25">
        <v>3101</v>
      </c>
      <c r="F1753" s="23">
        <v>10721300</v>
      </c>
      <c r="G1753" s="26" t="s">
        <v>2236</v>
      </c>
      <c r="H1753" s="27">
        <v>25800</v>
      </c>
      <c r="I1753" s="215"/>
      <c r="J1753" s="41"/>
      <c r="K1753" s="27">
        <f t="shared" si="34"/>
        <v>25800</v>
      </c>
      <c r="L1753" s="207"/>
    </row>
    <row r="1754" spans="1:12" ht="51" hidden="1" x14ac:dyDescent="0.35">
      <c r="A1754" s="23">
        <v>23010129</v>
      </c>
      <c r="B1754" s="436" t="s">
        <v>2893</v>
      </c>
      <c r="C1754" s="23">
        <v>70941</v>
      </c>
      <c r="D1754" s="46">
        <v>50000010105</v>
      </c>
      <c r="E1754" s="25">
        <v>3101</v>
      </c>
      <c r="F1754" s="23">
        <v>10721300</v>
      </c>
      <c r="G1754" s="26" t="s">
        <v>2237</v>
      </c>
      <c r="H1754" s="27">
        <v>15480</v>
      </c>
      <c r="I1754" s="215"/>
      <c r="J1754" s="41"/>
      <c r="K1754" s="27">
        <f t="shared" si="34"/>
        <v>15480</v>
      </c>
      <c r="L1754" s="207"/>
    </row>
    <row r="1755" spans="1:12" hidden="1" x14ac:dyDescent="0.35">
      <c r="A1755" s="23">
        <v>23010129</v>
      </c>
      <c r="B1755" s="436" t="s">
        <v>2893</v>
      </c>
      <c r="C1755" s="23">
        <v>70941</v>
      </c>
      <c r="D1755" s="46">
        <v>50000010105</v>
      </c>
      <c r="E1755" s="25">
        <v>3101</v>
      </c>
      <c r="F1755" s="23">
        <v>10721300</v>
      </c>
      <c r="G1755" s="26" t="s">
        <v>2238</v>
      </c>
      <c r="H1755" s="27">
        <v>8600</v>
      </c>
      <c r="I1755" s="215"/>
      <c r="J1755" s="41"/>
      <c r="K1755" s="27">
        <f t="shared" si="34"/>
        <v>8600</v>
      </c>
      <c r="L1755" s="207"/>
    </row>
    <row r="1756" spans="1:12" ht="51" hidden="1" x14ac:dyDescent="0.35">
      <c r="A1756" s="23">
        <v>23010129</v>
      </c>
      <c r="B1756" s="436" t="s">
        <v>2893</v>
      </c>
      <c r="C1756" s="23">
        <v>70941</v>
      </c>
      <c r="D1756" s="46">
        <v>50000010105</v>
      </c>
      <c r="E1756" s="25">
        <v>3101</v>
      </c>
      <c r="F1756" s="23">
        <v>10721300</v>
      </c>
      <c r="G1756" s="26" t="s">
        <v>2239</v>
      </c>
      <c r="H1756" s="27">
        <v>20640</v>
      </c>
      <c r="I1756" s="215"/>
      <c r="J1756" s="41"/>
      <c r="K1756" s="27">
        <f t="shared" si="34"/>
        <v>20640</v>
      </c>
      <c r="L1756" s="207"/>
    </row>
    <row r="1757" spans="1:12" ht="51" hidden="1" x14ac:dyDescent="0.35">
      <c r="A1757" s="23">
        <v>23010129</v>
      </c>
      <c r="B1757" s="436" t="s">
        <v>2893</v>
      </c>
      <c r="C1757" s="23">
        <v>70941</v>
      </c>
      <c r="D1757" s="46">
        <v>50000010105</v>
      </c>
      <c r="E1757" s="25">
        <v>3101</v>
      </c>
      <c r="F1757" s="23">
        <v>10721300</v>
      </c>
      <c r="G1757" s="26" t="s">
        <v>2240</v>
      </c>
      <c r="H1757" s="27">
        <v>25800</v>
      </c>
      <c r="I1757" s="215"/>
      <c r="J1757" s="41"/>
      <c r="K1757" s="27">
        <f t="shared" si="34"/>
        <v>25800</v>
      </c>
      <c r="L1757" s="207"/>
    </row>
    <row r="1758" spans="1:12" ht="51" hidden="1" x14ac:dyDescent="0.35">
      <c r="A1758" s="23">
        <v>23010129</v>
      </c>
      <c r="B1758" s="436" t="s">
        <v>2893</v>
      </c>
      <c r="C1758" s="23">
        <v>70941</v>
      </c>
      <c r="D1758" s="46">
        <v>50000010105</v>
      </c>
      <c r="E1758" s="25">
        <v>3101</v>
      </c>
      <c r="F1758" s="23">
        <v>10721300</v>
      </c>
      <c r="G1758" s="47" t="s">
        <v>2390</v>
      </c>
      <c r="H1758" s="27">
        <v>16512</v>
      </c>
      <c r="I1758" s="215"/>
      <c r="J1758" s="41"/>
      <c r="K1758" s="27">
        <f t="shared" si="34"/>
        <v>16512</v>
      </c>
      <c r="L1758" s="207"/>
    </row>
    <row r="1759" spans="1:12" ht="51" hidden="1" x14ac:dyDescent="0.35">
      <c r="A1759" s="23">
        <v>23010129</v>
      </c>
      <c r="B1759" s="436" t="s">
        <v>2893</v>
      </c>
      <c r="C1759" s="23">
        <v>70941</v>
      </c>
      <c r="D1759" s="46">
        <v>50000010105</v>
      </c>
      <c r="E1759" s="25">
        <v>3101</v>
      </c>
      <c r="F1759" s="23">
        <v>10721300</v>
      </c>
      <c r="G1759" s="47" t="s">
        <v>2391</v>
      </c>
      <c r="H1759" s="27">
        <v>50912</v>
      </c>
      <c r="I1759" s="215"/>
      <c r="J1759" s="41"/>
      <c r="K1759" s="27">
        <f t="shared" si="34"/>
        <v>50912</v>
      </c>
      <c r="L1759" s="207"/>
    </row>
    <row r="1760" spans="1:12" ht="51" hidden="1" x14ac:dyDescent="0.35">
      <c r="A1760" s="23">
        <v>23010129</v>
      </c>
      <c r="B1760" s="436" t="s">
        <v>2893</v>
      </c>
      <c r="C1760" s="23">
        <v>70941</v>
      </c>
      <c r="D1760" s="46">
        <v>50000010105</v>
      </c>
      <c r="E1760" s="25">
        <v>3101</v>
      </c>
      <c r="F1760" s="23">
        <v>10721300</v>
      </c>
      <c r="G1760" s="26" t="s">
        <v>2241</v>
      </c>
      <c r="H1760" s="27">
        <v>6880</v>
      </c>
      <c r="I1760" s="215"/>
      <c r="J1760" s="41"/>
      <c r="K1760" s="27">
        <f t="shared" si="34"/>
        <v>6880</v>
      </c>
      <c r="L1760" s="207"/>
    </row>
    <row r="1761" spans="1:23" ht="51" hidden="1" x14ac:dyDescent="0.35">
      <c r="A1761" s="23">
        <v>23010129</v>
      </c>
      <c r="B1761" s="436" t="s">
        <v>2893</v>
      </c>
      <c r="C1761" s="23">
        <v>70941</v>
      </c>
      <c r="D1761" s="46">
        <v>50000010105</v>
      </c>
      <c r="E1761" s="25">
        <v>3101</v>
      </c>
      <c r="F1761" s="23">
        <v>10721300</v>
      </c>
      <c r="G1761" s="26" t="s">
        <v>2242</v>
      </c>
      <c r="H1761" s="27">
        <v>67424</v>
      </c>
      <c r="I1761" s="215"/>
      <c r="J1761" s="41"/>
      <c r="K1761" s="27">
        <f t="shared" si="34"/>
        <v>67424</v>
      </c>
      <c r="L1761" s="207"/>
    </row>
    <row r="1762" spans="1:23" ht="51" hidden="1" x14ac:dyDescent="0.35">
      <c r="A1762" s="23">
        <v>23010129</v>
      </c>
      <c r="B1762" s="436" t="s">
        <v>2893</v>
      </c>
      <c r="C1762" s="23">
        <v>70941</v>
      </c>
      <c r="D1762" s="46">
        <v>50000010105</v>
      </c>
      <c r="E1762" s="25">
        <v>3101</v>
      </c>
      <c r="F1762" s="23">
        <v>10721300</v>
      </c>
      <c r="G1762" s="26" t="s">
        <v>2243</v>
      </c>
      <c r="H1762" s="27">
        <v>41280</v>
      </c>
      <c r="I1762" s="215"/>
      <c r="J1762" s="41"/>
      <c r="K1762" s="27">
        <f t="shared" si="34"/>
        <v>41280</v>
      </c>
      <c r="L1762" s="207"/>
    </row>
    <row r="1763" spans="1:23" ht="51" hidden="1" x14ac:dyDescent="0.35">
      <c r="A1763" s="23">
        <v>23010129</v>
      </c>
      <c r="B1763" s="436" t="s">
        <v>2893</v>
      </c>
      <c r="C1763" s="23">
        <v>70941</v>
      </c>
      <c r="D1763" s="46">
        <v>50000010105</v>
      </c>
      <c r="E1763" s="25">
        <v>3101</v>
      </c>
      <c r="F1763" s="23">
        <v>10721300</v>
      </c>
      <c r="G1763" s="47" t="s">
        <v>2392</v>
      </c>
      <c r="H1763" s="27">
        <v>15480</v>
      </c>
      <c r="I1763" s="215"/>
      <c r="J1763" s="41"/>
      <c r="K1763" s="27">
        <f t="shared" si="34"/>
        <v>15480</v>
      </c>
      <c r="L1763" s="207"/>
    </row>
    <row r="1764" spans="1:23" ht="76.5" hidden="1" x14ac:dyDescent="0.35">
      <c r="A1764" s="23">
        <v>23010129</v>
      </c>
      <c r="B1764" s="436" t="s">
        <v>2893</v>
      </c>
      <c r="C1764" s="23">
        <v>70941</v>
      </c>
      <c r="D1764" s="46">
        <v>50000010105</v>
      </c>
      <c r="E1764" s="25">
        <v>3101</v>
      </c>
      <c r="F1764" s="23">
        <v>10721300</v>
      </c>
      <c r="G1764" s="26" t="s">
        <v>2244</v>
      </c>
      <c r="H1764" s="27">
        <v>39216</v>
      </c>
      <c r="I1764" s="215"/>
      <c r="J1764" s="41"/>
      <c r="K1764" s="27">
        <f t="shared" si="34"/>
        <v>39216</v>
      </c>
      <c r="L1764" s="207"/>
    </row>
    <row r="1765" spans="1:23" ht="76.5" hidden="1" x14ac:dyDescent="0.35">
      <c r="A1765" s="23">
        <v>23010129</v>
      </c>
      <c r="B1765" s="436" t="s">
        <v>2893</v>
      </c>
      <c r="C1765" s="23">
        <v>70941</v>
      </c>
      <c r="D1765" s="46">
        <v>50000010105</v>
      </c>
      <c r="E1765" s="25">
        <v>3101</v>
      </c>
      <c r="F1765" s="23">
        <v>10721300</v>
      </c>
      <c r="G1765" s="26" t="s">
        <v>2245</v>
      </c>
      <c r="H1765" s="27">
        <v>9632</v>
      </c>
      <c r="I1765" s="215"/>
      <c r="J1765" s="41"/>
      <c r="K1765" s="27">
        <f t="shared" si="34"/>
        <v>9632</v>
      </c>
      <c r="L1765" s="207"/>
    </row>
    <row r="1766" spans="1:23" ht="51" hidden="1" x14ac:dyDescent="0.35">
      <c r="A1766" s="23">
        <v>23010129</v>
      </c>
      <c r="B1766" s="436" t="s">
        <v>2893</v>
      </c>
      <c r="C1766" s="23">
        <v>70941</v>
      </c>
      <c r="D1766" s="46">
        <v>50000010105</v>
      </c>
      <c r="E1766" s="25">
        <v>3101</v>
      </c>
      <c r="F1766" s="23">
        <v>10721300</v>
      </c>
      <c r="G1766" s="26" t="s">
        <v>2246</v>
      </c>
      <c r="H1766" s="27">
        <v>2476.8000000000002</v>
      </c>
      <c r="I1766" s="215"/>
      <c r="J1766" s="41"/>
      <c r="K1766" s="27">
        <f t="shared" si="34"/>
        <v>2476.8000000000002</v>
      </c>
      <c r="L1766" s="207"/>
    </row>
    <row r="1767" spans="1:23" ht="51" hidden="1" x14ac:dyDescent="0.35">
      <c r="A1767" s="23">
        <v>23010129</v>
      </c>
      <c r="B1767" s="436" t="s">
        <v>2893</v>
      </c>
      <c r="C1767" s="23">
        <v>70941</v>
      </c>
      <c r="D1767" s="46">
        <v>50000010105</v>
      </c>
      <c r="E1767" s="25">
        <v>3101</v>
      </c>
      <c r="F1767" s="23">
        <v>10721300</v>
      </c>
      <c r="G1767" s="47" t="s">
        <v>2393</v>
      </c>
      <c r="H1767" s="27">
        <v>137600</v>
      </c>
      <c r="I1767" s="215"/>
      <c r="J1767" s="41"/>
      <c r="K1767" s="27">
        <f t="shared" si="34"/>
        <v>137600</v>
      </c>
      <c r="L1767" s="207"/>
    </row>
    <row r="1768" spans="1:23" hidden="1" x14ac:dyDescent="0.35">
      <c r="A1768" s="34">
        <v>23010129</v>
      </c>
      <c r="B1768" s="436" t="s">
        <v>2893</v>
      </c>
      <c r="C1768" s="34">
        <v>70941</v>
      </c>
      <c r="D1768" s="49">
        <v>50000010105</v>
      </c>
      <c r="E1768" s="36">
        <v>3101</v>
      </c>
      <c r="F1768" s="34">
        <v>10721300</v>
      </c>
      <c r="G1768" s="37" t="s">
        <v>2210</v>
      </c>
      <c r="H1768" s="38">
        <v>60200</v>
      </c>
      <c r="I1768" s="218"/>
      <c r="J1768" s="44"/>
      <c r="K1768" s="38">
        <f t="shared" si="34"/>
        <v>60200</v>
      </c>
      <c r="L1768" s="206"/>
    </row>
    <row r="1769" spans="1:23" s="323" customFormat="1" ht="51" hidden="1" x14ac:dyDescent="0.35">
      <c r="A1769" s="23">
        <v>23010129</v>
      </c>
      <c r="B1769" s="436" t="s">
        <v>2893</v>
      </c>
      <c r="C1769" s="23">
        <v>70941</v>
      </c>
      <c r="D1769" s="46">
        <v>50000010105</v>
      </c>
      <c r="E1769" s="25">
        <v>3101</v>
      </c>
      <c r="F1769" s="23">
        <v>10721300</v>
      </c>
      <c r="G1769" s="47" t="s">
        <v>2394</v>
      </c>
      <c r="H1769" s="27">
        <v>43000</v>
      </c>
      <c r="I1769" s="215"/>
      <c r="J1769" s="41"/>
      <c r="K1769" s="27">
        <f t="shared" si="34"/>
        <v>43000</v>
      </c>
      <c r="L1769" s="207"/>
      <c r="M1769" s="42"/>
      <c r="N1769" s="42"/>
      <c r="O1769" s="42"/>
      <c r="P1769" s="42"/>
      <c r="Q1769" s="42"/>
      <c r="R1769" s="42"/>
      <c r="S1769" s="42"/>
      <c r="T1769" s="42"/>
      <c r="U1769" s="42"/>
      <c r="V1769" s="42"/>
      <c r="W1769" s="42"/>
    </row>
    <row r="1770" spans="1:23" ht="51" hidden="1" x14ac:dyDescent="0.35">
      <c r="A1770" s="23">
        <v>23010129</v>
      </c>
      <c r="B1770" s="436" t="s">
        <v>2893</v>
      </c>
      <c r="C1770" s="23">
        <v>70941</v>
      </c>
      <c r="D1770" s="46">
        <v>50000010105</v>
      </c>
      <c r="E1770" s="25">
        <v>3101</v>
      </c>
      <c r="F1770" s="23">
        <v>10721300</v>
      </c>
      <c r="G1770" s="47" t="s">
        <v>2395</v>
      </c>
      <c r="H1770" s="27">
        <v>8944</v>
      </c>
      <c r="I1770" s="215"/>
      <c r="J1770" s="41"/>
      <c r="K1770" s="27">
        <f t="shared" si="34"/>
        <v>8944</v>
      </c>
      <c r="L1770" s="207"/>
    </row>
    <row r="1771" spans="1:23" ht="51" hidden="1" x14ac:dyDescent="0.35">
      <c r="A1771" s="23">
        <v>23010129</v>
      </c>
      <c r="B1771" s="436" t="s">
        <v>2893</v>
      </c>
      <c r="C1771" s="23">
        <v>70941</v>
      </c>
      <c r="D1771" s="46">
        <v>50000010105</v>
      </c>
      <c r="E1771" s="25">
        <v>3101</v>
      </c>
      <c r="F1771" s="23">
        <v>10721300</v>
      </c>
      <c r="G1771" s="47" t="s">
        <v>2396</v>
      </c>
      <c r="H1771" s="27">
        <v>5160</v>
      </c>
      <c r="I1771" s="215"/>
      <c r="J1771" s="41"/>
      <c r="K1771" s="27">
        <f t="shared" si="34"/>
        <v>5160</v>
      </c>
      <c r="L1771" s="207"/>
    </row>
    <row r="1772" spans="1:23" hidden="1" x14ac:dyDescent="0.35">
      <c r="A1772" s="23">
        <v>23010129</v>
      </c>
      <c r="B1772" s="436" t="s">
        <v>2893</v>
      </c>
      <c r="C1772" s="23">
        <v>70941</v>
      </c>
      <c r="D1772" s="46">
        <v>50000010105</v>
      </c>
      <c r="E1772" s="25">
        <v>3101</v>
      </c>
      <c r="F1772" s="23">
        <v>10721300</v>
      </c>
      <c r="G1772" s="26" t="s">
        <v>2247</v>
      </c>
      <c r="H1772" s="27">
        <v>86000</v>
      </c>
      <c r="I1772" s="215"/>
      <c r="J1772" s="41"/>
      <c r="K1772" s="27">
        <f t="shared" si="34"/>
        <v>86000</v>
      </c>
      <c r="L1772" s="207"/>
    </row>
    <row r="1773" spans="1:23" ht="51" hidden="1" x14ac:dyDescent="0.35">
      <c r="A1773" s="23">
        <v>23010129</v>
      </c>
      <c r="B1773" s="436" t="s">
        <v>2893</v>
      </c>
      <c r="C1773" s="23">
        <v>70941</v>
      </c>
      <c r="D1773" s="46">
        <v>50000010105</v>
      </c>
      <c r="E1773" s="25">
        <v>3101</v>
      </c>
      <c r="F1773" s="23">
        <v>10721300</v>
      </c>
      <c r="G1773" s="26" t="s">
        <v>2248</v>
      </c>
      <c r="H1773" s="27">
        <v>27520</v>
      </c>
      <c r="I1773" s="215"/>
      <c r="J1773" s="41"/>
      <c r="K1773" s="27">
        <f t="shared" si="34"/>
        <v>27520</v>
      </c>
      <c r="L1773" s="207"/>
    </row>
    <row r="1774" spans="1:23" ht="51" hidden="1" x14ac:dyDescent="0.35">
      <c r="A1774" s="23">
        <v>23010129</v>
      </c>
      <c r="B1774" s="436" t="s">
        <v>2893</v>
      </c>
      <c r="C1774" s="23">
        <v>70941</v>
      </c>
      <c r="D1774" s="46">
        <v>50000010105</v>
      </c>
      <c r="E1774" s="25">
        <v>3101</v>
      </c>
      <c r="F1774" s="23">
        <v>10721300</v>
      </c>
      <c r="G1774" s="26" t="s">
        <v>2249</v>
      </c>
      <c r="H1774" s="27">
        <v>361200</v>
      </c>
      <c r="I1774" s="215"/>
      <c r="J1774" s="41"/>
      <c r="K1774" s="27">
        <f t="shared" si="34"/>
        <v>361200</v>
      </c>
      <c r="L1774" s="207"/>
    </row>
    <row r="1775" spans="1:23" ht="51" hidden="1" x14ac:dyDescent="0.35">
      <c r="A1775" s="23">
        <v>23010129</v>
      </c>
      <c r="B1775" s="436" t="s">
        <v>2893</v>
      </c>
      <c r="C1775" s="23">
        <v>70941</v>
      </c>
      <c r="D1775" s="46">
        <v>50000010105</v>
      </c>
      <c r="E1775" s="25">
        <v>3101</v>
      </c>
      <c r="F1775" s="23">
        <v>10721300</v>
      </c>
      <c r="G1775" s="26" t="s">
        <v>2250</v>
      </c>
      <c r="H1775" s="27">
        <v>17200</v>
      </c>
      <c r="I1775" s="215"/>
      <c r="J1775" s="41"/>
      <c r="K1775" s="27">
        <f t="shared" si="34"/>
        <v>17200</v>
      </c>
      <c r="L1775" s="207"/>
    </row>
    <row r="1776" spans="1:23" s="151" customFormat="1" ht="51" hidden="1" x14ac:dyDescent="0.35">
      <c r="A1776" s="23">
        <v>23010129</v>
      </c>
      <c r="B1776" s="436" t="s">
        <v>2893</v>
      </c>
      <c r="C1776" s="23">
        <v>70941</v>
      </c>
      <c r="D1776" s="46">
        <v>50000010105</v>
      </c>
      <c r="E1776" s="25">
        <v>3101</v>
      </c>
      <c r="F1776" s="23">
        <v>10721300</v>
      </c>
      <c r="G1776" s="26" t="s">
        <v>2251</v>
      </c>
      <c r="H1776" s="27">
        <v>15480</v>
      </c>
      <c r="I1776" s="215"/>
      <c r="J1776" s="41"/>
      <c r="K1776" s="27">
        <f t="shared" si="34"/>
        <v>15480</v>
      </c>
      <c r="L1776" s="207"/>
      <c r="M1776" s="42"/>
      <c r="N1776" s="42"/>
      <c r="O1776" s="42"/>
      <c r="P1776" s="42"/>
      <c r="Q1776" s="42"/>
      <c r="R1776" s="42"/>
      <c r="S1776" s="42"/>
      <c r="T1776" s="42"/>
      <c r="U1776" s="42"/>
      <c r="V1776" s="42"/>
      <c r="W1776" s="42"/>
    </row>
    <row r="1777" spans="1:23" ht="51" hidden="1" x14ac:dyDescent="0.35">
      <c r="A1777" s="23">
        <v>23010129</v>
      </c>
      <c r="B1777" s="436" t="s">
        <v>2893</v>
      </c>
      <c r="C1777" s="23">
        <v>70941</v>
      </c>
      <c r="D1777" s="46">
        <v>50000010105</v>
      </c>
      <c r="E1777" s="25">
        <v>3101</v>
      </c>
      <c r="F1777" s="23">
        <v>10721300</v>
      </c>
      <c r="G1777" s="26" t="s">
        <v>2252</v>
      </c>
      <c r="H1777" s="27">
        <v>361200</v>
      </c>
      <c r="I1777" s="215"/>
      <c r="J1777" s="41"/>
      <c r="K1777" s="27">
        <f t="shared" si="34"/>
        <v>361200</v>
      </c>
      <c r="L1777" s="207"/>
    </row>
    <row r="1778" spans="1:23" s="151" customFormat="1" ht="51" hidden="1" x14ac:dyDescent="0.35">
      <c r="A1778" s="23">
        <v>23010129</v>
      </c>
      <c r="B1778" s="436" t="s">
        <v>2893</v>
      </c>
      <c r="C1778" s="23">
        <v>70941</v>
      </c>
      <c r="D1778" s="46">
        <v>50000010105</v>
      </c>
      <c r="E1778" s="25">
        <v>3101</v>
      </c>
      <c r="F1778" s="23">
        <v>10721300</v>
      </c>
      <c r="G1778" s="26" t="s">
        <v>2253</v>
      </c>
      <c r="H1778" s="27">
        <v>8600</v>
      </c>
      <c r="I1778" s="215"/>
      <c r="J1778" s="41"/>
      <c r="K1778" s="27">
        <f t="shared" si="34"/>
        <v>8600</v>
      </c>
      <c r="L1778" s="207"/>
      <c r="M1778" s="42"/>
      <c r="N1778" s="42"/>
      <c r="O1778" s="42"/>
      <c r="P1778" s="42"/>
      <c r="Q1778" s="42"/>
      <c r="R1778" s="42"/>
      <c r="S1778" s="42"/>
      <c r="T1778" s="42"/>
      <c r="U1778" s="42"/>
      <c r="V1778" s="42"/>
      <c r="W1778" s="42"/>
    </row>
    <row r="1779" spans="1:23" ht="51" hidden="1" x14ac:dyDescent="0.35">
      <c r="A1779" s="23">
        <v>23010129</v>
      </c>
      <c r="B1779" s="436" t="s">
        <v>2893</v>
      </c>
      <c r="C1779" s="23">
        <v>70941</v>
      </c>
      <c r="D1779" s="46">
        <v>50000010105</v>
      </c>
      <c r="E1779" s="25">
        <v>3101</v>
      </c>
      <c r="F1779" s="23">
        <v>10721300</v>
      </c>
      <c r="G1779" s="26" t="s">
        <v>2254</v>
      </c>
      <c r="H1779" s="27">
        <v>125560</v>
      </c>
      <c r="I1779" s="215"/>
      <c r="J1779" s="41"/>
      <c r="K1779" s="27">
        <f t="shared" si="34"/>
        <v>125560</v>
      </c>
      <c r="L1779" s="207"/>
    </row>
    <row r="1780" spans="1:23" ht="51" hidden="1" x14ac:dyDescent="0.35">
      <c r="A1780" s="23">
        <v>23010129</v>
      </c>
      <c r="B1780" s="436" t="s">
        <v>2893</v>
      </c>
      <c r="C1780" s="23">
        <v>70941</v>
      </c>
      <c r="D1780" s="46">
        <v>50000010105</v>
      </c>
      <c r="E1780" s="25">
        <v>3101</v>
      </c>
      <c r="F1780" s="23">
        <v>10721300</v>
      </c>
      <c r="G1780" s="47" t="s">
        <v>2397</v>
      </c>
      <c r="H1780" s="27">
        <v>34400</v>
      </c>
      <c r="I1780" s="215"/>
      <c r="J1780" s="41"/>
      <c r="K1780" s="27">
        <f t="shared" si="34"/>
        <v>34400</v>
      </c>
      <c r="L1780" s="207"/>
    </row>
    <row r="1781" spans="1:23" ht="76.5" hidden="1" x14ac:dyDescent="0.35">
      <c r="A1781" s="23">
        <v>23010129</v>
      </c>
      <c r="B1781" s="436" t="s">
        <v>2893</v>
      </c>
      <c r="C1781" s="23">
        <v>70941</v>
      </c>
      <c r="D1781" s="46">
        <v>50000010105</v>
      </c>
      <c r="E1781" s="25">
        <v>3101</v>
      </c>
      <c r="F1781" s="23">
        <v>10721300</v>
      </c>
      <c r="G1781" s="26" t="s">
        <v>2255</v>
      </c>
      <c r="H1781" s="27">
        <v>61920</v>
      </c>
      <c r="I1781" s="215"/>
      <c r="J1781" s="41"/>
      <c r="K1781" s="27">
        <f t="shared" si="34"/>
        <v>61920</v>
      </c>
      <c r="L1781" s="207"/>
    </row>
    <row r="1782" spans="1:23" ht="76.5" hidden="1" x14ac:dyDescent="0.35">
      <c r="A1782" s="23">
        <v>23010129</v>
      </c>
      <c r="B1782" s="436" t="s">
        <v>2893</v>
      </c>
      <c r="C1782" s="23">
        <v>70941</v>
      </c>
      <c r="D1782" s="46">
        <v>50000010105</v>
      </c>
      <c r="E1782" s="25">
        <v>3101</v>
      </c>
      <c r="F1782" s="23">
        <v>10721300</v>
      </c>
      <c r="G1782" s="26" t="s">
        <v>2256</v>
      </c>
      <c r="H1782" s="27">
        <v>58480</v>
      </c>
      <c r="I1782" s="215"/>
      <c r="J1782" s="41"/>
      <c r="K1782" s="27">
        <f t="shared" si="34"/>
        <v>58480</v>
      </c>
      <c r="L1782" s="207"/>
    </row>
    <row r="1783" spans="1:23" ht="51" hidden="1" x14ac:dyDescent="0.35">
      <c r="A1783" s="23">
        <v>23010129</v>
      </c>
      <c r="B1783" s="436" t="s">
        <v>2893</v>
      </c>
      <c r="C1783" s="23">
        <v>70941</v>
      </c>
      <c r="D1783" s="46">
        <v>50000010105</v>
      </c>
      <c r="E1783" s="25">
        <v>3101</v>
      </c>
      <c r="F1783" s="23">
        <v>10721300</v>
      </c>
      <c r="G1783" s="26" t="s">
        <v>2257</v>
      </c>
      <c r="H1783" s="27">
        <v>17888</v>
      </c>
      <c r="I1783" s="215"/>
      <c r="J1783" s="41"/>
      <c r="K1783" s="27">
        <f t="shared" si="34"/>
        <v>17888</v>
      </c>
      <c r="L1783" s="207"/>
    </row>
    <row r="1784" spans="1:23" ht="51" hidden="1" x14ac:dyDescent="0.35">
      <c r="A1784" s="23">
        <v>23010129</v>
      </c>
      <c r="B1784" s="436" t="s">
        <v>2893</v>
      </c>
      <c r="C1784" s="23">
        <v>70941</v>
      </c>
      <c r="D1784" s="46">
        <v>50000010105</v>
      </c>
      <c r="E1784" s="25">
        <v>3101</v>
      </c>
      <c r="F1784" s="23">
        <v>10721300</v>
      </c>
      <c r="G1784" s="26" t="s">
        <v>2258</v>
      </c>
      <c r="H1784" s="27">
        <v>24080</v>
      </c>
      <c r="I1784" s="215"/>
      <c r="J1784" s="41"/>
      <c r="K1784" s="27">
        <f t="shared" si="34"/>
        <v>24080</v>
      </c>
      <c r="L1784" s="207"/>
    </row>
    <row r="1785" spans="1:23" ht="51" hidden="1" x14ac:dyDescent="0.35">
      <c r="A1785" s="34">
        <v>23010129</v>
      </c>
      <c r="B1785" s="436" t="s">
        <v>2893</v>
      </c>
      <c r="C1785" s="34">
        <v>70941</v>
      </c>
      <c r="D1785" s="49">
        <v>50000010105</v>
      </c>
      <c r="E1785" s="36">
        <v>3101</v>
      </c>
      <c r="F1785" s="34">
        <v>10721300</v>
      </c>
      <c r="G1785" s="37" t="s">
        <v>2259</v>
      </c>
      <c r="H1785" s="38">
        <v>5160</v>
      </c>
      <c r="I1785" s="218"/>
      <c r="J1785" s="44"/>
      <c r="K1785" s="38">
        <f t="shared" si="34"/>
        <v>5160</v>
      </c>
      <c r="L1785" s="206"/>
    </row>
    <row r="1786" spans="1:23" ht="51" hidden="1" x14ac:dyDescent="0.35">
      <c r="A1786" s="23">
        <v>23010129</v>
      </c>
      <c r="B1786" s="436" t="s">
        <v>2893</v>
      </c>
      <c r="C1786" s="23">
        <v>70941</v>
      </c>
      <c r="D1786" s="46">
        <v>50000010105</v>
      </c>
      <c r="E1786" s="25">
        <v>3101</v>
      </c>
      <c r="F1786" s="23">
        <v>10721300</v>
      </c>
      <c r="G1786" s="26" t="s">
        <v>2260</v>
      </c>
      <c r="H1786" s="27">
        <v>13416</v>
      </c>
      <c r="I1786" s="215"/>
      <c r="J1786" s="41"/>
      <c r="K1786" s="27">
        <f t="shared" si="34"/>
        <v>13416</v>
      </c>
      <c r="L1786" s="207"/>
    </row>
    <row r="1787" spans="1:23" ht="51" hidden="1" x14ac:dyDescent="0.35">
      <c r="A1787" s="23">
        <v>23010129</v>
      </c>
      <c r="B1787" s="436" t="s">
        <v>2893</v>
      </c>
      <c r="C1787" s="23">
        <v>70941</v>
      </c>
      <c r="D1787" s="46">
        <v>50000010105</v>
      </c>
      <c r="E1787" s="25">
        <v>3101</v>
      </c>
      <c r="F1787" s="23">
        <v>10721300</v>
      </c>
      <c r="G1787" s="26" t="s">
        <v>2261</v>
      </c>
      <c r="H1787" s="27">
        <v>6192</v>
      </c>
      <c r="I1787" s="215"/>
      <c r="J1787" s="41"/>
      <c r="K1787" s="27">
        <f t="shared" si="34"/>
        <v>6192</v>
      </c>
      <c r="L1787" s="207"/>
    </row>
    <row r="1788" spans="1:23" ht="51" hidden="1" x14ac:dyDescent="0.35">
      <c r="A1788" s="23">
        <v>23010129</v>
      </c>
      <c r="B1788" s="436" t="s">
        <v>2893</v>
      </c>
      <c r="C1788" s="23">
        <v>70941</v>
      </c>
      <c r="D1788" s="46">
        <v>50000010105</v>
      </c>
      <c r="E1788" s="25">
        <v>3101</v>
      </c>
      <c r="F1788" s="23">
        <v>10721300</v>
      </c>
      <c r="G1788" s="26" t="s">
        <v>2262</v>
      </c>
      <c r="H1788" s="27">
        <v>10320</v>
      </c>
      <c r="I1788" s="215"/>
      <c r="J1788" s="41"/>
      <c r="K1788" s="27">
        <f t="shared" si="34"/>
        <v>10320</v>
      </c>
      <c r="L1788" s="207"/>
    </row>
    <row r="1789" spans="1:23" ht="51" hidden="1" x14ac:dyDescent="0.35">
      <c r="A1789" s="23">
        <v>23010129</v>
      </c>
      <c r="B1789" s="436" t="s">
        <v>2893</v>
      </c>
      <c r="C1789" s="23">
        <v>70941</v>
      </c>
      <c r="D1789" s="46">
        <v>50000010105</v>
      </c>
      <c r="E1789" s="25">
        <v>3101</v>
      </c>
      <c r="F1789" s="23">
        <v>10721300</v>
      </c>
      <c r="G1789" s="26" t="s">
        <v>2263</v>
      </c>
      <c r="H1789" s="27">
        <v>32680</v>
      </c>
      <c r="I1789" s="215"/>
      <c r="J1789" s="41"/>
      <c r="K1789" s="27">
        <f t="shared" ref="K1789:K1852" si="35">SUM(H1789,J1789)</f>
        <v>32680</v>
      </c>
      <c r="L1789" s="207"/>
    </row>
    <row r="1790" spans="1:23" ht="51" hidden="1" x14ac:dyDescent="0.35">
      <c r="A1790" s="23">
        <v>23010129</v>
      </c>
      <c r="B1790" s="436" t="s">
        <v>2893</v>
      </c>
      <c r="C1790" s="23">
        <v>70941</v>
      </c>
      <c r="D1790" s="46">
        <v>50000010105</v>
      </c>
      <c r="E1790" s="25">
        <v>3101</v>
      </c>
      <c r="F1790" s="23">
        <v>10721300</v>
      </c>
      <c r="G1790" s="47" t="s">
        <v>2398</v>
      </c>
      <c r="H1790" s="27">
        <v>2752</v>
      </c>
      <c r="I1790" s="215"/>
      <c r="J1790" s="41"/>
      <c r="K1790" s="27">
        <f t="shared" si="35"/>
        <v>2752</v>
      </c>
      <c r="L1790" s="207"/>
    </row>
    <row r="1791" spans="1:23" ht="51" hidden="1" x14ac:dyDescent="0.35">
      <c r="A1791" s="23">
        <v>23010129</v>
      </c>
      <c r="B1791" s="436" t="s">
        <v>2893</v>
      </c>
      <c r="C1791" s="23">
        <v>70941</v>
      </c>
      <c r="D1791" s="46">
        <v>50000010105</v>
      </c>
      <c r="E1791" s="25">
        <v>3101</v>
      </c>
      <c r="F1791" s="23">
        <v>10721300</v>
      </c>
      <c r="G1791" s="26" t="s">
        <v>2264</v>
      </c>
      <c r="H1791" s="27">
        <v>5160</v>
      </c>
      <c r="I1791" s="215"/>
      <c r="J1791" s="41"/>
      <c r="K1791" s="27">
        <f t="shared" si="35"/>
        <v>5160</v>
      </c>
      <c r="L1791" s="207"/>
    </row>
    <row r="1792" spans="1:23" ht="51" hidden="1" x14ac:dyDescent="0.35">
      <c r="A1792" s="23">
        <v>23010129</v>
      </c>
      <c r="B1792" s="436" t="s">
        <v>2893</v>
      </c>
      <c r="C1792" s="23">
        <v>70941</v>
      </c>
      <c r="D1792" s="46">
        <v>50000010105</v>
      </c>
      <c r="E1792" s="25">
        <v>3101</v>
      </c>
      <c r="F1792" s="23">
        <v>10721300</v>
      </c>
      <c r="G1792" s="26" t="s">
        <v>2265</v>
      </c>
      <c r="H1792" s="27">
        <v>25800</v>
      </c>
      <c r="I1792" s="215"/>
      <c r="J1792" s="41"/>
      <c r="K1792" s="27">
        <f t="shared" si="35"/>
        <v>25800</v>
      </c>
      <c r="L1792" s="207"/>
    </row>
    <row r="1793" spans="1:23" ht="51" hidden="1" x14ac:dyDescent="0.35">
      <c r="A1793" s="23">
        <v>23010129</v>
      </c>
      <c r="B1793" s="436" t="s">
        <v>2893</v>
      </c>
      <c r="C1793" s="23">
        <v>70941</v>
      </c>
      <c r="D1793" s="46">
        <v>50000010105</v>
      </c>
      <c r="E1793" s="25">
        <v>3101</v>
      </c>
      <c r="F1793" s="23">
        <v>10721300</v>
      </c>
      <c r="G1793" s="26" t="s">
        <v>2266</v>
      </c>
      <c r="H1793" s="27">
        <v>29240</v>
      </c>
      <c r="I1793" s="215"/>
      <c r="J1793" s="41"/>
      <c r="K1793" s="27">
        <f t="shared" si="35"/>
        <v>29240</v>
      </c>
      <c r="L1793" s="207"/>
    </row>
    <row r="1794" spans="1:23" ht="51" hidden="1" x14ac:dyDescent="0.35">
      <c r="A1794" s="23">
        <v>23010129</v>
      </c>
      <c r="B1794" s="436" t="s">
        <v>2893</v>
      </c>
      <c r="C1794" s="23">
        <v>70941</v>
      </c>
      <c r="D1794" s="46">
        <v>50000010105</v>
      </c>
      <c r="E1794" s="25">
        <v>3101</v>
      </c>
      <c r="F1794" s="23">
        <v>10721300</v>
      </c>
      <c r="G1794" s="26" t="s">
        <v>2267</v>
      </c>
      <c r="H1794" s="27">
        <v>60200</v>
      </c>
      <c r="I1794" s="215"/>
      <c r="J1794" s="41"/>
      <c r="K1794" s="27">
        <f t="shared" si="35"/>
        <v>60200</v>
      </c>
      <c r="L1794" s="207"/>
    </row>
    <row r="1795" spans="1:23" ht="51" hidden="1" x14ac:dyDescent="0.35">
      <c r="A1795" s="23">
        <v>23010129</v>
      </c>
      <c r="B1795" s="436" t="s">
        <v>2893</v>
      </c>
      <c r="C1795" s="23">
        <v>70941</v>
      </c>
      <c r="D1795" s="46">
        <v>50000010105</v>
      </c>
      <c r="E1795" s="25">
        <v>3101</v>
      </c>
      <c r="F1795" s="23">
        <v>10721300</v>
      </c>
      <c r="G1795" s="47" t="s">
        <v>2399</v>
      </c>
      <c r="H1795" s="27">
        <v>13072</v>
      </c>
      <c r="I1795" s="215"/>
      <c r="J1795" s="41"/>
      <c r="K1795" s="27">
        <f t="shared" si="35"/>
        <v>13072</v>
      </c>
      <c r="L1795" s="207"/>
    </row>
    <row r="1796" spans="1:23" ht="51" hidden="1" x14ac:dyDescent="0.35">
      <c r="A1796" s="23">
        <v>23010129</v>
      </c>
      <c r="B1796" s="436" t="s">
        <v>2893</v>
      </c>
      <c r="C1796" s="23">
        <v>70941</v>
      </c>
      <c r="D1796" s="46">
        <v>50000010105</v>
      </c>
      <c r="E1796" s="25">
        <v>3101</v>
      </c>
      <c r="F1796" s="23">
        <v>10721300</v>
      </c>
      <c r="G1796" s="47" t="s">
        <v>2400</v>
      </c>
      <c r="H1796" s="27">
        <v>17888</v>
      </c>
      <c r="I1796" s="215"/>
      <c r="J1796" s="41"/>
      <c r="K1796" s="27">
        <f t="shared" si="35"/>
        <v>17888</v>
      </c>
      <c r="L1796" s="207"/>
    </row>
    <row r="1797" spans="1:23" ht="51" hidden="1" x14ac:dyDescent="0.35">
      <c r="A1797" s="23">
        <v>23010129</v>
      </c>
      <c r="B1797" s="436" t="s">
        <v>2893</v>
      </c>
      <c r="C1797" s="23">
        <v>70941</v>
      </c>
      <c r="D1797" s="46">
        <v>50000010105</v>
      </c>
      <c r="E1797" s="25">
        <v>3101</v>
      </c>
      <c r="F1797" s="23">
        <v>10721300</v>
      </c>
      <c r="G1797" s="26" t="s">
        <v>2268</v>
      </c>
      <c r="H1797" s="27">
        <v>72240</v>
      </c>
      <c r="I1797" s="215"/>
      <c r="J1797" s="41"/>
      <c r="K1797" s="27">
        <f t="shared" si="35"/>
        <v>72240</v>
      </c>
      <c r="L1797" s="207"/>
    </row>
    <row r="1798" spans="1:23" ht="51" hidden="1" x14ac:dyDescent="0.35">
      <c r="A1798" s="23">
        <v>23010129</v>
      </c>
      <c r="B1798" s="436" t="s">
        <v>2893</v>
      </c>
      <c r="C1798" s="23">
        <v>70941</v>
      </c>
      <c r="D1798" s="46">
        <v>50000010105</v>
      </c>
      <c r="E1798" s="25">
        <v>3101</v>
      </c>
      <c r="F1798" s="23">
        <v>10721300</v>
      </c>
      <c r="G1798" s="26" t="s">
        <v>2269</v>
      </c>
      <c r="H1798" s="27">
        <v>15480</v>
      </c>
      <c r="I1798" s="215"/>
      <c r="J1798" s="41"/>
      <c r="K1798" s="27">
        <f t="shared" si="35"/>
        <v>15480</v>
      </c>
      <c r="L1798" s="207"/>
    </row>
    <row r="1799" spans="1:23" ht="51" hidden="1" x14ac:dyDescent="0.35">
      <c r="A1799" s="23">
        <v>23010129</v>
      </c>
      <c r="B1799" s="436" t="s">
        <v>2893</v>
      </c>
      <c r="C1799" s="23">
        <v>70941</v>
      </c>
      <c r="D1799" s="46">
        <v>50000010105</v>
      </c>
      <c r="E1799" s="25">
        <v>3101</v>
      </c>
      <c r="F1799" s="23">
        <v>10721300</v>
      </c>
      <c r="G1799" s="26" t="s">
        <v>2270</v>
      </c>
      <c r="H1799" s="27">
        <v>232200</v>
      </c>
      <c r="I1799" s="215"/>
      <c r="J1799" s="41"/>
      <c r="K1799" s="27">
        <f t="shared" si="35"/>
        <v>232200</v>
      </c>
      <c r="L1799" s="207"/>
    </row>
    <row r="1800" spans="1:23" ht="51" hidden="1" x14ac:dyDescent="0.35">
      <c r="A1800" s="23">
        <v>23010129</v>
      </c>
      <c r="B1800" s="436" t="s">
        <v>2893</v>
      </c>
      <c r="C1800" s="23">
        <v>70941</v>
      </c>
      <c r="D1800" s="46">
        <v>50000010105</v>
      </c>
      <c r="E1800" s="25">
        <v>3101</v>
      </c>
      <c r="F1800" s="23">
        <v>10721300</v>
      </c>
      <c r="G1800" s="47" t="s">
        <v>2401</v>
      </c>
      <c r="H1800" s="27">
        <v>134160</v>
      </c>
      <c r="I1800" s="215"/>
      <c r="J1800" s="41"/>
      <c r="K1800" s="27">
        <f t="shared" si="35"/>
        <v>134160</v>
      </c>
      <c r="L1800" s="207"/>
    </row>
    <row r="1801" spans="1:23" ht="51" hidden="1" x14ac:dyDescent="0.35">
      <c r="A1801" s="23">
        <v>23010129</v>
      </c>
      <c r="B1801" s="436" t="s">
        <v>2893</v>
      </c>
      <c r="C1801" s="23">
        <v>70941</v>
      </c>
      <c r="D1801" s="46">
        <v>50000010105</v>
      </c>
      <c r="E1801" s="25">
        <v>3101</v>
      </c>
      <c r="F1801" s="23">
        <v>10721300</v>
      </c>
      <c r="G1801" s="47" t="s">
        <v>2402</v>
      </c>
      <c r="H1801" s="27">
        <v>139320</v>
      </c>
      <c r="I1801" s="215"/>
      <c r="J1801" s="41"/>
      <c r="K1801" s="27">
        <f t="shared" si="35"/>
        <v>139320</v>
      </c>
      <c r="L1801" s="207"/>
    </row>
    <row r="1802" spans="1:23" ht="51" hidden="1" x14ac:dyDescent="0.35">
      <c r="A1802" s="23">
        <v>23010129</v>
      </c>
      <c r="B1802" s="436" t="s">
        <v>2893</v>
      </c>
      <c r="C1802" s="23">
        <v>70941</v>
      </c>
      <c r="D1802" s="46">
        <v>50000010105</v>
      </c>
      <c r="E1802" s="25">
        <v>3101</v>
      </c>
      <c r="F1802" s="23">
        <v>10721300</v>
      </c>
      <c r="G1802" s="47" t="s">
        <v>2403</v>
      </c>
      <c r="H1802" s="27">
        <v>185760</v>
      </c>
      <c r="I1802" s="215"/>
      <c r="J1802" s="41"/>
      <c r="K1802" s="27">
        <f t="shared" si="35"/>
        <v>185760</v>
      </c>
      <c r="L1802" s="207"/>
    </row>
    <row r="1803" spans="1:23" ht="51" hidden="1" x14ac:dyDescent="0.35">
      <c r="A1803" s="23">
        <v>23010129</v>
      </c>
      <c r="B1803" s="436" t="s">
        <v>2893</v>
      </c>
      <c r="C1803" s="23">
        <v>70941</v>
      </c>
      <c r="D1803" s="46">
        <v>50000010105</v>
      </c>
      <c r="E1803" s="25">
        <v>3101</v>
      </c>
      <c r="F1803" s="23">
        <v>10721300</v>
      </c>
      <c r="G1803" s="47" t="s">
        <v>2404</v>
      </c>
      <c r="H1803" s="27">
        <v>278640</v>
      </c>
      <c r="I1803" s="215"/>
      <c r="J1803" s="41"/>
      <c r="K1803" s="27">
        <f t="shared" si="35"/>
        <v>278640</v>
      </c>
      <c r="L1803" s="207"/>
    </row>
    <row r="1804" spans="1:23" s="323" customFormat="1" ht="51" hidden="1" x14ac:dyDescent="0.35">
      <c r="A1804" s="34">
        <v>23010129</v>
      </c>
      <c r="B1804" s="436" t="s">
        <v>2893</v>
      </c>
      <c r="C1804" s="34">
        <v>70941</v>
      </c>
      <c r="D1804" s="49">
        <v>50000010105</v>
      </c>
      <c r="E1804" s="36">
        <v>3101</v>
      </c>
      <c r="F1804" s="34">
        <v>10721300</v>
      </c>
      <c r="G1804" s="50" t="s">
        <v>2405</v>
      </c>
      <c r="H1804" s="38">
        <v>120400</v>
      </c>
      <c r="I1804" s="218"/>
      <c r="J1804" s="44"/>
      <c r="K1804" s="38">
        <f t="shared" si="35"/>
        <v>120400</v>
      </c>
      <c r="L1804" s="206"/>
      <c r="M1804" s="42"/>
      <c r="N1804" s="42"/>
      <c r="O1804" s="42"/>
      <c r="P1804" s="42"/>
      <c r="Q1804" s="42"/>
      <c r="R1804" s="42"/>
      <c r="S1804" s="42"/>
      <c r="T1804" s="42"/>
      <c r="U1804" s="42"/>
      <c r="V1804" s="42"/>
      <c r="W1804" s="42"/>
    </row>
    <row r="1805" spans="1:23" ht="51" hidden="1" x14ac:dyDescent="0.35">
      <c r="A1805" s="23">
        <v>23010129</v>
      </c>
      <c r="B1805" s="436" t="s">
        <v>2893</v>
      </c>
      <c r="C1805" s="23">
        <v>70941</v>
      </c>
      <c r="D1805" s="46">
        <v>50000010105</v>
      </c>
      <c r="E1805" s="25">
        <v>3101</v>
      </c>
      <c r="F1805" s="23">
        <v>10721300</v>
      </c>
      <c r="G1805" s="47" t="s">
        <v>2406</v>
      </c>
      <c r="H1805" s="27">
        <v>154800</v>
      </c>
      <c r="I1805" s="215"/>
      <c r="J1805" s="41"/>
      <c r="K1805" s="27">
        <f t="shared" si="35"/>
        <v>154800</v>
      </c>
      <c r="L1805" s="207"/>
    </row>
    <row r="1806" spans="1:23" ht="51" hidden="1" x14ac:dyDescent="0.35">
      <c r="A1806" s="23">
        <v>23010129</v>
      </c>
      <c r="B1806" s="436" t="s">
        <v>2893</v>
      </c>
      <c r="C1806" s="23">
        <v>70941</v>
      </c>
      <c r="D1806" s="46">
        <v>50000010105</v>
      </c>
      <c r="E1806" s="25">
        <v>3101</v>
      </c>
      <c r="F1806" s="23">
        <v>10721300</v>
      </c>
      <c r="G1806" s="26" t="s">
        <v>2271</v>
      </c>
      <c r="H1806" s="27">
        <v>86000</v>
      </c>
      <c r="I1806" s="215"/>
      <c r="J1806" s="41"/>
      <c r="K1806" s="27">
        <f t="shared" si="35"/>
        <v>86000</v>
      </c>
      <c r="L1806" s="207"/>
    </row>
    <row r="1807" spans="1:23" ht="51" hidden="1" x14ac:dyDescent="0.35">
      <c r="A1807" s="23">
        <v>23010129</v>
      </c>
      <c r="B1807" s="436" t="s">
        <v>2893</v>
      </c>
      <c r="C1807" s="23">
        <v>70941</v>
      </c>
      <c r="D1807" s="46">
        <v>50000010105</v>
      </c>
      <c r="E1807" s="25">
        <v>3101</v>
      </c>
      <c r="F1807" s="23">
        <v>10721300</v>
      </c>
      <c r="G1807" s="26" t="s">
        <v>2272</v>
      </c>
      <c r="H1807" s="27">
        <v>137600</v>
      </c>
      <c r="I1807" s="215"/>
      <c r="J1807" s="41"/>
      <c r="K1807" s="27">
        <f t="shared" si="35"/>
        <v>137600</v>
      </c>
      <c r="L1807" s="207"/>
    </row>
    <row r="1808" spans="1:23" ht="51" hidden="1" x14ac:dyDescent="0.35">
      <c r="A1808" s="23">
        <v>23010129</v>
      </c>
      <c r="B1808" s="436" t="s">
        <v>2893</v>
      </c>
      <c r="C1808" s="23">
        <v>70941</v>
      </c>
      <c r="D1808" s="46">
        <v>50000010105</v>
      </c>
      <c r="E1808" s="25">
        <v>3101</v>
      </c>
      <c r="F1808" s="23">
        <v>10721300</v>
      </c>
      <c r="G1808" s="26" t="s">
        <v>2273</v>
      </c>
      <c r="H1808" s="27">
        <v>137600</v>
      </c>
      <c r="I1808" s="215"/>
      <c r="J1808" s="41"/>
      <c r="K1808" s="27">
        <f t="shared" si="35"/>
        <v>137600</v>
      </c>
      <c r="L1808" s="207"/>
    </row>
    <row r="1809" spans="1:23" ht="51" hidden="1" x14ac:dyDescent="0.35">
      <c r="A1809" s="23">
        <v>23010129</v>
      </c>
      <c r="B1809" s="436" t="s">
        <v>2893</v>
      </c>
      <c r="C1809" s="23">
        <v>70941</v>
      </c>
      <c r="D1809" s="46">
        <v>50000010105</v>
      </c>
      <c r="E1809" s="25">
        <v>3101</v>
      </c>
      <c r="F1809" s="23">
        <v>10721300</v>
      </c>
      <c r="G1809" s="26" t="s">
        <v>2274</v>
      </c>
      <c r="H1809" s="27">
        <v>137600</v>
      </c>
      <c r="I1809" s="215"/>
      <c r="J1809" s="41"/>
      <c r="K1809" s="27">
        <f t="shared" si="35"/>
        <v>137600</v>
      </c>
      <c r="L1809" s="207"/>
    </row>
    <row r="1810" spans="1:23" ht="51" hidden="1" x14ac:dyDescent="0.35">
      <c r="A1810" s="23">
        <v>23010129</v>
      </c>
      <c r="B1810" s="436" t="s">
        <v>2893</v>
      </c>
      <c r="C1810" s="23">
        <v>70941</v>
      </c>
      <c r="D1810" s="46">
        <v>50000010105</v>
      </c>
      <c r="E1810" s="25">
        <v>3101</v>
      </c>
      <c r="F1810" s="23">
        <v>10721300</v>
      </c>
      <c r="G1810" s="26" t="s">
        <v>2275</v>
      </c>
      <c r="H1810" s="27">
        <v>30960</v>
      </c>
      <c r="I1810" s="215"/>
      <c r="J1810" s="41"/>
      <c r="K1810" s="27">
        <f t="shared" si="35"/>
        <v>30960</v>
      </c>
      <c r="L1810" s="207"/>
    </row>
    <row r="1811" spans="1:23" ht="51" hidden="1" x14ac:dyDescent="0.35">
      <c r="A1811" s="23">
        <v>23010129</v>
      </c>
      <c r="B1811" s="436" t="s">
        <v>2893</v>
      </c>
      <c r="C1811" s="23">
        <v>70941</v>
      </c>
      <c r="D1811" s="46">
        <v>50000010105</v>
      </c>
      <c r="E1811" s="25">
        <v>3101</v>
      </c>
      <c r="F1811" s="23">
        <v>10721300</v>
      </c>
      <c r="G1811" s="47" t="s">
        <v>2407</v>
      </c>
      <c r="H1811" s="27">
        <v>202960</v>
      </c>
      <c r="I1811" s="215"/>
      <c r="J1811" s="41"/>
      <c r="K1811" s="27">
        <f t="shared" si="35"/>
        <v>202960</v>
      </c>
      <c r="L1811" s="207"/>
    </row>
    <row r="1812" spans="1:23" ht="51" hidden="1" x14ac:dyDescent="0.35">
      <c r="A1812" s="23">
        <v>23010129</v>
      </c>
      <c r="B1812" s="436" t="s">
        <v>2893</v>
      </c>
      <c r="C1812" s="23">
        <v>70941</v>
      </c>
      <c r="D1812" s="46">
        <v>50000010105</v>
      </c>
      <c r="E1812" s="25">
        <v>3101</v>
      </c>
      <c r="F1812" s="23">
        <v>10721300</v>
      </c>
      <c r="G1812" s="26" t="s">
        <v>2276</v>
      </c>
      <c r="H1812" s="27">
        <v>68800</v>
      </c>
      <c r="I1812" s="215"/>
      <c r="J1812" s="41"/>
      <c r="K1812" s="27">
        <f t="shared" si="35"/>
        <v>68800</v>
      </c>
      <c r="L1812" s="207"/>
    </row>
    <row r="1813" spans="1:23" ht="51" hidden="1" x14ac:dyDescent="0.35">
      <c r="A1813" s="23">
        <v>23010129</v>
      </c>
      <c r="B1813" s="436" t="s">
        <v>2893</v>
      </c>
      <c r="C1813" s="23">
        <v>70941</v>
      </c>
      <c r="D1813" s="46">
        <v>50000010105</v>
      </c>
      <c r="E1813" s="25">
        <v>3101</v>
      </c>
      <c r="F1813" s="23">
        <v>10721300</v>
      </c>
      <c r="G1813" s="47" t="s">
        <v>2408</v>
      </c>
      <c r="H1813" s="27">
        <v>103200</v>
      </c>
      <c r="I1813" s="215"/>
      <c r="J1813" s="41"/>
      <c r="K1813" s="27">
        <f t="shared" si="35"/>
        <v>103200</v>
      </c>
      <c r="L1813" s="207"/>
    </row>
    <row r="1814" spans="1:23" ht="51" hidden="1" x14ac:dyDescent="0.35">
      <c r="A1814" s="23">
        <v>23010129</v>
      </c>
      <c r="B1814" s="436" t="s">
        <v>2893</v>
      </c>
      <c r="C1814" s="23">
        <v>70941</v>
      </c>
      <c r="D1814" s="46">
        <v>50000010105</v>
      </c>
      <c r="E1814" s="25">
        <v>3101</v>
      </c>
      <c r="F1814" s="23">
        <v>10721300</v>
      </c>
      <c r="G1814" s="47" t="s">
        <v>2409</v>
      </c>
      <c r="H1814" s="27">
        <v>20640</v>
      </c>
      <c r="I1814" s="215"/>
      <c r="J1814" s="41"/>
      <c r="K1814" s="27">
        <f t="shared" si="35"/>
        <v>20640</v>
      </c>
      <c r="L1814" s="207"/>
    </row>
    <row r="1815" spans="1:23" ht="51" hidden="1" x14ac:dyDescent="0.35">
      <c r="A1815" s="23">
        <v>23010129</v>
      </c>
      <c r="B1815" s="436" t="s">
        <v>2893</v>
      </c>
      <c r="C1815" s="23">
        <v>70941</v>
      </c>
      <c r="D1815" s="46">
        <v>50000010105</v>
      </c>
      <c r="E1815" s="25">
        <v>3101</v>
      </c>
      <c r="F1815" s="23">
        <v>10721300</v>
      </c>
      <c r="G1815" s="47" t="s">
        <v>2410</v>
      </c>
      <c r="H1815" s="27">
        <v>41280</v>
      </c>
      <c r="I1815" s="215"/>
      <c r="J1815" s="41"/>
      <c r="K1815" s="27">
        <f t="shared" si="35"/>
        <v>41280</v>
      </c>
      <c r="L1815" s="207"/>
    </row>
    <row r="1816" spans="1:23" ht="51" hidden="1" x14ac:dyDescent="0.35">
      <c r="A1816" s="23">
        <v>23010129</v>
      </c>
      <c r="B1816" s="436" t="s">
        <v>2893</v>
      </c>
      <c r="C1816" s="23">
        <v>70941</v>
      </c>
      <c r="D1816" s="46">
        <v>50000010105</v>
      </c>
      <c r="E1816" s="25">
        <v>3101</v>
      </c>
      <c r="F1816" s="23">
        <v>10721300</v>
      </c>
      <c r="G1816" s="47" t="s">
        <v>2411</v>
      </c>
      <c r="H1816" s="27">
        <v>41280</v>
      </c>
      <c r="I1816" s="215"/>
      <c r="J1816" s="41"/>
      <c r="K1816" s="27">
        <f t="shared" si="35"/>
        <v>41280</v>
      </c>
      <c r="L1816" s="207"/>
    </row>
    <row r="1817" spans="1:23" ht="51" hidden="1" x14ac:dyDescent="0.35">
      <c r="A1817" s="23">
        <v>23010129</v>
      </c>
      <c r="B1817" s="436" t="s">
        <v>2893</v>
      </c>
      <c r="C1817" s="23">
        <v>70941</v>
      </c>
      <c r="D1817" s="46">
        <v>50000010105</v>
      </c>
      <c r="E1817" s="25">
        <v>3101</v>
      </c>
      <c r="F1817" s="23">
        <v>10721300</v>
      </c>
      <c r="G1817" s="47" t="s">
        <v>2412</v>
      </c>
      <c r="H1817" s="27">
        <v>41280</v>
      </c>
      <c r="I1817" s="215"/>
      <c r="J1817" s="41"/>
      <c r="K1817" s="27">
        <f t="shared" si="35"/>
        <v>41280</v>
      </c>
      <c r="L1817" s="207"/>
    </row>
    <row r="1818" spans="1:23" ht="51" hidden="1" x14ac:dyDescent="0.35">
      <c r="A1818" s="60">
        <v>23010129</v>
      </c>
      <c r="B1818" s="436" t="s">
        <v>2893</v>
      </c>
      <c r="C1818" s="60">
        <v>70941</v>
      </c>
      <c r="D1818" s="109">
        <v>50000010105</v>
      </c>
      <c r="E1818" s="62">
        <v>3101</v>
      </c>
      <c r="F1818" s="60">
        <v>10721300</v>
      </c>
      <c r="G1818" s="48" t="s">
        <v>2413</v>
      </c>
      <c r="H1818" s="29">
        <v>86000</v>
      </c>
      <c r="I1818" s="217"/>
      <c r="J1818" s="40"/>
      <c r="K1818" s="29">
        <f t="shared" si="35"/>
        <v>86000</v>
      </c>
      <c r="L1818" s="574"/>
    </row>
    <row r="1819" spans="1:23" ht="51" hidden="1" x14ac:dyDescent="0.35">
      <c r="A1819" s="6">
        <v>23010129</v>
      </c>
      <c r="B1819" s="436" t="s">
        <v>2893</v>
      </c>
      <c r="C1819" s="6">
        <v>70941</v>
      </c>
      <c r="D1819" s="110">
        <v>50000010105</v>
      </c>
      <c r="E1819" s="8">
        <v>3101</v>
      </c>
      <c r="F1819" s="6">
        <v>10721300</v>
      </c>
      <c r="G1819" s="111" t="s">
        <v>2414</v>
      </c>
      <c r="H1819" s="64">
        <v>103200</v>
      </c>
      <c r="I1819" s="261"/>
      <c r="J1819" s="216"/>
      <c r="K1819" s="64">
        <f t="shared" si="35"/>
        <v>103200</v>
      </c>
      <c r="L1819" s="199"/>
    </row>
    <row r="1820" spans="1:23" ht="51" hidden="1" x14ac:dyDescent="0.35">
      <c r="A1820" s="6">
        <v>23010129</v>
      </c>
      <c r="B1820" s="436" t="s">
        <v>2893</v>
      </c>
      <c r="C1820" s="6">
        <v>70941</v>
      </c>
      <c r="D1820" s="110">
        <v>50000010105</v>
      </c>
      <c r="E1820" s="8">
        <v>3101</v>
      </c>
      <c r="F1820" s="6">
        <v>10721300</v>
      </c>
      <c r="G1820" s="111" t="s">
        <v>2415</v>
      </c>
      <c r="H1820" s="64">
        <v>68800</v>
      </c>
      <c r="I1820" s="261"/>
      <c r="J1820" s="216"/>
      <c r="K1820" s="64">
        <f t="shared" si="35"/>
        <v>68800</v>
      </c>
      <c r="L1820" s="199"/>
    </row>
    <row r="1821" spans="1:23" ht="51" hidden="1" x14ac:dyDescent="0.35">
      <c r="A1821" s="6">
        <v>23010129</v>
      </c>
      <c r="B1821" s="436" t="s">
        <v>2893</v>
      </c>
      <c r="C1821" s="6">
        <v>70941</v>
      </c>
      <c r="D1821" s="110">
        <v>50000010105</v>
      </c>
      <c r="E1821" s="8">
        <v>3101</v>
      </c>
      <c r="F1821" s="6">
        <v>10721300</v>
      </c>
      <c r="G1821" s="9" t="s">
        <v>2277</v>
      </c>
      <c r="H1821" s="64">
        <v>860000</v>
      </c>
      <c r="I1821" s="261"/>
      <c r="J1821" s="216"/>
      <c r="K1821" s="64">
        <f t="shared" si="35"/>
        <v>860000</v>
      </c>
      <c r="L1821" s="199"/>
    </row>
    <row r="1822" spans="1:23" s="323" customFormat="1" ht="51" hidden="1" x14ac:dyDescent="0.35">
      <c r="A1822" s="34">
        <v>23010129</v>
      </c>
      <c r="B1822" s="436" t="s">
        <v>2893</v>
      </c>
      <c r="C1822" s="34">
        <v>70941</v>
      </c>
      <c r="D1822" s="49">
        <v>50000010105</v>
      </c>
      <c r="E1822" s="36">
        <v>3101</v>
      </c>
      <c r="F1822" s="34">
        <v>10721300</v>
      </c>
      <c r="G1822" s="50" t="s">
        <v>2416</v>
      </c>
      <c r="H1822" s="38">
        <v>20640</v>
      </c>
      <c r="I1822" s="218"/>
      <c r="J1822" s="44"/>
      <c r="K1822" s="38">
        <f t="shared" si="35"/>
        <v>20640</v>
      </c>
      <c r="L1822" s="206"/>
      <c r="M1822" s="42"/>
      <c r="N1822" s="42"/>
      <c r="O1822" s="42"/>
      <c r="P1822" s="42"/>
      <c r="Q1822" s="42"/>
      <c r="R1822" s="42"/>
      <c r="S1822" s="42"/>
      <c r="T1822" s="42"/>
      <c r="U1822" s="42"/>
      <c r="V1822" s="42"/>
      <c r="W1822" s="42"/>
    </row>
    <row r="1823" spans="1:23" ht="51" hidden="1" x14ac:dyDescent="0.35">
      <c r="A1823" s="23">
        <v>23010129</v>
      </c>
      <c r="B1823" s="436" t="s">
        <v>2893</v>
      </c>
      <c r="C1823" s="23">
        <v>70941</v>
      </c>
      <c r="D1823" s="46">
        <v>50000010105</v>
      </c>
      <c r="E1823" s="25">
        <v>3101</v>
      </c>
      <c r="F1823" s="23">
        <v>10721300</v>
      </c>
      <c r="G1823" s="47" t="s">
        <v>2417</v>
      </c>
      <c r="H1823" s="27">
        <v>232200</v>
      </c>
      <c r="I1823" s="215"/>
      <c r="J1823" s="41"/>
      <c r="K1823" s="27">
        <f t="shared" si="35"/>
        <v>232200</v>
      </c>
      <c r="L1823" s="207"/>
    </row>
    <row r="1824" spans="1:23" ht="51" hidden="1" x14ac:dyDescent="0.35">
      <c r="A1824" s="23">
        <v>23010129</v>
      </c>
      <c r="B1824" s="436" t="s">
        <v>2893</v>
      </c>
      <c r="C1824" s="23">
        <v>70941</v>
      </c>
      <c r="D1824" s="46">
        <v>50000010105</v>
      </c>
      <c r="E1824" s="25">
        <v>3101</v>
      </c>
      <c r="F1824" s="23">
        <v>10721300</v>
      </c>
      <c r="G1824" s="26" t="s">
        <v>2278</v>
      </c>
      <c r="H1824" s="27">
        <v>172000</v>
      </c>
      <c r="I1824" s="215"/>
      <c r="J1824" s="41"/>
      <c r="K1824" s="27">
        <f t="shared" si="35"/>
        <v>172000</v>
      </c>
      <c r="L1824" s="207"/>
    </row>
    <row r="1825" spans="1:23" s="323" customFormat="1" ht="51" hidden="1" x14ac:dyDescent="0.35">
      <c r="A1825" s="23">
        <v>23010129</v>
      </c>
      <c r="B1825" s="436" t="s">
        <v>2893</v>
      </c>
      <c r="C1825" s="23">
        <v>70941</v>
      </c>
      <c r="D1825" s="46">
        <v>50000010105</v>
      </c>
      <c r="E1825" s="25">
        <v>3101</v>
      </c>
      <c r="F1825" s="23">
        <v>10721300</v>
      </c>
      <c r="G1825" s="47" t="s">
        <v>2418</v>
      </c>
      <c r="H1825" s="27">
        <v>96320</v>
      </c>
      <c r="I1825" s="218"/>
      <c r="J1825" s="44"/>
      <c r="K1825" s="27">
        <f t="shared" si="35"/>
        <v>96320</v>
      </c>
      <c r="L1825" s="207"/>
      <c r="M1825" s="42"/>
      <c r="N1825" s="42"/>
      <c r="O1825" s="42"/>
      <c r="P1825" s="42"/>
      <c r="Q1825" s="42"/>
      <c r="R1825" s="42"/>
      <c r="S1825" s="42"/>
      <c r="T1825" s="42"/>
      <c r="U1825" s="42"/>
      <c r="V1825" s="42"/>
      <c r="W1825" s="42"/>
    </row>
    <row r="1826" spans="1:23" ht="51" hidden="1" x14ac:dyDescent="0.35">
      <c r="A1826" s="23">
        <v>23010129</v>
      </c>
      <c r="B1826" s="436" t="s">
        <v>2893</v>
      </c>
      <c r="C1826" s="23">
        <v>70941</v>
      </c>
      <c r="D1826" s="46">
        <v>50000010105</v>
      </c>
      <c r="E1826" s="25">
        <v>3101</v>
      </c>
      <c r="F1826" s="23">
        <v>10721300</v>
      </c>
      <c r="G1826" s="26" t="s">
        <v>2279</v>
      </c>
      <c r="H1826" s="27">
        <v>22360</v>
      </c>
      <c r="I1826" s="215"/>
      <c r="J1826" s="41"/>
      <c r="K1826" s="27">
        <f t="shared" si="35"/>
        <v>22360</v>
      </c>
      <c r="L1826" s="207"/>
    </row>
    <row r="1827" spans="1:23" ht="51" hidden="1" x14ac:dyDescent="0.35">
      <c r="A1827" s="23">
        <v>23010129</v>
      </c>
      <c r="B1827" s="436" t="s">
        <v>2893</v>
      </c>
      <c r="C1827" s="23">
        <v>70941</v>
      </c>
      <c r="D1827" s="46">
        <v>50000010105</v>
      </c>
      <c r="E1827" s="25">
        <v>3101</v>
      </c>
      <c r="F1827" s="23">
        <v>10721300</v>
      </c>
      <c r="G1827" s="26" t="s">
        <v>2280</v>
      </c>
      <c r="H1827" s="27">
        <v>4128</v>
      </c>
      <c r="I1827" s="215"/>
      <c r="J1827" s="41"/>
      <c r="K1827" s="27">
        <f t="shared" si="35"/>
        <v>4128</v>
      </c>
      <c r="L1827" s="207"/>
    </row>
    <row r="1828" spans="1:23" ht="51" hidden="1" x14ac:dyDescent="0.35">
      <c r="A1828" s="23">
        <v>23010129</v>
      </c>
      <c r="B1828" s="436" t="s">
        <v>2893</v>
      </c>
      <c r="C1828" s="23">
        <v>70941</v>
      </c>
      <c r="D1828" s="46">
        <v>50000010105</v>
      </c>
      <c r="E1828" s="25">
        <v>3101</v>
      </c>
      <c r="F1828" s="23">
        <v>10721300</v>
      </c>
      <c r="G1828" s="26" t="s">
        <v>2281</v>
      </c>
      <c r="H1828" s="27">
        <v>5504</v>
      </c>
      <c r="I1828" s="215"/>
      <c r="J1828" s="41"/>
      <c r="K1828" s="27">
        <f t="shared" si="35"/>
        <v>5504</v>
      </c>
      <c r="L1828" s="207"/>
    </row>
    <row r="1829" spans="1:23" ht="51" hidden="1" x14ac:dyDescent="0.35">
      <c r="A1829" s="23">
        <v>23010129</v>
      </c>
      <c r="B1829" s="436" t="s">
        <v>2893</v>
      </c>
      <c r="C1829" s="23">
        <v>70941</v>
      </c>
      <c r="D1829" s="46">
        <v>50000010105</v>
      </c>
      <c r="E1829" s="25">
        <v>3101</v>
      </c>
      <c r="F1829" s="23">
        <v>10721300</v>
      </c>
      <c r="G1829" s="26" t="s">
        <v>2282</v>
      </c>
      <c r="H1829" s="27">
        <v>5504</v>
      </c>
      <c r="I1829" s="215"/>
      <c r="J1829" s="41"/>
      <c r="K1829" s="27">
        <f t="shared" si="35"/>
        <v>5504</v>
      </c>
      <c r="L1829" s="207"/>
    </row>
    <row r="1830" spans="1:23" ht="51" hidden="1" x14ac:dyDescent="0.35">
      <c r="A1830" s="23">
        <v>23010129</v>
      </c>
      <c r="B1830" s="436" t="s">
        <v>2893</v>
      </c>
      <c r="C1830" s="23">
        <v>70941</v>
      </c>
      <c r="D1830" s="46">
        <v>50000010105</v>
      </c>
      <c r="E1830" s="25">
        <v>3101</v>
      </c>
      <c r="F1830" s="23">
        <v>10721300</v>
      </c>
      <c r="G1830" s="26" t="s">
        <v>2283</v>
      </c>
      <c r="H1830" s="27">
        <v>15824</v>
      </c>
      <c r="I1830" s="215"/>
      <c r="J1830" s="41"/>
      <c r="K1830" s="27">
        <f t="shared" si="35"/>
        <v>15824</v>
      </c>
      <c r="L1830" s="207"/>
    </row>
    <row r="1831" spans="1:23" ht="51" hidden="1" x14ac:dyDescent="0.35">
      <c r="A1831" s="23">
        <v>23010129</v>
      </c>
      <c r="B1831" s="436" t="s">
        <v>2893</v>
      </c>
      <c r="C1831" s="23">
        <v>70941</v>
      </c>
      <c r="D1831" s="46">
        <v>50000010105</v>
      </c>
      <c r="E1831" s="25">
        <v>3101</v>
      </c>
      <c r="F1831" s="23">
        <v>10721300</v>
      </c>
      <c r="G1831" s="47" t="s">
        <v>2419</v>
      </c>
      <c r="H1831" s="27">
        <v>17200</v>
      </c>
      <c r="I1831" s="215"/>
      <c r="J1831" s="41"/>
      <c r="K1831" s="27">
        <f t="shared" si="35"/>
        <v>17200</v>
      </c>
      <c r="L1831" s="207"/>
    </row>
    <row r="1832" spans="1:23" ht="51" hidden="1" x14ac:dyDescent="0.35">
      <c r="A1832" s="23">
        <v>23010129</v>
      </c>
      <c r="B1832" s="436" t="s">
        <v>2893</v>
      </c>
      <c r="C1832" s="23">
        <v>70941</v>
      </c>
      <c r="D1832" s="46">
        <v>50000010105</v>
      </c>
      <c r="E1832" s="25">
        <v>3101</v>
      </c>
      <c r="F1832" s="23">
        <v>10721300</v>
      </c>
      <c r="G1832" s="47" t="s">
        <v>2420</v>
      </c>
      <c r="H1832" s="27">
        <v>481600</v>
      </c>
      <c r="I1832" s="215"/>
      <c r="J1832" s="41"/>
      <c r="K1832" s="27">
        <f t="shared" si="35"/>
        <v>481600</v>
      </c>
      <c r="L1832" s="207"/>
    </row>
    <row r="1833" spans="1:23" ht="51" hidden="1" x14ac:dyDescent="0.35">
      <c r="A1833" s="23">
        <v>23010129</v>
      </c>
      <c r="B1833" s="436" t="s">
        <v>2893</v>
      </c>
      <c r="C1833" s="23">
        <v>70941</v>
      </c>
      <c r="D1833" s="46">
        <v>50000010105</v>
      </c>
      <c r="E1833" s="25">
        <v>3101</v>
      </c>
      <c r="F1833" s="23">
        <v>10721300</v>
      </c>
      <c r="G1833" s="26" t="s">
        <v>2284</v>
      </c>
      <c r="H1833" s="27">
        <v>30960</v>
      </c>
      <c r="I1833" s="215"/>
      <c r="J1833" s="41"/>
      <c r="K1833" s="27">
        <f t="shared" si="35"/>
        <v>30960</v>
      </c>
      <c r="L1833" s="207"/>
    </row>
    <row r="1834" spans="1:23" hidden="1" x14ac:dyDescent="0.35">
      <c r="A1834" s="23">
        <v>23010129</v>
      </c>
      <c r="B1834" s="436" t="s">
        <v>2893</v>
      </c>
      <c r="C1834" s="23">
        <v>70941</v>
      </c>
      <c r="D1834" s="46">
        <v>50000010105</v>
      </c>
      <c r="E1834" s="25">
        <v>3101</v>
      </c>
      <c r="F1834" s="23">
        <v>10721300</v>
      </c>
      <c r="G1834" s="26" t="s">
        <v>2285</v>
      </c>
      <c r="H1834" s="27">
        <v>25800</v>
      </c>
      <c r="I1834" s="215"/>
      <c r="J1834" s="41"/>
      <c r="K1834" s="27">
        <f t="shared" si="35"/>
        <v>25800</v>
      </c>
      <c r="L1834" s="207"/>
    </row>
    <row r="1835" spans="1:23" ht="51" hidden="1" x14ac:dyDescent="0.35">
      <c r="A1835" s="23">
        <v>23010129</v>
      </c>
      <c r="B1835" s="436" t="s">
        <v>2893</v>
      </c>
      <c r="C1835" s="23">
        <v>70941</v>
      </c>
      <c r="D1835" s="46">
        <v>50000010105</v>
      </c>
      <c r="E1835" s="25">
        <v>3101</v>
      </c>
      <c r="F1835" s="23">
        <v>10721300</v>
      </c>
      <c r="G1835" s="47" t="s">
        <v>2421</v>
      </c>
      <c r="H1835" s="27">
        <v>34400</v>
      </c>
      <c r="I1835" s="215"/>
      <c r="J1835" s="41"/>
      <c r="K1835" s="27">
        <f t="shared" si="35"/>
        <v>34400</v>
      </c>
      <c r="L1835" s="207"/>
    </row>
    <row r="1836" spans="1:23" ht="51" hidden="1" x14ac:dyDescent="0.35">
      <c r="A1836" s="23">
        <v>23010129</v>
      </c>
      <c r="B1836" s="436" t="s">
        <v>2893</v>
      </c>
      <c r="C1836" s="23">
        <v>70941</v>
      </c>
      <c r="D1836" s="46">
        <v>50000010105</v>
      </c>
      <c r="E1836" s="25">
        <v>3101</v>
      </c>
      <c r="F1836" s="23">
        <v>10721300</v>
      </c>
      <c r="G1836" s="47" t="s">
        <v>2422</v>
      </c>
      <c r="H1836" s="27">
        <v>39560</v>
      </c>
      <c r="I1836" s="215"/>
      <c r="J1836" s="41"/>
      <c r="K1836" s="27">
        <f t="shared" si="35"/>
        <v>39560</v>
      </c>
      <c r="L1836" s="207"/>
    </row>
    <row r="1837" spans="1:23" ht="51" hidden="1" x14ac:dyDescent="0.35">
      <c r="A1837" s="23">
        <v>23010129</v>
      </c>
      <c r="B1837" s="436" t="s">
        <v>2893</v>
      </c>
      <c r="C1837" s="23">
        <v>70941</v>
      </c>
      <c r="D1837" s="46">
        <v>50000010105</v>
      </c>
      <c r="E1837" s="25">
        <v>3101</v>
      </c>
      <c r="F1837" s="23">
        <v>10721300</v>
      </c>
      <c r="G1837" s="47" t="s">
        <v>2423</v>
      </c>
      <c r="H1837" s="27">
        <v>6880</v>
      </c>
      <c r="I1837" s="215"/>
      <c r="J1837" s="41"/>
      <c r="K1837" s="27">
        <f t="shared" si="35"/>
        <v>6880</v>
      </c>
      <c r="L1837" s="207"/>
    </row>
    <row r="1838" spans="1:23" ht="51" hidden="1" x14ac:dyDescent="0.35">
      <c r="A1838" s="23">
        <v>23010129</v>
      </c>
      <c r="B1838" s="436" t="s">
        <v>2893</v>
      </c>
      <c r="C1838" s="23">
        <v>70941</v>
      </c>
      <c r="D1838" s="46">
        <v>50000010105</v>
      </c>
      <c r="E1838" s="25">
        <v>3101</v>
      </c>
      <c r="F1838" s="23">
        <v>10721300</v>
      </c>
      <c r="G1838" s="26" t="s">
        <v>2286</v>
      </c>
      <c r="H1838" s="27">
        <v>20640</v>
      </c>
      <c r="I1838" s="215"/>
      <c r="J1838" s="41"/>
      <c r="K1838" s="27">
        <f t="shared" si="35"/>
        <v>20640</v>
      </c>
      <c r="L1838" s="207"/>
    </row>
    <row r="1839" spans="1:23" hidden="1" x14ac:dyDescent="0.35">
      <c r="A1839" s="23">
        <v>23010129</v>
      </c>
      <c r="B1839" s="436" t="s">
        <v>2893</v>
      </c>
      <c r="C1839" s="23">
        <v>70941</v>
      </c>
      <c r="D1839" s="46">
        <v>50000010105</v>
      </c>
      <c r="E1839" s="25">
        <v>3101</v>
      </c>
      <c r="F1839" s="23">
        <v>10721300</v>
      </c>
      <c r="G1839" s="26" t="s">
        <v>2287</v>
      </c>
      <c r="H1839" s="27">
        <v>8600</v>
      </c>
      <c r="I1839" s="215"/>
      <c r="J1839" s="41"/>
      <c r="K1839" s="27">
        <f t="shared" si="35"/>
        <v>8600</v>
      </c>
      <c r="L1839" s="207"/>
    </row>
    <row r="1840" spans="1:23" ht="51" hidden="1" x14ac:dyDescent="0.35">
      <c r="A1840" s="34">
        <v>23010129</v>
      </c>
      <c r="B1840" s="436" t="s">
        <v>2893</v>
      </c>
      <c r="C1840" s="34">
        <v>70941</v>
      </c>
      <c r="D1840" s="49">
        <v>50000010105</v>
      </c>
      <c r="E1840" s="36">
        <v>3101</v>
      </c>
      <c r="F1840" s="34">
        <v>10721300</v>
      </c>
      <c r="G1840" s="50" t="s">
        <v>2424</v>
      </c>
      <c r="H1840" s="38">
        <v>12040</v>
      </c>
      <c r="I1840" s="218"/>
      <c r="J1840" s="44"/>
      <c r="K1840" s="38">
        <f t="shared" si="35"/>
        <v>12040</v>
      </c>
      <c r="L1840" s="206"/>
    </row>
    <row r="1841" spans="1:23" hidden="1" x14ac:dyDescent="0.35">
      <c r="A1841" s="23">
        <v>23010129</v>
      </c>
      <c r="B1841" s="436" t="s">
        <v>2893</v>
      </c>
      <c r="C1841" s="23">
        <v>70941</v>
      </c>
      <c r="D1841" s="46">
        <v>50000010105</v>
      </c>
      <c r="E1841" s="25">
        <v>3101</v>
      </c>
      <c r="F1841" s="23">
        <v>10721300</v>
      </c>
      <c r="G1841" s="26" t="s">
        <v>2288</v>
      </c>
      <c r="H1841" s="27">
        <v>68800</v>
      </c>
      <c r="I1841" s="215"/>
      <c r="J1841" s="41"/>
      <c r="K1841" s="27">
        <f t="shared" si="35"/>
        <v>68800</v>
      </c>
      <c r="L1841" s="207"/>
    </row>
    <row r="1842" spans="1:23" ht="51" hidden="1" x14ac:dyDescent="0.35">
      <c r="A1842" s="23">
        <v>23010129</v>
      </c>
      <c r="B1842" s="436" t="s">
        <v>2893</v>
      </c>
      <c r="C1842" s="23">
        <v>70941</v>
      </c>
      <c r="D1842" s="46">
        <v>50000010105</v>
      </c>
      <c r="E1842" s="25">
        <v>3101</v>
      </c>
      <c r="F1842" s="23">
        <v>10721300</v>
      </c>
      <c r="G1842" s="26" t="s">
        <v>2289</v>
      </c>
      <c r="H1842" s="27">
        <v>10320</v>
      </c>
      <c r="I1842" s="215"/>
      <c r="J1842" s="41"/>
      <c r="K1842" s="27">
        <f t="shared" si="35"/>
        <v>10320</v>
      </c>
      <c r="L1842" s="207"/>
    </row>
    <row r="1843" spans="1:23" ht="51" hidden="1" x14ac:dyDescent="0.35">
      <c r="A1843" s="23">
        <v>23010129</v>
      </c>
      <c r="B1843" s="436" t="s">
        <v>2893</v>
      </c>
      <c r="C1843" s="23">
        <v>70941</v>
      </c>
      <c r="D1843" s="46">
        <v>50000010105</v>
      </c>
      <c r="E1843" s="25">
        <v>3101</v>
      </c>
      <c r="F1843" s="23">
        <v>10721300</v>
      </c>
      <c r="G1843" s="47" t="s">
        <v>2425</v>
      </c>
      <c r="H1843" s="27">
        <v>6880</v>
      </c>
      <c r="I1843" s="215"/>
      <c r="J1843" s="41"/>
      <c r="K1843" s="27">
        <f t="shared" si="35"/>
        <v>6880</v>
      </c>
      <c r="L1843" s="207"/>
    </row>
    <row r="1844" spans="1:23" ht="51" hidden="1" x14ac:dyDescent="0.35">
      <c r="A1844" s="23">
        <v>23010129</v>
      </c>
      <c r="B1844" s="436" t="s">
        <v>2893</v>
      </c>
      <c r="C1844" s="23">
        <v>70941</v>
      </c>
      <c r="D1844" s="46">
        <v>50000010105</v>
      </c>
      <c r="E1844" s="25">
        <v>3101</v>
      </c>
      <c r="F1844" s="23">
        <v>10721300</v>
      </c>
      <c r="G1844" s="26" t="s">
        <v>2290</v>
      </c>
      <c r="H1844" s="27">
        <v>103200</v>
      </c>
      <c r="I1844" s="215"/>
      <c r="J1844" s="41"/>
      <c r="K1844" s="27">
        <f t="shared" si="35"/>
        <v>103200</v>
      </c>
      <c r="L1844" s="207"/>
    </row>
    <row r="1845" spans="1:23" ht="51" hidden="1" x14ac:dyDescent="0.35">
      <c r="A1845" s="23">
        <v>23010129</v>
      </c>
      <c r="B1845" s="436" t="s">
        <v>2893</v>
      </c>
      <c r="C1845" s="23">
        <v>70941</v>
      </c>
      <c r="D1845" s="46">
        <v>50000010105</v>
      </c>
      <c r="E1845" s="25">
        <v>3101</v>
      </c>
      <c r="F1845" s="23">
        <v>10721300</v>
      </c>
      <c r="G1845" s="26" t="s">
        <v>2291</v>
      </c>
      <c r="H1845" s="27">
        <v>258000</v>
      </c>
      <c r="I1845" s="215"/>
      <c r="J1845" s="41"/>
      <c r="K1845" s="27">
        <f t="shared" si="35"/>
        <v>258000</v>
      </c>
      <c r="L1845" s="207"/>
    </row>
    <row r="1846" spans="1:23" ht="51" hidden="1" x14ac:dyDescent="0.35">
      <c r="A1846" s="23">
        <v>23010129</v>
      </c>
      <c r="B1846" s="436" t="s">
        <v>2893</v>
      </c>
      <c r="C1846" s="23">
        <v>70941</v>
      </c>
      <c r="D1846" s="46">
        <v>50000010105</v>
      </c>
      <c r="E1846" s="25">
        <v>3101</v>
      </c>
      <c r="F1846" s="23">
        <v>10721300</v>
      </c>
      <c r="G1846" s="26" t="s">
        <v>2292</v>
      </c>
      <c r="H1846" s="27">
        <v>722400</v>
      </c>
      <c r="I1846" s="215"/>
      <c r="J1846" s="41"/>
      <c r="K1846" s="27">
        <f t="shared" si="35"/>
        <v>722400</v>
      </c>
      <c r="L1846" s="207"/>
    </row>
    <row r="1847" spans="1:23" ht="51" hidden="1" x14ac:dyDescent="0.35">
      <c r="A1847" s="23">
        <v>23010129</v>
      </c>
      <c r="B1847" s="436" t="s">
        <v>2893</v>
      </c>
      <c r="C1847" s="23">
        <v>70941</v>
      </c>
      <c r="D1847" s="46">
        <v>50000010105</v>
      </c>
      <c r="E1847" s="25">
        <v>3101</v>
      </c>
      <c r="F1847" s="23">
        <v>10721300</v>
      </c>
      <c r="G1847" s="47" t="s">
        <v>2426</v>
      </c>
      <c r="H1847" s="27">
        <v>34400</v>
      </c>
      <c r="I1847" s="215"/>
      <c r="J1847" s="41"/>
      <c r="K1847" s="27">
        <f t="shared" si="35"/>
        <v>34400</v>
      </c>
      <c r="L1847" s="207"/>
    </row>
    <row r="1848" spans="1:23" ht="51" hidden="1" x14ac:dyDescent="0.35">
      <c r="A1848" s="23">
        <v>23010129</v>
      </c>
      <c r="B1848" s="436" t="s">
        <v>2893</v>
      </c>
      <c r="C1848" s="23">
        <v>70941</v>
      </c>
      <c r="D1848" s="46">
        <v>50000010105</v>
      </c>
      <c r="E1848" s="25">
        <v>3101</v>
      </c>
      <c r="F1848" s="23">
        <v>10721300</v>
      </c>
      <c r="G1848" s="26" t="s">
        <v>2293</v>
      </c>
      <c r="H1848" s="27">
        <v>17200</v>
      </c>
      <c r="I1848" s="215"/>
      <c r="J1848" s="41"/>
      <c r="K1848" s="27">
        <f t="shared" si="35"/>
        <v>17200</v>
      </c>
      <c r="L1848" s="207"/>
    </row>
    <row r="1849" spans="1:23" hidden="1" x14ac:dyDescent="0.35">
      <c r="A1849" s="23">
        <v>23010129</v>
      </c>
      <c r="B1849" s="436" t="s">
        <v>2893</v>
      </c>
      <c r="C1849" s="23">
        <v>70941</v>
      </c>
      <c r="D1849" s="46">
        <v>50000010105</v>
      </c>
      <c r="E1849" s="25">
        <v>3101</v>
      </c>
      <c r="F1849" s="23">
        <v>10721300</v>
      </c>
      <c r="G1849" s="26" t="s">
        <v>2294</v>
      </c>
      <c r="H1849" s="27">
        <v>292400</v>
      </c>
      <c r="I1849" s="215"/>
      <c r="J1849" s="41"/>
      <c r="K1849" s="27">
        <f t="shared" si="35"/>
        <v>292400</v>
      </c>
      <c r="L1849" s="207"/>
    </row>
    <row r="1850" spans="1:23" ht="51" hidden="1" x14ac:dyDescent="0.35">
      <c r="A1850" s="23">
        <v>23010129</v>
      </c>
      <c r="B1850" s="436" t="s">
        <v>2893</v>
      </c>
      <c r="C1850" s="23">
        <v>70941</v>
      </c>
      <c r="D1850" s="46">
        <v>50000010105</v>
      </c>
      <c r="E1850" s="25">
        <v>3101</v>
      </c>
      <c r="F1850" s="23">
        <v>10721300</v>
      </c>
      <c r="G1850" s="47" t="s">
        <v>2427</v>
      </c>
      <c r="H1850" s="27">
        <v>68800</v>
      </c>
      <c r="I1850" s="215"/>
      <c r="J1850" s="41"/>
      <c r="K1850" s="27">
        <f t="shared" si="35"/>
        <v>68800</v>
      </c>
      <c r="L1850" s="207"/>
    </row>
    <row r="1851" spans="1:23" hidden="1" x14ac:dyDescent="0.35">
      <c r="A1851" s="23">
        <v>23010129</v>
      </c>
      <c r="B1851" s="436" t="s">
        <v>2893</v>
      </c>
      <c r="C1851" s="23">
        <v>70941</v>
      </c>
      <c r="D1851" s="46">
        <v>50000010105</v>
      </c>
      <c r="E1851" s="25">
        <v>3101</v>
      </c>
      <c r="F1851" s="23">
        <v>10721300</v>
      </c>
      <c r="G1851" s="26" t="s">
        <v>2295</v>
      </c>
      <c r="H1851" s="27">
        <v>119712</v>
      </c>
      <c r="I1851" s="215"/>
      <c r="J1851" s="41"/>
      <c r="K1851" s="27">
        <f t="shared" si="35"/>
        <v>119712</v>
      </c>
      <c r="L1851" s="207"/>
    </row>
    <row r="1852" spans="1:23" s="323" customFormat="1" hidden="1" x14ac:dyDescent="0.35">
      <c r="A1852" s="23">
        <v>23010129</v>
      </c>
      <c r="B1852" s="436" t="s">
        <v>2893</v>
      </c>
      <c r="C1852" s="23">
        <v>70941</v>
      </c>
      <c r="D1852" s="46">
        <v>50000010105</v>
      </c>
      <c r="E1852" s="25">
        <v>3101</v>
      </c>
      <c r="F1852" s="23">
        <v>10721300</v>
      </c>
      <c r="G1852" s="26" t="s">
        <v>2296</v>
      </c>
      <c r="H1852" s="27">
        <v>258000</v>
      </c>
      <c r="I1852" s="215"/>
      <c r="J1852" s="41"/>
      <c r="K1852" s="27">
        <f t="shared" si="35"/>
        <v>258000</v>
      </c>
      <c r="L1852" s="207"/>
      <c r="M1852" s="42"/>
      <c r="N1852" s="42"/>
      <c r="O1852" s="42"/>
      <c r="P1852" s="42"/>
      <c r="Q1852" s="42"/>
      <c r="R1852" s="42"/>
      <c r="S1852" s="42"/>
      <c r="T1852" s="42"/>
      <c r="U1852" s="42"/>
      <c r="V1852" s="42"/>
      <c r="W1852" s="42"/>
    </row>
    <row r="1853" spans="1:23" ht="51" hidden="1" x14ac:dyDescent="0.35">
      <c r="A1853" s="23">
        <v>23010129</v>
      </c>
      <c r="B1853" s="436" t="s">
        <v>2893</v>
      </c>
      <c r="C1853" s="23">
        <v>70941</v>
      </c>
      <c r="D1853" s="46">
        <v>50000010105</v>
      </c>
      <c r="E1853" s="25">
        <v>3101</v>
      </c>
      <c r="F1853" s="23">
        <v>10721300</v>
      </c>
      <c r="G1853" s="47" t="s">
        <v>2428</v>
      </c>
      <c r="H1853" s="27">
        <v>68800</v>
      </c>
      <c r="I1853" s="215"/>
      <c r="J1853" s="41"/>
      <c r="K1853" s="27">
        <f t="shared" ref="K1853:K1916" si="36">SUM(H1853,J1853)</f>
        <v>68800</v>
      </c>
      <c r="L1853" s="207"/>
    </row>
    <row r="1854" spans="1:23" ht="51" hidden="1" x14ac:dyDescent="0.35">
      <c r="A1854" s="23">
        <v>23010129</v>
      </c>
      <c r="B1854" s="436" t="s">
        <v>2893</v>
      </c>
      <c r="C1854" s="23">
        <v>70941</v>
      </c>
      <c r="D1854" s="46">
        <v>50000010105</v>
      </c>
      <c r="E1854" s="25">
        <v>3101</v>
      </c>
      <c r="F1854" s="23">
        <v>10721300</v>
      </c>
      <c r="G1854" s="47" t="s">
        <v>2429</v>
      </c>
      <c r="H1854" s="27">
        <v>89440</v>
      </c>
      <c r="I1854" s="215"/>
      <c r="J1854" s="41"/>
      <c r="K1854" s="27">
        <f t="shared" si="36"/>
        <v>89440</v>
      </c>
      <c r="L1854" s="207"/>
    </row>
    <row r="1855" spans="1:23" hidden="1" x14ac:dyDescent="0.35">
      <c r="A1855" s="23">
        <v>23010129</v>
      </c>
      <c r="B1855" s="436" t="s">
        <v>2893</v>
      </c>
      <c r="C1855" s="23">
        <v>70941</v>
      </c>
      <c r="D1855" s="46">
        <v>50000010105</v>
      </c>
      <c r="E1855" s="25">
        <v>3101</v>
      </c>
      <c r="F1855" s="23">
        <v>10721300</v>
      </c>
      <c r="G1855" s="26" t="s">
        <v>2297</v>
      </c>
      <c r="H1855" s="27">
        <v>928800</v>
      </c>
      <c r="I1855" s="215"/>
      <c r="J1855" s="41"/>
      <c r="K1855" s="27">
        <f t="shared" si="36"/>
        <v>928800</v>
      </c>
      <c r="L1855" s="207"/>
    </row>
    <row r="1856" spans="1:23" hidden="1" x14ac:dyDescent="0.35">
      <c r="A1856" s="23">
        <v>23010129</v>
      </c>
      <c r="B1856" s="436" t="s">
        <v>2893</v>
      </c>
      <c r="C1856" s="23">
        <v>70941</v>
      </c>
      <c r="D1856" s="46">
        <v>50000010105</v>
      </c>
      <c r="E1856" s="25">
        <v>3101</v>
      </c>
      <c r="F1856" s="23">
        <v>10721300</v>
      </c>
      <c r="G1856" s="26" t="s">
        <v>2298</v>
      </c>
      <c r="H1856" s="27">
        <v>516000</v>
      </c>
      <c r="I1856" s="215"/>
      <c r="J1856" s="41"/>
      <c r="K1856" s="27">
        <f t="shared" si="36"/>
        <v>516000</v>
      </c>
      <c r="L1856" s="207"/>
    </row>
    <row r="1857" spans="1:12" hidden="1" x14ac:dyDescent="0.35">
      <c r="A1857" s="34">
        <v>23010129</v>
      </c>
      <c r="B1857" s="436" t="s">
        <v>2893</v>
      </c>
      <c r="C1857" s="34">
        <v>70941</v>
      </c>
      <c r="D1857" s="49">
        <v>50000010105</v>
      </c>
      <c r="E1857" s="36">
        <v>3101</v>
      </c>
      <c r="F1857" s="34">
        <v>10721300</v>
      </c>
      <c r="G1857" s="37" t="s">
        <v>2299</v>
      </c>
      <c r="H1857" s="38">
        <v>20640</v>
      </c>
      <c r="I1857" s="218"/>
      <c r="J1857" s="44"/>
      <c r="K1857" s="38">
        <f t="shared" si="36"/>
        <v>20640</v>
      </c>
      <c r="L1857" s="206"/>
    </row>
    <row r="1858" spans="1:12" hidden="1" x14ac:dyDescent="0.35">
      <c r="A1858" s="23">
        <v>23010129</v>
      </c>
      <c r="B1858" s="436" t="s">
        <v>2893</v>
      </c>
      <c r="C1858" s="23">
        <v>70941</v>
      </c>
      <c r="D1858" s="46">
        <v>50000010105</v>
      </c>
      <c r="E1858" s="25">
        <v>3101</v>
      </c>
      <c r="F1858" s="23">
        <v>10721300</v>
      </c>
      <c r="G1858" s="26" t="s">
        <v>2300</v>
      </c>
      <c r="H1858" s="27">
        <v>447200</v>
      </c>
      <c r="I1858" s="215"/>
      <c r="J1858" s="41"/>
      <c r="K1858" s="27">
        <f t="shared" si="36"/>
        <v>447200</v>
      </c>
      <c r="L1858" s="207"/>
    </row>
    <row r="1859" spans="1:12" ht="51" hidden="1" x14ac:dyDescent="0.35">
      <c r="A1859" s="23">
        <v>23010129</v>
      </c>
      <c r="B1859" s="436" t="s">
        <v>2893</v>
      </c>
      <c r="C1859" s="23">
        <v>70941</v>
      </c>
      <c r="D1859" s="46">
        <v>50000010105</v>
      </c>
      <c r="E1859" s="25">
        <v>3101</v>
      </c>
      <c r="F1859" s="23">
        <v>10721300</v>
      </c>
      <c r="G1859" s="26" t="s">
        <v>2301</v>
      </c>
      <c r="H1859" s="27">
        <v>412800</v>
      </c>
      <c r="I1859" s="215"/>
      <c r="J1859" s="41"/>
      <c r="K1859" s="27">
        <f t="shared" si="36"/>
        <v>412800</v>
      </c>
      <c r="L1859" s="207"/>
    </row>
    <row r="1860" spans="1:12" ht="51" hidden="1" x14ac:dyDescent="0.35">
      <c r="A1860" s="23">
        <v>23010129</v>
      </c>
      <c r="B1860" s="436" t="s">
        <v>2893</v>
      </c>
      <c r="C1860" s="23">
        <v>70941</v>
      </c>
      <c r="D1860" s="46">
        <v>50000010105</v>
      </c>
      <c r="E1860" s="25">
        <v>3101</v>
      </c>
      <c r="F1860" s="23">
        <v>10721300</v>
      </c>
      <c r="G1860" s="26" t="s">
        <v>2302</v>
      </c>
      <c r="H1860" s="27">
        <v>3921.6</v>
      </c>
      <c r="I1860" s="215"/>
      <c r="J1860" s="41"/>
      <c r="K1860" s="27">
        <f t="shared" si="36"/>
        <v>3921.6</v>
      </c>
      <c r="L1860" s="207"/>
    </row>
    <row r="1861" spans="1:12" hidden="1" x14ac:dyDescent="0.35">
      <c r="A1861" s="23">
        <v>23010129</v>
      </c>
      <c r="B1861" s="436" t="s">
        <v>2893</v>
      </c>
      <c r="C1861" s="23">
        <v>70941</v>
      </c>
      <c r="D1861" s="46">
        <v>50000010105</v>
      </c>
      <c r="E1861" s="25">
        <v>3101</v>
      </c>
      <c r="F1861" s="23">
        <v>10721300</v>
      </c>
      <c r="G1861" s="26" t="s">
        <v>2303</v>
      </c>
      <c r="H1861" s="27">
        <v>6192</v>
      </c>
      <c r="I1861" s="215"/>
      <c r="J1861" s="41"/>
      <c r="K1861" s="27">
        <f t="shared" si="36"/>
        <v>6192</v>
      </c>
      <c r="L1861" s="207"/>
    </row>
    <row r="1862" spans="1:12" hidden="1" x14ac:dyDescent="0.35">
      <c r="A1862" s="23">
        <v>23010129</v>
      </c>
      <c r="B1862" s="436" t="s">
        <v>2893</v>
      </c>
      <c r="C1862" s="23">
        <v>70941</v>
      </c>
      <c r="D1862" s="46">
        <v>50000010105</v>
      </c>
      <c r="E1862" s="25">
        <v>3101</v>
      </c>
      <c r="F1862" s="23">
        <v>10721300</v>
      </c>
      <c r="G1862" s="26" t="s">
        <v>2304</v>
      </c>
      <c r="H1862" s="27">
        <v>20640</v>
      </c>
      <c r="I1862" s="215"/>
      <c r="J1862" s="41"/>
      <c r="K1862" s="27">
        <f t="shared" si="36"/>
        <v>20640</v>
      </c>
      <c r="L1862" s="207"/>
    </row>
    <row r="1863" spans="1:12" ht="51" hidden="1" x14ac:dyDescent="0.35">
      <c r="A1863" s="23">
        <v>23010129</v>
      </c>
      <c r="B1863" s="436" t="s">
        <v>2893</v>
      </c>
      <c r="C1863" s="23">
        <v>70941</v>
      </c>
      <c r="D1863" s="46">
        <v>50000010105</v>
      </c>
      <c r="E1863" s="25">
        <v>3101</v>
      </c>
      <c r="F1863" s="23">
        <v>10721300</v>
      </c>
      <c r="G1863" s="47" t="s">
        <v>2430</v>
      </c>
      <c r="H1863" s="27">
        <v>18920</v>
      </c>
      <c r="I1863" s="215"/>
      <c r="J1863" s="41"/>
      <c r="K1863" s="27">
        <f t="shared" si="36"/>
        <v>18920</v>
      </c>
      <c r="L1863" s="207"/>
    </row>
    <row r="1864" spans="1:12" hidden="1" x14ac:dyDescent="0.35">
      <c r="A1864" s="23">
        <v>23010129</v>
      </c>
      <c r="B1864" s="436" t="s">
        <v>2893</v>
      </c>
      <c r="C1864" s="23">
        <v>70941</v>
      </c>
      <c r="D1864" s="46">
        <v>50000010105</v>
      </c>
      <c r="E1864" s="25">
        <v>3101</v>
      </c>
      <c r="F1864" s="23">
        <v>10721300</v>
      </c>
      <c r="G1864" s="26" t="s">
        <v>2305</v>
      </c>
      <c r="H1864" s="27">
        <v>2408</v>
      </c>
      <c r="I1864" s="215"/>
      <c r="J1864" s="41"/>
      <c r="K1864" s="27">
        <f t="shared" si="36"/>
        <v>2408</v>
      </c>
      <c r="L1864" s="207"/>
    </row>
    <row r="1865" spans="1:12" ht="51" hidden="1" x14ac:dyDescent="0.35">
      <c r="A1865" s="23">
        <v>23010129</v>
      </c>
      <c r="B1865" s="436" t="s">
        <v>2893</v>
      </c>
      <c r="C1865" s="23">
        <v>70941</v>
      </c>
      <c r="D1865" s="46">
        <v>50000010105</v>
      </c>
      <c r="E1865" s="25">
        <v>3101</v>
      </c>
      <c r="F1865" s="23">
        <v>10721300</v>
      </c>
      <c r="G1865" s="47" t="s">
        <v>2431</v>
      </c>
      <c r="H1865" s="27">
        <v>70176</v>
      </c>
      <c r="I1865" s="215"/>
      <c r="J1865" s="41"/>
      <c r="K1865" s="27">
        <f t="shared" si="36"/>
        <v>70176</v>
      </c>
      <c r="L1865" s="207"/>
    </row>
    <row r="1866" spans="1:12" ht="51" hidden="1" x14ac:dyDescent="0.35">
      <c r="A1866" s="23">
        <v>23010129</v>
      </c>
      <c r="B1866" s="436" t="s">
        <v>2893</v>
      </c>
      <c r="C1866" s="23">
        <v>70941</v>
      </c>
      <c r="D1866" s="46">
        <v>50000010105</v>
      </c>
      <c r="E1866" s="25">
        <v>3101</v>
      </c>
      <c r="F1866" s="23">
        <v>10721300</v>
      </c>
      <c r="G1866" s="47" t="s">
        <v>2432</v>
      </c>
      <c r="H1866" s="27">
        <v>92880</v>
      </c>
      <c r="I1866" s="215"/>
      <c r="J1866" s="41"/>
      <c r="K1866" s="27">
        <f t="shared" si="36"/>
        <v>92880</v>
      </c>
      <c r="L1866" s="207"/>
    </row>
    <row r="1867" spans="1:12" hidden="1" x14ac:dyDescent="0.35">
      <c r="A1867" s="23">
        <v>23010129</v>
      </c>
      <c r="B1867" s="436" t="s">
        <v>2893</v>
      </c>
      <c r="C1867" s="23">
        <v>70941</v>
      </c>
      <c r="D1867" s="46">
        <v>50000010105</v>
      </c>
      <c r="E1867" s="25">
        <v>3101</v>
      </c>
      <c r="F1867" s="23">
        <v>10721300</v>
      </c>
      <c r="G1867" s="26" t="s">
        <v>2306</v>
      </c>
      <c r="H1867" s="27">
        <v>1376</v>
      </c>
      <c r="I1867" s="215"/>
      <c r="J1867" s="41"/>
      <c r="K1867" s="27">
        <f t="shared" si="36"/>
        <v>1376</v>
      </c>
      <c r="L1867" s="207"/>
    </row>
    <row r="1868" spans="1:12" ht="51" hidden="1" x14ac:dyDescent="0.35">
      <c r="A1868" s="23">
        <v>23010129</v>
      </c>
      <c r="B1868" s="436" t="s">
        <v>2893</v>
      </c>
      <c r="C1868" s="23">
        <v>70941</v>
      </c>
      <c r="D1868" s="46">
        <v>50000010105</v>
      </c>
      <c r="E1868" s="25">
        <v>3101</v>
      </c>
      <c r="F1868" s="23">
        <v>10721300</v>
      </c>
      <c r="G1868" s="47" t="s">
        <v>2433</v>
      </c>
      <c r="H1868" s="27">
        <v>65360</v>
      </c>
      <c r="I1868" s="215"/>
      <c r="J1868" s="41"/>
      <c r="K1868" s="27">
        <f t="shared" si="36"/>
        <v>65360</v>
      </c>
      <c r="L1868" s="207"/>
    </row>
    <row r="1869" spans="1:12" hidden="1" x14ac:dyDescent="0.35">
      <c r="A1869" s="23">
        <v>23010129</v>
      </c>
      <c r="B1869" s="436" t="s">
        <v>2893</v>
      </c>
      <c r="C1869" s="23">
        <v>70941</v>
      </c>
      <c r="D1869" s="46">
        <v>50000010105</v>
      </c>
      <c r="E1869" s="25">
        <v>3101</v>
      </c>
      <c r="F1869" s="23">
        <v>10721300</v>
      </c>
      <c r="G1869" s="26" t="s">
        <v>2307</v>
      </c>
      <c r="H1869" s="27">
        <v>5504</v>
      </c>
      <c r="I1869" s="215"/>
      <c r="J1869" s="41"/>
      <c r="K1869" s="27">
        <f t="shared" si="36"/>
        <v>5504</v>
      </c>
      <c r="L1869" s="207"/>
    </row>
    <row r="1870" spans="1:12" ht="51" hidden="1" x14ac:dyDescent="0.35">
      <c r="A1870" s="23">
        <v>23010129</v>
      </c>
      <c r="B1870" s="436" t="s">
        <v>2893</v>
      </c>
      <c r="C1870" s="23">
        <v>70941</v>
      </c>
      <c r="D1870" s="46">
        <v>50000010105</v>
      </c>
      <c r="E1870" s="25">
        <v>3101</v>
      </c>
      <c r="F1870" s="23">
        <v>10721300</v>
      </c>
      <c r="G1870" s="47" t="s">
        <v>2434</v>
      </c>
      <c r="H1870" s="27">
        <v>3096</v>
      </c>
      <c r="I1870" s="215"/>
      <c r="J1870" s="41"/>
      <c r="K1870" s="27">
        <f t="shared" si="36"/>
        <v>3096</v>
      </c>
      <c r="L1870" s="207"/>
    </row>
    <row r="1871" spans="1:12" ht="51" hidden="1" x14ac:dyDescent="0.35">
      <c r="A1871" s="23">
        <v>23010129</v>
      </c>
      <c r="B1871" s="436" t="s">
        <v>2893</v>
      </c>
      <c r="C1871" s="23">
        <v>70941</v>
      </c>
      <c r="D1871" s="46">
        <v>50000010105</v>
      </c>
      <c r="E1871" s="25">
        <v>3101</v>
      </c>
      <c r="F1871" s="23">
        <v>10721300</v>
      </c>
      <c r="G1871" s="47" t="s">
        <v>2435</v>
      </c>
      <c r="H1871" s="27">
        <v>6192</v>
      </c>
      <c r="I1871" s="215"/>
      <c r="J1871" s="41"/>
      <c r="K1871" s="27">
        <f t="shared" si="36"/>
        <v>6192</v>
      </c>
      <c r="L1871" s="207"/>
    </row>
    <row r="1872" spans="1:12" ht="51" hidden="1" x14ac:dyDescent="0.35">
      <c r="A1872" s="23">
        <v>23010129</v>
      </c>
      <c r="B1872" s="436" t="s">
        <v>2893</v>
      </c>
      <c r="C1872" s="23">
        <v>70941</v>
      </c>
      <c r="D1872" s="46">
        <v>50000010105</v>
      </c>
      <c r="E1872" s="25">
        <v>3101</v>
      </c>
      <c r="F1872" s="23">
        <v>10721300</v>
      </c>
      <c r="G1872" s="47" t="s">
        <v>2436</v>
      </c>
      <c r="H1872" s="27">
        <v>3440</v>
      </c>
      <c r="I1872" s="215"/>
      <c r="J1872" s="41"/>
      <c r="K1872" s="27">
        <f t="shared" si="36"/>
        <v>3440</v>
      </c>
      <c r="L1872" s="207"/>
    </row>
    <row r="1873" spans="1:12" ht="51" hidden="1" x14ac:dyDescent="0.35">
      <c r="A1873" s="23">
        <v>23010129</v>
      </c>
      <c r="B1873" s="436" t="s">
        <v>2893</v>
      </c>
      <c r="C1873" s="23">
        <v>70941</v>
      </c>
      <c r="D1873" s="46">
        <v>50000010105</v>
      </c>
      <c r="E1873" s="25">
        <v>3101</v>
      </c>
      <c r="F1873" s="23">
        <v>10721300</v>
      </c>
      <c r="G1873" s="26" t="s">
        <v>2308</v>
      </c>
      <c r="H1873" s="27">
        <v>4128</v>
      </c>
      <c r="I1873" s="215"/>
      <c r="J1873" s="41"/>
      <c r="K1873" s="27">
        <f t="shared" si="36"/>
        <v>4128</v>
      </c>
      <c r="L1873" s="207"/>
    </row>
    <row r="1874" spans="1:12" ht="51" hidden="1" x14ac:dyDescent="0.35">
      <c r="A1874" s="23">
        <v>23010129</v>
      </c>
      <c r="B1874" s="436" t="s">
        <v>2893</v>
      </c>
      <c r="C1874" s="23">
        <v>70941</v>
      </c>
      <c r="D1874" s="46">
        <v>50000010105</v>
      </c>
      <c r="E1874" s="25">
        <v>3101</v>
      </c>
      <c r="F1874" s="23">
        <v>10721300</v>
      </c>
      <c r="G1874" s="26" t="s">
        <v>2309</v>
      </c>
      <c r="H1874" s="27">
        <v>5504</v>
      </c>
      <c r="I1874" s="215"/>
      <c r="J1874" s="41"/>
      <c r="K1874" s="27">
        <f t="shared" si="36"/>
        <v>5504</v>
      </c>
      <c r="L1874" s="207"/>
    </row>
    <row r="1875" spans="1:12" ht="51" hidden="1" x14ac:dyDescent="0.35">
      <c r="A1875" s="34">
        <v>23010129</v>
      </c>
      <c r="B1875" s="436" t="s">
        <v>2893</v>
      </c>
      <c r="C1875" s="34">
        <v>70941</v>
      </c>
      <c r="D1875" s="49">
        <v>50000010105</v>
      </c>
      <c r="E1875" s="36">
        <v>3101</v>
      </c>
      <c r="F1875" s="34">
        <v>10721300</v>
      </c>
      <c r="G1875" s="37" t="s">
        <v>2310</v>
      </c>
      <c r="H1875" s="38">
        <v>4816</v>
      </c>
      <c r="I1875" s="218"/>
      <c r="J1875" s="44"/>
      <c r="K1875" s="38">
        <f t="shared" si="36"/>
        <v>4816</v>
      </c>
      <c r="L1875" s="206"/>
    </row>
    <row r="1876" spans="1:12" ht="51" hidden="1" x14ac:dyDescent="0.35">
      <c r="A1876" s="23">
        <v>23010129</v>
      </c>
      <c r="B1876" s="436" t="s">
        <v>2893</v>
      </c>
      <c r="C1876" s="23">
        <v>70941</v>
      </c>
      <c r="D1876" s="46">
        <v>50000010105</v>
      </c>
      <c r="E1876" s="25">
        <v>3101</v>
      </c>
      <c r="F1876" s="23">
        <v>10721300</v>
      </c>
      <c r="G1876" s="26" t="s">
        <v>2311</v>
      </c>
      <c r="H1876" s="27">
        <v>10320</v>
      </c>
      <c r="I1876" s="215"/>
      <c r="J1876" s="41"/>
      <c r="K1876" s="27">
        <f t="shared" si="36"/>
        <v>10320</v>
      </c>
      <c r="L1876" s="207"/>
    </row>
    <row r="1877" spans="1:12" ht="51" hidden="1" x14ac:dyDescent="0.35">
      <c r="A1877" s="23">
        <v>23010129</v>
      </c>
      <c r="B1877" s="436" t="s">
        <v>2893</v>
      </c>
      <c r="C1877" s="23">
        <v>70941</v>
      </c>
      <c r="D1877" s="46">
        <v>50000010105</v>
      </c>
      <c r="E1877" s="25">
        <v>3101</v>
      </c>
      <c r="F1877" s="23">
        <v>10721300</v>
      </c>
      <c r="G1877" s="47" t="s">
        <v>2437</v>
      </c>
      <c r="H1877" s="27">
        <v>12040</v>
      </c>
      <c r="I1877" s="215"/>
      <c r="J1877" s="41"/>
      <c r="K1877" s="27">
        <f t="shared" si="36"/>
        <v>12040</v>
      </c>
      <c r="L1877" s="207"/>
    </row>
    <row r="1878" spans="1:12" ht="51" hidden="1" x14ac:dyDescent="0.35">
      <c r="A1878" s="23">
        <v>23010129</v>
      </c>
      <c r="B1878" s="436" t="s">
        <v>2893</v>
      </c>
      <c r="C1878" s="23">
        <v>70941</v>
      </c>
      <c r="D1878" s="46">
        <v>50000010105</v>
      </c>
      <c r="E1878" s="25">
        <v>3101</v>
      </c>
      <c r="F1878" s="23">
        <v>10721300</v>
      </c>
      <c r="G1878" s="47" t="s">
        <v>2438</v>
      </c>
      <c r="H1878" s="27">
        <v>8256</v>
      </c>
      <c r="I1878" s="215"/>
      <c r="J1878" s="41"/>
      <c r="K1878" s="27">
        <f t="shared" si="36"/>
        <v>8256</v>
      </c>
      <c r="L1878" s="207"/>
    </row>
    <row r="1879" spans="1:12" ht="51" hidden="1" x14ac:dyDescent="0.35">
      <c r="A1879" s="23">
        <v>23010129</v>
      </c>
      <c r="B1879" s="436" t="s">
        <v>2893</v>
      </c>
      <c r="C1879" s="23">
        <v>70941</v>
      </c>
      <c r="D1879" s="46">
        <v>50000010105</v>
      </c>
      <c r="E1879" s="25">
        <v>3101</v>
      </c>
      <c r="F1879" s="23">
        <v>10721300</v>
      </c>
      <c r="G1879" s="26" t="s">
        <v>2312</v>
      </c>
      <c r="H1879" s="27">
        <v>12384</v>
      </c>
      <c r="I1879" s="215"/>
      <c r="J1879" s="41"/>
      <c r="K1879" s="27">
        <f t="shared" si="36"/>
        <v>12384</v>
      </c>
      <c r="L1879" s="207"/>
    </row>
    <row r="1880" spans="1:12" ht="51" hidden="1" x14ac:dyDescent="0.35">
      <c r="A1880" s="23">
        <v>23010129</v>
      </c>
      <c r="B1880" s="436" t="s">
        <v>2893</v>
      </c>
      <c r="C1880" s="23">
        <v>70941</v>
      </c>
      <c r="D1880" s="46">
        <v>50000010105</v>
      </c>
      <c r="E1880" s="25">
        <v>3101</v>
      </c>
      <c r="F1880" s="23">
        <v>10721300</v>
      </c>
      <c r="G1880" s="47" t="s">
        <v>2439</v>
      </c>
      <c r="H1880" s="27">
        <v>17200</v>
      </c>
      <c r="I1880" s="215"/>
      <c r="J1880" s="41"/>
      <c r="K1880" s="27">
        <f t="shared" si="36"/>
        <v>17200</v>
      </c>
      <c r="L1880" s="207"/>
    </row>
    <row r="1881" spans="1:12" ht="51" hidden="1" x14ac:dyDescent="0.35">
      <c r="A1881" s="23">
        <v>23010129</v>
      </c>
      <c r="B1881" s="436" t="s">
        <v>2893</v>
      </c>
      <c r="C1881" s="23">
        <v>70941</v>
      </c>
      <c r="D1881" s="46">
        <v>50000010105</v>
      </c>
      <c r="E1881" s="25">
        <v>3101</v>
      </c>
      <c r="F1881" s="23">
        <v>10721300</v>
      </c>
      <c r="G1881" s="26" t="s">
        <v>2313</v>
      </c>
      <c r="H1881" s="27">
        <v>17200</v>
      </c>
      <c r="I1881" s="215"/>
      <c r="J1881" s="41"/>
      <c r="K1881" s="27">
        <f t="shared" si="36"/>
        <v>17200</v>
      </c>
      <c r="L1881" s="207"/>
    </row>
    <row r="1882" spans="1:12" ht="51" hidden="1" x14ac:dyDescent="0.35">
      <c r="A1882" s="23">
        <v>23010129</v>
      </c>
      <c r="B1882" s="436" t="s">
        <v>2893</v>
      </c>
      <c r="C1882" s="23">
        <v>70941</v>
      </c>
      <c r="D1882" s="46">
        <v>50000010105</v>
      </c>
      <c r="E1882" s="25">
        <v>3101</v>
      </c>
      <c r="F1882" s="23">
        <v>10721300</v>
      </c>
      <c r="G1882" s="47" t="s">
        <v>2440</v>
      </c>
      <c r="H1882" s="27">
        <v>688</v>
      </c>
      <c r="I1882" s="215"/>
      <c r="J1882" s="41"/>
      <c r="K1882" s="27">
        <f t="shared" si="36"/>
        <v>688</v>
      </c>
      <c r="L1882" s="207"/>
    </row>
    <row r="1883" spans="1:12" ht="51" hidden="1" x14ac:dyDescent="0.35">
      <c r="A1883" s="23">
        <v>23010129</v>
      </c>
      <c r="B1883" s="436" t="s">
        <v>2893</v>
      </c>
      <c r="C1883" s="23">
        <v>70941</v>
      </c>
      <c r="D1883" s="46">
        <v>50000010105</v>
      </c>
      <c r="E1883" s="25">
        <v>3101</v>
      </c>
      <c r="F1883" s="23">
        <v>10721300</v>
      </c>
      <c r="G1883" s="26" t="s">
        <v>2314</v>
      </c>
      <c r="H1883" s="27">
        <v>20640</v>
      </c>
      <c r="I1883" s="215"/>
      <c r="J1883" s="41"/>
      <c r="K1883" s="27">
        <f t="shared" si="36"/>
        <v>20640</v>
      </c>
      <c r="L1883" s="207"/>
    </row>
    <row r="1884" spans="1:12" ht="51" hidden="1" x14ac:dyDescent="0.35">
      <c r="A1884" s="23">
        <v>23010129</v>
      </c>
      <c r="B1884" s="436" t="s">
        <v>2893</v>
      </c>
      <c r="C1884" s="23">
        <v>70941</v>
      </c>
      <c r="D1884" s="46">
        <v>50000010105</v>
      </c>
      <c r="E1884" s="25">
        <v>3101</v>
      </c>
      <c r="F1884" s="23">
        <v>10721300</v>
      </c>
      <c r="G1884" s="26" t="s">
        <v>2315</v>
      </c>
      <c r="H1884" s="27">
        <v>5504</v>
      </c>
      <c r="I1884" s="215"/>
      <c r="J1884" s="41"/>
      <c r="K1884" s="27">
        <f t="shared" si="36"/>
        <v>5504</v>
      </c>
      <c r="L1884" s="207"/>
    </row>
    <row r="1885" spans="1:12" ht="51" hidden="1" x14ac:dyDescent="0.35">
      <c r="A1885" s="23">
        <v>23010129</v>
      </c>
      <c r="B1885" s="436" t="s">
        <v>2893</v>
      </c>
      <c r="C1885" s="23">
        <v>70941</v>
      </c>
      <c r="D1885" s="46">
        <v>50000010105</v>
      </c>
      <c r="E1885" s="25">
        <v>3101</v>
      </c>
      <c r="F1885" s="23">
        <v>10721300</v>
      </c>
      <c r="G1885" s="47" t="s">
        <v>2441</v>
      </c>
      <c r="H1885" s="27">
        <v>8600</v>
      </c>
      <c r="I1885" s="215"/>
      <c r="J1885" s="41"/>
      <c r="K1885" s="27">
        <f t="shared" si="36"/>
        <v>8600</v>
      </c>
      <c r="L1885" s="207"/>
    </row>
    <row r="1886" spans="1:12" ht="51" hidden="1" x14ac:dyDescent="0.35">
      <c r="A1886" s="23">
        <v>23010129</v>
      </c>
      <c r="B1886" s="436" t="s">
        <v>2893</v>
      </c>
      <c r="C1886" s="23">
        <v>70941</v>
      </c>
      <c r="D1886" s="46">
        <v>50000010105</v>
      </c>
      <c r="E1886" s="25">
        <v>3101</v>
      </c>
      <c r="F1886" s="23">
        <v>10721300</v>
      </c>
      <c r="G1886" s="26" t="s">
        <v>2317</v>
      </c>
      <c r="H1886" s="27">
        <v>6880</v>
      </c>
      <c r="I1886" s="215"/>
      <c r="J1886" s="41"/>
      <c r="K1886" s="27">
        <f t="shared" si="36"/>
        <v>6880</v>
      </c>
      <c r="L1886" s="207"/>
    </row>
    <row r="1887" spans="1:12" ht="51" hidden="1" x14ac:dyDescent="0.35">
      <c r="A1887" s="23">
        <v>23010129</v>
      </c>
      <c r="B1887" s="436" t="s">
        <v>2893</v>
      </c>
      <c r="C1887" s="23">
        <v>70941</v>
      </c>
      <c r="D1887" s="46">
        <v>50000010105</v>
      </c>
      <c r="E1887" s="25">
        <v>3101</v>
      </c>
      <c r="F1887" s="23">
        <v>10721300</v>
      </c>
      <c r="G1887" s="47" t="s">
        <v>2442</v>
      </c>
      <c r="H1887" s="27">
        <v>10320</v>
      </c>
      <c r="I1887" s="215"/>
      <c r="J1887" s="41"/>
      <c r="K1887" s="27">
        <f t="shared" si="36"/>
        <v>10320</v>
      </c>
      <c r="L1887" s="207"/>
    </row>
    <row r="1888" spans="1:12" hidden="1" x14ac:dyDescent="0.35">
      <c r="A1888" s="23">
        <v>23010129</v>
      </c>
      <c r="B1888" s="436" t="s">
        <v>2893</v>
      </c>
      <c r="C1888" s="23">
        <v>70941</v>
      </c>
      <c r="D1888" s="46">
        <v>50000010105</v>
      </c>
      <c r="E1888" s="25">
        <v>3101</v>
      </c>
      <c r="F1888" s="23">
        <v>10721300</v>
      </c>
      <c r="G1888" s="26" t="s">
        <v>2318</v>
      </c>
      <c r="H1888" s="27">
        <v>6192</v>
      </c>
      <c r="I1888" s="215"/>
      <c r="J1888" s="41"/>
      <c r="K1888" s="27">
        <f t="shared" si="36"/>
        <v>6192</v>
      </c>
      <c r="L1888" s="207"/>
    </row>
    <row r="1889" spans="1:12" ht="51" hidden="1" x14ac:dyDescent="0.35">
      <c r="A1889" s="23">
        <v>23010129</v>
      </c>
      <c r="B1889" s="436" t="s">
        <v>2893</v>
      </c>
      <c r="C1889" s="23">
        <v>70941</v>
      </c>
      <c r="D1889" s="46">
        <v>50000010105</v>
      </c>
      <c r="E1889" s="25">
        <v>3101</v>
      </c>
      <c r="F1889" s="23">
        <v>10721300</v>
      </c>
      <c r="G1889" s="26" t="s">
        <v>2319</v>
      </c>
      <c r="H1889" s="27">
        <v>8600</v>
      </c>
      <c r="I1889" s="215"/>
      <c r="J1889" s="41"/>
      <c r="K1889" s="27">
        <f t="shared" si="36"/>
        <v>8600</v>
      </c>
      <c r="L1889" s="207"/>
    </row>
    <row r="1890" spans="1:12" ht="51" hidden="1" x14ac:dyDescent="0.35">
      <c r="A1890" s="23">
        <v>23010129</v>
      </c>
      <c r="B1890" s="436" t="s">
        <v>2893</v>
      </c>
      <c r="C1890" s="23">
        <v>70941</v>
      </c>
      <c r="D1890" s="46">
        <v>50000010105</v>
      </c>
      <c r="E1890" s="25">
        <v>3101</v>
      </c>
      <c r="F1890" s="23">
        <v>10721300</v>
      </c>
      <c r="G1890" s="47" t="s">
        <v>2443</v>
      </c>
      <c r="H1890" s="27">
        <v>15480</v>
      </c>
      <c r="I1890" s="215"/>
      <c r="J1890" s="41"/>
      <c r="K1890" s="27">
        <f t="shared" si="36"/>
        <v>15480</v>
      </c>
      <c r="L1890" s="207"/>
    </row>
    <row r="1891" spans="1:12" ht="51" hidden="1" x14ac:dyDescent="0.35">
      <c r="A1891" s="23">
        <v>23010129</v>
      </c>
      <c r="B1891" s="436" t="s">
        <v>2893</v>
      </c>
      <c r="C1891" s="23">
        <v>70941</v>
      </c>
      <c r="D1891" s="46">
        <v>50000010105</v>
      </c>
      <c r="E1891" s="25">
        <v>3101</v>
      </c>
      <c r="F1891" s="23">
        <v>10721300</v>
      </c>
      <c r="G1891" s="47" t="s">
        <v>2444</v>
      </c>
      <c r="H1891" s="27">
        <v>41280</v>
      </c>
      <c r="I1891" s="215"/>
      <c r="J1891" s="41"/>
      <c r="K1891" s="27">
        <f t="shared" si="36"/>
        <v>41280</v>
      </c>
      <c r="L1891" s="207"/>
    </row>
    <row r="1892" spans="1:12" ht="51" hidden="1" x14ac:dyDescent="0.35">
      <c r="A1892" s="34">
        <v>23010129</v>
      </c>
      <c r="B1892" s="436" t="s">
        <v>2893</v>
      </c>
      <c r="C1892" s="34">
        <v>70941</v>
      </c>
      <c r="D1892" s="49">
        <v>50000010105</v>
      </c>
      <c r="E1892" s="36">
        <v>3101</v>
      </c>
      <c r="F1892" s="34">
        <v>10721300</v>
      </c>
      <c r="G1892" s="50" t="s">
        <v>2445</v>
      </c>
      <c r="H1892" s="38">
        <v>30960</v>
      </c>
      <c r="I1892" s="218"/>
      <c r="J1892" s="44"/>
      <c r="K1892" s="38">
        <f t="shared" si="36"/>
        <v>30960</v>
      </c>
      <c r="L1892" s="206"/>
    </row>
    <row r="1893" spans="1:12" ht="51" hidden="1" x14ac:dyDescent="0.35">
      <c r="A1893" s="23">
        <v>23010129</v>
      </c>
      <c r="B1893" s="436" t="s">
        <v>2893</v>
      </c>
      <c r="C1893" s="23">
        <v>70941</v>
      </c>
      <c r="D1893" s="46">
        <v>50000010105</v>
      </c>
      <c r="E1893" s="25">
        <v>3101</v>
      </c>
      <c r="F1893" s="23">
        <v>10721300</v>
      </c>
      <c r="G1893" s="47" t="s">
        <v>2446</v>
      </c>
      <c r="H1893" s="27">
        <v>13760</v>
      </c>
      <c r="I1893" s="215"/>
      <c r="J1893" s="41"/>
      <c r="K1893" s="27">
        <f t="shared" si="36"/>
        <v>13760</v>
      </c>
      <c r="L1893" s="207"/>
    </row>
    <row r="1894" spans="1:12" ht="51" hidden="1" x14ac:dyDescent="0.35">
      <c r="A1894" s="23">
        <v>23010129</v>
      </c>
      <c r="B1894" s="436" t="s">
        <v>2893</v>
      </c>
      <c r="C1894" s="23">
        <v>70941</v>
      </c>
      <c r="D1894" s="46">
        <v>50000010105</v>
      </c>
      <c r="E1894" s="25">
        <v>3101</v>
      </c>
      <c r="F1894" s="23">
        <v>10721300</v>
      </c>
      <c r="G1894" s="26" t="s">
        <v>2320</v>
      </c>
      <c r="H1894" s="27">
        <v>8600</v>
      </c>
      <c r="I1894" s="215"/>
      <c r="J1894" s="41"/>
      <c r="K1894" s="27">
        <f t="shared" si="36"/>
        <v>8600</v>
      </c>
      <c r="L1894" s="207"/>
    </row>
    <row r="1895" spans="1:12" ht="51" hidden="1" x14ac:dyDescent="0.35">
      <c r="A1895" s="23">
        <v>23010129</v>
      </c>
      <c r="B1895" s="436" t="s">
        <v>2893</v>
      </c>
      <c r="C1895" s="23">
        <v>70941</v>
      </c>
      <c r="D1895" s="46">
        <v>50000010105</v>
      </c>
      <c r="E1895" s="25">
        <v>3101</v>
      </c>
      <c r="F1895" s="23">
        <v>10721300</v>
      </c>
      <c r="G1895" s="47" t="s">
        <v>2447</v>
      </c>
      <c r="H1895" s="27">
        <v>27520</v>
      </c>
      <c r="I1895" s="215"/>
      <c r="J1895" s="41"/>
      <c r="K1895" s="27">
        <f t="shared" si="36"/>
        <v>27520</v>
      </c>
      <c r="L1895" s="207"/>
    </row>
    <row r="1896" spans="1:12" ht="51" hidden="1" x14ac:dyDescent="0.35">
      <c r="A1896" s="23">
        <v>23010129</v>
      </c>
      <c r="B1896" s="436" t="s">
        <v>2893</v>
      </c>
      <c r="C1896" s="23">
        <v>70941</v>
      </c>
      <c r="D1896" s="46">
        <v>50000010105</v>
      </c>
      <c r="E1896" s="25">
        <v>3101</v>
      </c>
      <c r="F1896" s="23">
        <v>10721300</v>
      </c>
      <c r="G1896" s="26" t="s">
        <v>2321</v>
      </c>
      <c r="H1896" s="27">
        <v>43000</v>
      </c>
      <c r="I1896" s="215"/>
      <c r="J1896" s="41"/>
      <c r="K1896" s="27">
        <f t="shared" si="36"/>
        <v>43000</v>
      </c>
      <c r="L1896" s="207"/>
    </row>
    <row r="1897" spans="1:12" ht="51" hidden="1" x14ac:dyDescent="0.35">
      <c r="A1897" s="23">
        <v>23010129</v>
      </c>
      <c r="B1897" s="436" t="s">
        <v>2893</v>
      </c>
      <c r="C1897" s="23">
        <v>70941</v>
      </c>
      <c r="D1897" s="46">
        <v>50000010105</v>
      </c>
      <c r="E1897" s="25">
        <v>3101</v>
      </c>
      <c r="F1897" s="23">
        <v>10721300</v>
      </c>
      <c r="G1897" s="26" t="s">
        <v>2322</v>
      </c>
      <c r="H1897" s="27">
        <v>17200</v>
      </c>
      <c r="I1897" s="215"/>
      <c r="J1897" s="41"/>
      <c r="K1897" s="27">
        <f t="shared" si="36"/>
        <v>17200</v>
      </c>
      <c r="L1897" s="207"/>
    </row>
    <row r="1898" spans="1:12" ht="51" hidden="1" x14ac:dyDescent="0.35">
      <c r="A1898" s="23">
        <v>23010129</v>
      </c>
      <c r="B1898" s="436" t="s">
        <v>2893</v>
      </c>
      <c r="C1898" s="23">
        <v>70941</v>
      </c>
      <c r="D1898" s="46">
        <v>50000010105</v>
      </c>
      <c r="E1898" s="25">
        <v>3101</v>
      </c>
      <c r="F1898" s="23">
        <v>10721300</v>
      </c>
      <c r="G1898" s="47" t="s">
        <v>2448</v>
      </c>
      <c r="H1898" s="27">
        <v>37840</v>
      </c>
      <c r="I1898" s="215"/>
      <c r="J1898" s="41"/>
      <c r="K1898" s="27">
        <f t="shared" si="36"/>
        <v>37840</v>
      </c>
      <c r="L1898" s="207"/>
    </row>
    <row r="1899" spans="1:12" ht="51" hidden="1" x14ac:dyDescent="0.35">
      <c r="A1899" s="23">
        <v>23010129</v>
      </c>
      <c r="B1899" s="436" t="s">
        <v>2893</v>
      </c>
      <c r="C1899" s="23">
        <v>70941</v>
      </c>
      <c r="D1899" s="46">
        <v>50000010105</v>
      </c>
      <c r="E1899" s="25">
        <v>3101</v>
      </c>
      <c r="F1899" s="23">
        <v>10721300</v>
      </c>
      <c r="G1899" s="47" t="s">
        <v>2449</v>
      </c>
      <c r="H1899" s="27">
        <v>464400</v>
      </c>
      <c r="I1899" s="215"/>
      <c r="J1899" s="41"/>
      <c r="K1899" s="27">
        <f t="shared" si="36"/>
        <v>464400</v>
      </c>
      <c r="L1899" s="207"/>
    </row>
    <row r="1900" spans="1:12" ht="51" hidden="1" x14ac:dyDescent="0.35">
      <c r="A1900" s="23">
        <v>23010129</v>
      </c>
      <c r="B1900" s="436" t="s">
        <v>2893</v>
      </c>
      <c r="C1900" s="23">
        <v>70941</v>
      </c>
      <c r="D1900" s="46">
        <v>50000010105</v>
      </c>
      <c r="E1900" s="25">
        <v>3101</v>
      </c>
      <c r="F1900" s="23">
        <v>10721300</v>
      </c>
      <c r="G1900" s="26" t="s">
        <v>2323</v>
      </c>
      <c r="H1900" s="27">
        <v>474720</v>
      </c>
      <c r="I1900" s="215"/>
      <c r="J1900" s="41"/>
      <c r="K1900" s="27">
        <f t="shared" si="36"/>
        <v>474720</v>
      </c>
      <c r="L1900" s="207"/>
    </row>
    <row r="1901" spans="1:12" ht="51" hidden="1" x14ac:dyDescent="0.35">
      <c r="A1901" s="23">
        <v>23010129</v>
      </c>
      <c r="B1901" s="436" t="s">
        <v>2893</v>
      </c>
      <c r="C1901" s="23">
        <v>70941</v>
      </c>
      <c r="D1901" s="46">
        <v>50000010105</v>
      </c>
      <c r="E1901" s="25">
        <v>3101</v>
      </c>
      <c r="F1901" s="23">
        <v>10721300</v>
      </c>
      <c r="G1901" s="26" t="s">
        <v>2324</v>
      </c>
      <c r="H1901" s="27">
        <v>744760</v>
      </c>
      <c r="I1901" s="215"/>
      <c r="J1901" s="41"/>
      <c r="K1901" s="27">
        <f t="shared" si="36"/>
        <v>744760</v>
      </c>
      <c r="L1901" s="207"/>
    </row>
    <row r="1902" spans="1:12" ht="51" hidden="1" x14ac:dyDescent="0.35">
      <c r="A1902" s="23">
        <v>23010129</v>
      </c>
      <c r="B1902" s="436" t="s">
        <v>2893</v>
      </c>
      <c r="C1902" s="23">
        <v>70941</v>
      </c>
      <c r="D1902" s="46">
        <v>50000010105</v>
      </c>
      <c r="E1902" s="25">
        <v>3101</v>
      </c>
      <c r="F1902" s="23">
        <v>10721300</v>
      </c>
      <c r="G1902" s="26" t="s">
        <v>2325</v>
      </c>
      <c r="H1902" s="27">
        <v>808400</v>
      </c>
      <c r="I1902" s="215"/>
      <c r="J1902" s="41"/>
      <c r="K1902" s="27">
        <f t="shared" si="36"/>
        <v>808400</v>
      </c>
      <c r="L1902" s="207"/>
    </row>
    <row r="1903" spans="1:12" ht="51" hidden="1" x14ac:dyDescent="0.35">
      <c r="A1903" s="23">
        <v>23010129</v>
      </c>
      <c r="B1903" s="436" t="s">
        <v>2893</v>
      </c>
      <c r="C1903" s="23">
        <v>70941</v>
      </c>
      <c r="D1903" s="46">
        <v>50000010105</v>
      </c>
      <c r="E1903" s="25">
        <v>3101</v>
      </c>
      <c r="F1903" s="23">
        <v>10721300</v>
      </c>
      <c r="G1903" s="47" t="s">
        <v>2450</v>
      </c>
      <c r="H1903" s="27">
        <v>41280</v>
      </c>
      <c r="I1903" s="215"/>
      <c r="J1903" s="41"/>
      <c r="K1903" s="27">
        <f t="shared" si="36"/>
        <v>41280</v>
      </c>
      <c r="L1903" s="207"/>
    </row>
    <row r="1904" spans="1:12" ht="51" hidden="1" x14ac:dyDescent="0.35">
      <c r="A1904" s="23">
        <v>23010129</v>
      </c>
      <c r="B1904" s="436" t="s">
        <v>2893</v>
      </c>
      <c r="C1904" s="23">
        <v>70941</v>
      </c>
      <c r="D1904" s="46">
        <v>50000010105</v>
      </c>
      <c r="E1904" s="25">
        <v>3101</v>
      </c>
      <c r="F1904" s="23">
        <v>10721300</v>
      </c>
      <c r="G1904" s="26" t="s">
        <v>2326</v>
      </c>
      <c r="H1904" s="27">
        <v>430000</v>
      </c>
      <c r="I1904" s="215"/>
      <c r="J1904" s="41"/>
      <c r="K1904" s="27">
        <f t="shared" si="36"/>
        <v>430000</v>
      </c>
      <c r="L1904" s="207"/>
    </row>
    <row r="1905" spans="1:23" ht="51" hidden="1" x14ac:dyDescent="0.35">
      <c r="A1905" s="23">
        <v>23010129</v>
      </c>
      <c r="B1905" s="436" t="s">
        <v>2893</v>
      </c>
      <c r="C1905" s="23">
        <v>70941</v>
      </c>
      <c r="D1905" s="46">
        <v>50000010105</v>
      </c>
      <c r="E1905" s="25">
        <v>3101</v>
      </c>
      <c r="F1905" s="23">
        <v>10721300</v>
      </c>
      <c r="G1905" s="26" t="s">
        <v>2327</v>
      </c>
      <c r="H1905" s="27">
        <v>4128</v>
      </c>
      <c r="I1905" s="215"/>
      <c r="J1905" s="41"/>
      <c r="K1905" s="27">
        <f t="shared" si="36"/>
        <v>4128</v>
      </c>
      <c r="L1905" s="207"/>
    </row>
    <row r="1906" spans="1:23" ht="51" hidden="1" x14ac:dyDescent="0.35">
      <c r="A1906" s="23">
        <v>23010129</v>
      </c>
      <c r="B1906" s="436" t="s">
        <v>2893</v>
      </c>
      <c r="C1906" s="23">
        <v>70941</v>
      </c>
      <c r="D1906" s="46">
        <v>50000010105</v>
      </c>
      <c r="E1906" s="25">
        <v>3101</v>
      </c>
      <c r="F1906" s="23">
        <v>10721300</v>
      </c>
      <c r="G1906" s="26" t="s">
        <v>2328</v>
      </c>
      <c r="H1906" s="27">
        <v>258000</v>
      </c>
      <c r="I1906" s="215"/>
      <c r="J1906" s="41"/>
      <c r="K1906" s="27">
        <f t="shared" si="36"/>
        <v>258000</v>
      </c>
      <c r="L1906" s="207"/>
    </row>
    <row r="1907" spans="1:23" ht="51" hidden="1" x14ac:dyDescent="0.35">
      <c r="A1907" s="23">
        <v>23010129</v>
      </c>
      <c r="B1907" s="436" t="s">
        <v>2893</v>
      </c>
      <c r="C1907" s="23">
        <v>70941</v>
      </c>
      <c r="D1907" s="46">
        <v>50000010105</v>
      </c>
      <c r="E1907" s="25">
        <v>3101</v>
      </c>
      <c r="F1907" s="23">
        <v>10721300</v>
      </c>
      <c r="G1907" s="47" t="s">
        <v>2451</v>
      </c>
      <c r="H1907" s="27">
        <v>120400</v>
      </c>
      <c r="I1907" s="215"/>
      <c r="J1907" s="41"/>
      <c r="K1907" s="27">
        <f t="shared" si="36"/>
        <v>120400</v>
      </c>
      <c r="L1907" s="207"/>
    </row>
    <row r="1908" spans="1:23" s="166" customFormat="1" ht="51" hidden="1" x14ac:dyDescent="0.35">
      <c r="A1908" s="23">
        <v>23010129</v>
      </c>
      <c r="B1908" s="436" t="s">
        <v>2893</v>
      </c>
      <c r="C1908" s="23">
        <v>70941</v>
      </c>
      <c r="D1908" s="46">
        <v>50000010105</v>
      </c>
      <c r="E1908" s="25">
        <v>3101</v>
      </c>
      <c r="F1908" s="23">
        <v>10721300</v>
      </c>
      <c r="G1908" s="47" t="s">
        <v>2452</v>
      </c>
      <c r="H1908" s="27">
        <v>154800</v>
      </c>
      <c r="I1908" s="215"/>
      <c r="J1908" s="41"/>
      <c r="K1908" s="27">
        <f t="shared" si="36"/>
        <v>154800</v>
      </c>
      <c r="L1908" s="207"/>
      <c r="M1908" s="42"/>
      <c r="N1908" s="42"/>
      <c r="O1908" s="42"/>
      <c r="P1908" s="42"/>
      <c r="Q1908" s="42"/>
      <c r="R1908" s="42"/>
      <c r="S1908" s="42"/>
      <c r="T1908" s="42"/>
      <c r="U1908" s="42"/>
      <c r="V1908" s="42"/>
      <c r="W1908" s="42"/>
    </row>
    <row r="1909" spans="1:23" ht="51" hidden="1" x14ac:dyDescent="0.35">
      <c r="A1909" s="34">
        <v>23010129</v>
      </c>
      <c r="B1909" s="436" t="s">
        <v>2893</v>
      </c>
      <c r="C1909" s="34">
        <v>70941</v>
      </c>
      <c r="D1909" s="49">
        <v>50000010105</v>
      </c>
      <c r="E1909" s="36">
        <v>3101</v>
      </c>
      <c r="F1909" s="34">
        <v>10721300</v>
      </c>
      <c r="G1909" s="37" t="s">
        <v>2329</v>
      </c>
      <c r="H1909" s="38">
        <v>147920</v>
      </c>
      <c r="I1909" s="218"/>
      <c r="J1909" s="44"/>
      <c r="K1909" s="38">
        <f t="shared" si="36"/>
        <v>147920</v>
      </c>
      <c r="L1909" s="206"/>
    </row>
    <row r="1910" spans="1:23" ht="51" hidden="1" x14ac:dyDescent="0.35">
      <c r="A1910" s="23">
        <v>23010129</v>
      </c>
      <c r="B1910" s="436" t="s">
        <v>2893</v>
      </c>
      <c r="C1910" s="23">
        <v>70941</v>
      </c>
      <c r="D1910" s="46">
        <v>50000010105</v>
      </c>
      <c r="E1910" s="25">
        <v>3101</v>
      </c>
      <c r="F1910" s="23">
        <v>10721300</v>
      </c>
      <c r="G1910" s="26" t="s">
        <v>2330</v>
      </c>
      <c r="H1910" s="27">
        <v>161680</v>
      </c>
      <c r="I1910" s="215"/>
      <c r="J1910" s="41"/>
      <c r="K1910" s="27">
        <f t="shared" si="36"/>
        <v>161680</v>
      </c>
      <c r="L1910" s="207"/>
    </row>
    <row r="1911" spans="1:23" ht="51" hidden="1" x14ac:dyDescent="0.35">
      <c r="A1911" s="23">
        <v>23010129</v>
      </c>
      <c r="B1911" s="436" t="s">
        <v>2893</v>
      </c>
      <c r="C1911" s="23">
        <v>70941</v>
      </c>
      <c r="D1911" s="46">
        <v>50000010105</v>
      </c>
      <c r="E1911" s="25">
        <v>3101</v>
      </c>
      <c r="F1911" s="23">
        <v>10721300</v>
      </c>
      <c r="G1911" s="26" t="s">
        <v>2331</v>
      </c>
      <c r="H1911" s="27">
        <v>412800</v>
      </c>
      <c r="I1911" s="215"/>
      <c r="J1911" s="41"/>
      <c r="K1911" s="27">
        <f t="shared" si="36"/>
        <v>412800</v>
      </c>
      <c r="L1911" s="207"/>
    </row>
    <row r="1912" spans="1:23" ht="51" hidden="1" x14ac:dyDescent="0.35">
      <c r="A1912" s="23">
        <v>23010129</v>
      </c>
      <c r="B1912" s="436" t="s">
        <v>2893</v>
      </c>
      <c r="C1912" s="23">
        <v>70941</v>
      </c>
      <c r="D1912" s="46">
        <v>50000010105</v>
      </c>
      <c r="E1912" s="25">
        <v>3101</v>
      </c>
      <c r="F1912" s="23">
        <v>10721300</v>
      </c>
      <c r="G1912" s="26" t="s">
        <v>2332</v>
      </c>
      <c r="H1912" s="27">
        <v>407640</v>
      </c>
      <c r="I1912" s="215"/>
      <c r="J1912" s="41"/>
      <c r="K1912" s="27">
        <f t="shared" si="36"/>
        <v>407640</v>
      </c>
      <c r="L1912" s="207"/>
    </row>
    <row r="1913" spans="1:23" ht="51" hidden="1" x14ac:dyDescent="0.35">
      <c r="A1913" s="23">
        <v>23010129</v>
      </c>
      <c r="B1913" s="436" t="s">
        <v>2893</v>
      </c>
      <c r="C1913" s="23">
        <v>70941</v>
      </c>
      <c r="D1913" s="46">
        <v>50000010105</v>
      </c>
      <c r="E1913" s="25">
        <v>3101</v>
      </c>
      <c r="F1913" s="23">
        <v>10721300</v>
      </c>
      <c r="G1913" s="26" t="s">
        <v>2333</v>
      </c>
      <c r="H1913" s="27">
        <v>258000</v>
      </c>
      <c r="I1913" s="215"/>
      <c r="J1913" s="41"/>
      <c r="K1913" s="27">
        <f t="shared" si="36"/>
        <v>258000</v>
      </c>
      <c r="L1913" s="207"/>
    </row>
    <row r="1914" spans="1:23" ht="51" hidden="1" x14ac:dyDescent="0.35">
      <c r="A1914" s="23">
        <v>23010129</v>
      </c>
      <c r="B1914" s="436" t="s">
        <v>2893</v>
      </c>
      <c r="C1914" s="23">
        <v>70941</v>
      </c>
      <c r="D1914" s="46">
        <v>50000010105</v>
      </c>
      <c r="E1914" s="25">
        <v>3101</v>
      </c>
      <c r="F1914" s="23">
        <v>10721300</v>
      </c>
      <c r="G1914" s="26" t="s">
        <v>2334</v>
      </c>
      <c r="H1914" s="27">
        <v>263160</v>
      </c>
      <c r="I1914" s="215"/>
      <c r="J1914" s="41"/>
      <c r="K1914" s="27">
        <f t="shared" si="36"/>
        <v>263160</v>
      </c>
      <c r="L1914" s="207"/>
    </row>
    <row r="1915" spans="1:23" ht="51" hidden="1" x14ac:dyDescent="0.35">
      <c r="A1915" s="23">
        <v>23010129</v>
      </c>
      <c r="B1915" s="436" t="s">
        <v>2893</v>
      </c>
      <c r="C1915" s="23">
        <v>70941</v>
      </c>
      <c r="D1915" s="46">
        <v>50000010105</v>
      </c>
      <c r="E1915" s="25">
        <v>3101</v>
      </c>
      <c r="F1915" s="23">
        <v>10721300</v>
      </c>
      <c r="G1915" s="26" t="s">
        <v>2335</v>
      </c>
      <c r="H1915" s="27">
        <v>132440</v>
      </c>
      <c r="I1915" s="215"/>
      <c r="J1915" s="41"/>
      <c r="K1915" s="27">
        <f t="shared" si="36"/>
        <v>132440</v>
      </c>
      <c r="L1915" s="207"/>
    </row>
    <row r="1916" spans="1:23" ht="51" hidden="1" x14ac:dyDescent="0.35">
      <c r="A1916" s="23">
        <v>23010129</v>
      </c>
      <c r="B1916" s="436" t="s">
        <v>2893</v>
      </c>
      <c r="C1916" s="23">
        <v>70941</v>
      </c>
      <c r="D1916" s="46">
        <v>50000010105</v>
      </c>
      <c r="E1916" s="25">
        <v>3101</v>
      </c>
      <c r="F1916" s="23">
        <v>10721300</v>
      </c>
      <c r="G1916" s="47" t="s">
        <v>2453</v>
      </c>
      <c r="H1916" s="27">
        <v>144480</v>
      </c>
      <c r="I1916" s="215"/>
      <c r="J1916" s="41"/>
      <c r="K1916" s="27">
        <f t="shared" si="36"/>
        <v>144480</v>
      </c>
      <c r="L1916" s="207"/>
    </row>
    <row r="1917" spans="1:23" ht="51" hidden="1" x14ac:dyDescent="0.35">
      <c r="A1917" s="23">
        <v>23010129</v>
      </c>
      <c r="B1917" s="436" t="s">
        <v>2893</v>
      </c>
      <c r="C1917" s="23">
        <v>70941</v>
      </c>
      <c r="D1917" s="46">
        <v>50000010105</v>
      </c>
      <c r="E1917" s="25">
        <v>3101</v>
      </c>
      <c r="F1917" s="23">
        <v>10721300</v>
      </c>
      <c r="G1917" s="26" t="s">
        <v>2336</v>
      </c>
      <c r="H1917" s="27">
        <v>120400</v>
      </c>
      <c r="I1917" s="215"/>
      <c r="J1917" s="41"/>
      <c r="K1917" s="27">
        <f t="shared" ref="K1917:K1980" si="37">SUM(H1917,J1917)</f>
        <v>120400</v>
      </c>
      <c r="L1917" s="207"/>
    </row>
    <row r="1918" spans="1:23" ht="51" hidden="1" x14ac:dyDescent="0.35">
      <c r="A1918" s="23">
        <v>23010129</v>
      </c>
      <c r="B1918" s="436" t="s">
        <v>2893</v>
      </c>
      <c r="C1918" s="23">
        <v>70941</v>
      </c>
      <c r="D1918" s="46">
        <v>50000010105</v>
      </c>
      <c r="E1918" s="25">
        <v>3101</v>
      </c>
      <c r="F1918" s="23">
        <v>10721300</v>
      </c>
      <c r="G1918" s="47" t="s">
        <v>2454</v>
      </c>
      <c r="H1918" s="27">
        <v>85312</v>
      </c>
      <c r="I1918" s="215"/>
      <c r="J1918" s="41"/>
      <c r="K1918" s="27">
        <f t="shared" si="37"/>
        <v>85312</v>
      </c>
      <c r="L1918" s="207"/>
    </row>
    <row r="1919" spans="1:23" ht="51" hidden="1" x14ac:dyDescent="0.35">
      <c r="A1919" s="23">
        <v>23010129</v>
      </c>
      <c r="B1919" s="436" t="s">
        <v>2893</v>
      </c>
      <c r="C1919" s="23">
        <v>70941</v>
      </c>
      <c r="D1919" s="46">
        <v>50000010105</v>
      </c>
      <c r="E1919" s="25">
        <v>3101</v>
      </c>
      <c r="F1919" s="23">
        <v>10721300</v>
      </c>
      <c r="G1919" s="47" t="s">
        <v>2455</v>
      </c>
      <c r="H1919" s="27">
        <v>170796</v>
      </c>
      <c r="I1919" s="215"/>
      <c r="J1919" s="41"/>
      <c r="K1919" s="27">
        <f t="shared" si="37"/>
        <v>170796</v>
      </c>
      <c r="L1919" s="207"/>
    </row>
    <row r="1920" spans="1:23" ht="51" hidden="1" x14ac:dyDescent="0.35">
      <c r="A1920" s="23">
        <v>23010129</v>
      </c>
      <c r="B1920" s="436" t="s">
        <v>2893</v>
      </c>
      <c r="C1920" s="23">
        <v>70941</v>
      </c>
      <c r="D1920" s="46">
        <v>50000010105</v>
      </c>
      <c r="E1920" s="25">
        <v>3101</v>
      </c>
      <c r="F1920" s="23">
        <v>10721300</v>
      </c>
      <c r="G1920" s="26" t="s">
        <v>2337</v>
      </c>
      <c r="H1920" s="27">
        <v>567600</v>
      </c>
      <c r="I1920" s="215"/>
      <c r="J1920" s="41"/>
      <c r="K1920" s="27">
        <f t="shared" si="37"/>
        <v>567600</v>
      </c>
      <c r="L1920" s="207"/>
    </row>
    <row r="1921" spans="1:12" ht="51" hidden="1" x14ac:dyDescent="0.35">
      <c r="A1921" s="23">
        <v>23010129</v>
      </c>
      <c r="B1921" s="436" t="s">
        <v>2893</v>
      </c>
      <c r="C1921" s="23">
        <v>70941</v>
      </c>
      <c r="D1921" s="46">
        <v>50000010105</v>
      </c>
      <c r="E1921" s="25">
        <v>3101</v>
      </c>
      <c r="F1921" s="23">
        <v>10721300</v>
      </c>
      <c r="G1921" s="47" t="s">
        <v>2456</v>
      </c>
      <c r="H1921" s="27">
        <v>172000</v>
      </c>
      <c r="I1921" s="215"/>
      <c r="J1921" s="41"/>
      <c r="K1921" s="27">
        <f t="shared" si="37"/>
        <v>172000</v>
      </c>
      <c r="L1921" s="207"/>
    </row>
    <row r="1922" spans="1:12" ht="51" hidden="1" x14ac:dyDescent="0.35">
      <c r="A1922" s="23">
        <v>23010129</v>
      </c>
      <c r="B1922" s="436" t="s">
        <v>2893</v>
      </c>
      <c r="C1922" s="23">
        <v>70941</v>
      </c>
      <c r="D1922" s="46">
        <v>50000010105</v>
      </c>
      <c r="E1922" s="25">
        <v>3101</v>
      </c>
      <c r="F1922" s="23">
        <v>10721300</v>
      </c>
      <c r="G1922" s="47" t="s">
        <v>2457</v>
      </c>
      <c r="H1922" s="27">
        <v>344000</v>
      </c>
      <c r="I1922" s="215"/>
      <c r="J1922" s="41"/>
      <c r="K1922" s="27">
        <f t="shared" si="37"/>
        <v>344000</v>
      </c>
      <c r="L1922" s="207"/>
    </row>
    <row r="1923" spans="1:12" ht="51" hidden="1" x14ac:dyDescent="0.35">
      <c r="A1923" s="23">
        <v>23010129</v>
      </c>
      <c r="B1923" s="436" t="s">
        <v>2893</v>
      </c>
      <c r="C1923" s="23">
        <v>70941</v>
      </c>
      <c r="D1923" s="46">
        <v>50000010105</v>
      </c>
      <c r="E1923" s="25">
        <v>3101</v>
      </c>
      <c r="F1923" s="23">
        <v>10721300</v>
      </c>
      <c r="G1923" s="47" t="s">
        <v>2458</v>
      </c>
      <c r="H1923" s="27">
        <v>223600</v>
      </c>
      <c r="I1923" s="215"/>
      <c r="J1923" s="41"/>
      <c r="K1923" s="27">
        <f t="shared" si="37"/>
        <v>223600</v>
      </c>
      <c r="L1923" s="207"/>
    </row>
    <row r="1924" spans="1:12" ht="51" hidden="1" x14ac:dyDescent="0.35">
      <c r="A1924" s="34">
        <v>23010129</v>
      </c>
      <c r="B1924" s="436" t="s">
        <v>2893</v>
      </c>
      <c r="C1924" s="34">
        <v>70941</v>
      </c>
      <c r="D1924" s="49">
        <v>50000010105</v>
      </c>
      <c r="E1924" s="36">
        <v>3101</v>
      </c>
      <c r="F1924" s="34">
        <v>10721300</v>
      </c>
      <c r="G1924" s="50" t="s">
        <v>2459</v>
      </c>
      <c r="H1924" s="38">
        <v>223600</v>
      </c>
      <c r="I1924" s="218"/>
      <c r="J1924" s="44"/>
      <c r="K1924" s="38">
        <f t="shared" si="37"/>
        <v>223600</v>
      </c>
      <c r="L1924" s="206"/>
    </row>
    <row r="1925" spans="1:12" ht="51" hidden="1" x14ac:dyDescent="0.35">
      <c r="A1925" s="23">
        <v>23010129</v>
      </c>
      <c r="B1925" s="436" t="s">
        <v>2893</v>
      </c>
      <c r="C1925" s="23">
        <v>70941</v>
      </c>
      <c r="D1925" s="46">
        <v>50000010105</v>
      </c>
      <c r="E1925" s="25">
        <v>3101</v>
      </c>
      <c r="F1925" s="23">
        <v>10721300</v>
      </c>
      <c r="G1925" s="26" t="s">
        <v>2338</v>
      </c>
      <c r="H1925" s="27">
        <v>1424160</v>
      </c>
      <c r="I1925" s="215"/>
      <c r="J1925" s="41"/>
      <c r="K1925" s="27">
        <f t="shared" si="37"/>
        <v>1424160</v>
      </c>
      <c r="L1925" s="207"/>
    </row>
    <row r="1926" spans="1:12" ht="51" hidden="1" x14ac:dyDescent="0.35">
      <c r="A1926" s="23">
        <v>23010129</v>
      </c>
      <c r="B1926" s="436" t="s">
        <v>2893</v>
      </c>
      <c r="C1926" s="23">
        <v>70941</v>
      </c>
      <c r="D1926" s="46">
        <v>50000010105</v>
      </c>
      <c r="E1926" s="25">
        <v>3101</v>
      </c>
      <c r="F1926" s="23">
        <v>10721300</v>
      </c>
      <c r="G1926" s="26" t="s">
        <v>2339</v>
      </c>
      <c r="H1926" s="27">
        <v>1307200</v>
      </c>
      <c r="I1926" s="215"/>
      <c r="J1926" s="41"/>
      <c r="K1926" s="27">
        <f t="shared" si="37"/>
        <v>1307200</v>
      </c>
      <c r="L1926" s="207"/>
    </row>
    <row r="1927" spans="1:12" ht="51" hidden="1" x14ac:dyDescent="0.35">
      <c r="A1927" s="23">
        <v>23010129</v>
      </c>
      <c r="B1927" s="436" t="s">
        <v>2893</v>
      </c>
      <c r="C1927" s="23">
        <v>70941</v>
      </c>
      <c r="D1927" s="46">
        <v>50000010105</v>
      </c>
      <c r="E1927" s="25">
        <v>3101</v>
      </c>
      <c r="F1927" s="23">
        <v>10721300</v>
      </c>
      <c r="G1927" s="47" t="s">
        <v>2460</v>
      </c>
      <c r="H1927" s="27">
        <v>421400</v>
      </c>
      <c r="I1927" s="215"/>
      <c r="J1927" s="41"/>
      <c r="K1927" s="27">
        <f t="shared" si="37"/>
        <v>421400</v>
      </c>
      <c r="L1927" s="207"/>
    </row>
    <row r="1928" spans="1:12" ht="51" hidden="1" x14ac:dyDescent="0.35">
      <c r="A1928" s="23">
        <v>23010129</v>
      </c>
      <c r="B1928" s="436" t="s">
        <v>2893</v>
      </c>
      <c r="C1928" s="23">
        <v>70941</v>
      </c>
      <c r="D1928" s="46">
        <v>50000010105</v>
      </c>
      <c r="E1928" s="25">
        <v>3101</v>
      </c>
      <c r="F1928" s="23">
        <v>10721300</v>
      </c>
      <c r="G1928" s="26" t="s">
        <v>2340</v>
      </c>
      <c r="H1928" s="27">
        <v>31992</v>
      </c>
      <c r="I1928" s="215"/>
      <c r="J1928" s="41"/>
      <c r="K1928" s="27">
        <f t="shared" si="37"/>
        <v>31992</v>
      </c>
      <c r="L1928" s="207"/>
    </row>
    <row r="1929" spans="1:12" ht="51" hidden="1" x14ac:dyDescent="0.35">
      <c r="A1929" s="23">
        <v>23010129</v>
      </c>
      <c r="B1929" s="436" t="s">
        <v>2893</v>
      </c>
      <c r="C1929" s="23">
        <v>70941</v>
      </c>
      <c r="D1929" s="46">
        <v>50000010105</v>
      </c>
      <c r="E1929" s="25">
        <v>3101</v>
      </c>
      <c r="F1929" s="23">
        <v>10721300</v>
      </c>
      <c r="G1929" s="47" t="s">
        <v>2461</v>
      </c>
      <c r="H1929" s="27">
        <v>166840</v>
      </c>
      <c r="I1929" s="215"/>
      <c r="J1929" s="41"/>
      <c r="K1929" s="27">
        <f t="shared" si="37"/>
        <v>166840</v>
      </c>
      <c r="L1929" s="207"/>
    </row>
    <row r="1930" spans="1:12" ht="51" hidden="1" x14ac:dyDescent="0.35">
      <c r="A1930" s="23">
        <v>23010129</v>
      </c>
      <c r="B1930" s="436" t="s">
        <v>2893</v>
      </c>
      <c r="C1930" s="23">
        <v>70941</v>
      </c>
      <c r="D1930" s="46">
        <v>50000010105</v>
      </c>
      <c r="E1930" s="25">
        <v>3101</v>
      </c>
      <c r="F1930" s="23">
        <v>10721300</v>
      </c>
      <c r="G1930" s="26" t="s">
        <v>2341</v>
      </c>
      <c r="H1930" s="27">
        <v>288960</v>
      </c>
      <c r="I1930" s="215"/>
      <c r="J1930" s="41"/>
      <c r="K1930" s="27">
        <f t="shared" si="37"/>
        <v>288960</v>
      </c>
      <c r="L1930" s="207"/>
    </row>
    <row r="1931" spans="1:12" ht="51" hidden="1" x14ac:dyDescent="0.35">
      <c r="A1931" s="23">
        <v>23010129</v>
      </c>
      <c r="B1931" s="436" t="s">
        <v>2893</v>
      </c>
      <c r="C1931" s="23">
        <v>70941</v>
      </c>
      <c r="D1931" s="46">
        <v>50000010105</v>
      </c>
      <c r="E1931" s="25">
        <v>3101</v>
      </c>
      <c r="F1931" s="23">
        <v>10721300</v>
      </c>
      <c r="G1931" s="26" t="s">
        <v>2342</v>
      </c>
      <c r="H1931" s="27">
        <v>36120</v>
      </c>
      <c r="I1931" s="215"/>
      <c r="J1931" s="41"/>
      <c r="K1931" s="27">
        <f t="shared" si="37"/>
        <v>36120</v>
      </c>
      <c r="L1931" s="207"/>
    </row>
    <row r="1932" spans="1:12" ht="51" hidden="1" x14ac:dyDescent="0.35">
      <c r="A1932" s="23">
        <v>23010129</v>
      </c>
      <c r="B1932" s="436" t="s">
        <v>2893</v>
      </c>
      <c r="C1932" s="23">
        <v>70941</v>
      </c>
      <c r="D1932" s="46">
        <v>50000010105</v>
      </c>
      <c r="E1932" s="25">
        <v>3101</v>
      </c>
      <c r="F1932" s="23">
        <v>10721300</v>
      </c>
      <c r="G1932" s="47" t="s">
        <v>2462</v>
      </c>
      <c r="H1932" s="27">
        <v>309600</v>
      </c>
      <c r="I1932" s="215"/>
      <c r="J1932" s="41"/>
      <c r="K1932" s="27">
        <f t="shared" si="37"/>
        <v>309600</v>
      </c>
      <c r="L1932" s="207"/>
    </row>
    <row r="1933" spans="1:12" ht="51" hidden="1" x14ac:dyDescent="0.35">
      <c r="A1933" s="23">
        <v>23010129</v>
      </c>
      <c r="B1933" s="436" t="s">
        <v>2893</v>
      </c>
      <c r="C1933" s="23">
        <v>70941</v>
      </c>
      <c r="D1933" s="46">
        <v>50000010105</v>
      </c>
      <c r="E1933" s="25">
        <v>3101</v>
      </c>
      <c r="F1933" s="23">
        <v>10721300</v>
      </c>
      <c r="G1933" s="47" t="s">
        <v>2463</v>
      </c>
      <c r="H1933" s="27">
        <v>151360</v>
      </c>
      <c r="I1933" s="215"/>
      <c r="J1933" s="41"/>
      <c r="K1933" s="27">
        <f t="shared" si="37"/>
        <v>151360</v>
      </c>
      <c r="L1933" s="207"/>
    </row>
    <row r="1934" spans="1:12" ht="51" hidden="1" x14ac:dyDescent="0.35">
      <c r="A1934" s="23">
        <v>23010129</v>
      </c>
      <c r="B1934" s="436" t="s">
        <v>2893</v>
      </c>
      <c r="C1934" s="23">
        <v>70941</v>
      </c>
      <c r="D1934" s="46">
        <v>50000010105</v>
      </c>
      <c r="E1934" s="25">
        <v>3101</v>
      </c>
      <c r="F1934" s="23">
        <v>10721300</v>
      </c>
      <c r="G1934" s="47" t="s">
        <v>2464</v>
      </c>
      <c r="H1934" s="27">
        <v>946</v>
      </c>
      <c r="I1934" s="215"/>
      <c r="J1934" s="41"/>
      <c r="K1934" s="27">
        <f t="shared" si="37"/>
        <v>946</v>
      </c>
      <c r="L1934" s="207"/>
    </row>
    <row r="1935" spans="1:12" ht="51" hidden="1" x14ac:dyDescent="0.35">
      <c r="A1935" s="23">
        <v>23010129</v>
      </c>
      <c r="B1935" s="436" t="s">
        <v>2893</v>
      </c>
      <c r="C1935" s="23">
        <v>70941</v>
      </c>
      <c r="D1935" s="46">
        <v>50000010105</v>
      </c>
      <c r="E1935" s="25">
        <v>3101</v>
      </c>
      <c r="F1935" s="23">
        <v>10721300</v>
      </c>
      <c r="G1935" s="47" t="s">
        <v>2465</v>
      </c>
      <c r="H1935" s="27">
        <v>27520</v>
      </c>
      <c r="I1935" s="215"/>
      <c r="J1935" s="41"/>
      <c r="K1935" s="27">
        <f t="shared" si="37"/>
        <v>27520</v>
      </c>
      <c r="L1935" s="207"/>
    </row>
    <row r="1936" spans="1:12" ht="51" hidden="1" x14ac:dyDescent="0.35">
      <c r="A1936" s="23">
        <v>23010129</v>
      </c>
      <c r="B1936" s="436" t="s">
        <v>2893</v>
      </c>
      <c r="C1936" s="23">
        <v>70941</v>
      </c>
      <c r="D1936" s="46">
        <v>50000010105</v>
      </c>
      <c r="E1936" s="25">
        <v>3101</v>
      </c>
      <c r="F1936" s="23">
        <v>10721300</v>
      </c>
      <c r="G1936" s="26" t="s">
        <v>2343</v>
      </c>
      <c r="H1936" s="27">
        <v>123840</v>
      </c>
      <c r="I1936" s="215"/>
      <c r="J1936" s="41"/>
      <c r="K1936" s="27">
        <f t="shared" si="37"/>
        <v>123840</v>
      </c>
      <c r="L1936" s="207"/>
    </row>
    <row r="1937" spans="1:12" ht="51" hidden="1" x14ac:dyDescent="0.35">
      <c r="A1937" s="23">
        <v>23010129</v>
      </c>
      <c r="B1937" s="436" t="s">
        <v>2893</v>
      </c>
      <c r="C1937" s="23">
        <v>70941</v>
      </c>
      <c r="D1937" s="46">
        <v>50000010105</v>
      </c>
      <c r="E1937" s="25">
        <v>3101</v>
      </c>
      <c r="F1937" s="23">
        <v>10721300</v>
      </c>
      <c r="G1937" s="26" t="s">
        <v>2344</v>
      </c>
      <c r="H1937" s="27">
        <v>1290</v>
      </c>
      <c r="I1937" s="215"/>
      <c r="J1937" s="41"/>
      <c r="K1937" s="27">
        <f t="shared" si="37"/>
        <v>1290</v>
      </c>
      <c r="L1937" s="207"/>
    </row>
    <row r="1938" spans="1:12" ht="51" hidden="1" x14ac:dyDescent="0.35">
      <c r="A1938" s="23">
        <v>23010129</v>
      </c>
      <c r="B1938" s="436" t="s">
        <v>2893</v>
      </c>
      <c r="C1938" s="23">
        <v>70941</v>
      </c>
      <c r="D1938" s="46">
        <v>50000010105</v>
      </c>
      <c r="E1938" s="25">
        <v>3101</v>
      </c>
      <c r="F1938" s="23">
        <v>10721300</v>
      </c>
      <c r="G1938" s="47" t="s">
        <v>2466</v>
      </c>
      <c r="H1938" s="27">
        <v>51600</v>
      </c>
      <c r="I1938" s="215"/>
      <c r="J1938" s="41"/>
      <c r="K1938" s="27">
        <f t="shared" si="37"/>
        <v>51600</v>
      </c>
      <c r="L1938" s="207"/>
    </row>
    <row r="1939" spans="1:12" ht="51" hidden="1" x14ac:dyDescent="0.35">
      <c r="A1939" s="23">
        <v>23010129</v>
      </c>
      <c r="B1939" s="436" t="s">
        <v>2893</v>
      </c>
      <c r="C1939" s="23">
        <v>70941</v>
      </c>
      <c r="D1939" s="46">
        <v>50000010105</v>
      </c>
      <c r="E1939" s="25">
        <v>3101</v>
      </c>
      <c r="F1939" s="23">
        <v>10721300</v>
      </c>
      <c r="G1939" s="47" t="s">
        <v>2467</v>
      </c>
      <c r="H1939" s="27">
        <v>20640</v>
      </c>
      <c r="I1939" s="215"/>
      <c r="J1939" s="41"/>
      <c r="K1939" s="27">
        <f t="shared" si="37"/>
        <v>20640</v>
      </c>
      <c r="L1939" s="207"/>
    </row>
    <row r="1940" spans="1:12" ht="51" hidden="1" x14ac:dyDescent="0.35">
      <c r="A1940" s="23">
        <v>23010129</v>
      </c>
      <c r="B1940" s="436" t="s">
        <v>2893</v>
      </c>
      <c r="C1940" s="23">
        <v>70941</v>
      </c>
      <c r="D1940" s="46">
        <v>50000010105</v>
      </c>
      <c r="E1940" s="25">
        <v>3101</v>
      </c>
      <c r="F1940" s="23">
        <v>10721300</v>
      </c>
      <c r="G1940" s="26" t="s">
        <v>2345</v>
      </c>
      <c r="H1940" s="27">
        <v>258000</v>
      </c>
      <c r="I1940" s="215"/>
      <c r="J1940" s="41"/>
      <c r="K1940" s="27">
        <f t="shared" si="37"/>
        <v>258000</v>
      </c>
      <c r="L1940" s="207"/>
    </row>
    <row r="1941" spans="1:12" ht="51" hidden="1" x14ac:dyDescent="0.35">
      <c r="A1941" s="34">
        <v>23010129</v>
      </c>
      <c r="B1941" s="436" t="s">
        <v>2893</v>
      </c>
      <c r="C1941" s="34">
        <v>70941</v>
      </c>
      <c r="D1941" s="49">
        <v>50000010105</v>
      </c>
      <c r="E1941" s="36">
        <v>3101</v>
      </c>
      <c r="F1941" s="34">
        <v>10721300</v>
      </c>
      <c r="G1941" s="50" t="s">
        <v>2468</v>
      </c>
      <c r="H1941" s="38">
        <v>344000</v>
      </c>
      <c r="I1941" s="218"/>
      <c r="J1941" s="44"/>
      <c r="K1941" s="38">
        <f t="shared" si="37"/>
        <v>344000</v>
      </c>
      <c r="L1941" s="206"/>
    </row>
    <row r="1942" spans="1:12" ht="51" hidden="1" x14ac:dyDescent="0.35">
      <c r="A1942" s="23">
        <v>23010129</v>
      </c>
      <c r="B1942" s="436" t="s">
        <v>2893</v>
      </c>
      <c r="C1942" s="23">
        <v>70941</v>
      </c>
      <c r="D1942" s="46">
        <v>50000010105</v>
      </c>
      <c r="E1942" s="25">
        <v>3101</v>
      </c>
      <c r="F1942" s="23">
        <v>10721300</v>
      </c>
      <c r="G1942" s="26" t="s">
        <v>2346</v>
      </c>
      <c r="H1942" s="27">
        <v>292400</v>
      </c>
      <c r="I1942" s="215"/>
      <c r="J1942" s="41"/>
      <c r="K1942" s="27">
        <f t="shared" si="37"/>
        <v>292400</v>
      </c>
      <c r="L1942" s="207"/>
    </row>
    <row r="1943" spans="1:12" ht="51" hidden="1" x14ac:dyDescent="0.35">
      <c r="A1943" s="23">
        <v>23010129</v>
      </c>
      <c r="B1943" s="436" t="s">
        <v>2893</v>
      </c>
      <c r="C1943" s="23">
        <v>70941</v>
      </c>
      <c r="D1943" s="46">
        <v>50000010105</v>
      </c>
      <c r="E1943" s="25">
        <v>3101</v>
      </c>
      <c r="F1943" s="23">
        <v>10721300</v>
      </c>
      <c r="G1943" s="26" t="s">
        <v>2347</v>
      </c>
      <c r="H1943" s="27">
        <v>688000</v>
      </c>
      <c r="I1943" s="215"/>
      <c r="J1943" s="41"/>
      <c r="K1943" s="27">
        <f t="shared" si="37"/>
        <v>688000</v>
      </c>
      <c r="L1943" s="207"/>
    </row>
    <row r="1944" spans="1:12" ht="51" hidden="1" x14ac:dyDescent="0.35">
      <c r="A1944" s="23">
        <v>23010129</v>
      </c>
      <c r="B1944" s="436" t="s">
        <v>2893</v>
      </c>
      <c r="C1944" s="23">
        <v>70941</v>
      </c>
      <c r="D1944" s="46">
        <v>50000010105</v>
      </c>
      <c r="E1944" s="25">
        <v>3101</v>
      </c>
      <c r="F1944" s="23">
        <v>10721300</v>
      </c>
      <c r="G1944" s="26" t="s">
        <v>2348</v>
      </c>
      <c r="H1944" s="27">
        <v>2752000</v>
      </c>
      <c r="I1944" s="215"/>
      <c r="J1944" s="41"/>
      <c r="K1944" s="27">
        <f t="shared" si="37"/>
        <v>2752000</v>
      </c>
      <c r="L1944" s="207"/>
    </row>
    <row r="1945" spans="1:12" ht="51" hidden="1" x14ac:dyDescent="0.35">
      <c r="A1945" s="23">
        <v>23010129</v>
      </c>
      <c r="B1945" s="436" t="s">
        <v>2893</v>
      </c>
      <c r="C1945" s="23">
        <v>70941</v>
      </c>
      <c r="D1945" s="46">
        <v>50000010105</v>
      </c>
      <c r="E1945" s="25">
        <v>3101</v>
      </c>
      <c r="F1945" s="23">
        <v>10721300</v>
      </c>
      <c r="G1945" s="26" t="s">
        <v>2349</v>
      </c>
      <c r="H1945" s="27">
        <v>3440</v>
      </c>
      <c r="I1945" s="215"/>
      <c r="J1945" s="41"/>
      <c r="K1945" s="27">
        <f t="shared" si="37"/>
        <v>3440</v>
      </c>
      <c r="L1945" s="207"/>
    </row>
    <row r="1946" spans="1:12" ht="51" hidden="1" x14ac:dyDescent="0.35">
      <c r="A1946" s="23">
        <v>23010129</v>
      </c>
      <c r="B1946" s="436" t="s">
        <v>2893</v>
      </c>
      <c r="C1946" s="23">
        <v>70941</v>
      </c>
      <c r="D1946" s="46">
        <v>50000010105</v>
      </c>
      <c r="E1946" s="25">
        <v>3101</v>
      </c>
      <c r="F1946" s="23">
        <v>10721300</v>
      </c>
      <c r="G1946" s="26" t="s">
        <v>2350</v>
      </c>
      <c r="H1946" s="27">
        <v>792576</v>
      </c>
      <c r="I1946" s="215"/>
      <c r="J1946" s="41"/>
      <c r="K1946" s="27">
        <f t="shared" si="37"/>
        <v>792576</v>
      </c>
      <c r="L1946" s="207"/>
    </row>
    <row r="1947" spans="1:12" ht="51" hidden="1" x14ac:dyDescent="0.35">
      <c r="A1947" s="23">
        <v>23010129</v>
      </c>
      <c r="B1947" s="436" t="s">
        <v>2893</v>
      </c>
      <c r="C1947" s="23">
        <v>70941</v>
      </c>
      <c r="D1947" s="46">
        <v>50000010105</v>
      </c>
      <c r="E1947" s="25">
        <v>3101</v>
      </c>
      <c r="F1947" s="23">
        <v>10721300</v>
      </c>
      <c r="G1947" s="47" t="s">
        <v>2469</v>
      </c>
      <c r="H1947" s="27">
        <v>792576</v>
      </c>
      <c r="I1947" s="215"/>
      <c r="J1947" s="41"/>
      <c r="K1947" s="27">
        <f t="shared" si="37"/>
        <v>792576</v>
      </c>
      <c r="L1947" s="207"/>
    </row>
    <row r="1948" spans="1:12" ht="51" hidden="1" x14ac:dyDescent="0.35">
      <c r="A1948" s="23">
        <v>23010129</v>
      </c>
      <c r="B1948" s="436" t="s">
        <v>2893</v>
      </c>
      <c r="C1948" s="23">
        <v>70941</v>
      </c>
      <c r="D1948" s="46">
        <v>50000010105</v>
      </c>
      <c r="E1948" s="25">
        <v>3101</v>
      </c>
      <c r="F1948" s="23">
        <v>10721300</v>
      </c>
      <c r="G1948" s="47" t="s">
        <v>2470</v>
      </c>
      <c r="H1948" s="27">
        <v>1585152</v>
      </c>
      <c r="I1948" s="215"/>
      <c r="J1948" s="41"/>
      <c r="K1948" s="27">
        <f t="shared" si="37"/>
        <v>1585152</v>
      </c>
      <c r="L1948" s="207"/>
    </row>
    <row r="1949" spans="1:12" ht="51" hidden="1" x14ac:dyDescent="0.35">
      <c r="A1949" s="23">
        <v>23010129</v>
      </c>
      <c r="B1949" s="436" t="s">
        <v>2893</v>
      </c>
      <c r="C1949" s="23">
        <v>70941</v>
      </c>
      <c r="D1949" s="46">
        <v>50000010105</v>
      </c>
      <c r="E1949" s="25">
        <v>3101</v>
      </c>
      <c r="F1949" s="23">
        <v>10721300</v>
      </c>
      <c r="G1949" s="47" t="s">
        <v>2471</v>
      </c>
      <c r="H1949" s="27">
        <v>792576</v>
      </c>
      <c r="I1949" s="215"/>
      <c r="J1949" s="41"/>
      <c r="K1949" s="27">
        <f t="shared" si="37"/>
        <v>792576</v>
      </c>
      <c r="L1949" s="207"/>
    </row>
    <row r="1950" spans="1:12" ht="51" hidden="1" x14ac:dyDescent="0.35">
      <c r="A1950" s="23">
        <v>23010129</v>
      </c>
      <c r="B1950" s="436" t="s">
        <v>2893</v>
      </c>
      <c r="C1950" s="23">
        <v>70941</v>
      </c>
      <c r="D1950" s="46">
        <v>50000010105</v>
      </c>
      <c r="E1950" s="25">
        <v>3101</v>
      </c>
      <c r="F1950" s="23">
        <v>10721300</v>
      </c>
      <c r="G1950" s="26" t="s">
        <v>2351</v>
      </c>
      <c r="H1950" s="27">
        <v>792576</v>
      </c>
      <c r="I1950" s="215"/>
      <c r="J1950" s="41"/>
      <c r="K1950" s="27">
        <f t="shared" si="37"/>
        <v>792576</v>
      </c>
      <c r="L1950" s="207"/>
    </row>
    <row r="1951" spans="1:12" ht="51" hidden="1" x14ac:dyDescent="0.35">
      <c r="A1951" s="23">
        <v>23010129</v>
      </c>
      <c r="B1951" s="436" t="s">
        <v>2893</v>
      </c>
      <c r="C1951" s="23">
        <v>70941</v>
      </c>
      <c r="D1951" s="46">
        <v>50000010105</v>
      </c>
      <c r="E1951" s="25">
        <v>3101</v>
      </c>
      <c r="F1951" s="23">
        <v>10721300</v>
      </c>
      <c r="G1951" s="47" t="s">
        <v>2472</v>
      </c>
      <c r="H1951" s="27">
        <v>792576</v>
      </c>
      <c r="I1951" s="215"/>
      <c r="J1951" s="41"/>
      <c r="K1951" s="27">
        <f t="shared" si="37"/>
        <v>792576</v>
      </c>
      <c r="L1951" s="207"/>
    </row>
    <row r="1952" spans="1:12" ht="51" hidden="1" x14ac:dyDescent="0.35">
      <c r="A1952" s="23">
        <v>23010129</v>
      </c>
      <c r="B1952" s="436" t="s">
        <v>2893</v>
      </c>
      <c r="C1952" s="23">
        <v>70941</v>
      </c>
      <c r="D1952" s="46">
        <v>50000010105</v>
      </c>
      <c r="E1952" s="25">
        <v>3101</v>
      </c>
      <c r="F1952" s="23">
        <v>10721300</v>
      </c>
      <c r="G1952" s="26" t="s">
        <v>2352</v>
      </c>
      <c r="H1952" s="27">
        <v>17200</v>
      </c>
      <c r="I1952" s="215"/>
      <c r="J1952" s="41"/>
      <c r="K1952" s="27">
        <f t="shared" si="37"/>
        <v>17200</v>
      </c>
      <c r="L1952" s="207"/>
    </row>
    <row r="1953" spans="1:12" ht="51" hidden="1" x14ac:dyDescent="0.35">
      <c r="A1953" s="23">
        <v>23010129</v>
      </c>
      <c r="B1953" s="436" t="s">
        <v>2893</v>
      </c>
      <c r="C1953" s="23">
        <v>70941</v>
      </c>
      <c r="D1953" s="46">
        <v>50000010105</v>
      </c>
      <c r="E1953" s="25">
        <v>3101</v>
      </c>
      <c r="F1953" s="23">
        <v>10721300</v>
      </c>
      <c r="G1953" s="26" t="s">
        <v>2353</v>
      </c>
      <c r="H1953" s="27">
        <v>5160</v>
      </c>
      <c r="I1953" s="215"/>
      <c r="J1953" s="41"/>
      <c r="K1953" s="27">
        <f t="shared" si="37"/>
        <v>5160</v>
      </c>
      <c r="L1953" s="207"/>
    </row>
    <row r="1954" spans="1:12" ht="51" hidden="1" x14ac:dyDescent="0.35">
      <c r="A1954" s="23">
        <v>23010129</v>
      </c>
      <c r="B1954" s="436" t="s">
        <v>2893</v>
      </c>
      <c r="C1954" s="23">
        <v>70941</v>
      </c>
      <c r="D1954" s="46">
        <v>50000010105</v>
      </c>
      <c r="E1954" s="25">
        <v>3101</v>
      </c>
      <c r="F1954" s="23">
        <v>10721300</v>
      </c>
      <c r="G1954" s="26" t="s">
        <v>2354</v>
      </c>
      <c r="H1954" s="27">
        <v>68800</v>
      </c>
      <c r="I1954" s="215"/>
      <c r="J1954" s="41"/>
      <c r="K1954" s="27">
        <f t="shared" si="37"/>
        <v>68800</v>
      </c>
      <c r="L1954" s="207"/>
    </row>
    <row r="1955" spans="1:12" ht="51" hidden="1" x14ac:dyDescent="0.35">
      <c r="A1955" s="23">
        <v>23010129</v>
      </c>
      <c r="B1955" s="436" t="s">
        <v>2893</v>
      </c>
      <c r="C1955" s="23">
        <v>70960</v>
      </c>
      <c r="D1955" s="46">
        <v>50000030105</v>
      </c>
      <c r="E1955" s="25">
        <v>3101</v>
      </c>
      <c r="F1955" s="23">
        <v>10731700</v>
      </c>
      <c r="G1955" s="26" t="s">
        <v>561</v>
      </c>
      <c r="H1955" s="27">
        <v>5600000</v>
      </c>
      <c r="I1955" s="215"/>
      <c r="J1955" s="27"/>
      <c r="K1955" s="27">
        <f t="shared" si="37"/>
        <v>5600000</v>
      </c>
      <c r="L1955" s="207"/>
    </row>
    <row r="1956" spans="1:12" ht="51" hidden="1" x14ac:dyDescent="0.35">
      <c r="A1956" s="23">
        <v>23010129</v>
      </c>
      <c r="B1956" s="436" t="s">
        <v>2893</v>
      </c>
      <c r="C1956" s="23">
        <v>70443</v>
      </c>
      <c r="D1956" s="46">
        <v>110000010104</v>
      </c>
      <c r="E1956" s="25">
        <v>3101</v>
      </c>
      <c r="F1956" s="23">
        <v>10731700</v>
      </c>
      <c r="G1956" s="47" t="s">
        <v>569</v>
      </c>
      <c r="H1956" s="27">
        <v>4000000</v>
      </c>
      <c r="I1956" s="215"/>
      <c r="J1956" s="41">
        <v>-2000000</v>
      </c>
      <c r="K1956" s="27">
        <f t="shared" si="37"/>
        <v>2000000</v>
      </c>
      <c r="L1956" s="207"/>
    </row>
    <row r="1957" spans="1:12" ht="51" hidden="1" x14ac:dyDescent="0.35">
      <c r="A1957" s="34">
        <v>23010129</v>
      </c>
      <c r="B1957" s="436" t="s">
        <v>2893</v>
      </c>
      <c r="C1957" s="34">
        <v>70510</v>
      </c>
      <c r="D1957" s="49">
        <v>90000010102</v>
      </c>
      <c r="E1957" s="36">
        <v>3101</v>
      </c>
      <c r="F1957" s="34">
        <v>10721300</v>
      </c>
      <c r="G1957" s="50" t="s">
        <v>596</v>
      </c>
      <c r="H1957" s="99">
        <v>2500000</v>
      </c>
      <c r="I1957" s="254"/>
      <c r="J1957" s="114"/>
      <c r="K1957" s="99">
        <f t="shared" si="37"/>
        <v>2500000</v>
      </c>
      <c r="L1957" s="433"/>
    </row>
    <row r="1958" spans="1:12" ht="51" hidden="1" x14ac:dyDescent="0.35">
      <c r="A1958" s="23">
        <v>23010129</v>
      </c>
      <c r="B1958" s="436" t="s">
        <v>2893</v>
      </c>
      <c r="C1958" s="23">
        <v>70460</v>
      </c>
      <c r="D1958" s="46">
        <v>110000010102</v>
      </c>
      <c r="E1958" s="25">
        <v>3101</v>
      </c>
      <c r="F1958" s="23">
        <v>10721300</v>
      </c>
      <c r="G1958" s="26" t="s">
        <v>597</v>
      </c>
      <c r="H1958" s="101">
        <v>4000000</v>
      </c>
      <c r="I1958" s="255"/>
      <c r="J1958" s="106"/>
      <c r="K1958" s="101">
        <f t="shared" si="37"/>
        <v>4000000</v>
      </c>
      <c r="L1958" s="559"/>
    </row>
    <row r="1959" spans="1:12" ht="51" hidden="1" x14ac:dyDescent="0.35">
      <c r="A1959" s="54">
        <v>23010129</v>
      </c>
      <c r="B1959" s="436" t="s">
        <v>2893</v>
      </c>
      <c r="C1959" s="54">
        <v>70443</v>
      </c>
      <c r="D1959" s="75">
        <v>30000020106</v>
      </c>
      <c r="E1959" s="56">
        <v>3101</v>
      </c>
      <c r="F1959" s="54">
        <v>10721300</v>
      </c>
      <c r="G1959" s="57" t="s">
        <v>848</v>
      </c>
      <c r="H1959" s="117">
        <v>100000000</v>
      </c>
      <c r="I1959" s="263"/>
      <c r="J1959" s="122">
        <v>-50000000</v>
      </c>
      <c r="K1959" s="117">
        <f t="shared" si="37"/>
        <v>50000000</v>
      </c>
      <c r="L1959" s="400" t="s">
        <v>2555</v>
      </c>
    </row>
    <row r="1960" spans="1:12" ht="76.5" hidden="1" x14ac:dyDescent="0.35">
      <c r="A1960" s="54">
        <v>23010129</v>
      </c>
      <c r="B1960" s="436" t="s">
        <v>2893</v>
      </c>
      <c r="C1960" s="54">
        <v>70510</v>
      </c>
      <c r="D1960" s="75">
        <v>90000010102</v>
      </c>
      <c r="E1960" s="56">
        <v>3101</v>
      </c>
      <c r="F1960" s="54">
        <v>10721300</v>
      </c>
      <c r="G1960" s="86" t="s">
        <v>849</v>
      </c>
      <c r="H1960" s="117">
        <v>10000000</v>
      </c>
      <c r="I1960" s="263"/>
      <c r="J1960" s="118"/>
      <c r="K1960" s="117">
        <f t="shared" si="37"/>
        <v>10000000</v>
      </c>
      <c r="L1960" s="400" t="s">
        <v>2555</v>
      </c>
    </row>
    <row r="1961" spans="1:12" ht="76.5" hidden="1" x14ac:dyDescent="0.35">
      <c r="A1961" s="23">
        <v>23010129</v>
      </c>
      <c r="B1961" s="436" t="s">
        <v>2893</v>
      </c>
      <c r="C1961" s="23">
        <v>70740</v>
      </c>
      <c r="D1961" s="46">
        <v>30000020106</v>
      </c>
      <c r="E1961" s="23">
        <v>13101</v>
      </c>
      <c r="F1961" s="23">
        <v>10721300</v>
      </c>
      <c r="G1961" s="47" t="s">
        <v>916</v>
      </c>
      <c r="H1961" s="101"/>
      <c r="I1961" s="255"/>
      <c r="J1961" s="106"/>
      <c r="K1961" s="106">
        <f t="shared" si="37"/>
        <v>0</v>
      </c>
      <c r="L1961" s="207"/>
    </row>
    <row r="1962" spans="1:12" ht="51" hidden="1" x14ac:dyDescent="0.35">
      <c r="A1962" s="23">
        <v>23010128</v>
      </c>
      <c r="B1962" s="436" t="s">
        <v>2890</v>
      </c>
      <c r="C1962" s="23">
        <v>70460</v>
      </c>
      <c r="D1962" s="46">
        <v>110000010102</v>
      </c>
      <c r="E1962" s="25">
        <v>3101</v>
      </c>
      <c r="F1962" s="23">
        <v>10721300</v>
      </c>
      <c r="G1962" s="26" t="s">
        <v>2608</v>
      </c>
      <c r="H1962" s="27">
        <v>40000000</v>
      </c>
      <c r="I1962" s="215"/>
      <c r="J1962" s="41">
        <v>-20000000</v>
      </c>
      <c r="K1962" s="27">
        <f t="shared" si="37"/>
        <v>20000000</v>
      </c>
      <c r="L1962" s="207"/>
    </row>
    <row r="1963" spans="1:12" ht="51" hidden="1" x14ac:dyDescent="0.35">
      <c r="A1963" s="23">
        <v>23010128</v>
      </c>
      <c r="B1963" s="436" t="s">
        <v>2890</v>
      </c>
      <c r="C1963" s="23">
        <v>70460</v>
      </c>
      <c r="D1963" s="46">
        <v>110000010102</v>
      </c>
      <c r="E1963" s="25">
        <v>3101</v>
      </c>
      <c r="F1963" s="23">
        <v>10721300</v>
      </c>
      <c r="G1963" s="26" t="s">
        <v>2609</v>
      </c>
      <c r="H1963" s="27">
        <v>400000</v>
      </c>
      <c r="I1963" s="215"/>
      <c r="J1963" s="41"/>
      <c r="K1963" s="27">
        <f t="shared" si="37"/>
        <v>400000</v>
      </c>
      <c r="L1963" s="207"/>
    </row>
    <row r="1964" spans="1:12" hidden="1" x14ac:dyDescent="0.35">
      <c r="A1964" s="23">
        <v>23010128</v>
      </c>
      <c r="B1964" s="436" t="s">
        <v>2890</v>
      </c>
      <c r="C1964" s="23">
        <v>70460</v>
      </c>
      <c r="D1964" s="46">
        <v>110000010102</v>
      </c>
      <c r="E1964" s="25">
        <v>3101</v>
      </c>
      <c r="F1964" s="23">
        <v>10721300</v>
      </c>
      <c r="G1964" s="26" t="s">
        <v>2610</v>
      </c>
      <c r="H1964" s="27">
        <v>300000</v>
      </c>
      <c r="I1964" s="215"/>
      <c r="J1964" s="41"/>
      <c r="K1964" s="27">
        <f t="shared" si="37"/>
        <v>300000</v>
      </c>
      <c r="L1964" s="207"/>
    </row>
    <row r="1965" spans="1:12" ht="51" hidden="1" x14ac:dyDescent="0.35">
      <c r="A1965" s="23">
        <v>23010128</v>
      </c>
      <c r="B1965" s="436" t="s">
        <v>2890</v>
      </c>
      <c r="C1965" s="23">
        <v>70460</v>
      </c>
      <c r="D1965" s="46">
        <v>110000010102</v>
      </c>
      <c r="E1965" s="25">
        <v>3101</v>
      </c>
      <c r="F1965" s="23">
        <v>10731705</v>
      </c>
      <c r="G1965" s="26" t="s">
        <v>2611</v>
      </c>
      <c r="H1965" s="27">
        <v>1000000</v>
      </c>
      <c r="I1965" s="215"/>
      <c r="J1965" s="41"/>
      <c r="K1965" s="27">
        <f t="shared" si="37"/>
        <v>1000000</v>
      </c>
      <c r="L1965" s="207"/>
    </row>
    <row r="1966" spans="1:12" hidden="1" x14ac:dyDescent="0.35">
      <c r="A1966" s="23">
        <v>23010128</v>
      </c>
      <c r="B1966" s="436" t="s">
        <v>2890</v>
      </c>
      <c r="C1966" s="23">
        <v>71090</v>
      </c>
      <c r="D1966" s="46">
        <v>30000020108</v>
      </c>
      <c r="E1966" s="25">
        <v>3101</v>
      </c>
      <c r="F1966" s="23">
        <v>10721300</v>
      </c>
      <c r="G1966" s="26" t="s">
        <v>2725</v>
      </c>
      <c r="H1966" s="27"/>
      <c r="I1966" s="282"/>
      <c r="J1966" s="41">
        <v>300000000</v>
      </c>
      <c r="K1966" s="27">
        <f t="shared" si="37"/>
        <v>300000000</v>
      </c>
      <c r="L1966" s="207"/>
    </row>
    <row r="1967" spans="1:12" hidden="1" x14ac:dyDescent="0.35">
      <c r="A1967" s="23">
        <v>23010128</v>
      </c>
      <c r="B1967" s="436" t="s">
        <v>2891</v>
      </c>
      <c r="C1967" s="23">
        <v>70560</v>
      </c>
      <c r="D1967" s="46">
        <v>50000010104</v>
      </c>
      <c r="E1967" s="25">
        <v>3101</v>
      </c>
      <c r="F1967" s="23">
        <v>10720517</v>
      </c>
      <c r="G1967" s="26" t="s">
        <v>2124</v>
      </c>
      <c r="H1967" s="27">
        <v>800640</v>
      </c>
      <c r="I1967" s="215"/>
      <c r="J1967" s="41"/>
      <c r="K1967" s="27">
        <f t="shared" si="37"/>
        <v>800640</v>
      </c>
      <c r="L1967" s="207"/>
    </row>
    <row r="1968" spans="1:12" hidden="1" x14ac:dyDescent="0.35">
      <c r="A1968" s="23">
        <v>23010128</v>
      </c>
      <c r="B1968" s="436" t="s">
        <v>2891</v>
      </c>
      <c r="C1968" s="23">
        <v>70443</v>
      </c>
      <c r="D1968" s="46">
        <v>60000010103</v>
      </c>
      <c r="E1968" s="25">
        <v>3101</v>
      </c>
      <c r="F1968" s="23">
        <v>10721300</v>
      </c>
      <c r="G1968" s="26" t="s">
        <v>278</v>
      </c>
      <c r="H1968" s="41">
        <v>5000000</v>
      </c>
      <c r="I1968" s="220"/>
      <c r="J1968" s="41"/>
      <c r="K1968" s="27">
        <f t="shared" si="37"/>
        <v>5000000</v>
      </c>
      <c r="L1968" s="207"/>
    </row>
    <row r="1969" spans="1:23" hidden="1" x14ac:dyDescent="0.35">
      <c r="A1969" s="23">
        <v>23010128</v>
      </c>
      <c r="B1969" s="436" t="s">
        <v>2892</v>
      </c>
      <c r="C1969" s="23">
        <v>70330</v>
      </c>
      <c r="D1969" s="46">
        <v>60000010105</v>
      </c>
      <c r="E1969" s="25">
        <v>3101</v>
      </c>
      <c r="F1969" s="23">
        <v>10721300</v>
      </c>
      <c r="G1969" s="26" t="s">
        <v>422</v>
      </c>
      <c r="H1969" s="27">
        <v>600000</v>
      </c>
      <c r="I1969" s="215"/>
      <c r="J1969" s="41"/>
      <c r="K1969" s="27">
        <f t="shared" si="37"/>
        <v>600000</v>
      </c>
      <c r="L1969" s="207"/>
    </row>
    <row r="1970" spans="1:23" ht="51" hidden="1" x14ac:dyDescent="0.35">
      <c r="A1970" s="23">
        <v>23010128</v>
      </c>
      <c r="B1970" s="436" t="s">
        <v>2892</v>
      </c>
      <c r="C1970" s="23">
        <v>70133</v>
      </c>
      <c r="D1970" s="46">
        <v>110000010104</v>
      </c>
      <c r="E1970" s="25">
        <v>3101</v>
      </c>
      <c r="F1970" s="23">
        <v>10721306</v>
      </c>
      <c r="G1970" s="26" t="s">
        <v>450</v>
      </c>
      <c r="H1970" s="27">
        <v>1440006</v>
      </c>
      <c r="I1970" s="215"/>
      <c r="J1970" s="41">
        <v>1440006</v>
      </c>
      <c r="K1970" s="93">
        <f t="shared" si="37"/>
        <v>2880012</v>
      </c>
      <c r="L1970" s="207"/>
    </row>
    <row r="1971" spans="1:23" hidden="1" x14ac:dyDescent="0.35">
      <c r="A1971" s="23">
        <v>23010128</v>
      </c>
      <c r="B1971" s="436" t="s">
        <v>2893</v>
      </c>
      <c r="C1971" s="23">
        <v>70942</v>
      </c>
      <c r="D1971" s="46">
        <v>30000020106</v>
      </c>
      <c r="E1971" s="25">
        <v>3101</v>
      </c>
      <c r="F1971" s="23">
        <v>10721300</v>
      </c>
      <c r="G1971" s="26" t="s">
        <v>618</v>
      </c>
      <c r="H1971" s="101">
        <v>1500000</v>
      </c>
      <c r="I1971" s="255"/>
      <c r="J1971" s="106"/>
      <c r="K1971" s="101">
        <f t="shared" si="37"/>
        <v>1500000</v>
      </c>
      <c r="L1971" s="559"/>
    </row>
    <row r="1972" spans="1:23" ht="51" hidden="1" x14ac:dyDescent="0.35">
      <c r="A1972" s="23">
        <v>23010127</v>
      </c>
      <c r="B1972" s="436" t="s">
        <v>2891</v>
      </c>
      <c r="C1972" s="23">
        <v>70630</v>
      </c>
      <c r="D1972" s="46">
        <v>10000030101</v>
      </c>
      <c r="E1972" s="25">
        <v>3101</v>
      </c>
      <c r="F1972" s="23">
        <v>10721300</v>
      </c>
      <c r="G1972" s="26" t="s">
        <v>246</v>
      </c>
      <c r="H1972" s="27">
        <v>2120000</v>
      </c>
      <c r="I1972" s="215"/>
      <c r="J1972" s="41"/>
      <c r="K1972" s="27">
        <f t="shared" si="37"/>
        <v>2120000</v>
      </c>
      <c r="L1972" s="207"/>
    </row>
    <row r="1973" spans="1:23" ht="51" hidden="1" x14ac:dyDescent="0.35">
      <c r="A1973" s="78">
        <v>23010127</v>
      </c>
      <c r="B1973" s="436" t="s">
        <v>2891</v>
      </c>
      <c r="C1973" s="78">
        <v>70630</v>
      </c>
      <c r="D1973" s="79">
        <v>10000030101</v>
      </c>
      <c r="E1973" s="80">
        <v>3101</v>
      </c>
      <c r="F1973" s="78">
        <v>10721300</v>
      </c>
      <c r="G1973" s="129" t="s">
        <v>247</v>
      </c>
      <c r="H1973" s="81">
        <v>4240000</v>
      </c>
      <c r="I1973" s="228"/>
      <c r="J1973" s="133"/>
      <c r="K1973" s="81">
        <f t="shared" si="37"/>
        <v>4240000</v>
      </c>
      <c r="L1973" s="399" t="s">
        <v>2551</v>
      </c>
    </row>
    <row r="1974" spans="1:23" ht="51" hidden="1" x14ac:dyDescent="0.35">
      <c r="A1974" s="23">
        <v>23010127</v>
      </c>
      <c r="B1974" s="436" t="s">
        <v>2891</v>
      </c>
      <c r="C1974" s="23">
        <v>70630</v>
      </c>
      <c r="D1974" s="46">
        <v>10000010101</v>
      </c>
      <c r="E1974" s="25">
        <v>3101</v>
      </c>
      <c r="F1974" s="23">
        <v>10721300</v>
      </c>
      <c r="G1974" s="26" t="s">
        <v>249</v>
      </c>
      <c r="H1974" s="27">
        <v>500000000</v>
      </c>
      <c r="I1974" s="215"/>
      <c r="J1974" s="27">
        <v>-400000000</v>
      </c>
      <c r="K1974" s="27">
        <f t="shared" si="37"/>
        <v>100000000</v>
      </c>
      <c r="L1974" s="207"/>
    </row>
    <row r="1975" spans="1:23" hidden="1" x14ac:dyDescent="0.35">
      <c r="A1975" s="54">
        <v>23010127</v>
      </c>
      <c r="B1975" s="436" t="s">
        <v>2891</v>
      </c>
      <c r="C1975" s="54">
        <v>70630</v>
      </c>
      <c r="D1975" s="75">
        <v>10000010104</v>
      </c>
      <c r="E1975" s="56">
        <v>3101</v>
      </c>
      <c r="F1975" s="54">
        <v>10721300</v>
      </c>
      <c r="G1975" s="57" t="s">
        <v>250</v>
      </c>
      <c r="H1975" s="58">
        <v>2120000</v>
      </c>
      <c r="I1975" s="221"/>
      <c r="J1975" s="87"/>
      <c r="K1975" s="58">
        <f t="shared" si="37"/>
        <v>2120000</v>
      </c>
      <c r="L1975" s="400" t="s">
        <v>2551</v>
      </c>
    </row>
    <row r="1976" spans="1:23" ht="51" hidden="1" x14ac:dyDescent="0.35">
      <c r="A1976" s="54">
        <v>23010127</v>
      </c>
      <c r="B1976" s="436" t="s">
        <v>2891</v>
      </c>
      <c r="C1976" s="54">
        <v>70630</v>
      </c>
      <c r="D1976" s="75">
        <v>10000010104</v>
      </c>
      <c r="E1976" s="56">
        <v>3101</v>
      </c>
      <c r="F1976" s="54">
        <v>10721300</v>
      </c>
      <c r="G1976" s="86" t="s">
        <v>2705</v>
      </c>
      <c r="H1976" s="58">
        <v>2120000</v>
      </c>
      <c r="I1976" s="221"/>
      <c r="J1976" s="87"/>
      <c r="K1976" s="58">
        <f t="shared" si="37"/>
        <v>2120000</v>
      </c>
      <c r="L1976" s="400" t="s">
        <v>2551</v>
      </c>
    </row>
    <row r="1977" spans="1:23" ht="51" hidden="1" x14ac:dyDescent="0.35">
      <c r="A1977" s="23">
        <v>23010127</v>
      </c>
      <c r="B1977" s="436" t="s">
        <v>2891</v>
      </c>
      <c r="C1977" s="23">
        <v>70421</v>
      </c>
      <c r="D1977" s="46">
        <v>10000030101</v>
      </c>
      <c r="E1977" s="25">
        <v>3101</v>
      </c>
      <c r="F1977" s="23">
        <v>10721300</v>
      </c>
      <c r="G1977" s="26" t="s">
        <v>2802</v>
      </c>
      <c r="H1977" s="41">
        <v>20000000</v>
      </c>
      <c r="I1977" s="41"/>
      <c r="J1977" s="41"/>
      <c r="K1977" s="27">
        <f t="shared" si="37"/>
        <v>20000000</v>
      </c>
      <c r="L1977" s="207"/>
    </row>
    <row r="1978" spans="1:23" ht="76.5" hidden="1" x14ac:dyDescent="0.35">
      <c r="A1978" s="23">
        <v>23010127</v>
      </c>
      <c r="B1978" s="436" t="s">
        <v>2891</v>
      </c>
      <c r="C1978" s="23">
        <v>70421</v>
      </c>
      <c r="D1978" s="46">
        <v>10000030102</v>
      </c>
      <c r="E1978" s="25">
        <v>3101</v>
      </c>
      <c r="F1978" s="23">
        <v>10721300</v>
      </c>
      <c r="G1978" s="26" t="s">
        <v>2803</v>
      </c>
      <c r="H1978" s="41">
        <v>5000000</v>
      </c>
      <c r="I1978" s="41"/>
      <c r="J1978" s="41"/>
      <c r="K1978" s="27">
        <f t="shared" si="37"/>
        <v>5000000</v>
      </c>
      <c r="L1978" s="207"/>
    </row>
    <row r="1979" spans="1:23" ht="51" hidden="1" x14ac:dyDescent="0.35">
      <c r="A1979" s="23">
        <v>23010127</v>
      </c>
      <c r="B1979" s="436" t="s">
        <v>2891</v>
      </c>
      <c r="C1979" s="23">
        <v>70421</v>
      </c>
      <c r="D1979" s="46">
        <v>10000030101</v>
      </c>
      <c r="E1979" s="25">
        <v>3101</v>
      </c>
      <c r="F1979" s="23">
        <v>10720517</v>
      </c>
      <c r="G1979" s="26" t="s">
        <v>2123</v>
      </c>
      <c r="H1979" s="27">
        <v>560000</v>
      </c>
      <c r="I1979" s="215"/>
      <c r="J1979" s="41"/>
      <c r="K1979" s="27">
        <f t="shared" si="37"/>
        <v>560000</v>
      </c>
      <c r="L1979" s="207"/>
    </row>
    <row r="1980" spans="1:23" hidden="1" x14ac:dyDescent="0.35">
      <c r="A1980" s="23">
        <v>23010127</v>
      </c>
      <c r="B1980" s="436" t="s">
        <v>2891</v>
      </c>
      <c r="C1980" s="23">
        <v>70421</v>
      </c>
      <c r="D1980" s="46">
        <v>10000030101</v>
      </c>
      <c r="E1980" s="25">
        <v>3101</v>
      </c>
      <c r="F1980" s="23">
        <v>10720517</v>
      </c>
      <c r="G1980" s="26" t="s">
        <v>2137</v>
      </c>
      <c r="H1980" s="27">
        <v>12800000</v>
      </c>
      <c r="I1980" s="215"/>
      <c r="J1980" s="27">
        <v>-5000000</v>
      </c>
      <c r="K1980" s="27">
        <f t="shared" si="37"/>
        <v>7800000</v>
      </c>
      <c r="L1980" s="207"/>
    </row>
    <row r="1981" spans="1:23" hidden="1" x14ac:dyDescent="0.35">
      <c r="A1981" s="23">
        <v>23010126</v>
      </c>
      <c r="B1981" s="436" t="s">
        <v>2892</v>
      </c>
      <c r="C1981" s="23">
        <v>70133</v>
      </c>
      <c r="D1981" s="46">
        <v>130000010106</v>
      </c>
      <c r="E1981" s="25">
        <v>3101</v>
      </c>
      <c r="F1981" s="23">
        <v>10721300</v>
      </c>
      <c r="G1981" s="26" t="s">
        <v>421</v>
      </c>
      <c r="H1981" s="41">
        <v>750000</v>
      </c>
      <c r="I1981" s="220"/>
      <c r="J1981" s="41"/>
      <c r="K1981" s="27">
        <f t="shared" ref="K1981:K2044" si="38">SUM(H1981,J1981)</f>
        <v>750000</v>
      </c>
      <c r="L1981" s="207"/>
    </row>
    <row r="1982" spans="1:23" ht="51" hidden="1" x14ac:dyDescent="0.35">
      <c r="A1982" s="23">
        <v>23010126</v>
      </c>
      <c r="B1982" s="436" t="s">
        <v>2893</v>
      </c>
      <c r="C1982" s="23">
        <v>70810</v>
      </c>
      <c r="D1982" s="46">
        <v>80000020105</v>
      </c>
      <c r="E1982" s="25">
        <v>3101</v>
      </c>
      <c r="F1982" s="23">
        <v>10731700</v>
      </c>
      <c r="G1982" s="26" t="s">
        <v>560</v>
      </c>
      <c r="H1982" s="41">
        <v>1500000</v>
      </c>
      <c r="I1982" s="220"/>
      <c r="J1982" s="41"/>
      <c r="K1982" s="27">
        <f t="shared" si="38"/>
        <v>1500000</v>
      </c>
      <c r="L1982" s="207"/>
    </row>
    <row r="1983" spans="1:23" s="151" customFormat="1" ht="51" hidden="1" x14ac:dyDescent="0.35">
      <c r="A1983" s="23">
        <v>23010125</v>
      </c>
      <c r="B1983" s="436" t="s">
        <v>2890</v>
      </c>
      <c r="C1983" s="23">
        <v>70460</v>
      </c>
      <c r="D1983" s="46">
        <v>110000010102</v>
      </c>
      <c r="E1983" s="25">
        <v>3101</v>
      </c>
      <c r="F1983" s="23">
        <v>10721300</v>
      </c>
      <c r="G1983" s="47" t="s">
        <v>2605</v>
      </c>
      <c r="H1983" s="27">
        <v>1000000</v>
      </c>
      <c r="I1983" s="215"/>
      <c r="J1983" s="41"/>
      <c r="K1983" s="27">
        <f t="shared" si="38"/>
        <v>1000000</v>
      </c>
      <c r="L1983" s="207"/>
      <c r="M1983" s="42"/>
      <c r="N1983" s="42"/>
      <c r="O1983" s="42"/>
      <c r="P1983" s="42"/>
      <c r="Q1983" s="42"/>
      <c r="R1983" s="42"/>
      <c r="S1983" s="42"/>
      <c r="T1983" s="42"/>
      <c r="U1983" s="42"/>
      <c r="V1983" s="42"/>
      <c r="W1983" s="42"/>
    </row>
    <row r="1984" spans="1:23" ht="51" hidden="1" x14ac:dyDescent="0.35">
      <c r="A1984" s="23">
        <v>23010125</v>
      </c>
      <c r="B1984" s="436" t="s">
        <v>2890</v>
      </c>
      <c r="C1984" s="23">
        <v>70460</v>
      </c>
      <c r="D1984" s="46">
        <v>110000010102</v>
      </c>
      <c r="E1984" s="25">
        <v>3101</v>
      </c>
      <c r="F1984" s="23">
        <v>10721300</v>
      </c>
      <c r="G1984" s="26" t="s">
        <v>2606</v>
      </c>
      <c r="H1984" s="27">
        <v>600000</v>
      </c>
      <c r="I1984" s="215"/>
      <c r="J1984" s="41"/>
      <c r="K1984" s="27">
        <f t="shared" si="38"/>
        <v>600000</v>
      </c>
      <c r="L1984" s="207"/>
    </row>
    <row r="1985" spans="1:13" hidden="1" x14ac:dyDescent="0.35">
      <c r="A1985" s="23">
        <v>23010125</v>
      </c>
      <c r="B1985" s="436" t="s">
        <v>2892</v>
      </c>
      <c r="C1985" s="23">
        <v>70133</v>
      </c>
      <c r="D1985" s="46">
        <v>130000010106</v>
      </c>
      <c r="E1985" s="25">
        <v>3101</v>
      </c>
      <c r="F1985" s="23">
        <v>10721300</v>
      </c>
      <c r="G1985" s="26" t="s">
        <v>420</v>
      </c>
      <c r="H1985" s="41">
        <v>1500000</v>
      </c>
      <c r="I1985" s="220"/>
      <c r="J1985" s="41"/>
      <c r="K1985" s="27">
        <f t="shared" si="38"/>
        <v>1500000</v>
      </c>
      <c r="L1985" s="207"/>
    </row>
    <row r="1986" spans="1:13" hidden="1" x14ac:dyDescent="0.35">
      <c r="A1986" s="23">
        <v>23010125</v>
      </c>
      <c r="B1986" s="436" t="s">
        <v>2893</v>
      </c>
      <c r="C1986" s="23">
        <v>70970</v>
      </c>
      <c r="D1986" s="46">
        <v>50000020105</v>
      </c>
      <c r="E1986" s="25">
        <v>3101</v>
      </c>
      <c r="F1986" s="23">
        <v>10731700</v>
      </c>
      <c r="G1986" s="26" t="s">
        <v>420</v>
      </c>
      <c r="H1986" s="41">
        <v>2500000</v>
      </c>
      <c r="I1986" s="220"/>
      <c r="J1986" s="41"/>
      <c r="K1986" s="27">
        <f t="shared" si="38"/>
        <v>2500000</v>
      </c>
      <c r="L1986" s="207"/>
    </row>
    <row r="1987" spans="1:13" hidden="1" x14ac:dyDescent="0.35">
      <c r="A1987" s="34">
        <v>23010125</v>
      </c>
      <c r="B1987" s="436" t="s">
        <v>2893</v>
      </c>
      <c r="C1987" s="34">
        <v>70941</v>
      </c>
      <c r="D1987" s="49" t="s">
        <v>607</v>
      </c>
      <c r="E1987" s="36">
        <v>3101</v>
      </c>
      <c r="F1987" s="34">
        <v>10721300</v>
      </c>
      <c r="G1987" s="37" t="s">
        <v>420</v>
      </c>
      <c r="H1987" s="99"/>
      <c r="I1987" s="254"/>
      <c r="J1987" s="528"/>
      <c r="K1987" s="99">
        <f t="shared" si="38"/>
        <v>0</v>
      </c>
      <c r="L1987" s="433"/>
    </row>
    <row r="1988" spans="1:13" ht="51" hidden="1" x14ac:dyDescent="0.35">
      <c r="A1988" s="23">
        <v>23010124</v>
      </c>
      <c r="B1988" s="436" t="s">
        <v>2891</v>
      </c>
      <c r="C1988" s="23">
        <v>70460</v>
      </c>
      <c r="D1988" s="46">
        <v>50000010102</v>
      </c>
      <c r="E1988" s="25">
        <v>3101</v>
      </c>
      <c r="F1988" s="23">
        <v>10720517</v>
      </c>
      <c r="G1988" s="26" t="s">
        <v>2136</v>
      </c>
      <c r="H1988" s="27">
        <v>3600000</v>
      </c>
      <c r="I1988" s="215"/>
      <c r="J1988" s="41"/>
      <c r="K1988" s="27">
        <f t="shared" si="38"/>
        <v>3600000</v>
      </c>
      <c r="L1988" s="207"/>
    </row>
    <row r="1989" spans="1:13" ht="76.5" hidden="1" x14ac:dyDescent="0.35">
      <c r="A1989" s="23">
        <v>23010124</v>
      </c>
      <c r="B1989" s="436" t="s">
        <v>2893</v>
      </c>
      <c r="C1989" s="23">
        <v>70970</v>
      </c>
      <c r="D1989" s="46">
        <v>130000010105</v>
      </c>
      <c r="E1989" s="25">
        <v>3101</v>
      </c>
      <c r="F1989" s="23">
        <v>10721300</v>
      </c>
      <c r="G1989" s="47" t="s">
        <v>513</v>
      </c>
      <c r="H1989" s="67">
        <v>17200000</v>
      </c>
      <c r="I1989" s="224"/>
      <c r="J1989" s="312">
        <v>-10000000</v>
      </c>
      <c r="K1989" s="67">
        <f t="shared" si="38"/>
        <v>7200000</v>
      </c>
      <c r="L1989" s="207"/>
    </row>
    <row r="1990" spans="1:13" ht="76.5" hidden="1" x14ac:dyDescent="0.35">
      <c r="A1990" s="23">
        <v>23010124</v>
      </c>
      <c r="B1990" s="436" t="s">
        <v>2893</v>
      </c>
      <c r="C1990" s="23">
        <v>70970</v>
      </c>
      <c r="D1990" s="46">
        <v>50000010106</v>
      </c>
      <c r="E1990" s="25">
        <v>3101</v>
      </c>
      <c r="F1990" s="23">
        <v>10721300</v>
      </c>
      <c r="G1990" s="47" t="s">
        <v>514</v>
      </c>
      <c r="H1990" s="67">
        <v>17200000</v>
      </c>
      <c r="I1990" s="224"/>
      <c r="J1990" s="312">
        <v>-10000000</v>
      </c>
      <c r="K1990" s="67">
        <f t="shared" si="38"/>
        <v>7200000</v>
      </c>
      <c r="L1990" s="207"/>
    </row>
    <row r="1991" spans="1:13" ht="51" hidden="1" x14ac:dyDescent="0.35">
      <c r="A1991" s="23">
        <v>23010124</v>
      </c>
      <c r="B1991" s="436" t="s">
        <v>2893</v>
      </c>
      <c r="C1991" s="23">
        <v>70941</v>
      </c>
      <c r="D1991" s="46">
        <v>50000020102</v>
      </c>
      <c r="E1991" s="25">
        <v>3101</v>
      </c>
      <c r="F1991" s="23">
        <v>10731700</v>
      </c>
      <c r="G1991" s="47" t="s">
        <v>568</v>
      </c>
      <c r="H1991" s="41">
        <v>5000000</v>
      </c>
      <c r="I1991" s="220"/>
      <c r="J1991" s="41">
        <v>-2000000</v>
      </c>
      <c r="K1991" s="27">
        <f t="shared" si="38"/>
        <v>3000000</v>
      </c>
      <c r="L1991" s="207"/>
    </row>
    <row r="1992" spans="1:13" hidden="1" x14ac:dyDescent="0.35">
      <c r="A1992" s="23">
        <v>23010123</v>
      </c>
      <c r="B1992" s="436" t="s">
        <v>2890</v>
      </c>
      <c r="C1992" s="23">
        <v>70320</v>
      </c>
      <c r="D1992" s="46">
        <v>30000020106</v>
      </c>
      <c r="E1992" s="25">
        <v>3101</v>
      </c>
      <c r="F1992" s="23">
        <v>10721300</v>
      </c>
      <c r="G1992" s="26" t="s">
        <v>419</v>
      </c>
      <c r="H1992" s="41">
        <v>100000000</v>
      </c>
      <c r="I1992" s="342"/>
      <c r="J1992" s="41"/>
      <c r="K1992" s="27">
        <f t="shared" si="38"/>
        <v>100000000</v>
      </c>
      <c r="L1992" s="207"/>
    </row>
    <row r="1993" spans="1:13" ht="76.5" hidden="1" x14ac:dyDescent="0.35">
      <c r="A1993" s="23">
        <v>23010123</v>
      </c>
      <c r="B1993" s="436" t="s">
        <v>2891</v>
      </c>
      <c r="C1993" s="23">
        <v>70320</v>
      </c>
      <c r="D1993" s="46">
        <v>30000020106</v>
      </c>
      <c r="E1993" s="25">
        <v>3101</v>
      </c>
      <c r="F1993" s="23">
        <v>10721300</v>
      </c>
      <c r="G1993" s="47" t="s">
        <v>378</v>
      </c>
      <c r="H1993" s="27">
        <v>332800</v>
      </c>
      <c r="I1993" s="215"/>
      <c r="J1993" s="41"/>
      <c r="K1993" s="27">
        <f t="shared" si="38"/>
        <v>332800</v>
      </c>
      <c r="L1993" s="559"/>
    </row>
    <row r="1994" spans="1:13" hidden="1" x14ac:dyDescent="0.35">
      <c r="A1994" s="23">
        <v>23010123</v>
      </c>
      <c r="B1994" s="436" t="s">
        <v>2892</v>
      </c>
      <c r="C1994" s="23">
        <v>70133</v>
      </c>
      <c r="D1994" s="46">
        <v>130000010106</v>
      </c>
      <c r="E1994" s="25">
        <v>3101</v>
      </c>
      <c r="F1994" s="23">
        <v>10721300</v>
      </c>
      <c r="G1994" s="26" t="s">
        <v>419</v>
      </c>
      <c r="H1994" s="41">
        <v>1000000</v>
      </c>
      <c r="I1994" s="220"/>
      <c r="J1994" s="41"/>
      <c r="K1994" s="27">
        <f t="shared" si="38"/>
        <v>1000000</v>
      </c>
      <c r="L1994" s="207"/>
    </row>
    <row r="1995" spans="1:13" ht="51" hidden="1" x14ac:dyDescent="0.35">
      <c r="A1995" s="23">
        <v>23010122</v>
      </c>
      <c r="B1995" s="436" t="s">
        <v>2891</v>
      </c>
      <c r="C1995" s="23">
        <v>70630</v>
      </c>
      <c r="D1995" s="46">
        <v>10000030106</v>
      </c>
      <c r="E1995" s="25">
        <v>3101</v>
      </c>
      <c r="F1995" s="23">
        <v>10721300</v>
      </c>
      <c r="G1995" s="26" t="s">
        <v>245</v>
      </c>
      <c r="H1995" s="41">
        <v>10500000</v>
      </c>
      <c r="I1995" s="220"/>
      <c r="J1995" s="41"/>
      <c r="K1995" s="27">
        <f t="shared" si="38"/>
        <v>10500000</v>
      </c>
      <c r="L1995" s="207"/>
    </row>
    <row r="1996" spans="1:13" ht="51" hidden="1" x14ac:dyDescent="0.35">
      <c r="A1996" s="54">
        <v>23010122</v>
      </c>
      <c r="B1996" s="436" t="s">
        <v>2891</v>
      </c>
      <c r="C1996" s="54">
        <v>70630</v>
      </c>
      <c r="D1996" s="75">
        <v>30000020101</v>
      </c>
      <c r="E1996" s="54">
        <v>3101</v>
      </c>
      <c r="F1996" s="54">
        <v>10721300</v>
      </c>
      <c r="G1996" s="86" t="s">
        <v>2737</v>
      </c>
      <c r="H1996" s="58">
        <v>142116660</v>
      </c>
      <c r="I1996" s="308">
        <v>49826250</v>
      </c>
      <c r="J1996" s="58"/>
      <c r="K1996" s="58">
        <f t="shared" si="38"/>
        <v>142116660</v>
      </c>
      <c r="L1996" s="400" t="s">
        <v>2553</v>
      </c>
      <c r="M1996" s="343"/>
    </row>
    <row r="1997" spans="1:13" hidden="1" x14ac:dyDescent="0.35">
      <c r="A1997" s="23">
        <v>23010122</v>
      </c>
      <c r="B1997" s="436" t="s">
        <v>2892</v>
      </c>
      <c r="C1997" s="23">
        <v>70133</v>
      </c>
      <c r="D1997" s="46">
        <v>130000010106</v>
      </c>
      <c r="E1997" s="25">
        <v>3101</v>
      </c>
      <c r="F1997" s="23">
        <v>10721300</v>
      </c>
      <c r="G1997" s="26" t="s">
        <v>418</v>
      </c>
      <c r="H1997" s="41">
        <v>750000</v>
      </c>
      <c r="I1997" s="220"/>
      <c r="J1997" s="41"/>
      <c r="K1997" s="27">
        <f t="shared" si="38"/>
        <v>750000</v>
      </c>
      <c r="L1997" s="207"/>
    </row>
    <row r="1998" spans="1:13" ht="76.5" hidden="1" x14ac:dyDescent="0.35">
      <c r="A1998" s="23">
        <v>23010122</v>
      </c>
      <c r="B1998" s="436" t="s">
        <v>2893</v>
      </c>
      <c r="C1998" s="23">
        <v>70460</v>
      </c>
      <c r="D1998" s="46" t="s">
        <v>547</v>
      </c>
      <c r="E1998" s="25">
        <v>3101</v>
      </c>
      <c r="F1998" s="23">
        <v>10721300</v>
      </c>
      <c r="G1998" s="47" t="s">
        <v>546</v>
      </c>
      <c r="H1998" s="68"/>
      <c r="I1998" s="226"/>
      <c r="J1998" s="68">
        <v>30000000</v>
      </c>
      <c r="K1998" s="67">
        <f t="shared" si="38"/>
        <v>30000000</v>
      </c>
      <c r="L1998" s="579"/>
    </row>
    <row r="1999" spans="1:13" hidden="1" x14ac:dyDescent="0.35">
      <c r="A1999" s="23">
        <v>23010122</v>
      </c>
      <c r="B1999" s="436" t="s">
        <v>2893</v>
      </c>
      <c r="C1999" s="23">
        <v>70721</v>
      </c>
      <c r="D1999" s="46">
        <v>40000010102</v>
      </c>
      <c r="E1999" s="25">
        <v>3101</v>
      </c>
      <c r="F1999" s="23">
        <v>10721300</v>
      </c>
      <c r="G1999" s="26" t="s">
        <v>595</v>
      </c>
      <c r="H1999" s="101">
        <v>5351837.4000000004</v>
      </c>
      <c r="I1999" s="255">
        <v>682500</v>
      </c>
      <c r="J1999" s="108">
        <v>-1351837</v>
      </c>
      <c r="K1999" s="101">
        <f t="shared" si="38"/>
        <v>4000000.4000000004</v>
      </c>
      <c r="L1999" s="559"/>
    </row>
    <row r="2000" spans="1:13" ht="102" hidden="1" x14ac:dyDescent="0.35">
      <c r="A2000" s="54">
        <v>23010122</v>
      </c>
      <c r="B2000" s="436" t="s">
        <v>2893</v>
      </c>
      <c r="C2000" s="54">
        <v>70713</v>
      </c>
      <c r="D2000" s="75">
        <v>40000010102</v>
      </c>
      <c r="E2000" s="56">
        <v>9121</v>
      </c>
      <c r="F2000" s="54">
        <v>10721300</v>
      </c>
      <c r="G2000" s="86" t="s">
        <v>786</v>
      </c>
      <c r="H2000" s="117">
        <v>22916667</v>
      </c>
      <c r="I2000" s="263"/>
      <c r="J2000" s="118"/>
      <c r="K2000" s="117">
        <f t="shared" si="38"/>
        <v>22916667</v>
      </c>
      <c r="L2000" s="400" t="s">
        <v>2555</v>
      </c>
    </row>
    <row r="2001" spans="1:12" ht="102" hidden="1" x14ac:dyDescent="0.35">
      <c r="A2001" s="23">
        <v>23010122</v>
      </c>
      <c r="B2001" s="436" t="s">
        <v>2893</v>
      </c>
      <c r="C2001" s="23">
        <v>70713</v>
      </c>
      <c r="D2001" s="46">
        <v>40000010102</v>
      </c>
      <c r="E2001" s="25">
        <v>9121</v>
      </c>
      <c r="F2001" s="23">
        <v>10710904</v>
      </c>
      <c r="G2001" s="47" t="s">
        <v>787</v>
      </c>
      <c r="H2001" s="106">
        <v>22916667</v>
      </c>
      <c r="I2001" s="260"/>
      <c r="J2001" s="106"/>
      <c r="K2001" s="101">
        <f t="shared" si="38"/>
        <v>22916667</v>
      </c>
      <c r="L2001" s="207"/>
    </row>
    <row r="2002" spans="1:12" ht="102" hidden="1" x14ac:dyDescent="0.35">
      <c r="A2002" s="23">
        <v>23010122</v>
      </c>
      <c r="B2002" s="436" t="s">
        <v>2893</v>
      </c>
      <c r="C2002" s="23">
        <v>70713</v>
      </c>
      <c r="D2002" s="46">
        <v>40000010102</v>
      </c>
      <c r="E2002" s="25">
        <v>9121</v>
      </c>
      <c r="F2002" s="23">
        <v>10711011</v>
      </c>
      <c r="G2002" s="47" t="s">
        <v>788</v>
      </c>
      <c r="H2002" s="106">
        <v>22916667</v>
      </c>
      <c r="I2002" s="260"/>
      <c r="J2002" s="106"/>
      <c r="K2002" s="101">
        <f t="shared" si="38"/>
        <v>22916667</v>
      </c>
      <c r="L2002" s="207"/>
    </row>
    <row r="2003" spans="1:12" ht="102" hidden="1" x14ac:dyDescent="0.35">
      <c r="A2003" s="34">
        <v>23010122</v>
      </c>
      <c r="B2003" s="436" t="s">
        <v>2893</v>
      </c>
      <c r="C2003" s="34">
        <v>70713</v>
      </c>
      <c r="D2003" s="49">
        <v>40000010102</v>
      </c>
      <c r="E2003" s="36">
        <v>9121</v>
      </c>
      <c r="F2003" s="34">
        <v>10711101</v>
      </c>
      <c r="G2003" s="50" t="s">
        <v>789</v>
      </c>
      <c r="H2003" s="114">
        <v>22916667</v>
      </c>
      <c r="I2003" s="264"/>
      <c r="J2003" s="114"/>
      <c r="K2003" s="99">
        <f t="shared" si="38"/>
        <v>22916667</v>
      </c>
      <c r="L2003" s="206"/>
    </row>
    <row r="2004" spans="1:12" ht="102" hidden="1" x14ac:dyDescent="0.35">
      <c r="A2004" s="23">
        <v>23010122</v>
      </c>
      <c r="B2004" s="436" t="s">
        <v>2893</v>
      </c>
      <c r="C2004" s="23">
        <v>70713</v>
      </c>
      <c r="D2004" s="46">
        <v>40000010102</v>
      </c>
      <c r="E2004" s="25">
        <v>9121</v>
      </c>
      <c r="F2004" s="23">
        <v>10711201</v>
      </c>
      <c r="G2004" s="47" t="s">
        <v>790</v>
      </c>
      <c r="H2004" s="106">
        <v>22916667</v>
      </c>
      <c r="I2004" s="260"/>
      <c r="J2004" s="106"/>
      <c r="K2004" s="101">
        <f t="shared" si="38"/>
        <v>22916667</v>
      </c>
      <c r="L2004" s="207"/>
    </row>
    <row r="2005" spans="1:12" ht="102" hidden="1" x14ac:dyDescent="0.35">
      <c r="A2005" s="23">
        <v>23010122</v>
      </c>
      <c r="B2005" s="436" t="s">
        <v>2893</v>
      </c>
      <c r="C2005" s="23">
        <v>70713</v>
      </c>
      <c r="D2005" s="46">
        <v>40000010102</v>
      </c>
      <c r="E2005" s="25">
        <v>9121</v>
      </c>
      <c r="F2005" s="23">
        <v>10712109</v>
      </c>
      <c r="G2005" s="47" t="s">
        <v>791</v>
      </c>
      <c r="H2005" s="106">
        <v>22916667</v>
      </c>
      <c r="I2005" s="260"/>
      <c r="J2005" s="106"/>
      <c r="K2005" s="101">
        <f t="shared" si="38"/>
        <v>22916667</v>
      </c>
      <c r="L2005" s="207"/>
    </row>
    <row r="2006" spans="1:12" ht="102" hidden="1" x14ac:dyDescent="0.35">
      <c r="A2006" s="23">
        <v>23010122</v>
      </c>
      <c r="B2006" s="436" t="s">
        <v>2893</v>
      </c>
      <c r="C2006" s="23">
        <v>70713</v>
      </c>
      <c r="D2006" s="46">
        <v>40000010102</v>
      </c>
      <c r="E2006" s="25">
        <v>9121</v>
      </c>
      <c r="F2006" s="23">
        <v>10712203</v>
      </c>
      <c r="G2006" s="47" t="s">
        <v>792</v>
      </c>
      <c r="H2006" s="106">
        <v>22916667</v>
      </c>
      <c r="I2006" s="260"/>
      <c r="J2006" s="106"/>
      <c r="K2006" s="101">
        <f t="shared" si="38"/>
        <v>22916667</v>
      </c>
      <c r="L2006" s="207"/>
    </row>
    <row r="2007" spans="1:12" ht="102" hidden="1" x14ac:dyDescent="0.35">
      <c r="A2007" s="23">
        <v>23010122</v>
      </c>
      <c r="B2007" s="436" t="s">
        <v>2893</v>
      </c>
      <c r="C2007" s="23">
        <v>70713</v>
      </c>
      <c r="D2007" s="46">
        <v>40000010102</v>
      </c>
      <c r="E2007" s="25">
        <v>9121</v>
      </c>
      <c r="F2007" s="23">
        <v>10712311</v>
      </c>
      <c r="G2007" s="47" t="s">
        <v>793</v>
      </c>
      <c r="H2007" s="106">
        <v>22916667</v>
      </c>
      <c r="I2007" s="260"/>
      <c r="J2007" s="106"/>
      <c r="K2007" s="101">
        <f t="shared" si="38"/>
        <v>22916667</v>
      </c>
      <c r="L2007" s="207"/>
    </row>
    <row r="2008" spans="1:12" ht="102" hidden="1" x14ac:dyDescent="0.35">
      <c r="A2008" s="23">
        <v>23010122</v>
      </c>
      <c r="B2008" s="436" t="s">
        <v>2893</v>
      </c>
      <c r="C2008" s="23">
        <v>70713</v>
      </c>
      <c r="D2008" s="46">
        <v>40000010102</v>
      </c>
      <c r="E2008" s="25">
        <v>9121</v>
      </c>
      <c r="F2008" s="23">
        <v>10720411</v>
      </c>
      <c r="G2008" s="47" t="s">
        <v>794</v>
      </c>
      <c r="H2008" s="106">
        <v>22916667</v>
      </c>
      <c r="I2008" s="260"/>
      <c r="J2008" s="106"/>
      <c r="K2008" s="101">
        <f t="shared" si="38"/>
        <v>22916667</v>
      </c>
      <c r="L2008" s="207"/>
    </row>
    <row r="2009" spans="1:12" ht="102" hidden="1" x14ac:dyDescent="0.35">
      <c r="A2009" s="23">
        <v>23010122</v>
      </c>
      <c r="B2009" s="436" t="s">
        <v>2893</v>
      </c>
      <c r="C2009" s="23">
        <v>70713</v>
      </c>
      <c r="D2009" s="46">
        <v>40000010102</v>
      </c>
      <c r="E2009" s="25">
        <v>9121</v>
      </c>
      <c r="F2009" s="23">
        <v>10720501</v>
      </c>
      <c r="G2009" s="47" t="s">
        <v>795</v>
      </c>
      <c r="H2009" s="106">
        <v>22916667</v>
      </c>
      <c r="I2009" s="260"/>
      <c r="J2009" s="106"/>
      <c r="K2009" s="101">
        <f t="shared" si="38"/>
        <v>22916667</v>
      </c>
      <c r="L2009" s="207"/>
    </row>
    <row r="2010" spans="1:12" ht="102" hidden="1" x14ac:dyDescent="0.35">
      <c r="A2010" s="23">
        <v>23010122</v>
      </c>
      <c r="B2010" s="436" t="s">
        <v>2893</v>
      </c>
      <c r="C2010" s="23">
        <v>70721</v>
      </c>
      <c r="D2010" s="46">
        <v>40000010102</v>
      </c>
      <c r="E2010" s="25">
        <v>9121</v>
      </c>
      <c r="F2010" s="23">
        <v>10720601</v>
      </c>
      <c r="G2010" s="47" t="s">
        <v>796</v>
      </c>
      <c r="H2010" s="106">
        <v>22916667</v>
      </c>
      <c r="I2010" s="260"/>
      <c r="J2010" s="106"/>
      <c r="K2010" s="101">
        <f t="shared" si="38"/>
        <v>22916667</v>
      </c>
      <c r="L2010" s="207"/>
    </row>
    <row r="2011" spans="1:12" ht="102" hidden="1" x14ac:dyDescent="0.35">
      <c r="A2011" s="23">
        <v>23010122</v>
      </c>
      <c r="B2011" s="436" t="s">
        <v>2893</v>
      </c>
      <c r="C2011" s="23">
        <v>70713</v>
      </c>
      <c r="D2011" s="46">
        <v>40000010102</v>
      </c>
      <c r="E2011" s="25">
        <v>9121</v>
      </c>
      <c r="F2011" s="23">
        <v>10720702</v>
      </c>
      <c r="G2011" s="47" t="s">
        <v>797</v>
      </c>
      <c r="H2011" s="106">
        <v>22916667</v>
      </c>
      <c r="I2011" s="260"/>
      <c r="J2011" s="106"/>
      <c r="K2011" s="101">
        <f t="shared" si="38"/>
        <v>22916667</v>
      </c>
      <c r="L2011" s="207"/>
    </row>
    <row r="2012" spans="1:12" ht="102" hidden="1" x14ac:dyDescent="0.35">
      <c r="A2012" s="23">
        <v>23010122</v>
      </c>
      <c r="B2012" s="436" t="s">
        <v>2893</v>
      </c>
      <c r="C2012" s="23">
        <v>70713</v>
      </c>
      <c r="D2012" s="46">
        <v>40000010102</v>
      </c>
      <c r="E2012" s="25">
        <v>9121</v>
      </c>
      <c r="F2012" s="23">
        <v>10720801</v>
      </c>
      <c r="G2012" s="47" t="s">
        <v>798</v>
      </c>
      <c r="H2012" s="106">
        <v>22916667</v>
      </c>
      <c r="I2012" s="260"/>
      <c r="J2012" s="106"/>
      <c r="K2012" s="101">
        <f t="shared" si="38"/>
        <v>22916667</v>
      </c>
      <c r="L2012" s="207"/>
    </row>
    <row r="2013" spans="1:12" ht="102" hidden="1" x14ac:dyDescent="0.35">
      <c r="A2013" s="23">
        <v>23010122</v>
      </c>
      <c r="B2013" s="436" t="s">
        <v>2893</v>
      </c>
      <c r="C2013" s="23">
        <v>70713</v>
      </c>
      <c r="D2013" s="46">
        <v>40000010102</v>
      </c>
      <c r="E2013" s="25">
        <v>9121</v>
      </c>
      <c r="F2013" s="23">
        <v>10721309</v>
      </c>
      <c r="G2013" s="47" t="s">
        <v>799</v>
      </c>
      <c r="H2013" s="106">
        <v>22916667</v>
      </c>
      <c r="I2013" s="260"/>
      <c r="J2013" s="106"/>
      <c r="K2013" s="101">
        <f t="shared" si="38"/>
        <v>22916667</v>
      </c>
      <c r="L2013" s="207"/>
    </row>
    <row r="2014" spans="1:12" ht="102" hidden="1" x14ac:dyDescent="0.35">
      <c r="A2014" s="23">
        <v>23010122</v>
      </c>
      <c r="B2014" s="436" t="s">
        <v>2893</v>
      </c>
      <c r="C2014" s="23">
        <v>70713</v>
      </c>
      <c r="D2014" s="46">
        <v>40000010102</v>
      </c>
      <c r="E2014" s="25">
        <v>9121</v>
      </c>
      <c r="F2014" s="23">
        <v>10722009</v>
      </c>
      <c r="G2014" s="47" t="s">
        <v>800</v>
      </c>
      <c r="H2014" s="106">
        <v>22916667</v>
      </c>
      <c r="I2014" s="260"/>
      <c r="J2014" s="106"/>
      <c r="K2014" s="101">
        <f t="shared" si="38"/>
        <v>22916667</v>
      </c>
      <c r="L2014" s="207"/>
    </row>
    <row r="2015" spans="1:12" ht="102" hidden="1" x14ac:dyDescent="0.35">
      <c r="A2015" s="23">
        <v>23010122</v>
      </c>
      <c r="B2015" s="436" t="s">
        <v>2893</v>
      </c>
      <c r="C2015" s="23">
        <v>70713</v>
      </c>
      <c r="D2015" s="46">
        <v>40000010102</v>
      </c>
      <c r="E2015" s="25">
        <v>9121</v>
      </c>
      <c r="F2015" s="23">
        <v>10730104</v>
      </c>
      <c r="G2015" s="47" t="s">
        <v>801</v>
      </c>
      <c r="H2015" s="106">
        <v>22916667</v>
      </c>
      <c r="I2015" s="260"/>
      <c r="J2015" s="106"/>
      <c r="K2015" s="101">
        <f t="shared" si="38"/>
        <v>22916667</v>
      </c>
      <c r="L2015" s="207"/>
    </row>
    <row r="2016" spans="1:12" ht="102" hidden="1" x14ac:dyDescent="0.35">
      <c r="A2016" s="23">
        <v>23010122</v>
      </c>
      <c r="B2016" s="436" t="s">
        <v>2893</v>
      </c>
      <c r="C2016" s="23">
        <v>70713</v>
      </c>
      <c r="D2016" s="46">
        <v>40000010102</v>
      </c>
      <c r="E2016" s="25">
        <v>9121</v>
      </c>
      <c r="F2016" s="23">
        <v>10730203</v>
      </c>
      <c r="G2016" s="47" t="s">
        <v>802</v>
      </c>
      <c r="H2016" s="106">
        <v>22916667</v>
      </c>
      <c r="I2016" s="260"/>
      <c r="J2016" s="106"/>
      <c r="K2016" s="101">
        <f t="shared" si="38"/>
        <v>22916667</v>
      </c>
      <c r="L2016" s="207"/>
    </row>
    <row r="2017" spans="1:23" ht="102" hidden="1" x14ac:dyDescent="0.35">
      <c r="A2017" s="23">
        <v>23010122</v>
      </c>
      <c r="B2017" s="436" t="s">
        <v>2893</v>
      </c>
      <c r="C2017" s="23">
        <v>70713</v>
      </c>
      <c r="D2017" s="46">
        <v>40000010102</v>
      </c>
      <c r="E2017" s="25">
        <v>9121</v>
      </c>
      <c r="F2017" s="23">
        <v>10730311</v>
      </c>
      <c r="G2017" s="47" t="s">
        <v>803</v>
      </c>
      <c r="H2017" s="106">
        <v>22916667</v>
      </c>
      <c r="I2017" s="260"/>
      <c r="J2017" s="106"/>
      <c r="K2017" s="101">
        <f t="shared" si="38"/>
        <v>22916667</v>
      </c>
      <c r="L2017" s="207"/>
    </row>
    <row r="2018" spans="1:23" ht="102" hidden="1" x14ac:dyDescent="0.35">
      <c r="A2018" s="34">
        <v>23010122</v>
      </c>
      <c r="B2018" s="436" t="s">
        <v>2893</v>
      </c>
      <c r="C2018" s="34">
        <v>70713</v>
      </c>
      <c r="D2018" s="49">
        <v>40000010102</v>
      </c>
      <c r="E2018" s="36">
        <v>9121</v>
      </c>
      <c r="F2018" s="34">
        <v>10731408</v>
      </c>
      <c r="G2018" s="50" t="s">
        <v>804</v>
      </c>
      <c r="H2018" s="114">
        <v>22916667</v>
      </c>
      <c r="I2018" s="264"/>
      <c r="J2018" s="114"/>
      <c r="K2018" s="99">
        <f t="shared" si="38"/>
        <v>22916667</v>
      </c>
      <c r="L2018" s="206"/>
    </row>
    <row r="2019" spans="1:23" ht="102" hidden="1" x14ac:dyDescent="0.35">
      <c r="A2019" s="23">
        <v>23010122</v>
      </c>
      <c r="B2019" s="436" t="s">
        <v>2893</v>
      </c>
      <c r="C2019" s="23">
        <v>70713</v>
      </c>
      <c r="D2019" s="46">
        <v>40000010102</v>
      </c>
      <c r="E2019" s="25">
        <v>9121</v>
      </c>
      <c r="F2019" s="23">
        <v>10731511</v>
      </c>
      <c r="G2019" s="47" t="s">
        <v>805</v>
      </c>
      <c r="H2019" s="106">
        <v>22916667</v>
      </c>
      <c r="I2019" s="260"/>
      <c r="J2019" s="106"/>
      <c r="K2019" s="101">
        <f t="shared" si="38"/>
        <v>22916667</v>
      </c>
      <c r="L2019" s="207"/>
    </row>
    <row r="2020" spans="1:23" ht="102" hidden="1" x14ac:dyDescent="0.35">
      <c r="A2020" s="23">
        <v>23010122</v>
      </c>
      <c r="B2020" s="436" t="s">
        <v>2893</v>
      </c>
      <c r="C2020" s="23">
        <v>70713</v>
      </c>
      <c r="D2020" s="46">
        <v>40000010102</v>
      </c>
      <c r="E2020" s="25">
        <v>9121</v>
      </c>
      <c r="F2020" s="23">
        <v>10731607</v>
      </c>
      <c r="G2020" s="47" t="s">
        <v>806</v>
      </c>
      <c r="H2020" s="106">
        <v>22916667</v>
      </c>
      <c r="I2020" s="260"/>
      <c r="J2020" s="106"/>
      <c r="K2020" s="101">
        <f t="shared" si="38"/>
        <v>22916667</v>
      </c>
      <c r="L2020" s="207"/>
    </row>
    <row r="2021" spans="1:23" ht="102" hidden="1" x14ac:dyDescent="0.35">
      <c r="A2021" s="23">
        <v>23010122</v>
      </c>
      <c r="B2021" s="436" t="s">
        <v>2893</v>
      </c>
      <c r="C2021" s="23">
        <v>70713</v>
      </c>
      <c r="D2021" s="46">
        <v>40000010102</v>
      </c>
      <c r="E2021" s="25">
        <v>9121</v>
      </c>
      <c r="F2021" s="23">
        <v>10731710</v>
      </c>
      <c r="G2021" s="47" t="s">
        <v>807</v>
      </c>
      <c r="H2021" s="106">
        <v>22916667</v>
      </c>
      <c r="I2021" s="260"/>
      <c r="J2021" s="106"/>
      <c r="K2021" s="101">
        <f t="shared" si="38"/>
        <v>22916667</v>
      </c>
      <c r="L2021" s="207"/>
    </row>
    <row r="2022" spans="1:23" s="151" customFormat="1" ht="102" hidden="1" x14ac:dyDescent="0.35">
      <c r="A2022" s="23">
        <v>23010122</v>
      </c>
      <c r="B2022" s="436" t="s">
        <v>2893</v>
      </c>
      <c r="C2022" s="23">
        <v>70713</v>
      </c>
      <c r="D2022" s="46">
        <v>40000010102</v>
      </c>
      <c r="E2022" s="25">
        <v>9121</v>
      </c>
      <c r="F2022" s="23">
        <v>10731808</v>
      </c>
      <c r="G2022" s="47" t="s">
        <v>808</v>
      </c>
      <c r="H2022" s="106">
        <v>22916667</v>
      </c>
      <c r="I2022" s="260"/>
      <c r="J2022" s="106"/>
      <c r="K2022" s="101">
        <f t="shared" si="38"/>
        <v>22916667</v>
      </c>
      <c r="L2022" s="207"/>
      <c r="M2022" s="42"/>
      <c r="N2022" s="42"/>
      <c r="O2022" s="42"/>
      <c r="P2022" s="42"/>
      <c r="Q2022" s="42"/>
      <c r="R2022" s="42"/>
      <c r="S2022" s="42"/>
      <c r="T2022" s="42"/>
      <c r="U2022" s="42"/>
      <c r="V2022" s="42"/>
      <c r="W2022" s="42"/>
    </row>
    <row r="2023" spans="1:23" ht="102" hidden="1" x14ac:dyDescent="0.35">
      <c r="A2023" s="23">
        <v>23010122</v>
      </c>
      <c r="B2023" s="436" t="s">
        <v>2893</v>
      </c>
      <c r="C2023" s="23">
        <v>70713</v>
      </c>
      <c r="D2023" s="46">
        <v>40000010102</v>
      </c>
      <c r="E2023" s="25">
        <v>9121</v>
      </c>
      <c r="F2023" s="23">
        <v>10731908</v>
      </c>
      <c r="G2023" s="47" t="s">
        <v>809</v>
      </c>
      <c r="H2023" s="106">
        <v>22916667</v>
      </c>
      <c r="I2023" s="260"/>
      <c r="J2023" s="106"/>
      <c r="K2023" s="101">
        <f t="shared" si="38"/>
        <v>22916667</v>
      </c>
      <c r="L2023" s="207"/>
    </row>
    <row r="2024" spans="1:23" ht="76.5" hidden="1" x14ac:dyDescent="0.35">
      <c r="A2024" s="54">
        <v>23010122</v>
      </c>
      <c r="B2024" s="436" t="s">
        <v>2893</v>
      </c>
      <c r="C2024" s="54">
        <v>70713</v>
      </c>
      <c r="D2024" s="75">
        <v>40000010102</v>
      </c>
      <c r="E2024" s="56">
        <v>3101</v>
      </c>
      <c r="F2024" s="54">
        <v>10720500</v>
      </c>
      <c r="G2024" s="86" t="s">
        <v>810</v>
      </c>
      <c r="H2024" s="117">
        <v>10000000</v>
      </c>
      <c r="I2024" s="263"/>
      <c r="J2024" s="118"/>
      <c r="K2024" s="117">
        <f t="shared" si="38"/>
        <v>10000000</v>
      </c>
      <c r="L2024" s="400" t="s">
        <v>2555</v>
      </c>
    </row>
    <row r="2025" spans="1:23" ht="51" hidden="1" x14ac:dyDescent="0.35">
      <c r="A2025" s="23">
        <v>23010122</v>
      </c>
      <c r="B2025" s="436" t="s">
        <v>2893</v>
      </c>
      <c r="C2025" s="23">
        <v>70713</v>
      </c>
      <c r="D2025" s="46">
        <v>40000010102</v>
      </c>
      <c r="E2025" s="25">
        <v>3101</v>
      </c>
      <c r="F2025" s="23">
        <v>10720501</v>
      </c>
      <c r="G2025" s="47" t="s">
        <v>811</v>
      </c>
      <c r="H2025" s="106">
        <v>10000000</v>
      </c>
      <c r="I2025" s="260"/>
      <c r="J2025" s="106"/>
      <c r="K2025" s="101">
        <f t="shared" si="38"/>
        <v>10000000</v>
      </c>
      <c r="L2025" s="207"/>
    </row>
    <row r="2026" spans="1:23" ht="51" hidden="1" x14ac:dyDescent="0.35">
      <c r="A2026" s="23">
        <v>23010122</v>
      </c>
      <c r="B2026" s="436" t="s">
        <v>2893</v>
      </c>
      <c r="C2026" s="23">
        <v>70713</v>
      </c>
      <c r="D2026" s="46">
        <v>40000010102</v>
      </c>
      <c r="E2026" s="25">
        <v>3101</v>
      </c>
      <c r="F2026" s="23">
        <v>10710904</v>
      </c>
      <c r="G2026" s="47" t="s">
        <v>812</v>
      </c>
      <c r="H2026" s="106">
        <v>10000000</v>
      </c>
      <c r="I2026" s="260"/>
      <c r="J2026" s="106"/>
      <c r="K2026" s="101">
        <f t="shared" si="38"/>
        <v>10000000</v>
      </c>
      <c r="L2026" s="207"/>
    </row>
    <row r="2027" spans="1:23" ht="76.5" hidden="1" x14ac:dyDescent="0.35">
      <c r="A2027" s="54">
        <v>23010122</v>
      </c>
      <c r="B2027" s="436" t="s">
        <v>2893</v>
      </c>
      <c r="C2027" s="54">
        <v>70713</v>
      </c>
      <c r="D2027" s="75">
        <v>40000010102</v>
      </c>
      <c r="E2027" s="56">
        <v>3101</v>
      </c>
      <c r="F2027" s="54">
        <v>10721300</v>
      </c>
      <c r="G2027" s="86" t="s">
        <v>813</v>
      </c>
      <c r="H2027" s="117">
        <v>30000000</v>
      </c>
      <c r="I2027" s="263"/>
      <c r="J2027" s="118"/>
      <c r="K2027" s="117">
        <f t="shared" si="38"/>
        <v>30000000</v>
      </c>
      <c r="L2027" s="400" t="s">
        <v>2555</v>
      </c>
    </row>
    <row r="2028" spans="1:23" ht="102" hidden="1" x14ac:dyDescent="0.35">
      <c r="A2028" s="54">
        <v>23010122</v>
      </c>
      <c r="B2028" s="436" t="s">
        <v>2893</v>
      </c>
      <c r="C2028" s="54">
        <v>70713</v>
      </c>
      <c r="D2028" s="75">
        <v>40000010102</v>
      </c>
      <c r="E2028" s="54">
        <v>13101</v>
      </c>
      <c r="F2028" s="54">
        <v>10721300</v>
      </c>
      <c r="G2028" s="86" t="s">
        <v>814</v>
      </c>
      <c r="H2028" s="117">
        <v>35000000</v>
      </c>
      <c r="I2028" s="263"/>
      <c r="J2028" s="118"/>
      <c r="K2028" s="117">
        <f t="shared" si="38"/>
        <v>35000000</v>
      </c>
      <c r="L2028" s="400" t="s">
        <v>2555</v>
      </c>
    </row>
    <row r="2029" spans="1:23" ht="102" hidden="1" x14ac:dyDescent="0.35">
      <c r="A2029" s="54">
        <v>23010122</v>
      </c>
      <c r="B2029" s="436" t="s">
        <v>2893</v>
      </c>
      <c r="C2029" s="54">
        <v>70713</v>
      </c>
      <c r="D2029" s="75">
        <v>40000010102</v>
      </c>
      <c r="E2029" s="56">
        <v>3101</v>
      </c>
      <c r="F2029" s="54">
        <v>10720501</v>
      </c>
      <c r="G2029" s="86" t="s">
        <v>815</v>
      </c>
      <c r="H2029" s="117">
        <v>3333333</v>
      </c>
      <c r="I2029" s="263"/>
      <c r="J2029" s="118"/>
      <c r="K2029" s="117">
        <f t="shared" si="38"/>
        <v>3333333</v>
      </c>
      <c r="L2029" s="400" t="s">
        <v>2555</v>
      </c>
    </row>
    <row r="2030" spans="1:23" ht="102" hidden="1" x14ac:dyDescent="0.35">
      <c r="A2030" s="23">
        <v>23010122</v>
      </c>
      <c r="B2030" s="436" t="s">
        <v>2893</v>
      </c>
      <c r="C2030" s="23">
        <v>70713</v>
      </c>
      <c r="D2030" s="46">
        <v>40000010102</v>
      </c>
      <c r="E2030" s="25">
        <v>3101</v>
      </c>
      <c r="F2030" s="23">
        <v>10710904</v>
      </c>
      <c r="G2030" s="47" t="s">
        <v>816</v>
      </c>
      <c r="H2030" s="106">
        <v>3333333</v>
      </c>
      <c r="I2030" s="260"/>
      <c r="J2030" s="106"/>
      <c r="K2030" s="101">
        <f t="shared" si="38"/>
        <v>3333333</v>
      </c>
      <c r="L2030" s="207"/>
    </row>
    <row r="2031" spans="1:23" ht="102" hidden="1" x14ac:dyDescent="0.35">
      <c r="A2031" s="23">
        <v>23010122</v>
      </c>
      <c r="B2031" s="436" t="s">
        <v>2893</v>
      </c>
      <c r="C2031" s="23">
        <v>70713</v>
      </c>
      <c r="D2031" s="46">
        <v>40000010102</v>
      </c>
      <c r="E2031" s="25">
        <v>3101</v>
      </c>
      <c r="F2031" s="23">
        <v>10711101</v>
      </c>
      <c r="G2031" s="47" t="s">
        <v>817</v>
      </c>
      <c r="H2031" s="106">
        <v>3333333</v>
      </c>
      <c r="I2031" s="260"/>
      <c r="J2031" s="106"/>
      <c r="K2031" s="101">
        <f t="shared" si="38"/>
        <v>3333333</v>
      </c>
      <c r="L2031" s="207"/>
    </row>
    <row r="2032" spans="1:23" ht="102" hidden="1" x14ac:dyDescent="0.35">
      <c r="A2032" s="34">
        <v>23010122</v>
      </c>
      <c r="B2032" s="436" t="s">
        <v>2893</v>
      </c>
      <c r="C2032" s="34">
        <v>70713</v>
      </c>
      <c r="D2032" s="49">
        <v>40000010102</v>
      </c>
      <c r="E2032" s="36">
        <v>3101</v>
      </c>
      <c r="F2032" s="34">
        <v>10720702</v>
      </c>
      <c r="G2032" s="50" t="s">
        <v>818</v>
      </c>
      <c r="H2032" s="114">
        <v>3333333</v>
      </c>
      <c r="I2032" s="264"/>
      <c r="J2032" s="114"/>
      <c r="K2032" s="99">
        <f t="shared" si="38"/>
        <v>3333333</v>
      </c>
      <c r="L2032" s="206"/>
    </row>
    <row r="2033" spans="1:23" ht="102" hidden="1" x14ac:dyDescent="0.35">
      <c r="A2033" s="23">
        <v>23010122</v>
      </c>
      <c r="B2033" s="436" t="s">
        <v>2893</v>
      </c>
      <c r="C2033" s="23">
        <v>70713</v>
      </c>
      <c r="D2033" s="46">
        <v>40000010102</v>
      </c>
      <c r="E2033" s="25">
        <v>3101</v>
      </c>
      <c r="F2033" s="23">
        <v>10731607</v>
      </c>
      <c r="G2033" s="47" t="s">
        <v>819</v>
      </c>
      <c r="H2033" s="106">
        <v>3333333</v>
      </c>
      <c r="I2033" s="260"/>
      <c r="J2033" s="106"/>
      <c r="K2033" s="101">
        <f t="shared" si="38"/>
        <v>3333333</v>
      </c>
      <c r="L2033" s="207"/>
    </row>
    <row r="2034" spans="1:23" ht="102" hidden="1" x14ac:dyDescent="0.35">
      <c r="A2034" s="23">
        <v>23010122</v>
      </c>
      <c r="B2034" s="436" t="s">
        <v>2893</v>
      </c>
      <c r="C2034" s="23">
        <v>70713</v>
      </c>
      <c r="D2034" s="46">
        <v>40000010102</v>
      </c>
      <c r="E2034" s="25">
        <v>3101</v>
      </c>
      <c r="F2034" s="23">
        <v>10731908</v>
      </c>
      <c r="G2034" s="47" t="s">
        <v>820</v>
      </c>
      <c r="H2034" s="106">
        <v>3333333</v>
      </c>
      <c r="I2034" s="260"/>
      <c r="J2034" s="106"/>
      <c r="K2034" s="101">
        <f t="shared" si="38"/>
        <v>3333333</v>
      </c>
      <c r="L2034" s="207"/>
    </row>
    <row r="2035" spans="1:23" ht="76.5" hidden="1" x14ac:dyDescent="0.35">
      <c r="A2035" s="54">
        <v>23010122</v>
      </c>
      <c r="B2035" s="436" t="s">
        <v>2893</v>
      </c>
      <c r="C2035" s="54">
        <v>70713</v>
      </c>
      <c r="D2035" s="75">
        <v>40000010102</v>
      </c>
      <c r="E2035" s="56">
        <v>3101</v>
      </c>
      <c r="F2035" s="54">
        <v>10710904</v>
      </c>
      <c r="G2035" s="86" t="s">
        <v>821</v>
      </c>
      <c r="H2035" s="117">
        <v>434783</v>
      </c>
      <c r="I2035" s="263"/>
      <c r="J2035" s="118"/>
      <c r="K2035" s="117">
        <f t="shared" si="38"/>
        <v>434783</v>
      </c>
      <c r="L2035" s="400" t="s">
        <v>2555</v>
      </c>
    </row>
    <row r="2036" spans="1:23" ht="76.5" hidden="1" x14ac:dyDescent="0.35">
      <c r="A2036" s="23">
        <v>23010122</v>
      </c>
      <c r="B2036" s="436" t="s">
        <v>2893</v>
      </c>
      <c r="C2036" s="23">
        <v>70713</v>
      </c>
      <c r="D2036" s="46">
        <v>40000010102</v>
      </c>
      <c r="E2036" s="25">
        <v>3101</v>
      </c>
      <c r="F2036" s="23">
        <v>10711011</v>
      </c>
      <c r="G2036" s="26" t="s">
        <v>822</v>
      </c>
      <c r="H2036" s="106">
        <v>434783</v>
      </c>
      <c r="I2036" s="260"/>
      <c r="J2036" s="106"/>
      <c r="K2036" s="101">
        <f t="shared" si="38"/>
        <v>434783</v>
      </c>
      <c r="L2036" s="207"/>
    </row>
    <row r="2037" spans="1:23" ht="76.5" hidden="1" x14ac:dyDescent="0.35">
      <c r="A2037" s="23">
        <v>23010122</v>
      </c>
      <c r="B2037" s="436" t="s">
        <v>2893</v>
      </c>
      <c r="C2037" s="23">
        <v>70713</v>
      </c>
      <c r="D2037" s="46">
        <v>40000010102</v>
      </c>
      <c r="E2037" s="25">
        <v>3101</v>
      </c>
      <c r="F2037" s="23">
        <v>10711101</v>
      </c>
      <c r="G2037" s="26" t="s">
        <v>823</v>
      </c>
      <c r="H2037" s="106">
        <v>434783</v>
      </c>
      <c r="I2037" s="260"/>
      <c r="J2037" s="106"/>
      <c r="K2037" s="101">
        <f t="shared" si="38"/>
        <v>434783</v>
      </c>
      <c r="L2037" s="207"/>
    </row>
    <row r="2038" spans="1:23" ht="76.5" hidden="1" x14ac:dyDescent="0.35">
      <c r="A2038" s="23">
        <v>23010122</v>
      </c>
      <c r="B2038" s="436" t="s">
        <v>2893</v>
      </c>
      <c r="C2038" s="23">
        <v>70713</v>
      </c>
      <c r="D2038" s="46">
        <v>40000010102</v>
      </c>
      <c r="E2038" s="25">
        <v>3101</v>
      </c>
      <c r="F2038" s="23">
        <v>10711201</v>
      </c>
      <c r="G2038" s="26" t="s">
        <v>824</v>
      </c>
      <c r="H2038" s="106">
        <v>434783</v>
      </c>
      <c r="I2038" s="260"/>
      <c r="J2038" s="106"/>
      <c r="K2038" s="101">
        <f t="shared" si="38"/>
        <v>434783</v>
      </c>
      <c r="L2038" s="207"/>
    </row>
    <row r="2039" spans="1:23" ht="76.5" hidden="1" x14ac:dyDescent="0.35">
      <c r="A2039" s="23">
        <v>23010122</v>
      </c>
      <c r="B2039" s="436" t="s">
        <v>2893</v>
      </c>
      <c r="C2039" s="23">
        <v>70713</v>
      </c>
      <c r="D2039" s="46">
        <v>40000010102</v>
      </c>
      <c r="E2039" s="25">
        <v>3101</v>
      </c>
      <c r="F2039" s="23">
        <v>10712109</v>
      </c>
      <c r="G2039" s="47" t="s">
        <v>825</v>
      </c>
      <c r="H2039" s="106">
        <v>434783</v>
      </c>
      <c r="I2039" s="260"/>
      <c r="J2039" s="106"/>
      <c r="K2039" s="101">
        <f t="shared" si="38"/>
        <v>434783</v>
      </c>
      <c r="L2039" s="207"/>
    </row>
    <row r="2040" spans="1:23" ht="76.5" hidden="1" x14ac:dyDescent="0.35">
      <c r="A2040" s="23">
        <v>23010122</v>
      </c>
      <c r="B2040" s="436" t="s">
        <v>2893</v>
      </c>
      <c r="C2040" s="23">
        <v>70713</v>
      </c>
      <c r="D2040" s="46">
        <v>40000010102</v>
      </c>
      <c r="E2040" s="25">
        <v>3101</v>
      </c>
      <c r="F2040" s="23">
        <v>10712203</v>
      </c>
      <c r="G2040" s="26" t="s">
        <v>826</v>
      </c>
      <c r="H2040" s="106">
        <v>434783</v>
      </c>
      <c r="I2040" s="260"/>
      <c r="J2040" s="106"/>
      <c r="K2040" s="101">
        <f t="shared" si="38"/>
        <v>434783</v>
      </c>
      <c r="L2040" s="207"/>
    </row>
    <row r="2041" spans="1:23" ht="76.5" hidden="1" x14ac:dyDescent="0.35">
      <c r="A2041" s="23">
        <v>23010122</v>
      </c>
      <c r="B2041" s="436" t="s">
        <v>2893</v>
      </c>
      <c r="C2041" s="23">
        <v>70713</v>
      </c>
      <c r="D2041" s="46">
        <v>40000010102</v>
      </c>
      <c r="E2041" s="25">
        <v>3101</v>
      </c>
      <c r="F2041" s="23">
        <v>10712311</v>
      </c>
      <c r="G2041" s="26" t="s">
        <v>827</v>
      </c>
      <c r="H2041" s="106">
        <v>434783</v>
      </c>
      <c r="I2041" s="260"/>
      <c r="J2041" s="106"/>
      <c r="K2041" s="101">
        <f t="shared" si="38"/>
        <v>434783</v>
      </c>
      <c r="L2041" s="207"/>
    </row>
    <row r="2042" spans="1:23" ht="76.5" hidden="1" x14ac:dyDescent="0.35">
      <c r="A2042" s="23">
        <v>23010122</v>
      </c>
      <c r="B2042" s="436" t="s">
        <v>2893</v>
      </c>
      <c r="C2042" s="23">
        <v>70713</v>
      </c>
      <c r="D2042" s="46">
        <v>40000010102</v>
      </c>
      <c r="E2042" s="25">
        <v>3101</v>
      </c>
      <c r="F2042" s="23">
        <v>10720411</v>
      </c>
      <c r="G2042" s="26" t="s">
        <v>828</v>
      </c>
      <c r="H2042" s="106">
        <v>434783</v>
      </c>
      <c r="I2042" s="260"/>
      <c r="J2042" s="106"/>
      <c r="K2042" s="101">
        <f t="shared" si="38"/>
        <v>434783</v>
      </c>
      <c r="L2042" s="207"/>
    </row>
    <row r="2043" spans="1:23" s="151" customFormat="1" ht="76.5" hidden="1" x14ac:dyDescent="0.35">
      <c r="A2043" s="23">
        <v>23010122</v>
      </c>
      <c r="B2043" s="436" t="s">
        <v>2893</v>
      </c>
      <c r="C2043" s="23">
        <v>70713</v>
      </c>
      <c r="D2043" s="46">
        <v>40000010102</v>
      </c>
      <c r="E2043" s="25">
        <v>3101</v>
      </c>
      <c r="F2043" s="23">
        <v>10720501</v>
      </c>
      <c r="G2043" s="26" t="s">
        <v>829</v>
      </c>
      <c r="H2043" s="106">
        <v>434783</v>
      </c>
      <c r="I2043" s="260"/>
      <c r="J2043" s="106"/>
      <c r="K2043" s="101">
        <f t="shared" si="38"/>
        <v>434783</v>
      </c>
      <c r="L2043" s="207"/>
      <c r="M2043" s="42"/>
      <c r="N2043" s="42"/>
      <c r="O2043" s="42"/>
      <c r="P2043" s="42"/>
      <c r="Q2043" s="42"/>
      <c r="R2043" s="42"/>
      <c r="S2043" s="42"/>
      <c r="T2043" s="42"/>
      <c r="U2043" s="42"/>
      <c r="V2043" s="42"/>
      <c r="W2043" s="42"/>
    </row>
    <row r="2044" spans="1:23" ht="76.5" hidden="1" x14ac:dyDescent="0.35">
      <c r="A2044" s="23">
        <v>23010122</v>
      </c>
      <c r="B2044" s="436" t="s">
        <v>2893</v>
      </c>
      <c r="C2044" s="23">
        <v>70713</v>
      </c>
      <c r="D2044" s="46">
        <v>40000010102</v>
      </c>
      <c r="E2044" s="25">
        <v>3101</v>
      </c>
      <c r="F2044" s="23">
        <v>10720601</v>
      </c>
      <c r="G2044" s="26" t="s">
        <v>830</v>
      </c>
      <c r="H2044" s="106">
        <v>434783</v>
      </c>
      <c r="I2044" s="260"/>
      <c r="J2044" s="106"/>
      <c r="K2044" s="101">
        <f t="shared" si="38"/>
        <v>434783</v>
      </c>
      <c r="L2044" s="207"/>
    </row>
    <row r="2045" spans="1:23" ht="76.5" hidden="1" x14ac:dyDescent="0.35">
      <c r="A2045" s="34">
        <v>23010122</v>
      </c>
      <c r="B2045" s="436" t="s">
        <v>2893</v>
      </c>
      <c r="C2045" s="34">
        <v>70713</v>
      </c>
      <c r="D2045" s="49">
        <v>40000010102</v>
      </c>
      <c r="E2045" s="36">
        <v>3101</v>
      </c>
      <c r="F2045" s="34">
        <v>10720702</v>
      </c>
      <c r="G2045" s="37" t="s">
        <v>831</v>
      </c>
      <c r="H2045" s="114">
        <v>434783</v>
      </c>
      <c r="I2045" s="264"/>
      <c r="J2045" s="114"/>
      <c r="K2045" s="99">
        <f t="shared" ref="K2045:K2108" si="39">SUM(H2045,J2045)</f>
        <v>434783</v>
      </c>
      <c r="L2045" s="206"/>
    </row>
    <row r="2046" spans="1:23" ht="76.5" hidden="1" x14ac:dyDescent="0.35">
      <c r="A2046" s="23">
        <v>23010122</v>
      </c>
      <c r="B2046" s="436" t="s">
        <v>2893</v>
      </c>
      <c r="C2046" s="23">
        <v>70713</v>
      </c>
      <c r="D2046" s="46">
        <v>40000010102</v>
      </c>
      <c r="E2046" s="25">
        <v>3101</v>
      </c>
      <c r="F2046" s="23">
        <v>10720801</v>
      </c>
      <c r="G2046" s="26" t="s">
        <v>832</v>
      </c>
      <c r="H2046" s="106">
        <v>434783</v>
      </c>
      <c r="I2046" s="260"/>
      <c r="J2046" s="106"/>
      <c r="K2046" s="101">
        <f t="shared" si="39"/>
        <v>434783</v>
      </c>
      <c r="L2046" s="207"/>
    </row>
    <row r="2047" spans="1:23" ht="76.5" hidden="1" x14ac:dyDescent="0.35">
      <c r="A2047" s="23">
        <v>23010122</v>
      </c>
      <c r="B2047" s="436" t="s">
        <v>2893</v>
      </c>
      <c r="C2047" s="23">
        <v>70713</v>
      </c>
      <c r="D2047" s="46">
        <v>40000010102</v>
      </c>
      <c r="E2047" s="25">
        <v>3101</v>
      </c>
      <c r="F2047" s="23">
        <v>10721309</v>
      </c>
      <c r="G2047" s="47" t="s">
        <v>833</v>
      </c>
      <c r="H2047" s="106">
        <v>434783</v>
      </c>
      <c r="I2047" s="260"/>
      <c r="J2047" s="106"/>
      <c r="K2047" s="101">
        <f t="shared" si="39"/>
        <v>434783</v>
      </c>
      <c r="L2047" s="207"/>
    </row>
    <row r="2048" spans="1:23" ht="76.5" hidden="1" x14ac:dyDescent="0.35">
      <c r="A2048" s="23">
        <v>23010122</v>
      </c>
      <c r="B2048" s="436" t="s">
        <v>2893</v>
      </c>
      <c r="C2048" s="23">
        <v>70713</v>
      </c>
      <c r="D2048" s="46">
        <v>40000010102</v>
      </c>
      <c r="E2048" s="25">
        <v>3101</v>
      </c>
      <c r="F2048" s="23">
        <v>10722009</v>
      </c>
      <c r="G2048" s="47" t="s">
        <v>834</v>
      </c>
      <c r="H2048" s="106">
        <v>434783</v>
      </c>
      <c r="I2048" s="260"/>
      <c r="J2048" s="106"/>
      <c r="K2048" s="101">
        <f t="shared" si="39"/>
        <v>434783</v>
      </c>
      <c r="L2048" s="207"/>
    </row>
    <row r="2049" spans="1:12" ht="76.5" hidden="1" x14ac:dyDescent="0.35">
      <c r="A2049" s="23">
        <v>23010122</v>
      </c>
      <c r="B2049" s="436" t="s">
        <v>2893</v>
      </c>
      <c r="C2049" s="23">
        <v>70713</v>
      </c>
      <c r="D2049" s="46">
        <v>40000010102</v>
      </c>
      <c r="E2049" s="25">
        <v>3101</v>
      </c>
      <c r="F2049" s="23">
        <v>10730104</v>
      </c>
      <c r="G2049" s="26" t="s">
        <v>835</v>
      </c>
      <c r="H2049" s="106">
        <v>434783</v>
      </c>
      <c r="I2049" s="260"/>
      <c r="J2049" s="106"/>
      <c r="K2049" s="101">
        <f t="shared" si="39"/>
        <v>434783</v>
      </c>
      <c r="L2049" s="207"/>
    </row>
    <row r="2050" spans="1:12" ht="76.5" hidden="1" x14ac:dyDescent="0.35">
      <c r="A2050" s="23">
        <v>23010122</v>
      </c>
      <c r="B2050" s="436" t="s">
        <v>2893</v>
      </c>
      <c r="C2050" s="23">
        <v>70713</v>
      </c>
      <c r="D2050" s="46">
        <v>40000010102</v>
      </c>
      <c r="E2050" s="25">
        <v>3101</v>
      </c>
      <c r="F2050" s="23">
        <v>10730203</v>
      </c>
      <c r="G2050" s="26" t="s">
        <v>836</v>
      </c>
      <c r="H2050" s="106">
        <v>434783</v>
      </c>
      <c r="I2050" s="260"/>
      <c r="J2050" s="106"/>
      <c r="K2050" s="101">
        <f t="shared" si="39"/>
        <v>434783</v>
      </c>
      <c r="L2050" s="207"/>
    </row>
    <row r="2051" spans="1:12" ht="76.5" hidden="1" x14ac:dyDescent="0.35">
      <c r="A2051" s="23">
        <v>23010122</v>
      </c>
      <c r="B2051" s="436" t="s">
        <v>2893</v>
      </c>
      <c r="C2051" s="23">
        <v>70713</v>
      </c>
      <c r="D2051" s="46">
        <v>40000010102</v>
      </c>
      <c r="E2051" s="25">
        <v>3101</v>
      </c>
      <c r="F2051" s="23">
        <v>10730311</v>
      </c>
      <c r="G2051" s="26" t="s">
        <v>837</v>
      </c>
      <c r="H2051" s="106">
        <v>434783</v>
      </c>
      <c r="I2051" s="260"/>
      <c r="J2051" s="106"/>
      <c r="K2051" s="101">
        <f t="shared" si="39"/>
        <v>434783</v>
      </c>
      <c r="L2051" s="207"/>
    </row>
    <row r="2052" spans="1:12" ht="76.5" hidden="1" x14ac:dyDescent="0.35">
      <c r="A2052" s="23">
        <v>23010122</v>
      </c>
      <c r="B2052" s="436" t="s">
        <v>2893</v>
      </c>
      <c r="C2052" s="23">
        <v>70713</v>
      </c>
      <c r="D2052" s="46">
        <v>40000010102</v>
      </c>
      <c r="E2052" s="25">
        <v>3101</v>
      </c>
      <c r="F2052" s="23">
        <v>10731408</v>
      </c>
      <c r="G2052" s="47" t="s">
        <v>838</v>
      </c>
      <c r="H2052" s="106">
        <v>434783</v>
      </c>
      <c r="I2052" s="260"/>
      <c r="J2052" s="106"/>
      <c r="K2052" s="101">
        <f t="shared" si="39"/>
        <v>434783</v>
      </c>
      <c r="L2052" s="207"/>
    </row>
    <row r="2053" spans="1:12" ht="76.5" hidden="1" x14ac:dyDescent="0.35">
      <c r="A2053" s="23">
        <v>23010122</v>
      </c>
      <c r="B2053" s="436" t="s">
        <v>2893</v>
      </c>
      <c r="C2053" s="23">
        <v>70713</v>
      </c>
      <c r="D2053" s="46">
        <v>40000010102</v>
      </c>
      <c r="E2053" s="25">
        <v>3101</v>
      </c>
      <c r="F2053" s="23">
        <v>10731511</v>
      </c>
      <c r="G2053" s="26" t="s">
        <v>839</v>
      </c>
      <c r="H2053" s="106">
        <v>434783</v>
      </c>
      <c r="I2053" s="260"/>
      <c r="J2053" s="106"/>
      <c r="K2053" s="101">
        <f t="shared" si="39"/>
        <v>434783</v>
      </c>
      <c r="L2053" s="207"/>
    </row>
    <row r="2054" spans="1:12" ht="76.5" hidden="1" x14ac:dyDescent="0.35">
      <c r="A2054" s="23">
        <v>23010122</v>
      </c>
      <c r="B2054" s="436" t="s">
        <v>2893</v>
      </c>
      <c r="C2054" s="23">
        <v>70713</v>
      </c>
      <c r="D2054" s="46">
        <v>40000010102</v>
      </c>
      <c r="E2054" s="25">
        <v>3101</v>
      </c>
      <c r="F2054" s="23">
        <v>10731607</v>
      </c>
      <c r="G2054" s="26" t="s">
        <v>840</v>
      </c>
      <c r="H2054" s="106">
        <v>434783</v>
      </c>
      <c r="I2054" s="260"/>
      <c r="J2054" s="106"/>
      <c r="K2054" s="101">
        <f t="shared" si="39"/>
        <v>434783</v>
      </c>
      <c r="L2054" s="207"/>
    </row>
    <row r="2055" spans="1:12" ht="76.5" hidden="1" x14ac:dyDescent="0.35">
      <c r="A2055" s="23">
        <v>23010122</v>
      </c>
      <c r="B2055" s="436" t="s">
        <v>2893</v>
      </c>
      <c r="C2055" s="23">
        <v>70713</v>
      </c>
      <c r="D2055" s="46">
        <v>40000010102</v>
      </c>
      <c r="E2055" s="25">
        <v>3101</v>
      </c>
      <c r="F2055" s="23">
        <v>10731710</v>
      </c>
      <c r="G2055" s="26" t="s">
        <v>841</v>
      </c>
      <c r="H2055" s="106">
        <v>434783</v>
      </c>
      <c r="I2055" s="260"/>
      <c r="J2055" s="106"/>
      <c r="K2055" s="101">
        <f t="shared" si="39"/>
        <v>434783</v>
      </c>
      <c r="L2055" s="207"/>
    </row>
    <row r="2056" spans="1:12" ht="76.5" hidden="1" x14ac:dyDescent="0.35">
      <c r="A2056" s="34">
        <v>23010122</v>
      </c>
      <c r="B2056" s="436" t="s">
        <v>2893</v>
      </c>
      <c r="C2056" s="34">
        <v>70713</v>
      </c>
      <c r="D2056" s="49">
        <v>40000010102</v>
      </c>
      <c r="E2056" s="36">
        <v>3101</v>
      </c>
      <c r="F2056" s="34">
        <v>10731808</v>
      </c>
      <c r="G2056" s="37" t="s">
        <v>842</v>
      </c>
      <c r="H2056" s="114">
        <v>434783</v>
      </c>
      <c r="I2056" s="264"/>
      <c r="J2056" s="114"/>
      <c r="K2056" s="99">
        <f t="shared" si="39"/>
        <v>434783</v>
      </c>
      <c r="L2056" s="206"/>
    </row>
    <row r="2057" spans="1:12" ht="76.5" hidden="1" x14ac:dyDescent="0.35">
      <c r="A2057" s="23">
        <v>23010122</v>
      </c>
      <c r="B2057" s="436" t="s">
        <v>2893</v>
      </c>
      <c r="C2057" s="23">
        <v>70713</v>
      </c>
      <c r="D2057" s="46">
        <v>40000010102</v>
      </c>
      <c r="E2057" s="25">
        <v>3101</v>
      </c>
      <c r="F2057" s="23">
        <v>10731908</v>
      </c>
      <c r="G2057" s="26" t="s">
        <v>843</v>
      </c>
      <c r="H2057" s="106">
        <v>434783</v>
      </c>
      <c r="I2057" s="260"/>
      <c r="J2057" s="106"/>
      <c r="K2057" s="101">
        <f t="shared" si="39"/>
        <v>434783</v>
      </c>
      <c r="L2057" s="207"/>
    </row>
    <row r="2058" spans="1:12" ht="76.5" hidden="1" x14ac:dyDescent="0.35">
      <c r="A2058" s="54">
        <v>23010122</v>
      </c>
      <c r="B2058" s="436" t="s">
        <v>2893</v>
      </c>
      <c r="C2058" s="54">
        <v>70713</v>
      </c>
      <c r="D2058" s="75">
        <v>40000010102</v>
      </c>
      <c r="E2058" s="56">
        <v>3101</v>
      </c>
      <c r="F2058" s="54">
        <v>10721300</v>
      </c>
      <c r="G2058" s="86" t="s">
        <v>844</v>
      </c>
      <c r="H2058" s="117">
        <v>15000000</v>
      </c>
      <c r="I2058" s="263"/>
      <c r="J2058" s="118"/>
      <c r="K2058" s="117">
        <f t="shared" si="39"/>
        <v>15000000</v>
      </c>
      <c r="L2058" s="400" t="s">
        <v>2555</v>
      </c>
    </row>
    <row r="2059" spans="1:12" ht="51" hidden="1" x14ac:dyDescent="0.35">
      <c r="A2059" s="54">
        <v>23010122</v>
      </c>
      <c r="B2059" s="436" t="s">
        <v>2893</v>
      </c>
      <c r="C2059" s="54">
        <v>70713</v>
      </c>
      <c r="D2059" s="75">
        <v>40000010102</v>
      </c>
      <c r="E2059" s="56">
        <v>3101</v>
      </c>
      <c r="F2059" s="54">
        <v>10721300</v>
      </c>
      <c r="G2059" s="86" t="s">
        <v>845</v>
      </c>
      <c r="H2059" s="117">
        <v>5000000</v>
      </c>
      <c r="I2059" s="263"/>
      <c r="J2059" s="118"/>
      <c r="K2059" s="117">
        <f t="shared" si="39"/>
        <v>5000000</v>
      </c>
      <c r="L2059" s="400" t="s">
        <v>2555</v>
      </c>
    </row>
    <row r="2060" spans="1:12" ht="51" hidden="1" x14ac:dyDescent="0.35">
      <c r="A2060" s="275">
        <v>23010122</v>
      </c>
      <c r="B2060" s="436" t="s">
        <v>2893</v>
      </c>
      <c r="C2060" s="275">
        <v>70713</v>
      </c>
      <c r="D2060" s="447" t="s">
        <v>544</v>
      </c>
      <c r="E2060" s="453" t="s">
        <v>545</v>
      </c>
      <c r="F2060" s="275">
        <v>10721300</v>
      </c>
      <c r="G2060" s="462" t="s">
        <v>950</v>
      </c>
      <c r="H2060" s="478"/>
      <c r="I2060" s="500"/>
      <c r="J2060" s="520">
        <v>10000000</v>
      </c>
      <c r="K2060" s="478">
        <f t="shared" si="39"/>
        <v>10000000</v>
      </c>
      <c r="L2060" s="564"/>
    </row>
    <row r="2061" spans="1:12" ht="76.5" hidden="1" x14ac:dyDescent="0.35">
      <c r="A2061" s="275">
        <v>23010122</v>
      </c>
      <c r="B2061" s="436" t="s">
        <v>2893</v>
      </c>
      <c r="C2061" s="275">
        <v>70713</v>
      </c>
      <c r="D2061" s="447" t="s">
        <v>544</v>
      </c>
      <c r="E2061" s="453" t="s">
        <v>545</v>
      </c>
      <c r="F2061" s="275">
        <v>10721300</v>
      </c>
      <c r="G2061" s="462" t="s">
        <v>951</v>
      </c>
      <c r="H2061" s="478"/>
      <c r="I2061" s="500"/>
      <c r="J2061" s="520">
        <v>30000000</v>
      </c>
      <c r="K2061" s="478">
        <f t="shared" si="39"/>
        <v>30000000</v>
      </c>
      <c r="L2061" s="564"/>
    </row>
    <row r="2062" spans="1:12" hidden="1" x14ac:dyDescent="0.35">
      <c r="A2062" s="23">
        <v>23010122</v>
      </c>
      <c r="B2062" s="436" t="s">
        <v>2893</v>
      </c>
      <c r="C2062" s="23">
        <v>70740</v>
      </c>
      <c r="D2062" s="46" t="s">
        <v>544</v>
      </c>
      <c r="E2062" s="25">
        <v>3101</v>
      </c>
      <c r="F2062" s="23">
        <v>10721300</v>
      </c>
      <c r="G2062" s="26" t="s">
        <v>418</v>
      </c>
      <c r="H2062" s="27"/>
      <c r="I2062" s="215">
        <v>4804000</v>
      </c>
      <c r="J2062" s="41">
        <v>9099800</v>
      </c>
      <c r="K2062" s="41">
        <f t="shared" si="39"/>
        <v>9099800</v>
      </c>
      <c r="L2062" s="207"/>
    </row>
    <row r="2063" spans="1:12" hidden="1" x14ac:dyDescent="0.35">
      <c r="A2063" s="23">
        <v>23010120</v>
      </c>
      <c r="B2063" s="436" t="s">
        <v>2892</v>
      </c>
      <c r="C2063" s="23">
        <v>70133</v>
      </c>
      <c r="D2063" s="46">
        <v>130000010106</v>
      </c>
      <c r="E2063" s="25">
        <v>3101</v>
      </c>
      <c r="F2063" s="23">
        <v>10721300</v>
      </c>
      <c r="G2063" s="26" t="s">
        <v>417</v>
      </c>
      <c r="H2063" s="41">
        <v>250000</v>
      </c>
      <c r="I2063" s="220"/>
      <c r="J2063" s="41"/>
      <c r="K2063" s="27">
        <f t="shared" si="39"/>
        <v>250000</v>
      </c>
      <c r="L2063" s="207"/>
    </row>
    <row r="2064" spans="1:12" ht="51" hidden="1" x14ac:dyDescent="0.35">
      <c r="A2064" s="23">
        <v>23010119</v>
      </c>
      <c r="B2064" s="436" t="s">
        <v>2890</v>
      </c>
      <c r="C2064" s="23">
        <v>70435</v>
      </c>
      <c r="D2064" s="46">
        <v>30000020105</v>
      </c>
      <c r="E2064" s="25">
        <v>3101</v>
      </c>
      <c r="F2064" s="23">
        <v>10721300</v>
      </c>
      <c r="G2064" s="26" t="s">
        <v>2570</v>
      </c>
      <c r="H2064" s="27">
        <v>530000</v>
      </c>
      <c r="I2064" s="215"/>
      <c r="J2064" s="41"/>
      <c r="K2064" s="41">
        <f t="shared" si="39"/>
        <v>530000</v>
      </c>
      <c r="L2064" s="207"/>
    </row>
    <row r="2065" spans="1:23" ht="51" hidden="1" x14ac:dyDescent="0.35">
      <c r="A2065" s="23">
        <v>23010119</v>
      </c>
      <c r="B2065" s="436" t="s">
        <v>2890</v>
      </c>
      <c r="C2065" s="23">
        <v>70435</v>
      </c>
      <c r="D2065" s="46">
        <v>30000020105</v>
      </c>
      <c r="E2065" s="25">
        <v>3101</v>
      </c>
      <c r="F2065" s="23">
        <v>10721300</v>
      </c>
      <c r="G2065" s="47" t="s">
        <v>2571</v>
      </c>
      <c r="H2065" s="27">
        <v>1060000</v>
      </c>
      <c r="I2065" s="215"/>
      <c r="J2065" s="41"/>
      <c r="K2065" s="41">
        <f t="shared" si="39"/>
        <v>1060000</v>
      </c>
      <c r="L2065" s="207"/>
    </row>
    <row r="2066" spans="1:23" ht="51" hidden="1" x14ac:dyDescent="0.35">
      <c r="A2066" s="23">
        <v>23010119</v>
      </c>
      <c r="B2066" s="436" t="s">
        <v>2890</v>
      </c>
      <c r="C2066" s="23">
        <v>70133</v>
      </c>
      <c r="D2066" s="46">
        <v>30000020105</v>
      </c>
      <c r="E2066" s="25">
        <v>3101</v>
      </c>
      <c r="F2066" s="23">
        <v>10721300</v>
      </c>
      <c r="G2066" s="26" t="s">
        <v>2572</v>
      </c>
      <c r="H2066" s="27">
        <v>48530000</v>
      </c>
      <c r="I2066" s="215"/>
      <c r="J2066" s="41">
        <v>-20000000</v>
      </c>
      <c r="K2066" s="41">
        <f t="shared" si="39"/>
        <v>28530000</v>
      </c>
      <c r="L2066" s="207"/>
    </row>
    <row r="2067" spans="1:23" ht="51" hidden="1" x14ac:dyDescent="0.35">
      <c r="A2067" s="54">
        <v>23010119</v>
      </c>
      <c r="B2067" s="436" t="s">
        <v>2891</v>
      </c>
      <c r="C2067" s="54">
        <v>70630</v>
      </c>
      <c r="D2067" s="75">
        <v>140000010101</v>
      </c>
      <c r="E2067" s="56">
        <v>3101</v>
      </c>
      <c r="F2067" s="54">
        <v>10721300</v>
      </c>
      <c r="G2067" s="86" t="s">
        <v>2710</v>
      </c>
      <c r="H2067" s="58">
        <v>2120000</v>
      </c>
      <c r="I2067" s="221"/>
      <c r="J2067" s="87"/>
      <c r="K2067" s="58">
        <f t="shared" si="39"/>
        <v>2120000</v>
      </c>
      <c r="L2067" s="400" t="s">
        <v>2551</v>
      </c>
    </row>
    <row r="2068" spans="1:23" hidden="1" x14ac:dyDescent="0.35">
      <c r="A2068" s="23">
        <v>23010119</v>
      </c>
      <c r="B2068" s="436" t="s">
        <v>2891</v>
      </c>
      <c r="C2068" s="23">
        <v>70443</v>
      </c>
      <c r="D2068" s="46">
        <v>60000010103</v>
      </c>
      <c r="E2068" s="25">
        <v>3101</v>
      </c>
      <c r="F2068" s="23">
        <v>10721300</v>
      </c>
      <c r="G2068" s="26" t="s">
        <v>277</v>
      </c>
      <c r="H2068" s="27">
        <v>4240000</v>
      </c>
      <c r="I2068" s="215"/>
      <c r="J2068" s="41"/>
      <c r="K2068" s="27">
        <f t="shared" si="39"/>
        <v>4240000</v>
      </c>
      <c r="L2068" s="207"/>
    </row>
    <row r="2069" spans="1:23" ht="51" hidden="1" x14ac:dyDescent="0.35">
      <c r="A2069" s="299">
        <v>23010119</v>
      </c>
      <c r="B2069" s="436" t="s">
        <v>2891</v>
      </c>
      <c r="C2069" s="299">
        <v>70435</v>
      </c>
      <c r="D2069" s="300">
        <v>30000020105</v>
      </c>
      <c r="E2069" s="301">
        <v>3101</v>
      </c>
      <c r="F2069" s="299">
        <v>10721300</v>
      </c>
      <c r="G2069" s="302" t="s">
        <v>2105</v>
      </c>
      <c r="H2069" s="303">
        <v>1000000</v>
      </c>
      <c r="I2069" s="304"/>
      <c r="J2069" s="297">
        <v>27000000</v>
      </c>
      <c r="K2069" s="291">
        <f t="shared" si="39"/>
        <v>28000000</v>
      </c>
      <c r="L2069" s="560"/>
      <c r="M2069" s="293"/>
      <c r="N2069" s="293"/>
      <c r="O2069" s="293"/>
      <c r="P2069" s="293"/>
      <c r="Q2069" s="293"/>
      <c r="R2069" s="293"/>
      <c r="S2069" s="293"/>
      <c r="T2069" s="293"/>
      <c r="U2069" s="293"/>
      <c r="V2069" s="293"/>
      <c r="W2069" s="293"/>
    </row>
    <row r="2070" spans="1:23" ht="51" hidden="1" x14ac:dyDescent="0.35">
      <c r="A2070" s="23">
        <v>23010119</v>
      </c>
      <c r="B2070" s="436" t="s">
        <v>2891</v>
      </c>
      <c r="C2070" s="23">
        <v>70435</v>
      </c>
      <c r="D2070" s="46">
        <v>30000020105</v>
      </c>
      <c r="E2070" s="25">
        <v>3101</v>
      </c>
      <c r="F2070" s="23">
        <v>10721300</v>
      </c>
      <c r="G2070" s="47" t="s">
        <v>375</v>
      </c>
      <c r="H2070" s="27">
        <v>5000000</v>
      </c>
      <c r="I2070" s="215"/>
      <c r="J2070" s="41"/>
      <c r="K2070" s="27">
        <f t="shared" si="39"/>
        <v>5000000</v>
      </c>
      <c r="L2070" s="559"/>
    </row>
    <row r="2071" spans="1:23" ht="51" hidden="1" x14ac:dyDescent="0.35">
      <c r="A2071" s="284">
        <v>23010119</v>
      </c>
      <c r="B2071" s="436" t="s">
        <v>2891</v>
      </c>
      <c r="C2071" s="284">
        <v>70435</v>
      </c>
      <c r="D2071" s="285">
        <v>30000020105</v>
      </c>
      <c r="E2071" s="286">
        <v>3101</v>
      </c>
      <c r="F2071" s="284">
        <v>10721300</v>
      </c>
      <c r="G2071" s="287" t="s">
        <v>1042</v>
      </c>
      <c r="H2071" s="288"/>
      <c r="I2071" s="289"/>
      <c r="J2071" s="290">
        <v>6672000</v>
      </c>
      <c r="K2071" s="550">
        <f t="shared" si="39"/>
        <v>6672000</v>
      </c>
      <c r="L2071" s="571"/>
      <c r="M2071" s="293"/>
      <c r="N2071" s="293"/>
      <c r="O2071" s="293"/>
      <c r="P2071" s="293"/>
      <c r="Q2071" s="293"/>
      <c r="R2071" s="293"/>
      <c r="S2071" s="293"/>
      <c r="T2071" s="293"/>
      <c r="U2071" s="293"/>
      <c r="V2071" s="293"/>
      <c r="W2071" s="293"/>
    </row>
    <row r="2072" spans="1:23" ht="51" hidden="1" x14ac:dyDescent="0.35">
      <c r="A2072" s="23">
        <v>23010119</v>
      </c>
      <c r="B2072" s="436" t="s">
        <v>2891</v>
      </c>
      <c r="C2072" s="23">
        <v>70435</v>
      </c>
      <c r="D2072" s="46">
        <v>30000020105</v>
      </c>
      <c r="E2072" s="25">
        <v>3101</v>
      </c>
      <c r="F2072" s="23">
        <v>10721300</v>
      </c>
      <c r="G2072" s="47" t="s">
        <v>376</v>
      </c>
      <c r="H2072" s="27">
        <v>1000000</v>
      </c>
      <c r="I2072" s="215"/>
      <c r="J2072" s="41"/>
      <c r="K2072" s="27">
        <f t="shared" si="39"/>
        <v>1000000</v>
      </c>
      <c r="L2072" s="559"/>
    </row>
    <row r="2073" spans="1:23" ht="51" hidden="1" x14ac:dyDescent="0.35">
      <c r="A2073" s="23">
        <v>23010119</v>
      </c>
      <c r="B2073" s="436" t="s">
        <v>2891</v>
      </c>
      <c r="C2073" s="23">
        <v>70435</v>
      </c>
      <c r="D2073" s="46">
        <v>30000020105</v>
      </c>
      <c r="E2073" s="25">
        <v>3101</v>
      </c>
      <c r="F2073" s="23">
        <v>10721300</v>
      </c>
      <c r="G2073" s="47" t="s">
        <v>377</v>
      </c>
      <c r="H2073" s="27">
        <v>104845.31200000001</v>
      </c>
      <c r="I2073" s="215"/>
      <c r="J2073" s="41"/>
      <c r="K2073" s="27">
        <f t="shared" si="39"/>
        <v>104845.31200000001</v>
      </c>
      <c r="L2073" s="559"/>
    </row>
    <row r="2074" spans="1:23" hidden="1" x14ac:dyDescent="0.35">
      <c r="A2074" s="23">
        <v>23010119</v>
      </c>
      <c r="B2074" s="436" t="s">
        <v>2892</v>
      </c>
      <c r="C2074" s="23">
        <v>70435</v>
      </c>
      <c r="D2074" s="46">
        <v>30000020105</v>
      </c>
      <c r="E2074" s="25">
        <v>3101</v>
      </c>
      <c r="F2074" s="23">
        <v>10721300</v>
      </c>
      <c r="G2074" s="26" t="s">
        <v>416</v>
      </c>
      <c r="H2074" s="27">
        <v>4000000</v>
      </c>
      <c r="I2074" s="215"/>
      <c r="J2074" s="41"/>
      <c r="K2074" s="27">
        <f t="shared" si="39"/>
        <v>4000000</v>
      </c>
      <c r="L2074" s="207"/>
    </row>
    <row r="2075" spans="1:23" ht="51" hidden="1" x14ac:dyDescent="0.35">
      <c r="A2075" s="23">
        <v>23010119</v>
      </c>
      <c r="B2075" s="436" t="s">
        <v>2892</v>
      </c>
      <c r="C2075" s="23">
        <v>70133</v>
      </c>
      <c r="D2075" s="46">
        <v>30000020105</v>
      </c>
      <c r="E2075" s="25">
        <v>3101</v>
      </c>
      <c r="F2075" s="23">
        <v>10721306</v>
      </c>
      <c r="G2075" s="47" t="s">
        <v>456</v>
      </c>
      <c r="H2075" s="27">
        <v>11846051.699999999</v>
      </c>
      <c r="I2075" s="215"/>
      <c r="J2075" s="27">
        <v>15999592</v>
      </c>
      <c r="K2075" s="93">
        <f t="shared" si="39"/>
        <v>27845643.699999999</v>
      </c>
      <c r="L2075" s="207"/>
    </row>
    <row r="2076" spans="1:23" ht="51" hidden="1" x14ac:dyDescent="0.35">
      <c r="A2076" s="23">
        <v>23010119</v>
      </c>
      <c r="B2076" s="436" t="s">
        <v>2893</v>
      </c>
      <c r="C2076" s="23">
        <v>70435</v>
      </c>
      <c r="D2076" s="46">
        <v>140000010104</v>
      </c>
      <c r="E2076" s="25">
        <v>3101</v>
      </c>
      <c r="F2076" s="23">
        <v>10731700</v>
      </c>
      <c r="G2076" s="47" t="s">
        <v>567</v>
      </c>
      <c r="H2076" s="27">
        <v>4400000</v>
      </c>
      <c r="I2076" s="215"/>
      <c r="J2076" s="41"/>
      <c r="K2076" s="27">
        <f t="shared" si="39"/>
        <v>4400000</v>
      </c>
      <c r="L2076" s="207"/>
    </row>
    <row r="2077" spans="1:23" ht="51" hidden="1" x14ac:dyDescent="0.35">
      <c r="A2077" s="23">
        <v>23010119</v>
      </c>
      <c r="B2077" s="436" t="s">
        <v>2893</v>
      </c>
      <c r="C2077" s="23">
        <v>70435</v>
      </c>
      <c r="D2077" s="46">
        <v>30000020105</v>
      </c>
      <c r="E2077" s="25">
        <v>3101</v>
      </c>
      <c r="F2077" s="23">
        <v>10721300</v>
      </c>
      <c r="G2077" s="47" t="s">
        <v>594</v>
      </c>
      <c r="H2077" s="101">
        <v>9376420.1999999993</v>
      </c>
      <c r="I2077" s="255">
        <v>4904700</v>
      </c>
      <c r="J2077" s="108">
        <v>-4376420</v>
      </c>
      <c r="K2077" s="101">
        <f t="shared" si="39"/>
        <v>5000000.1999999993</v>
      </c>
      <c r="L2077" s="559"/>
    </row>
    <row r="2078" spans="1:23" hidden="1" x14ac:dyDescent="0.35">
      <c r="A2078" s="23">
        <v>23010119</v>
      </c>
      <c r="B2078" s="436" t="s">
        <v>2893</v>
      </c>
      <c r="C2078" s="23">
        <v>70435</v>
      </c>
      <c r="D2078" s="46">
        <v>30000020105</v>
      </c>
      <c r="E2078" s="25">
        <v>3101</v>
      </c>
      <c r="F2078" s="23">
        <v>10721300</v>
      </c>
      <c r="G2078" s="26" t="s">
        <v>617</v>
      </c>
      <c r="H2078" s="101">
        <v>1500000</v>
      </c>
      <c r="I2078" s="255"/>
      <c r="J2078" s="106"/>
      <c r="K2078" s="101">
        <f t="shared" si="39"/>
        <v>1500000</v>
      </c>
      <c r="L2078" s="559"/>
    </row>
    <row r="2079" spans="1:23" ht="51" hidden="1" x14ac:dyDescent="0.35">
      <c r="A2079" s="54">
        <v>23010119</v>
      </c>
      <c r="B2079" s="436" t="s">
        <v>2893</v>
      </c>
      <c r="C2079" s="54">
        <v>70435</v>
      </c>
      <c r="D2079" s="75">
        <v>140000010101</v>
      </c>
      <c r="E2079" s="56">
        <v>3101</v>
      </c>
      <c r="F2079" s="54">
        <v>10720501</v>
      </c>
      <c r="G2079" s="86" t="s">
        <v>779</v>
      </c>
      <c r="H2079" s="117">
        <v>12500000</v>
      </c>
      <c r="I2079" s="263"/>
      <c r="J2079" s="118"/>
      <c r="K2079" s="117">
        <f t="shared" si="39"/>
        <v>12500000</v>
      </c>
      <c r="L2079" s="400" t="s">
        <v>2555</v>
      </c>
    </row>
    <row r="2080" spans="1:23" ht="51" hidden="1" x14ac:dyDescent="0.35">
      <c r="A2080" s="23">
        <v>23010119</v>
      </c>
      <c r="B2080" s="436" t="s">
        <v>2893</v>
      </c>
      <c r="C2080" s="23">
        <v>70435</v>
      </c>
      <c r="D2080" s="46">
        <v>140000010101</v>
      </c>
      <c r="E2080" s="25">
        <v>3102</v>
      </c>
      <c r="F2080" s="23">
        <v>10731908</v>
      </c>
      <c r="G2080" s="47" t="s">
        <v>780</v>
      </c>
      <c r="H2080" s="106">
        <v>12500000</v>
      </c>
      <c r="I2080" s="260"/>
      <c r="J2080" s="106"/>
      <c r="K2080" s="101">
        <f t="shared" si="39"/>
        <v>12500000</v>
      </c>
      <c r="L2080" s="207"/>
    </row>
    <row r="2081" spans="1:12" hidden="1" x14ac:dyDescent="0.35">
      <c r="A2081" s="23">
        <v>23010119</v>
      </c>
      <c r="B2081" s="436" t="s">
        <v>2893</v>
      </c>
      <c r="C2081" s="23">
        <v>70435</v>
      </c>
      <c r="D2081" s="46">
        <v>140000010101</v>
      </c>
      <c r="E2081" s="25">
        <v>3103</v>
      </c>
      <c r="F2081" s="23">
        <v>10710904</v>
      </c>
      <c r="G2081" s="120" t="s">
        <v>781</v>
      </c>
      <c r="H2081" s="106">
        <v>12500000</v>
      </c>
      <c r="I2081" s="260"/>
      <c r="J2081" s="106"/>
      <c r="K2081" s="101">
        <f t="shared" si="39"/>
        <v>12500000</v>
      </c>
      <c r="L2081" s="207"/>
    </row>
    <row r="2082" spans="1:12" ht="51" hidden="1" x14ac:dyDescent="0.35">
      <c r="A2082" s="34">
        <v>23010119</v>
      </c>
      <c r="B2082" s="436" t="s">
        <v>2893</v>
      </c>
      <c r="C2082" s="34">
        <v>70435</v>
      </c>
      <c r="D2082" s="49">
        <v>140000010101</v>
      </c>
      <c r="E2082" s="36">
        <v>3104</v>
      </c>
      <c r="F2082" s="34">
        <v>10721300</v>
      </c>
      <c r="G2082" s="37" t="s">
        <v>782</v>
      </c>
      <c r="H2082" s="114">
        <v>12500000</v>
      </c>
      <c r="I2082" s="264"/>
      <c r="J2082" s="114"/>
      <c r="K2082" s="99">
        <f t="shared" si="39"/>
        <v>12500000</v>
      </c>
      <c r="L2082" s="206"/>
    </row>
    <row r="2083" spans="1:12" ht="76.5" hidden="1" x14ac:dyDescent="0.35">
      <c r="A2083" s="54">
        <v>23010119</v>
      </c>
      <c r="B2083" s="436" t="s">
        <v>2893</v>
      </c>
      <c r="C2083" s="54">
        <v>70435</v>
      </c>
      <c r="D2083" s="75">
        <v>140000010101</v>
      </c>
      <c r="E2083" s="56">
        <v>3101</v>
      </c>
      <c r="F2083" s="54">
        <v>10721300</v>
      </c>
      <c r="G2083" s="57" t="s">
        <v>783</v>
      </c>
      <c r="H2083" s="117">
        <v>2000000</v>
      </c>
      <c r="I2083" s="263"/>
      <c r="J2083" s="118"/>
      <c r="K2083" s="117">
        <f t="shared" si="39"/>
        <v>2000000</v>
      </c>
      <c r="L2083" s="400" t="s">
        <v>2555</v>
      </c>
    </row>
    <row r="2084" spans="1:12" ht="51" hidden="1" x14ac:dyDescent="0.35">
      <c r="A2084" s="54">
        <v>23010119</v>
      </c>
      <c r="B2084" s="436" t="s">
        <v>2893</v>
      </c>
      <c r="C2084" s="54">
        <v>70435</v>
      </c>
      <c r="D2084" s="75">
        <v>140000010101</v>
      </c>
      <c r="E2084" s="56">
        <v>3101</v>
      </c>
      <c r="F2084" s="54">
        <v>10721300</v>
      </c>
      <c r="G2084" s="86" t="s">
        <v>784</v>
      </c>
      <c r="H2084" s="117">
        <v>20000000</v>
      </c>
      <c r="I2084" s="263"/>
      <c r="J2084" s="118"/>
      <c r="K2084" s="117">
        <f t="shared" si="39"/>
        <v>20000000</v>
      </c>
      <c r="L2084" s="400" t="s">
        <v>2555</v>
      </c>
    </row>
    <row r="2085" spans="1:12" ht="76.5" hidden="1" x14ac:dyDescent="0.35">
      <c r="A2085" s="54">
        <v>23010119</v>
      </c>
      <c r="B2085" s="436" t="s">
        <v>2893</v>
      </c>
      <c r="C2085" s="54">
        <v>70435</v>
      </c>
      <c r="D2085" s="75">
        <v>140000010101</v>
      </c>
      <c r="E2085" s="56">
        <v>3101</v>
      </c>
      <c r="F2085" s="54">
        <v>10721300</v>
      </c>
      <c r="G2085" s="86" t="s">
        <v>785</v>
      </c>
      <c r="H2085" s="117">
        <v>30000000</v>
      </c>
      <c r="I2085" s="263"/>
      <c r="J2085" s="118"/>
      <c r="K2085" s="117">
        <f t="shared" si="39"/>
        <v>30000000</v>
      </c>
      <c r="L2085" s="400" t="s">
        <v>2555</v>
      </c>
    </row>
    <row r="2086" spans="1:12" hidden="1" x14ac:dyDescent="0.35">
      <c r="A2086" s="54">
        <v>23010119</v>
      </c>
      <c r="B2086" s="436" t="s">
        <v>2893</v>
      </c>
      <c r="C2086" s="54">
        <v>70435</v>
      </c>
      <c r="D2086" s="75">
        <v>30000020105</v>
      </c>
      <c r="E2086" s="56">
        <v>3101</v>
      </c>
      <c r="F2086" s="54">
        <v>10721300</v>
      </c>
      <c r="G2086" s="57" t="s">
        <v>617</v>
      </c>
      <c r="H2086" s="58">
        <v>198450</v>
      </c>
      <c r="I2086" s="221"/>
      <c r="J2086" s="58"/>
      <c r="K2086" s="58">
        <f t="shared" si="39"/>
        <v>198450</v>
      </c>
      <c r="L2086" s="400" t="s">
        <v>2557</v>
      </c>
    </row>
    <row r="2087" spans="1:12" hidden="1" x14ac:dyDescent="0.35">
      <c r="A2087" s="23">
        <v>23010118</v>
      </c>
      <c r="B2087" s="436" t="s">
        <v>2890</v>
      </c>
      <c r="C2087" s="23">
        <v>70460</v>
      </c>
      <c r="D2087" s="46">
        <v>110000010104</v>
      </c>
      <c r="E2087" s="25">
        <v>3101</v>
      </c>
      <c r="F2087" s="23">
        <v>10721300</v>
      </c>
      <c r="G2087" s="26" t="s">
        <v>276</v>
      </c>
      <c r="H2087" s="27">
        <v>159000</v>
      </c>
      <c r="I2087" s="215"/>
      <c r="J2087" s="41"/>
      <c r="K2087" s="41">
        <f t="shared" si="39"/>
        <v>159000</v>
      </c>
      <c r="L2087" s="207"/>
    </row>
    <row r="2088" spans="1:12" hidden="1" x14ac:dyDescent="0.35">
      <c r="A2088" s="23">
        <v>23010118</v>
      </c>
      <c r="B2088" s="436" t="s">
        <v>2891</v>
      </c>
      <c r="C2088" s="23">
        <v>70443</v>
      </c>
      <c r="D2088" s="46">
        <v>60000010103</v>
      </c>
      <c r="E2088" s="25">
        <v>3101</v>
      </c>
      <c r="F2088" s="23">
        <v>10721300</v>
      </c>
      <c r="G2088" s="26" t="s">
        <v>276</v>
      </c>
      <c r="H2088" s="27">
        <v>212000</v>
      </c>
      <c r="I2088" s="215"/>
      <c r="J2088" s="41"/>
      <c r="K2088" s="27">
        <f t="shared" si="39"/>
        <v>212000</v>
      </c>
      <c r="L2088" s="207"/>
    </row>
    <row r="2089" spans="1:12" ht="51" hidden="1" x14ac:dyDescent="0.35">
      <c r="A2089" s="23">
        <v>23010118</v>
      </c>
      <c r="B2089" s="436" t="s">
        <v>2891</v>
      </c>
      <c r="C2089" s="23">
        <v>70443</v>
      </c>
      <c r="D2089" s="46">
        <v>110000010102</v>
      </c>
      <c r="E2089" s="25">
        <v>3101</v>
      </c>
      <c r="F2089" s="23">
        <v>10721300</v>
      </c>
      <c r="G2089" s="26" t="s">
        <v>311</v>
      </c>
      <c r="H2089" s="27">
        <v>416000</v>
      </c>
      <c r="I2089" s="215"/>
      <c r="J2089" s="41"/>
      <c r="K2089" s="27">
        <f t="shared" si="39"/>
        <v>416000</v>
      </c>
      <c r="L2089" s="559"/>
    </row>
    <row r="2090" spans="1:12" hidden="1" x14ac:dyDescent="0.35">
      <c r="A2090" s="23">
        <v>23010118</v>
      </c>
      <c r="B2090" s="436" t="s">
        <v>2891</v>
      </c>
      <c r="C2090" s="23">
        <v>71080</v>
      </c>
      <c r="D2090" s="46">
        <v>60000010105</v>
      </c>
      <c r="E2090" s="25">
        <v>3101</v>
      </c>
      <c r="F2090" s="23">
        <v>10721300</v>
      </c>
      <c r="G2090" s="26" t="s">
        <v>363</v>
      </c>
      <c r="H2090" s="27">
        <v>8000000</v>
      </c>
      <c r="I2090" s="215"/>
      <c r="J2090" s="41"/>
      <c r="K2090" s="39">
        <f t="shared" si="39"/>
        <v>8000000</v>
      </c>
      <c r="L2090" s="207"/>
    </row>
    <row r="2091" spans="1:12" hidden="1" x14ac:dyDescent="0.35">
      <c r="A2091" s="23">
        <v>23010118</v>
      </c>
      <c r="B2091" s="436" t="s">
        <v>2891</v>
      </c>
      <c r="C2091" s="23">
        <v>70460</v>
      </c>
      <c r="D2091" s="46">
        <v>110000010102</v>
      </c>
      <c r="E2091" s="25">
        <v>3101</v>
      </c>
      <c r="F2091" s="23">
        <v>10721300</v>
      </c>
      <c r="G2091" s="26" t="s">
        <v>276</v>
      </c>
      <c r="H2091" s="27">
        <v>127200</v>
      </c>
      <c r="I2091" s="215"/>
      <c r="J2091" s="41"/>
      <c r="K2091" s="27">
        <f t="shared" si="39"/>
        <v>127200</v>
      </c>
      <c r="L2091" s="207"/>
    </row>
    <row r="2092" spans="1:12" hidden="1" x14ac:dyDescent="0.35">
      <c r="A2092" s="23">
        <v>23010118</v>
      </c>
      <c r="B2092" s="436" t="s">
        <v>2892</v>
      </c>
      <c r="C2092" s="23">
        <v>70460</v>
      </c>
      <c r="D2092" s="46">
        <v>110000010102</v>
      </c>
      <c r="E2092" s="25">
        <v>3101</v>
      </c>
      <c r="F2092" s="23">
        <v>10721300</v>
      </c>
      <c r="G2092" s="26" t="s">
        <v>276</v>
      </c>
      <c r="H2092" s="27">
        <v>195000</v>
      </c>
      <c r="I2092" s="215"/>
      <c r="J2092" s="41"/>
      <c r="K2092" s="27">
        <f t="shared" si="39"/>
        <v>195000</v>
      </c>
      <c r="L2092" s="207"/>
    </row>
    <row r="2093" spans="1:12" hidden="1" x14ac:dyDescent="0.35">
      <c r="A2093" s="23">
        <v>23010118</v>
      </c>
      <c r="B2093" s="436" t="s">
        <v>2892</v>
      </c>
      <c r="C2093" s="23">
        <v>70460</v>
      </c>
      <c r="D2093" s="46">
        <v>110000010102</v>
      </c>
      <c r="E2093" s="25">
        <v>3101</v>
      </c>
      <c r="F2093" s="23">
        <v>10721300</v>
      </c>
      <c r="G2093" s="26" t="s">
        <v>415</v>
      </c>
      <c r="H2093" s="27">
        <v>75000</v>
      </c>
      <c r="I2093" s="215"/>
      <c r="J2093" s="41"/>
      <c r="K2093" s="27">
        <f t="shared" si="39"/>
        <v>75000</v>
      </c>
      <c r="L2093" s="207"/>
    </row>
    <row r="2094" spans="1:12" hidden="1" x14ac:dyDescent="0.35">
      <c r="A2094" s="34">
        <v>23010118</v>
      </c>
      <c r="B2094" s="436" t="s">
        <v>2892</v>
      </c>
      <c r="C2094" s="34">
        <v>70133</v>
      </c>
      <c r="D2094" s="49">
        <v>110000010102</v>
      </c>
      <c r="E2094" s="36">
        <v>3101</v>
      </c>
      <c r="F2094" s="34">
        <v>10721306</v>
      </c>
      <c r="G2094" s="37" t="s">
        <v>449</v>
      </c>
      <c r="H2094" s="38">
        <v>160001</v>
      </c>
      <c r="I2094" s="218"/>
      <c r="J2094" s="44">
        <v>160001</v>
      </c>
      <c r="K2094" s="544">
        <f t="shared" si="39"/>
        <v>320002</v>
      </c>
      <c r="L2094" s="206"/>
    </row>
    <row r="2095" spans="1:12" ht="51" hidden="1" x14ac:dyDescent="0.35">
      <c r="A2095" s="23">
        <v>23010118</v>
      </c>
      <c r="B2095" s="436" t="s">
        <v>2893</v>
      </c>
      <c r="C2095" s="23">
        <v>70460</v>
      </c>
      <c r="D2095" s="46">
        <v>110000010102</v>
      </c>
      <c r="E2095" s="25">
        <v>3101</v>
      </c>
      <c r="F2095" s="23">
        <v>10721300</v>
      </c>
      <c r="G2095" s="26" t="s">
        <v>510</v>
      </c>
      <c r="H2095" s="67">
        <v>24080</v>
      </c>
      <c r="I2095" s="224"/>
      <c r="J2095" s="68"/>
      <c r="K2095" s="67">
        <f t="shared" si="39"/>
        <v>24080</v>
      </c>
      <c r="L2095" s="207"/>
    </row>
    <row r="2096" spans="1:12" hidden="1" x14ac:dyDescent="0.35">
      <c r="A2096" s="23">
        <v>23010118</v>
      </c>
      <c r="B2096" s="436" t="s">
        <v>2893</v>
      </c>
      <c r="C2096" s="23">
        <v>70460</v>
      </c>
      <c r="D2096" s="46">
        <v>110000010102</v>
      </c>
      <c r="E2096" s="25">
        <v>3101</v>
      </c>
      <c r="F2096" s="23">
        <v>10721300</v>
      </c>
      <c r="G2096" s="26" t="s">
        <v>616</v>
      </c>
      <c r="H2096" s="101">
        <v>300000</v>
      </c>
      <c r="I2096" s="255"/>
      <c r="J2096" s="106"/>
      <c r="K2096" s="101">
        <f t="shared" si="39"/>
        <v>300000</v>
      </c>
      <c r="L2096" s="559"/>
    </row>
    <row r="2097" spans="1:12" hidden="1" x14ac:dyDescent="0.35">
      <c r="A2097" s="54">
        <v>23010118</v>
      </c>
      <c r="B2097" s="436" t="s">
        <v>2893</v>
      </c>
      <c r="C2097" s="54">
        <v>70460</v>
      </c>
      <c r="D2097" s="75">
        <v>110000010102</v>
      </c>
      <c r="E2097" s="56">
        <v>3101</v>
      </c>
      <c r="F2097" s="54">
        <v>10721300</v>
      </c>
      <c r="G2097" s="57" t="s">
        <v>276</v>
      </c>
      <c r="H2097" s="117">
        <v>100000</v>
      </c>
      <c r="I2097" s="263"/>
      <c r="J2097" s="118"/>
      <c r="K2097" s="117">
        <f t="shared" si="39"/>
        <v>100000</v>
      </c>
      <c r="L2097" s="400" t="s">
        <v>2555</v>
      </c>
    </row>
    <row r="2098" spans="1:12" hidden="1" x14ac:dyDescent="0.35">
      <c r="A2098" s="54">
        <v>23010118</v>
      </c>
      <c r="B2098" s="436" t="s">
        <v>2893</v>
      </c>
      <c r="C2098" s="54">
        <v>70460</v>
      </c>
      <c r="D2098" s="75">
        <v>110000010102</v>
      </c>
      <c r="E2098" s="56">
        <v>3101</v>
      </c>
      <c r="F2098" s="54">
        <v>10721300</v>
      </c>
      <c r="G2098" s="57" t="s">
        <v>616</v>
      </c>
      <c r="H2098" s="58">
        <v>73500</v>
      </c>
      <c r="I2098" s="221"/>
      <c r="J2098" s="58">
        <v>500000</v>
      </c>
      <c r="K2098" s="58">
        <f t="shared" si="39"/>
        <v>573500</v>
      </c>
      <c r="L2098" s="400" t="s">
        <v>2557</v>
      </c>
    </row>
    <row r="2099" spans="1:12" hidden="1" x14ac:dyDescent="0.35">
      <c r="A2099" s="23">
        <v>23010117</v>
      </c>
      <c r="B2099" s="436" t="s">
        <v>2890</v>
      </c>
      <c r="C2099" s="23">
        <v>70460</v>
      </c>
      <c r="D2099" s="46">
        <v>110000010104</v>
      </c>
      <c r="E2099" s="25">
        <v>3101</v>
      </c>
      <c r="F2099" s="23">
        <v>10721300</v>
      </c>
      <c r="G2099" s="26" t="s">
        <v>2568</v>
      </c>
      <c r="H2099" s="27">
        <v>58300</v>
      </c>
      <c r="I2099" s="215"/>
      <c r="J2099" s="41"/>
      <c r="K2099" s="41">
        <f t="shared" si="39"/>
        <v>58300</v>
      </c>
      <c r="L2099" s="207"/>
    </row>
    <row r="2100" spans="1:12" hidden="1" x14ac:dyDescent="0.35">
      <c r="A2100" s="23">
        <v>23010117</v>
      </c>
      <c r="B2100" s="436" t="s">
        <v>2890</v>
      </c>
      <c r="C2100" s="23">
        <v>70460</v>
      </c>
      <c r="D2100" s="46">
        <v>130000010106</v>
      </c>
      <c r="E2100" s="25">
        <v>3101</v>
      </c>
      <c r="F2100" s="23">
        <v>10721300</v>
      </c>
      <c r="G2100" s="26" t="s">
        <v>2569</v>
      </c>
      <c r="H2100" s="27">
        <v>106000</v>
      </c>
      <c r="I2100" s="215"/>
      <c r="J2100" s="41"/>
      <c r="K2100" s="41">
        <f t="shared" si="39"/>
        <v>106000</v>
      </c>
      <c r="L2100" s="207"/>
    </row>
    <row r="2101" spans="1:12" ht="51" hidden="1" x14ac:dyDescent="0.35">
      <c r="A2101" s="23">
        <v>23010117</v>
      </c>
      <c r="B2101" s="436" t="s">
        <v>2892</v>
      </c>
      <c r="C2101" s="23">
        <v>70133</v>
      </c>
      <c r="D2101" s="46">
        <v>90000010102</v>
      </c>
      <c r="E2101" s="25">
        <v>3101</v>
      </c>
      <c r="F2101" s="23">
        <v>10721306</v>
      </c>
      <c r="G2101" s="26" t="s">
        <v>448</v>
      </c>
      <c r="H2101" s="27">
        <v>400001</v>
      </c>
      <c r="I2101" s="215"/>
      <c r="J2101" s="41">
        <v>400001</v>
      </c>
      <c r="K2101" s="93">
        <f t="shared" si="39"/>
        <v>800002</v>
      </c>
      <c r="L2101" s="207"/>
    </row>
    <row r="2102" spans="1:12" ht="51" hidden="1" x14ac:dyDescent="0.35">
      <c r="A2102" s="23">
        <v>23010117</v>
      </c>
      <c r="B2102" s="436" t="s">
        <v>2893</v>
      </c>
      <c r="C2102" s="23">
        <v>70460</v>
      </c>
      <c r="D2102" s="46">
        <v>110000010102</v>
      </c>
      <c r="E2102" s="25">
        <v>3101</v>
      </c>
      <c r="F2102" s="23">
        <v>10721300</v>
      </c>
      <c r="G2102" s="26" t="s">
        <v>511</v>
      </c>
      <c r="H2102" s="67">
        <v>24080</v>
      </c>
      <c r="I2102" s="224"/>
      <c r="J2102" s="68"/>
      <c r="K2102" s="67">
        <f t="shared" si="39"/>
        <v>24080</v>
      </c>
      <c r="L2102" s="207"/>
    </row>
    <row r="2103" spans="1:12" ht="51" hidden="1" x14ac:dyDescent="0.35">
      <c r="A2103" s="23">
        <v>23010117</v>
      </c>
      <c r="B2103" s="436" t="s">
        <v>2893</v>
      </c>
      <c r="C2103" s="23">
        <v>70460</v>
      </c>
      <c r="D2103" s="46">
        <v>110000010102</v>
      </c>
      <c r="E2103" s="25">
        <v>3101</v>
      </c>
      <c r="F2103" s="23">
        <v>10721300</v>
      </c>
      <c r="G2103" s="26" t="s">
        <v>512</v>
      </c>
      <c r="H2103" s="67">
        <v>24080</v>
      </c>
      <c r="I2103" s="224"/>
      <c r="J2103" s="68"/>
      <c r="K2103" s="67">
        <f t="shared" si="39"/>
        <v>24080</v>
      </c>
      <c r="L2103" s="207"/>
    </row>
    <row r="2104" spans="1:12" hidden="1" x14ac:dyDescent="0.35">
      <c r="A2104" s="23">
        <v>23010115</v>
      </c>
      <c r="B2104" s="436" t="s">
        <v>2890</v>
      </c>
      <c r="C2104" s="23">
        <v>70460</v>
      </c>
      <c r="D2104" s="46">
        <v>110000010104</v>
      </c>
      <c r="E2104" s="25">
        <v>3101</v>
      </c>
      <c r="F2104" s="23">
        <v>10721300</v>
      </c>
      <c r="G2104" s="26" t="s">
        <v>2567</v>
      </c>
      <c r="H2104" s="27">
        <v>106000</v>
      </c>
      <c r="I2104" s="215"/>
      <c r="J2104" s="41"/>
      <c r="K2104" s="41">
        <f t="shared" si="39"/>
        <v>106000</v>
      </c>
      <c r="L2104" s="207"/>
    </row>
    <row r="2105" spans="1:12" hidden="1" x14ac:dyDescent="0.35">
      <c r="A2105" s="23">
        <v>23010115</v>
      </c>
      <c r="B2105" s="436" t="s">
        <v>2891</v>
      </c>
      <c r="C2105" s="23">
        <v>70460</v>
      </c>
      <c r="D2105" s="46">
        <v>110000010102</v>
      </c>
      <c r="E2105" s="25">
        <v>3101</v>
      </c>
      <c r="F2105" s="23">
        <v>10720517</v>
      </c>
      <c r="G2105" s="26" t="s">
        <v>275</v>
      </c>
      <c r="H2105" s="27">
        <v>710272.15</v>
      </c>
      <c r="I2105" s="215"/>
      <c r="J2105" s="27"/>
      <c r="K2105" s="27">
        <f t="shared" si="39"/>
        <v>710272.15</v>
      </c>
      <c r="L2105" s="207"/>
    </row>
    <row r="2106" spans="1:12" hidden="1" x14ac:dyDescent="0.35">
      <c r="A2106" s="23">
        <v>23010115</v>
      </c>
      <c r="B2106" s="436" t="s">
        <v>2891</v>
      </c>
      <c r="C2106" s="23">
        <v>70443</v>
      </c>
      <c r="D2106" s="46">
        <v>60000010103</v>
      </c>
      <c r="E2106" s="25">
        <v>3101</v>
      </c>
      <c r="F2106" s="23">
        <v>10721300</v>
      </c>
      <c r="G2106" s="26" t="s">
        <v>275</v>
      </c>
      <c r="H2106" s="27">
        <v>212000</v>
      </c>
      <c r="I2106" s="215"/>
      <c r="J2106" s="41"/>
      <c r="K2106" s="27">
        <f t="shared" si="39"/>
        <v>212000</v>
      </c>
      <c r="L2106" s="207"/>
    </row>
    <row r="2107" spans="1:12" ht="51" hidden="1" x14ac:dyDescent="0.35">
      <c r="A2107" s="23">
        <v>23010115</v>
      </c>
      <c r="B2107" s="436" t="s">
        <v>2891</v>
      </c>
      <c r="C2107" s="23">
        <v>70443</v>
      </c>
      <c r="D2107" s="46">
        <v>110000010102</v>
      </c>
      <c r="E2107" s="25">
        <v>3101</v>
      </c>
      <c r="F2107" s="23">
        <v>10721300</v>
      </c>
      <c r="G2107" s="26" t="s">
        <v>310</v>
      </c>
      <c r="H2107" s="27">
        <v>1000000</v>
      </c>
      <c r="I2107" s="215"/>
      <c r="J2107" s="41"/>
      <c r="K2107" s="27">
        <f t="shared" si="39"/>
        <v>1000000</v>
      </c>
      <c r="L2107" s="559"/>
    </row>
    <row r="2108" spans="1:12" hidden="1" x14ac:dyDescent="0.35">
      <c r="A2108" s="34">
        <v>23010115</v>
      </c>
      <c r="B2108" s="436" t="s">
        <v>2891</v>
      </c>
      <c r="C2108" s="34">
        <v>70460</v>
      </c>
      <c r="D2108" s="49">
        <v>110000010102</v>
      </c>
      <c r="E2108" s="36">
        <v>3101</v>
      </c>
      <c r="F2108" s="34">
        <v>10721300</v>
      </c>
      <c r="G2108" s="37" t="s">
        <v>397</v>
      </c>
      <c r="H2108" s="38">
        <v>500000</v>
      </c>
      <c r="I2108" s="218">
        <v>165000</v>
      </c>
      <c r="J2108" s="44"/>
      <c r="K2108" s="38">
        <f t="shared" si="39"/>
        <v>500000</v>
      </c>
      <c r="L2108" s="206"/>
    </row>
    <row r="2109" spans="1:12" hidden="1" x14ac:dyDescent="0.35">
      <c r="A2109" s="23">
        <v>23010115</v>
      </c>
      <c r="B2109" s="436" t="s">
        <v>2891</v>
      </c>
      <c r="C2109" s="23">
        <v>70460</v>
      </c>
      <c r="D2109" s="46">
        <v>110000010102</v>
      </c>
      <c r="E2109" s="25">
        <v>3101</v>
      </c>
      <c r="F2109" s="23">
        <v>10721300</v>
      </c>
      <c r="G2109" s="26" t="s">
        <v>275</v>
      </c>
      <c r="H2109" s="27">
        <v>212000</v>
      </c>
      <c r="I2109" s="215"/>
      <c r="J2109" s="41"/>
      <c r="K2109" s="27">
        <f t="shared" ref="K2109:K2123" si="40">SUM(H2109,J2109)</f>
        <v>212000</v>
      </c>
      <c r="L2109" s="207"/>
    </row>
    <row r="2110" spans="1:12" hidden="1" x14ac:dyDescent="0.35">
      <c r="A2110" s="23">
        <v>23010115</v>
      </c>
      <c r="B2110" s="436" t="s">
        <v>2892</v>
      </c>
      <c r="C2110" s="23">
        <v>70460</v>
      </c>
      <c r="D2110" s="46">
        <v>110000010102</v>
      </c>
      <c r="E2110" s="25">
        <v>3101</v>
      </c>
      <c r="F2110" s="23">
        <v>10721300</v>
      </c>
      <c r="G2110" s="26" t="s">
        <v>414</v>
      </c>
      <c r="H2110" s="27">
        <v>750000</v>
      </c>
      <c r="I2110" s="215"/>
      <c r="J2110" s="41"/>
      <c r="K2110" s="27">
        <f t="shared" si="40"/>
        <v>750000</v>
      </c>
      <c r="L2110" s="207"/>
    </row>
    <row r="2111" spans="1:12" ht="51" hidden="1" x14ac:dyDescent="0.35">
      <c r="A2111" s="23">
        <v>23010115</v>
      </c>
      <c r="B2111" s="436" t="s">
        <v>2892</v>
      </c>
      <c r="C2111" s="23">
        <v>70133</v>
      </c>
      <c r="D2111" s="46">
        <v>110000010102</v>
      </c>
      <c r="E2111" s="25">
        <v>3101</v>
      </c>
      <c r="F2111" s="23">
        <v>10721306</v>
      </c>
      <c r="G2111" s="26" t="s">
        <v>447</v>
      </c>
      <c r="H2111" s="27">
        <v>1088004</v>
      </c>
      <c r="I2111" s="215"/>
      <c r="J2111" s="41">
        <v>1088004</v>
      </c>
      <c r="K2111" s="93">
        <f t="shared" si="40"/>
        <v>2176008</v>
      </c>
      <c r="L2111" s="207"/>
    </row>
    <row r="2112" spans="1:12" ht="51" hidden="1" x14ac:dyDescent="0.35">
      <c r="A2112" s="23">
        <v>23010115</v>
      </c>
      <c r="B2112" s="436" t="s">
        <v>2893</v>
      </c>
      <c r="C2112" s="23">
        <v>70460</v>
      </c>
      <c r="D2112" s="46">
        <v>110000010102</v>
      </c>
      <c r="E2112" s="25">
        <v>3101</v>
      </c>
      <c r="F2112" s="23">
        <v>10721300</v>
      </c>
      <c r="G2112" s="47" t="s">
        <v>509</v>
      </c>
      <c r="H2112" s="67">
        <v>1032000</v>
      </c>
      <c r="I2112" s="224"/>
      <c r="J2112" s="68"/>
      <c r="K2112" s="67">
        <f t="shared" si="40"/>
        <v>1032000</v>
      </c>
      <c r="L2112" s="207"/>
    </row>
    <row r="2113" spans="1:23" hidden="1" x14ac:dyDescent="0.35">
      <c r="A2113" s="23">
        <v>23010115</v>
      </c>
      <c r="B2113" s="436" t="s">
        <v>2893</v>
      </c>
      <c r="C2113" s="23">
        <v>70460</v>
      </c>
      <c r="D2113" s="46">
        <v>110000010102</v>
      </c>
      <c r="E2113" s="25">
        <v>3101</v>
      </c>
      <c r="F2113" s="23">
        <v>10721300</v>
      </c>
      <c r="G2113" s="26" t="s">
        <v>275</v>
      </c>
      <c r="H2113" s="101">
        <v>240000</v>
      </c>
      <c r="I2113" s="255"/>
      <c r="J2113" s="102" t="s">
        <v>20</v>
      </c>
      <c r="K2113" s="101">
        <f t="shared" si="40"/>
        <v>240000</v>
      </c>
      <c r="L2113" s="207"/>
    </row>
    <row r="2114" spans="1:23" hidden="1" x14ac:dyDescent="0.35">
      <c r="A2114" s="23">
        <v>23010115</v>
      </c>
      <c r="B2114" s="436" t="s">
        <v>2893</v>
      </c>
      <c r="C2114" s="23">
        <v>70133</v>
      </c>
      <c r="D2114" s="46">
        <v>110000010102</v>
      </c>
      <c r="E2114" s="25">
        <v>3101</v>
      </c>
      <c r="F2114" s="23">
        <v>10721300</v>
      </c>
      <c r="G2114" s="26" t="s">
        <v>593</v>
      </c>
      <c r="H2114" s="101">
        <v>3124380</v>
      </c>
      <c r="I2114" s="255">
        <v>1159000</v>
      </c>
      <c r="J2114" s="108">
        <v>-1124380</v>
      </c>
      <c r="K2114" s="101">
        <f t="shared" si="40"/>
        <v>2000000</v>
      </c>
      <c r="L2114" s="559"/>
    </row>
    <row r="2115" spans="1:23" hidden="1" x14ac:dyDescent="0.35">
      <c r="A2115" s="23">
        <v>23010115</v>
      </c>
      <c r="B2115" s="436" t="s">
        <v>2893</v>
      </c>
      <c r="C2115" s="23">
        <v>70460</v>
      </c>
      <c r="D2115" s="46">
        <v>110000010102</v>
      </c>
      <c r="E2115" s="25">
        <v>3101</v>
      </c>
      <c r="F2115" s="23">
        <v>10721300</v>
      </c>
      <c r="G2115" s="26" t="s">
        <v>615</v>
      </c>
      <c r="H2115" s="101">
        <v>493500</v>
      </c>
      <c r="I2115" s="255"/>
      <c r="J2115" s="101"/>
      <c r="K2115" s="101">
        <f t="shared" si="40"/>
        <v>493500</v>
      </c>
      <c r="L2115" s="559"/>
    </row>
    <row r="2116" spans="1:23" hidden="1" x14ac:dyDescent="0.35">
      <c r="A2116" s="54">
        <v>23010115</v>
      </c>
      <c r="B2116" s="436" t="s">
        <v>2893</v>
      </c>
      <c r="C2116" s="54">
        <v>70460</v>
      </c>
      <c r="D2116" s="75">
        <v>110000010102</v>
      </c>
      <c r="E2116" s="56">
        <v>3101</v>
      </c>
      <c r="F2116" s="54">
        <v>10721300</v>
      </c>
      <c r="G2116" s="57" t="s">
        <v>275</v>
      </c>
      <c r="H2116" s="117">
        <v>350000</v>
      </c>
      <c r="I2116" s="263"/>
      <c r="J2116" s="118"/>
      <c r="K2116" s="117">
        <f t="shared" si="40"/>
        <v>350000</v>
      </c>
      <c r="L2116" s="400" t="s">
        <v>2555</v>
      </c>
    </row>
    <row r="2117" spans="1:23" hidden="1" x14ac:dyDescent="0.35">
      <c r="A2117" s="54">
        <v>23010115</v>
      </c>
      <c r="B2117" s="436" t="s">
        <v>2893</v>
      </c>
      <c r="C2117" s="54">
        <v>70460</v>
      </c>
      <c r="D2117" s="75">
        <v>110000010102</v>
      </c>
      <c r="E2117" s="56">
        <v>3101</v>
      </c>
      <c r="F2117" s="54">
        <v>10721300</v>
      </c>
      <c r="G2117" s="57" t="s">
        <v>615</v>
      </c>
      <c r="H2117" s="58">
        <v>453600</v>
      </c>
      <c r="I2117" s="221"/>
      <c r="J2117" s="58">
        <v>1000000</v>
      </c>
      <c r="K2117" s="58">
        <f t="shared" si="40"/>
        <v>1453600</v>
      </c>
      <c r="L2117" s="400" t="s">
        <v>2557</v>
      </c>
    </row>
    <row r="2118" spans="1:23" hidden="1" x14ac:dyDescent="0.35">
      <c r="A2118" s="23">
        <v>23010115</v>
      </c>
      <c r="B2118" s="436" t="s">
        <v>2891</v>
      </c>
      <c r="C2118" s="23">
        <v>70460</v>
      </c>
      <c r="D2118" s="46">
        <v>110000010102</v>
      </c>
      <c r="E2118" s="25">
        <v>3101</v>
      </c>
      <c r="F2118" s="23">
        <v>10721300</v>
      </c>
      <c r="G2118" s="26" t="s">
        <v>275</v>
      </c>
      <c r="H2118" s="27">
        <v>350000</v>
      </c>
      <c r="I2118" s="215"/>
      <c r="J2118" s="41"/>
      <c r="K2118" s="27">
        <f t="shared" si="40"/>
        <v>350000</v>
      </c>
      <c r="L2118" s="207"/>
    </row>
    <row r="2119" spans="1:23" hidden="1" x14ac:dyDescent="0.35">
      <c r="A2119" s="23">
        <v>23010114</v>
      </c>
      <c r="B2119" s="436" t="s">
        <v>2890</v>
      </c>
      <c r="C2119" s="23">
        <v>70460</v>
      </c>
      <c r="D2119" s="46">
        <v>110000010104</v>
      </c>
      <c r="E2119" s="25">
        <v>3101</v>
      </c>
      <c r="F2119" s="23">
        <v>10721300</v>
      </c>
      <c r="G2119" s="26" t="s">
        <v>2566</v>
      </c>
      <c r="H2119" s="27">
        <v>1470000</v>
      </c>
      <c r="I2119" s="215"/>
      <c r="J2119" s="27"/>
      <c r="K2119" s="41">
        <f t="shared" si="40"/>
        <v>1470000</v>
      </c>
      <c r="L2119" s="207"/>
    </row>
    <row r="2120" spans="1:23" hidden="1" x14ac:dyDescent="0.35">
      <c r="A2120" s="23">
        <v>23010114</v>
      </c>
      <c r="B2120" s="436" t="s">
        <v>2891</v>
      </c>
      <c r="C2120" s="23">
        <v>70460</v>
      </c>
      <c r="D2120" s="46">
        <v>110000010102</v>
      </c>
      <c r="E2120" s="25">
        <v>3101</v>
      </c>
      <c r="F2120" s="23">
        <v>10720517</v>
      </c>
      <c r="G2120" s="26" t="s">
        <v>274</v>
      </c>
      <c r="H2120" s="27">
        <v>156000</v>
      </c>
      <c r="I2120" s="215"/>
      <c r="J2120" s="41"/>
      <c r="K2120" s="27">
        <f t="shared" si="40"/>
        <v>156000</v>
      </c>
      <c r="L2120" s="207"/>
    </row>
    <row r="2121" spans="1:23" hidden="1" x14ac:dyDescent="0.35">
      <c r="A2121" s="23">
        <v>23010114</v>
      </c>
      <c r="B2121" s="436" t="s">
        <v>2891</v>
      </c>
      <c r="C2121" s="23">
        <v>70443</v>
      </c>
      <c r="D2121" s="46">
        <v>60000010103</v>
      </c>
      <c r="E2121" s="25">
        <v>3101</v>
      </c>
      <c r="F2121" s="23">
        <v>10721300</v>
      </c>
      <c r="G2121" s="26" t="s">
        <v>274</v>
      </c>
      <c r="H2121" s="27">
        <v>63600</v>
      </c>
      <c r="I2121" s="215"/>
      <c r="J2121" s="41"/>
      <c r="K2121" s="27">
        <f t="shared" si="40"/>
        <v>63600</v>
      </c>
      <c r="L2121" s="207"/>
    </row>
    <row r="2122" spans="1:23" ht="51" hidden="1" x14ac:dyDescent="0.35">
      <c r="A2122" s="23">
        <v>23010114</v>
      </c>
      <c r="B2122" s="436" t="s">
        <v>2891</v>
      </c>
      <c r="C2122" s="23">
        <v>70443</v>
      </c>
      <c r="D2122" s="46">
        <v>110000010102</v>
      </c>
      <c r="E2122" s="25">
        <v>3101</v>
      </c>
      <c r="F2122" s="23">
        <v>10721300</v>
      </c>
      <c r="G2122" s="47" t="s">
        <v>374</v>
      </c>
      <c r="H2122" s="27">
        <v>600000</v>
      </c>
      <c r="I2122" s="215"/>
      <c r="J2122" s="41"/>
      <c r="K2122" s="27">
        <f t="shared" si="40"/>
        <v>600000</v>
      </c>
      <c r="L2122" s="559"/>
    </row>
    <row r="2123" spans="1:23" s="323" customFormat="1" hidden="1" x14ac:dyDescent="0.35">
      <c r="A2123" s="34">
        <v>23010114</v>
      </c>
      <c r="B2123" s="436" t="s">
        <v>2891</v>
      </c>
      <c r="C2123" s="34">
        <v>70460</v>
      </c>
      <c r="D2123" s="49">
        <v>110000010102</v>
      </c>
      <c r="E2123" s="36">
        <v>3101</v>
      </c>
      <c r="F2123" s="34">
        <v>10721300</v>
      </c>
      <c r="G2123" s="37" t="s">
        <v>274</v>
      </c>
      <c r="H2123" s="38">
        <v>169600</v>
      </c>
      <c r="I2123" s="218"/>
      <c r="J2123" s="44"/>
      <c r="K2123" s="38">
        <f t="shared" si="40"/>
        <v>169600</v>
      </c>
      <c r="L2123" s="199"/>
      <c r="M2123" s="42"/>
      <c r="N2123" s="42"/>
      <c r="O2123" s="42"/>
      <c r="P2123" s="42"/>
      <c r="Q2123" s="42"/>
      <c r="R2123" s="42"/>
      <c r="S2123" s="42"/>
      <c r="T2123" s="42"/>
      <c r="U2123" s="42"/>
      <c r="V2123" s="42"/>
      <c r="W2123" s="42"/>
    </row>
    <row r="2124" spans="1:23" hidden="1" x14ac:dyDescent="0.35">
      <c r="A2124" s="23">
        <v>23010114</v>
      </c>
      <c r="B2124" s="436" t="s">
        <v>2892</v>
      </c>
      <c r="C2124" s="23">
        <v>70460</v>
      </c>
      <c r="D2124" s="46">
        <v>110000010104</v>
      </c>
      <c r="E2124" s="25">
        <v>3101</v>
      </c>
      <c r="F2124" s="23">
        <v>10710900</v>
      </c>
      <c r="G2124" s="26" t="s">
        <v>274</v>
      </c>
      <c r="H2124" s="27">
        <v>3000000</v>
      </c>
      <c r="I2124" s="215"/>
      <c r="J2124" s="39"/>
      <c r="K2124" s="27">
        <f>H2124+J2124</f>
        <v>3000000</v>
      </c>
      <c r="L2124" s="199"/>
    </row>
    <row r="2125" spans="1:23" hidden="1" x14ac:dyDescent="0.35">
      <c r="A2125" s="23">
        <v>23010114</v>
      </c>
      <c r="B2125" s="436" t="s">
        <v>2892</v>
      </c>
      <c r="C2125" s="23">
        <v>70460</v>
      </c>
      <c r="D2125" s="46">
        <v>110000010102</v>
      </c>
      <c r="E2125" s="25">
        <v>3101</v>
      </c>
      <c r="F2125" s="23">
        <v>10721300</v>
      </c>
      <c r="G2125" s="26" t="s">
        <v>413</v>
      </c>
      <c r="H2125" s="27">
        <v>250000</v>
      </c>
      <c r="I2125" s="215"/>
      <c r="J2125" s="41"/>
      <c r="K2125" s="27">
        <f t="shared" ref="K2125:K2147" si="41">SUM(H2125,J2125)</f>
        <v>250000</v>
      </c>
      <c r="L2125" s="199"/>
    </row>
    <row r="2126" spans="1:23" hidden="1" x14ac:dyDescent="0.35">
      <c r="A2126" s="23">
        <v>23010114</v>
      </c>
      <c r="B2126" s="436" t="s">
        <v>2892</v>
      </c>
      <c r="C2126" s="23">
        <v>70133</v>
      </c>
      <c r="D2126" s="46">
        <v>110000010102</v>
      </c>
      <c r="E2126" s="25">
        <v>3101</v>
      </c>
      <c r="F2126" s="23">
        <v>10721306</v>
      </c>
      <c r="G2126" s="26" t="s">
        <v>446</v>
      </c>
      <c r="H2126" s="27">
        <v>512002</v>
      </c>
      <c r="I2126" s="215"/>
      <c r="J2126" s="41">
        <v>512002</v>
      </c>
      <c r="K2126" s="93">
        <f t="shared" si="41"/>
        <v>1024004</v>
      </c>
      <c r="L2126" s="199"/>
    </row>
    <row r="2127" spans="1:23" ht="51" hidden="1" x14ac:dyDescent="0.35">
      <c r="A2127" s="23">
        <v>23010114</v>
      </c>
      <c r="B2127" s="436" t="s">
        <v>2893</v>
      </c>
      <c r="C2127" s="23">
        <v>70460</v>
      </c>
      <c r="D2127" s="46">
        <v>110000010102</v>
      </c>
      <c r="E2127" s="25">
        <v>3101</v>
      </c>
      <c r="F2127" s="23">
        <v>10721300</v>
      </c>
      <c r="G2127" s="26" t="s">
        <v>508</v>
      </c>
      <c r="H2127" s="67">
        <v>309600</v>
      </c>
      <c r="I2127" s="224"/>
      <c r="J2127" s="68"/>
      <c r="K2127" s="67">
        <f t="shared" si="41"/>
        <v>309600</v>
      </c>
      <c r="L2127" s="199"/>
    </row>
    <row r="2128" spans="1:23" hidden="1" x14ac:dyDescent="0.35">
      <c r="A2128" s="23">
        <v>23010114</v>
      </c>
      <c r="B2128" s="436" t="s">
        <v>2893</v>
      </c>
      <c r="C2128" s="23">
        <v>70460</v>
      </c>
      <c r="D2128" s="46">
        <v>110000010102</v>
      </c>
      <c r="E2128" s="25">
        <v>3101</v>
      </c>
      <c r="F2128" s="23">
        <v>10721300</v>
      </c>
      <c r="G2128" s="26" t="s">
        <v>274</v>
      </c>
      <c r="H2128" s="101">
        <v>580000</v>
      </c>
      <c r="I2128" s="255">
        <v>500000</v>
      </c>
      <c r="J2128" s="102" t="s">
        <v>20</v>
      </c>
      <c r="K2128" s="101">
        <f t="shared" si="41"/>
        <v>580000</v>
      </c>
      <c r="L2128" s="199"/>
    </row>
    <row r="2129" spans="1:23" hidden="1" x14ac:dyDescent="0.35">
      <c r="A2129" s="23">
        <v>23010114</v>
      </c>
      <c r="B2129" s="436" t="s">
        <v>2893</v>
      </c>
      <c r="C2129" s="23">
        <v>70133</v>
      </c>
      <c r="D2129" s="46">
        <v>110000010102</v>
      </c>
      <c r="E2129" s="25">
        <v>3101</v>
      </c>
      <c r="F2129" s="23">
        <v>10721300</v>
      </c>
      <c r="G2129" s="26" t="s">
        <v>592</v>
      </c>
      <c r="H2129" s="101">
        <v>2794680</v>
      </c>
      <c r="I2129" s="255">
        <v>662650</v>
      </c>
      <c r="J2129" s="108">
        <v>-1294680</v>
      </c>
      <c r="K2129" s="101">
        <f t="shared" si="41"/>
        <v>1500000</v>
      </c>
      <c r="L2129" s="200"/>
    </row>
    <row r="2130" spans="1:23" hidden="1" x14ac:dyDescent="0.35">
      <c r="A2130" s="23">
        <v>23010114</v>
      </c>
      <c r="B2130" s="436" t="s">
        <v>2893</v>
      </c>
      <c r="C2130" s="23">
        <v>70460</v>
      </c>
      <c r="D2130" s="46">
        <v>110000010102</v>
      </c>
      <c r="E2130" s="25">
        <v>3101</v>
      </c>
      <c r="F2130" s="23">
        <v>10721300</v>
      </c>
      <c r="G2130" s="26" t="s">
        <v>614</v>
      </c>
      <c r="H2130" s="101">
        <v>554400</v>
      </c>
      <c r="I2130" s="255"/>
      <c r="J2130" s="101"/>
      <c r="K2130" s="101">
        <f t="shared" si="41"/>
        <v>554400</v>
      </c>
      <c r="L2130" s="200"/>
    </row>
    <row r="2131" spans="1:23" hidden="1" x14ac:dyDescent="0.35">
      <c r="A2131" s="54">
        <v>23010114</v>
      </c>
      <c r="B2131" s="436" t="s">
        <v>2893</v>
      </c>
      <c r="C2131" s="54">
        <v>70460</v>
      </c>
      <c r="D2131" s="75">
        <v>110000010102</v>
      </c>
      <c r="E2131" s="56">
        <v>3101</v>
      </c>
      <c r="F2131" s="54">
        <v>10721300</v>
      </c>
      <c r="G2131" s="57" t="s">
        <v>274</v>
      </c>
      <c r="H2131" s="117">
        <v>200000</v>
      </c>
      <c r="I2131" s="263"/>
      <c r="J2131" s="118"/>
      <c r="K2131" s="117">
        <f t="shared" si="41"/>
        <v>200000</v>
      </c>
      <c r="L2131" s="204" t="s">
        <v>2555</v>
      </c>
    </row>
    <row r="2132" spans="1:23" hidden="1" x14ac:dyDescent="0.35">
      <c r="A2132" s="54">
        <v>23010114</v>
      </c>
      <c r="B2132" s="436" t="s">
        <v>2893</v>
      </c>
      <c r="C2132" s="54">
        <v>70460</v>
      </c>
      <c r="D2132" s="75">
        <v>110000010102</v>
      </c>
      <c r="E2132" s="56">
        <v>3101</v>
      </c>
      <c r="F2132" s="54">
        <v>10721300</v>
      </c>
      <c r="G2132" s="57" t="s">
        <v>614</v>
      </c>
      <c r="H2132" s="58">
        <v>31500</v>
      </c>
      <c r="I2132" s="221"/>
      <c r="J2132" s="58">
        <v>500000</v>
      </c>
      <c r="K2132" s="58">
        <f t="shared" si="41"/>
        <v>531500</v>
      </c>
      <c r="L2132" s="204" t="s">
        <v>2557</v>
      </c>
    </row>
    <row r="2133" spans="1:23" hidden="1" x14ac:dyDescent="0.35">
      <c r="A2133" s="23">
        <v>23010114</v>
      </c>
      <c r="B2133" s="436" t="s">
        <v>2893</v>
      </c>
      <c r="C2133" s="23">
        <v>70460</v>
      </c>
      <c r="D2133" s="46">
        <v>130000010106</v>
      </c>
      <c r="E2133" s="25">
        <v>3101</v>
      </c>
      <c r="F2133" s="23">
        <v>10721300</v>
      </c>
      <c r="G2133" s="26" t="s">
        <v>983</v>
      </c>
      <c r="H2133" s="101">
        <v>550000</v>
      </c>
      <c r="I2133" s="255"/>
      <c r="J2133" s="106"/>
      <c r="K2133" s="101">
        <f t="shared" si="41"/>
        <v>550000</v>
      </c>
      <c r="L2133" s="199"/>
    </row>
    <row r="2134" spans="1:23" hidden="1" x14ac:dyDescent="0.35">
      <c r="A2134" s="23">
        <v>23010114</v>
      </c>
      <c r="B2134" s="436" t="s">
        <v>2891</v>
      </c>
      <c r="C2134" s="23">
        <v>70460</v>
      </c>
      <c r="D2134" s="46">
        <v>110000010102</v>
      </c>
      <c r="E2134" s="25">
        <v>3101</v>
      </c>
      <c r="F2134" s="23">
        <v>10721300</v>
      </c>
      <c r="G2134" s="26" t="s">
        <v>274</v>
      </c>
      <c r="H2134" s="27">
        <v>160000</v>
      </c>
      <c r="I2134" s="215"/>
      <c r="J2134" s="41"/>
      <c r="K2134" s="27">
        <f t="shared" si="41"/>
        <v>160000</v>
      </c>
      <c r="L2134" s="199"/>
    </row>
    <row r="2135" spans="1:23" hidden="1" x14ac:dyDescent="0.35">
      <c r="A2135" s="23">
        <v>23010113</v>
      </c>
      <c r="B2135" s="436" t="s">
        <v>2890</v>
      </c>
      <c r="C2135" s="23">
        <v>70460</v>
      </c>
      <c r="D2135" s="46">
        <v>110000010104</v>
      </c>
      <c r="E2135" s="25">
        <v>3101</v>
      </c>
      <c r="F2135" s="23">
        <v>10721300</v>
      </c>
      <c r="G2135" s="26" t="s">
        <v>2565</v>
      </c>
      <c r="H2135" s="27">
        <v>1470000</v>
      </c>
      <c r="I2135" s="215"/>
      <c r="J2135" s="27"/>
      <c r="K2135" s="41">
        <f t="shared" si="41"/>
        <v>1470000</v>
      </c>
      <c r="L2135" s="199"/>
    </row>
    <row r="2136" spans="1:23" hidden="1" x14ac:dyDescent="0.35">
      <c r="A2136" s="23">
        <v>23010113</v>
      </c>
      <c r="B2136" s="436" t="s">
        <v>2891</v>
      </c>
      <c r="C2136" s="23">
        <v>70460</v>
      </c>
      <c r="D2136" s="46">
        <v>110000010102</v>
      </c>
      <c r="E2136" s="25">
        <v>3101</v>
      </c>
      <c r="F2136" s="23">
        <v>10720517</v>
      </c>
      <c r="G2136" s="26" t="s">
        <v>2121</v>
      </c>
      <c r="H2136" s="27">
        <v>1151500</v>
      </c>
      <c r="I2136" s="215">
        <v>17000</v>
      </c>
      <c r="J2136" s="27"/>
      <c r="K2136" s="27">
        <f t="shared" si="41"/>
        <v>1151500</v>
      </c>
      <c r="L2136" s="199"/>
    </row>
    <row r="2137" spans="1:23" hidden="1" x14ac:dyDescent="0.35">
      <c r="A2137" s="23">
        <v>23010113</v>
      </c>
      <c r="B2137" s="436" t="s">
        <v>2891</v>
      </c>
      <c r="C2137" s="23">
        <v>70460</v>
      </c>
      <c r="D2137" s="46">
        <v>110000010102</v>
      </c>
      <c r="E2137" s="25">
        <v>3101</v>
      </c>
      <c r="F2137" s="23">
        <v>10720517</v>
      </c>
      <c r="G2137" s="26" t="s">
        <v>2122</v>
      </c>
      <c r="H2137" s="27">
        <v>9600000</v>
      </c>
      <c r="I2137" s="215"/>
      <c r="J2137" s="41">
        <v>-5000000</v>
      </c>
      <c r="K2137" s="27">
        <f t="shared" si="41"/>
        <v>4600000</v>
      </c>
      <c r="L2137" s="199"/>
    </row>
    <row r="2138" spans="1:23" hidden="1" x14ac:dyDescent="0.35">
      <c r="A2138" s="23">
        <v>23010113</v>
      </c>
      <c r="B2138" s="436" t="s">
        <v>2891</v>
      </c>
      <c r="C2138" s="23">
        <v>70443</v>
      </c>
      <c r="D2138" s="46">
        <v>60000010103</v>
      </c>
      <c r="E2138" s="25">
        <v>3101</v>
      </c>
      <c r="F2138" s="23">
        <v>10721300</v>
      </c>
      <c r="G2138" s="26" t="s">
        <v>273</v>
      </c>
      <c r="H2138" s="27">
        <v>530000</v>
      </c>
      <c r="I2138" s="215"/>
      <c r="J2138" s="41"/>
      <c r="K2138" s="27">
        <f t="shared" si="41"/>
        <v>530000</v>
      </c>
      <c r="L2138" s="199"/>
    </row>
    <row r="2139" spans="1:23" ht="51" hidden="1" x14ac:dyDescent="0.35">
      <c r="A2139" s="23">
        <v>23010113</v>
      </c>
      <c r="B2139" s="436" t="s">
        <v>2891</v>
      </c>
      <c r="C2139" s="23">
        <v>70460</v>
      </c>
      <c r="D2139" s="46">
        <v>110000010102</v>
      </c>
      <c r="E2139" s="25">
        <v>3101</v>
      </c>
      <c r="F2139" s="23">
        <v>10721300</v>
      </c>
      <c r="G2139" s="26" t="s">
        <v>2777</v>
      </c>
      <c r="H2139" s="27">
        <v>10990037</v>
      </c>
      <c r="I2139" s="282"/>
      <c r="J2139" s="41">
        <v>-5495018.5</v>
      </c>
      <c r="K2139" s="27">
        <f t="shared" si="41"/>
        <v>5495018.5</v>
      </c>
      <c r="L2139" s="199"/>
    </row>
    <row r="2140" spans="1:23" ht="51" hidden="1" x14ac:dyDescent="0.35">
      <c r="A2140" s="23">
        <v>23010113</v>
      </c>
      <c r="B2140" s="436" t="s">
        <v>2891</v>
      </c>
      <c r="C2140" s="23">
        <v>70443</v>
      </c>
      <c r="D2140" s="46">
        <v>30000020106</v>
      </c>
      <c r="E2140" s="25">
        <v>3101</v>
      </c>
      <c r="F2140" s="23">
        <v>10721300</v>
      </c>
      <c r="G2140" s="26" t="s">
        <v>307</v>
      </c>
      <c r="H2140" s="27">
        <v>1000000</v>
      </c>
      <c r="I2140" s="215"/>
      <c r="J2140" s="41"/>
      <c r="K2140" s="27">
        <f t="shared" si="41"/>
        <v>1000000</v>
      </c>
      <c r="L2140" s="200"/>
    </row>
    <row r="2141" spans="1:23" ht="51" hidden="1" x14ac:dyDescent="0.35">
      <c r="A2141" s="23">
        <v>23010113</v>
      </c>
      <c r="B2141" s="436" t="s">
        <v>2891</v>
      </c>
      <c r="C2141" s="23">
        <v>70443</v>
      </c>
      <c r="D2141" s="46">
        <v>30000020106</v>
      </c>
      <c r="E2141" s="25">
        <v>3101</v>
      </c>
      <c r="F2141" s="23">
        <v>10721300</v>
      </c>
      <c r="G2141" s="26" t="s">
        <v>308</v>
      </c>
      <c r="H2141" s="27">
        <v>1000000</v>
      </c>
      <c r="I2141" s="215"/>
      <c r="J2141" s="41"/>
      <c r="K2141" s="27">
        <f t="shared" si="41"/>
        <v>1000000</v>
      </c>
      <c r="L2141" s="200"/>
    </row>
    <row r="2142" spans="1:23" s="323" customFormat="1" ht="51" hidden="1" x14ac:dyDescent="0.35">
      <c r="A2142" s="34">
        <v>23010113</v>
      </c>
      <c r="B2142" s="436" t="s">
        <v>2891</v>
      </c>
      <c r="C2142" s="34">
        <v>70443</v>
      </c>
      <c r="D2142" s="49">
        <v>30000020106</v>
      </c>
      <c r="E2142" s="36">
        <v>3101</v>
      </c>
      <c r="F2142" s="34">
        <v>10721300</v>
      </c>
      <c r="G2142" s="37" t="s">
        <v>309</v>
      </c>
      <c r="H2142" s="38">
        <v>1000000</v>
      </c>
      <c r="I2142" s="218"/>
      <c r="J2142" s="44"/>
      <c r="K2142" s="38">
        <f t="shared" si="41"/>
        <v>1000000</v>
      </c>
      <c r="L2142" s="433"/>
      <c r="M2142" s="42"/>
      <c r="N2142" s="42"/>
      <c r="O2142" s="42"/>
      <c r="P2142" s="42"/>
      <c r="Q2142" s="42"/>
      <c r="R2142" s="42"/>
      <c r="S2142" s="42"/>
      <c r="T2142" s="42"/>
      <c r="U2142" s="42"/>
      <c r="V2142" s="42"/>
      <c r="W2142" s="42"/>
    </row>
    <row r="2143" spans="1:23" ht="51" hidden="1" x14ac:dyDescent="0.35">
      <c r="A2143" s="54">
        <v>23010113</v>
      </c>
      <c r="B2143" s="436" t="s">
        <v>2891</v>
      </c>
      <c r="C2143" s="54">
        <v>70460</v>
      </c>
      <c r="D2143" s="75">
        <v>110000010102</v>
      </c>
      <c r="E2143" s="56">
        <v>3101</v>
      </c>
      <c r="F2143" s="54">
        <v>10721300</v>
      </c>
      <c r="G2143" s="57" t="s">
        <v>1060</v>
      </c>
      <c r="H2143" s="58">
        <v>1950000</v>
      </c>
      <c r="I2143" s="221"/>
      <c r="J2143" s="87"/>
      <c r="K2143" s="58">
        <f t="shared" si="41"/>
        <v>1950000</v>
      </c>
      <c r="L2143" s="400" t="s">
        <v>2889</v>
      </c>
    </row>
    <row r="2144" spans="1:23" ht="51" hidden="1" x14ac:dyDescent="0.35">
      <c r="A2144" s="54">
        <v>23010113</v>
      </c>
      <c r="B2144" s="436" t="s">
        <v>2891</v>
      </c>
      <c r="C2144" s="54">
        <v>70460</v>
      </c>
      <c r="D2144" s="75">
        <v>110000010102</v>
      </c>
      <c r="E2144" s="56">
        <v>3101</v>
      </c>
      <c r="F2144" s="54">
        <v>10721300</v>
      </c>
      <c r="G2144" s="57" t="s">
        <v>1061</v>
      </c>
      <c r="H2144" s="58">
        <v>750000</v>
      </c>
      <c r="I2144" s="221"/>
      <c r="J2144" s="87"/>
      <c r="K2144" s="58">
        <f t="shared" si="41"/>
        <v>750000</v>
      </c>
      <c r="L2144" s="400" t="s">
        <v>2889</v>
      </c>
    </row>
    <row r="2145" spans="1:12" hidden="1" x14ac:dyDescent="0.35">
      <c r="A2145" s="54">
        <v>23010113</v>
      </c>
      <c r="B2145" s="436" t="s">
        <v>2891</v>
      </c>
      <c r="C2145" s="54">
        <v>70460</v>
      </c>
      <c r="D2145" s="75">
        <v>110000010102</v>
      </c>
      <c r="E2145" s="56">
        <v>3101</v>
      </c>
      <c r="F2145" s="54">
        <v>10721300</v>
      </c>
      <c r="G2145" s="57" t="s">
        <v>1062</v>
      </c>
      <c r="H2145" s="58">
        <v>1250000</v>
      </c>
      <c r="I2145" s="221"/>
      <c r="J2145" s="87"/>
      <c r="K2145" s="58">
        <f t="shared" si="41"/>
        <v>1250000</v>
      </c>
      <c r="L2145" s="400" t="s">
        <v>2889</v>
      </c>
    </row>
    <row r="2146" spans="1:12" ht="76.5" hidden="1" x14ac:dyDescent="0.35">
      <c r="A2146" s="54">
        <v>23010113</v>
      </c>
      <c r="B2146" s="436" t="s">
        <v>2891</v>
      </c>
      <c r="C2146" s="54">
        <v>70460</v>
      </c>
      <c r="D2146" s="75">
        <v>110000010102</v>
      </c>
      <c r="E2146" s="56">
        <v>3101</v>
      </c>
      <c r="F2146" s="54">
        <v>10721300</v>
      </c>
      <c r="G2146" s="57" t="s">
        <v>1063</v>
      </c>
      <c r="H2146" s="58">
        <v>2365740</v>
      </c>
      <c r="I2146" s="221"/>
      <c r="J2146" s="87"/>
      <c r="K2146" s="58">
        <f t="shared" si="41"/>
        <v>2365740</v>
      </c>
      <c r="L2146" s="400" t="s">
        <v>2889</v>
      </c>
    </row>
    <row r="2147" spans="1:12" hidden="1" x14ac:dyDescent="0.35">
      <c r="A2147" s="23">
        <v>23010113</v>
      </c>
      <c r="B2147" s="436" t="s">
        <v>2891</v>
      </c>
      <c r="C2147" s="23">
        <v>70460</v>
      </c>
      <c r="D2147" s="46">
        <v>110000010102</v>
      </c>
      <c r="E2147" s="25">
        <v>3101</v>
      </c>
      <c r="F2147" s="23">
        <v>10721300</v>
      </c>
      <c r="G2147" s="26" t="s">
        <v>402</v>
      </c>
      <c r="H2147" s="27">
        <v>2756000</v>
      </c>
      <c r="I2147" s="215"/>
      <c r="J2147" s="41"/>
      <c r="K2147" s="27">
        <f t="shared" si="41"/>
        <v>2756000</v>
      </c>
      <c r="L2147" s="207"/>
    </row>
    <row r="2148" spans="1:12" hidden="1" x14ac:dyDescent="0.35">
      <c r="A2148" s="23">
        <v>23010113</v>
      </c>
      <c r="B2148" s="436" t="s">
        <v>2892</v>
      </c>
      <c r="C2148" s="23">
        <v>70460</v>
      </c>
      <c r="D2148" s="46">
        <v>110000010104</v>
      </c>
      <c r="E2148" s="25">
        <v>3101</v>
      </c>
      <c r="F2148" s="23">
        <v>10710900</v>
      </c>
      <c r="G2148" s="26" t="s">
        <v>273</v>
      </c>
      <c r="H2148" s="27">
        <v>6245400</v>
      </c>
      <c r="I2148" s="215"/>
      <c r="J2148" s="27"/>
      <c r="K2148" s="27">
        <f>H2148+J2148</f>
        <v>6245400</v>
      </c>
      <c r="L2148" s="207"/>
    </row>
    <row r="2149" spans="1:12" hidden="1" x14ac:dyDescent="0.35">
      <c r="A2149" s="23">
        <v>23010113</v>
      </c>
      <c r="B2149" s="436" t="s">
        <v>2892</v>
      </c>
      <c r="C2149" s="23">
        <v>70460</v>
      </c>
      <c r="D2149" s="46">
        <v>110000010102</v>
      </c>
      <c r="E2149" s="25">
        <v>3101</v>
      </c>
      <c r="F2149" s="23">
        <v>10721300</v>
      </c>
      <c r="G2149" s="26" t="s">
        <v>273</v>
      </c>
      <c r="H2149" s="27">
        <v>1000000</v>
      </c>
      <c r="I2149" s="215"/>
      <c r="J2149" s="41"/>
      <c r="K2149" s="27">
        <f t="shared" ref="K2149:K2212" si="42">SUM(H2149,J2149)</f>
        <v>1000000</v>
      </c>
      <c r="L2149" s="207"/>
    </row>
    <row r="2150" spans="1:12" hidden="1" x14ac:dyDescent="0.35">
      <c r="A2150" s="23">
        <v>23010113</v>
      </c>
      <c r="B2150" s="436" t="s">
        <v>2892</v>
      </c>
      <c r="C2150" s="23">
        <v>70133</v>
      </c>
      <c r="D2150" s="46">
        <v>110000010102</v>
      </c>
      <c r="E2150" s="25">
        <v>3101</v>
      </c>
      <c r="F2150" s="23">
        <v>10721306</v>
      </c>
      <c r="G2150" s="26" t="s">
        <v>445</v>
      </c>
      <c r="H2150" s="27">
        <v>2000008</v>
      </c>
      <c r="I2150" s="215"/>
      <c r="J2150" s="41">
        <v>2000008</v>
      </c>
      <c r="K2150" s="93">
        <f t="shared" si="42"/>
        <v>4000016</v>
      </c>
      <c r="L2150" s="207"/>
    </row>
    <row r="2151" spans="1:12" ht="76.5" hidden="1" x14ac:dyDescent="0.35">
      <c r="A2151" s="54">
        <v>23010113</v>
      </c>
      <c r="B2151" s="436" t="s">
        <v>2893</v>
      </c>
      <c r="C2151" s="54">
        <v>70460</v>
      </c>
      <c r="D2151" s="75">
        <v>120000010102</v>
      </c>
      <c r="E2151" s="56">
        <v>3101</v>
      </c>
      <c r="F2151" s="54">
        <v>10721300</v>
      </c>
      <c r="G2151" s="86" t="s">
        <v>507</v>
      </c>
      <c r="H2151" s="89">
        <v>100000000</v>
      </c>
      <c r="I2151" s="347"/>
      <c r="J2151" s="340">
        <v>-50000000</v>
      </c>
      <c r="K2151" s="547">
        <f t="shared" si="42"/>
        <v>50000000</v>
      </c>
      <c r="L2151" s="400" t="s">
        <v>2554</v>
      </c>
    </row>
    <row r="2152" spans="1:12" hidden="1" x14ac:dyDescent="0.35">
      <c r="A2152" s="23">
        <v>23010113</v>
      </c>
      <c r="B2152" s="436" t="s">
        <v>2893</v>
      </c>
      <c r="C2152" s="23">
        <v>70460</v>
      </c>
      <c r="D2152" s="46">
        <v>110000010102</v>
      </c>
      <c r="E2152" s="25">
        <v>3101</v>
      </c>
      <c r="F2152" s="23">
        <v>10721300</v>
      </c>
      <c r="G2152" s="26" t="s">
        <v>2167</v>
      </c>
      <c r="H2152" s="27">
        <v>2064</v>
      </c>
      <c r="I2152" s="215"/>
      <c r="J2152" s="41"/>
      <c r="K2152" s="27">
        <f t="shared" si="42"/>
        <v>2064</v>
      </c>
      <c r="L2152" s="207"/>
    </row>
    <row r="2153" spans="1:12" hidden="1" x14ac:dyDescent="0.35">
      <c r="A2153" s="23">
        <v>23010113</v>
      </c>
      <c r="B2153" s="436" t="s">
        <v>2893</v>
      </c>
      <c r="C2153" s="23">
        <v>70460</v>
      </c>
      <c r="D2153" s="46">
        <v>110000010102</v>
      </c>
      <c r="E2153" s="25">
        <v>3101</v>
      </c>
      <c r="F2153" s="23">
        <v>10721300</v>
      </c>
      <c r="G2153" s="26" t="s">
        <v>2168</v>
      </c>
      <c r="H2153" s="27">
        <v>2064</v>
      </c>
      <c r="I2153" s="215"/>
      <c r="J2153" s="41"/>
      <c r="K2153" s="27">
        <f t="shared" si="42"/>
        <v>2064</v>
      </c>
      <c r="L2153" s="207"/>
    </row>
    <row r="2154" spans="1:12" hidden="1" x14ac:dyDescent="0.35">
      <c r="A2154" s="23">
        <v>23010113</v>
      </c>
      <c r="B2154" s="436" t="s">
        <v>2893</v>
      </c>
      <c r="C2154" s="23">
        <v>70460</v>
      </c>
      <c r="D2154" s="46">
        <v>110000010102</v>
      </c>
      <c r="E2154" s="25">
        <v>3101</v>
      </c>
      <c r="F2154" s="23">
        <v>10721300</v>
      </c>
      <c r="G2154" s="26" t="s">
        <v>2169</v>
      </c>
      <c r="H2154" s="27">
        <v>2064</v>
      </c>
      <c r="I2154" s="215"/>
      <c r="J2154" s="41"/>
      <c r="K2154" s="27">
        <f t="shared" si="42"/>
        <v>2064</v>
      </c>
      <c r="L2154" s="207"/>
    </row>
    <row r="2155" spans="1:12" hidden="1" x14ac:dyDescent="0.35">
      <c r="A2155" s="23">
        <v>23010113</v>
      </c>
      <c r="B2155" s="436" t="s">
        <v>2893</v>
      </c>
      <c r="C2155" s="23">
        <v>70460</v>
      </c>
      <c r="D2155" s="46">
        <v>110000010102</v>
      </c>
      <c r="E2155" s="25">
        <v>3101</v>
      </c>
      <c r="F2155" s="23">
        <v>10721300</v>
      </c>
      <c r="G2155" s="26" t="s">
        <v>2170</v>
      </c>
      <c r="H2155" s="27">
        <v>2064</v>
      </c>
      <c r="I2155" s="215"/>
      <c r="J2155" s="41"/>
      <c r="K2155" s="27">
        <f t="shared" si="42"/>
        <v>2064</v>
      </c>
      <c r="L2155" s="207"/>
    </row>
    <row r="2156" spans="1:12" hidden="1" x14ac:dyDescent="0.35">
      <c r="A2156" s="23">
        <v>23010113</v>
      </c>
      <c r="B2156" s="436" t="s">
        <v>2893</v>
      </c>
      <c r="C2156" s="23">
        <v>70460</v>
      </c>
      <c r="D2156" s="46">
        <v>110000010102</v>
      </c>
      <c r="E2156" s="25">
        <v>3101</v>
      </c>
      <c r="F2156" s="23">
        <v>10721300</v>
      </c>
      <c r="G2156" s="26" t="s">
        <v>2171</v>
      </c>
      <c r="H2156" s="27">
        <v>2064</v>
      </c>
      <c r="I2156" s="215"/>
      <c r="J2156" s="41"/>
      <c r="K2156" s="27">
        <f t="shared" si="42"/>
        <v>2064</v>
      </c>
      <c r="L2156" s="207"/>
    </row>
    <row r="2157" spans="1:12" hidden="1" x14ac:dyDescent="0.35">
      <c r="A2157" s="23">
        <v>23010113</v>
      </c>
      <c r="B2157" s="436" t="s">
        <v>2893</v>
      </c>
      <c r="C2157" s="23">
        <v>70460</v>
      </c>
      <c r="D2157" s="46">
        <v>110000010102</v>
      </c>
      <c r="E2157" s="25">
        <v>3101</v>
      </c>
      <c r="F2157" s="23">
        <v>10721300</v>
      </c>
      <c r="G2157" s="26" t="s">
        <v>2172</v>
      </c>
      <c r="H2157" s="27">
        <v>2064</v>
      </c>
      <c r="I2157" s="215"/>
      <c r="J2157" s="41"/>
      <c r="K2157" s="27">
        <f t="shared" si="42"/>
        <v>2064</v>
      </c>
      <c r="L2157" s="207"/>
    </row>
    <row r="2158" spans="1:12" hidden="1" x14ac:dyDescent="0.35">
      <c r="A2158" s="23">
        <v>23010113</v>
      </c>
      <c r="B2158" s="436" t="s">
        <v>2893</v>
      </c>
      <c r="C2158" s="23">
        <v>70460</v>
      </c>
      <c r="D2158" s="46">
        <v>110000010102</v>
      </c>
      <c r="E2158" s="25">
        <v>3101</v>
      </c>
      <c r="F2158" s="23">
        <v>10721300</v>
      </c>
      <c r="G2158" s="26" t="s">
        <v>2173</v>
      </c>
      <c r="H2158" s="27">
        <v>2064</v>
      </c>
      <c r="I2158" s="215"/>
      <c r="J2158" s="41"/>
      <c r="K2158" s="27">
        <f t="shared" si="42"/>
        <v>2064</v>
      </c>
      <c r="L2158" s="207"/>
    </row>
    <row r="2159" spans="1:12" hidden="1" x14ac:dyDescent="0.35">
      <c r="A2159" s="34">
        <v>23010113</v>
      </c>
      <c r="B2159" s="436" t="s">
        <v>2893</v>
      </c>
      <c r="C2159" s="34">
        <v>70460</v>
      </c>
      <c r="D2159" s="49">
        <v>110000010102</v>
      </c>
      <c r="E2159" s="36">
        <v>3101</v>
      </c>
      <c r="F2159" s="34">
        <v>10721300</v>
      </c>
      <c r="G2159" s="37" t="s">
        <v>2174</v>
      </c>
      <c r="H2159" s="38">
        <v>67080</v>
      </c>
      <c r="I2159" s="218"/>
      <c r="J2159" s="44"/>
      <c r="K2159" s="38">
        <f t="shared" si="42"/>
        <v>67080</v>
      </c>
      <c r="L2159" s="206"/>
    </row>
    <row r="2160" spans="1:12" hidden="1" x14ac:dyDescent="0.35">
      <c r="A2160" s="23">
        <v>23010113</v>
      </c>
      <c r="B2160" s="436" t="s">
        <v>2893</v>
      </c>
      <c r="C2160" s="23">
        <v>70460</v>
      </c>
      <c r="D2160" s="46">
        <v>110000010102</v>
      </c>
      <c r="E2160" s="25">
        <v>3101</v>
      </c>
      <c r="F2160" s="23">
        <v>10721300</v>
      </c>
      <c r="G2160" s="26" t="s">
        <v>2175</v>
      </c>
      <c r="H2160" s="27">
        <v>12040</v>
      </c>
      <c r="I2160" s="215"/>
      <c r="J2160" s="41"/>
      <c r="K2160" s="27">
        <f t="shared" si="42"/>
        <v>12040</v>
      </c>
      <c r="L2160" s="207"/>
    </row>
    <row r="2161" spans="1:12" hidden="1" x14ac:dyDescent="0.35">
      <c r="A2161" s="23">
        <v>23010113</v>
      </c>
      <c r="B2161" s="436" t="s">
        <v>2893</v>
      </c>
      <c r="C2161" s="23">
        <v>70460</v>
      </c>
      <c r="D2161" s="46">
        <v>110000010102</v>
      </c>
      <c r="E2161" s="25">
        <v>3101</v>
      </c>
      <c r="F2161" s="23">
        <v>10721300</v>
      </c>
      <c r="G2161" s="26" t="s">
        <v>2176</v>
      </c>
      <c r="H2161" s="27">
        <v>9632</v>
      </c>
      <c r="I2161" s="215"/>
      <c r="J2161" s="41"/>
      <c r="K2161" s="27">
        <f t="shared" si="42"/>
        <v>9632</v>
      </c>
      <c r="L2161" s="207"/>
    </row>
    <row r="2162" spans="1:12" hidden="1" x14ac:dyDescent="0.35">
      <c r="A2162" s="23">
        <v>23010113</v>
      </c>
      <c r="B2162" s="436" t="s">
        <v>2893</v>
      </c>
      <c r="C2162" s="23">
        <v>70460</v>
      </c>
      <c r="D2162" s="46">
        <v>110000010102</v>
      </c>
      <c r="E2162" s="25">
        <v>3101</v>
      </c>
      <c r="F2162" s="23">
        <v>10721300</v>
      </c>
      <c r="G2162" s="26" t="s">
        <v>2177</v>
      </c>
      <c r="H2162" s="27">
        <v>1204</v>
      </c>
      <c r="I2162" s="215"/>
      <c r="J2162" s="41"/>
      <c r="K2162" s="27">
        <f t="shared" si="42"/>
        <v>1204</v>
      </c>
      <c r="L2162" s="207"/>
    </row>
    <row r="2163" spans="1:12" hidden="1" x14ac:dyDescent="0.35">
      <c r="A2163" s="23">
        <v>23010113</v>
      </c>
      <c r="B2163" s="436" t="s">
        <v>2893</v>
      </c>
      <c r="C2163" s="23">
        <v>70460</v>
      </c>
      <c r="D2163" s="46">
        <v>110000010102</v>
      </c>
      <c r="E2163" s="25">
        <v>3101</v>
      </c>
      <c r="F2163" s="23">
        <v>10721300</v>
      </c>
      <c r="G2163" s="26" t="s">
        <v>2178</v>
      </c>
      <c r="H2163" s="27">
        <v>1376000</v>
      </c>
      <c r="I2163" s="215"/>
      <c r="J2163" s="41"/>
      <c r="K2163" s="27">
        <f t="shared" si="42"/>
        <v>1376000</v>
      </c>
      <c r="L2163" s="207"/>
    </row>
    <row r="2164" spans="1:12" hidden="1" x14ac:dyDescent="0.35">
      <c r="A2164" s="23">
        <v>23010113</v>
      </c>
      <c r="B2164" s="436" t="s">
        <v>2893</v>
      </c>
      <c r="C2164" s="23">
        <v>70460</v>
      </c>
      <c r="D2164" s="46">
        <v>110000010102</v>
      </c>
      <c r="E2164" s="25">
        <v>3101</v>
      </c>
      <c r="F2164" s="23">
        <v>10721300</v>
      </c>
      <c r="G2164" s="26" t="s">
        <v>2179</v>
      </c>
      <c r="H2164" s="27">
        <v>860000</v>
      </c>
      <c r="I2164" s="215"/>
      <c r="J2164" s="41"/>
      <c r="K2164" s="27">
        <f t="shared" si="42"/>
        <v>860000</v>
      </c>
      <c r="L2164" s="207"/>
    </row>
    <row r="2165" spans="1:12" hidden="1" x14ac:dyDescent="0.35">
      <c r="A2165" s="23">
        <v>23010113</v>
      </c>
      <c r="B2165" s="436" t="s">
        <v>2893</v>
      </c>
      <c r="C2165" s="23">
        <v>70460</v>
      </c>
      <c r="D2165" s="46">
        <v>110000010102</v>
      </c>
      <c r="E2165" s="25">
        <v>3101</v>
      </c>
      <c r="F2165" s="23">
        <v>10721300</v>
      </c>
      <c r="G2165" s="26" t="s">
        <v>2180</v>
      </c>
      <c r="H2165" s="27">
        <v>344000</v>
      </c>
      <c r="I2165" s="215"/>
      <c r="J2165" s="41"/>
      <c r="K2165" s="27">
        <f t="shared" si="42"/>
        <v>344000</v>
      </c>
      <c r="L2165" s="207"/>
    </row>
    <row r="2166" spans="1:12" hidden="1" x14ac:dyDescent="0.35">
      <c r="A2166" s="23">
        <v>23010113</v>
      </c>
      <c r="B2166" s="436" t="s">
        <v>2893</v>
      </c>
      <c r="C2166" s="23">
        <v>70460</v>
      </c>
      <c r="D2166" s="46">
        <v>110000010102</v>
      </c>
      <c r="E2166" s="25">
        <v>3101</v>
      </c>
      <c r="F2166" s="23">
        <v>10721300</v>
      </c>
      <c r="G2166" s="26" t="s">
        <v>2181</v>
      </c>
      <c r="H2166" s="27">
        <v>154800</v>
      </c>
      <c r="I2166" s="215"/>
      <c r="J2166" s="41"/>
      <c r="K2166" s="27">
        <f t="shared" si="42"/>
        <v>154800</v>
      </c>
      <c r="L2166" s="207"/>
    </row>
    <row r="2167" spans="1:12" hidden="1" x14ac:dyDescent="0.35">
      <c r="A2167" s="23">
        <v>23010113</v>
      </c>
      <c r="B2167" s="436" t="s">
        <v>2893</v>
      </c>
      <c r="C2167" s="23">
        <v>70460</v>
      </c>
      <c r="D2167" s="46">
        <v>110000010102</v>
      </c>
      <c r="E2167" s="25">
        <v>3101</v>
      </c>
      <c r="F2167" s="23">
        <v>10721300</v>
      </c>
      <c r="G2167" s="26" t="s">
        <v>2182</v>
      </c>
      <c r="H2167" s="27">
        <v>82560</v>
      </c>
      <c r="I2167" s="215"/>
      <c r="J2167" s="41"/>
      <c r="K2167" s="27">
        <f t="shared" si="42"/>
        <v>82560</v>
      </c>
      <c r="L2167" s="207"/>
    </row>
    <row r="2168" spans="1:12" hidden="1" x14ac:dyDescent="0.35">
      <c r="A2168" s="23">
        <v>23010113</v>
      </c>
      <c r="B2168" s="436" t="s">
        <v>2893</v>
      </c>
      <c r="C2168" s="23">
        <v>70460</v>
      </c>
      <c r="D2168" s="46">
        <v>110000010102</v>
      </c>
      <c r="E2168" s="25">
        <v>3101</v>
      </c>
      <c r="F2168" s="23">
        <v>10721300</v>
      </c>
      <c r="G2168" s="26" t="s">
        <v>2183</v>
      </c>
      <c r="H2168" s="27">
        <v>55040</v>
      </c>
      <c r="I2168" s="215"/>
      <c r="J2168" s="41"/>
      <c r="K2168" s="27">
        <f t="shared" si="42"/>
        <v>55040</v>
      </c>
      <c r="L2168" s="207"/>
    </row>
    <row r="2169" spans="1:12" ht="51" hidden="1" x14ac:dyDescent="0.35">
      <c r="A2169" s="23">
        <v>23010113</v>
      </c>
      <c r="B2169" s="436" t="s">
        <v>2893</v>
      </c>
      <c r="C2169" s="23">
        <v>70460</v>
      </c>
      <c r="D2169" s="46">
        <v>110000010102</v>
      </c>
      <c r="E2169" s="25">
        <v>3101</v>
      </c>
      <c r="F2169" s="23">
        <v>10721300</v>
      </c>
      <c r="G2169" s="26" t="s">
        <v>2184</v>
      </c>
      <c r="H2169" s="27">
        <v>1720000</v>
      </c>
      <c r="I2169" s="215"/>
      <c r="J2169" s="41"/>
      <c r="K2169" s="27">
        <f t="shared" si="42"/>
        <v>1720000</v>
      </c>
      <c r="L2169" s="207"/>
    </row>
    <row r="2170" spans="1:12" ht="51" hidden="1" x14ac:dyDescent="0.35">
      <c r="A2170" s="23">
        <v>23010113</v>
      </c>
      <c r="B2170" s="436" t="s">
        <v>2893</v>
      </c>
      <c r="C2170" s="23">
        <v>70460</v>
      </c>
      <c r="D2170" s="46">
        <v>110000010102</v>
      </c>
      <c r="E2170" s="25">
        <v>3101</v>
      </c>
      <c r="F2170" s="23">
        <v>10721300</v>
      </c>
      <c r="G2170" s="26" t="s">
        <v>2185</v>
      </c>
      <c r="H2170" s="27">
        <v>172000</v>
      </c>
      <c r="I2170" s="215"/>
      <c r="J2170" s="41"/>
      <c r="K2170" s="27">
        <f t="shared" si="42"/>
        <v>172000</v>
      </c>
      <c r="L2170" s="207"/>
    </row>
    <row r="2171" spans="1:12" hidden="1" x14ac:dyDescent="0.35">
      <c r="A2171" s="23">
        <v>23010113</v>
      </c>
      <c r="B2171" s="436" t="s">
        <v>2893</v>
      </c>
      <c r="C2171" s="23">
        <v>70460</v>
      </c>
      <c r="D2171" s="46">
        <v>110000010102</v>
      </c>
      <c r="E2171" s="25">
        <v>3101</v>
      </c>
      <c r="F2171" s="23">
        <v>10721300</v>
      </c>
      <c r="G2171" s="26" t="s">
        <v>2186</v>
      </c>
      <c r="H2171" s="27">
        <v>8600</v>
      </c>
      <c r="I2171" s="215"/>
      <c r="J2171" s="41"/>
      <c r="K2171" s="27">
        <f t="shared" si="42"/>
        <v>8600</v>
      </c>
      <c r="L2171" s="207"/>
    </row>
    <row r="2172" spans="1:12" hidden="1" x14ac:dyDescent="0.35">
      <c r="A2172" s="23">
        <v>23010113</v>
      </c>
      <c r="B2172" s="436" t="s">
        <v>2893</v>
      </c>
      <c r="C2172" s="23">
        <v>70460</v>
      </c>
      <c r="D2172" s="46">
        <v>110000010102</v>
      </c>
      <c r="E2172" s="25">
        <v>3101</v>
      </c>
      <c r="F2172" s="23">
        <v>10721300</v>
      </c>
      <c r="G2172" s="26" t="s">
        <v>2187</v>
      </c>
      <c r="H2172" s="27">
        <v>68800</v>
      </c>
      <c r="I2172" s="215"/>
      <c r="J2172" s="41"/>
      <c r="K2172" s="27">
        <f t="shared" si="42"/>
        <v>68800</v>
      </c>
      <c r="L2172" s="207"/>
    </row>
    <row r="2173" spans="1:12" ht="51" hidden="1" x14ac:dyDescent="0.35">
      <c r="A2173" s="23">
        <v>23010113</v>
      </c>
      <c r="B2173" s="436" t="s">
        <v>2893</v>
      </c>
      <c r="C2173" s="23">
        <v>70460</v>
      </c>
      <c r="D2173" s="46">
        <v>110000010102</v>
      </c>
      <c r="E2173" s="25">
        <v>3101</v>
      </c>
      <c r="F2173" s="23">
        <v>10721300</v>
      </c>
      <c r="G2173" s="26" t="s">
        <v>2188</v>
      </c>
      <c r="H2173" s="27">
        <v>34400</v>
      </c>
      <c r="I2173" s="215"/>
      <c r="J2173" s="41"/>
      <c r="K2173" s="27">
        <f t="shared" si="42"/>
        <v>34400</v>
      </c>
      <c r="L2173" s="207"/>
    </row>
    <row r="2174" spans="1:12" hidden="1" x14ac:dyDescent="0.35">
      <c r="A2174" s="23">
        <v>23010113</v>
      </c>
      <c r="B2174" s="436" t="s">
        <v>2893</v>
      </c>
      <c r="C2174" s="23">
        <v>70460</v>
      </c>
      <c r="D2174" s="46">
        <v>110000010102</v>
      </c>
      <c r="E2174" s="25">
        <v>3101</v>
      </c>
      <c r="F2174" s="23">
        <v>10721300</v>
      </c>
      <c r="G2174" s="26" t="s">
        <v>2189</v>
      </c>
      <c r="H2174" s="27">
        <v>3440</v>
      </c>
      <c r="I2174" s="215"/>
      <c r="J2174" s="41"/>
      <c r="K2174" s="27">
        <f t="shared" si="42"/>
        <v>3440</v>
      </c>
      <c r="L2174" s="207"/>
    </row>
    <row r="2175" spans="1:12" hidden="1" x14ac:dyDescent="0.35">
      <c r="A2175" s="23">
        <v>23010113</v>
      </c>
      <c r="B2175" s="436" t="s">
        <v>2893</v>
      </c>
      <c r="C2175" s="23">
        <v>70460</v>
      </c>
      <c r="D2175" s="46">
        <v>110000010102</v>
      </c>
      <c r="E2175" s="25">
        <v>3101</v>
      </c>
      <c r="F2175" s="23">
        <v>10721300</v>
      </c>
      <c r="G2175" s="26" t="s">
        <v>2190</v>
      </c>
      <c r="H2175" s="27">
        <v>8600</v>
      </c>
      <c r="I2175" s="215"/>
      <c r="J2175" s="41"/>
      <c r="K2175" s="27">
        <f t="shared" si="42"/>
        <v>8600</v>
      </c>
      <c r="L2175" s="207"/>
    </row>
    <row r="2176" spans="1:12" hidden="1" x14ac:dyDescent="0.35">
      <c r="A2176" s="23">
        <v>23010113</v>
      </c>
      <c r="B2176" s="436" t="s">
        <v>2893</v>
      </c>
      <c r="C2176" s="23">
        <v>70460</v>
      </c>
      <c r="D2176" s="46">
        <v>110000010102</v>
      </c>
      <c r="E2176" s="25">
        <v>3101</v>
      </c>
      <c r="F2176" s="23">
        <v>10721300</v>
      </c>
      <c r="G2176" s="26" t="s">
        <v>2192</v>
      </c>
      <c r="H2176" s="27">
        <v>17200</v>
      </c>
      <c r="I2176" s="215"/>
      <c r="J2176" s="41"/>
      <c r="K2176" s="27">
        <f t="shared" si="42"/>
        <v>17200</v>
      </c>
      <c r="L2176" s="207"/>
    </row>
    <row r="2177" spans="1:23" hidden="1" x14ac:dyDescent="0.35">
      <c r="A2177" s="23">
        <v>23010113</v>
      </c>
      <c r="B2177" s="436" t="s">
        <v>2893</v>
      </c>
      <c r="C2177" s="23">
        <v>70460</v>
      </c>
      <c r="D2177" s="46">
        <v>110000010102</v>
      </c>
      <c r="E2177" s="25">
        <v>3101</v>
      </c>
      <c r="F2177" s="23">
        <v>10721300</v>
      </c>
      <c r="G2177" s="26" t="s">
        <v>2193</v>
      </c>
      <c r="H2177" s="27">
        <v>27520</v>
      </c>
      <c r="I2177" s="215"/>
      <c r="J2177" s="41"/>
      <c r="K2177" s="27">
        <f t="shared" si="42"/>
        <v>27520</v>
      </c>
      <c r="L2177" s="207"/>
    </row>
    <row r="2178" spans="1:23" hidden="1" x14ac:dyDescent="0.35">
      <c r="A2178" s="34">
        <v>23010113</v>
      </c>
      <c r="B2178" s="436" t="s">
        <v>2893</v>
      </c>
      <c r="C2178" s="34">
        <v>70460</v>
      </c>
      <c r="D2178" s="49">
        <v>110000010102</v>
      </c>
      <c r="E2178" s="36">
        <v>3101</v>
      </c>
      <c r="F2178" s="34">
        <v>10721300</v>
      </c>
      <c r="G2178" s="37" t="s">
        <v>2194</v>
      </c>
      <c r="H2178" s="38">
        <v>175440</v>
      </c>
      <c r="I2178" s="218"/>
      <c r="J2178" s="41"/>
      <c r="K2178" s="38">
        <f t="shared" si="42"/>
        <v>175440</v>
      </c>
      <c r="L2178" s="206"/>
    </row>
    <row r="2179" spans="1:23" hidden="1" x14ac:dyDescent="0.35">
      <c r="A2179" s="23">
        <v>23010113</v>
      </c>
      <c r="B2179" s="436" t="s">
        <v>2893</v>
      </c>
      <c r="C2179" s="23">
        <v>70460</v>
      </c>
      <c r="D2179" s="46">
        <v>110000010102</v>
      </c>
      <c r="E2179" s="25">
        <v>3101</v>
      </c>
      <c r="F2179" s="23">
        <v>10721300</v>
      </c>
      <c r="G2179" s="26" t="s">
        <v>2195</v>
      </c>
      <c r="H2179" s="27">
        <v>86000</v>
      </c>
      <c r="I2179" s="215"/>
      <c r="J2179" s="41"/>
      <c r="K2179" s="27">
        <f t="shared" si="42"/>
        <v>86000</v>
      </c>
      <c r="L2179" s="207"/>
    </row>
    <row r="2180" spans="1:23" hidden="1" x14ac:dyDescent="0.35">
      <c r="A2180" s="23">
        <v>23010113</v>
      </c>
      <c r="B2180" s="436" t="s">
        <v>2893</v>
      </c>
      <c r="C2180" s="23">
        <v>70460</v>
      </c>
      <c r="D2180" s="46">
        <v>110000010102</v>
      </c>
      <c r="E2180" s="25">
        <v>3101</v>
      </c>
      <c r="F2180" s="23">
        <v>10721300</v>
      </c>
      <c r="G2180" s="26" t="s">
        <v>2196</v>
      </c>
      <c r="H2180" s="27">
        <v>860000</v>
      </c>
      <c r="I2180" s="215"/>
      <c r="J2180" s="41"/>
      <c r="K2180" s="27">
        <f t="shared" si="42"/>
        <v>860000</v>
      </c>
      <c r="L2180" s="207"/>
    </row>
    <row r="2181" spans="1:23" hidden="1" x14ac:dyDescent="0.35">
      <c r="A2181" s="23">
        <v>23010113</v>
      </c>
      <c r="B2181" s="436" t="s">
        <v>2893</v>
      </c>
      <c r="C2181" s="23">
        <v>70460</v>
      </c>
      <c r="D2181" s="46">
        <v>110000010102</v>
      </c>
      <c r="E2181" s="25">
        <v>3101</v>
      </c>
      <c r="F2181" s="23">
        <v>10721300</v>
      </c>
      <c r="G2181" s="26" t="s">
        <v>2197</v>
      </c>
      <c r="H2181" s="27">
        <v>3440</v>
      </c>
      <c r="I2181" s="215"/>
      <c r="J2181" s="41"/>
      <c r="K2181" s="27">
        <f t="shared" si="42"/>
        <v>3440</v>
      </c>
      <c r="L2181" s="207"/>
    </row>
    <row r="2182" spans="1:23" ht="51" hidden="1" x14ac:dyDescent="0.35">
      <c r="A2182" s="23">
        <v>23010113</v>
      </c>
      <c r="B2182" s="436" t="s">
        <v>2893</v>
      </c>
      <c r="C2182" s="23">
        <v>70460</v>
      </c>
      <c r="D2182" s="46">
        <v>110000010102</v>
      </c>
      <c r="E2182" s="25">
        <v>3101</v>
      </c>
      <c r="F2182" s="23">
        <v>10721300</v>
      </c>
      <c r="G2182" s="26" t="s">
        <v>2198</v>
      </c>
      <c r="H2182" s="27">
        <v>166840</v>
      </c>
      <c r="I2182" s="215"/>
      <c r="J2182" s="41"/>
      <c r="K2182" s="27">
        <f t="shared" si="42"/>
        <v>166840</v>
      </c>
      <c r="L2182" s="207"/>
    </row>
    <row r="2183" spans="1:23" hidden="1" x14ac:dyDescent="0.35">
      <c r="A2183" s="23">
        <v>23010113</v>
      </c>
      <c r="B2183" s="436" t="s">
        <v>2893</v>
      </c>
      <c r="C2183" s="23">
        <v>70460</v>
      </c>
      <c r="D2183" s="46">
        <v>110000010102</v>
      </c>
      <c r="E2183" s="25">
        <v>3101</v>
      </c>
      <c r="F2183" s="23">
        <v>10721300</v>
      </c>
      <c r="G2183" s="26" t="s">
        <v>2199</v>
      </c>
      <c r="H2183" s="27">
        <v>20640</v>
      </c>
      <c r="I2183" s="215"/>
      <c r="J2183" s="41"/>
      <c r="K2183" s="27">
        <f t="shared" si="42"/>
        <v>20640</v>
      </c>
      <c r="L2183" s="207"/>
    </row>
    <row r="2184" spans="1:23" hidden="1" x14ac:dyDescent="0.35">
      <c r="A2184" s="23">
        <v>23010113</v>
      </c>
      <c r="B2184" s="436" t="s">
        <v>2893</v>
      </c>
      <c r="C2184" s="23">
        <v>70460</v>
      </c>
      <c r="D2184" s="46">
        <v>110000010102</v>
      </c>
      <c r="E2184" s="25">
        <v>3101</v>
      </c>
      <c r="F2184" s="23">
        <v>10721300</v>
      </c>
      <c r="G2184" s="26" t="s">
        <v>2200</v>
      </c>
      <c r="H2184" s="27">
        <v>13760</v>
      </c>
      <c r="I2184" s="215"/>
      <c r="J2184" s="41"/>
      <c r="K2184" s="27">
        <f t="shared" si="42"/>
        <v>13760</v>
      </c>
      <c r="L2184" s="207"/>
    </row>
    <row r="2185" spans="1:23" hidden="1" x14ac:dyDescent="0.35">
      <c r="A2185" s="23">
        <v>23010113</v>
      </c>
      <c r="B2185" s="436" t="s">
        <v>2893</v>
      </c>
      <c r="C2185" s="23">
        <v>70460</v>
      </c>
      <c r="D2185" s="46">
        <v>110000010102</v>
      </c>
      <c r="E2185" s="25">
        <v>3101</v>
      </c>
      <c r="F2185" s="23">
        <v>10721300</v>
      </c>
      <c r="G2185" s="26" t="s">
        <v>2201</v>
      </c>
      <c r="H2185" s="27">
        <v>27520</v>
      </c>
      <c r="I2185" s="215"/>
      <c r="J2185" s="41"/>
      <c r="K2185" s="27">
        <f t="shared" si="42"/>
        <v>27520</v>
      </c>
      <c r="L2185" s="207"/>
    </row>
    <row r="2186" spans="1:23" hidden="1" x14ac:dyDescent="0.35">
      <c r="A2186" s="23">
        <v>23010113</v>
      </c>
      <c r="B2186" s="436" t="s">
        <v>2893</v>
      </c>
      <c r="C2186" s="23">
        <v>70460</v>
      </c>
      <c r="D2186" s="46">
        <v>110000010102</v>
      </c>
      <c r="E2186" s="25">
        <v>3101</v>
      </c>
      <c r="F2186" s="23">
        <v>10721300</v>
      </c>
      <c r="G2186" s="26" t="s">
        <v>2202</v>
      </c>
      <c r="H2186" s="27">
        <v>15480</v>
      </c>
      <c r="I2186" s="215"/>
      <c r="J2186" s="41"/>
      <c r="K2186" s="27">
        <f t="shared" si="42"/>
        <v>15480</v>
      </c>
      <c r="L2186" s="207"/>
    </row>
    <row r="2187" spans="1:23" hidden="1" x14ac:dyDescent="0.35">
      <c r="A2187" s="23">
        <v>23010113</v>
      </c>
      <c r="B2187" s="436" t="s">
        <v>2893</v>
      </c>
      <c r="C2187" s="23">
        <v>70460</v>
      </c>
      <c r="D2187" s="46">
        <v>110000010102</v>
      </c>
      <c r="E2187" s="25">
        <v>3101</v>
      </c>
      <c r="F2187" s="23">
        <v>10721300</v>
      </c>
      <c r="G2187" s="26" t="s">
        <v>2203</v>
      </c>
      <c r="H2187" s="27">
        <v>172000</v>
      </c>
      <c r="I2187" s="215"/>
      <c r="J2187" s="41"/>
      <c r="K2187" s="27">
        <f t="shared" si="42"/>
        <v>172000</v>
      </c>
      <c r="L2187" s="207"/>
    </row>
    <row r="2188" spans="1:23" hidden="1" x14ac:dyDescent="0.35">
      <c r="A2188" s="23">
        <v>23010113</v>
      </c>
      <c r="B2188" s="436" t="s">
        <v>2893</v>
      </c>
      <c r="C2188" s="23">
        <v>70133</v>
      </c>
      <c r="D2188" s="46">
        <v>110000010102</v>
      </c>
      <c r="E2188" s="25">
        <v>3101</v>
      </c>
      <c r="F2188" s="23">
        <v>10721300</v>
      </c>
      <c r="G2188" s="26" t="s">
        <v>2204</v>
      </c>
      <c r="H2188" s="27">
        <v>154800</v>
      </c>
      <c r="I2188" s="215"/>
      <c r="J2188" s="41"/>
      <c r="K2188" s="27">
        <f t="shared" si="42"/>
        <v>154800</v>
      </c>
      <c r="L2188" s="207"/>
    </row>
    <row r="2189" spans="1:23" hidden="1" x14ac:dyDescent="0.35">
      <c r="A2189" s="23">
        <v>23010113</v>
      </c>
      <c r="B2189" s="436" t="s">
        <v>2893</v>
      </c>
      <c r="C2189" s="23">
        <v>70460</v>
      </c>
      <c r="D2189" s="46">
        <v>110000010102</v>
      </c>
      <c r="E2189" s="25">
        <v>3101</v>
      </c>
      <c r="F2189" s="23">
        <v>10731700</v>
      </c>
      <c r="G2189" s="26" t="s">
        <v>273</v>
      </c>
      <c r="H2189" s="27">
        <v>12000000</v>
      </c>
      <c r="I2189" s="215"/>
      <c r="J2189" s="41">
        <v>-5000000</v>
      </c>
      <c r="K2189" s="27">
        <f t="shared" si="42"/>
        <v>7000000</v>
      </c>
      <c r="L2189" s="207"/>
    </row>
    <row r="2190" spans="1:23" hidden="1" x14ac:dyDescent="0.35">
      <c r="A2190" s="23">
        <v>23010113</v>
      </c>
      <c r="B2190" s="436" t="s">
        <v>2893</v>
      </c>
      <c r="C2190" s="23">
        <v>70460</v>
      </c>
      <c r="D2190" s="46">
        <v>110000010102</v>
      </c>
      <c r="E2190" s="25">
        <v>3101</v>
      </c>
      <c r="F2190" s="23">
        <v>10721300</v>
      </c>
      <c r="G2190" s="26" t="s">
        <v>273</v>
      </c>
      <c r="H2190" s="101">
        <v>800000</v>
      </c>
      <c r="I2190" s="255">
        <v>500000</v>
      </c>
      <c r="J2190" s="102" t="s">
        <v>20</v>
      </c>
      <c r="K2190" s="101">
        <f t="shared" si="42"/>
        <v>800000</v>
      </c>
      <c r="L2190" s="207"/>
    </row>
    <row r="2191" spans="1:23" s="151" customFormat="1" hidden="1" x14ac:dyDescent="0.35">
      <c r="A2191" s="23">
        <v>23010113</v>
      </c>
      <c r="B2191" s="436" t="s">
        <v>2893</v>
      </c>
      <c r="C2191" s="23">
        <v>70133</v>
      </c>
      <c r="D2191" s="46">
        <v>110000010102</v>
      </c>
      <c r="E2191" s="25">
        <v>3101</v>
      </c>
      <c r="F2191" s="23">
        <v>10721300</v>
      </c>
      <c r="G2191" s="26" t="s">
        <v>591</v>
      </c>
      <c r="H2191" s="101">
        <v>1533000</v>
      </c>
      <c r="I2191" s="255">
        <v>240000</v>
      </c>
      <c r="J2191" s="101">
        <v>467000</v>
      </c>
      <c r="K2191" s="101">
        <f t="shared" si="42"/>
        <v>2000000</v>
      </c>
      <c r="L2191" s="559"/>
      <c r="M2191" s="42"/>
      <c r="N2191" s="42"/>
      <c r="O2191" s="42"/>
      <c r="P2191" s="42"/>
      <c r="Q2191" s="42"/>
      <c r="R2191" s="42"/>
      <c r="S2191" s="42"/>
      <c r="T2191" s="42"/>
      <c r="U2191" s="42"/>
      <c r="V2191" s="42"/>
      <c r="W2191" s="42"/>
    </row>
    <row r="2192" spans="1:23" hidden="1" x14ac:dyDescent="0.35">
      <c r="A2192" s="23">
        <v>23010113</v>
      </c>
      <c r="B2192" s="436" t="s">
        <v>2893</v>
      </c>
      <c r="C2192" s="23">
        <v>70460</v>
      </c>
      <c r="D2192" s="46">
        <v>110000010102</v>
      </c>
      <c r="E2192" s="25">
        <v>3101</v>
      </c>
      <c r="F2192" s="23">
        <v>10721300</v>
      </c>
      <c r="G2192" s="26" t="s">
        <v>613</v>
      </c>
      <c r="H2192" s="101">
        <v>4284000</v>
      </c>
      <c r="I2192" s="255">
        <v>3825000</v>
      </c>
      <c r="J2192" s="101"/>
      <c r="K2192" s="101">
        <f t="shared" si="42"/>
        <v>4284000</v>
      </c>
      <c r="L2192" s="559"/>
    </row>
    <row r="2193" spans="1:23" hidden="1" x14ac:dyDescent="0.35">
      <c r="A2193" s="23">
        <v>23010113</v>
      </c>
      <c r="B2193" s="436" t="s">
        <v>2893</v>
      </c>
      <c r="C2193" s="23">
        <v>70460</v>
      </c>
      <c r="D2193" s="46">
        <v>110000010102</v>
      </c>
      <c r="E2193" s="25">
        <v>3101</v>
      </c>
      <c r="F2193" s="23">
        <v>10721300</v>
      </c>
      <c r="G2193" s="26" t="s">
        <v>649</v>
      </c>
      <c r="H2193" s="27">
        <v>67200000</v>
      </c>
      <c r="I2193" s="215"/>
      <c r="J2193" s="41">
        <v>-50000000</v>
      </c>
      <c r="K2193" s="27">
        <f t="shared" si="42"/>
        <v>17200000</v>
      </c>
      <c r="L2193" s="207"/>
    </row>
    <row r="2194" spans="1:23" hidden="1" x14ac:dyDescent="0.35">
      <c r="A2194" s="23">
        <v>23010113</v>
      </c>
      <c r="B2194" s="436" t="s">
        <v>2893</v>
      </c>
      <c r="C2194" s="23">
        <v>70460</v>
      </c>
      <c r="D2194" s="46">
        <v>110000010102</v>
      </c>
      <c r="E2194" s="25">
        <v>3101</v>
      </c>
      <c r="F2194" s="23">
        <v>10720500</v>
      </c>
      <c r="G2194" s="26" t="s">
        <v>650</v>
      </c>
      <c r="H2194" s="27">
        <v>3200000</v>
      </c>
      <c r="I2194" s="215"/>
      <c r="J2194" s="41"/>
      <c r="K2194" s="27">
        <f t="shared" si="42"/>
        <v>3200000</v>
      </c>
      <c r="L2194" s="207"/>
    </row>
    <row r="2195" spans="1:23" hidden="1" x14ac:dyDescent="0.35">
      <c r="A2195" s="23">
        <v>23010113</v>
      </c>
      <c r="B2195" s="436" t="s">
        <v>2893</v>
      </c>
      <c r="C2195" s="23">
        <v>70460</v>
      </c>
      <c r="D2195" s="46">
        <v>110000010102</v>
      </c>
      <c r="E2195" s="25">
        <v>3101</v>
      </c>
      <c r="F2195" s="23">
        <v>10710900</v>
      </c>
      <c r="G2195" s="26" t="s">
        <v>651</v>
      </c>
      <c r="H2195" s="27">
        <v>3200000</v>
      </c>
      <c r="I2195" s="215"/>
      <c r="J2195" s="41"/>
      <c r="K2195" s="27">
        <f t="shared" si="42"/>
        <v>3200000</v>
      </c>
      <c r="L2195" s="207"/>
    </row>
    <row r="2196" spans="1:23" hidden="1" x14ac:dyDescent="0.35">
      <c r="A2196" s="23">
        <v>23010113</v>
      </c>
      <c r="B2196" s="436" t="s">
        <v>2893</v>
      </c>
      <c r="C2196" s="23">
        <v>70460</v>
      </c>
      <c r="D2196" s="46">
        <v>110000010102</v>
      </c>
      <c r="E2196" s="25">
        <v>3101</v>
      </c>
      <c r="F2196" s="23">
        <v>10721300</v>
      </c>
      <c r="G2196" s="26" t="s">
        <v>652</v>
      </c>
      <c r="H2196" s="27">
        <v>3200000</v>
      </c>
      <c r="I2196" s="215"/>
      <c r="J2196" s="41"/>
      <c r="K2196" s="27">
        <f t="shared" si="42"/>
        <v>3200000</v>
      </c>
      <c r="L2196" s="207"/>
    </row>
    <row r="2197" spans="1:23" hidden="1" x14ac:dyDescent="0.35">
      <c r="A2197" s="23">
        <v>23010113</v>
      </c>
      <c r="B2197" s="436" t="s">
        <v>2893</v>
      </c>
      <c r="C2197" s="23">
        <v>70460</v>
      </c>
      <c r="D2197" s="46">
        <v>110000010102</v>
      </c>
      <c r="E2197" s="25">
        <v>3101</v>
      </c>
      <c r="F2197" s="23">
        <v>10731800</v>
      </c>
      <c r="G2197" s="26" t="s">
        <v>653</v>
      </c>
      <c r="H2197" s="27">
        <v>3200000</v>
      </c>
      <c r="I2197" s="215"/>
      <c r="J2197" s="41"/>
      <c r="K2197" s="27">
        <f t="shared" si="42"/>
        <v>3200000</v>
      </c>
      <c r="L2197" s="207"/>
    </row>
    <row r="2198" spans="1:23" s="151" customFormat="1" hidden="1" x14ac:dyDescent="0.35">
      <c r="A2198" s="34">
        <v>23010113</v>
      </c>
      <c r="B2198" s="436" t="s">
        <v>2893</v>
      </c>
      <c r="C2198" s="34">
        <v>70460</v>
      </c>
      <c r="D2198" s="49">
        <v>110000010102</v>
      </c>
      <c r="E2198" s="36">
        <v>3101</v>
      </c>
      <c r="F2198" s="34">
        <v>10731900</v>
      </c>
      <c r="G2198" s="37" t="s">
        <v>654</v>
      </c>
      <c r="H2198" s="38">
        <v>3200000</v>
      </c>
      <c r="I2198" s="218"/>
      <c r="J2198" s="41"/>
      <c r="K2198" s="38">
        <f t="shared" si="42"/>
        <v>3200000</v>
      </c>
      <c r="L2198" s="206"/>
      <c r="M2198" s="42"/>
      <c r="N2198" s="42"/>
      <c r="O2198" s="42"/>
      <c r="P2198" s="42"/>
      <c r="Q2198" s="42"/>
      <c r="R2198" s="42"/>
      <c r="S2198" s="42"/>
      <c r="T2198" s="42"/>
      <c r="U2198" s="42"/>
      <c r="V2198" s="42"/>
      <c r="W2198" s="42"/>
    </row>
    <row r="2199" spans="1:23" hidden="1" x14ac:dyDescent="0.35">
      <c r="A2199" s="23">
        <v>23010113</v>
      </c>
      <c r="B2199" s="436" t="s">
        <v>2893</v>
      </c>
      <c r="C2199" s="23">
        <v>70460</v>
      </c>
      <c r="D2199" s="46">
        <v>110000010102</v>
      </c>
      <c r="E2199" s="25">
        <v>3101</v>
      </c>
      <c r="F2199" s="23">
        <v>10712300</v>
      </c>
      <c r="G2199" s="26" t="s">
        <v>655</v>
      </c>
      <c r="H2199" s="27">
        <v>3200000</v>
      </c>
      <c r="I2199" s="215"/>
      <c r="J2199" s="41"/>
      <c r="K2199" s="27">
        <f t="shared" si="42"/>
        <v>3200000</v>
      </c>
      <c r="L2199" s="207"/>
    </row>
    <row r="2200" spans="1:23" hidden="1" x14ac:dyDescent="0.35">
      <c r="A2200" s="23">
        <v>23010113</v>
      </c>
      <c r="B2200" s="436" t="s">
        <v>2893</v>
      </c>
      <c r="C2200" s="23">
        <v>70460</v>
      </c>
      <c r="D2200" s="46">
        <v>110000010102</v>
      </c>
      <c r="E2200" s="25">
        <v>3101</v>
      </c>
      <c r="F2200" s="23">
        <v>10730100</v>
      </c>
      <c r="G2200" s="26" t="s">
        <v>656</v>
      </c>
      <c r="H2200" s="27">
        <v>3200000</v>
      </c>
      <c r="I2200" s="215"/>
      <c r="J2200" s="41"/>
      <c r="K2200" s="27">
        <f t="shared" si="42"/>
        <v>3200000</v>
      </c>
      <c r="L2200" s="207"/>
    </row>
    <row r="2201" spans="1:23" hidden="1" x14ac:dyDescent="0.35">
      <c r="A2201" s="23">
        <v>23010113</v>
      </c>
      <c r="B2201" s="436" t="s">
        <v>2893</v>
      </c>
      <c r="C2201" s="23">
        <v>70460</v>
      </c>
      <c r="D2201" s="46">
        <v>110000010102</v>
      </c>
      <c r="E2201" s="25">
        <v>3101</v>
      </c>
      <c r="F2201" s="23">
        <v>10730200</v>
      </c>
      <c r="G2201" s="26" t="s">
        <v>657</v>
      </c>
      <c r="H2201" s="27">
        <v>3200000</v>
      </c>
      <c r="I2201" s="215"/>
      <c r="J2201" s="41"/>
      <c r="K2201" s="27">
        <f t="shared" si="42"/>
        <v>3200000</v>
      </c>
      <c r="L2201" s="207"/>
    </row>
    <row r="2202" spans="1:23" hidden="1" x14ac:dyDescent="0.35">
      <c r="A2202" s="23">
        <v>23010113</v>
      </c>
      <c r="B2202" s="436" t="s">
        <v>2893</v>
      </c>
      <c r="C2202" s="23">
        <v>70460</v>
      </c>
      <c r="D2202" s="46">
        <v>110000010102</v>
      </c>
      <c r="E2202" s="25">
        <v>3101</v>
      </c>
      <c r="F2202" s="23">
        <v>10730300</v>
      </c>
      <c r="G2202" s="26" t="s">
        <v>658</v>
      </c>
      <c r="H2202" s="27">
        <v>3200000</v>
      </c>
      <c r="I2202" s="215"/>
      <c r="J2202" s="41"/>
      <c r="K2202" s="27">
        <f t="shared" si="42"/>
        <v>3200000</v>
      </c>
      <c r="L2202" s="207"/>
    </row>
    <row r="2203" spans="1:23" hidden="1" x14ac:dyDescent="0.35">
      <c r="A2203" s="23">
        <v>23010113</v>
      </c>
      <c r="B2203" s="436" t="s">
        <v>2893</v>
      </c>
      <c r="C2203" s="23">
        <v>70460</v>
      </c>
      <c r="D2203" s="46">
        <v>110000010102</v>
      </c>
      <c r="E2203" s="25">
        <v>3101</v>
      </c>
      <c r="F2203" s="23">
        <v>10720400</v>
      </c>
      <c r="G2203" s="26" t="s">
        <v>659</v>
      </c>
      <c r="H2203" s="27">
        <v>3200000</v>
      </c>
      <c r="I2203" s="215"/>
      <c r="J2203" s="41"/>
      <c r="K2203" s="27">
        <f t="shared" si="42"/>
        <v>3200000</v>
      </c>
      <c r="L2203" s="207"/>
    </row>
    <row r="2204" spans="1:23" hidden="1" x14ac:dyDescent="0.35">
      <c r="A2204" s="23">
        <v>23010113</v>
      </c>
      <c r="B2204" s="436" t="s">
        <v>2893</v>
      </c>
      <c r="C2204" s="23">
        <v>70460</v>
      </c>
      <c r="D2204" s="46">
        <v>110000010102</v>
      </c>
      <c r="E2204" s="25">
        <v>3101</v>
      </c>
      <c r="F2204" s="23">
        <v>10720500</v>
      </c>
      <c r="G2204" s="26" t="s">
        <v>660</v>
      </c>
      <c r="H2204" s="27">
        <v>3200000</v>
      </c>
      <c r="I2204" s="215"/>
      <c r="J2204" s="41"/>
      <c r="K2204" s="27">
        <f t="shared" si="42"/>
        <v>3200000</v>
      </c>
      <c r="L2204" s="207"/>
    </row>
    <row r="2205" spans="1:23" hidden="1" x14ac:dyDescent="0.35">
      <c r="A2205" s="23">
        <v>23010113</v>
      </c>
      <c r="B2205" s="436" t="s">
        <v>2893</v>
      </c>
      <c r="C2205" s="23">
        <v>70460</v>
      </c>
      <c r="D2205" s="46">
        <v>110000010102</v>
      </c>
      <c r="E2205" s="25">
        <v>3101</v>
      </c>
      <c r="F2205" s="23">
        <v>10720600</v>
      </c>
      <c r="G2205" s="26" t="s">
        <v>661</v>
      </c>
      <c r="H2205" s="27">
        <v>3200000</v>
      </c>
      <c r="I2205" s="215"/>
      <c r="J2205" s="41"/>
      <c r="K2205" s="27">
        <f t="shared" si="42"/>
        <v>3200000</v>
      </c>
      <c r="L2205" s="207"/>
    </row>
    <row r="2206" spans="1:23" hidden="1" x14ac:dyDescent="0.35">
      <c r="A2206" s="23">
        <v>23010113</v>
      </c>
      <c r="B2206" s="436" t="s">
        <v>2893</v>
      </c>
      <c r="C2206" s="23">
        <v>70460</v>
      </c>
      <c r="D2206" s="46">
        <v>110000010102</v>
      </c>
      <c r="E2206" s="25">
        <v>3101</v>
      </c>
      <c r="F2206" s="23">
        <v>10720700</v>
      </c>
      <c r="G2206" s="26" t="s">
        <v>662</v>
      </c>
      <c r="H2206" s="27">
        <v>3200000</v>
      </c>
      <c r="I2206" s="215"/>
      <c r="J2206" s="41"/>
      <c r="K2206" s="27">
        <f t="shared" si="42"/>
        <v>3200000</v>
      </c>
      <c r="L2206" s="207"/>
    </row>
    <row r="2207" spans="1:23" hidden="1" x14ac:dyDescent="0.35">
      <c r="A2207" s="23">
        <v>23010113</v>
      </c>
      <c r="B2207" s="436" t="s">
        <v>2893</v>
      </c>
      <c r="C2207" s="23">
        <v>70460</v>
      </c>
      <c r="D2207" s="46">
        <v>110000010102</v>
      </c>
      <c r="E2207" s="25">
        <v>3101</v>
      </c>
      <c r="F2207" s="23">
        <v>10720800</v>
      </c>
      <c r="G2207" s="26" t="s">
        <v>663</v>
      </c>
      <c r="H2207" s="27">
        <v>3200000</v>
      </c>
      <c r="I2207" s="215"/>
      <c r="J2207" s="41"/>
      <c r="K2207" s="27">
        <f t="shared" si="42"/>
        <v>3200000</v>
      </c>
      <c r="L2207" s="207"/>
    </row>
    <row r="2208" spans="1:23" hidden="1" x14ac:dyDescent="0.35">
      <c r="A2208" s="23">
        <v>23010113</v>
      </c>
      <c r="B2208" s="436" t="s">
        <v>2893</v>
      </c>
      <c r="C2208" s="23">
        <v>70460</v>
      </c>
      <c r="D2208" s="46">
        <v>110000010102</v>
      </c>
      <c r="E2208" s="25">
        <v>3101</v>
      </c>
      <c r="F2208" s="23">
        <v>10710900</v>
      </c>
      <c r="G2208" s="26" t="s">
        <v>664</v>
      </c>
      <c r="H2208" s="27">
        <v>3200000</v>
      </c>
      <c r="I2208" s="215"/>
      <c r="J2208" s="41"/>
      <c r="K2208" s="27">
        <f t="shared" si="42"/>
        <v>3200000</v>
      </c>
      <c r="L2208" s="207"/>
    </row>
    <row r="2209" spans="1:23" hidden="1" x14ac:dyDescent="0.35">
      <c r="A2209" s="23">
        <v>23010113</v>
      </c>
      <c r="B2209" s="436" t="s">
        <v>2893</v>
      </c>
      <c r="C2209" s="23">
        <v>70460</v>
      </c>
      <c r="D2209" s="46">
        <v>110000010102</v>
      </c>
      <c r="E2209" s="25">
        <v>3101</v>
      </c>
      <c r="F2209" s="23">
        <v>10711000</v>
      </c>
      <c r="G2209" s="26" t="s">
        <v>665</v>
      </c>
      <c r="H2209" s="27">
        <v>3200000</v>
      </c>
      <c r="I2209" s="215"/>
      <c r="J2209" s="41"/>
      <c r="K2209" s="27">
        <f t="shared" si="42"/>
        <v>3200000</v>
      </c>
      <c r="L2209" s="207"/>
    </row>
    <row r="2210" spans="1:23" hidden="1" x14ac:dyDescent="0.35">
      <c r="A2210" s="23">
        <v>23010113</v>
      </c>
      <c r="B2210" s="436" t="s">
        <v>2893</v>
      </c>
      <c r="C2210" s="23">
        <v>70460</v>
      </c>
      <c r="D2210" s="46">
        <v>110000010102</v>
      </c>
      <c r="E2210" s="25">
        <v>3101</v>
      </c>
      <c r="F2210" s="23">
        <v>10711100</v>
      </c>
      <c r="G2210" s="26" t="s">
        <v>666</v>
      </c>
      <c r="H2210" s="27">
        <v>3200000</v>
      </c>
      <c r="I2210" s="215"/>
      <c r="J2210" s="41"/>
      <c r="K2210" s="27">
        <f t="shared" si="42"/>
        <v>3200000</v>
      </c>
      <c r="L2210" s="207"/>
    </row>
    <row r="2211" spans="1:23" hidden="1" x14ac:dyDescent="0.35">
      <c r="A2211" s="23">
        <v>23010113</v>
      </c>
      <c r="B2211" s="436" t="s">
        <v>2893</v>
      </c>
      <c r="C2211" s="23">
        <v>70460</v>
      </c>
      <c r="D2211" s="46">
        <v>110000010102</v>
      </c>
      <c r="E2211" s="25">
        <v>3101</v>
      </c>
      <c r="F2211" s="23">
        <v>10711200</v>
      </c>
      <c r="G2211" s="26" t="s">
        <v>667</v>
      </c>
      <c r="H2211" s="27">
        <v>3200000</v>
      </c>
      <c r="I2211" s="215"/>
      <c r="J2211" s="41"/>
      <c r="K2211" s="27">
        <f t="shared" si="42"/>
        <v>3200000</v>
      </c>
      <c r="L2211" s="207"/>
    </row>
    <row r="2212" spans="1:23" hidden="1" x14ac:dyDescent="0.35">
      <c r="A2212" s="23">
        <v>23010113</v>
      </c>
      <c r="B2212" s="436" t="s">
        <v>2893</v>
      </c>
      <c r="C2212" s="23">
        <v>70460</v>
      </c>
      <c r="D2212" s="46">
        <v>110000010102</v>
      </c>
      <c r="E2212" s="25">
        <v>3101</v>
      </c>
      <c r="F2212" s="23">
        <v>10721300</v>
      </c>
      <c r="G2212" s="26" t="s">
        <v>668</v>
      </c>
      <c r="H2212" s="27">
        <v>3200000</v>
      </c>
      <c r="I2212" s="215"/>
      <c r="J2212" s="41"/>
      <c r="K2212" s="27">
        <f t="shared" si="42"/>
        <v>3200000</v>
      </c>
      <c r="L2212" s="207"/>
    </row>
    <row r="2213" spans="1:23" hidden="1" x14ac:dyDescent="0.35">
      <c r="A2213" s="23">
        <v>23010113</v>
      </c>
      <c r="B2213" s="436" t="s">
        <v>2893</v>
      </c>
      <c r="C2213" s="23">
        <v>70460</v>
      </c>
      <c r="D2213" s="46">
        <v>110000010102</v>
      </c>
      <c r="E2213" s="25">
        <v>3101</v>
      </c>
      <c r="F2213" s="23">
        <v>10731400</v>
      </c>
      <c r="G2213" s="26" t="s">
        <v>669</v>
      </c>
      <c r="H2213" s="27">
        <v>3200000</v>
      </c>
      <c r="I2213" s="215"/>
      <c r="J2213" s="41"/>
      <c r="K2213" s="27">
        <f t="shared" ref="K2213:K2276" si="43">SUM(H2213,J2213)</f>
        <v>3200000</v>
      </c>
      <c r="L2213" s="207"/>
    </row>
    <row r="2214" spans="1:23" hidden="1" x14ac:dyDescent="0.35">
      <c r="A2214" s="23">
        <v>23010113</v>
      </c>
      <c r="B2214" s="436" t="s">
        <v>2893</v>
      </c>
      <c r="C2214" s="23">
        <v>70460</v>
      </c>
      <c r="D2214" s="46">
        <v>110000010102</v>
      </c>
      <c r="E2214" s="25">
        <v>3101</v>
      </c>
      <c r="F2214" s="23">
        <v>10731500</v>
      </c>
      <c r="G2214" s="26" t="s">
        <v>670</v>
      </c>
      <c r="H2214" s="27">
        <v>3200000</v>
      </c>
      <c r="I2214" s="215"/>
      <c r="J2214" s="41"/>
      <c r="K2214" s="27">
        <f t="shared" si="43"/>
        <v>3200000</v>
      </c>
      <c r="L2214" s="207"/>
    </row>
    <row r="2215" spans="1:23" hidden="1" x14ac:dyDescent="0.35">
      <c r="A2215" s="23">
        <v>23010113</v>
      </c>
      <c r="B2215" s="436" t="s">
        <v>2893</v>
      </c>
      <c r="C2215" s="23">
        <v>70460</v>
      </c>
      <c r="D2215" s="46">
        <v>110000010102</v>
      </c>
      <c r="E2215" s="25">
        <v>3101</v>
      </c>
      <c r="F2215" s="23">
        <v>10731700</v>
      </c>
      <c r="G2215" s="26" t="s">
        <v>671</v>
      </c>
      <c r="H2215" s="27">
        <v>3200000</v>
      </c>
      <c r="I2215" s="215"/>
      <c r="J2215" s="41"/>
      <c r="K2215" s="27">
        <f t="shared" si="43"/>
        <v>3200000</v>
      </c>
      <c r="L2215" s="207"/>
    </row>
    <row r="2216" spans="1:23" hidden="1" x14ac:dyDescent="0.35">
      <c r="A2216" s="23">
        <v>23010113</v>
      </c>
      <c r="B2216" s="436" t="s">
        <v>2893</v>
      </c>
      <c r="C2216" s="23">
        <v>70460</v>
      </c>
      <c r="D2216" s="46">
        <v>110000010102</v>
      </c>
      <c r="E2216" s="25">
        <v>3101</v>
      </c>
      <c r="F2216" s="23">
        <v>10731600</v>
      </c>
      <c r="G2216" s="26" t="s">
        <v>672</v>
      </c>
      <c r="H2216" s="27">
        <v>3200000</v>
      </c>
      <c r="I2216" s="215"/>
      <c r="J2216" s="41"/>
      <c r="K2216" s="27">
        <f t="shared" si="43"/>
        <v>3200000</v>
      </c>
      <c r="L2216" s="207"/>
    </row>
    <row r="2217" spans="1:23" s="151" customFormat="1" hidden="1" x14ac:dyDescent="0.35">
      <c r="A2217" s="23">
        <v>23010113</v>
      </c>
      <c r="B2217" s="436" t="s">
        <v>2893</v>
      </c>
      <c r="C2217" s="23">
        <v>70460</v>
      </c>
      <c r="D2217" s="46">
        <v>110000010102</v>
      </c>
      <c r="E2217" s="25">
        <v>3101</v>
      </c>
      <c r="F2217" s="23">
        <v>10731800</v>
      </c>
      <c r="G2217" s="26" t="s">
        <v>673</v>
      </c>
      <c r="H2217" s="27">
        <v>3200000</v>
      </c>
      <c r="I2217" s="215"/>
      <c r="J2217" s="41"/>
      <c r="K2217" s="27">
        <f t="shared" si="43"/>
        <v>3200000</v>
      </c>
      <c r="L2217" s="207"/>
      <c r="M2217" s="42"/>
      <c r="N2217" s="42"/>
      <c r="O2217" s="42"/>
      <c r="P2217" s="42"/>
      <c r="Q2217" s="42"/>
      <c r="R2217" s="42"/>
      <c r="S2217" s="42"/>
      <c r="T2217" s="42"/>
      <c r="U2217" s="42"/>
      <c r="V2217" s="42"/>
      <c r="W2217" s="42"/>
    </row>
    <row r="2218" spans="1:23" hidden="1" x14ac:dyDescent="0.35">
      <c r="A2218" s="23">
        <v>23010113</v>
      </c>
      <c r="B2218" s="436" t="s">
        <v>2893</v>
      </c>
      <c r="C2218" s="23">
        <v>70460</v>
      </c>
      <c r="D2218" s="46">
        <v>110000010102</v>
      </c>
      <c r="E2218" s="25">
        <v>3101</v>
      </c>
      <c r="F2218" s="23">
        <v>10731900</v>
      </c>
      <c r="G2218" s="26" t="s">
        <v>674</v>
      </c>
      <c r="H2218" s="27">
        <v>3200000</v>
      </c>
      <c r="I2218" s="215"/>
      <c r="J2218" s="41"/>
      <c r="K2218" s="27">
        <f t="shared" si="43"/>
        <v>3200000</v>
      </c>
      <c r="L2218" s="207"/>
    </row>
    <row r="2219" spans="1:23" hidden="1" x14ac:dyDescent="0.35">
      <c r="A2219" s="34">
        <v>23010113</v>
      </c>
      <c r="B2219" s="436" t="s">
        <v>2893</v>
      </c>
      <c r="C2219" s="34">
        <v>70460</v>
      </c>
      <c r="D2219" s="49">
        <v>110000010102</v>
      </c>
      <c r="E2219" s="36">
        <v>3101</v>
      </c>
      <c r="F2219" s="34">
        <v>10722000</v>
      </c>
      <c r="G2219" s="37" t="s">
        <v>675</v>
      </c>
      <c r="H2219" s="38">
        <v>3200000</v>
      </c>
      <c r="I2219" s="218"/>
      <c r="J2219" s="41"/>
      <c r="K2219" s="38">
        <f t="shared" si="43"/>
        <v>3200000</v>
      </c>
      <c r="L2219" s="206"/>
    </row>
    <row r="2220" spans="1:23" hidden="1" x14ac:dyDescent="0.35">
      <c r="A2220" s="23">
        <v>23010113</v>
      </c>
      <c r="B2220" s="436" t="s">
        <v>2893</v>
      </c>
      <c r="C2220" s="23">
        <v>70460</v>
      </c>
      <c r="D2220" s="46">
        <v>110000010102</v>
      </c>
      <c r="E2220" s="25">
        <v>3101</v>
      </c>
      <c r="F2220" s="23">
        <v>10712100</v>
      </c>
      <c r="G2220" s="26" t="s">
        <v>676</v>
      </c>
      <c r="H2220" s="27">
        <v>3200000</v>
      </c>
      <c r="I2220" s="215"/>
      <c r="J2220" s="41"/>
      <c r="K2220" s="27">
        <f t="shared" si="43"/>
        <v>3200000</v>
      </c>
      <c r="L2220" s="207"/>
    </row>
    <row r="2221" spans="1:23" hidden="1" x14ac:dyDescent="0.35">
      <c r="A2221" s="23">
        <v>23010113</v>
      </c>
      <c r="B2221" s="436" t="s">
        <v>2893</v>
      </c>
      <c r="C2221" s="23">
        <v>70460</v>
      </c>
      <c r="D2221" s="46">
        <v>110000010102</v>
      </c>
      <c r="E2221" s="25">
        <v>3101</v>
      </c>
      <c r="F2221" s="23">
        <v>10712200</v>
      </c>
      <c r="G2221" s="26" t="s">
        <v>677</v>
      </c>
      <c r="H2221" s="27">
        <v>3200000</v>
      </c>
      <c r="I2221" s="215"/>
      <c r="J2221" s="41"/>
      <c r="K2221" s="27">
        <f t="shared" si="43"/>
        <v>3200000</v>
      </c>
      <c r="L2221" s="207"/>
    </row>
    <row r="2222" spans="1:23" hidden="1" x14ac:dyDescent="0.35">
      <c r="A2222" s="23">
        <v>23010113</v>
      </c>
      <c r="B2222" s="436" t="s">
        <v>2893</v>
      </c>
      <c r="C2222" s="23">
        <v>70460</v>
      </c>
      <c r="D2222" s="46">
        <v>110000010102</v>
      </c>
      <c r="E2222" s="25">
        <v>3101</v>
      </c>
      <c r="F2222" s="23">
        <v>10712300</v>
      </c>
      <c r="G2222" s="26" t="s">
        <v>678</v>
      </c>
      <c r="H2222" s="27">
        <v>3200000</v>
      </c>
      <c r="I2222" s="215"/>
      <c r="J2222" s="41"/>
      <c r="K2222" s="27">
        <f t="shared" si="43"/>
        <v>3200000</v>
      </c>
      <c r="L2222" s="207"/>
    </row>
    <row r="2223" spans="1:23" ht="51" hidden="1" x14ac:dyDescent="0.35">
      <c r="A2223" s="23">
        <v>23010113</v>
      </c>
      <c r="B2223" s="436" t="s">
        <v>2893</v>
      </c>
      <c r="C2223" s="23">
        <v>70133</v>
      </c>
      <c r="D2223" s="46">
        <v>130000010106</v>
      </c>
      <c r="E2223" s="25">
        <v>3101</v>
      </c>
      <c r="F2223" s="23">
        <v>10720500</v>
      </c>
      <c r="G2223" s="26" t="s">
        <v>735</v>
      </c>
      <c r="H2223" s="27">
        <v>1248000</v>
      </c>
      <c r="I2223" s="215"/>
      <c r="J2223" s="41"/>
      <c r="K2223" s="27">
        <f t="shared" si="43"/>
        <v>1248000</v>
      </c>
      <c r="L2223" s="207"/>
    </row>
    <row r="2224" spans="1:23" hidden="1" x14ac:dyDescent="0.35">
      <c r="A2224" s="54">
        <v>23010113</v>
      </c>
      <c r="B2224" s="436" t="s">
        <v>2893</v>
      </c>
      <c r="C2224" s="54">
        <v>70460</v>
      </c>
      <c r="D2224" s="75">
        <v>110000010102</v>
      </c>
      <c r="E2224" s="56">
        <v>3101</v>
      </c>
      <c r="F2224" s="54">
        <v>10721300</v>
      </c>
      <c r="G2224" s="57" t="s">
        <v>778</v>
      </c>
      <c r="H2224" s="117">
        <v>1400000</v>
      </c>
      <c r="I2224" s="263"/>
      <c r="J2224" s="118"/>
      <c r="K2224" s="117">
        <f t="shared" si="43"/>
        <v>1400000</v>
      </c>
      <c r="L2224" s="400" t="s">
        <v>2555</v>
      </c>
    </row>
    <row r="2225" spans="1:23" hidden="1" x14ac:dyDescent="0.35">
      <c r="A2225" s="54">
        <v>23010113</v>
      </c>
      <c r="B2225" s="436" t="s">
        <v>2893</v>
      </c>
      <c r="C2225" s="54">
        <v>71080</v>
      </c>
      <c r="D2225" s="75">
        <v>110000010102</v>
      </c>
      <c r="E2225" s="56">
        <v>3101</v>
      </c>
      <c r="F2225" s="54">
        <v>10721300</v>
      </c>
      <c r="G2225" s="57" t="s">
        <v>613</v>
      </c>
      <c r="H2225" s="58">
        <v>336000</v>
      </c>
      <c r="I2225" s="221">
        <v>325000</v>
      </c>
      <c r="J2225" s="58">
        <v>2000000</v>
      </c>
      <c r="K2225" s="58">
        <f t="shared" si="43"/>
        <v>2336000</v>
      </c>
      <c r="L2225" s="400" t="s">
        <v>2557</v>
      </c>
    </row>
    <row r="2226" spans="1:23" hidden="1" x14ac:dyDescent="0.35">
      <c r="A2226" s="23">
        <v>23010113</v>
      </c>
      <c r="B2226" s="436" t="s">
        <v>2891</v>
      </c>
      <c r="C2226" s="23">
        <v>70460</v>
      </c>
      <c r="D2226" s="46">
        <v>110000010102</v>
      </c>
      <c r="E2226" s="25">
        <v>3101</v>
      </c>
      <c r="F2226" s="23">
        <v>10721300</v>
      </c>
      <c r="G2226" s="26" t="s">
        <v>273</v>
      </c>
      <c r="H2226" s="27">
        <v>480000</v>
      </c>
      <c r="I2226" s="215">
        <v>1915000</v>
      </c>
      <c r="J2226" s="41">
        <v>1915000</v>
      </c>
      <c r="K2226" s="27">
        <f t="shared" si="43"/>
        <v>2395000</v>
      </c>
      <c r="L2226" s="207"/>
    </row>
    <row r="2227" spans="1:23" s="151" customFormat="1" hidden="1" x14ac:dyDescent="0.35">
      <c r="A2227" s="23">
        <v>23010112</v>
      </c>
      <c r="B2227" s="436" t="s">
        <v>2890</v>
      </c>
      <c r="C2227" s="23">
        <v>70133</v>
      </c>
      <c r="D2227" s="46">
        <v>130000010106</v>
      </c>
      <c r="E2227" s="25">
        <v>3101</v>
      </c>
      <c r="F2227" s="23">
        <v>10721300</v>
      </c>
      <c r="G2227" s="26" t="s">
        <v>959</v>
      </c>
      <c r="H2227" s="27">
        <v>2100000</v>
      </c>
      <c r="I2227" s="215"/>
      <c r="J2227" s="27"/>
      <c r="K2227" s="41">
        <f t="shared" si="43"/>
        <v>2100000</v>
      </c>
      <c r="L2227" s="207"/>
      <c r="M2227" s="42"/>
      <c r="N2227" s="42"/>
      <c r="O2227" s="42"/>
      <c r="P2227" s="42"/>
      <c r="Q2227" s="42"/>
      <c r="R2227" s="42"/>
      <c r="S2227" s="42"/>
      <c r="T2227" s="42"/>
      <c r="U2227" s="42"/>
      <c r="V2227" s="42"/>
      <c r="W2227" s="42"/>
    </row>
    <row r="2228" spans="1:23" s="151" customFormat="1" hidden="1" x14ac:dyDescent="0.35">
      <c r="A2228" s="23">
        <v>23010112</v>
      </c>
      <c r="B2228" s="436" t="s">
        <v>2890</v>
      </c>
      <c r="C2228" s="23">
        <v>70133</v>
      </c>
      <c r="D2228" s="46">
        <v>130000010106</v>
      </c>
      <c r="E2228" s="25">
        <v>3101</v>
      </c>
      <c r="F2228" s="23">
        <v>10721300</v>
      </c>
      <c r="G2228" s="26" t="s">
        <v>2561</v>
      </c>
      <c r="H2228" s="27">
        <v>2100000</v>
      </c>
      <c r="I2228" s="215"/>
      <c r="J2228" s="27"/>
      <c r="K2228" s="41">
        <f t="shared" si="43"/>
        <v>2100000</v>
      </c>
      <c r="L2228" s="207"/>
      <c r="M2228" s="42"/>
      <c r="N2228" s="42"/>
      <c r="O2228" s="42"/>
      <c r="P2228" s="42"/>
      <c r="Q2228" s="42"/>
      <c r="R2228" s="42"/>
      <c r="S2228" s="42"/>
      <c r="T2228" s="42"/>
      <c r="U2228" s="42"/>
      <c r="V2228" s="42"/>
      <c r="W2228" s="42"/>
    </row>
    <row r="2229" spans="1:23" ht="51" hidden="1" x14ac:dyDescent="0.35">
      <c r="A2229" s="23">
        <v>23010112</v>
      </c>
      <c r="B2229" s="436" t="s">
        <v>2890</v>
      </c>
      <c r="C2229" s="23">
        <v>70133</v>
      </c>
      <c r="D2229" s="46">
        <v>130000010106</v>
      </c>
      <c r="E2229" s="25">
        <v>3101</v>
      </c>
      <c r="F2229" s="23">
        <v>10721300</v>
      </c>
      <c r="G2229" s="26" t="s">
        <v>2562</v>
      </c>
      <c r="H2229" s="27">
        <v>0</v>
      </c>
      <c r="I2229" s="215"/>
      <c r="J2229" s="41"/>
      <c r="K2229" s="41">
        <f t="shared" si="43"/>
        <v>0</v>
      </c>
      <c r="L2229" s="207"/>
    </row>
    <row r="2230" spans="1:23" hidden="1" x14ac:dyDescent="0.35">
      <c r="A2230" s="23">
        <v>23010112</v>
      </c>
      <c r="B2230" s="436" t="s">
        <v>2890</v>
      </c>
      <c r="C2230" s="23">
        <v>70133</v>
      </c>
      <c r="D2230" s="46">
        <v>130000010106</v>
      </c>
      <c r="E2230" s="25">
        <v>3101</v>
      </c>
      <c r="F2230" s="23">
        <v>10721300</v>
      </c>
      <c r="G2230" s="26" t="s">
        <v>960</v>
      </c>
      <c r="H2230" s="27">
        <v>840000</v>
      </c>
      <c r="I2230" s="215"/>
      <c r="J2230" s="27"/>
      <c r="K2230" s="41">
        <f t="shared" si="43"/>
        <v>840000</v>
      </c>
      <c r="L2230" s="207"/>
    </row>
    <row r="2231" spans="1:23" hidden="1" x14ac:dyDescent="0.35">
      <c r="A2231" s="23">
        <v>23010112</v>
      </c>
      <c r="B2231" s="436" t="s">
        <v>2890</v>
      </c>
      <c r="C2231" s="23">
        <v>70133</v>
      </c>
      <c r="D2231" s="46">
        <v>130000010106</v>
      </c>
      <c r="E2231" s="25">
        <v>3101</v>
      </c>
      <c r="F2231" s="23">
        <v>10721300</v>
      </c>
      <c r="G2231" s="26" t="s">
        <v>2563</v>
      </c>
      <c r="H2231" s="27">
        <v>0</v>
      </c>
      <c r="I2231" s="215"/>
      <c r="J2231" s="41"/>
      <c r="K2231" s="41">
        <f t="shared" si="43"/>
        <v>0</v>
      </c>
      <c r="L2231" s="207"/>
    </row>
    <row r="2232" spans="1:23" hidden="1" x14ac:dyDescent="0.35">
      <c r="A2232" s="23">
        <v>23010112</v>
      </c>
      <c r="B2232" s="436" t="s">
        <v>2890</v>
      </c>
      <c r="C2232" s="23">
        <v>70133</v>
      </c>
      <c r="D2232" s="46">
        <v>130000010106</v>
      </c>
      <c r="E2232" s="25">
        <v>3101</v>
      </c>
      <c r="F2232" s="23">
        <v>10721300</v>
      </c>
      <c r="G2232" s="26" t="s">
        <v>2564</v>
      </c>
      <c r="H2232" s="27">
        <v>1050000</v>
      </c>
      <c r="I2232" s="215"/>
      <c r="J2232" s="27"/>
      <c r="K2232" s="41">
        <f t="shared" si="43"/>
        <v>1050000</v>
      </c>
      <c r="L2232" s="207"/>
    </row>
    <row r="2233" spans="1:23" hidden="1" x14ac:dyDescent="0.35">
      <c r="A2233" s="23">
        <v>23010112</v>
      </c>
      <c r="B2233" s="436" t="s">
        <v>2890</v>
      </c>
      <c r="C2233" s="23">
        <v>70133</v>
      </c>
      <c r="D2233" s="46">
        <v>130000010106</v>
      </c>
      <c r="E2233" s="25">
        <v>3101</v>
      </c>
      <c r="F2233" s="23">
        <v>10721300</v>
      </c>
      <c r="G2233" s="26" t="s">
        <v>962</v>
      </c>
      <c r="H2233" s="27">
        <v>420000</v>
      </c>
      <c r="I2233" s="215"/>
      <c r="J2233" s="27"/>
      <c r="K2233" s="41">
        <f t="shared" si="43"/>
        <v>420000</v>
      </c>
      <c r="L2233" s="207"/>
    </row>
    <row r="2234" spans="1:23" ht="76.5" hidden="1" x14ac:dyDescent="0.35">
      <c r="A2234" s="23">
        <v>23010112</v>
      </c>
      <c r="B2234" s="436" t="s">
        <v>2891</v>
      </c>
      <c r="C2234" s="23">
        <v>70133</v>
      </c>
      <c r="D2234" s="46">
        <v>50000010106</v>
      </c>
      <c r="E2234" s="25">
        <v>3101</v>
      </c>
      <c r="F2234" s="23">
        <v>10720517</v>
      </c>
      <c r="G2234" s="26" t="s">
        <v>2138</v>
      </c>
      <c r="H2234" s="41">
        <v>6680000</v>
      </c>
      <c r="I2234" s="220"/>
      <c r="J2234" s="41"/>
      <c r="K2234" s="27">
        <f t="shared" si="43"/>
        <v>6680000</v>
      </c>
      <c r="L2234" s="207"/>
    </row>
    <row r="2235" spans="1:23" ht="76.5" hidden="1" x14ac:dyDescent="0.35">
      <c r="A2235" s="34">
        <v>23010112</v>
      </c>
      <c r="B2235" s="436" t="s">
        <v>2891</v>
      </c>
      <c r="C2235" s="34">
        <v>70133</v>
      </c>
      <c r="D2235" s="49">
        <v>50000010106</v>
      </c>
      <c r="E2235" s="36">
        <v>3101</v>
      </c>
      <c r="F2235" s="34">
        <v>10720517</v>
      </c>
      <c r="G2235" s="37" t="s">
        <v>2133</v>
      </c>
      <c r="H2235" s="44">
        <v>1979740</v>
      </c>
      <c r="I2235" s="219">
        <v>307000</v>
      </c>
      <c r="J2235" s="41"/>
      <c r="K2235" s="38">
        <f t="shared" si="43"/>
        <v>1979740</v>
      </c>
      <c r="L2235" s="206"/>
    </row>
    <row r="2236" spans="1:23" s="151" customFormat="1" ht="102" hidden="1" x14ac:dyDescent="0.35">
      <c r="A2236" s="23">
        <v>23010112</v>
      </c>
      <c r="B2236" s="436" t="s">
        <v>2891</v>
      </c>
      <c r="C2236" s="23">
        <v>70133</v>
      </c>
      <c r="D2236" s="46">
        <v>50000010106</v>
      </c>
      <c r="E2236" s="25">
        <v>3101</v>
      </c>
      <c r="F2236" s="23">
        <v>10720517</v>
      </c>
      <c r="G2236" s="26" t="s">
        <v>2134</v>
      </c>
      <c r="H2236" s="41">
        <v>2600000</v>
      </c>
      <c r="I2236" s="220"/>
      <c r="J2236" s="41"/>
      <c r="K2236" s="27">
        <f t="shared" si="43"/>
        <v>2600000</v>
      </c>
      <c r="L2236" s="207"/>
      <c r="M2236" s="42"/>
      <c r="N2236" s="42"/>
      <c r="O2236" s="42"/>
      <c r="P2236" s="42"/>
      <c r="Q2236" s="42"/>
      <c r="R2236" s="42"/>
      <c r="S2236" s="42"/>
      <c r="T2236" s="42"/>
      <c r="U2236" s="42"/>
      <c r="V2236" s="42"/>
      <c r="W2236" s="42"/>
    </row>
    <row r="2237" spans="1:23" ht="102" hidden="1" x14ac:dyDescent="0.35">
      <c r="A2237" s="23">
        <v>23010112</v>
      </c>
      <c r="B2237" s="436" t="s">
        <v>2891</v>
      </c>
      <c r="C2237" s="23">
        <v>70133</v>
      </c>
      <c r="D2237" s="46">
        <v>50000010106</v>
      </c>
      <c r="E2237" s="25">
        <v>3101</v>
      </c>
      <c r="F2237" s="23">
        <v>10720517</v>
      </c>
      <c r="G2237" s="26" t="s">
        <v>2135</v>
      </c>
      <c r="H2237" s="41">
        <v>3700000</v>
      </c>
      <c r="I2237" s="220">
        <v>405000</v>
      </c>
      <c r="J2237" s="41"/>
      <c r="K2237" s="27">
        <f t="shared" si="43"/>
        <v>3700000</v>
      </c>
      <c r="L2237" s="207"/>
    </row>
    <row r="2238" spans="1:23" hidden="1" x14ac:dyDescent="0.35">
      <c r="A2238" s="23">
        <v>23010112</v>
      </c>
      <c r="B2238" s="436" t="s">
        <v>2891</v>
      </c>
      <c r="C2238" s="23">
        <v>70443</v>
      </c>
      <c r="D2238" s="46">
        <v>60000010103</v>
      </c>
      <c r="E2238" s="25">
        <v>3101</v>
      </c>
      <c r="F2238" s="23">
        <v>10721300</v>
      </c>
      <c r="G2238" s="26" t="s">
        <v>272</v>
      </c>
      <c r="H2238" s="27">
        <v>869200</v>
      </c>
      <c r="I2238" s="215"/>
      <c r="J2238" s="27">
        <v>14000000</v>
      </c>
      <c r="K2238" s="27">
        <f t="shared" si="43"/>
        <v>14869200</v>
      </c>
      <c r="L2238" s="207"/>
    </row>
    <row r="2239" spans="1:23" ht="102" hidden="1" x14ac:dyDescent="0.35">
      <c r="A2239" s="440">
        <v>23010112</v>
      </c>
      <c r="B2239" s="436" t="s">
        <v>2891</v>
      </c>
      <c r="C2239" s="440">
        <v>70133</v>
      </c>
      <c r="D2239" s="440" t="s">
        <v>2627</v>
      </c>
      <c r="E2239" s="440" t="s">
        <v>545</v>
      </c>
      <c r="F2239" s="440">
        <v>10721300</v>
      </c>
      <c r="G2239" s="460" t="s">
        <v>1058</v>
      </c>
      <c r="H2239" s="473">
        <v>500000</v>
      </c>
      <c r="I2239" s="493"/>
      <c r="J2239" s="473">
        <v>7643000</v>
      </c>
      <c r="K2239" s="540">
        <f t="shared" si="43"/>
        <v>8143000</v>
      </c>
      <c r="L2239" s="576" t="s">
        <v>2101</v>
      </c>
    </row>
    <row r="2240" spans="1:23" ht="51" hidden="1" x14ac:dyDescent="0.35">
      <c r="A2240" s="23">
        <v>23010112</v>
      </c>
      <c r="B2240" s="436" t="s">
        <v>2891</v>
      </c>
      <c r="C2240" s="23">
        <v>70133</v>
      </c>
      <c r="D2240" s="46">
        <v>130000010106</v>
      </c>
      <c r="E2240" s="25">
        <v>3101</v>
      </c>
      <c r="F2240" s="23">
        <v>10721300</v>
      </c>
      <c r="G2240" s="26" t="s">
        <v>2771</v>
      </c>
      <c r="H2240" s="27">
        <v>4500000</v>
      </c>
      <c r="I2240" s="282"/>
      <c r="J2240" s="41">
        <v>-2250000</v>
      </c>
      <c r="K2240" s="27">
        <f t="shared" si="43"/>
        <v>2250000</v>
      </c>
      <c r="L2240" s="207"/>
    </row>
    <row r="2241" spans="1:13" hidden="1" x14ac:dyDescent="0.35">
      <c r="A2241" s="23">
        <v>23010112</v>
      </c>
      <c r="B2241" s="436" t="s">
        <v>2891</v>
      </c>
      <c r="C2241" s="23">
        <v>70133</v>
      </c>
      <c r="D2241" s="46">
        <v>130000010106</v>
      </c>
      <c r="E2241" s="25">
        <v>3101</v>
      </c>
      <c r="F2241" s="23">
        <v>10721300</v>
      </c>
      <c r="G2241" s="26" t="s">
        <v>2772</v>
      </c>
      <c r="H2241" s="27">
        <v>800000</v>
      </c>
      <c r="I2241" s="282"/>
      <c r="J2241" s="41">
        <v>-400000</v>
      </c>
      <c r="K2241" s="27">
        <f t="shared" si="43"/>
        <v>400000</v>
      </c>
      <c r="L2241" s="207"/>
    </row>
    <row r="2242" spans="1:13" ht="51" hidden="1" x14ac:dyDescent="0.35">
      <c r="A2242" s="23">
        <v>23010112</v>
      </c>
      <c r="B2242" s="436" t="s">
        <v>2891</v>
      </c>
      <c r="C2242" s="23">
        <v>70133</v>
      </c>
      <c r="D2242" s="46">
        <v>130000010106</v>
      </c>
      <c r="E2242" s="25">
        <v>3101</v>
      </c>
      <c r="F2242" s="23">
        <v>10721300</v>
      </c>
      <c r="G2242" s="47" t="s">
        <v>2792</v>
      </c>
      <c r="H2242" s="27"/>
      <c r="I2242" s="282"/>
      <c r="J2242" s="41">
        <v>0</v>
      </c>
      <c r="K2242" s="27">
        <f t="shared" si="43"/>
        <v>0</v>
      </c>
      <c r="L2242" s="207"/>
    </row>
    <row r="2243" spans="1:13" ht="51" hidden="1" x14ac:dyDescent="0.35">
      <c r="A2243" s="23">
        <v>23010112</v>
      </c>
      <c r="B2243" s="436" t="s">
        <v>2891</v>
      </c>
      <c r="C2243" s="23">
        <v>70133</v>
      </c>
      <c r="D2243" s="46">
        <v>130000010106</v>
      </c>
      <c r="E2243" s="25">
        <v>3101</v>
      </c>
      <c r="F2243" s="23">
        <v>10721300</v>
      </c>
      <c r="G2243" s="47" t="s">
        <v>2793</v>
      </c>
      <c r="H2243" s="27">
        <v>2400000</v>
      </c>
      <c r="I2243" s="282"/>
      <c r="J2243" s="41">
        <v>-1200000</v>
      </c>
      <c r="K2243" s="27">
        <f t="shared" si="43"/>
        <v>1200000</v>
      </c>
      <c r="L2243" s="207"/>
    </row>
    <row r="2244" spans="1:13" ht="51" hidden="1" x14ac:dyDescent="0.35">
      <c r="A2244" s="23">
        <v>23010112</v>
      </c>
      <c r="B2244" s="436" t="s">
        <v>2891</v>
      </c>
      <c r="C2244" s="23">
        <v>70133</v>
      </c>
      <c r="D2244" s="46">
        <v>130000010106</v>
      </c>
      <c r="E2244" s="25">
        <v>3101</v>
      </c>
      <c r="F2244" s="23">
        <v>10721300</v>
      </c>
      <c r="G2244" s="26" t="s">
        <v>2773</v>
      </c>
      <c r="H2244" s="27">
        <v>12669237</v>
      </c>
      <c r="I2244" s="282"/>
      <c r="J2244" s="41">
        <v>-6334618.5</v>
      </c>
      <c r="K2244" s="27">
        <f t="shared" si="43"/>
        <v>6334618.5</v>
      </c>
      <c r="L2244" s="207"/>
    </row>
    <row r="2245" spans="1:13" hidden="1" x14ac:dyDescent="0.35">
      <c r="A2245" s="23">
        <v>23010112</v>
      </c>
      <c r="B2245" s="436" t="s">
        <v>2891</v>
      </c>
      <c r="C2245" s="23">
        <v>70133</v>
      </c>
      <c r="D2245" s="46">
        <v>130000010106</v>
      </c>
      <c r="E2245" s="25">
        <v>3101</v>
      </c>
      <c r="F2245" s="23">
        <v>10721300</v>
      </c>
      <c r="G2245" s="26" t="s">
        <v>2774</v>
      </c>
      <c r="H2245" s="27"/>
      <c r="I2245" s="282"/>
      <c r="J2245" s="41">
        <v>0</v>
      </c>
      <c r="K2245" s="27">
        <f t="shared" si="43"/>
        <v>0</v>
      </c>
      <c r="L2245" s="207"/>
    </row>
    <row r="2246" spans="1:13" ht="51" hidden="1" x14ac:dyDescent="0.35">
      <c r="A2246" s="23">
        <v>23010112</v>
      </c>
      <c r="B2246" s="436" t="s">
        <v>2891</v>
      </c>
      <c r="C2246" s="23">
        <v>70133</v>
      </c>
      <c r="D2246" s="46">
        <v>130000010106</v>
      </c>
      <c r="E2246" s="25">
        <v>3101</v>
      </c>
      <c r="F2246" s="23">
        <v>10721300</v>
      </c>
      <c r="G2246" s="26" t="s">
        <v>2775</v>
      </c>
      <c r="H2246" s="27">
        <v>2000000</v>
      </c>
      <c r="I2246" s="282"/>
      <c r="J2246" s="41">
        <v>-1000000</v>
      </c>
      <c r="K2246" s="27">
        <f t="shared" si="43"/>
        <v>1000000</v>
      </c>
      <c r="L2246" s="207"/>
    </row>
    <row r="2247" spans="1:13" ht="51" hidden="1" x14ac:dyDescent="0.35">
      <c r="A2247" s="23">
        <v>23010112</v>
      </c>
      <c r="B2247" s="436" t="s">
        <v>2891</v>
      </c>
      <c r="C2247" s="23">
        <v>70133</v>
      </c>
      <c r="D2247" s="46">
        <v>130000010106</v>
      </c>
      <c r="E2247" s="25">
        <v>3101</v>
      </c>
      <c r="F2247" s="23">
        <v>10721300</v>
      </c>
      <c r="G2247" s="26" t="s">
        <v>2776</v>
      </c>
      <c r="H2247" s="27">
        <v>150000</v>
      </c>
      <c r="I2247" s="282"/>
      <c r="J2247" s="41">
        <v>-75000</v>
      </c>
      <c r="K2247" s="27">
        <f t="shared" si="43"/>
        <v>75000</v>
      </c>
      <c r="L2247" s="207"/>
    </row>
    <row r="2248" spans="1:13" ht="51" hidden="1" x14ac:dyDescent="0.35">
      <c r="A2248" s="23">
        <v>23010112</v>
      </c>
      <c r="B2248" s="436" t="s">
        <v>2891</v>
      </c>
      <c r="C2248" s="23">
        <v>70133</v>
      </c>
      <c r="D2248" s="46">
        <v>130000010106</v>
      </c>
      <c r="E2248" s="25">
        <v>3101</v>
      </c>
      <c r="F2248" s="23">
        <v>10721300</v>
      </c>
      <c r="G2248" s="47" t="s">
        <v>2794</v>
      </c>
      <c r="H2248" s="27">
        <v>4000000</v>
      </c>
      <c r="I2248" s="282"/>
      <c r="J2248" s="41">
        <v>-2000000</v>
      </c>
      <c r="K2248" s="27">
        <f t="shared" si="43"/>
        <v>2000000</v>
      </c>
      <c r="L2248" s="207"/>
    </row>
    <row r="2249" spans="1:13" ht="51" hidden="1" x14ac:dyDescent="0.35">
      <c r="A2249" s="23">
        <v>23010112</v>
      </c>
      <c r="B2249" s="436" t="s">
        <v>2891</v>
      </c>
      <c r="C2249" s="23">
        <v>70133</v>
      </c>
      <c r="D2249" s="46">
        <v>130000010106</v>
      </c>
      <c r="E2249" s="23">
        <v>3101</v>
      </c>
      <c r="F2249" s="23">
        <v>10721300</v>
      </c>
      <c r="G2249" s="47" t="s">
        <v>2736</v>
      </c>
      <c r="H2249" s="27">
        <v>9500000</v>
      </c>
      <c r="I2249" s="282"/>
      <c r="J2249" s="41"/>
      <c r="K2249" s="27">
        <f t="shared" si="43"/>
        <v>9500000</v>
      </c>
      <c r="L2249" s="207"/>
      <c r="M2249" s="343"/>
    </row>
    <row r="2250" spans="1:13" ht="76.5" hidden="1" x14ac:dyDescent="0.35">
      <c r="A2250" s="34">
        <v>23010112</v>
      </c>
      <c r="B2250" s="436" t="s">
        <v>2891</v>
      </c>
      <c r="C2250" s="34">
        <v>70443</v>
      </c>
      <c r="D2250" s="49">
        <v>30000020106</v>
      </c>
      <c r="E2250" s="36">
        <v>3101</v>
      </c>
      <c r="F2250" s="34">
        <v>10721300</v>
      </c>
      <c r="G2250" s="50" t="s">
        <v>372</v>
      </c>
      <c r="H2250" s="38">
        <v>1000000</v>
      </c>
      <c r="I2250" s="218"/>
      <c r="J2250" s="44"/>
      <c r="K2250" s="38">
        <f t="shared" si="43"/>
        <v>1000000</v>
      </c>
      <c r="L2250" s="433"/>
    </row>
    <row r="2251" spans="1:13" ht="76.5" hidden="1" x14ac:dyDescent="0.35">
      <c r="A2251" s="23">
        <v>23010112</v>
      </c>
      <c r="B2251" s="436" t="s">
        <v>2891</v>
      </c>
      <c r="C2251" s="23">
        <v>70443</v>
      </c>
      <c r="D2251" s="46">
        <v>30000020106</v>
      </c>
      <c r="E2251" s="25">
        <v>3101</v>
      </c>
      <c r="F2251" s="23">
        <v>10721300</v>
      </c>
      <c r="G2251" s="47" t="s">
        <v>373</v>
      </c>
      <c r="H2251" s="27">
        <v>1000000</v>
      </c>
      <c r="I2251" s="215"/>
      <c r="J2251" s="41"/>
      <c r="K2251" s="27">
        <f t="shared" si="43"/>
        <v>1000000</v>
      </c>
      <c r="L2251" s="559"/>
    </row>
    <row r="2252" spans="1:13" ht="51" hidden="1" x14ac:dyDescent="0.35">
      <c r="A2252" s="23">
        <v>23010112</v>
      </c>
      <c r="B2252" s="436" t="s">
        <v>2891</v>
      </c>
      <c r="C2252" s="23">
        <v>70133</v>
      </c>
      <c r="D2252" s="46">
        <v>130000010106</v>
      </c>
      <c r="E2252" s="25">
        <v>3101</v>
      </c>
      <c r="F2252" s="23">
        <v>10721300</v>
      </c>
      <c r="G2252" s="47" t="s">
        <v>2662</v>
      </c>
      <c r="H2252" s="27">
        <v>4000000</v>
      </c>
      <c r="I2252" s="215"/>
      <c r="J2252" s="41">
        <v>10000000</v>
      </c>
      <c r="K2252" s="27">
        <f t="shared" si="43"/>
        <v>14000000</v>
      </c>
      <c r="L2252" s="207"/>
    </row>
    <row r="2253" spans="1:13" ht="51" hidden="1" x14ac:dyDescent="0.35">
      <c r="A2253" s="23">
        <v>23010112</v>
      </c>
      <c r="B2253" s="436" t="s">
        <v>2891</v>
      </c>
      <c r="C2253" s="23">
        <v>70133</v>
      </c>
      <c r="D2253" s="46">
        <v>130000010106</v>
      </c>
      <c r="E2253" s="25">
        <v>3101</v>
      </c>
      <c r="F2253" s="23">
        <v>10721300</v>
      </c>
      <c r="G2253" s="47" t="s">
        <v>2663</v>
      </c>
      <c r="H2253" s="27">
        <v>7000000</v>
      </c>
      <c r="I2253" s="215"/>
      <c r="J2253" s="41">
        <v>10000000</v>
      </c>
      <c r="K2253" s="27">
        <f t="shared" si="43"/>
        <v>17000000</v>
      </c>
      <c r="L2253" s="207"/>
    </row>
    <row r="2254" spans="1:13" ht="51" hidden="1" x14ac:dyDescent="0.35">
      <c r="A2254" s="23">
        <v>23010112</v>
      </c>
      <c r="B2254" s="436" t="s">
        <v>2891</v>
      </c>
      <c r="C2254" s="23">
        <v>70133</v>
      </c>
      <c r="D2254" s="46">
        <v>130000010106</v>
      </c>
      <c r="E2254" s="25">
        <v>3101</v>
      </c>
      <c r="F2254" s="23">
        <v>10721300</v>
      </c>
      <c r="G2254" s="47" t="s">
        <v>2664</v>
      </c>
      <c r="H2254" s="27">
        <v>7000000</v>
      </c>
      <c r="I2254" s="215"/>
      <c r="J2254" s="41">
        <v>10000000</v>
      </c>
      <c r="K2254" s="27">
        <f t="shared" si="43"/>
        <v>17000000</v>
      </c>
      <c r="L2254" s="207"/>
    </row>
    <row r="2255" spans="1:13" ht="51" hidden="1" x14ac:dyDescent="0.35">
      <c r="A2255" s="23">
        <v>23010112</v>
      </c>
      <c r="B2255" s="436" t="s">
        <v>2891</v>
      </c>
      <c r="C2255" s="23">
        <v>70133</v>
      </c>
      <c r="D2255" s="46">
        <v>130000010106</v>
      </c>
      <c r="E2255" s="25">
        <v>3101</v>
      </c>
      <c r="F2255" s="23">
        <v>10721300</v>
      </c>
      <c r="G2255" s="47" t="s">
        <v>2665</v>
      </c>
      <c r="H2255" s="27">
        <v>2000000</v>
      </c>
      <c r="I2255" s="215"/>
      <c r="J2255" s="41"/>
      <c r="K2255" s="27">
        <f t="shared" si="43"/>
        <v>2000000</v>
      </c>
      <c r="L2255" s="207"/>
    </row>
    <row r="2256" spans="1:13" ht="51" hidden="1" x14ac:dyDescent="0.35">
      <c r="A2256" s="23">
        <v>23010112</v>
      </c>
      <c r="B2256" s="436" t="s">
        <v>2891</v>
      </c>
      <c r="C2256" s="23">
        <v>70133</v>
      </c>
      <c r="D2256" s="46">
        <v>130000010106</v>
      </c>
      <c r="E2256" s="25">
        <v>3101</v>
      </c>
      <c r="F2256" s="23">
        <v>10721300</v>
      </c>
      <c r="G2256" s="26" t="s">
        <v>2113</v>
      </c>
      <c r="H2256" s="27"/>
      <c r="I2256" s="215"/>
      <c r="J2256" s="41">
        <v>100000000</v>
      </c>
      <c r="K2256" s="27">
        <f t="shared" si="43"/>
        <v>100000000</v>
      </c>
      <c r="L2256" s="207"/>
    </row>
    <row r="2257" spans="1:23" ht="51" hidden="1" x14ac:dyDescent="0.35">
      <c r="A2257" s="23">
        <v>23010112</v>
      </c>
      <c r="B2257" s="436" t="s">
        <v>2891</v>
      </c>
      <c r="C2257" s="23">
        <v>70133</v>
      </c>
      <c r="D2257" s="46">
        <v>130000010106</v>
      </c>
      <c r="E2257" s="25">
        <v>3101</v>
      </c>
      <c r="F2257" s="23">
        <v>10721300</v>
      </c>
      <c r="G2257" s="47" t="s">
        <v>2666</v>
      </c>
      <c r="H2257" s="27">
        <v>20000000</v>
      </c>
      <c r="I2257" s="215"/>
      <c r="J2257" s="41">
        <v>10000000</v>
      </c>
      <c r="K2257" s="27">
        <f t="shared" si="43"/>
        <v>30000000</v>
      </c>
      <c r="L2257" s="207"/>
    </row>
    <row r="2258" spans="1:23" ht="51" hidden="1" x14ac:dyDescent="0.35">
      <c r="A2258" s="23">
        <v>23010112</v>
      </c>
      <c r="B2258" s="436" t="s">
        <v>2891</v>
      </c>
      <c r="C2258" s="23">
        <v>70133</v>
      </c>
      <c r="D2258" s="46">
        <v>130000010106</v>
      </c>
      <c r="E2258" s="25">
        <v>3101</v>
      </c>
      <c r="F2258" s="23">
        <v>10721300</v>
      </c>
      <c r="G2258" s="26" t="s">
        <v>2112</v>
      </c>
      <c r="H2258" s="27">
        <v>3000000</v>
      </c>
      <c r="I2258" s="215"/>
      <c r="J2258" s="41">
        <v>10000000</v>
      </c>
      <c r="K2258" s="27">
        <f t="shared" si="43"/>
        <v>13000000</v>
      </c>
      <c r="L2258" s="207"/>
    </row>
    <row r="2259" spans="1:23" ht="51" hidden="1" x14ac:dyDescent="0.35">
      <c r="A2259" s="23">
        <v>23010112</v>
      </c>
      <c r="B2259" s="436" t="s">
        <v>2891</v>
      </c>
      <c r="C2259" s="23">
        <v>70133</v>
      </c>
      <c r="D2259" s="46">
        <v>130000010106</v>
      </c>
      <c r="E2259" s="25">
        <v>3101</v>
      </c>
      <c r="F2259" s="23">
        <v>10721300</v>
      </c>
      <c r="G2259" s="47" t="s">
        <v>2667</v>
      </c>
      <c r="H2259" s="27">
        <v>4000000</v>
      </c>
      <c r="I2259" s="215"/>
      <c r="J2259" s="41">
        <v>10000000</v>
      </c>
      <c r="K2259" s="27">
        <f t="shared" si="43"/>
        <v>14000000</v>
      </c>
      <c r="L2259" s="207"/>
    </row>
    <row r="2260" spans="1:23" ht="51" hidden="1" x14ac:dyDescent="0.35">
      <c r="A2260" s="23">
        <v>23010112</v>
      </c>
      <c r="B2260" s="436" t="s">
        <v>2891</v>
      </c>
      <c r="C2260" s="23">
        <v>70133</v>
      </c>
      <c r="D2260" s="46">
        <v>130000010106</v>
      </c>
      <c r="E2260" s="25">
        <v>3101</v>
      </c>
      <c r="F2260" s="23">
        <v>10721300</v>
      </c>
      <c r="G2260" s="47" t="s">
        <v>2668</v>
      </c>
      <c r="H2260" s="27">
        <v>2000000</v>
      </c>
      <c r="I2260" s="215"/>
      <c r="J2260" s="41"/>
      <c r="K2260" s="27">
        <f t="shared" si="43"/>
        <v>2000000</v>
      </c>
      <c r="L2260" s="207"/>
    </row>
    <row r="2261" spans="1:23" ht="51" hidden="1" x14ac:dyDescent="0.35">
      <c r="A2261" s="23">
        <v>23010112</v>
      </c>
      <c r="B2261" s="436" t="s">
        <v>2891</v>
      </c>
      <c r="C2261" s="23">
        <v>70133</v>
      </c>
      <c r="D2261" s="46">
        <v>130000010106</v>
      </c>
      <c r="E2261" s="25">
        <v>3101</v>
      </c>
      <c r="F2261" s="23">
        <v>10721300</v>
      </c>
      <c r="G2261" s="47" t="s">
        <v>2669</v>
      </c>
      <c r="H2261" s="27">
        <v>5500000</v>
      </c>
      <c r="I2261" s="215"/>
      <c r="J2261" s="41"/>
      <c r="K2261" s="27">
        <f t="shared" si="43"/>
        <v>5500000</v>
      </c>
      <c r="L2261" s="207"/>
    </row>
    <row r="2262" spans="1:23" ht="51" hidden="1" x14ac:dyDescent="0.35">
      <c r="A2262" s="23">
        <v>23010112</v>
      </c>
      <c r="B2262" s="436" t="s">
        <v>2891</v>
      </c>
      <c r="C2262" s="23">
        <v>70133</v>
      </c>
      <c r="D2262" s="46">
        <v>130000010106</v>
      </c>
      <c r="E2262" s="25">
        <v>3101</v>
      </c>
      <c r="F2262" s="23">
        <v>10721300</v>
      </c>
      <c r="G2262" s="47" t="s">
        <v>2640</v>
      </c>
      <c r="H2262" s="27"/>
      <c r="I2262" s="215"/>
      <c r="J2262" s="41">
        <v>120000000</v>
      </c>
      <c r="K2262" s="27">
        <f t="shared" si="43"/>
        <v>120000000</v>
      </c>
      <c r="L2262" s="207"/>
    </row>
    <row r="2263" spans="1:23" ht="51" hidden="1" x14ac:dyDescent="0.35">
      <c r="A2263" s="23">
        <v>23010112</v>
      </c>
      <c r="B2263" s="436" t="s">
        <v>2891</v>
      </c>
      <c r="C2263" s="23">
        <v>70133</v>
      </c>
      <c r="D2263" s="46">
        <v>130000010106</v>
      </c>
      <c r="E2263" s="25">
        <v>3101</v>
      </c>
      <c r="F2263" s="23">
        <v>10721300</v>
      </c>
      <c r="G2263" s="26" t="s">
        <v>2670</v>
      </c>
      <c r="H2263" s="27">
        <v>50000000</v>
      </c>
      <c r="I2263" s="215"/>
      <c r="J2263" s="41">
        <v>30000000</v>
      </c>
      <c r="K2263" s="27">
        <f t="shared" si="43"/>
        <v>80000000</v>
      </c>
      <c r="L2263" s="207"/>
    </row>
    <row r="2264" spans="1:23" ht="51" hidden="1" x14ac:dyDescent="0.35">
      <c r="A2264" s="54">
        <v>23010112</v>
      </c>
      <c r="B2264" s="436" t="s">
        <v>2891</v>
      </c>
      <c r="C2264" s="54">
        <v>70133</v>
      </c>
      <c r="D2264" s="75">
        <v>30000020106</v>
      </c>
      <c r="E2264" s="56">
        <v>3101</v>
      </c>
      <c r="F2264" s="54">
        <v>10721300</v>
      </c>
      <c r="G2264" s="57" t="s">
        <v>1055</v>
      </c>
      <c r="H2264" s="58">
        <v>150000</v>
      </c>
      <c r="I2264" s="221"/>
      <c r="J2264" s="87"/>
      <c r="K2264" s="58">
        <f t="shared" si="43"/>
        <v>150000</v>
      </c>
      <c r="L2264" s="400" t="s">
        <v>2889</v>
      </c>
    </row>
    <row r="2265" spans="1:23" s="323" customFormat="1" ht="51" hidden="1" x14ac:dyDescent="0.35">
      <c r="A2265" s="54">
        <v>23010112</v>
      </c>
      <c r="B2265" s="436" t="s">
        <v>2891</v>
      </c>
      <c r="C2265" s="54">
        <v>70133</v>
      </c>
      <c r="D2265" s="75">
        <v>30000020106</v>
      </c>
      <c r="E2265" s="56">
        <v>3101</v>
      </c>
      <c r="F2265" s="54">
        <v>10721300</v>
      </c>
      <c r="G2265" s="57" t="s">
        <v>1056</v>
      </c>
      <c r="H2265" s="58">
        <v>125000</v>
      </c>
      <c r="I2265" s="221"/>
      <c r="J2265" s="87"/>
      <c r="K2265" s="58">
        <f t="shared" si="43"/>
        <v>125000</v>
      </c>
      <c r="L2265" s="400" t="s">
        <v>2889</v>
      </c>
      <c r="M2265" s="42"/>
      <c r="N2265" s="42"/>
      <c r="O2265" s="42"/>
      <c r="P2265" s="42"/>
      <c r="Q2265" s="42"/>
      <c r="R2265" s="42"/>
      <c r="S2265" s="42"/>
      <c r="T2265" s="42"/>
      <c r="U2265" s="42"/>
      <c r="V2265" s="42"/>
      <c r="W2265" s="42"/>
    </row>
    <row r="2266" spans="1:23" ht="51" hidden="1" x14ac:dyDescent="0.35">
      <c r="A2266" s="78">
        <v>23010112</v>
      </c>
      <c r="B2266" s="436" t="s">
        <v>2891</v>
      </c>
      <c r="C2266" s="78">
        <v>70133</v>
      </c>
      <c r="D2266" s="79">
        <v>30000020106</v>
      </c>
      <c r="E2266" s="80">
        <v>3101</v>
      </c>
      <c r="F2266" s="78">
        <v>10721300</v>
      </c>
      <c r="G2266" s="129" t="s">
        <v>1057</v>
      </c>
      <c r="H2266" s="81">
        <v>75000</v>
      </c>
      <c r="I2266" s="228"/>
      <c r="J2266" s="133"/>
      <c r="K2266" s="81">
        <f t="shared" si="43"/>
        <v>75000</v>
      </c>
      <c r="L2266" s="399" t="s">
        <v>2889</v>
      </c>
    </row>
    <row r="2267" spans="1:23" hidden="1" x14ac:dyDescent="0.35">
      <c r="A2267" s="54">
        <v>23010112</v>
      </c>
      <c r="B2267" s="436" t="s">
        <v>2891</v>
      </c>
      <c r="C2267" s="54">
        <v>70133</v>
      </c>
      <c r="D2267" s="75">
        <v>30000020106</v>
      </c>
      <c r="E2267" s="56">
        <v>3101</v>
      </c>
      <c r="F2267" s="54">
        <v>10721300</v>
      </c>
      <c r="G2267" s="57" t="s">
        <v>961</v>
      </c>
      <c r="H2267" s="58">
        <v>52500</v>
      </c>
      <c r="I2267" s="221"/>
      <c r="J2267" s="87"/>
      <c r="K2267" s="58">
        <f t="shared" si="43"/>
        <v>52500</v>
      </c>
      <c r="L2267" s="400" t="s">
        <v>2889</v>
      </c>
    </row>
    <row r="2268" spans="1:23" ht="102" hidden="1" x14ac:dyDescent="0.35">
      <c r="A2268" s="54">
        <v>23010112</v>
      </c>
      <c r="B2268" s="436" t="s">
        <v>2891</v>
      </c>
      <c r="C2268" s="54">
        <v>70133</v>
      </c>
      <c r="D2268" s="75">
        <v>30000020106</v>
      </c>
      <c r="E2268" s="56">
        <v>3101</v>
      </c>
      <c r="F2268" s="54">
        <v>10721300</v>
      </c>
      <c r="G2268" s="57" t="s">
        <v>1058</v>
      </c>
      <c r="H2268" s="58">
        <v>500000</v>
      </c>
      <c r="I2268" s="221"/>
      <c r="J2268" s="87"/>
      <c r="K2268" s="58">
        <f t="shared" si="43"/>
        <v>500000</v>
      </c>
      <c r="L2268" s="400" t="s">
        <v>2889</v>
      </c>
    </row>
    <row r="2269" spans="1:23" ht="51" hidden="1" x14ac:dyDescent="0.35">
      <c r="A2269" s="54">
        <v>23010112</v>
      </c>
      <c r="B2269" s="436" t="s">
        <v>2891</v>
      </c>
      <c r="C2269" s="54">
        <v>70133</v>
      </c>
      <c r="D2269" s="75">
        <v>30000020106</v>
      </c>
      <c r="E2269" s="56">
        <v>3101</v>
      </c>
      <c r="F2269" s="54">
        <v>10721300</v>
      </c>
      <c r="G2269" s="57" t="s">
        <v>1059</v>
      </c>
      <c r="H2269" s="58">
        <v>42500</v>
      </c>
      <c r="I2269" s="221"/>
      <c r="J2269" s="87"/>
      <c r="K2269" s="58">
        <f t="shared" si="43"/>
        <v>42500</v>
      </c>
      <c r="L2269" s="400" t="s">
        <v>2889</v>
      </c>
    </row>
    <row r="2270" spans="1:23" ht="76.5" hidden="1" x14ac:dyDescent="0.35">
      <c r="A2270" s="23">
        <v>23010112</v>
      </c>
      <c r="B2270" s="436" t="s">
        <v>2891</v>
      </c>
      <c r="C2270" s="23">
        <v>70133</v>
      </c>
      <c r="D2270" s="46">
        <v>130000010106</v>
      </c>
      <c r="E2270" s="25">
        <v>3101</v>
      </c>
      <c r="F2270" s="23">
        <v>10721300</v>
      </c>
      <c r="G2270" s="47" t="s">
        <v>405</v>
      </c>
      <c r="H2270" s="41">
        <v>2332000</v>
      </c>
      <c r="I2270" s="220"/>
      <c r="J2270" s="41"/>
      <c r="K2270" s="27">
        <f t="shared" si="43"/>
        <v>2332000</v>
      </c>
      <c r="L2270" s="207"/>
    </row>
    <row r="2271" spans="1:23" hidden="1" x14ac:dyDescent="0.35">
      <c r="A2271" s="23">
        <v>23010112</v>
      </c>
      <c r="B2271" s="436" t="s">
        <v>2892</v>
      </c>
      <c r="C2271" s="23">
        <v>70133</v>
      </c>
      <c r="D2271" s="46">
        <v>130000010106</v>
      </c>
      <c r="E2271" s="25">
        <v>3101</v>
      </c>
      <c r="F2271" s="23">
        <v>10721300</v>
      </c>
      <c r="G2271" s="26" t="s">
        <v>272</v>
      </c>
      <c r="H2271" s="41">
        <v>8000000</v>
      </c>
      <c r="I2271" s="220"/>
      <c r="J2271" s="41"/>
      <c r="K2271" s="27">
        <f t="shared" si="43"/>
        <v>8000000</v>
      </c>
      <c r="L2271" s="207"/>
    </row>
    <row r="2272" spans="1:23" ht="76.5" hidden="1" x14ac:dyDescent="0.35">
      <c r="A2272" s="23">
        <v>23010112</v>
      </c>
      <c r="B2272" s="436" t="s">
        <v>2892</v>
      </c>
      <c r="C2272" s="23">
        <v>70133</v>
      </c>
      <c r="D2272" s="46">
        <v>130000010106</v>
      </c>
      <c r="E2272" s="25">
        <v>3101</v>
      </c>
      <c r="F2272" s="23">
        <v>10721306</v>
      </c>
      <c r="G2272" s="47" t="s">
        <v>455</v>
      </c>
      <c r="H2272" s="27">
        <v>12400050</v>
      </c>
      <c r="I2272" s="215"/>
      <c r="J2272" s="41">
        <v>12400050</v>
      </c>
      <c r="K2272" s="93">
        <f t="shared" si="43"/>
        <v>24800100</v>
      </c>
      <c r="L2272" s="207"/>
    </row>
    <row r="2273" spans="1:12" ht="51" hidden="1" x14ac:dyDescent="0.35">
      <c r="A2273" s="23">
        <v>23010112</v>
      </c>
      <c r="B2273" s="436" t="s">
        <v>2893</v>
      </c>
      <c r="C2273" s="23">
        <v>70133</v>
      </c>
      <c r="D2273" s="46">
        <v>30000020106</v>
      </c>
      <c r="E2273" s="25">
        <v>3101</v>
      </c>
      <c r="F2273" s="23">
        <v>10721300</v>
      </c>
      <c r="G2273" s="47" t="s">
        <v>491</v>
      </c>
      <c r="H2273" s="67">
        <v>77400</v>
      </c>
      <c r="I2273" s="224"/>
      <c r="J2273" s="68"/>
      <c r="K2273" s="67">
        <f t="shared" si="43"/>
        <v>77400</v>
      </c>
      <c r="L2273" s="207"/>
    </row>
    <row r="2274" spans="1:12" ht="51" hidden="1" x14ac:dyDescent="0.35">
      <c r="A2274" s="23">
        <v>23010112</v>
      </c>
      <c r="B2274" s="436" t="s">
        <v>2893</v>
      </c>
      <c r="C2274" s="23">
        <v>70133</v>
      </c>
      <c r="D2274" s="46">
        <v>30000020106</v>
      </c>
      <c r="E2274" s="25">
        <v>3101</v>
      </c>
      <c r="F2274" s="23">
        <v>10720608</v>
      </c>
      <c r="G2274" s="47" t="s">
        <v>492</v>
      </c>
      <c r="H2274" s="67">
        <v>688000</v>
      </c>
      <c r="I2274" s="224"/>
      <c r="J2274" s="68"/>
      <c r="K2274" s="67">
        <f t="shared" si="43"/>
        <v>688000</v>
      </c>
      <c r="L2274" s="207"/>
    </row>
    <row r="2275" spans="1:12" ht="76.5" hidden="1" x14ac:dyDescent="0.35">
      <c r="A2275" s="23">
        <v>23010112</v>
      </c>
      <c r="B2275" s="436" t="s">
        <v>2893</v>
      </c>
      <c r="C2275" s="23">
        <v>70133</v>
      </c>
      <c r="D2275" s="46">
        <v>30000020106</v>
      </c>
      <c r="E2275" s="25">
        <v>3101</v>
      </c>
      <c r="F2275" s="23">
        <v>10721300</v>
      </c>
      <c r="G2275" s="47" t="s">
        <v>493</v>
      </c>
      <c r="H2275" s="67">
        <v>602000</v>
      </c>
      <c r="I2275" s="224"/>
      <c r="J2275" s="68"/>
      <c r="K2275" s="67">
        <f t="shared" si="43"/>
        <v>602000</v>
      </c>
      <c r="L2275" s="207"/>
    </row>
    <row r="2276" spans="1:12" ht="51" hidden="1" x14ac:dyDescent="0.35">
      <c r="A2276" s="23">
        <v>23010112</v>
      </c>
      <c r="B2276" s="436" t="s">
        <v>2893</v>
      </c>
      <c r="C2276" s="23">
        <v>70133</v>
      </c>
      <c r="D2276" s="46">
        <v>30000020106</v>
      </c>
      <c r="E2276" s="25">
        <v>3101</v>
      </c>
      <c r="F2276" s="23">
        <v>10720400</v>
      </c>
      <c r="G2276" s="47" t="s">
        <v>494</v>
      </c>
      <c r="H2276" s="67">
        <v>86000</v>
      </c>
      <c r="I2276" s="224"/>
      <c r="J2276" s="68"/>
      <c r="K2276" s="67">
        <f t="shared" si="43"/>
        <v>86000</v>
      </c>
      <c r="L2276" s="207"/>
    </row>
    <row r="2277" spans="1:12" ht="51" hidden="1" x14ac:dyDescent="0.35">
      <c r="A2277" s="23">
        <v>23010112</v>
      </c>
      <c r="B2277" s="436" t="s">
        <v>2893</v>
      </c>
      <c r="C2277" s="23">
        <v>70133</v>
      </c>
      <c r="D2277" s="46">
        <v>30000020106</v>
      </c>
      <c r="E2277" s="25">
        <v>3101</v>
      </c>
      <c r="F2277" s="23">
        <v>10721300</v>
      </c>
      <c r="G2277" s="47" t="s">
        <v>495</v>
      </c>
      <c r="H2277" s="67">
        <v>172000</v>
      </c>
      <c r="I2277" s="224"/>
      <c r="J2277" s="68"/>
      <c r="K2277" s="67">
        <f t="shared" ref="K2277:K2340" si="44">SUM(H2277,J2277)</f>
        <v>172000</v>
      </c>
      <c r="L2277" s="207"/>
    </row>
    <row r="2278" spans="1:12" ht="51" hidden="1" x14ac:dyDescent="0.35">
      <c r="A2278" s="23">
        <v>23010112</v>
      </c>
      <c r="B2278" s="436" t="s">
        <v>2893</v>
      </c>
      <c r="C2278" s="23">
        <v>70133</v>
      </c>
      <c r="D2278" s="46">
        <v>30000020106</v>
      </c>
      <c r="E2278" s="25">
        <v>3101</v>
      </c>
      <c r="F2278" s="23">
        <v>10721300</v>
      </c>
      <c r="G2278" s="47" t="s">
        <v>496</v>
      </c>
      <c r="H2278" s="67">
        <v>129000</v>
      </c>
      <c r="I2278" s="224"/>
      <c r="J2278" s="68"/>
      <c r="K2278" s="67">
        <f t="shared" si="44"/>
        <v>129000</v>
      </c>
      <c r="L2278" s="207"/>
    </row>
    <row r="2279" spans="1:12" ht="51" hidden="1" x14ac:dyDescent="0.35">
      <c r="A2279" s="23">
        <v>23010112</v>
      </c>
      <c r="B2279" s="436" t="s">
        <v>2893</v>
      </c>
      <c r="C2279" s="23">
        <v>70133</v>
      </c>
      <c r="D2279" s="46">
        <v>30000020106</v>
      </c>
      <c r="E2279" s="25">
        <v>3101</v>
      </c>
      <c r="F2279" s="23">
        <v>10721300</v>
      </c>
      <c r="G2279" s="47" t="s">
        <v>497</v>
      </c>
      <c r="H2279" s="67">
        <v>963200</v>
      </c>
      <c r="I2279" s="224"/>
      <c r="J2279" s="68"/>
      <c r="K2279" s="67">
        <f t="shared" si="44"/>
        <v>963200</v>
      </c>
      <c r="L2279" s="207"/>
    </row>
    <row r="2280" spans="1:12" ht="51" hidden="1" x14ac:dyDescent="0.35">
      <c r="A2280" s="23">
        <v>23010112</v>
      </c>
      <c r="B2280" s="436" t="s">
        <v>2893</v>
      </c>
      <c r="C2280" s="23">
        <v>70133</v>
      </c>
      <c r="D2280" s="46">
        <v>30000020106</v>
      </c>
      <c r="E2280" s="25">
        <v>3101</v>
      </c>
      <c r="F2280" s="23">
        <v>10721300</v>
      </c>
      <c r="G2280" s="47" t="s">
        <v>498</v>
      </c>
      <c r="H2280" s="67">
        <v>137600</v>
      </c>
      <c r="I2280" s="224"/>
      <c r="J2280" s="68"/>
      <c r="K2280" s="67">
        <f t="shared" si="44"/>
        <v>137600</v>
      </c>
      <c r="L2280" s="207"/>
    </row>
    <row r="2281" spans="1:12" ht="51" hidden="1" x14ac:dyDescent="0.35">
      <c r="A2281" s="23">
        <v>23010112</v>
      </c>
      <c r="B2281" s="436" t="s">
        <v>2893</v>
      </c>
      <c r="C2281" s="23">
        <v>70133</v>
      </c>
      <c r="D2281" s="46">
        <v>30000020106</v>
      </c>
      <c r="E2281" s="25">
        <v>3101</v>
      </c>
      <c r="F2281" s="23">
        <v>10721300</v>
      </c>
      <c r="G2281" s="47" t="s">
        <v>499</v>
      </c>
      <c r="H2281" s="67">
        <v>688000</v>
      </c>
      <c r="I2281" s="224"/>
      <c r="J2281" s="68"/>
      <c r="K2281" s="67">
        <f t="shared" si="44"/>
        <v>688000</v>
      </c>
      <c r="L2281" s="207"/>
    </row>
    <row r="2282" spans="1:12" ht="51" hidden="1" x14ac:dyDescent="0.35">
      <c r="A2282" s="23">
        <v>23010112</v>
      </c>
      <c r="B2282" s="436" t="s">
        <v>2893</v>
      </c>
      <c r="C2282" s="23">
        <v>70133</v>
      </c>
      <c r="D2282" s="46">
        <v>30000020106</v>
      </c>
      <c r="E2282" s="25">
        <v>3101</v>
      </c>
      <c r="F2282" s="23">
        <v>10721300</v>
      </c>
      <c r="G2282" s="47" t="s">
        <v>500</v>
      </c>
      <c r="H2282" s="67">
        <v>2580000</v>
      </c>
      <c r="I2282" s="224"/>
      <c r="J2282" s="68"/>
      <c r="K2282" s="67">
        <f t="shared" si="44"/>
        <v>2580000</v>
      </c>
      <c r="L2282" s="207"/>
    </row>
    <row r="2283" spans="1:12" ht="51" hidden="1" x14ac:dyDescent="0.35">
      <c r="A2283" s="23">
        <v>23010112</v>
      </c>
      <c r="B2283" s="436" t="s">
        <v>2893</v>
      </c>
      <c r="C2283" s="23">
        <v>70133</v>
      </c>
      <c r="D2283" s="46">
        <v>30000020106</v>
      </c>
      <c r="E2283" s="25">
        <v>3101</v>
      </c>
      <c r="F2283" s="23">
        <v>10721300</v>
      </c>
      <c r="G2283" s="47" t="s">
        <v>501</v>
      </c>
      <c r="H2283" s="67">
        <v>123840</v>
      </c>
      <c r="I2283" s="224"/>
      <c r="J2283" s="68"/>
      <c r="K2283" s="67">
        <f t="shared" si="44"/>
        <v>123840</v>
      </c>
      <c r="L2283" s="207"/>
    </row>
    <row r="2284" spans="1:12" ht="51" hidden="1" x14ac:dyDescent="0.35">
      <c r="A2284" s="23">
        <v>23010112</v>
      </c>
      <c r="B2284" s="436" t="s">
        <v>2893</v>
      </c>
      <c r="C2284" s="23">
        <v>70133</v>
      </c>
      <c r="D2284" s="46">
        <v>30000020106</v>
      </c>
      <c r="E2284" s="25">
        <v>3101</v>
      </c>
      <c r="F2284" s="23">
        <v>10720400</v>
      </c>
      <c r="G2284" s="47" t="s">
        <v>502</v>
      </c>
      <c r="H2284" s="67">
        <v>430000</v>
      </c>
      <c r="I2284" s="224"/>
      <c r="J2284" s="68"/>
      <c r="K2284" s="67">
        <f t="shared" si="44"/>
        <v>430000</v>
      </c>
      <c r="L2284" s="207"/>
    </row>
    <row r="2285" spans="1:12" ht="51" hidden="1" x14ac:dyDescent="0.35">
      <c r="A2285" s="23">
        <v>23010112</v>
      </c>
      <c r="B2285" s="436" t="s">
        <v>2893</v>
      </c>
      <c r="C2285" s="23">
        <v>70133</v>
      </c>
      <c r="D2285" s="46">
        <v>30000020106</v>
      </c>
      <c r="E2285" s="25">
        <v>3101</v>
      </c>
      <c r="F2285" s="23">
        <v>10721300</v>
      </c>
      <c r="G2285" s="47" t="s">
        <v>503</v>
      </c>
      <c r="H2285" s="67">
        <v>103200</v>
      </c>
      <c r="I2285" s="224"/>
      <c r="J2285" s="68"/>
      <c r="K2285" s="67">
        <f t="shared" si="44"/>
        <v>103200</v>
      </c>
      <c r="L2285" s="207"/>
    </row>
    <row r="2286" spans="1:12" ht="51" hidden="1" x14ac:dyDescent="0.35">
      <c r="A2286" s="23">
        <v>23010112</v>
      </c>
      <c r="B2286" s="436" t="s">
        <v>2893</v>
      </c>
      <c r="C2286" s="23">
        <v>70133</v>
      </c>
      <c r="D2286" s="46">
        <v>30000020106</v>
      </c>
      <c r="E2286" s="25">
        <v>3101</v>
      </c>
      <c r="F2286" s="23">
        <v>10721300</v>
      </c>
      <c r="G2286" s="47" t="s">
        <v>504</v>
      </c>
      <c r="H2286" s="67">
        <v>172000</v>
      </c>
      <c r="I2286" s="224"/>
      <c r="J2286" s="68"/>
      <c r="K2286" s="67">
        <f t="shared" si="44"/>
        <v>172000</v>
      </c>
      <c r="L2286" s="207"/>
    </row>
    <row r="2287" spans="1:12" ht="51" hidden="1" x14ac:dyDescent="0.35">
      <c r="A2287" s="23">
        <v>23010112</v>
      </c>
      <c r="B2287" s="436" t="s">
        <v>2893</v>
      </c>
      <c r="C2287" s="23">
        <v>70133</v>
      </c>
      <c r="D2287" s="46">
        <v>30000020106</v>
      </c>
      <c r="E2287" s="25">
        <v>3101</v>
      </c>
      <c r="F2287" s="23">
        <v>10720500</v>
      </c>
      <c r="G2287" s="47" t="s">
        <v>505</v>
      </c>
      <c r="H2287" s="67">
        <v>860000</v>
      </c>
      <c r="I2287" s="224"/>
      <c r="J2287" s="68"/>
      <c r="K2287" s="67">
        <f t="shared" si="44"/>
        <v>860000</v>
      </c>
      <c r="L2287" s="207"/>
    </row>
    <row r="2288" spans="1:12" ht="51" hidden="1" x14ac:dyDescent="0.35">
      <c r="A2288" s="34">
        <v>23010112</v>
      </c>
      <c r="B2288" s="436" t="s">
        <v>2893</v>
      </c>
      <c r="C2288" s="34">
        <v>70133</v>
      </c>
      <c r="D2288" s="49">
        <v>30000020106</v>
      </c>
      <c r="E2288" s="36">
        <v>3101</v>
      </c>
      <c r="F2288" s="34">
        <v>10712300</v>
      </c>
      <c r="G2288" s="50" t="s">
        <v>506</v>
      </c>
      <c r="H2288" s="70">
        <v>860000</v>
      </c>
      <c r="I2288" s="223"/>
      <c r="J2288" s="94"/>
      <c r="K2288" s="70">
        <f t="shared" si="44"/>
        <v>860000</v>
      </c>
      <c r="L2288" s="199"/>
    </row>
    <row r="2289" spans="1:12" ht="51" hidden="1" x14ac:dyDescent="0.35">
      <c r="A2289" s="23">
        <v>23010112</v>
      </c>
      <c r="B2289" s="436" t="s">
        <v>2893</v>
      </c>
      <c r="C2289" s="23">
        <v>70133</v>
      </c>
      <c r="D2289" s="46">
        <v>50000010106</v>
      </c>
      <c r="E2289" s="25">
        <v>3101</v>
      </c>
      <c r="F2289" s="23">
        <v>10721300</v>
      </c>
      <c r="G2289" s="47" t="s">
        <v>2355</v>
      </c>
      <c r="H2289" s="27">
        <v>68800</v>
      </c>
      <c r="I2289" s="215"/>
      <c r="J2289" s="41"/>
      <c r="K2289" s="27">
        <f t="shared" si="44"/>
        <v>68800</v>
      </c>
      <c r="L2289" s="199"/>
    </row>
    <row r="2290" spans="1:12" ht="51" hidden="1" x14ac:dyDescent="0.35">
      <c r="A2290" s="23">
        <v>23010112</v>
      </c>
      <c r="B2290" s="436" t="s">
        <v>2893</v>
      </c>
      <c r="C2290" s="23">
        <v>70133</v>
      </c>
      <c r="D2290" s="46">
        <v>50000010106</v>
      </c>
      <c r="E2290" s="25">
        <v>3101</v>
      </c>
      <c r="F2290" s="23">
        <v>10721300</v>
      </c>
      <c r="G2290" s="47" t="s">
        <v>2356</v>
      </c>
      <c r="H2290" s="27">
        <v>10320</v>
      </c>
      <c r="I2290" s="215"/>
      <c r="J2290" s="41"/>
      <c r="K2290" s="27">
        <f t="shared" si="44"/>
        <v>10320</v>
      </c>
      <c r="L2290" s="199"/>
    </row>
    <row r="2291" spans="1:12" ht="51" hidden="1" x14ac:dyDescent="0.35">
      <c r="A2291" s="23">
        <v>23010112</v>
      </c>
      <c r="B2291" s="436" t="s">
        <v>2893</v>
      </c>
      <c r="C2291" s="23">
        <v>70133</v>
      </c>
      <c r="D2291" s="46">
        <v>50000010106</v>
      </c>
      <c r="E2291" s="25">
        <v>3101</v>
      </c>
      <c r="F2291" s="23">
        <v>10721300</v>
      </c>
      <c r="G2291" s="47" t="s">
        <v>2357</v>
      </c>
      <c r="H2291" s="27">
        <v>860000</v>
      </c>
      <c r="I2291" s="215"/>
      <c r="J2291" s="41"/>
      <c r="K2291" s="27">
        <f t="shared" si="44"/>
        <v>860000</v>
      </c>
      <c r="L2291" s="199"/>
    </row>
    <row r="2292" spans="1:12" ht="51" hidden="1" x14ac:dyDescent="0.35">
      <c r="A2292" s="23">
        <v>23010112</v>
      </c>
      <c r="B2292" s="436" t="s">
        <v>2893</v>
      </c>
      <c r="C2292" s="23">
        <v>70941</v>
      </c>
      <c r="D2292" s="46">
        <v>50000010106</v>
      </c>
      <c r="E2292" s="25">
        <v>3101</v>
      </c>
      <c r="F2292" s="23">
        <v>10721300</v>
      </c>
      <c r="G2292" s="47" t="s">
        <v>2358</v>
      </c>
      <c r="H2292" s="27">
        <v>10320</v>
      </c>
      <c r="I2292" s="215"/>
      <c r="J2292" s="41"/>
      <c r="K2292" s="27">
        <f t="shared" si="44"/>
        <v>10320</v>
      </c>
      <c r="L2292" s="199"/>
    </row>
    <row r="2293" spans="1:12" ht="51" hidden="1" x14ac:dyDescent="0.35">
      <c r="A2293" s="23">
        <v>23010112</v>
      </c>
      <c r="B2293" s="436" t="s">
        <v>2893</v>
      </c>
      <c r="C2293" s="23">
        <v>70133</v>
      </c>
      <c r="D2293" s="46">
        <v>30000020106</v>
      </c>
      <c r="E2293" s="25">
        <v>3101</v>
      </c>
      <c r="F2293" s="23">
        <v>10721300</v>
      </c>
      <c r="G2293" s="47" t="s">
        <v>2359</v>
      </c>
      <c r="H2293" s="27">
        <v>860000</v>
      </c>
      <c r="I2293" s="215"/>
      <c r="J2293" s="41"/>
      <c r="K2293" s="27">
        <f t="shared" si="44"/>
        <v>860000</v>
      </c>
      <c r="L2293" s="199"/>
    </row>
    <row r="2294" spans="1:12" ht="51" hidden="1" x14ac:dyDescent="0.35">
      <c r="A2294" s="23">
        <v>23010112</v>
      </c>
      <c r="B2294" s="436" t="s">
        <v>2893</v>
      </c>
      <c r="C2294" s="23">
        <v>70133</v>
      </c>
      <c r="D2294" s="46">
        <v>30000020106</v>
      </c>
      <c r="E2294" s="25">
        <v>3101</v>
      </c>
      <c r="F2294" s="23">
        <v>10721300</v>
      </c>
      <c r="G2294" s="47" t="s">
        <v>2360</v>
      </c>
      <c r="H2294" s="27">
        <v>20640</v>
      </c>
      <c r="I2294" s="215"/>
      <c r="J2294" s="41"/>
      <c r="K2294" s="27">
        <f t="shared" si="44"/>
        <v>20640</v>
      </c>
      <c r="L2294" s="199"/>
    </row>
    <row r="2295" spans="1:12" ht="51" hidden="1" x14ac:dyDescent="0.35">
      <c r="A2295" s="23">
        <v>23010112</v>
      </c>
      <c r="B2295" s="436" t="s">
        <v>2893</v>
      </c>
      <c r="C2295" s="23">
        <v>70133</v>
      </c>
      <c r="D2295" s="46">
        <v>30000020106</v>
      </c>
      <c r="E2295" s="25">
        <v>3101</v>
      </c>
      <c r="F2295" s="23">
        <v>10721300</v>
      </c>
      <c r="G2295" s="47" t="s">
        <v>2361</v>
      </c>
      <c r="H2295" s="27">
        <v>13760</v>
      </c>
      <c r="I2295" s="215"/>
      <c r="J2295" s="41"/>
      <c r="K2295" s="27">
        <f t="shared" si="44"/>
        <v>13760</v>
      </c>
      <c r="L2295" s="199"/>
    </row>
    <row r="2296" spans="1:12" ht="51" hidden="1" x14ac:dyDescent="0.35">
      <c r="A2296" s="23">
        <v>23010112</v>
      </c>
      <c r="B2296" s="436" t="s">
        <v>2893</v>
      </c>
      <c r="C2296" s="23">
        <v>70133</v>
      </c>
      <c r="D2296" s="46">
        <v>30000020106</v>
      </c>
      <c r="E2296" s="25">
        <v>3101</v>
      </c>
      <c r="F2296" s="23">
        <v>10721300</v>
      </c>
      <c r="G2296" s="47" t="s">
        <v>2362</v>
      </c>
      <c r="H2296" s="27">
        <v>13760</v>
      </c>
      <c r="I2296" s="215"/>
      <c r="J2296" s="41"/>
      <c r="K2296" s="27">
        <f t="shared" si="44"/>
        <v>13760</v>
      </c>
      <c r="L2296" s="199"/>
    </row>
    <row r="2297" spans="1:12" ht="51" hidden="1" x14ac:dyDescent="0.35">
      <c r="A2297" s="23">
        <v>23010112</v>
      </c>
      <c r="B2297" s="436" t="s">
        <v>2893</v>
      </c>
      <c r="C2297" s="23">
        <v>70133</v>
      </c>
      <c r="D2297" s="46">
        <v>30000020106</v>
      </c>
      <c r="E2297" s="25">
        <v>3101</v>
      </c>
      <c r="F2297" s="23">
        <v>10721300</v>
      </c>
      <c r="G2297" s="47" t="s">
        <v>2363</v>
      </c>
      <c r="H2297" s="27">
        <v>82560</v>
      </c>
      <c r="I2297" s="215"/>
      <c r="J2297" s="41"/>
      <c r="K2297" s="27">
        <f t="shared" si="44"/>
        <v>82560</v>
      </c>
      <c r="L2297" s="199"/>
    </row>
    <row r="2298" spans="1:12" ht="51" hidden="1" x14ac:dyDescent="0.35">
      <c r="A2298" s="23">
        <v>23010112</v>
      </c>
      <c r="B2298" s="436" t="s">
        <v>2893</v>
      </c>
      <c r="C2298" s="23">
        <v>70133</v>
      </c>
      <c r="D2298" s="46">
        <v>30000020106</v>
      </c>
      <c r="E2298" s="25">
        <v>3101</v>
      </c>
      <c r="F2298" s="23">
        <v>10721300</v>
      </c>
      <c r="G2298" s="47" t="s">
        <v>2364</v>
      </c>
      <c r="H2298" s="27">
        <v>8600</v>
      </c>
      <c r="I2298" s="215"/>
      <c r="J2298" s="41"/>
      <c r="K2298" s="27">
        <f t="shared" si="44"/>
        <v>8600</v>
      </c>
      <c r="L2298" s="199"/>
    </row>
    <row r="2299" spans="1:12" ht="51" hidden="1" x14ac:dyDescent="0.35">
      <c r="A2299" s="23">
        <v>23010112</v>
      </c>
      <c r="B2299" s="436" t="s">
        <v>2893</v>
      </c>
      <c r="C2299" s="23">
        <v>70133</v>
      </c>
      <c r="D2299" s="46">
        <v>30000020106</v>
      </c>
      <c r="E2299" s="25">
        <v>3101</v>
      </c>
      <c r="F2299" s="23">
        <v>10721300</v>
      </c>
      <c r="G2299" s="47" t="s">
        <v>2365</v>
      </c>
      <c r="H2299" s="27">
        <v>8256</v>
      </c>
      <c r="I2299" s="215"/>
      <c r="J2299" s="41"/>
      <c r="K2299" s="27">
        <f t="shared" si="44"/>
        <v>8256</v>
      </c>
      <c r="L2299" s="199"/>
    </row>
    <row r="2300" spans="1:12" ht="51" hidden="1" x14ac:dyDescent="0.35">
      <c r="A2300" s="23">
        <v>23010112</v>
      </c>
      <c r="B2300" s="436" t="s">
        <v>2893</v>
      </c>
      <c r="C2300" s="23">
        <v>70133</v>
      </c>
      <c r="D2300" s="46">
        <v>30000020106</v>
      </c>
      <c r="E2300" s="25">
        <v>3101</v>
      </c>
      <c r="F2300" s="23">
        <v>10721300</v>
      </c>
      <c r="G2300" s="47" t="s">
        <v>2366</v>
      </c>
      <c r="H2300" s="27">
        <v>51600</v>
      </c>
      <c r="I2300" s="215"/>
      <c r="J2300" s="41"/>
      <c r="K2300" s="27">
        <f t="shared" si="44"/>
        <v>51600</v>
      </c>
      <c r="L2300" s="199"/>
    </row>
    <row r="2301" spans="1:12" ht="51" hidden="1" x14ac:dyDescent="0.35">
      <c r="A2301" s="23">
        <v>23010112</v>
      </c>
      <c r="B2301" s="436" t="s">
        <v>2893</v>
      </c>
      <c r="C2301" s="23">
        <v>70133</v>
      </c>
      <c r="D2301" s="46">
        <v>30000020106</v>
      </c>
      <c r="E2301" s="25">
        <v>3101</v>
      </c>
      <c r="F2301" s="23">
        <v>10721300</v>
      </c>
      <c r="G2301" s="47" t="s">
        <v>2367</v>
      </c>
      <c r="H2301" s="27">
        <v>10320</v>
      </c>
      <c r="I2301" s="215"/>
      <c r="J2301" s="41"/>
      <c r="K2301" s="27">
        <f t="shared" si="44"/>
        <v>10320</v>
      </c>
      <c r="L2301" s="199"/>
    </row>
    <row r="2302" spans="1:12" ht="51" hidden="1" x14ac:dyDescent="0.35">
      <c r="A2302" s="23">
        <v>23010112</v>
      </c>
      <c r="B2302" s="436" t="s">
        <v>2893</v>
      </c>
      <c r="C2302" s="23">
        <v>70133</v>
      </c>
      <c r="D2302" s="46">
        <v>30000020106</v>
      </c>
      <c r="E2302" s="25">
        <v>3101</v>
      </c>
      <c r="F2302" s="23">
        <v>10721300</v>
      </c>
      <c r="G2302" s="47" t="s">
        <v>2368</v>
      </c>
      <c r="H2302" s="27">
        <v>5160</v>
      </c>
      <c r="I2302" s="215"/>
      <c r="J2302" s="41"/>
      <c r="K2302" s="27">
        <f t="shared" si="44"/>
        <v>5160</v>
      </c>
      <c r="L2302" s="199"/>
    </row>
    <row r="2303" spans="1:12" ht="51" hidden="1" x14ac:dyDescent="0.35">
      <c r="A2303" s="23">
        <v>23010112</v>
      </c>
      <c r="B2303" s="436" t="s">
        <v>2893</v>
      </c>
      <c r="C2303" s="23">
        <v>70133</v>
      </c>
      <c r="D2303" s="46">
        <v>30000020106</v>
      </c>
      <c r="E2303" s="25">
        <v>3101</v>
      </c>
      <c r="F2303" s="23">
        <v>10721300</v>
      </c>
      <c r="G2303" s="47" t="s">
        <v>2369</v>
      </c>
      <c r="H2303" s="27">
        <v>46784</v>
      </c>
      <c r="I2303" s="215"/>
      <c r="J2303" s="41"/>
      <c r="K2303" s="27">
        <f t="shared" si="44"/>
        <v>46784</v>
      </c>
      <c r="L2303" s="199"/>
    </row>
    <row r="2304" spans="1:12" ht="51" hidden="1" x14ac:dyDescent="0.35">
      <c r="A2304" s="23">
        <v>23010112</v>
      </c>
      <c r="B2304" s="436" t="s">
        <v>2893</v>
      </c>
      <c r="C2304" s="23">
        <v>70133</v>
      </c>
      <c r="D2304" s="46">
        <v>30000020106</v>
      </c>
      <c r="E2304" s="25">
        <v>3101</v>
      </c>
      <c r="F2304" s="23">
        <v>10721300</v>
      </c>
      <c r="G2304" s="47" t="s">
        <v>2370</v>
      </c>
      <c r="H2304" s="27">
        <v>68800</v>
      </c>
      <c r="I2304" s="215"/>
      <c r="J2304" s="41"/>
      <c r="K2304" s="27">
        <f t="shared" si="44"/>
        <v>68800</v>
      </c>
      <c r="L2304" s="199"/>
    </row>
    <row r="2305" spans="1:23" s="151" customFormat="1" ht="51" hidden="1" x14ac:dyDescent="0.35">
      <c r="A2305" s="23">
        <v>23010112</v>
      </c>
      <c r="B2305" s="436" t="s">
        <v>2893</v>
      </c>
      <c r="C2305" s="23">
        <v>70941</v>
      </c>
      <c r="D2305" s="46">
        <v>50000010105</v>
      </c>
      <c r="E2305" s="25">
        <v>3101</v>
      </c>
      <c r="F2305" s="23">
        <v>10721300</v>
      </c>
      <c r="G2305" s="26" t="s">
        <v>2316</v>
      </c>
      <c r="H2305" s="27">
        <v>17200</v>
      </c>
      <c r="I2305" s="215"/>
      <c r="J2305" s="41"/>
      <c r="K2305" s="27">
        <f t="shared" si="44"/>
        <v>17200</v>
      </c>
      <c r="L2305" s="199"/>
      <c r="M2305" s="42"/>
      <c r="N2305" s="42"/>
      <c r="O2305" s="42"/>
      <c r="P2305" s="42"/>
      <c r="Q2305" s="42"/>
      <c r="R2305" s="42"/>
      <c r="S2305" s="42"/>
      <c r="T2305" s="42"/>
      <c r="U2305" s="42"/>
      <c r="V2305" s="42"/>
      <c r="W2305" s="42"/>
    </row>
    <row r="2306" spans="1:23" hidden="1" x14ac:dyDescent="0.35">
      <c r="A2306" s="34">
        <v>23010112</v>
      </c>
      <c r="B2306" s="436" t="s">
        <v>2893</v>
      </c>
      <c r="C2306" s="34">
        <v>70131</v>
      </c>
      <c r="D2306" s="49">
        <v>130000010106</v>
      </c>
      <c r="E2306" s="36">
        <v>3101</v>
      </c>
      <c r="F2306" s="34">
        <v>10731700</v>
      </c>
      <c r="G2306" s="37" t="s">
        <v>558</v>
      </c>
      <c r="H2306" s="44">
        <v>3000000</v>
      </c>
      <c r="I2306" s="219"/>
      <c r="J2306" s="44"/>
      <c r="K2306" s="38">
        <f t="shared" si="44"/>
        <v>3000000</v>
      </c>
      <c r="L2306" s="206"/>
    </row>
    <row r="2307" spans="1:23" hidden="1" x14ac:dyDescent="0.35">
      <c r="A2307" s="23">
        <v>23010112</v>
      </c>
      <c r="B2307" s="436" t="s">
        <v>2893</v>
      </c>
      <c r="C2307" s="23">
        <v>70131</v>
      </c>
      <c r="D2307" s="46">
        <v>130000010106</v>
      </c>
      <c r="E2307" s="25">
        <v>3101</v>
      </c>
      <c r="F2307" s="23">
        <v>10731700</v>
      </c>
      <c r="G2307" s="26" t="s">
        <v>559</v>
      </c>
      <c r="H2307" s="41">
        <v>4500000</v>
      </c>
      <c r="I2307" s="220"/>
      <c r="J2307" s="41"/>
      <c r="K2307" s="27">
        <f t="shared" si="44"/>
        <v>4500000</v>
      </c>
      <c r="L2307" s="207"/>
    </row>
    <row r="2308" spans="1:23" ht="51" hidden="1" x14ac:dyDescent="0.35">
      <c r="A2308" s="23">
        <v>23010112</v>
      </c>
      <c r="B2308" s="436" t="s">
        <v>2893</v>
      </c>
      <c r="C2308" s="23">
        <v>70133</v>
      </c>
      <c r="D2308" s="46">
        <v>130000010106</v>
      </c>
      <c r="E2308" s="25">
        <v>3101</v>
      </c>
      <c r="F2308" s="23">
        <v>10721300</v>
      </c>
      <c r="G2308" s="47" t="s">
        <v>576</v>
      </c>
      <c r="H2308" s="101">
        <v>10000000</v>
      </c>
      <c r="I2308" s="255">
        <v>1000000</v>
      </c>
      <c r="J2308" s="102" t="s">
        <v>20</v>
      </c>
      <c r="K2308" s="101">
        <f t="shared" si="44"/>
        <v>10000000</v>
      </c>
      <c r="L2308" s="207"/>
    </row>
    <row r="2309" spans="1:23" ht="51" hidden="1" x14ac:dyDescent="0.35">
      <c r="A2309" s="23">
        <v>23010112</v>
      </c>
      <c r="B2309" s="436" t="s">
        <v>2893</v>
      </c>
      <c r="C2309" s="23">
        <v>70133</v>
      </c>
      <c r="D2309" s="46">
        <v>130000010106</v>
      </c>
      <c r="E2309" s="25">
        <v>3101</v>
      </c>
      <c r="F2309" s="23">
        <v>10721300</v>
      </c>
      <c r="G2309" s="47" t="s">
        <v>583</v>
      </c>
      <c r="H2309" s="101">
        <v>2299920</v>
      </c>
      <c r="I2309" s="255">
        <v>25990608</v>
      </c>
      <c r="J2309" s="101">
        <v>700080</v>
      </c>
      <c r="K2309" s="101">
        <f t="shared" si="44"/>
        <v>3000000</v>
      </c>
      <c r="L2309" s="559"/>
    </row>
    <row r="2310" spans="1:23" ht="51" hidden="1" x14ac:dyDescent="0.35">
      <c r="A2310" s="23">
        <v>23010112</v>
      </c>
      <c r="B2310" s="436" t="s">
        <v>2893</v>
      </c>
      <c r="C2310" s="23">
        <v>70133</v>
      </c>
      <c r="D2310" s="46">
        <v>130000010106</v>
      </c>
      <c r="E2310" s="25">
        <v>3101</v>
      </c>
      <c r="F2310" s="23">
        <v>10721300</v>
      </c>
      <c r="G2310" s="47" t="s">
        <v>584</v>
      </c>
      <c r="H2310" s="101">
        <v>11572050</v>
      </c>
      <c r="I2310" s="255">
        <v>1399900</v>
      </c>
      <c r="J2310" s="108">
        <v>-8572050</v>
      </c>
      <c r="K2310" s="101">
        <f t="shared" si="44"/>
        <v>3000000</v>
      </c>
      <c r="L2310" s="559"/>
    </row>
    <row r="2311" spans="1:23" ht="51" hidden="1" x14ac:dyDescent="0.35">
      <c r="A2311" s="23">
        <v>23010112</v>
      </c>
      <c r="B2311" s="436" t="s">
        <v>2893</v>
      </c>
      <c r="C2311" s="23">
        <v>70133</v>
      </c>
      <c r="D2311" s="46">
        <v>130000010106</v>
      </c>
      <c r="E2311" s="25">
        <v>3101</v>
      </c>
      <c r="F2311" s="23">
        <v>10721300</v>
      </c>
      <c r="G2311" s="47" t="s">
        <v>585</v>
      </c>
      <c r="H2311" s="101">
        <v>851130</v>
      </c>
      <c r="I2311" s="255"/>
      <c r="J2311" s="101">
        <v>1648870</v>
      </c>
      <c r="K2311" s="101">
        <f t="shared" si="44"/>
        <v>2500000</v>
      </c>
      <c r="L2311" s="559"/>
    </row>
    <row r="2312" spans="1:23" ht="51" hidden="1" x14ac:dyDescent="0.35">
      <c r="A2312" s="23">
        <v>23010112</v>
      </c>
      <c r="B2312" s="436" t="s">
        <v>2893</v>
      </c>
      <c r="C2312" s="23">
        <v>70133</v>
      </c>
      <c r="D2312" s="46">
        <v>130000010106</v>
      </c>
      <c r="E2312" s="25">
        <v>3101</v>
      </c>
      <c r="F2312" s="23">
        <v>10721300</v>
      </c>
      <c r="G2312" s="47" t="s">
        <v>586</v>
      </c>
      <c r="H2312" s="101">
        <v>498960</v>
      </c>
      <c r="I2312" s="255">
        <v>150000</v>
      </c>
      <c r="J2312" s="101">
        <v>1040</v>
      </c>
      <c r="K2312" s="101">
        <f t="shared" si="44"/>
        <v>500000</v>
      </c>
      <c r="L2312" s="559"/>
    </row>
    <row r="2313" spans="1:23" ht="51" hidden="1" x14ac:dyDescent="0.35">
      <c r="A2313" s="23">
        <v>23010112</v>
      </c>
      <c r="B2313" s="436" t="s">
        <v>2893</v>
      </c>
      <c r="C2313" s="23">
        <v>70133</v>
      </c>
      <c r="D2313" s="46">
        <v>130000010106</v>
      </c>
      <c r="E2313" s="25">
        <v>3101</v>
      </c>
      <c r="F2313" s="23">
        <v>10721300</v>
      </c>
      <c r="G2313" s="47" t="s">
        <v>587</v>
      </c>
      <c r="H2313" s="101">
        <v>1020600</v>
      </c>
      <c r="I2313" s="255">
        <v>892000</v>
      </c>
      <c r="J2313" s="101">
        <v>3979400</v>
      </c>
      <c r="K2313" s="101">
        <f t="shared" si="44"/>
        <v>5000000</v>
      </c>
      <c r="L2313" s="559"/>
    </row>
    <row r="2314" spans="1:23" ht="51" hidden="1" x14ac:dyDescent="0.35">
      <c r="A2314" s="23">
        <v>23010112</v>
      </c>
      <c r="B2314" s="436" t="s">
        <v>2893</v>
      </c>
      <c r="C2314" s="23">
        <v>70133</v>
      </c>
      <c r="D2314" s="46">
        <v>130000010106</v>
      </c>
      <c r="E2314" s="25">
        <v>3101</v>
      </c>
      <c r="F2314" s="23">
        <v>10721300</v>
      </c>
      <c r="G2314" s="47" t="s">
        <v>588</v>
      </c>
      <c r="H2314" s="101">
        <v>491400</v>
      </c>
      <c r="I2314" s="255"/>
      <c r="J2314" s="101">
        <v>7508600</v>
      </c>
      <c r="K2314" s="101">
        <f t="shared" si="44"/>
        <v>8000000</v>
      </c>
      <c r="L2314" s="559"/>
    </row>
    <row r="2315" spans="1:23" ht="51" hidden="1" x14ac:dyDescent="0.35">
      <c r="A2315" s="23">
        <v>23010112</v>
      </c>
      <c r="B2315" s="436" t="s">
        <v>2893</v>
      </c>
      <c r="C2315" s="23">
        <v>70133</v>
      </c>
      <c r="D2315" s="46">
        <v>130000010106</v>
      </c>
      <c r="E2315" s="25">
        <v>3101</v>
      </c>
      <c r="F2315" s="23">
        <v>10721300</v>
      </c>
      <c r="G2315" s="47" t="s">
        <v>589</v>
      </c>
      <c r="H2315" s="101">
        <v>315000</v>
      </c>
      <c r="I2315" s="255"/>
      <c r="J2315" s="101">
        <v>2414377</v>
      </c>
      <c r="K2315" s="101">
        <f t="shared" si="44"/>
        <v>2729377</v>
      </c>
      <c r="L2315" s="559"/>
    </row>
    <row r="2316" spans="1:23" ht="51" hidden="1" x14ac:dyDescent="0.35">
      <c r="A2316" s="23">
        <v>23010112</v>
      </c>
      <c r="B2316" s="436" t="s">
        <v>2893</v>
      </c>
      <c r="C2316" s="23">
        <v>70133</v>
      </c>
      <c r="D2316" s="46">
        <v>130000010106</v>
      </c>
      <c r="E2316" s="25">
        <v>3101</v>
      </c>
      <c r="F2316" s="23">
        <v>10721300</v>
      </c>
      <c r="G2316" s="47" t="s">
        <v>590</v>
      </c>
      <c r="H2316" s="101">
        <v>800000</v>
      </c>
      <c r="I2316" s="255">
        <v>1547700</v>
      </c>
      <c r="J2316" s="106"/>
      <c r="K2316" s="101">
        <f t="shared" si="44"/>
        <v>800000</v>
      </c>
      <c r="L2316" s="559"/>
    </row>
    <row r="2317" spans="1:23" hidden="1" x14ac:dyDescent="0.35">
      <c r="A2317" s="23">
        <v>23010112</v>
      </c>
      <c r="B2317" s="436" t="s">
        <v>2893</v>
      </c>
      <c r="C2317" s="23">
        <v>70131</v>
      </c>
      <c r="D2317" s="46">
        <v>130000010106</v>
      </c>
      <c r="E2317" s="25">
        <v>3101</v>
      </c>
      <c r="F2317" s="23">
        <v>10721300</v>
      </c>
      <c r="G2317" s="26" t="s">
        <v>272</v>
      </c>
      <c r="H2317" s="106">
        <v>3137400</v>
      </c>
      <c r="I2317" s="260">
        <v>3409000</v>
      </c>
      <c r="J2317" s="101">
        <v>47081600</v>
      </c>
      <c r="K2317" s="101">
        <f t="shared" si="44"/>
        <v>50219000</v>
      </c>
      <c r="L2317" s="559"/>
    </row>
    <row r="2318" spans="1:23" ht="51" hidden="1" x14ac:dyDescent="0.35">
      <c r="A2318" s="23">
        <v>23010112</v>
      </c>
      <c r="B2318" s="436" t="s">
        <v>2893</v>
      </c>
      <c r="C2318" s="23">
        <v>70133</v>
      </c>
      <c r="D2318" s="46">
        <v>130000010106</v>
      </c>
      <c r="E2318" s="25">
        <v>3101</v>
      </c>
      <c r="F2318" s="23">
        <v>10721300</v>
      </c>
      <c r="G2318" s="26" t="s">
        <v>679</v>
      </c>
      <c r="H2318" s="27">
        <v>4096000</v>
      </c>
      <c r="I2318" s="215"/>
      <c r="J2318" s="41"/>
      <c r="K2318" s="27">
        <f t="shared" si="44"/>
        <v>4096000</v>
      </c>
      <c r="L2318" s="207"/>
    </row>
    <row r="2319" spans="1:23" ht="51" hidden="1" x14ac:dyDescent="0.35">
      <c r="A2319" s="23">
        <v>23010112</v>
      </c>
      <c r="B2319" s="436" t="s">
        <v>2893</v>
      </c>
      <c r="C2319" s="23">
        <v>70133</v>
      </c>
      <c r="D2319" s="46">
        <v>130000010106</v>
      </c>
      <c r="E2319" s="25">
        <v>3101</v>
      </c>
      <c r="F2319" s="23">
        <v>10720500</v>
      </c>
      <c r="G2319" s="26" t="s">
        <v>680</v>
      </c>
      <c r="H2319" s="27">
        <v>1024000</v>
      </c>
      <c r="I2319" s="215"/>
      <c r="J2319" s="41"/>
      <c r="K2319" s="27">
        <f t="shared" si="44"/>
        <v>1024000</v>
      </c>
      <c r="L2319" s="207"/>
    </row>
    <row r="2320" spans="1:23" ht="51" hidden="1" x14ac:dyDescent="0.35">
      <c r="A2320" s="23">
        <v>23010112</v>
      </c>
      <c r="B2320" s="436" t="s">
        <v>2893</v>
      </c>
      <c r="C2320" s="23">
        <v>70133</v>
      </c>
      <c r="D2320" s="46">
        <v>130000010106</v>
      </c>
      <c r="E2320" s="25">
        <v>3101</v>
      </c>
      <c r="F2320" s="23">
        <v>10710900</v>
      </c>
      <c r="G2320" s="26" t="s">
        <v>681</v>
      </c>
      <c r="H2320" s="27">
        <v>1024000</v>
      </c>
      <c r="I2320" s="215"/>
      <c r="J2320" s="41"/>
      <c r="K2320" s="27">
        <f t="shared" si="44"/>
        <v>1024000</v>
      </c>
      <c r="L2320" s="207"/>
    </row>
    <row r="2321" spans="1:12" ht="51" hidden="1" x14ac:dyDescent="0.35">
      <c r="A2321" s="23">
        <v>23010112</v>
      </c>
      <c r="B2321" s="436" t="s">
        <v>2893</v>
      </c>
      <c r="C2321" s="23">
        <v>70133</v>
      </c>
      <c r="D2321" s="46">
        <v>130000010106</v>
      </c>
      <c r="E2321" s="25">
        <v>3101</v>
      </c>
      <c r="F2321" s="23">
        <v>10721300</v>
      </c>
      <c r="G2321" s="26" t="s">
        <v>682</v>
      </c>
      <c r="H2321" s="27">
        <v>1024000</v>
      </c>
      <c r="I2321" s="215"/>
      <c r="J2321" s="41"/>
      <c r="K2321" s="27">
        <f t="shared" si="44"/>
        <v>1024000</v>
      </c>
      <c r="L2321" s="207"/>
    </row>
    <row r="2322" spans="1:12" ht="51" hidden="1" x14ac:dyDescent="0.35">
      <c r="A2322" s="34">
        <v>23010112</v>
      </c>
      <c r="B2322" s="436" t="s">
        <v>2893</v>
      </c>
      <c r="C2322" s="34">
        <v>70133</v>
      </c>
      <c r="D2322" s="49">
        <v>130000010106</v>
      </c>
      <c r="E2322" s="36">
        <v>3101</v>
      </c>
      <c r="F2322" s="34">
        <v>10731800</v>
      </c>
      <c r="G2322" s="37" t="s">
        <v>683</v>
      </c>
      <c r="H2322" s="38">
        <v>1024000</v>
      </c>
      <c r="I2322" s="218"/>
      <c r="J2322" s="44"/>
      <c r="K2322" s="38">
        <f t="shared" si="44"/>
        <v>1024000</v>
      </c>
      <c r="L2322" s="206"/>
    </row>
    <row r="2323" spans="1:12" ht="51" hidden="1" x14ac:dyDescent="0.35">
      <c r="A2323" s="23">
        <v>23010112</v>
      </c>
      <c r="B2323" s="436" t="s">
        <v>2893</v>
      </c>
      <c r="C2323" s="23">
        <v>70133</v>
      </c>
      <c r="D2323" s="46">
        <v>130000010106</v>
      </c>
      <c r="E2323" s="25">
        <v>3101</v>
      </c>
      <c r="F2323" s="23">
        <v>10731900</v>
      </c>
      <c r="G2323" s="26" t="s">
        <v>684</v>
      </c>
      <c r="H2323" s="27">
        <v>1024000</v>
      </c>
      <c r="I2323" s="215"/>
      <c r="J2323" s="41"/>
      <c r="K2323" s="27">
        <f t="shared" si="44"/>
        <v>1024000</v>
      </c>
      <c r="L2323" s="207"/>
    </row>
    <row r="2324" spans="1:12" ht="51" hidden="1" x14ac:dyDescent="0.35">
      <c r="A2324" s="23">
        <v>23010112</v>
      </c>
      <c r="B2324" s="436" t="s">
        <v>2893</v>
      </c>
      <c r="C2324" s="23">
        <v>70133</v>
      </c>
      <c r="D2324" s="46">
        <v>130000010106</v>
      </c>
      <c r="E2324" s="25">
        <v>3101</v>
      </c>
      <c r="F2324" s="23">
        <v>10712300</v>
      </c>
      <c r="G2324" s="26" t="s">
        <v>685</v>
      </c>
      <c r="H2324" s="27">
        <v>512000</v>
      </c>
      <c r="I2324" s="215"/>
      <c r="J2324" s="41"/>
      <c r="K2324" s="27">
        <f t="shared" si="44"/>
        <v>512000</v>
      </c>
      <c r="L2324" s="207"/>
    </row>
    <row r="2325" spans="1:12" ht="51" hidden="1" x14ac:dyDescent="0.35">
      <c r="A2325" s="23">
        <v>23010112</v>
      </c>
      <c r="B2325" s="436" t="s">
        <v>2893</v>
      </c>
      <c r="C2325" s="23">
        <v>70133</v>
      </c>
      <c r="D2325" s="46">
        <v>130000010106</v>
      </c>
      <c r="E2325" s="25">
        <v>3101</v>
      </c>
      <c r="F2325" s="23">
        <v>10730100</v>
      </c>
      <c r="G2325" s="26" t="s">
        <v>686</v>
      </c>
      <c r="H2325" s="27">
        <v>2560000</v>
      </c>
      <c r="I2325" s="215"/>
      <c r="J2325" s="41"/>
      <c r="K2325" s="27">
        <f t="shared" si="44"/>
        <v>2560000</v>
      </c>
      <c r="L2325" s="207"/>
    </row>
    <row r="2326" spans="1:12" ht="51" hidden="1" x14ac:dyDescent="0.35">
      <c r="A2326" s="23">
        <v>23010112</v>
      </c>
      <c r="B2326" s="436" t="s">
        <v>2893</v>
      </c>
      <c r="C2326" s="23">
        <v>70133</v>
      </c>
      <c r="D2326" s="46">
        <v>130000010106</v>
      </c>
      <c r="E2326" s="25">
        <v>3101</v>
      </c>
      <c r="F2326" s="23">
        <v>10730200</v>
      </c>
      <c r="G2326" s="26" t="s">
        <v>687</v>
      </c>
      <c r="H2326" s="27">
        <v>2560000</v>
      </c>
      <c r="I2326" s="215"/>
      <c r="J2326" s="41"/>
      <c r="K2326" s="27">
        <f t="shared" si="44"/>
        <v>2560000</v>
      </c>
      <c r="L2326" s="207"/>
    </row>
    <row r="2327" spans="1:12" ht="51" hidden="1" x14ac:dyDescent="0.35">
      <c r="A2327" s="23">
        <v>23010112</v>
      </c>
      <c r="B2327" s="436" t="s">
        <v>2893</v>
      </c>
      <c r="C2327" s="23">
        <v>70133</v>
      </c>
      <c r="D2327" s="46">
        <v>130000010106</v>
      </c>
      <c r="E2327" s="25">
        <v>3101</v>
      </c>
      <c r="F2327" s="23">
        <v>10730300</v>
      </c>
      <c r="G2327" s="26" t="s">
        <v>688</v>
      </c>
      <c r="H2327" s="27">
        <v>2560000</v>
      </c>
      <c r="I2327" s="215"/>
      <c r="J2327" s="41"/>
      <c r="K2327" s="27">
        <f t="shared" si="44"/>
        <v>2560000</v>
      </c>
      <c r="L2327" s="207"/>
    </row>
    <row r="2328" spans="1:12" ht="51" hidden="1" x14ac:dyDescent="0.35">
      <c r="A2328" s="23">
        <v>23010112</v>
      </c>
      <c r="B2328" s="436" t="s">
        <v>2893</v>
      </c>
      <c r="C2328" s="23">
        <v>70133</v>
      </c>
      <c r="D2328" s="46">
        <v>130000010106</v>
      </c>
      <c r="E2328" s="25">
        <v>3101</v>
      </c>
      <c r="F2328" s="23">
        <v>10720400</v>
      </c>
      <c r="G2328" s="26" t="s">
        <v>689</v>
      </c>
      <c r="H2328" s="27">
        <v>2560000</v>
      </c>
      <c r="I2328" s="215"/>
      <c r="J2328" s="41"/>
      <c r="K2328" s="27">
        <f t="shared" si="44"/>
        <v>2560000</v>
      </c>
      <c r="L2328" s="207"/>
    </row>
    <row r="2329" spans="1:12" ht="51" hidden="1" x14ac:dyDescent="0.35">
      <c r="A2329" s="23">
        <v>23010112</v>
      </c>
      <c r="B2329" s="436" t="s">
        <v>2893</v>
      </c>
      <c r="C2329" s="23">
        <v>70133</v>
      </c>
      <c r="D2329" s="46">
        <v>130000010106</v>
      </c>
      <c r="E2329" s="25">
        <v>3101</v>
      </c>
      <c r="F2329" s="23">
        <v>10720500</v>
      </c>
      <c r="G2329" s="26" t="s">
        <v>690</v>
      </c>
      <c r="H2329" s="27">
        <v>2560000</v>
      </c>
      <c r="I2329" s="215"/>
      <c r="J2329" s="41"/>
      <c r="K2329" s="27">
        <f t="shared" si="44"/>
        <v>2560000</v>
      </c>
      <c r="L2329" s="207"/>
    </row>
    <row r="2330" spans="1:12" ht="51" hidden="1" x14ac:dyDescent="0.35">
      <c r="A2330" s="23">
        <v>23010112</v>
      </c>
      <c r="B2330" s="436" t="s">
        <v>2893</v>
      </c>
      <c r="C2330" s="23">
        <v>70133</v>
      </c>
      <c r="D2330" s="46">
        <v>130000010106</v>
      </c>
      <c r="E2330" s="25">
        <v>3101</v>
      </c>
      <c r="F2330" s="23">
        <v>10720600</v>
      </c>
      <c r="G2330" s="26" t="s">
        <v>691</v>
      </c>
      <c r="H2330" s="27">
        <v>2560000</v>
      </c>
      <c r="I2330" s="215"/>
      <c r="J2330" s="41"/>
      <c r="K2330" s="27">
        <f t="shared" si="44"/>
        <v>2560000</v>
      </c>
      <c r="L2330" s="207"/>
    </row>
    <row r="2331" spans="1:12" ht="51" hidden="1" x14ac:dyDescent="0.35">
      <c r="A2331" s="23">
        <v>23010112</v>
      </c>
      <c r="B2331" s="436" t="s">
        <v>2893</v>
      </c>
      <c r="C2331" s="23">
        <v>70133</v>
      </c>
      <c r="D2331" s="46">
        <v>130000010106</v>
      </c>
      <c r="E2331" s="25">
        <v>3101</v>
      </c>
      <c r="F2331" s="23">
        <v>10720700</v>
      </c>
      <c r="G2331" s="26" t="s">
        <v>692</v>
      </c>
      <c r="H2331" s="27">
        <v>2560000</v>
      </c>
      <c r="I2331" s="215"/>
      <c r="J2331" s="41"/>
      <c r="K2331" s="27">
        <f t="shared" si="44"/>
        <v>2560000</v>
      </c>
      <c r="L2331" s="207"/>
    </row>
    <row r="2332" spans="1:12" ht="51" hidden="1" x14ac:dyDescent="0.35">
      <c r="A2332" s="23">
        <v>23010112</v>
      </c>
      <c r="B2332" s="436" t="s">
        <v>2893</v>
      </c>
      <c r="C2332" s="23">
        <v>70133</v>
      </c>
      <c r="D2332" s="46">
        <v>130000010106</v>
      </c>
      <c r="E2332" s="25">
        <v>3101</v>
      </c>
      <c r="F2332" s="23">
        <v>10720800</v>
      </c>
      <c r="G2332" s="26" t="s">
        <v>693</v>
      </c>
      <c r="H2332" s="27">
        <v>2560000</v>
      </c>
      <c r="I2332" s="215"/>
      <c r="J2332" s="41"/>
      <c r="K2332" s="27">
        <f t="shared" si="44"/>
        <v>2560000</v>
      </c>
      <c r="L2332" s="207"/>
    </row>
    <row r="2333" spans="1:12" ht="51" hidden="1" x14ac:dyDescent="0.35">
      <c r="A2333" s="23">
        <v>23010112</v>
      </c>
      <c r="B2333" s="436" t="s">
        <v>2893</v>
      </c>
      <c r="C2333" s="23">
        <v>70133</v>
      </c>
      <c r="D2333" s="46">
        <v>130000010106</v>
      </c>
      <c r="E2333" s="25">
        <v>3101</v>
      </c>
      <c r="F2333" s="23">
        <v>10710900</v>
      </c>
      <c r="G2333" s="26" t="s">
        <v>694</v>
      </c>
      <c r="H2333" s="27">
        <v>2560000</v>
      </c>
      <c r="I2333" s="215"/>
      <c r="J2333" s="41"/>
      <c r="K2333" s="27">
        <f t="shared" si="44"/>
        <v>2560000</v>
      </c>
      <c r="L2333" s="207"/>
    </row>
    <row r="2334" spans="1:12" ht="51" hidden="1" x14ac:dyDescent="0.35">
      <c r="A2334" s="23">
        <v>23010112</v>
      </c>
      <c r="B2334" s="436" t="s">
        <v>2893</v>
      </c>
      <c r="C2334" s="23">
        <v>70133</v>
      </c>
      <c r="D2334" s="46">
        <v>130000010106</v>
      </c>
      <c r="E2334" s="25">
        <v>3101</v>
      </c>
      <c r="F2334" s="23">
        <v>10711000</v>
      </c>
      <c r="G2334" s="26" t="s">
        <v>695</v>
      </c>
      <c r="H2334" s="27">
        <v>2560000</v>
      </c>
      <c r="I2334" s="215"/>
      <c r="J2334" s="41"/>
      <c r="K2334" s="27">
        <f t="shared" si="44"/>
        <v>2560000</v>
      </c>
      <c r="L2334" s="207"/>
    </row>
    <row r="2335" spans="1:12" ht="51" hidden="1" x14ac:dyDescent="0.35">
      <c r="A2335" s="23">
        <v>23010112</v>
      </c>
      <c r="B2335" s="436" t="s">
        <v>2893</v>
      </c>
      <c r="C2335" s="23">
        <v>70133</v>
      </c>
      <c r="D2335" s="46">
        <v>130000010106</v>
      </c>
      <c r="E2335" s="25">
        <v>3101</v>
      </c>
      <c r="F2335" s="23">
        <v>10711100</v>
      </c>
      <c r="G2335" s="26" t="s">
        <v>696</v>
      </c>
      <c r="H2335" s="27">
        <v>2560000</v>
      </c>
      <c r="I2335" s="215"/>
      <c r="J2335" s="41"/>
      <c r="K2335" s="27">
        <f t="shared" si="44"/>
        <v>2560000</v>
      </c>
      <c r="L2335" s="207"/>
    </row>
    <row r="2336" spans="1:12" ht="51" hidden="1" x14ac:dyDescent="0.35">
      <c r="A2336" s="23">
        <v>23010112</v>
      </c>
      <c r="B2336" s="436" t="s">
        <v>2893</v>
      </c>
      <c r="C2336" s="23">
        <v>70133</v>
      </c>
      <c r="D2336" s="46">
        <v>130000010106</v>
      </c>
      <c r="E2336" s="25">
        <v>3101</v>
      </c>
      <c r="F2336" s="23">
        <v>10711200</v>
      </c>
      <c r="G2336" s="26" t="s">
        <v>697</v>
      </c>
      <c r="H2336" s="27">
        <v>2560000</v>
      </c>
      <c r="I2336" s="215"/>
      <c r="J2336" s="41"/>
      <c r="K2336" s="27">
        <f t="shared" si="44"/>
        <v>2560000</v>
      </c>
      <c r="L2336" s="207"/>
    </row>
    <row r="2337" spans="1:23" ht="51" hidden="1" x14ac:dyDescent="0.35">
      <c r="A2337" s="23">
        <v>23010112</v>
      </c>
      <c r="B2337" s="436" t="s">
        <v>2893</v>
      </c>
      <c r="C2337" s="23">
        <v>70133</v>
      </c>
      <c r="D2337" s="46">
        <v>130000010106</v>
      </c>
      <c r="E2337" s="25">
        <v>3101</v>
      </c>
      <c r="F2337" s="23">
        <v>10721300</v>
      </c>
      <c r="G2337" s="26" t="s">
        <v>698</v>
      </c>
      <c r="H2337" s="27">
        <v>2560000</v>
      </c>
      <c r="I2337" s="215"/>
      <c r="J2337" s="41"/>
      <c r="K2337" s="27">
        <f t="shared" si="44"/>
        <v>2560000</v>
      </c>
      <c r="L2337" s="207"/>
    </row>
    <row r="2338" spans="1:23" ht="51" hidden="1" x14ac:dyDescent="0.35">
      <c r="A2338" s="23">
        <v>23010112</v>
      </c>
      <c r="B2338" s="436" t="s">
        <v>2893</v>
      </c>
      <c r="C2338" s="23">
        <v>70133</v>
      </c>
      <c r="D2338" s="46">
        <v>130000010106</v>
      </c>
      <c r="E2338" s="25">
        <v>3101</v>
      </c>
      <c r="F2338" s="23">
        <v>10731400</v>
      </c>
      <c r="G2338" s="26" t="s">
        <v>699</v>
      </c>
      <c r="H2338" s="27">
        <v>2560000</v>
      </c>
      <c r="I2338" s="215"/>
      <c r="J2338" s="41"/>
      <c r="K2338" s="27">
        <f t="shared" si="44"/>
        <v>2560000</v>
      </c>
      <c r="L2338" s="207"/>
    </row>
    <row r="2339" spans="1:23" ht="51" hidden="1" x14ac:dyDescent="0.35">
      <c r="A2339" s="34">
        <v>23010112</v>
      </c>
      <c r="B2339" s="436" t="s">
        <v>2893</v>
      </c>
      <c r="C2339" s="34">
        <v>70133</v>
      </c>
      <c r="D2339" s="49">
        <v>130000010106</v>
      </c>
      <c r="E2339" s="36">
        <v>3101</v>
      </c>
      <c r="F2339" s="34">
        <v>10731500</v>
      </c>
      <c r="G2339" s="37" t="s">
        <v>700</v>
      </c>
      <c r="H2339" s="38">
        <v>2560000</v>
      </c>
      <c r="I2339" s="218"/>
      <c r="J2339" s="44"/>
      <c r="K2339" s="38">
        <f t="shared" si="44"/>
        <v>2560000</v>
      </c>
      <c r="L2339" s="206"/>
    </row>
    <row r="2340" spans="1:23" ht="51" hidden="1" x14ac:dyDescent="0.35">
      <c r="A2340" s="23">
        <v>23010112</v>
      </c>
      <c r="B2340" s="436" t="s">
        <v>2893</v>
      </c>
      <c r="C2340" s="23">
        <v>70133</v>
      </c>
      <c r="D2340" s="46">
        <v>130000010106</v>
      </c>
      <c r="E2340" s="25">
        <v>3101</v>
      </c>
      <c r="F2340" s="23">
        <v>10731700</v>
      </c>
      <c r="G2340" s="26" t="s">
        <v>701</v>
      </c>
      <c r="H2340" s="27">
        <v>2560000</v>
      </c>
      <c r="I2340" s="215"/>
      <c r="J2340" s="41"/>
      <c r="K2340" s="27">
        <f t="shared" si="44"/>
        <v>2560000</v>
      </c>
      <c r="L2340" s="207"/>
    </row>
    <row r="2341" spans="1:23" ht="51" hidden="1" x14ac:dyDescent="0.35">
      <c r="A2341" s="23">
        <v>23010112</v>
      </c>
      <c r="B2341" s="436" t="s">
        <v>2893</v>
      </c>
      <c r="C2341" s="23">
        <v>70133</v>
      </c>
      <c r="D2341" s="46">
        <v>130000010106</v>
      </c>
      <c r="E2341" s="25">
        <v>3101</v>
      </c>
      <c r="F2341" s="23">
        <v>10731600</v>
      </c>
      <c r="G2341" s="26" t="s">
        <v>702</v>
      </c>
      <c r="H2341" s="27">
        <v>2560000</v>
      </c>
      <c r="I2341" s="215"/>
      <c r="J2341" s="41"/>
      <c r="K2341" s="27">
        <f t="shared" ref="K2341:K2404" si="45">SUM(H2341,J2341)</f>
        <v>2560000</v>
      </c>
      <c r="L2341" s="207"/>
    </row>
    <row r="2342" spans="1:23" s="151" customFormat="1" ht="51" hidden="1" x14ac:dyDescent="0.35">
      <c r="A2342" s="23">
        <v>23010112</v>
      </c>
      <c r="B2342" s="436" t="s">
        <v>2893</v>
      </c>
      <c r="C2342" s="23">
        <v>70133</v>
      </c>
      <c r="D2342" s="46">
        <v>130000010106</v>
      </c>
      <c r="E2342" s="25">
        <v>3101</v>
      </c>
      <c r="F2342" s="23">
        <v>10731800</v>
      </c>
      <c r="G2342" s="26" t="s">
        <v>703</v>
      </c>
      <c r="H2342" s="27">
        <v>2560000</v>
      </c>
      <c r="I2342" s="215"/>
      <c r="J2342" s="41"/>
      <c r="K2342" s="27">
        <f t="shared" si="45"/>
        <v>2560000</v>
      </c>
      <c r="L2342" s="207"/>
      <c r="M2342" s="42"/>
      <c r="N2342" s="42"/>
      <c r="O2342" s="42"/>
      <c r="P2342" s="42"/>
      <c r="Q2342" s="42"/>
      <c r="R2342" s="42"/>
      <c r="S2342" s="42"/>
      <c r="T2342" s="42"/>
      <c r="U2342" s="42"/>
      <c r="V2342" s="42"/>
      <c r="W2342" s="42"/>
    </row>
    <row r="2343" spans="1:23" s="151" customFormat="1" ht="51" hidden="1" x14ac:dyDescent="0.35">
      <c r="A2343" s="23">
        <v>23010112</v>
      </c>
      <c r="B2343" s="436" t="s">
        <v>2893</v>
      </c>
      <c r="C2343" s="23">
        <v>70133</v>
      </c>
      <c r="D2343" s="46">
        <v>130000010106</v>
      </c>
      <c r="E2343" s="25">
        <v>3101</v>
      </c>
      <c r="F2343" s="23">
        <v>10731900</v>
      </c>
      <c r="G2343" s="26" t="s">
        <v>704</v>
      </c>
      <c r="H2343" s="27">
        <v>2560000</v>
      </c>
      <c r="I2343" s="215"/>
      <c r="J2343" s="41"/>
      <c r="K2343" s="27">
        <f t="shared" si="45"/>
        <v>2560000</v>
      </c>
      <c r="L2343" s="207"/>
      <c r="M2343" s="42"/>
      <c r="N2343" s="42"/>
      <c r="O2343" s="42"/>
      <c r="P2343" s="42"/>
      <c r="Q2343" s="42"/>
      <c r="R2343" s="42"/>
      <c r="S2343" s="42"/>
      <c r="T2343" s="42"/>
      <c r="U2343" s="42"/>
      <c r="V2343" s="42"/>
      <c r="W2343" s="42"/>
    </row>
    <row r="2344" spans="1:23" ht="51" hidden="1" x14ac:dyDescent="0.35">
      <c r="A2344" s="23">
        <v>23010112</v>
      </c>
      <c r="B2344" s="436" t="s">
        <v>2893</v>
      </c>
      <c r="C2344" s="23">
        <v>70133</v>
      </c>
      <c r="D2344" s="46">
        <v>130000010106</v>
      </c>
      <c r="E2344" s="25">
        <v>3101</v>
      </c>
      <c r="F2344" s="23">
        <v>10722000</v>
      </c>
      <c r="G2344" s="26" t="s">
        <v>705</v>
      </c>
      <c r="H2344" s="27">
        <v>2560000</v>
      </c>
      <c r="I2344" s="215"/>
      <c r="J2344" s="41"/>
      <c r="K2344" s="27">
        <f t="shared" si="45"/>
        <v>2560000</v>
      </c>
      <c r="L2344" s="207"/>
    </row>
    <row r="2345" spans="1:23" ht="51" hidden="1" x14ac:dyDescent="0.35">
      <c r="A2345" s="23">
        <v>23010112</v>
      </c>
      <c r="B2345" s="436" t="s">
        <v>2893</v>
      </c>
      <c r="C2345" s="23">
        <v>70133</v>
      </c>
      <c r="D2345" s="46">
        <v>130000010106</v>
      </c>
      <c r="E2345" s="25">
        <v>3101</v>
      </c>
      <c r="F2345" s="23">
        <v>10712100</v>
      </c>
      <c r="G2345" s="26" t="s">
        <v>706</v>
      </c>
      <c r="H2345" s="27">
        <v>2560000</v>
      </c>
      <c r="I2345" s="215"/>
      <c r="J2345" s="41"/>
      <c r="K2345" s="27">
        <f t="shared" si="45"/>
        <v>2560000</v>
      </c>
      <c r="L2345" s="207"/>
    </row>
    <row r="2346" spans="1:23" ht="51" hidden="1" x14ac:dyDescent="0.35">
      <c r="A2346" s="23">
        <v>23010112</v>
      </c>
      <c r="B2346" s="436" t="s">
        <v>2893</v>
      </c>
      <c r="C2346" s="23">
        <v>70133</v>
      </c>
      <c r="D2346" s="46">
        <v>130000010106</v>
      </c>
      <c r="E2346" s="25">
        <v>3101</v>
      </c>
      <c r="F2346" s="23">
        <v>10712200</v>
      </c>
      <c r="G2346" s="26" t="s">
        <v>707</v>
      </c>
      <c r="H2346" s="27">
        <v>2560000</v>
      </c>
      <c r="I2346" s="215"/>
      <c r="J2346" s="41"/>
      <c r="K2346" s="27">
        <f t="shared" si="45"/>
        <v>2560000</v>
      </c>
      <c r="L2346" s="207"/>
    </row>
    <row r="2347" spans="1:23" ht="51" hidden="1" x14ac:dyDescent="0.35">
      <c r="A2347" s="23">
        <v>23010112</v>
      </c>
      <c r="B2347" s="436" t="s">
        <v>2893</v>
      </c>
      <c r="C2347" s="23">
        <v>70133</v>
      </c>
      <c r="D2347" s="46">
        <v>130000010106</v>
      </c>
      <c r="E2347" s="25">
        <v>3101</v>
      </c>
      <c r="F2347" s="23">
        <v>10712300</v>
      </c>
      <c r="G2347" s="26" t="s">
        <v>708</v>
      </c>
      <c r="H2347" s="27">
        <v>2560000</v>
      </c>
      <c r="I2347" s="215"/>
      <c r="J2347" s="41"/>
      <c r="K2347" s="27">
        <f t="shared" si="45"/>
        <v>2560000</v>
      </c>
      <c r="L2347" s="207"/>
    </row>
    <row r="2348" spans="1:23" ht="51" hidden="1" x14ac:dyDescent="0.35">
      <c r="A2348" s="23">
        <v>23010112</v>
      </c>
      <c r="B2348" s="436" t="s">
        <v>2893</v>
      </c>
      <c r="C2348" s="23">
        <v>70133</v>
      </c>
      <c r="D2348" s="46">
        <v>130000010106</v>
      </c>
      <c r="E2348" s="25">
        <v>3101</v>
      </c>
      <c r="F2348" s="23">
        <v>10731900</v>
      </c>
      <c r="G2348" s="26" t="s">
        <v>709</v>
      </c>
      <c r="H2348" s="27"/>
      <c r="I2348" s="215"/>
      <c r="J2348" s="41">
        <v>500000000</v>
      </c>
      <c r="K2348" s="27">
        <f t="shared" si="45"/>
        <v>500000000</v>
      </c>
      <c r="L2348" s="207"/>
    </row>
    <row r="2349" spans="1:23" ht="51" hidden="1" x14ac:dyDescent="0.35">
      <c r="A2349" s="23">
        <v>23010112</v>
      </c>
      <c r="B2349" s="436" t="s">
        <v>2893</v>
      </c>
      <c r="C2349" s="23">
        <v>70133</v>
      </c>
      <c r="D2349" s="46">
        <v>130000010106</v>
      </c>
      <c r="E2349" s="25">
        <v>3101</v>
      </c>
      <c r="F2349" s="23">
        <v>10712300</v>
      </c>
      <c r="G2349" s="26" t="s">
        <v>710</v>
      </c>
      <c r="H2349" s="27">
        <v>512000</v>
      </c>
      <c r="I2349" s="215"/>
      <c r="J2349" s="41"/>
      <c r="K2349" s="27">
        <f t="shared" si="45"/>
        <v>512000</v>
      </c>
      <c r="L2349" s="207"/>
    </row>
    <row r="2350" spans="1:23" ht="51" hidden="1" x14ac:dyDescent="0.35">
      <c r="A2350" s="23">
        <v>23010112</v>
      </c>
      <c r="B2350" s="436" t="s">
        <v>2893</v>
      </c>
      <c r="C2350" s="23">
        <v>70133</v>
      </c>
      <c r="D2350" s="46">
        <v>130000010106</v>
      </c>
      <c r="E2350" s="25">
        <v>3101</v>
      </c>
      <c r="F2350" s="23">
        <v>10730100</v>
      </c>
      <c r="G2350" s="26" t="s">
        <v>711</v>
      </c>
      <c r="H2350" s="27">
        <v>2560000</v>
      </c>
      <c r="I2350" s="215"/>
      <c r="J2350" s="41"/>
      <c r="K2350" s="27">
        <f t="shared" si="45"/>
        <v>2560000</v>
      </c>
      <c r="L2350" s="207"/>
    </row>
    <row r="2351" spans="1:23" ht="51" hidden="1" x14ac:dyDescent="0.35">
      <c r="A2351" s="23">
        <v>23010112</v>
      </c>
      <c r="B2351" s="436" t="s">
        <v>2893</v>
      </c>
      <c r="C2351" s="23">
        <v>70133</v>
      </c>
      <c r="D2351" s="46">
        <v>130000010106</v>
      </c>
      <c r="E2351" s="25">
        <v>3101</v>
      </c>
      <c r="F2351" s="23">
        <v>10730200</v>
      </c>
      <c r="G2351" s="26" t="s">
        <v>712</v>
      </c>
      <c r="H2351" s="27">
        <v>2560000</v>
      </c>
      <c r="I2351" s="215"/>
      <c r="J2351" s="41"/>
      <c r="K2351" s="27">
        <f t="shared" si="45"/>
        <v>2560000</v>
      </c>
      <c r="L2351" s="207"/>
    </row>
    <row r="2352" spans="1:23" ht="51" hidden="1" x14ac:dyDescent="0.35">
      <c r="A2352" s="23">
        <v>23010112</v>
      </c>
      <c r="B2352" s="436" t="s">
        <v>2893</v>
      </c>
      <c r="C2352" s="23">
        <v>70133</v>
      </c>
      <c r="D2352" s="46">
        <v>130000010106</v>
      </c>
      <c r="E2352" s="25">
        <v>3101</v>
      </c>
      <c r="F2352" s="23">
        <v>10730300</v>
      </c>
      <c r="G2352" s="26" t="s">
        <v>713</v>
      </c>
      <c r="H2352" s="27">
        <v>2560000</v>
      </c>
      <c r="I2352" s="215"/>
      <c r="J2352" s="41"/>
      <c r="K2352" s="27">
        <f t="shared" si="45"/>
        <v>2560000</v>
      </c>
      <c r="L2352" s="207"/>
    </row>
    <row r="2353" spans="1:12" ht="51" hidden="1" x14ac:dyDescent="0.35">
      <c r="A2353" s="34">
        <v>23010112</v>
      </c>
      <c r="B2353" s="436" t="s">
        <v>2893</v>
      </c>
      <c r="C2353" s="34">
        <v>70133</v>
      </c>
      <c r="D2353" s="49">
        <v>130000010106</v>
      </c>
      <c r="E2353" s="36">
        <v>3101</v>
      </c>
      <c r="F2353" s="34">
        <v>10720400</v>
      </c>
      <c r="G2353" s="37" t="s">
        <v>714</v>
      </c>
      <c r="H2353" s="38">
        <v>2560000</v>
      </c>
      <c r="I2353" s="218"/>
      <c r="J2353" s="44"/>
      <c r="K2353" s="38">
        <f t="shared" si="45"/>
        <v>2560000</v>
      </c>
      <c r="L2353" s="206"/>
    </row>
    <row r="2354" spans="1:12" ht="51" hidden="1" x14ac:dyDescent="0.35">
      <c r="A2354" s="23">
        <v>23010112</v>
      </c>
      <c r="B2354" s="436" t="s">
        <v>2893</v>
      </c>
      <c r="C2354" s="23">
        <v>70133</v>
      </c>
      <c r="D2354" s="46">
        <v>130000010106</v>
      </c>
      <c r="E2354" s="25">
        <v>3101</v>
      </c>
      <c r="F2354" s="23">
        <v>10720500</v>
      </c>
      <c r="G2354" s="26" t="s">
        <v>715</v>
      </c>
      <c r="H2354" s="27">
        <v>2560000</v>
      </c>
      <c r="I2354" s="215"/>
      <c r="J2354" s="41"/>
      <c r="K2354" s="27">
        <f t="shared" si="45"/>
        <v>2560000</v>
      </c>
      <c r="L2354" s="207"/>
    </row>
    <row r="2355" spans="1:12" ht="51" hidden="1" x14ac:dyDescent="0.35">
      <c r="A2355" s="23">
        <v>23010112</v>
      </c>
      <c r="B2355" s="436" t="s">
        <v>2893</v>
      </c>
      <c r="C2355" s="23">
        <v>70133</v>
      </c>
      <c r="D2355" s="46">
        <v>130000010106</v>
      </c>
      <c r="E2355" s="25">
        <v>3101</v>
      </c>
      <c r="F2355" s="23">
        <v>10720600</v>
      </c>
      <c r="G2355" s="26" t="s">
        <v>716</v>
      </c>
      <c r="H2355" s="27">
        <v>2560000</v>
      </c>
      <c r="I2355" s="215"/>
      <c r="J2355" s="41"/>
      <c r="K2355" s="27">
        <f t="shared" si="45"/>
        <v>2560000</v>
      </c>
      <c r="L2355" s="207"/>
    </row>
    <row r="2356" spans="1:12" ht="51" hidden="1" x14ac:dyDescent="0.35">
      <c r="A2356" s="23">
        <v>23010112</v>
      </c>
      <c r="B2356" s="436" t="s">
        <v>2893</v>
      </c>
      <c r="C2356" s="23">
        <v>70133</v>
      </c>
      <c r="D2356" s="46">
        <v>130000010106</v>
      </c>
      <c r="E2356" s="25">
        <v>3101</v>
      </c>
      <c r="F2356" s="23">
        <v>10720700</v>
      </c>
      <c r="G2356" s="26" t="s">
        <v>717</v>
      </c>
      <c r="H2356" s="27">
        <v>2560000</v>
      </c>
      <c r="I2356" s="215"/>
      <c r="J2356" s="41"/>
      <c r="K2356" s="27">
        <f t="shared" si="45"/>
        <v>2560000</v>
      </c>
      <c r="L2356" s="207"/>
    </row>
    <row r="2357" spans="1:12" ht="51" hidden="1" x14ac:dyDescent="0.35">
      <c r="A2357" s="23">
        <v>23010112</v>
      </c>
      <c r="B2357" s="436" t="s">
        <v>2893</v>
      </c>
      <c r="C2357" s="23">
        <v>70133</v>
      </c>
      <c r="D2357" s="46">
        <v>130000010106</v>
      </c>
      <c r="E2357" s="25">
        <v>3101</v>
      </c>
      <c r="F2357" s="23">
        <v>10720800</v>
      </c>
      <c r="G2357" s="26" t="s">
        <v>718</v>
      </c>
      <c r="H2357" s="27">
        <v>2560000</v>
      </c>
      <c r="I2357" s="215"/>
      <c r="J2357" s="41"/>
      <c r="K2357" s="27">
        <f t="shared" si="45"/>
        <v>2560000</v>
      </c>
      <c r="L2357" s="207"/>
    </row>
    <row r="2358" spans="1:12" ht="51" hidden="1" x14ac:dyDescent="0.35">
      <c r="A2358" s="23">
        <v>23010112</v>
      </c>
      <c r="B2358" s="436" t="s">
        <v>2893</v>
      </c>
      <c r="C2358" s="23">
        <v>70133</v>
      </c>
      <c r="D2358" s="46">
        <v>130000010106</v>
      </c>
      <c r="E2358" s="25">
        <v>3101</v>
      </c>
      <c r="F2358" s="23">
        <v>10710900</v>
      </c>
      <c r="G2358" s="26" t="s">
        <v>719</v>
      </c>
      <c r="H2358" s="27">
        <v>2560000</v>
      </c>
      <c r="I2358" s="215"/>
      <c r="J2358" s="41"/>
      <c r="K2358" s="27">
        <f t="shared" si="45"/>
        <v>2560000</v>
      </c>
      <c r="L2358" s="207"/>
    </row>
    <row r="2359" spans="1:12" ht="51" hidden="1" x14ac:dyDescent="0.35">
      <c r="A2359" s="23">
        <v>23010112</v>
      </c>
      <c r="B2359" s="436" t="s">
        <v>2893</v>
      </c>
      <c r="C2359" s="23">
        <v>70133</v>
      </c>
      <c r="D2359" s="46">
        <v>130000010106</v>
      </c>
      <c r="E2359" s="25">
        <v>3101</v>
      </c>
      <c r="F2359" s="23">
        <v>10711000</v>
      </c>
      <c r="G2359" s="26" t="s">
        <v>720</v>
      </c>
      <c r="H2359" s="27">
        <v>2560000</v>
      </c>
      <c r="I2359" s="215"/>
      <c r="J2359" s="41"/>
      <c r="K2359" s="27">
        <f t="shared" si="45"/>
        <v>2560000</v>
      </c>
      <c r="L2359" s="207"/>
    </row>
    <row r="2360" spans="1:12" ht="51" hidden="1" x14ac:dyDescent="0.35">
      <c r="A2360" s="23">
        <v>23010112</v>
      </c>
      <c r="B2360" s="436" t="s">
        <v>2893</v>
      </c>
      <c r="C2360" s="23">
        <v>70133</v>
      </c>
      <c r="D2360" s="46">
        <v>130000010106</v>
      </c>
      <c r="E2360" s="25">
        <v>3101</v>
      </c>
      <c r="F2360" s="23">
        <v>10711100</v>
      </c>
      <c r="G2360" s="26" t="s">
        <v>721</v>
      </c>
      <c r="H2360" s="27">
        <v>2560000</v>
      </c>
      <c r="I2360" s="215"/>
      <c r="J2360" s="41"/>
      <c r="K2360" s="27">
        <f t="shared" si="45"/>
        <v>2560000</v>
      </c>
      <c r="L2360" s="207"/>
    </row>
    <row r="2361" spans="1:12" ht="51" hidden="1" x14ac:dyDescent="0.35">
      <c r="A2361" s="23">
        <v>23010112</v>
      </c>
      <c r="B2361" s="436" t="s">
        <v>2893</v>
      </c>
      <c r="C2361" s="23">
        <v>70133</v>
      </c>
      <c r="D2361" s="46">
        <v>130000010106</v>
      </c>
      <c r="E2361" s="25">
        <v>3101</v>
      </c>
      <c r="F2361" s="23">
        <v>10711200</v>
      </c>
      <c r="G2361" s="26" t="s">
        <v>722</v>
      </c>
      <c r="H2361" s="27">
        <v>2560000</v>
      </c>
      <c r="I2361" s="215"/>
      <c r="J2361" s="41"/>
      <c r="K2361" s="27">
        <f t="shared" si="45"/>
        <v>2560000</v>
      </c>
      <c r="L2361" s="207"/>
    </row>
    <row r="2362" spans="1:12" ht="51" hidden="1" x14ac:dyDescent="0.35">
      <c r="A2362" s="23">
        <v>23010112</v>
      </c>
      <c r="B2362" s="436" t="s">
        <v>2893</v>
      </c>
      <c r="C2362" s="23">
        <v>70133</v>
      </c>
      <c r="D2362" s="46">
        <v>130000010106</v>
      </c>
      <c r="E2362" s="25">
        <v>3101</v>
      </c>
      <c r="F2362" s="23">
        <v>10721300</v>
      </c>
      <c r="G2362" s="26" t="s">
        <v>723</v>
      </c>
      <c r="H2362" s="27">
        <v>2560000</v>
      </c>
      <c r="I2362" s="215"/>
      <c r="J2362" s="41"/>
      <c r="K2362" s="27">
        <f t="shared" si="45"/>
        <v>2560000</v>
      </c>
      <c r="L2362" s="207"/>
    </row>
    <row r="2363" spans="1:12" ht="51" hidden="1" x14ac:dyDescent="0.35">
      <c r="A2363" s="23">
        <v>23010112</v>
      </c>
      <c r="B2363" s="436" t="s">
        <v>2893</v>
      </c>
      <c r="C2363" s="23">
        <v>70133</v>
      </c>
      <c r="D2363" s="46">
        <v>130000010106</v>
      </c>
      <c r="E2363" s="25">
        <v>3101</v>
      </c>
      <c r="F2363" s="23">
        <v>10731400</v>
      </c>
      <c r="G2363" s="26" t="s">
        <v>724</v>
      </c>
      <c r="H2363" s="27">
        <v>2560000</v>
      </c>
      <c r="I2363" s="215"/>
      <c r="J2363" s="41"/>
      <c r="K2363" s="27">
        <f t="shared" si="45"/>
        <v>2560000</v>
      </c>
      <c r="L2363" s="207"/>
    </row>
    <row r="2364" spans="1:12" ht="51" hidden="1" x14ac:dyDescent="0.35">
      <c r="A2364" s="23">
        <v>23010112</v>
      </c>
      <c r="B2364" s="436" t="s">
        <v>2893</v>
      </c>
      <c r="C2364" s="23">
        <v>70133</v>
      </c>
      <c r="D2364" s="46">
        <v>130000010106</v>
      </c>
      <c r="E2364" s="25">
        <v>3101</v>
      </c>
      <c r="F2364" s="23">
        <v>10731500</v>
      </c>
      <c r="G2364" s="26" t="s">
        <v>725</v>
      </c>
      <c r="H2364" s="27">
        <v>2560000</v>
      </c>
      <c r="I2364" s="215"/>
      <c r="J2364" s="41"/>
      <c r="K2364" s="27">
        <f t="shared" si="45"/>
        <v>2560000</v>
      </c>
      <c r="L2364" s="207"/>
    </row>
    <row r="2365" spans="1:12" ht="51" hidden="1" x14ac:dyDescent="0.35">
      <c r="A2365" s="23">
        <v>23010112</v>
      </c>
      <c r="B2365" s="436" t="s">
        <v>2893</v>
      </c>
      <c r="C2365" s="23">
        <v>70133</v>
      </c>
      <c r="D2365" s="46">
        <v>130000010106</v>
      </c>
      <c r="E2365" s="25">
        <v>3101</v>
      </c>
      <c r="F2365" s="23">
        <v>10731700</v>
      </c>
      <c r="G2365" s="26" t="s">
        <v>726</v>
      </c>
      <c r="H2365" s="27">
        <v>2560000</v>
      </c>
      <c r="I2365" s="215"/>
      <c r="J2365" s="41"/>
      <c r="K2365" s="27">
        <f t="shared" si="45"/>
        <v>2560000</v>
      </c>
      <c r="L2365" s="207"/>
    </row>
    <row r="2366" spans="1:12" ht="51" hidden="1" x14ac:dyDescent="0.35">
      <c r="A2366" s="23">
        <v>23010112</v>
      </c>
      <c r="B2366" s="436" t="s">
        <v>2893</v>
      </c>
      <c r="C2366" s="23">
        <v>70133</v>
      </c>
      <c r="D2366" s="46">
        <v>130000010106</v>
      </c>
      <c r="E2366" s="25">
        <v>3101</v>
      </c>
      <c r="F2366" s="23">
        <v>10731600</v>
      </c>
      <c r="G2366" s="26" t="s">
        <v>727</v>
      </c>
      <c r="H2366" s="27">
        <v>2560000</v>
      </c>
      <c r="I2366" s="215"/>
      <c r="J2366" s="41"/>
      <c r="K2366" s="27">
        <f t="shared" si="45"/>
        <v>2560000</v>
      </c>
      <c r="L2366" s="207"/>
    </row>
    <row r="2367" spans="1:12" ht="51" hidden="1" x14ac:dyDescent="0.35">
      <c r="A2367" s="23">
        <v>23010112</v>
      </c>
      <c r="B2367" s="436" t="s">
        <v>2893</v>
      </c>
      <c r="C2367" s="23">
        <v>70133</v>
      </c>
      <c r="D2367" s="46">
        <v>130000010106</v>
      </c>
      <c r="E2367" s="25">
        <v>3101</v>
      </c>
      <c r="F2367" s="23">
        <v>10731800</v>
      </c>
      <c r="G2367" s="26" t="s">
        <v>728</v>
      </c>
      <c r="H2367" s="27">
        <v>2560000</v>
      </c>
      <c r="I2367" s="215"/>
      <c r="J2367" s="41"/>
      <c r="K2367" s="27">
        <f t="shared" si="45"/>
        <v>2560000</v>
      </c>
      <c r="L2367" s="207"/>
    </row>
    <row r="2368" spans="1:12" ht="51" hidden="1" x14ac:dyDescent="0.35">
      <c r="A2368" s="23">
        <v>23010112</v>
      </c>
      <c r="B2368" s="436" t="s">
        <v>2893</v>
      </c>
      <c r="C2368" s="23">
        <v>70133</v>
      </c>
      <c r="D2368" s="46">
        <v>130000010106</v>
      </c>
      <c r="E2368" s="25">
        <v>3101</v>
      </c>
      <c r="F2368" s="23">
        <v>10731900</v>
      </c>
      <c r="G2368" s="26" t="s">
        <v>729</v>
      </c>
      <c r="H2368" s="27">
        <v>2560000</v>
      </c>
      <c r="I2368" s="215"/>
      <c r="J2368" s="41"/>
      <c r="K2368" s="27">
        <f t="shared" si="45"/>
        <v>2560000</v>
      </c>
      <c r="L2368" s="207"/>
    </row>
    <row r="2369" spans="1:12" ht="51" hidden="1" x14ac:dyDescent="0.35">
      <c r="A2369" s="34">
        <v>23010112</v>
      </c>
      <c r="B2369" s="436" t="s">
        <v>2893</v>
      </c>
      <c r="C2369" s="34">
        <v>70133</v>
      </c>
      <c r="D2369" s="49">
        <v>130000010106</v>
      </c>
      <c r="E2369" s="36">
        <v>3101</v>
      </c>
      <c r="F2369" s="34">
        <v>10722000</v>
      </c>
      <c r="G2369" s="37" t="s">
        <v>730</v>
      </c>
      <c r="H2369" s="38">
        <v>2560000</v>
      </c>
      <c r="I2369" s="218"/>
      <c r="J2369" s="44"/>
      <c r="K2369" s="38">
        <f t="shared" si="45"/>
        <v>2560000</v>
      </c>
      <c r="L2369" s="206"/>
    </row>
    <row r="2370" spans="1:12" ht="51" hidden="1" x14ac:dyDescent="0.35">
      <c r="A2370" s="23">
        <v>23010112</v>
      </c>
      <c r="B2370" s="436" t="s">
        <v>2893</v>
      </c>
      <c r="C2370" s="23">
        <v>70133</v>
      </c>
      <c r="D2370" s="46">
        <v>130000010106</v>
      </c>
      <c r="E2370" s="25">
        <v>3101</v>
      </c>
      <c r="F2370" s="23">
        <v>10712100</v>
      </c>
      <c r="G2370" s="26" t="s">
        <v>731</v>
      </c>
      <c r="H2370" s="27">
        <v>2560000</v>
      </c>
      <c r="I2370" s="215"/>
      <c r="J2370" s="41"/>
      <c r="K2370" s="27">
        <f t="shared" si="45"/>
        <v>2560000</v>
      </c>
      <c r="L2370" s="207"/>
    </row>
    <row r="2371" spans="1:12" ht="51" hidden="1" x14ac:dyDescent="0.35">
      <c r="A2371" s="23">
        <v>23010112</v>
      </c>
      <c r="B2371" s="436" t="s">
        <v>2893</v>
      </c>
      <c r="C2371" s="23">
        <v>70133</v>
      </c>
      <c r="D2371" s="46">
        <v>130000010106</v>
      </c>
      <c r="E2371" s="25">
        <v>3101</v>
      </c>
      <c r="F2371" s="23">
        <v>10712200</v>
      </c>
      <c r="G2371" s="26" t="s">
        <v>732</v>
      </c>
      <c r="H2371" s="27">
        <v>2560000</v>
      </c>
      <c r="I2371" s="215"/>
      <c r="J2371" s="41"/>
      <c r="K2371" s="27">
        <f t="shared" si="45"/>
        <v>2560000</v>
      </c>
      <c r="L2371" s="207"/>
    </row>
    <row r="2372" spans="1:12" ht="51" hidden="1" x14ac:dyDescent="0.35">
      <c r="A2372" s="23">
        <v>23010112</v>
      </c>
      <c r="B2372" s="436" t="s">
        <v>2893</v>
      </c>
      <c r="C2372" s="23">
        <v>70133</v>
      </c>
      <c r="D2372" s="46">
        <v>130000010106</v>
      </c>
      <c r="E2372" s="25">
        <v>3101</v>
      </c>
      <c r="F2372" s="23">
        <v>10712300</v>
      </c>
      <c r="G2372" s="26" t="s">
        <v>733</v>
      </c>
      <c r="H2372" s="27">
        <v>2560000</v>
      </c>
      <c r="I2372" s="215"/>
      <c r="J2372" s="41"/>
      <c r="K2372" s="27">
        <f t="shared" si="45"/>
        <v>2560000</v>
      </c>
      <c r="L2372" s="207"/>
    </row>
    <row r="2373" spans="1:12" ht="51" hidden="1" x14ac:dyDescent="0.35">
      <c r="A2373" s="23">
        <v>23010112</v>
      </c>
      <c r="B2373" s="436" t="s">
        <v>2893</v>
      </c>
      <c r="C2373" s="23">
        <v>70133</v>
      </c>
      <c r="D2373" s="46">
        <v>130000010106</v>
      </c>
      <c r="E2373" s="25">
        <v>3101</v>
      </c>
      <c r="F2373" s="23">
        <v>10721300</v>
      </c>
      <c r="G2373" s="26" t="s">
        <v>734</v>
      </c>
      <c r="H2373" s="27">
        <v>3712000</v>
      </c>
      <c r="I2373" s="215"/>
      <c r="J2373" s="41"/>
      <c r="K2373" s="27">
        <f t="shared" si="45"/>
        <v>3712000</v>
      </c>
      <c r="L2373" s="207"/>
    </row>
    <row r="2374" spans="1:12" ht="51" hidden="1" x14ac:dyDescent="0.35">
      <c r="A2374" s="23">
        <v>23010112</v>
      </c>
      <c r="B2374" s="436" t="s">
        <v>2893</v>
      </c>
      <c r="C2374" s="23">
        <v>70133</v>
      </c>
      <c r="D2374" s="46">
        <v>130000010106</v>
      </c>
      <c r="E2374" s="25">
        <v>3101</v>
      </c>
      <c r="F2374" s="23">
        <v>10720500</v>
      </c>
      <c r="G2374" s="26" t="s">
        <v>735</v>
      </c>
      <c r="H2374" s="27">
        <v>1248000</v>
      </c>
      <c r="I2374" s="215"/>
      <c r="J2374" s="41"/>
      <c r="K2374" s="27">
        <f t="shared" si="45"/>
        <v>1248000</v>
      </c>
      <c r="L2374" s="207"/>
    </row>
    <row r="2375" spans="1:12" ht="51" hidden="1" x14ac:dyDescent="0.35">
      <c r="A2375" s="23">
        <v>23010112</v>
      </c>
      <c r="B2375" s="436" t="s">
        <v>2893</v>
      </c>
      <c r="C2375" s="23">
        <v>70133</v>
      </c>
      <c r="D2375" s="46">
        <v>130000010106</v>
      </c>
      <c r="E2375" s="25">
        <v>3101</v>
      </c>
      <c r="F2375" s="23">
        <v>10721300</v>
      </c>
      <c r="G2375" s="26" t="s">
        <v>736</v>
      </c>
      <c r="H2375" s="27">
        <v>1248000</v>
      </c>
      <c r="I2375" s="215"/>
      <c r="J2375" s="41"/>
      <c r="K2375" s="27">
        <f t="shared" si="45"/>
        <v>1248000</v>
      </c>
      <c r="L2375" s="207"/>
    </row>
    <row r="2376" spans="1:12" ht="51" hidden="1" x14ac:dyDescent="0.35">
      <c r="A2376" s="23">
        <v>23010112</v>
      </c>
      <c r="B2376" s="436" t="s">
        <v>2893</v>
      </c>
      <c r="C2376" s="23">
        <v>70133</v>
      </c>
      <c r="D2376" s="46">
        <v>130000010106</v>
      </c>
      <c r="E2376" s="25">
        <v>3101</v>
      </c>
      <c r="F2376" s="23">
        <v>10731800</v>
      </c>
      <c r="G2376" s="26" t="s">
        <v>737</v>
      </c>
      <c r="H2376" s="27">
        <v>1248000</v>
      </c>
      <c r="I2376" s="215"/>
      <c r="J2376" s="41"/>
      <c r="K2376" s="27">
        <f t="shared" si="45"/>
        <v>1248000</v>
      </c>
      <c r="L2376" s="207"/>
    </row>
    <row r="2377" spans="1:12" ht="51" hidden="1" x14ac:dyDescent="0.35">
      <c r="A2377" s="23">
        <v>23010112</v>
      </c>
      <c r="B2377" s="436" t="s">
        <v>2893</v>
      </c>
      <c r="C2377" s="23">
        <v>70133</v>
      </c>
      <c r="D2377" s="46">
        <v>130000010106</v>
      </c>
      <c r="E2377" s="25">
        <v>3101</v>
      </c>
      <c r="F2377" s="23">
        <v>10731900</v>
      </c>
      <c r="G2377" s="26" t="s">
        <v>738</v>
      </c>
      <c r="H2377" s="27">
        <v>1248000</v>
      </c>
      <c r="I2377" s="215"/>
      <c r="J2377" s="41"/>
      <c r="K2377" s="27">
        <f t="shared" si="45"/>
        <v>1248000</v>
      </c>
      <c r="L2377" s="207"/>
    </row>
    <row r="2378" spans="1:12" ht="51" hidden="1" x14ac:dyDescent="0.35">
      <c r="A2378" s="23">
        <v>23010112</v>
      </c>
      <c r="B2378" s="436" t="s">
        <v>2893</v>
      </c>
      <c r="C2378" s="23">
        <v>70133</v>
      </c>
      <c r="D2378" s="46">
        <v>130000010106</v>
      </c>
      <c r="E2378" s="25">
        <v>3101</v>
      </c>
      <c r="F2378" s="23">
        <v>10712300</v>
      </c>
      <c r="G2378" s="26" t="s">
        <v>739</v>
      </c>
      <c r="H2378" s="27">
        <v>1248000</v>
      </c>
      <c r="I2378" s="215"/>
      <c r="J2378" s="41"/>
      <c r="K2378" s="27">
        <f t="shared" si="45"/>
        <v>1248000</v>
      </c>
      <c r="L2378" s="207"/>
    </row>
    <row r="2379" spans="1:12" ht="51" hidden="1" x14ac:dyDescent="0.35">
      <c r="A2379" s="23">
        <v>23010112</v>
      </c>
      <c r="B2379" s="436" t="s">
        <v>2893</v>
      </c>
      <c r="C2379" s="23">
        <v>70133</v>
      </c>
      <c r="D2379" s="46">
        <v>130000010106</v>
      </c>
      <c r="E2379" s="25">
        <v>3101</v>
      </c>
      <c r="F2379" s="23">
        <v>10721300</v>
      </c>
      <c r="G2379" s="26" t="s">
        <v>740</v>
      </c>
      <c r="H2379" s="27">
        <v>800000</v>
      </c>
      <c r="I2379" s="215"/>
      <c r="J2379" s="41"/>
      <c r="K2379" s="27">
        <f t="shared" si="45"/>
        <v>800000</v>
      </c>
      <c r="L2379" s="207"/>
    </row>
    <row r="2380" spans="1:12" ht="51" hidden="1" x14ac:dyDescent="0.35">
      <c r="A2380" s="23">
        <v>23010112</v>
      </c>
      <c r="B2380" s="436" t="s">
        <v>2893</v>
      </c>
      <c r="C2380" s="23">
        <v>70133</v>
      </c>
      <c r="D2380" s="46">
        <v>130000010106</v>
      </c>
      <c r="E2380" s="25">
        <v>3101</v>
      </c>
      <c r="F2380" s="23">
        <v>10721300</v>
      </c>
      <c r="G2380" s="26" t="s">
        <v>741</v>
      </c>
      <c r="H2380" s="27">
        <v>8000000</v>
      </c>
      <c r="I2380" s="215"/>
      <c r="J2380" s="41"/>
      <c r="K2380" s="27">
        <f t="shared" si="45"/>
        <v>8000000</v>
      </c>
      <c r="L2380" s="207"/>
    </row>
    <row r="2381" spans="1:12" hidden="1" x14ac:dyDescent="0.35">
      <c r="A2381" s="23">
        <v>23010112</v>
      </c>
      <c r="B2381" s="436" t="s">
        <v>2893</v>
      </c>
      <c r="C2381" s="23">
        <v>70133</v>
      </c>
      <c r="D2381" s="46">
        <v>130000010106</v>
      </c>
      <c r="E2381" s="25">
        <v>3101</v>
      </c>
      <c r="F2381" s="23">
        <v>10721300</v>
      </c>
      <c r="G2381" s="26" t="s">
        <v>742</v>
      </c>
      <c r="H2381" s="27">
        <v>976000</v>
      </c>
      <c r="I2381" s="215"/>
      <c r="J2381" s="41"/>
      <c r="K2381" s="27">
        <f t="shared" si="45"/>
        <v>976000</v>
      </c>
      <c r="L2381" s="207"/>
    </row>
    <row r="2382" spans="1:12" ht="51" hidden="1" x14ac:dyDescent="0.35">
      <c r="A2382" s="23">
        <v>23010112</v>
      </c>
      <c r="B2382" s="436" t="s">
        <v>2893</v>
      </c>
      <c r="C2382" s="23">
        <v>70133</v>
      </c>
      <c r="D2382" s="46">
        <v>130000010106</v>
      </c>
      <c r="E2382" s="25">
        <v>3101</v>
      </c>
      <c r="F2382" s="23">
        <v>10720500</v>
      </c>
      <c r="G2382" s="26" t="s">
        <v>743</v>
      </c>
      <c r="H2382" s="27">
        <v>104000</v>
      </c>
      <c r="I2382" s="215"/>
      <c r="J2382" s="41"/>
      <c r="K2382" s="27">
        <f t="shared" si="45"/>
        <v>104000</v>
      </c>
      <c r="L2382" s="207"/>
    </row>
    <row r="2383" spans="1:12" ht="51" hidden="1" x14ac:dyDescent="0.35">
      <c r="A2383" s="23">
        <v>23010112</v>
      </c>
      <c r="B2383" s="436" t="s">
        <v>2893</v>
      </c>
      <c r="C2383" s="23">
        <v>70133</v>
      </c>
      <c r="D2383" s="46">
        <v>130000010106</v>
      </c>
      <c r="E2383" s="25">
        <v>3101</v>
      </c>
      <c r="F2383" s="23">
        <v>10710900</v>
      </c>
      <c r="G2383" s="26" t="s">
        <v>744</v>
      </c>
      <c r="H2383" s="27">
        <v>104000</v>
      </c>
      <c r="I2383" s="215"/>
      <c r="J2383" s="41"/>
      <c r="K2383" s="27">
        <f t="shared" si="45"/>
        <v>104000</v>
      </c>
      <c r="L2383" s="207"/>
    </row>
    <row r="2384" spans="1:12" ht="51" hidden="1" x14ac:dyDescent="0.35">
      <c r="A2384" s="23">
        <v>23010112</v>
      </c>
      <c r="B2384" s="436" t="s">
        <v>2893</v>
      </c>
      <c r="C2384" s="23">
        <v>70133</v>
      </c>
      <c r="D2384" s="46">
        <v>130000010106</v>
      </c>
      <c r="E2384" s="25">
        <v>3101</v>
      </c>
      <c r="F2384" s="23">
        <v>10721300</v>
      </c>
      <c r="G2384" s="26" t="s">
        <v>745</v>
      </c>
      <c r="H2384" s="27">
        <v>104000</v>
      </c>
      <c r="I2384" s="215"/>
      <c r="J2384" s="41"/>
      <c r="K2384" s="27">
        <f t="shared" si="45"/>
        <v>104000</v>
      </c>
      <c r="L2384" s="207"/>
    </row>
    <row r="2385" spans="1:12" ht="51" hidden="1" x14ac:dyDescent="0.35">
      <c r="A2385" s="23">
        <v>23010112</v>
      </c>
      <c r="B2385" s="436" t="s">
        <v>2893</v>
      </c>
      <c r="C2385" s="23">
        <v>70133</v>
      </c>
      <c r="D2385" s="46">
        <v>130000010106</v>
      </c>
      <c r="E2385" s="25">
        <v>3101</v>
      </c>
      <c r="F2385" s="23">
        <v>10731800</v>
      </c>
      <c r="G2385" s="26" t="s">
        <v>746</v>
      </c>
      <c r="H2385" s="27">
        <v>104000</v>
      </c>
      <c r="I2385" s="215"/>
      <c r="J2385" s="41"/>
      <c r="K2385" s="27">
        <f t="shared" si="45"/>
        <v>104000</v>
      </c>
      <c r="L2385" s="207"/>
    </row>
    <row r="2386" spans="1:12" ht="51" hidden="1" x14ac:dyDescent="0.35">
      <c r="A2386" s="34">
        <v>23010112</v>
      </c>
      <c r="B2386" s="436" t="s">
        <v>2893</v>
      </c>
      <c r="C2386" s="34">
        <v>70133</v>
      </c>
      <c r="D2386" s="49">
        <v>130000010106</v>
      </c>
      <c r="E2386" s="36">
        <v>3101</v>
      </c>
      <c r="F2386" s="34">
        <v>10731900</v>
      </c>
      <c r="G2386" s="37" t="s">
        <v>747</v>
      </c>
      <c r="H2386" s="38">
        <v>104000</v>
      </c>
      <c r="I2386" s="218"/>
      <c r="J2386" s="44"/>
      <c r="K2386" s="38">
        <f t="shared" si="45"/>
        <v>104000</v>
      </c>
      <c r="L2386" s="198"/>
    </row>
    <row r="2387" spans="1:12" ht="51" hidden="1" x14ac:dyDescent="0.35">
      <c r="A2387" s="23">
        <v>23010112</v>
      </c>
      <c r="B2387" s="436" t="s">
        <v>2893</v>
      </c>
      <c r="C2387" s="23">
        <v>70133</v>
      </c>
      <c r="D2387" s="46">
        <v>130000010106</v>
      </c>
      <c r="E2387" s="25">
        <v>3101</v>
      </c>
      <c r="F2387" s="23">
        <v>10712300</v>
      </c>
      <c r="G2387" s="26" t="s">
        <v>748</v>
      </c>
      <c r="H2387" s="27">
        <v>104000</v>
      </c>
      <c r="I2387" s="215"/>
      <c r="J2387" s="41"/>
      <c r="K2387" s="27">
        <f t="shared" si="45"/>
        <v>104000</v>
      </c>
      <c r="L2387" s="199"/>
    </row>
    <row r="2388" spans="1:12" ht="51" hidden="1" x14ac:dyDescent="0.35">
      <c r="A2388" s="23">
        <v>23010112</v>
      </c>
      <c r="B2388" s="436" t="s">
        <v>2893</v>
      </c>
      <c r="C2388" s="23">
        <v>70133</v>
      </c>
      <c r="D2388" s="46">
        <v>130000010106</v>
      </c>
      <c r="E2388" s="25">
        <v>3101</v>
      </c>
      <c r="F2388" s="23">
        <v>10720500</v>
      </c>
      <c r="G2388" s="26" t="s">
        <v>749</v>
      </c>
      <c r="H2388" s="27">
        <v>240000</v>
      </c>
      <c r="I2388" s="215"/>
      <c r="J2388" s="41"/>
      <c r="K2388" s="27">
        <f t="shared" si="45"/>
        <v>240000</v>
      </c>
      <c r="L2388" s="199"/>
    </row>
    <row r="2389" spans="1:12" ht="51" hidden="1" x14ac:dyDescent="0.35">
      <c r="A2389" s="23">
        <v>23010112</v>
      </c>
      <c r="B2389" s="436" t="s">
        <v>2893</v>
      </c>
      <c r="C2389" s="23">
        <v>70133</v>
      </c>
      <c r="D2389" s="46">
        <v>130000010106</v>
      </c>
      <c r="E2389" s="25">
        <v>3101</v>
      </c>
      <c r="F2389" s="23">
        <v>10731600</v>
      </c>
      <c r="G2389" s="26" t="s">
        <v>750</v>
      </c>
      <c r="H2389" s="27">
        <v>240000</v>
      </c>
      <c r="I2389" s="215"/>
      <c r="J2389" s="41"/>
      <c r="K2389" s="27">
        <f t="shared" si="45"/>
        <v>240000</v>
      </c>
      <c r="L2389" s="199"/>
    </row>
    <row r="2390" spans="1:12" ht="51" hidden="1" x14ac:dyDescent="0.35">
      <c r="A2390" s="23">
        <v>23010112</v>
      </c>
      <c r="B2390" s="436" t="s">
        <v>2893</v>
      </c>
      <c r="C2390" s="23">
        <v>70133</v>
      </c>
      <c r="D2390" s="46">
        <v>130000010106</v>
      </c>
      <c r="E2390" s="25">
        <v>3101</v>
      </c>
      <c r="F2390" s="23">
        <v>10731900</v>
      </c>
      <c r="G2390" s="26" t="s">
        <v>751</v>
      </c>
      <c r="H2390" s="27">
        <v>240000</v>
      </c>
      <c r="I2390" s="215"/>
      <c r="J2390" s="41"/>
      <c r="K2390" s="27">
        <f t="shared" si="45"/>
        <v>240000</v>
      </c>
      <c r="L2390" s="199"/>
    </row>
    <row r="2391" spans="1:12" ht="51" hidden="1" x14ac:dyDescent="0.35">
      <c r="A2391" s="23">
        <v>23010112</v>
      </c>
      <c r="B2391" s="436" t="s">
        <v>2893</v>
      </c>
      <c r="C2391" s="23">
        <v>70133</v>
      </c>
      <c r="D2391" s="46">
        <v>130000010106</v>
      </c>
      <c r="E2391" s="25">
        <v>3101</v>
      </c>
      <c r="F2391" s="23">
        <v>10720400</v>
      </c>
      <c r="G2391" s="26" t="s">
        <v>752</v>
      </c>
      <c r="H2391" s="27">
        <v>200000</v>
      </c>
      <c r="I2391" s="215"/>
      <c r="J2391" s="41"/>
      <c r="K2391" s="27">
        <f t="shared" si="45"/>
        <v>200000</v>
      </c>
      <c r="L2391" s="199"/>
    </row>
    <row r="2392" spans="1:12" ht="51" hidden="1" x14ac:dyDescent="0.35">
      <c r="A2392" s="23">
        <v>23010112</v>
      </c>
      <c r="B2392" s="436" t="s">
        <v>2893</v>
      </c>
      <c r="C2392" s="23">
        <v>70133</v>
      </c>
      <c r="D2392" s="46">
        <v>130000010106</v>
      </c>
      <c r="E2392" s="25">
        <v>3101</v>
      </c>
      <c r="F2392" s="23">
        <v>10722000</v>
      </c>
      <c r="G2392" s="26" t="s">
        <v>753</v>
      </c>
      <c r="H2392" s="27">
        <v>200000</v>
      </c>
      <c r="I2392" s="215"/>
      <c r="J2392" s="41"/>
      <c r="K2392" s="27">
        <f t="shared" si="45"/>
        <v>200000</v>
      </c>
      <c r="L2392" s="199"/>
    </row>
    <row r="2393" spans="1:12" ht="51" hidden="1" x14ac:dyDescent="0.35">
      <c r="A2393" s="23">
        <v>23010112</v>
      </c>
      <c r="B2393" s="436" t="s">
        <v>2893</v>
      </c>
      <c r="C2393" s="23">
        <v>70133</v>
      </c>
      <c r="D2393" s="46">
        <v>130000010106</v>
      </c>
      <c r="E2393" s="25">
        <v>3101</v>
      </c>
      <c r="F2393" s="23">
        <v>10710900</v>
      </c>
      <c r="G2393" s="26" t="s">
        <v>754</v>
      </c>
      <c r="H2393" s="27">
        <v>240000</v>
      </c>
      <c r="I2393" s="215"/>
      <c r="J2393" s="41"/>
      <c r="K2393" s="27">
        <f t="shared" si="45"/>
        <v>240000</v>
      </c>
      <c r="L2393" s="199"/>
    </row>
    <row r="2394" spans="1:12" ht="51" hidden="1" x14ac:dyDescent="0.35">
      <c r="A2394" s="23">
        <v>23010112</v>
      </c>
      <c r="B2394" s="436" t="s">
        <v>2893</v>
      </c>
      <c r="C2394" s="23">
        <v>70133</v>
      </c>
      <c r="D2394" s="46">
        <v>130000010106</v>
      </c>
      <c r="E2394" s="25">
        <v>3101</v>
      </c>
      <c r="F2394" s="23">
        <v>10712300</v>
      </c>
      <c r="G2394" s="26" t="s">
        <v>755</v>
      </c>
      <c r="H2394" s="27">
        <v>240000</v>
      </c>
      <c r="I2394" s="215"/>
      <c r="J2394" s="41"/>
      <c r="K2394" s="27">
        <f t="shared" si="45"/>
        <v>240000</v>
      </c>
      <c r="L2394" s="199"/>
    </row>
    <row r="2395" spans="1:12" ht="51" hidden="1" x14ac:dyDescent="0.35">
      <c r="A2395" s="23">
        <v>23010112</v>
      </c>
      <c r="B2395" s="436" t="s">
        <v>2893</v>
      </c>
      <c r="C2395" s="23">
        <v>70133</v>
      </c>
      <c r="D2395" s="46">
        <v>130000010106</v>
      </c>
      <c r="E2395" s="25">
        <v>3101</v>
      </c>
      <c r="F2395" s="23">
        <v>10721300</v>
      </c>
      <c r="G2395" s="26" t="s">
        <v>756</v>
      </c>
      <c r="H2395" s="27">
        <v>1600000</v>
      </c>
      <c r="I2395" s="215"/>
      <c r="J2395" s="41"/>
      <c r="K2395" s="27">
        <f t="shared" si="45"/>
        <v>1600000</v>
      </c>
      <c r="L2395" s="199"/>
    </row>
    <row r="2396" spans="1:12" ht="76.5" hidden="1" x14ac:dyDescent="0.35">
      <c r="A2396" s="54">
        <v>23010112</v>
      </c>
      <c r="B2396" s="436" t="s">
        <v>2893</v>
      </c>
      <c r="C2396" s="54">
        <v>70133</v>
      </c>
      <c r="D2396" s="75">
        <v>30000020106</v>
      </c>
      <c r="E2396" s="56">
        <v>3101</v>
      </c>
      <c r="F2396" s="54">
        <v>10720800</v>
      </c>
      <c r="G2396" s="86" t="s">
        <v>772</v>
      </c>
      <c r="H2396" s="117">
        <v>30000000</v>
      </c>
      <c r="I2396" s="263"/>
      <c r="J2396" s="118"/>
      <c r="K2396" s="117">
        <f t="shared" si="45"/>
        <v>30000000</v>
      </c>
      <c r="L2396" s="204" t="s">
        <v>2555</v>
      </c>
    </row>
    <row r="2397" spans="1:12" ht="51" hidden="1" x14ac:dyDescent="0.35">
      <c r="A2397" s="23">
        <v>23010112</v>
      </c>
      <c r="B2397" s="436" t="s">
        <v>2893</v>
      </c>
      <c r="C2397" s="23">
        <v>70133</v>
      </c>
      <c r="D2397" s="46">
        <v>30000020106</v>
      </c>
      <c r="E2397" s="25">
        <v>3101</v>
      </c>
      <c r="F2397" s="23">
        <v>10721300</v>
      </c>
      <c r="G2397" s="47" t="s">
        <v>773</v>
      </c>
      <c r="H2397" s="101"/>
      <c r="I2397" s="255"/>
      <c r="J2397" s="106"/>
      <c r="K2397" s="106">
        <f t="shared" si="45"/>
        <v>0</v>
      </c>
      <c r="L2397" s="199"/>
    </row>
    <row r="2398" spans="1:12" ht="76.5" hidden="1" x14ac:dyDescent="0.35">
      <c r="A2398" s="54">
        <v>23010112</v>
      </c>
      <c r="B2398" s="436" t="s">
        <v>2893</v>
      </c>
      <c r="C2398" s="54">
        <v>70740</v>
      </c>
      <c r="D2398" s="75">
        <v>130000010105</v>
      </c>
      <c r="E2398" s="56">
        <v>3101</v>
      </c>
      <c r="F2398" s="54">
        <v>10720800</v>
      </c>
      <c r="G2398" s="86" t="s">
        <v>774</v>
      </c>
      <c r="H2398" s="117">
        <v>10000000</v>
      </c>
      <c r="I2398" s="263"/>
      <c r="J2398" s="119"/>
      <c r="K2398" s="117">
        <f t="shared" si="45"/>
        <v>10000000</v>
      </c>
      <c r="L2398" s="204" t="s">
        <v>2555</v>
      </c>
    </row>
    <row r="2399" spans="1:12" ht="76.5" hidden="1" x14ac:dyDescent="0.35">
      <c r="A2399" s="23">
        <v>23010112</v>
      </c>
      <c r="B2399" s="436" t="s">
        <v>2893</v>
      </c>
      <c r="C2399" s="23">
        <v>70740</v>
      </c>
      <c r="D2399" s="46">
        <v>130000010105</v>
      </c>
      <c r="E2399" s="25">
        <v>3101</v>
      </c>
      <c r="F2399" s="23">
        <v>10720501</v>
      </c>
      <c r="G2399" s="47" t="s">
        <v>775</v>
      </c>
      <c r="H2399" s="106">
        <v>50000000</v>
      </c>
      <c r="I2399" s="260"/>
      <c r="J2399" s="106"/>
      <c r="K2399" s="101">
        <f t="shared" si="45"/>
        <v>50000000</v>
      </c>
      <c r="L2399" s="199"/>
    </row>
    <row r="2400" spans="1:12" ht="51" hidden="1" x14ac:dyDescent="0.35">
      <c r="A2400" s="23">
        <v>23010112</v>
      </c>
      <c r="B2400" s="436" t="s">
        <v>2893</v>
      </c>
      <c r="C2400" s="23">
        <v>70740</v>
      </c>
      <c r="D2400" s="46">
        <v>130000010105</v>
      </c>
      <c r="E2400" s="25">
        <v>3101</v>
      </c>
      <c r="F2400" s="23">
        <v>10731908</v>
      </c>
      <c r="G2400" s="47" t="s">
        <v>776</v>
      </c>
      <c r="H2400" s="106">
        <v>33333333</v>
      </c>
      <c r="I2400" s="260"/>
      <c r="J2400" s="106"/>
      <c r="K2400" s="101">
        <f t="shared" si="45"/>
        <v>33333333</v>
      </c>
      <c r="L2400" s="199"/>
    </row>
    <row r="2401" spans="1:12" ht="51" hidden="1" x14ac:dyDescent="0.35">
      <c r="A2401" s="23">
        <v>23010112</v>
      </c>
      <c r="B2401" s="436" t="s">
        <v>2893</v>
      </c>
      <c r="C2401" s="23">
        <v>70740</v>
      </c>
      <c r="D2401" s="46">
        <v>130000010105</v>
      </c>
      <c r="E2401" s="25">
        <v>3101</v>
      </c>
      <c r="F2401" s="23">
        <v>10710904</v>
      </c>
      <c r="G2401" s="47" t="s">
        <v>777</v>
      </c>
      <c r="H2401" s="106">
        <v>33333333</v>
      </c>
      <c r="I2401" s="260"/>
      <c r="J2401" s="106"/>
      <c r="K2401" s="101">
        <f t="shared" si="45"/>
        <v>33333333</v>
      </c>
      <c r="L2401" s="199"/>
    </row>
    <row r="2402" spans="1:12" hidden="1" x14ac:dyDescent="0.35">
      <c r="A2402" s="34">
        <v>23010112</v>
      </c>
      <c r="B2402" s="436" t="s">
        <v>2893</v>
      </c>
      <c r="C2402" s="34">
        <v>70133</v>
      </c>
      <c r="D2402" s="49">
        <v>30000020106</v>
      </c>
      <c r="E2402" s="36">
        <v>3101</v>
      </c>
      <c r="F2402" s="34">
        <v>10721300</v>
      </c>
      <c r="G2402" s="37" t="s">
        <v>272</v>
      </c>
      <c r="H2402" s="44">
        <v>322350</v>
      </c>
      <c r="I2402" s="219">
        <v>315000</v>
      </c>
      <c r="J2402" s="38">
        <v>4000000</v>
      </c>
      <c r="K2402" s="38">
        <f t="shared" si="45"/>
        <v>4322350</v>
      </c>
      <c r="L2402" s="198"/>
    </row>
    <row r="2403" spans="1:12" ht="51" hidden="1" x14ac:dyDescent="0.35">
      <c r="A2403" s="23">
        <v>23010112</v>
      </c>
      <c r="B2403" s="436" t="s">
        <v>2893</v>
      </c>
      <c r="C2403" s="23">
        <v>70133</v>
      </c>
      <c r="D2403" s="46">
        <v>130000010106</v>
      </c>
      <c r="E2403" s="25">
        <v>3101</v>
      </c>
      <c r="F2403" s="23">
        <v>10721300</v>
      </c>
      <c r="G2403" s="47" t="s">
        <v>984</v>
      </c>
      <c r="H2403" s="101">
        <v>250000</v>
      </c>
      <c r="I2403" s="255"/>
      <c r="J2403" s="106"/>
      <c r="K2403" s="101">
        <f t="shared" si="45"/>
        <v>250000</v>
      </c>
      <c r="L2403" s="199"/>
    </row>
    <row r="2404" spans="1:12" ht="51" hidden="1" x14ac:dyDescent="0.35">
      <c r="A2404" s="23">
        <v>23010112</v>
      </c>
      <c r="B2404" s="436" t="s">
        <v>2893</v>
      </c>
      <c r="C2404" s="23">
        <v>70133</v>
      </c>
      <c r="D2404" s="46">
        <v>130000010106</v>
      </c>
      <c r="E2404" s="25">
        <v>3101</v>
      </c>
      <c r="F2404" s="23">
        <v>10721300</v>
      </c>
      <c r="G2404" s="47" t="s">
        <v>985</v>
      </c>
      <c r="H2404" s="101">
        <v>2000000</v>
      </c>
      <c r="I2404" s="255"/>
      <c r="J2404" s="106"/>
      <c r="K2404" s="101">
        <f t="shared" si="45"/>
        <v>2000000</v>
      </c>
      <c r="L2404" s="199"/>
    </row>
    <row r="2405" spans="1:12" ht="51" hidden="1" x14ac:dyDescent="0.35">
      <c r="A2405" s="23">
        <v>23010112</v>
      </c>
      <c r="B2405" s="436" t="s">
        <v>2893</v>
      </c>
      <c r="C2405" s="23">
        <v>70133</v>
      </c>
      <c r="D2405" s="46">
        <v>130000010106</v>
      </c>
      <c r="E2405" s="25">
        <v>3101</v>
      </c>
      <c r="F2405" s="23">
        <v>10721300</v>
      </c>
      <c r="G2405" s="47" t="s">
        <v>986</v>
      </c>
      <c r="H2405" s="101">
        <v>900000</v>
      </c>
      <c r="I2405" s="255"/>
      <c r="J2405" s="106"/>
      <c r="K2405" s="101">
        <f t="shared" ref="K2405:K2468" si="46">SUM(H2405,J2405)</f>
        <v>900000</v>
      </c>
      <c r="L2405" s="199"/>
    </row>
    <row r="2406" spans="1:12" ht="51" hidden="1" x14ac:dyDescent="0.35">
      <c r="A2406" s="23">
        <v>23010112</v>
      </c>
      <c r="B2406" s="436" t="s">
        <v>2893</v>
      </c>
      <c r="C2406" s="23">
        <v>70133</v>
      </c>
      <c r="D2406" s="46">
        <v>130000010106</v>
      </c>
      <c r="E2406" s="25">
        <v>3101</v>
      </c>
      <c r="F2406" s="23">
        <v>10721300</v>
      </c>
      <c r="G2406" s="47" t="s">
        <v>987</v>
      </c>
      <c r="H2406" s="101">
        <v>250000</v>
      </c>
      <c r="I2406" s="255"/>
      <c r="J2406" s="106"/>
      <c r="K2406" s="101">
        <f t="shared" si="46"/>
        <v>250000</v>
      </c>
      <c r="L2406" s="199"/>
    </row>
    <row r="2407" spans="1:12" ht="51" hidden="1" x14ac:dyDescent="0.35">
      <c r="A2407" s="23">
        <v>23010112</v>
      </c>
      <c r="B2407" s="436" t="s">
        <v>2893</v>
      </c>
      <c r="C2407" s="23">
        <v>70133</v>
      </c>
      <c r="D2407" s="46">
        <v>130000010106</v>
      </c>
      <c r="E2407" s="25">
        <v>3101</v>
      </c>
      <c r="F2407" s="23">
        <v>10721300</v>
      </c>
      <c r="G2407" s="47" t="s">
        <v>985</v>
      </c>
      <c r="H2407" s="101">
        <v>5000000</v>
      </c>
      <c r="I2407" s="255"/>
      <c r="J2407" s="106">
        <v>-500000</v>
      </c>
      <c r="K2407" s="101">
        <f t="shared" si="46"/>
        <v>4500000</v>
      </c>
      <c r="L2407" s="199"/>
    </row>
    <row r="2408" spans="1:12" ht="51" hidden="1" x14ac:dyDescent="0.35">
      <c r="A2408" s="23">
        <v>23010112</v>
      </c>
      <c r="B2408" s="436" t="s">
        <v>2893</v>
      </c>
      <c r="C2408" s="23">
        <v>70133</v>
      </c>
      <c r="D2408" s="46">
        <v>130000010106</v>
      </c>
      <c r="E2408" s="25">
        <v>3101</v>
      </c>
      <c r="F2408" s="23">
        <v>10721300</v>
      </c>
      <c r="G2408" s="47" t="s">
        <v>988</v>
      </c>
      <c r="H2408" s="101">
        <v>94500</v>
      </c>
      <c r="I2408" s="255"/>
      <c r="J2408" s="101"/>
      <c r="K2408" s="101">
        <f t="shared" si="46"/>
        <v>94500</v>
      </c>
      <c r="L2408" s="199"/>
    </row>
    <row r="2409" spans="1:12" ht="51" hidden="1" x14ac:dyDescent="0.35">
      <c r="A2409" s="23">
        <v>23010112</v>
      </c>
      <c r="B2409" s="436" t="s">
        <v>2893</v>
      </c>
      <c r="C2409" s="23">
        <v>70133</v>
      </c>
      <c r="D2409" s="46">
        <v>130000010106</v>
      </c>
      <c r="E2409" s="25">
        <v>3101</v>
      </c>
      <c r="F2409" s="23">
        <v>10721300</v>
      </c>
      <c r="G2409" s="47" t="s">
        <v>989</v>
      </c>
      <c r="H2409" s="101">
        <v>900000</v>
      </c>
      <c r="I2409" s="255"/>
      <c r="J2409" s="106"/>
      <c r="K2409" s="101">
        <f t="shared" si="46"/>
        <v>900000</v>
      </c>
      <c r="L2409" s="199"/>
    </row>
    <row r="2410" spans="1:12" ht="51" hidden="1" x14ac:dyDescent="0.35">
      <c r="A2410" s="23">
        <v>23010112</v>
      </c>
      <c r="B2410" s="436" t="s">
        <v>2893</v>
      </c>
      <c r="C2410" s="23">
        <v>70133</v>
      </c>
      <c r="D2410" s="46">
        <v>130000010106</v>
      </c>
      <c r="E2410" s="25">
        <v>3101</v>
      </c>
      <c r="F2410" s="23">
        <v>10721300</v>
      </c>
      <c r="G2410" s="47" t="s">
        <v>990</v>
      </c>
      <c r="H2410" s="101">
        <v>900000</v>
      </c>
      <c r="I2410" s="255"/>
      <c r="J2410" s="106"/>
      <c r="K2410" s="101">
        <f t="shared" si="46"/>
        <v>900000</v>
      </c>
      <c r="L2410" s="199"/>
    </row>
    <row r="2411" spans="1:12" ht="51" hidden="1" x14ac:dyDescent="0.35">
      <c r="A2411" s="23">
        <v>23010112</v>
      </c>
      <c r="B2411" s="436" t="s">
        <v>2893</v>
      </c>
      <c r="C2411" s="23">
        <v>70133</v>
      </c>
      <c r="D2411" s="46">
        <v>130000010106</v>
      </c>
      <c r="E2411" s="25">
        <v>3101</v>
      </c>
      <c r="F2411" s="23">
        <v>10721300</v>
      </c>
      <c r="G2411" s="47" t="s">
        <v>991</v>
      </c>
      <c r="H2411" s="101">
        <v>900000</v>
      </c>
      <c r="I2411" s="255"/>
      <c r="J2411" s="106"/>
      <c r="K2411" s="101">
        <f t="shared" si="46"/>
        <v>900000</v>
      </c>
      <c r="L2411" s="199"/>
    </row>
    <row r="2412" spans="1:12" hidden="1" x14ac:dyDescent="0.35">
      <c r="A2412" s="23">
        <v>23010112</v>
      </c>
      <c r="B2412" s="436" t="s">
        <v>2891</v>
      </c>
      <c r="C2412" s="23">
        <v>70133</v>
      </c>
      <c r="D2412" s="46">
        <v>130000010106</v>
      </c>
      <c r="E2412" s="25">
        <v>3101</v>
      </c>
      <c r="F2412" s="23">
        <v>10721300</v>
      </c>
      <c r="G2412" s="26" t="s">
        <v>962</v>
      </c>
      <c r="H2412" s="27">
        <v>240000</v>
      </c>
      <c r="I2412" s="215"/>
      <c r="J2412" s="41"/>
      <c r="K2412" s="27">
        <f t="shared" si="46"/>
        <v>240000</v>
      </c>
      <c r="L2412" s="199"/>
    </row>
    <row r="2413" spans="1:12" hidden="1" x14ac:dyDescent="0.35">
      <c r="A2413" s="23">
        <v>23010112</v>
      </c>
      <c r="B2413" s="436" t="s">
        <v>2891</v>
      </c>
      <c r="C2413" s="23">
        <v>70133</v>
      </c>
      <c r="D2413" s="46">
        <v>130000010106</v>
      </c>
      <c r="E2413" s="25">
        <v>3101</v>
      </c>
      <c r="F2413" s="23">
        <v>10721300</v>
      </c>
      <c r="G2413" s="26" t="s">
        <v>961</v>
      </c>
      <c r="H2413" s="27">
        <v>480000</v>
      </c>
      <c r="I2413" s="215"/>
      <c r="J2413" s="41"/>
      <c r="K2413" s="27">
        <f t="shared" si="46"/>
        <v>480000</v>
      </c>
      <c r="L2413" s="199"/>
    </row>
    <row r="2414" spans="1:12" hidden="1" x14ac:dyDescent="0.35">
      <c r="A2414" s="23">
        <v>23010112</v>
      </c>
      <c r="B2414" s="436" t="s">
        <v>2891</v>
      </c>
      <c r="C2414" s="23">
        <v>70133</v>
      </c>
      <c r="D2414" s="46">
        <v>130000010106</v>
      </c>
      <c r="E2414" s="25">
        <v>3101</v>
      </c>
      <c r="F2414" s="23">
        <v>10721300</v>
      </c>
      <c r="G2414" s="26" t="s">
        <v>960</v>
      </c>
      <c r="H2414" s="27">
        <v>240000</v>
      </c>
      <c r="I2414" s="215"/>
      <c r="J2414" s="41"/>
      <c r="K2414" s="27">
        <f t="shared" si="46"/>
        <v>240000</v>
      </c>
      <c r="L2414" s="199"/>
    </row>
    <row r="2415" spans="1:12" ht="51" hidden="1" x14ac:dyDescent="0.35">
      <c r="A2415" s="23">
        <v>23010112</v>
      </c>
      <c r="B2415" s="436" t="s">
        <v>2891</v>
      </c>
      <c r="C2415" s="23">
        <v>70133</v>
      </c>
      <c r="D2415" s="46">
        <v>130000010106</v>
      </c>
      <c r="E2415" s="25">
        <v>3101</v>
      </c>
      <c r="F2415" s="23">
        <v>10721300</v>
      </c>
      <c r="G2415" s="26" t="s">
        <v>1029</v>
      </c>
      <c r="H2415" s="27">
        <v>240000</v>
      </c>
      <c r="I2415" s="215"/>
      <c r="J2415" s="41"/>
      <c r="K2415" s="27">
        <f t="shared" si="46"/>
        <v>240000</v>
      </c>
      <c r="L2415" s="199"/>
    </row>
    <row r="2416" spans="1:12" hidden="1" x14ac:dyDescent="0.35">
      <c r="A2416" s="23">
        <v>23010112</v>
      </c>
      <c r="B2416" s="436" t="s">
        <v>2891</v>
      </c>
      <c r="C2416" s="23">
        <v>70133</v>
      </c>
      <c r="D2416" s="46">
        <v>130000010106</v>
      </c>
      <c r="E2416" s="25">
        <v>3101</v>
      </c>
      <c r="F2416" s="23">
        <v>10721300</v>
      </c>
      <c r="G2416" s="26" t="s">
        <v>959</v>
      </c>
      <c r="H2416" s="27">
        <v>240000</v>
      </c>
      <c r="I2416" s="215">
        <v>362000</v>
      </c>
      <c r="J2416" s="41">
        <v>362000</v>
      </c>
      <c r="K2416" s="27">
        <f t="shared" si="46"/>
        <v>602000</v>
      </c>
      <c r="L2416" s="199"/>
    </row>
    <row r="2417" spans="1:13" hidden="1" x14ac:dyDescent="0.35">
      <c r="A2417" s="23">
        <v>23010112</v>
      </c>
      <c r="B2417" s="436" t="s">
        <v>2891</v>
      </c>
      <c r="C2417" s="23">
        <v>70133</v>
      </c>
      <c r="D2417" s="46">
        <v>130000010106</v>
      </c>
      <c r="E2417" s="25">
        <v>3101</v>
      </c>
      <c r="F2417" s="23">
        <v>10721300</v>
      </c>
      <c r="G2417" s="26" t="s">
        <v>1030</v>
      </c>
      <c r="H2417" s="27">
        <v>320000</v>
      </c>
      <c r="I2417" s="215"/>
      <c r="J2417" s="41"/>
      <c r="K2417" s="27">
        <f t="shared" si="46"/>
        <v>320000</v>
      </c>
      <c r="L2417" s="199"/>
    </row>
    <row r="2418" spans="1:13" ht="51" hidden="1" x14ac:dyDescent="0.35">
      <c r="A2418" s="23">
        <v>23010112</v>
      </c>
      <c r="B2418" s="436" t="s">
        <v>2891</v>
      </c>
      <c r="C2418" s="23">
        <v>70133</v>
      </c>
      <c r="D2418" s="46">
        <v>130000010106</v>
      </c>
      <c r="E2418" s="25">
        <v>3101</v>
      </c>
      <c r="F2418" s="23">
        <v>10721300</v>
      </c>
      <c r="G2418" s="26" t="s">
        <v>1031</v>
      </c>
      <c r="H2418" s="27">
        <v>80000</v>
      </c>
      <c r="I2418" s="215"/>
      <c r="J2418" s="41"/>
      <c r="K2418" s="27">
        <f t="shared" si="46"/>
        <v>80000</v>
      </c>
      <c r="L2418" s="199"/>
    </row>
    <row r="2419" spans="1:13" ht="51" hidden="1" x14ac:dyDescent="0.35">
      <c r="A2419" s="23">
        <v>23010112</v>
      </c>
      <c r="B2419" s="436" t="s">
        <v>2891</v>
      </c>
      <c r="C2419" s="23">
        <v>70133</v>
      </c>
      <c r="D2419" s="46">
        <v>130000010106</v>
      </c>
      <c r="E2419" s="25">
        <v>3101</v>
      </c>
      <c r="F2419" s="23">
        <v>10721300</v>
      </c>
      <c r="G2419" s="26" t="s">
        <v>1033</v>
      </c>
      <c r="H2419" s="27"/>
      <c r="I2419" s="215">
        <v>108000</v>
      </c>
      <c r="J2419" s="41">
        <v>108000</v>
      </c>
      <c r="K2419" s="27">
        <f t="shared" si="46"/>
        <v>108000</v>
      </c>
      <c r="L2419" s="199"/>
    </row>
    <row r="2420" spans="1:13" ht="51" hidden="1" x14ac:dyDescent="0.35">
      <c r="A2420" s="34">
        <v>23010112</v>
      </c>
      <c r="B2420" s="436" t="s">
        <v>2891</v>
      </c>
      <c r="C2420" s="34">
        <v>70133</v>
      </c>
      <c r="D2420" s="49">
        <v>130000010106</v>
      </c>
      <c r="E2420" s="36">
        <v>3101</v>
      </c>
      <c r="F2420" s="34">
        <v>10721300</v>
      </c>
      <c r="G2420" s="37" t="s">
        <v>1032</v>
      </c>
      <c r="H2420" s="38">
        <v>160000</v>
      </c>
      <c r="I2420" s="218"/>
      <c r="J2420" s="44"/>
      <c r="K2420" s="38">
        <f t="shared" si="46"/>
        <v>160000</v>
      </c>
      <c r="L2420" s="198"/>
    </row>
    <row r="2421" spans="1:13" hidden="1" x14ac:dyDescent="0.35">
      <c r="A2421" s="23">
        <v>23010112</v>
      </c>
      <c r="B2421" s="436" t="s">
        <v>2891</v>
      </c>
      <c r="C2421" s="23">
        <v>70133</v>
      </c>
      <c r="D2421" s="46">
        <v>130000010106</v>
      </c>
      <c r="E2421" s="25">
        <v>3101</v>
      </c>
      <c r="F2421" s="23">
        <v>10721300</v>
      </c>
      <c r="G2421" s="26" t="s">
        <v>1034</v>
      </c>
      <c r="H2421" s="27"/>
      <c r="I2421" s="215">
        <v>28000</v>
      </c>
      <c r="J2421" s="41"/>
      <c r="K2421" s="27">
        <f t="shared" si="46"/>
        <v>0</v>
      </c>
      <c r="L2421" s="199"/>
    </row>
    <row r="2422" spans="1:13" hidden="1" x14ac:dyDescent="0.35">
      <c r="A2422" s="23">
        <v>23010109</v>
      </c>
      <c r="B2422" s="436" t="s">
        <v>2890</v>
      </c>
      <c r="C2422" s="23">
        <v>70452</v>
      </c>
      <c r="D2422" s="46">
        <v>150000010104</v>
      </c>
      <c r="E2422" s="25">
        <v>3101</v>
      </c>
      <c r="F2422" s="23">
        <v>10721300</v>
      </c>
      <c r="G2422" s="26" t="s">
        <v>2560</v>
      </c>
      <c r="H2422" s="27"/>
      <c r="I2422" s="215"/>
      <c r="J2422" s="41"/>
      <c r="K2422" s="41">
        <f t="shared" si="46"/>
        <v>0</v>
      </c>
      <c r="L2422" s="199"/>
    </row>
    <row r="2423" spans="1:13" hidden="1" x14ac:dyDescent="0.35">
      <c r="A2423" s="54">
        <v>23010109</v>
      </c>
      <c r="B2423" s="436" t="s">
        <v>2891</v>
      </c>
      <c r="C2423" s="54">
        <v>70630</v>
      </c>
      <c r="D2423" s="75">
        <v>150000030104</v>
      </c>
      <c r="E2423" s="56">
        <v>3101</v>
      </c>
      <c r="F2423" s="54">
        <v>10721300</v>
      </c>
      <c r="G2423" s="57" t="s">
        <v>244</v>
      </c>
      <c r="H2423" s="58">
        <v>2120000</v>
      </c>
      <c r="I2423" s="221"/>
      <c r="J2423" s="87"/>
      <c r="K2423" s="58">
        <f t="shared" si="46"/>
        <v>2120000</v>
      </c>
      <c r="L2423" s="204" t="s">
        <v>2551</v>
      </c>
    </row>
    <row r="2424" spans="1:13" ht="76.5" hidden="1" x14ac:dyDescent="0.35">
      <c r="A2424" s="23">
        <v>23010109</v>
      </c>
      <c r="B2424" s="436" t="s">
        <v>2891</v>
      </c>
      <c r="C2424" s="23">
        <v>70452</v>
      </c>
      <c r="D2424" s="46">
        <v>150000030104</v>
      </c>
      <c r="E2424" s="25">
        <v>3101</v>
      </c>
      <c r="F2424" s="23">
        <v>10721300</v>
      </c>
      <c r="G2424" s="26" t="s">
        <v>306</v>
      </c>
      <c r="H2424" s="27">
        <v>4000000</v>
      </c>
      <c r="I2424" s="215"/>
      <c r="J2424" s="41"/>
      <c r="K2424" s="27">
        <f t="shared" si="46"/>
        <v>4000000</v>
      </c>
      <c r="L2424" s="200"/>
    </row>
    <row r="2425" spans="1:13" ht="51" hidden="1" x14ac:dyDescent="0.35">
      <c r="A2425" s="23">
        <v>23010108</v>
      </c>
      <c r="B2425" s="436" t="s">
        <v>2891</v>
      </c>
      <c r="C2425" s="23">
        <v>70451</v>
      </c>
      <c r="D2425" s="46">
        <v>150000010104</v>
      </c>
      <c r="E2425" s="25">
        <v>3101</v>
      </c>
      <c r="F2425" s="23">
        <v>10720517</v>
      </c>
      <c r="G2425" s="26" t="s">
        <v>2120</v>
      </c>
      <c r="H2425" s="41">
        <v>9000000</v>
      </c>
      <c r="I2425" s="220"/>
      <c r="J2425" s="41">
        <v>-5000000</v>
      </c>
      <c r="K2425" s="27">
        <f t="shared" si="46"/>
        <v>4000000</v>
      </c>
      <c r="L2425" s="199"/>
    </row>
    <row r="2426" spans="1:13" hidden="1" x14ac:dyDescent="0.35">
      <c r="A2426" s="72">
        <v>23010108</v>
      </c>
      <c r="B2426" s="436" t="s">
        <v>2892</v>
      </c>
      <c r="C2426" s="92">
        <v>70160</v>
      </c>
      <c r="D2426" s="92" t="s">
        <v>458</v>
      </c>
      <c r="E2426" s="25">
        <v>3101</v>
      </c>
      <c r="F2426" s="92">
        <v>10721306</v>
      </c>
      <c r="G2426" s="47" t="s">
        <v>460</v>
      </c>
      <c r="H2426" s="72"/>
      <c r="I2426" s="251"/>
      <c r="J2426" s="41">
        <v>30000000</v>
      </c>
      <c r="K2426" s="93">
        <f t="shared" si="46"/>
        <v>30000000</v>
      </c>
      <c r="L2426" s="199"/>
    </row>
    <row r="2427" spans="1:13" ht="51" hidden="1" x14ac:dyDescent="0.35">
      <c r="A2427" s="23">
        <v>23010107</v>
      </c>
      <c r="B2427" s="436" t="s">
        <v>2891</v>
      </c>
      <c r="C2427" s="23">
        <v>70451</v>
      </c>
      <c r="D2427" s="46">
        <v>150000010104</v>
      </c>
      <c r="E2427" s="23">
        <v>3101</v>
      </c>
      <c r="F2427" s="23">
        <v>10721300</v>
      </c>
      <c r="G2427" s="26" t="s">
        <v>2727</v>
      </c>
      <c r="H2427" s="27"/>
      <c r="I2427" s="282"/>
      <c r="J2427" s="41"/>
      <c r="K2427" s="41">
        <f t="shared" si="46"/>
        <v>0</v>
      </c>
      <c r="L2427" s="199"/>
      <c r="M2427" s="343"/>
    </row>
    <row r="2428" spans="1:13" hidden="1" x14ac:dyDescent="0.35">
      <c r="A2428" s="23">
        <v>23010107</v>
      </c>
      <c r="B2428" s="436" t="s">
        <v>2891</v>
      </c>
      <c r="C2428" s="23">
        <v>70451</v>
      </c>
      <c r="D2428" s="46">
        <v>150000010104</v>
      </c>
      <c r="E2428" s="25">
        <v>3101</v>
      </c>
      <c r="F2428" s="23">
        <v>10721300</v>
      </c>
      <c r="G2428" s="26" t="s">
        <v>396</v>
      </c>
      <c r="H2428" s="27">
        <v>5000000</v>
      </c>
      <c r="I2428" s="215"/>
      <c r="J2428" s="41">
        <v>10000000</v>
      </c>
      <c r="K2428" s="27">
        <f t="shared" si="46"/>
        <v>15000000</v>
      </c>
      <c r="L2428" s="199"/>
    </row>
    <row r="2429" spans="1:13" ht="51" hidden="1" x14ac:dyDescent="0.35">
      <c r="A2429" s="23">
        <v>23010106</v>
      </c>
      <c r="B2429" s="436" t="s">
        <v>2891</v>
      </c>
      <c r="C2429" s="23">
        <v>70451</v>
      </c>
      <c r="D2429" s="46">
        <v>150000010104</v>
      </c>
      <c r="E2429" s="25">
        <v>3101</v>
      </c>
      <c r="F2429" s="23">
        <v>10720517</v>
      </c>
      <c r="G2429" s="26" t="s">
        <v>2119</v>
      </c>
      <c r="H2429" s="41">
        <v>16000000</v>
      </c>
      <c r="I2429" s="220"/>
      <c r="J2429" s="41">
        <v>-10000000</v>
      </c>
      <c r="K2429" s="27">
        <f t="shared" si="46"/>
        <v>6000000</v>
      </c>
      <c r="L2429" s="199"/>
    </row>
    <row r="2430" spans="1:13" ht="51" hidden="1" x14ac:dyDescent="0.35">
      <c r="A2430" s="54">
        <v>23010105</v>
      </c>
      <c r="B2430" s="444" t="s">
        <v>2891</v>
      </c>
      <c r="C2430" s="54">
        <v>70630</v>
      </c>
      <c r="D2430" s="75">
        <v>10000030101</v>
      </c>
      <c r="E2430" s="56">
        <v>3101</v>
      </c>
      <c r="F2430" s="54">
        <v>10721300</v>
      </c>
      <c r="G2430" s="86" t="s">
        <v>2687</v>
      </c>
      <c r="H2430" s="58">
        <v>287582807.39999998</v>
      </c>
      <c r="I2430" s="221"/>
      <c r="J2430" s="58"/>
      <c r="K2430" s="58">
        <f t="shared" si="46"/>
        <v>287582807.39999998</v>
      </c>
      <c r="L2430" s="204" t="s">
        <v>2551</v>
      </c>
    </row>
    <row r="2431" spans="1:13" ht="51" hidden="1" x14ac:dyDescent="0.35">
      <c r="A2431" s="23">
        <v>23010105</v>
      </c>
      <c r="B2431" s="436" t="s">
        <v>2891</v>
      </c>
      <c r="C2431" s="23">
        <v>70630</v>
      </c>
      <c r="D2431" s="46">
        <v>10000030101</v>
      </c>
      <c r="E2431" s="25">
        <v>3101</v>
      </c>
      <c r="F2431" s="23">
        <v>10721300</v>
      </c>
      <c r="G2431" s="47" t="s">
        <v>2688</v>
      </c>
      <c r="H2431" s="27">
        <v>1650000000</v>
      </c>
      <c r="I2431" s="215"/>
      <c r="J2431" s="27">
        <v>-1000000000</v>
      </c>
      <c r="K2431" s="27">
        <f t="shared" si="46"/>
        <v>650000000</v>
      </c>
      <c r="L2431" s="199"/>
    </row>
    <row r="2432" spans="1:13" ht="51" hidden="1" x14ac:dyDescent="0.35">
      <c r="A2432" s="23">
        <v>23010105</v>
      </c>
      <c r="B2432" s="436" t="s">
        <v>2891</v>
      </c>
      <c r="C2432" s="23">
        <v>70451</v>
      </c>
      <c r="D2432" s="46">
        <v>150000010104</v>
      </c>
      <c r="E2432" s="25">
        <v>3101</v>
      </c>
      <c r="F2432" s="23">
        <v>10720517</v>
      </c>
      <c r="G2432" s="26" t="s">
        <v>2118</v>
      </c>
      <c r="H2432" s="27">
        <v>11200000</v>
      </c>
      <c r="I2432" s="215"/>
      <c r="J2432" s="41">
        <v>-5000000</v>
      </c>
      <c r="K2432" s="27">
        <f t="shared" si="46"/>
        <v>6200000</v>
      </c>
      <c r="L2432" s="199"/>
    </row>
    <row r="2433" spans="1:23" ht="76.5" hidden="1" x14ac:dyDescent="0.35">
      <c r="A2433" s="23">
        <v>23010105</v>
      </c>
      <c r="B2433" s="436" t="s">
        <v>2891</v>
      </c>
      <c r="C2433" s="23">
        <v>70133</v>
      </c>
      <c r="D2433" s="46">
        <v>150000010104</v>
      </c>
      <c r="E2433" s="25">
        <v>3101</v>
      </c>
      <c r="F2433" s="23">
        <v>10721300</v>
      </c>
      <c r="G2433" s="47" t="s">
        <v>371</v>
      </c>
      <c r="H2433" s="41">
        <v>20000000</v>
      </c>
      <c r="I2433" s="220"/>
      <c r="J2433" s="41">
        <v>-10000000</v>
      </c>
      <c r="K2433" s="27">
        <f t="shared" si="46"/>
        <v>10000000</v>
      </c>
      <c r="L2433" s="200"/>
    </row>
    <row r="2434" spans="1:23" hidden="1" x14ac:dyDescent="0.35">
      <c r="A2434" s="284">
        <v>23010105</v>
      </c>
      <c r="B2434" s="436" t="s">
        <v>2891</v>
      </c>
      <c r="C2434" s="284">
        <v>70133</v>
      </c>
      <c r="D2434" s="285" t="s">
        <v>1041</v>
      </c>
      <c r="E2434" s="286">
        <v>3101</v>
      </c>
      <c r="F2434" s="284">
        <v>10721300</v>
      </c>
      <c r="G2434" s="287" t="s">
        <v>1040</v>
      </c>
      <c r="H2434" s="290"/>
      <c r="I2434" s="512"/>
      <c r="J2434" s="290">
        <v>9630000</v>
      </c>
      <c r="K2434" s="550">
        <f t="shared" si="46"/>
        <v>9630000</v>
      </c>
      <c r="L2434" s="306"/>
      <c r="M2434" s="293"/>
      <c r="N2434" s="293"/>
      <c r="O2434" s="293"/>
      <c r="P2434" s="293"/>
      <c r="Q2434" s="293"/>
      <c r="R2434" s="293"/>
      <c r="S2434" s="293"/>
      <c r="T2434" s="293"/>
      <c r="U2434" s="293"/>
      <c r="V2434" s="293"/>
      <c r="W2434" s="293"/>
    </row>
    <row r="2435" spans="1:23" ht="51" hidden="1" x14ac:dyDescent="0.35">
      <c r="A2435" s="284">
        <v>23010105</v>
      </c>
      <c r="B2435" s="436" t="s">
        <v>2891</v>
      </c>
      <c r="C2435" s="284">
        <v>70133</v>
      </c>
      <c r="D2435" s="285">
        <v>150000010104</v>
      </c>
      <c r="E2435" s="286">
        <v>3101</v>
      </c>
      <c r="F2435" s="284">
        <v>10721300</v>
      </c>
      <c r="G2435" s="287" t="s">
        <v>305</v>
      </c>
      <c r="H2435" s="288">
        <v>400000</v>
      </c>
      <c r="I2435" s="289">
        <v>75000000</v>
      </c>
      <c r="J2435" s="288">
        <v>500000000</v>
      </c>
      <c r="K2435" s="550">
        <f t="shared" si="46"/>
        <v>500400000</v>
      </c>
      <c r="L2435" s="306"/>
      <c r="M2435" s="293"/>
      <c r="N2435" s="293"/>
      <c r="O2435" s="293"/>
      <c r="P2435" s="293"/>
      <c r="Q2435" s="293"/>
      <c r="R2435" s="293"/>
      <c r="S2435" s="293"/>
      <c r="T2435" s="293"/>
      <c r="U2435" s="293"/>
      <c r="V2435" s="293"/>
      <c r="W2435" s="293"/>
    </row>
    <row r="2436" spans="1:23" ht="51" hidden="1" x14ac:dyDescent="0.35">
      <c r="A2436" s="78">
        <v>23010105</v>
      </c>
      <c r="B2436" s="436" t="s">
        <v>2891</v>
      </c>
      <c r="C2436" s="78">
        <v>70443</v>
      </c>
      <c r="D2436" s="79">
        <v>150000010104</v>
      </c>
      <c r="E2436" s="80">
        <v>3101</v>
      </c>
      <c r="F2436" s="78">
        <v>10721300</v>
      </c>
      <c r="G2436" s="129" t="s">
        <v>1043</v>
      </c>
      <c r="H2436" s="81">
        <v>2000000</v>
      </c>
      <c r="I2436" s="228"/>
      <c r="J2436" s="133"/>
      <c r="K2436" s="81">
        <f t="shared" si="46"/>
        <v>2000000</v>
      </c>
      <c r="L2436" s="210" t="s">
        <v>2889</v>
      </c>
    </row>
    <row r="2437" spans="1:23" ht="51" hidden="1" x14ac:dyDescent="0.35">
      <c r="A2437" s="54">
        <v>23010105</v>
      </c>
      <c r="B2437" s="436" t="s">
        <v>2891</v>
      </c>
      <c r="C2437" s="54">
        <v>70443</v>
      </c>
      <c r="D2437" s="75">
        <v>150000010104</v>
      </c>
      <c r="E2437" s="56">
        <v>3101</v>
      </c>
      <c r="F2437" s="54">
        <v>10721300</v>
      </c>
      <c r="G2437" s="57" t="s">
        <v>1044</v>
      </c>
      <c r="H2437" s="58">
        <v>1000000</v>
      </c>
      <c r="I2437" s="221"/>
      <c r="J2437" s="87"/>
      <c r="K2437" s="58">
        <f t="shared" si="46"/>
        <v>1000000</v>
      </c>
      <c r="L2437" s="204" t="s">
        <v>2889</v>
      </c>
    </row>
    <row r="2438" spans="1:23" ht="51" hidden="1" x14ac:dyDescent="0.35">
      <c r="A2438" s="54">
        <v>23010105</v>
      </c>
      <c r="B2438" s="436" t="s">
        <v>2891</v>
      </c>
      <c r="C2438" s="54">
        <v>70443</v>
      </c>
      <c r="D2438" s="75">
        <v>150000010104</v>
      </c>
      <c r="E2438" s="56">
        <v>3101</v>
      </c>
      <c r="F2438" s="54">
        <v>10721300</v>
      </c>
      <c r="G2438" s="57" t="s">
        <v>1045</v>
      </c>
      <c r="H2438" s="58">
        <v>3000000</v>
      </c>
      <c r="I2438" s="221"/>
      <c r="J2438" s="87"/>
      <c r="K2438" s="58">
        <f t="shared" si="46"/>
        <v>3000000</v>
      </c>
      <c r="L2438" s="204" t="s">
        <v>2889</v>
      </c>
    </row>
    <row r="2439" spans="1:23" hidden="1" x14ac:dyDescent="0.35">
      <c r="A2439" s="54">
        <v>23010105</v>
      </c>
      <c r="B2439" s="436" t="s">
        <v>2891</v>
      </c>
      <c r="C2439" s="54">
        <v>70443</v>
      </c>
      <c r="D2439" s="75">
        <v>150000010104</v>
      </c>
      <c r="E2439" s="56">
        <v>3101</v>
      </c>
      <c r="F2439" s="54">
        <v>10721300</v>
      </c>
      <c r="G2439" s="57" t="s">
        <v>1046</v>
      </c>
      <c r="H2439" s="58">
        <v>10000000</v>
      </c>
      <c r="I2439" s="221"/>
      <c r="J2439" s="87">
        <v>-5000000</v>
      </c>
      <c r="K2439" s="58">
        <f t="shared" si="46"/>
        <v>5000000</v>
      </c>
      <c r="L2439" s="204" t="s">
        <v>2889</v>
      </c>
    </row>
    <row r="2440" spans="1:23" ht="51" hidden="1" x14ac:dyDescent="0.35">
      <c r="A2440" s="54">
        <v>23010105</v>
      </c>
      <c r="B2440" s="436" t="s">
        <v>2891</v>
      </c>
      <c r="C2440" s="54">
        <v>70443</v>
      </c>
      <c r="D2440" s="75">
        <v>150000010104</v>
      </c>
      <c r="E2440" s="56">
        <v>3101</v>
      </c>
      <c r="F2440" s="54">
        <v>10721300</v>
      </c>
      <c r="G2440" s="57" t="s">
        <v>1047</v>
      </c>
      <c r="H2440" s="58">
        <v>5000000</v>
      </c>
      <c r="I2440" s="221"/>
      <c r="J2440" s="87"/>
      <c r="K2440" s="58">
        <f t="shared" si="46"/>
        <v>5000000</v>
      </c>
      <c r="L2440" s="204" t="s">
        <v>2889</v>
      </c>
    </row>
    <row r="2441" spans="1:23" hidden="1" x14ac:dyDescent="0.35">
      <c r="A2441" s="54">
        <v>23010105</v>
      </c>
      <c r="B2441" s="436" t="s">
        <v>2891</v>
      </c>
      <c r="C2441" s="54">
        <v>70443</v>
      </c>
      <c r="D2441" s="75">
        <v>150000010104</v>
      </c>
      <c r="E2441" s="56">
        <v>3101</v>
      </c>
      <c r="F2441" s="54">
        <v>10721300</v>
      </c>
      <c r="G2441" s="57" t="s">
        <v>1048</v>
      </c>
      <c r="H2441" s="58">
        <v>4750000</v>
      </c>
      <c r="I2441" s="221"/>
      <c r="J2441" s="87"/>
      <c r="K2441" s="58">
        <f t="shared" si="46"/>
        <v>4750000</v>
      </c>
      <c r="L2441" s="204" t="s">
        <v>2889</v>
      </c>
    </row>
    <row r="2442" spans="1:23" hidden="1" x14ac:dyDescent="0.35">
      <c r="A2442" s="54">
        <v>23010105</v>
      </c>
      <c r="B2442" s="436" t="s">
        <v>2891</v>
      </c>
      <c r="C2442" s="54">
        <v>70443</v>
      </c>
      <c r="D2442" s="75">
        <v>150000010104</v>
      </c>
      <c r="E2442" s="56">
        <v>3101</v>
      </c>
      <c r="F2442" s="54">
        <v>10721300</v>
      </c>
      <c r="G2442" s="57" t="s">
        <v>1049</v>
      </c>
      <c r="H2442" s="58">
        <v>4750000</v>
      </c>
      <c r="I2442" s="221"/>
      <c r="J2442" s="87"/>
      <c r="K2442" s="58">
        <f t="shared" si="46"/>
        <v>4750000</v>
      </c>
      <c r="L2442" s="204" t="s">
        <v>2889</v>
      </c>
    </row>
    <row r="2443" spans="1:23" hidden="1" x14ac:dyDescent="0.35">
      <c r="A2443" s="54">
        <v>23010105</v>
      </c>
      <c r="B2443" s="436" t="s">
        <v>2891</v>
      </c>
      <c r="C2443" s="54">
        <v>70443</v>
      </c>
      <c r="D2443" s="75">
        <v>150000010104</v>
      </c>
      <c r="E2443" s="56">
        <v>3101</v>
      </c>
      <c r="F2443" s="54">
        <v>10721300</v>
      </c>
      <c r="G2443" s="57" t="s">
        <v>1050</v>
      </c>
      <c r="H2443" s="58">
        <v>1000000</v>
      </c>
      <c r="I2443" s="221"/>
      <c r="J2443" s="87"/>
      <c r="K2443" s="58">
        <f t="shared" si="46"/>
        <v>1000000</v>
      </c>
      <c r="L2443" s="204" t="s">
        <v>2889</v>
      </c>
    </row>
    <row r="2444" spans="1:23" s="151" customFormat="1" ht="51" hidden="1" x14ac:dyDescent="0.35">
      <c r="A2444" s="54">
        <v>23010105</v>
      </c>
      <c r="B2444" s="436" t="s">
        <v>2891</v>
      </c>
      <c r="C2444" s="54">
        <v>70443</v>
      </c>
      <c r="D2444" s="75">
        <v>150000010104</v>
      </c>
      <c r="E2444" s="56">
        <v>3101</v>
      </c>
      <c r="F2444" s="54">
        <v>10721300</v>
      </c>
      <c r="G2444" s="57" t="s">
        <v>1051</v>
      </c>
      <c r="H2444" s="58">
        <v>2500000</v>
      </c>
      <c r="I2444" s="221"/>
      <c r="J2444" s="87"/>
      <c r="K2444" s="58">
        <f t="shared" si="46"/>
        <v>2500000</v>
      </c>
      <c r="L2444" s="204" t="s">
        <v>2889</v>
      </c>
      <c r="M2444" s="42"/>
      <c r="N2444" s="42"/>
      <c r="O2444" s="42"/>
      <c r="P2444" s="42"/>
      <c r="Q2444" s="42"/>
      <c r="R2444" s="42"/>
      <c r="S2444" s="42"/>
      <c r="T2444" s="42"/>
      <c r="U2444" s="42"/>
      <c r="V2444" s="42"/>
      <c r="W2444" s="42"/>
    </row>
    <row r="2445" spans="1:23" hidden="1" x14ac:dyDescent="0.35">
      <c r="A2445" s="54">
        <v>23010105</v>
      </c>
      <c r="B2445" s="436" t="s">
        <v>2891</v>
      </c>
      <c r="C2445" s="54">
        <v>70443</v>
      </c>
      <c r="D2445" s="75">
        <v>150000010104</v>
      </c>
      <c r="E2445" s="56">
        <v>3101</v>
      </c>
      <c r="F2445" s="54">
        <v>10721300</v>
      </c>
      <c r="G2445" s="57" t="s">
        <v>1052</v>
      </c>
      <c r="H2445" s="58">
        <v>4500000</v>
      </c>
      <c r="I2445" s="221"/>
      <c r="J2445" s="87"/>
      <c r="K2445" s="58">
        <f t="shared" si="46"/>
        <v>4500000</v>
      </c>
      <c r="L2445" s="204" t="s">
        <v>2889</v>
      </c>
    </row>
    <row r="2446" spans="1:23" ht="51" hidden="1" x14ac:dyDescent="0.35">
      <c r="A2446" s="54">
        <v>23010105</v>
      </c>
      <c r="B2446" s="436" t="s">
        <v>2891</v>
      </c>
      <c r="C2446" s="54">
        <v>70443</v>
      </c>
      <c r="D2446" s="75">
        <v>110000010102</v>
      </c>
      <c r="E2446" s="56">
        <v>3101</v>
      </c>
      <c r="F2446" s="54">
        <v>10721300</v>
      </c>
      <c r="G2446" s="86" t="s">
        <v>1988</v>
      </c>
      <c r="H2446" s="58">
        <v>2000000</v>
      </c>
      <c r="I2446" s="221"/>
      <c r="J2446" s="87"/>
      <c r="K2446" s="58">
        <f t="shared" si="46"/>
        <v>2000000</v>
      </c>
      <c r="L2446" s="204" t="s">
        <v>2889</v>
      </c>
    </row>
    <row r="2447" spans="1:23" hidden="1" x14ac:dyDescent="0.35">
      <c r="A2447" s="54">
        <v>23010105</v>
      </c>
      <c r="B2447" s="436" t="s">
        <v>2891</v>
      </c>
      <c r="C2447" s="54">
        <v>70443</v>
      </c>
      <c r="D2447" s="75">
        <v>110000010102</v>
      </c>
      <c r="E2447" s="56">
        <v>3101</v>
      </c>
      <c r="F2447" s="54">
        <v>10721300</v>
      </c>
      <c r="G2447" s="57" t="s">
        <v>1053</v>
      </c>
      <c r="H2447" s="58">
        <v>3350000</v>
      </c>
      <c r="I2447" s="221"/>
      <c r="J2447" s="87"/>
      <c r="K2447" s="58">
        <f t="shared" si="46"/>
        <v>3350000</v>
      </c>
      <c r="L2447" s="204" t="s">
        <v>2889</v>
      </c>
    </row>
    <row r="2448" spans="1:23" ht="51" hidden="1" x14ac:dyDescent="0.35">
      <c r="A2448" s="54">
        <v>23010105</v>
      </c>
      <c r="B2448" s="436" t="s">
        <v>2891</v>
      </c>
      <c r="C2448" s="54">
        <v>70443</v>
      </c>
      <c r="D2448" s="75">
        <v>110000010102</v>
      </c>
      <c r="E2448" s="56">
        <v>3101</v>
      </c>
      <c r="F2448" s="54">
        <v>10721300</v>
      </c>
      <c r="G2448" s="57" t="s">
        <v>1054</v>
      </c>
      <c r="H2448" s="58">
        <v>2000000</v>
      </c>
      <c r="I2448" s="221"/>
      <c r="J2448" s="87"/>
      <c r="K2448" s="58">
        <f t="shared" si="46"/>
        <v>2000000</v>
      </c>
      <c r="L2448" s="204" t="s">
        <v>2889</v>
      </c>
    </row>
    <row r="2449" spans="1:12" hidden="1" x14ac:dyDescent="0.35">
      <c r="A2449" s="23">
        <v>23010105</v>
      </c>
      <c r="B2449" s="436" t="s">
        <v>2892</v>
      </c>
      <c r="C2449" s="23">
        <v>70133</v>
      </c>
      <c r="D2449" s="46">
        <v>150000010104</v>
      </c>
      <c r="E2449" s="25">
        <v>3101</v>
      </c>
      <c r="F2449" s="23">
        <v>10721300</v>
      </c>
      <c r="G2449" s="26" t="s">
        <v>444</v>
      </c>
      <c r="H2449" s="39"/>
      <c r="I2449" s="220"/>
      <c r="J2449" s="41">
        <v>440000000</v>
      </c>
      <c r="K2449" s="27">
        <f t="shared" si="46"/>
        <v>440000000</v>
      </c>
      <c r="L2449" s="199"/>
    </row>
    <row r="2450" spans="1:12" ht="51" hidden="1" x14ac:dyDescent="0.35">
      <c r="A2450" s="72">
        <v>23010105</v>
      </c>
      <c r="B2450" s="436" t="s">
        <v>2892</v>
      </c>
      <c r="C2450" s="92">
        <v>70160</v>
      </c>
      <c r="D2450" s="92" t="s">
        <v>458</v>
      </c>
      <c r="E2450" s="25">
        <v>3101</v>
      </c>
      <c r="F2450" s="92">
        <v>10721306</v>
      </c>
      <c r="G2450" s="47" t="s">
        <v>459</v>
      </c>
      <c r="H2450" s="72"/>
      <c r="I2450" s="251"/>
      <c r="J2450" s="41"/>
      <c r="K2450" s="93">
        <f t="shared" si="46"/>
        <v>0</v>
      </c>
      <c r="L2450" s="199"/>
    </row>
    <row r="2451" spans="1:12" ht="51" hidden="1" x14ac:dyDescent="0.35">
      <c r="A2451" s="23">
        <v>23010105</v>
      </c>
      <c r="B2451" s="436" t="s">
        <v>2893</v>
      </c>
      <c r="C2451" s="23">
        <v>70960</v>
      </c>
      <c r="D2451" s="46">
        <v>150000010104</v>
      </c>
      <c r="E2451" s="25">
        <v>3101</v>
      </c>
      <c r="F2451" s="23">
        <v>10731700</v>
      </c>
      <c r="G2451" s="26" t="s">
        <v>557</v>
      </c>
      <c r="H2451" s="27">
        <v>19200000</v>
      </c>
      <c r="I2451" s="215"/>
      <c r="J2451" s="41">
        <v>-9200000</v>
      </c>
      <c r="K2451" s="27">
        <f t="shared" si="46"/>
        <v>10000000</v>
      </c>
      <c r="L2451" s="199"/>
    </row>
    <row r="2452" spans="1:12" hidden="1" x14ac:dyDescent="0.35">
      <c r="A2452" s="34">
        <v>23010105</v>
      </c>
      <c r="B2452" s="436" t="s">
        <v>2893</v>
      </c>
      <c r="C2452" s="34">
        <v>70960</v>
      </c>
      <c r="D2452" s="49">
        <v>150000010104</v>
      </c>
      <c r="E2452" s="36">
        <v>3101</v>
      </c>
      <c r="F2452" s="34">
        <v>10721300</v>
      </c>
      <c r="G2452" s="37" t="s">
        <v>444</v>
      </c>
      <c r="H2452" s="99">
        <v>40000000</v>
      </c>
      <c r="I2452" s="254"/>
      <c r="J2452" s="114"/>
      <c r="K2452" s="99">
        <f t="shared" si="46"/>
        <v>40000000</v>
      </c>
      <c r="L2452" s="209"/>
    </row>
    <row r="2453" spans="1:12" hidden="1" x14ac:dyDescent="0.35">
      <c r="A2453" s="23">
        <v>23010105</v>
      </c>
      <c r="B2453" s="436" t="s">
        <v>2893</v>
      </c>
      <c r="C2453" s="23">
        <v>70451</v>
      </c>
      <c r="D2453" s="46">
        <v>150000010104</v>
      </c>
      <c r="E2453" s="25">
        <v>3101</v>
      </c>
      <c r="F2453" s="23">
        <v>10721300</v>
      </c>
      <c r="G2453" s="26" t="s">
        <v>612</v>
      </c>
      <c r="H2453" s="101">
        <v>75000000</v>
      </c>
      <c r="I2453" s="255">
        <v>14685819</v>
      </c>
      <c r="J2453" s="102">
        <v>-51461608.810000002</v>
      </c>
      <c r="K2453" s="101">
        <f t="shared" si="46"/>
        <v>23538391.189999998</v>
      </c>
      <c r="L2453" s="200"/>
    </row>
    <row r="2454" spans="1:12" ht="76.5" hidden="1" x14ac:dyDescent="0.35">
      <c r="A2454" s="54">
        <v>23010105</v>
      </c>
      <c r="B2454" s="436" t="s">
        <v>2893</v>
      </c>
      <c r="C2454" s="54">
        <v>70451</v>
      </c>
      <c r="D2454" s="75">
        <v>150000010104</v>
      </c>
      <c r="E2454" s="56">
        <v>3101</v>
      </c>
      <c r="F2454" s="54">
        <v>10721300</v>
      </c>
      <c r="G2454" s="86" t="s">
        <v>764</v>
      </c>
      <c r="H2454" s="117">
        <v>50000000</v>
      </c>
      <c r="I2454" s="263"/>
      <c r="J2454" s="118"/>
      <c r="K2454" s="117">
        <f t="shared" si="46"/>
        <v>50000000</v>
      </c>
      <c r="L2454" s="204" t="s">
        <v>2555</v>
      </c>
    </row>
    <row r="2455" spans="1:12" ht="51" hidden="1" x14ac:dyDescent="0.35">
      <c r="A2455" s="23">
        <v>23010105</v>
      </c>
      <c r="B2455" s="436" t="s">
        <v>2893</v>
      </c>
      <c r="C2455" s="23">
        <v>70451</v>
      </c>
      <c r="D2455" s="46">
        <v>150000010104</v>
      </c>
      <c r="E2455" s="25">
        <v>3101</v>
      </c>
      <c r="F2455" s="23">
        <v>10720501</v>
      </c>
      <c r="G2455" s="26" t="s">
        <v>765</v>
      </c>
      <c r="H2455" s="106">
        <v>33333333</v>
      </c>
      <c r="I2455" s="260"/>
      <c r="J2455" s="106"/>
      <c r="K2455" s="101">
        <f t="shared" si="46"/>
        <v>33333333</v>
      </c>
      <c r="L2455" s="199"/>
    </row>
    <row r="2456" spans="1:12" ht="51" hidden="1" x14ac:dyDescent="0.35">
      <c r="A2456" s="23">
        <v>23010105</v>
      </c>
      <c r="B2456" s="436" t="s">
        <v>2893</v>
      </c>
      <c r="C2456" s="23">
        <v>70451</v>
      </c>
      <c r="D2456" s="46">
        <v>150000010104</v>
      </c>
      <c r="E2456" s="25">
        <v>3101</v>
      </c>
      <c r="F2456" s="23">
        <v>10731908</v>
      </c>
      <c r="G2456" s="26" t="s">
        <v>766</v>
      </c>
      <c r="H2456" s="106">
        <v>33333333</v>
      </c>
      <c r="I2456" s="260"/>
      <c r="J2456" s="106"/>
      <c r="K2456" s="101">
        <f t="shared" si="46"/>
        <v>33333333</v>
      </c>
      <c r="L2456" s="199"/>
    </row>
    <row r="2457" spans="1:12" ht="51" hidden="1" x14ac:dyDescent="0.35">
      <c r="A2457" s="23">
        <v>23010105</v>
      </c>
      <c r="B2457" s="436" t="s">
        <v>2893</v>
      </c>
      <c r="C2457" s="23">
        <v>70451</v>
      </c>
      <c r="D2457" s="46">
        <v>150000010104</v>
      </c>
      <c r="E2457" s="25">
        <v>3101</v>
      </c>
      <c r="F2457" s="23">
        <v>10710904</v>
      </c>
      <c r="G2457" s="26" t="s">
        <v>767</v>
      </c>
      <c r="H2457" s="106">
        <v>33333333</v>
      </c>
      <c r="I2457" s="260"/>
      <c r="J2457" s="106"/>
      <c r="K2457" s="101">
        <f t="shared" si="46"/>
        <v>33333333</v>
      </c>
      <c r="L2457" s="199"/>
    </row>
    <row r="2458" spans="1:12" ht="51" hidden="1" x14ac:dyDescent="0.35">
      <c r="A2458" s="23">
        <v>23010105</v>
      </c>
      <c r="B2458" s="436" t="s">
        <v>2893</v>
      </c>
      <c r="C2458" s="23">
        <v>70451</v>
      </c>
      <c r="D2458" s="46">
        <v>150000010104</v>
      </c>
      <c r="E2458" s="25">
        <v>3101</v>
      </c>
      <c r="F2458" s="23">
        <v>10710904</v>
      </c>
      <c r="G2458" s="26" t="s">
        <v>768</v>
      </c>
      <c r="H2458" s="106">
        <v>100000000</v>
      </c>
      <c r="I2458" s="260"/>
      <c r="J2458" s="311">
        <v>-50000000</v>
      </c>
      <c r="K2458" s="101">
        <f t="shared" si="46"/>
        <v>50000000</v>
      </c>
      <c r="L2458" s="199"/>
    </row>
    <row r="2459" spans="1:12" ht="76.5" hidden="1" x14ac:dyDescent="0.35">
      <c r="A2459" s="23">
        <v>23010105</v>
      </c>
      <c r="B2459" s="436" t="s">
        <v>2893</v>
      </c>
      <c r="C2459" s="23">
        <v>70451</v>
      </c>
      <c r="D2459" s="46">
        <v>150000010104</v>
      </c>
      <c r="E2459" s="25">
        <v>3101</v>
      </c>
      <c r="F2459" s="23">
        <v>10710904</v>
      </c>
      <c r="G2459" s="47" t="s">
        <v>769</v>
      </c>
      <c r="H2459" s="106">
        <v>100000000</v>
      </c>
      <c r="I2459" s="260"/>
      <c r="J2459" s="311">
        <v>-50000000</v>
      </c>
      <c r="K2459" s="101">
        <f t="shared" si="46"/>
        <v>50000000</v>
      </c>
      <c r="L2459" s="199"/>
    </row>
    <row r="2460" spans="1:12" hidden="1" x14ac:dyDescent="0.35">
      <c r="A2460" s="23">
        <v>23010105</v>
      </c>
      <c r="B2460" s="436" t="s">
        <v>2893</v>
      </c>
      <c r="C2460" s="23">
        <v>70451</v>
      </c>
      <c r="D2460" s="46">
        <v>150000010104</v>
      </c>
      <c r="E2460" s="25">
        <v>3101</v>
      </c>
      <c r="F2460" s="23">
        <v>10710904</v>
      </c>
      <c r="G2460" s="26" t="s">
        <v>770</v>
      </c>
      <c r="H2460" s="106">
        <v>50000000</v>
      </c>
      <c r="I2460" s="260"/>
      <c r="J2460" s="106"/>
      <c r="K2460" s="101">
        <f t="shared" si="46"/>
        <v>50000000</v>
      </c>
      <c r="L2460" s="199"/>
    </row>
    <row r="2461" spans="1:12" ht="51" hidden="1" x14ac:dyDescent="0.35">
      <c r="A2461" s="23">
        <v>23010105</v>
      </c>
      <c r="B2461" s="436" t="s">
        <v>2893</v>
      </c>
      <c r="C2461" s="23">
        <v>70451</v>
      </c>
      <c r="D2461" s="46">
        <v>150000010104</v>
      </c>
      <c r="E2461" s="25">
        <v>3101</v>
      </c>
      <c r="F2461" s="23">
        <v>10710904</v>
      </c>
      <c r="G2461" s="26" t="s">
        <v>771</v>
      </c>
      <c r="H2461" s="106">
        <v>100000000</v>
      </c>
      <c r="I2461" s="260"/>
      <c r="J2461" s="311">
        <v>-50000000</v>
      </c>
      <c r="K2461" s="101">
        <f t="shared" si="46"/>
        <v>50000000</v>
      </c>
      <c r="L2461" s="199"/>
    </row>
    <row r="2462" spans="1:12" hidden="1" x14ac:dyDescent="0.35">
      <c r="A2462" s="54">
        <v>23010105</v>
      </c>
      <c r="B2462" s="436" t="s">
        <v>2893</v>
      </c>
      <c r="C2462" s="54">
        <v>70451</v>
      </c>
      <c r="D2462" s="75">
        <v>150000010104</v>
      </c>
      <c r="E2462" s="56">
        <v>3101</v>
      </c>
      <c r="F2462" s="54">
        <v>10721300</v>
      </c>
      <c r="G2462" s="57" t="s">
        <v>958</v>
      </c>
      <c r="H2462" s="58">
        <v>100000000</v>
      </c>
      <c r="I2462" s="221"/>
      <c r="J2462" s="87"/>
      <c r="K2462" s="58">
        <f t="shared" si="46"/>
        <v>100000000</v>
      </c>
      <c r="L2462" s="204" t="s">
        <v>2557</v>
      </c>
    </row>
    <row r="2463" spans="1:12" hidden="1" x14ac:dyDescent="0.35">
      <c r="A2463" s="23">
        <v>23010104</v>
      </c>
      <c r="B2463" s="436" t="s">
        <v>2891</v>
      </c>
      <c r="C2463" s="23">
        <v>70451</v>
      </c>
      <c r="D2463" s="46">
        <v>150000010104</v>
      </c>
      <c r="E2463" s="25">
        <v>3101</v>
      </c>
      <c r="F2463" s="23">
        <v>10720517</v>
      </c>
      <c r="G2463" s="26" t="s">
        <v>2117</v>
      </c>
      <c r="H2463" s="27">
        <v>24000</v>
      </c>
      <c r="I2463" s="215"/>
      <c r="J2463" s="41"/>
      <c r="K2463" s="27">
        <f t="shared" si="46"/>
        <v>24000</v>
      </c>
      <c r="L2463" s="199"/>
    </row>
    <row r="2464" spans="1:12" hidden="1" x14ac:dyDescent="0.35">
      <c r="A2464" s="23">
        <v>23010104</v>
      </c>
      <c r="B2464" s="436" t="s">
        <v>2891</v>
      </c>
      <c r="C2464" s="23">
        <v>70443</v>
      </c>
      <c r="D2464" s="46">
        <v>60000010103</v>
      </c>
      <c r="E2464" s="25">
        <v>3101</v>
      </c>
      <c r="F2464" s="23">
        <v>10721300</v>
      </c>
      <c r="G2464" s="26" t="s">
        <v>271</v>
      </c>
      <c r="H2464" s="27">
        <v>424000</v>
      </c>
      <c r="I2464" s="215"/>
      <c r="J2464" s="41"/>
      <c r="K2464" s="27">
        <f t="shared" si="46"/>
        <v>424000</v>
      </c>
      <c r="L2464" s="199"/>
    </row>
    <row r="2465" spans="1:13" hidden="1" x14ac:dyDescent="0.35">
      <c r="A2465" s="23">
        <v>23010104</v>
      </c>
      <c r="B2465" s="436" t="s">
        <v>2892</v>
      </c>
      <c r="C2465" s="23">
        <v>70133</v>
      </c>
      <c r="D2465" s="46">
        <v>150000010104</v>
      </c>
      <c r="E2465" s="25">
        <v>3101</v>
      </c>
      <c r="F2465" s="23">
        <v>10721300</v>
      </c>
      <c r="G2465" s="26" t="s">
        <v>271</v>
      </c>
      <c r="H2465" s="39">
        <v>500000</v>
      </c>
      <c r="I2465" s="220"/>
      <c r="J2465" s="41"/>
      <c r="K2465" s="27">
        <f t="shared" si="46"/>
        <v>500000</v>
      </c>
      <c r="L2465" s="199"/>
    </row>
    <row r="2466" spans="1:13" ht="51" hidden="1" x14ac:dyDescent="0.35">
      <c r="A2466" s="54">
        <v>23010101</v>
      </c>
      <c r="B2466" s="436" t="s">
        <v>2891</v>
      </c>
      <c r="C2466" s="54">
        <v>70510</v>
      </c>
      <c r="D2466" s="75">
        <v>90000010107</v>
      </c>
      <c r="E2466" s="54">
        <v>3101</v>
      </c>
      <c r="F2466" s="54">
        <v>10721300</v>
      </c>
      <c r="G2466" s="57" t="s">
        <v>2726</v>
      </c>
      <c r="H2466" s="58">
        <v>50000000</v>
      </c>
      <c r="I2466" s="308">
        <v>1740000</v>
      </c>
      <c r="J2466" s="58">
        <v>-30000000</v>
      </c>
      <c r="K2466" s="58">
        <f t="shared" si="46"/>
        <v>20000000</v>
      </c>
      <c r="L2466" s="204" t="s">
        <v>2553</v>
      </c>
      <c r="M2466" s="343"/>
    </row>
    <row r="2467" spans="1:13" ht="51" hidden="1" x14ac:dyDescent="0.35">
      <c r="A2467" s="34">
        <v>23010101</v>
      </c>
      <c r="B2467" s="436" t="s">
        <v>2891</v>
      </c>
      <c r="C2467" s="34">
        <v>70610</v>
      </c>
      <c r="D2467" s="49">
        <v>120000010102</v>
      </c>
      <c r="E2467" s="36">
        <v>3101</v>
      </c>
      <c r="F2467" s="34">
        <v>10721300</v>
      </c>
      <c r="G2467" s="37" t="s">
        <v>401</v>
      </c>
      <c r="H2467" s="44">
        <v>50000000</v>
      </c>
      <c r="I2467" s="219"/>
      <c r="J2467" s="44">
        <v>150000000</v>
      </c>
      <c r="K2467" s="38">
        <f t="shared" si="46"/>
        <v>200000000</v>
      </c>
      <c r="L2467" s="198"/>
    </row>
    <row r="2468" spans="1:13" ht="51" hidden="1" x14ac:dyDescent="0.35">
      <c r="A2468" s="23">
        <v>23010101</v>
      </c>
      <c r="B2468" s="436" t="s">
        <v>2893</v>
      </c>
      <c r="C2468" s="23">
        <v>70443</v>
      </c>
      <c r="D2468" s="46">
        <v>110000010102</v>
      </c>
      <c r="E2468" s="25">
        <v>3101</v>
      </c>
      <c r="F2468" s="23">
        <v>10721300</v>
      </c>
      <c r="G2468" s="26" t="s">
        <v>490</v>
      </c>
      <c r="H2468" s="67">
        <v>1548000</v>
      </c>
      <c r="I2468" s="224"/>
      <c r="J2468" s="68"/>
      <c r="K2468" s="67">
        <f t="shared" si="46"/>
        <v>1548000</v>
      </c>
      <c r="L2468" s="199"/>
    </row>
    <row r="2469" spans="1:13" ht="51" hidden="1" x14ac:dyDescent="0.35">
      <c r="A2469" s="23">
        <v>23010101</v>
      </c>
      <c r="B2469" s="436" t="s">
        <v>2893</v>
      </c>
      <c r="C2469" s="23">
        <v>70443</v>
      </c>
      <c r="D2469" s="46">
        <v>60000010103</v>
      </c>
      <c r="E2469" s="25">
        <v>3101</v>
      </c>
      <c r="F2469" s="23">
        <v>10721300</v>
      </c>
      <c r="G2469" s="47" t="s">
        <v>517</v>
      </c>
      <c r="H2469" s="67">
        <v>15480000</v>
      </c>
      <c r="I2469" s="224"/>
      <c r="J2469" s="68"/>
      <c r="K2469" s="67">
        <f>SUM(H2469,J2469)</f>
        <v>15480000</v>
      </c>
      <c r="L2469" s="199"/>
    </row>
    <row r="2470" spans="1:13" ht="76.5" hidden="1" x14ac:dyDescent="0.35">
      <c r="A2470" s="23">
        <v>23010101</v>
      </c>
      <c r="B2470" s="436" t="s">
        <v>2893</v>
      </c>
      <c r="C2470" s="23">
        <v>70443</v>
      </c>
      <c r="D2470" s="46">
        <v>50000010104</v>
      </c>
      <c r="E2470" s="25">
        <v>3101</v>
      </c>
      <c r="F2470" s="23">
        <v>10721300</v>
      </c>
      <c r="G2470" s="47" t="s">
        <v>518</v>
      </c>
      <c r="H2470" s="67">
        <v>50000000</v>
      </c>
      <c r="I2470" s="224"/>
      <c r="J2470" s="312">
        <v>-20000000</v>
      </c>
      <c r="K2470" s="67">
        <f>SUM(H2470,J2470)</f>
        <v>30000000</v>
      </c>
      <c r="L2470" s="199"/>
    </row>
    <row r="2471" spans="1:13" ht="51" hidden="1" x14ac:dyDescent="0.35">
      <c r="A2471" s="54">
        <v>22080102</v>
      </c>
      <c r="B2471" s="436" t="s">
        <v>2890</v>
      </c>
      <c r="C2471" s="54">
        <v>70131</v>
      </c>
      <c r="D2471" s="55">
        <v>0</v>
      </c>
      <c r="E2471" s="56">
        <v>2101</v>
      </c>
      <c r="F2471" s="54">
        <v>10721300</v>
      </c>
      <c r="G2471" s="86" t="s">
        <v>235</v>
      </c>
      <c r="H2471" s="89">
        <v>300000</v>
      </c>
      <c r="I2471" s="245">
        <v>84285000</v>
      </c>
      <c r="J2471" s="534">
        <v>400000000</v>
      </c>
      <c r="K2471" s="89">
        <f>SUM(H2471,J2471)</f>
        <v>400300000</v>
      </c>
      <c r="L2471" s="204" t="s">
        <v>2550</v>
      </c>
    </row>
    <row r="2472" spans="1:13" hidden="1" x14ac:dyDescent="0.35">
      <c r="A2472" s="23">
        <v>22070201</v>
      </c>
      <c r="B2472" s="436" t="s">
        <v>2891</v>
      </c>
      <c r="C2472" s="23">
        <v>70131</v>
      </c>
      <c r="D2472" s="24">
        <v>0</v>
      </c>
      <c r="E2472" s="25">
        <v>2101</v>
      </c>
      <c r="F2472" s="23">
        <v>10721300</v>
      </c>
      <c r="G2472" s="26" t="s">
        <v>292</v>
      </c>
      <c r="H2472" s="41">
        <v>20000000</v>
      </c>
      <c r="I2472" s="220"/>
      <c r="J2472" s="27">
        <v>-10000000</v>
      </c>
      <c r="K2472" s="27">
        <f>H2472+J2472</f>
        <v>10000000</v>
      </c>
      <c r="L2472" s="199"/>
    </row>
    <row r="2473" spans="1:13" hidden="1" x14ac:dyDescent="0.35">
      <c r="A2473" s="23">
        <v>22070103</v>
      </c>
      <c r="B2473" s="436" t="s">
        <v>2891</v>
      </c>
      <c r="C2473" s="23">
        <v>70131</v>
      </c>
      <c r="D2473" s="24">
        <v>0</v>
      </c>
      <c r="E2473" s="25">
        <v>2101</v>
      </c>
      <c r="F2473" s="23">
        <v>10721300</v>
      </c>
      <c r="G2473" s="26" t="s">
        <v>291</v>
      </c>
      <c r="H2473" s="27">
        <v>200000000</v>
      </c>
      <c r="I2473" s="215"/>
      <c r="J2473" s="150">
        <v>-72830000</v>
      </c>
      <c r="K2473" s="27">
        <f>H2473+J2473</f>
        <v>127170000</v>
      </c>
      <c r="L2473" s="199"/>
    </row>
    <row r="2474" spans="1:13" ht="51" hidden="1" x14ac:dyDescent="0.35">
      <c r="A2474" s="23">
        <v>22070102</v>
      </c>
      <c r="B2474" s="436" t="s">
        <v>2890</v>
      </c>
      <c r="C2474" s="23">
        <v>70133</v>
      </c>
      <c r="D2474" s="24">
        <v>0</v>
      </c>
      <c r="E2474" s="25">
        <v>2101</v>
      </c>
      <c r="F2474" s="23">
        <v>10721300</v>
      </c>
      <c r="G2474" s="47" t="s">
        <v>231</v>
      </c>
      <c r="H2474" s="68">
        <v>242000000</v>
      </c>
      <c r="I2474" s="226">
        <v>22841996.199999999</v>
      </c>
      <c r="J2474" s="68"/>
      <c r="K2474" s="67">
        <f t="shared" ref="K2474:K2500" si="47">SUM(H2474,J2474)</f>
        <v>242000000</v>
      </c>
      <c r="L2474" s="199"/>
    </row>
    <row r="2475" spans="1:13" hidden="1" x14ac:dyDescent="0.35">
      <c r="A2475" s="23">
        <v>22070101</v>
      </c>
      <c r="B2475" s="436" t="s">
        <v>2893</v>
      </c>
      <c r="C2475" s="23">
        <v>70131</v>
      </c>
      <c r="D2475" s="24">
        <v>0</v>
      </c>
      <c r="E2475" s="25">
        <v>2101</v>
      </c>
      <c r="F2475" s="23">
        <v>10721300</v>
      </c>
      <c r="G2475" s="26" t="s">
        <v>763</v>
      </c>
      <c r="H2475" s="27">
        <v>247492885</v>
      </c>
      <c r="I2475" s="215"/>
      <c r="J2475" s="41">
        <v>-150000000</v>
      </c>
      <c r="K2475" s="27">
        <f t="shared" si="47"/>
        <v>97492885</v>
      </c>
      <c r="L2475" s="199"/>
    </row>
    <row r="2476" spans="1:13" ht="76.5" hidden="1" x14ac:dyDescent="0.35">
      <c r="A2476" s="54">
        <v>22070101</v>
      </c>
      <c r="B2476" s="436" t="s">
        <v>2893</v>
      </c>
      <c r="C2476" s="54">
        <v>70131</v>
      </c>
      <c r="D2476" s="55">
        <v>0</v>
      </c>
      <c r="E2476" s="56">
        <v>2101</v>
      </c>
      <c r="F2476" s="54">
        <v>10721300</v>
      </c>
      <c r="G2476" s="57" t="s">
        <v>980</v>
      </c>
      <c r="H2476" s="117">
        <v>100000000</v>
      </c>
      <c r="I2476" s="263">
        <v>5595500</v>
      </c>
      <c r="J2476" s="122"/>
      <c r="K2476" s="117">
        <f t="shared" si="47"/>
        <v>100000000</v>
      </c>
      <c r="L2476" s="204" t="s">
        <v>2559</v>
      </c>
    </row>
    <row r="2477" spans="1:13" hidden="1" x14ac:dyDescent="0.35">
      <c r="A2477" s="23">
        <v>22060204</v>
      </c>
      <c r="B2477" s="436" t="s">
        <v>2891</v>
      </c>
      <c r="C2477" s="23">
        <v>70131</v>
      </c>
      <c r="D2477" s="24">
        <v>0</v>
      </c>
      <c r="E2477" s="25">
        <v>2101</v>
      </c>
      <c r="F2477" s="23">
        <v>10721300</v>
      </c>
      <c r="G2477" s="26" t="s">
        <v>1027</v>
      </c>
      <c r="H2477" s="135">
        <v>100000000</v>
      </c>
      <c r="I2477" s="269"/>
      <c r="J2477" s="136"/>
      <c r="K2477" s="135">
        <f t="shared" si="47"/>
        <v>100000000</v>
      </c>
      <c r="L2477" s="199"/>
    </row>
    <row r="2478" spans="1:13" hidden="1" x14ac:dyDescent="0.35">
      <c r="A2478" s="23">
        <v>22060204</v>
      </c>
      <c r="B2478" s="436" t="s">
        <v>2891</v>
      </c>
      <c r="C2478" s="23">
        <v>70131</v>
      </c>
      <c r="D2478" s="24">
        <v>0</v>
      </c>
      <c r="E2478" s="25">
        <v>2101</v>
      </c>
      <c r="F2478" s="23">
        <v>10721300</v>
      </c>
      <c r="G2478" s="26" t="s">
        <v>1028</v>
      </c>
      <c r="H2478" s="135">
        <v>8400000000</v>
      </c>
      <c r="I2478" s="269">
        <v>5731574168.1599998</v>
      </c>
      <c r="J2478" s="135"/>
      <c r="K2478" s="135">
        <f t="shared" si="47"/>
        <v>8400000000</v>
      </c>
      <c r="L2478" s="199"/>
    </row>
    <row r="2479" spans="1:13" hidden="1" x14ac:dyDescent="0.35">
      <c r="A2479" s="23">
        <v>22060103</v>
      </c>
      <c r="B2479" s="436" t="s">
        <v>2891</v>
      </c>
      <c r="C2479" s="23">
        <v>70131</v>
      </c>
      <c r="D2479" s="24">
        <v>0</v>
      </c>
      <c r="E2479" s="25">
        <v>2101</v>
      </c>
      <c r="F2479" s="23">
        <v>10721300</v>
      </c>
      <c r="G2479" s="26" t="s">
        <v>1026</v>
      </c>
      <c r="H2479" s="135">
        <v>500000000</v>
      </c>
      <c r="I2479" s="269">
        <v>198836994.72999999</v>
      </c>
      <c r="J2479" s="135"/>
      <c r="K2479" s="135">
        <f t="shared" si="47"/>
        <v>500000000</v>
      </c>
      <c r="L2479" s="199"/>
    </row>
    <row r="2480" spans="1:13" hidden="1" x14ac:dyDescent="0.35">
      <c r="A2480" s="23">
        <v>22050108</v>
      </c>
      <c r="B2480" s="436" t="s">
        <v>2891</v>
      </c>
      <c r="C2480" s="23">
        <v>70133</v>
      </c>
      <c r="D2480" s="24">
        <v>0</v>
      </c>
      <c r="E2480" s="25">
        <v>2101</v>
      </c>
      <c r="F2480" s="23">
        <v>10721300</v>
      </c>
      <c r="G2480" s="26" t="s">
        <v>284</v>
      </c>
      <c r="H2480" s="27">
        <v>20000000</v>
      </c>
      <c r="I2480" s="215"/>
      <c r="J2480" s="39"/>
      <c r="K2480" s="27">
        <f t="shared" si="47"/>
        <v>20000000</v>
      </c>
      <c r="L2480" s="200"/>
    </row>
    <row r="2481" spans="1:12" hidden="1" x14ac:dyDescent="0.35">
      <c r="A2481" s="23">
        <v>22040111</v>
      </c>
      <c r="B2481" s="436" t="s">
        <v>2892</v>
      </c>
      <c r="C2481" s="23">
        <v>70133</v>
      </c>
      <c r="D2481" s="24">
        <v>0</v>
      </c>
      <c r="E2481" s="25">
        <v>2101</v>
      </c>
      <c r="F2481" s="23">
        <v>10721300</v>
      </c>
      <c r="G2481" s="26" t="s">
        <v>412</v>
      </c>
      <c r="H2481" s="27">
        <v>220500</v>
      </c>
      <c r="I2481" s="215"/>
      <c r="J2481" s="27">
        <v>200000</v>
      </c>
      <c r="K2481" s="27">
        <f t="shared" si="47"/>
        <v>420500</v>
      </c>
      <c r="L2481" s="199"/>
    </row>
    <row r="2482" spans="1:12" hidden="1" x14ac:dyDescent="0.35">
      <c r="A2482" s="23">
        <v>22040110</v>
      </c>
      <c r="B2482" s="436" t="s">
        <v>2892</v>
      </c>
      <c r="C2482" s="23">
        <v>70133</v>
      </c>
      <c r="D2482" s="24">
        <v>0</v>
      </c>
      <c r="E2482" s="25">
        <v>2101</v>
      </c>
      <c r="F2482" s="23">
        <v>10721300</v>
      </c>
      <c r="G2482" s="26" t="s">
        <v>411</v>
      </c>
      <c r="H2482" s="27">
        <v>483000</v>
      </c>
      <c r="I2482" s="215"/>
      <c r="J2482" s="27"/>
      <c r="K2482" s="27">
        <f t="shared" si="47"/>
        <v>483000</v>
      </c>
      <c r="L2482" s="199"/>
    </row>
    <row r="2483" spans="1:12" ht="51" hidden="1" x14ac:dyDescent="0.35">
      <c r="A2483" s="23">
        <v>22040110</v>
      </c>
      <c r="B2483" s="436" t="s">
        <v>2893</v>
      </c>
      <c r="C2483" s="23">
        <v>70131</v>
      </c>
      <c r="D2483" s="24">
        <v>0</v>
      </c>
      <c r="E2483" s="25">
        <v>2101</v>
      </c>
      <c r="F2483" s="23">
        <v>10721300</v>
      </c>
      <c r="G2483" s="26" t="s">
        <v>489</v>
      </c>
      <c r="H2483" s="67">
        <v>750000</v>
      </c>
      <c r="I2483" s="224"/>
      <c r="J2483" s="68"/>
      <c r="K2483" s="67">
        <f t="shared" si="47"/>
        <v>750000</v>
      </c>
      <c r="L2483" s="199"/>
    </row>
    <row r="2484" spans="1:12" hidden="1" x14ac:dyDescent="0.35">
      <c r="A2484" s="34">
        <v>22040109</v>
      </c>
      <c r="B2484" s="436" t="s">
        <v>2890</v>
      </c>
      <c r="C2484" s="34">
        <v>70133</v>
      </c>
      <c r="D2484" s="35">
        <v>0</v>
      </c>
      <c r="E2484" s="36">
        <v>2101</v>
      </c>
      <c r="F2484" s="34">
        <v>10721300</v>
      </c>
      <c r="G2484" s="37" t="s">
        <v>178</v>
      </c>
      <c r="H2484" s="70">
        <v>950000000</v>
      </c>
      <c r="I2484" s="223">
        <v>298767105</v>
      </c>
      <c r="J2484" s="70">
        <v>350000000</v>
      </c>
      <c r="K2484" s="542">
        <f t="shared" si="47"/>
        <v>1300000000</v>
      </c>
      <c r="L2484" s="198"/>
    </row>
    <row r="2485" spans="1:12" hidden="1" x14ac:dyDescent="0.35">
      <c r="A2485" s="23">
        <v>22040109</v>
      </c>
      <c r="B2485" s="436" t="s">
        <v>2890</v>
      </c>
      <c r="C2485" s="23"/>
      <c r="D2485" s="24"/>
      <c r="E2485" s="25"/>
      <c r="F2485" s="23"/>
      <c r="G2485" s="26" t="s">
        <v>178</v>
      </c>
      <c r="H2485" s="27"/>
      <c r="I2485" s="215"/>
      <c r="J2485" s="41">
        <v>635350997.89283752</v>
      </c>
      <c r="K2485" s="27">
        <f t="shared" si="47"/>
        <v>635350997.89283752</v>
      </c>
      <c r="L2485" s="201"/>
    </row>
    <row r="2486" spans="1:12" hidden="1" x14ac:dyDescent="0.35">
      <c r="A2486" s="23">
        <v>22040109</v>
      </c>
      <c r="B2486" s="436" t="s">
        <v>2891</v>
      </c>
      <c r="C2486" s="23">
        <v>70133</v>
      </c>
      <c r="D2486" s="24">
        <v>0</v>
      </c>
      <c r="E2486" s="25">
        <v>2101</v>
      </c>
      <c r="F2486" s="23">
        <v>10721300</v>
      </c>
      <c r="G2486" s="26" t="s">
        <v>178</v>
      </c>
      <c r="H2486" s="27">
        <v>4326000</v>
      </c>
      <c r="I2486" s="215"/>
      <c r="J2486" s="27"/>
      <c r="K2486" s="27">
        <f t="shared" si="47"/>
        <v>4326000</v>
      </c>
      <c r="L2486" s="200"/>
    </row>
    <row r="2487" spans="1:12" hidden="1" x14ac:dyDescent="0.35">
      <c r="A2487" s="23">
        <v>22040109</v>
      </c>
      <c r="B2487" s="436" t="s">
        <v>2891</v>
      </c>
      <c r="C2487" s="23">
        <v>70131</v>
      </c>
      <c r="D2487" s="24">
        <v>0</v>
      </c>
      <c r="E2487" s="25">
        <v>2101</v>
      </c>
      <c r="F2487" s="23">
        <v>10721300</v>
      </c>
      <c r="G2487" s="26" t="s">
        <v>178</v>
      </c>
      <c r="H2487" s="67">
        <v>1155000</v>
      </c>
      <c r="I2487" s="224"/>
      <c r="J2487" s="67"/>
      <c r="K2487" s="67">
        <f t="shared" si="47"/>
        <v>1155000</v>
      </c>
      <c r="L2487" s="199"/>
    </row>
    <row r="2488" spans="1:12" hidden="1" x14ac:dyDescent="0.35">
      <c r="A2488" s="23">
        <v>22040109</v>
      </c>
      <c r="B2488" s="436" t="s">
        <v>2891</v>
      </c>
      <c r="C2488" s="23">
        <v>70133</v>
      </c>
      <c r="D2488" s="24">
        <v>0</v>
      </c>
      <c r="E2488" s="25">
        <v>2101</v>
      </c>
      <c r="F2488" s="23">
        <v>10721300</v>
      </c>
      <c r="G2488" s="26" t="s">
        <v>178</v>
      </c>
      <c r="H2488" s="27">
        <v>50820</v>
      </c>
      <c r="I2488" s="215"/>
      <c r="J2488" s="41">
        <v>0</v>
      </c>
      <c r="K2488" s="27">
        <f t="shared" si="47"/>
        <v>50820</v>
      </c>
      <c r="L2488" s="199"/>
    </row>
    <row r="2489" spans="1:12" hidden="1" x14ac:dyDescent="0.35">
      <c r="A2489" s="23">
        <v>22040109</v>
      </c>
      <c r="B2489" s="436" t="s">
        <v>2892</v>
      </c>
      <c r="C2489" s="23">
        <v>70133</v>
      </c>
      <c r="D2489" s="24">
        <v>0</v>
      </c>
      <c r="E2489" s="25">
        <v>2101</v>
      </c>
      <c r="F2489" s="23">
        <v>10721300</v>
      </c>
      <c r="G2489" s="26" t="s">
        <v>178</v>
      </c>
      <c r="H2489" s="27">
        <v>357000</v>
      </c>
      <c r="I2489" s="215"/>
      <c r="J2489" s="27">
        <v>350000</v>
      </c>
      <c r="K2489" s="27">
        <f t="shared" si="47"/>
        <v>707000</v>
      </c>
      <c r="L2489" s="199"/>
    </row>
    <row r="2490" spans="1:12" hidden="1" x14ac:dyDescent="0.35">
      <c r="A2490" s="23">
        <v>22040109</v>
      </c>
      <c r="B2490" s="436" t="s">
        <v>2893</v>
      </c>
      <c r="C2490" s="23">
        <v>70133</v>
      </c>
      <c r="D2490" s="24">
        <v>0</v>
      </c>
      <c r="E2490" s="25">
        <v>2101</v>
      </c>
      <c r="F2490" s="23">
        <v>10721300</v>
      </c>
      <c r="G2490" s="26" t="s">
        <v>178</v>
      </c>
      <c r="H2490" s="67">
        <v>2793000</v>
      </c>
      <c r="I2490" s="224">
        <v>1833500</v>
      </c>
      <c r="J2490" s="67">
        <v>707000</v>
      </c>
      <c r="K2490" s="67">
        <f t="shared" si="47"/>
        <v>3500000</v>
      </c>
      <c r="L2490" s="199"/>
    </row>
    <row r="2491" spans="1:12" hidden="1" x14ac:dyDescent="0.35">
      <c r="A2491" s="23">
        <v>22040109</v>
      </c>
      <c r="B2491" s="436" t="s">
        <v>2893</v>
      </c>
      <c r="C2491" s="23">
        <v>70131</v>
      </c>
      <c r="D2491" s="24">
        <v>0</v>
      </c>
      <c r="E2491" s="25">
        <v>2101</v>
      </c>
      <c r="F2491" s="23">
        <v>10721300</v>
      </c>
      <c r="G2491" s="26" t="s">
        <v>178</v>
      </c>
      <c r="H2491" s="67">
        <v>294000</v>
      </c>
      <c r="I2491" s="224">
        <v>85000</v>
      </c>
      <c r="J2491" s="67"/>
      <c r="K2491" s="67">
        <f t="shared" si="47"/>
        <v>294000</v>
      </c>
      <c r="L2491" s="200"/>
    </row>
    <row r="2492" spans="1:12" hidden="1" x14ac:dyDescent="0.35">
      <c r="A2492" s="23">
        <v>22040109</v>
      </c>
      <c r="B2492" s="436" t="s">
        <v>2893</v>
      </c>
      <c r="C2492" s="23">
        <v>70133</v>
      </c>
      <c r="D2492" s="24">
        <v>0</v>
      </c>
      <c r="E2492" s="25">
        <v>2101</v>
      </c>
      <c r="F2492" s="23">
        <v>10721300</v>
      </c>
      <c r="G2492" s="26" t="s">
        <v>178</v>
      </c>
      <c r="H2492" s="27">
        <v>252000</v>
      </c>
      <c r="I2492" s="215"/>
      <c r="J2492" s="27"/>
      <c r="K2492" s="41">
        <f t="shared" si="47"/>
        <v>252000</v>
      </c>
      <c r="L2492" s="199"/>
    </row>
    <row r="2493" spans="1:12" hidden="1" x14ac:dyDescent="0.35">
      <c r="A2493" s="23">
        <v>22040109</v>
      </c>
      <c r="B2493" s="436" t="s">
        <v>2893</v>
      </c>
      <c r="C2493" s="23">
        <v>70131</v>
      </c>
      <c r="D2493" s="24">
        <v>0</v>
      </c>
      <c r="E2493" s="25">
        <v>2101</v>
      </c>
      <c r="F2493" s="23">
        <v>10721300</v>
      </c>
      <c r="G2493" s="26" t="s">
        <v>178</v>
      </c>
      <c r="H2493" s="101">
        <v>100000</v>
      </c>
      <c r="I2493" s="255"/>
      <c r="J2493" s="102"/>
      <c r="K2493" s="101">
        <f t="shared" si="47"/>
        <v>100000</v>
      </c>
      <c r="L2493" s="199"/>
    </row>
    <row r="2494" spans="1:12" hidden="1" x14ac:dyDescent="0.35">
      <c r="A2494" s="54">
        <v>22040109</v>
      </c>
      <c r="B2494" s="436" t="s">
        <v>2893</v>
      </c>
      <c r="C2494" s="54">
        <v>70131</v>
      </c>
      <c r="D2494" s="55">
        <v>0</v>
      </c>
      <c r="E2494" s="56">
        <v>2101</v>
      </c>
      <c r="F2494" s="54">
        <v>10721300</v>
      </c>
      <c r="G2494" s="57" t="s">
        <v>760</v>
      </c>
      <c r="H2494" s="58">
        <v>203000000</v>
      </c>
      <c r="I2494" s="221">
        <v>0</v>
      </c>
      <c r="J2494" s="87">
        <v>-100000000</v>
      </c>
      <c r="K2494" s="58">
        <f t="shared" si="47"/>
        <v>103000000</v>
      </c>
      <c r="L2494" s="204" t="s">
        <v>2555</v>
      </c>
    </row>
    <row r="2495" spans="1:12" hidden="1" x14ac:dyDescent="0.35">
      <c r="A2495" s="54">
        <v>22040109</v>
      </c>
      <c r="B2495" s="436" t="s">
        <v>2893</v>
      </c>
      <c r="C2495" s="54">
        <v>70131</v>
      </c>
      <c r="D2495" s="55">
        <v>0</v>
      </c>
      <c r="E2495" s="56">
        <v>2101</v>
      </c>
      <c r="F2495" s="54">
        <v>10721300</v>
      </c>
      <c r="G2495" s="57" t="s">
        <v>761</v>
      </c>
      <c r="H2495" s="58">
        <v>250000000</v>
      </c>
      <c r="I2495" s="221">
        <v>0</v>
      </c>
      <c r="J2495" s="87">
        <v>-45800000</v>
      </c>
      <c r="K2495" s="58">
        <f t="shared" si="47"/>
        <v>204200000</v>
      </c>
      <c r="L2495" s="204" t="s">
        <v>2555</v>
      </c>
    </row>
    <row r="2496" spans="1:12" hidden="1" x14ac:dyDescent="0.35">
      <c r="A2496" s="54">
        <v>22040109</v>
      </c>
      <c r="B2496" s="436" t="s">
        <v>2893</v>
      </c>
      <c r="C2496" s="54">
        <v>70131</v>
      </c>
      <c r="D2496" s="55">
        <v>0</v>
      </c>
      <c r="E2496" s="56">
        <v>2101</v>
      </c>
      <c r="F2496" s="54">
        <v>10721300</v>
      </c>
      <c r="G2496" s="57" t="s">
        <v>762</v>
      </c>
      <c r="H2496" s="87">
        <v>250000000</v>
      </c>
      <c r="I2496" s="229">
        <v>9878017.3200000003</v>
      </c>
      <c r="J2496" s="87">
        <v>-150000000</v>
      </c>
      <c r="K2496" s="58">
        <f t="shared" si="47"/>
        <v>100000000</v>
      </c>
      <c r="L2496" s="204" t="s">
        <v>2555</v>
      </c>
    </row>
    <row r="2497" spans="1:12" hidden="1" x14ac:dyDescent="0.35">
      <c r="A2497" s="54">
        <v>22040109</v>
      </c>
      <c r="B2497" s="436" t="s">
        <v>2893</v>
      </c>
      <c r="C2497" s="54">
        <v>70133</v>
      </c>
      <c r="D2497" s="55">
        <v>0</v>
      </c>
      <c r="E2497" s="56">
        <v>2101</v>
      </c>
      <c r="F2497" s="54">
        <v>10721300</v>
      </c>
      <c r="G2497" s="57" t="s">
        <v>178</v>
      </c>
      <c r="H2497" s="58">
        <v>294000</v>
      </c>
      <c r="I2497" s="221">
        <v>300000</v>
      </c>
      <c r="J2497" s="58">
        <v>4000000</v>
      </c>
      <c r="K2497" s="58">
        <f t="shared" si="47"/>
        <v>4294000</v>
      </c>
      <c r="L2497" s="204" t="s">
        <v>2557</v>
      </c>
    </row>
    <row r="2498" spans="1:12" hidden="1" x14ac:dyDescent="0.35">
      <c r="A2498" s="23">
        <v>22040109</v>
      </c>
      <c r="B2498" s="436" t="s">
        <v>2893</v>
      </c>
      <c r="C2498" s="23">
        <v>70133</v>
      </c>
      <c r="D2498" s="24">
        <v>0</v>
      </c>
      <c r="E2498" s="25">
        <v>2101</v>
      </c>
      <c r="F2498" s="23">
        <v>10721300</v>
      </c>
      <c r="G2498" s="26" t="s">
        <v>978</v>
      </c>
      <c r="H2498" s="101">
        <v>1000000</v>
      </c>
      <c r="I2498" s="255">
        <v>0</v>
      </c>
      <c r="J2498" s="106"/>
      <c r="K2498" s="106">
        <f t="shared" si="47"/>
        <v>1000000</v>
      </c>
      <c r="L2498" s="199"/>
    </row>
    <row r="2499" spans="1:12" hidden="1" x14ac:dyDescent="0.35">
      <c r="A2499" s="78">
        <v>22040109</v>
      </c>
      <c r="B2499" s="436" t="s">
        <v>2893</v>
      </c>
      <c r="C2499" s="78">
        <v>70131</v>
      </c>
      <c r="D2499" s="137">
        <v>0</v>
      </c>
      <c r="E2499" s="80">
        <v>2101</v>
      </c>
      <c r="F2499" s="78">
        <v>10721300</v>
      </c>
      <c r="G2499" s="129" t="s">
        <v>2716</v>
      </c>
      <c r="H2499" s="130">
        <v>1045800</v>
      </c>
      <c r="I2499" s="262">
        <v>0</v>
      </c>
      <c r="J2499" s="130">
        <v>136012161.53</v>
      </c>
      <c r="K2499" s="130">
        <f t="shared" si="47"/>
        <v>137057961.53</v>
      </c>
      <c r="L2499" s="210" t="s">
        <v>2559</v>
      </c>
    </row>
    <row r="2500" spans="1:12" hidden="1" x14ac:dyDescent="0.35">
      <c r="A2500" s="23">
        <v>22040104</v>
      </c>
      <c r="B2500" s="436" t="s">
        <v>2893</v>
      </c>
      <c r="C2500" s="23">
        <v>70131</v>
      </c>
      <c r="D2500" s="24">
        <v>0</v>
      </c>
      <c r="E2500" s="25">
        <v>2101</v>
      </c>
      <c r="F2500" s="23">
        <v>10721300</v>
      </c>
      <c r="G2500" s="26" t="s">
        <v>1023</v>
      </c>
      <c r="H2500" s="101">
        <v>343480729</v>
      </c>
      <c r="I2500" s="255">
        <v>132884994</v>
      </c>
      <c r="J2500" s="101"/>
      <c r="K2500" s="101">
        <f t="shared" si="47"/>
        <v>343480729</v>
      </c>
      <c r="L2500" s="199"/>
    </row>
    <row r="2501" spans="1:12" hidden="1" x14ac:dyDescent="0.35">
      <c r="A2501" s="411">
        <v>22040101</v>
      </c>
      <c r="B2501" s="436" t="s">
        <v>2890</v>
      </c>
      <c r="C2501" s="413">
        <v>70133</v>
      </c>
      <c r="D2501" s="413" t="s">
        <v>192</v>
      </c>
      <c r="E2501" s="413" t="s">
        <v>193</v>
      </c>
      <c r="F2501" s="413" t="s">
        <v>194</v>
      </c>
      <c r="G2501" s="416" t="s">
        <v>202</v>
      </c>
      <c r="H2501" s="418"/>
      <c r="I2501" s="421"/>
      <c r="J2501" s="424"/>
      <c r="K2501" s="418">
        <v>0</v>
      </c>
      <c r="L2501" s="203"/>
    </row>
    <row r="2502" spans="1:12" hidden="1" x14ac:dyDescent="0.35">
      <c r="A2502" s="23">
        <v>22040101</v>
      </c>
      <c r="B2502" s="436" t="s">
        <v>2891</v>
      </c>
      <c r="C2502" s="23">
        <v>70131</v>
      </c>
      <c r="D2502" s="24">
        <v>0</v>
      </c>
      <c r="E2502" s="25">
        <v>2101</v>
      </c>
      <c r="F2502" s="23">
        <v>10721300</v>
      </c>
      <c r="G2502" s="26" t="s">
        <v>202</v>
      </c>
      <c r="H2502" s="41">
        <v>62665785</v>
      </c>
      <c r="I2502" s="220"/>
      <c r="J2502" s="27"/>
      <c r="K2502" s="27">
        <f>H2502+J2502</f>
        <v>62665785</v>
      </c>
      <c r="L2502" s="199"/>
    </row>
    <row r="2503" spans="1:12" ht="51" hidden="1" x14ac:dyDescent="0.35">
      <c r="A2503" s="23">
        <v>22040101</v>
      </c>
      <c r="B2503" s="436" t="s">
        <v>2893</v>
      </c>
      <c r="C2503" s="23">
        <v>70133</v>
      </c>
      <c r="D2503" s="24">
        <v>0</v>
      </c>
      <c r="E2503" s="23">
        <v>2101</v>
      </c>
      <c r="F2503" s="23">
        <v>10721300</v>
      </c>
      <c r="G2503" s="26" t="s">
        <v>956</v>
      </c>
      <c r="H2503" s="106">
        <v>1562795</v>
      </c>
      <c r="I2503" s="260">
        <v>624084</v>
      </c>
      <c r="J2503" s="101"/>
      <c r="K2503" s="548">
        <f>SUM(H2503,J2503)</f>
        <v>1562795</v>
      </c>
      <c r="L2503" s="199"/>
    </row>
    <row r="2504" spans="1:12" hidden="1" x14ac:dyDescent="0.35">
      <c r="A2504" s="23">
        <v>22021101</v>
      </c>
      <c r="B2504" s="436" t="s">
        <v>2891</v>
      </c>
      <c r="C2504" s="23">
        <v>70133</v>
      </c>
      <c r="D2504" s="24">
        <v>0</v>
      </c>
      <c r="E2504" s="25">
        <v>2101</v>
      </c>
      <c r="F2504" s="23">
        <v>10721300</v>
      </c>
      <c r="G2504" s="26" t="s">
        <v>285</v>
      </c>
      <c r="H2504" s="27">
        <v>5000000000</v>
      </c>
      <c r="I2504" s="215">
        <v>1031439822.25</v>
      </c>
      <c r="J2504" s="27">
        <v>-2500000000</v>
      </c>
      <c r="K2504" s="27">
        <f>SUM(H2504,J2504)</f>
        <v>2500000000</v>
      </c>
      <c r="L2504" s="200"/>
    </row>
    <row r="2505" spans="1:12" hidden="1" x14ac:dyDescent="0.35">
      <c r="A2505" s="23">
        <v>22021042</v>
      </c>
      <c r="B2505" s="436" t="s">
        <v>2890</v>
      </c>
      <c r="C2505" s="23">
        <v>70133</v>
      </c>
      <c r="D2505" s="24">
        <v>0</v>
      </c>
      <c r="E2505" s="25">
        <v>2101</v>
      </c>
      <c r="F2505" s="23">
        <v>10721300</v>
      </c>
      <c r="G2505" s="26" t="s">
        <v>177</v>
      </c>
      <c r="H2505" s="67">
        <v>131980000</v>
      </c>
      <c r="I2505" s="224"/>
      <c r="J2505" s="67"/>
      <c r="K2505" s="428">
        <f>SUM(H2505,J2505)</f>
        <v>131980000</v>
      </c>
      <c r="L2505" s="199"/>
    </row>
    <row r="2506" spans="1:12" hidden="1" x14ac:dyDescent="0.35">
      <c r="A2506" s="23">
        <v>22021042</v>
      </c>
      <c r="B2506" s="436" t="s">
        <v>2891</v>
      </c>
      <c r="C2506" s="23">
        <v>70133</v>
      </c>
      <c r="D2506" s="24">
        <v>0</v>
      </c>
      <c r="E2506" s="25">
        <v>2101</v>
      </c>
      <c r="F2506" s="23">
        <v>10721300</v>
      </c>
      <c r="G2506" s="26" t="s">
        <v>177</v>
      </c>
      <c r="H2506" s="27">
        <v>105000000</v>
      </c>
      <c r="I2506" s="215"/>
      <c r="J2506" s="27">
        <v>-50000000</v>
      </c>
      <c r="K2506" s="27">
        <f>SUM(H2506,J2506)</f>
        <v>55000000</v>
      </c>
      <c r="L2506" s="200"/>
    </row>
    <row r="2507" spans="1:12" hidden="1" x14ac:dyDescent="0.35">
      <c r="A2507" s="54">
        <v>22021041</v>
      </c>
      <c r="B2507" s="436" t="s">
        <v>2893</v>
      </c>
      <c r="C2507" s="54">
        <v>70131</v>
      </c>
      <c r="D2507" s="55">
        <v>0</v>
      </c>
      <c r="E2507" s="56">
        <v>2101</v>
      </c>
      <c r="F2507" s="54">
        <v>10721300</v>
      </c>
      <c r="G2507" s="57" t="s">
        <v>410</v>
      </c>
      <c r="H2507" s="58">
        <v>109330674.59999999</v>
      </c>
      <c r="I2507" s="221">
        <v>51981375.799999997</v>
      </c>
      <c r="J2507" s="58"/>
      <c r="K2507" s="116">
        <f>SUM(H2507,J2507)</f>
        <v>109330674.59999999</v>
      </c>
      <c r="L2507" s="204" t="s">
        <v>2555</v>
      </c>
    </row>
    <row r="2508" spans="1:12" hidden="1" x14ac:dyDescent="0.35">
      <c r="A2508" s="411">
        <v>22021021</v>
      </c>
      <c r="B2508" s="436" t="s">
        <v>2890</v>
      </c>
      <c r="C2508" s="413">
        <v>70133</v>
      </c>
      <c r="D2508" s="413" t="s">
        <v>192</v>
      </c>
      <c r="E2508" s="413" t="s">
        <v>193</v>
      </c>
      <c r="F2508" s="413" t="s">
        <v>194</v>
      </c>
      <c r="G2508" s="416" t="s">
        <v>201</v>
      </c>
      <c r="H2508" s="418">
        <v>210000</v>
      </c>
      <c r="I2508" s="421">
        <v>1000000</v>
      </c>
      <c r="J2508" s="424">
        <v>1500000</v>
      </c>
      <c r="K2508" s="418">
        <f>H2508+J2508</f>
        <v>1710000</v>
      </c>
      <c r="L2508" s="430"/>
    </row>
    <row r="2509" spans="1:12" hidden="1" x14ac:dyDescent="0.35">
      <c r="A2509" s="23">
        <v>22021021</v>
      </c>
      <c r="B2509" s="436" t="s">
        <v>2890</v>
      </c>
      <c r="C2509" s="23">
        <v>70133</v>
      </c>
      <c r="D2509" s="24">
        <v>0</v>
      </c>
      <c r="E2509" s="25">
        <v>2101</v>
      </c>
      <c r="F2509" s="23">
        <v>10721300</v>
      </c>
      <c r="G2509" s="26" t="s">
        <v>201</v>
      </c>
      <c r="H2509" s="27">
        <v>210000</v>
      </c>
      <c r="I2509" s="215">
        <v>100000</v>
      </c>
      <c r="J2509" s="27"/>
      <c r="K2509" s="27">
        <f t="shared" ref="K2509:K2540" si="48">SUM(H2509,J2509)</f>
        <v>210000</v>
      </c>
      <c r="L2509" s="199"/>
    </row>
    <row r="2510" spans="1:12" hidden="1" x14ac:dyDescent="0.35">
      <c r="A2510" s="23">
        <v>22021021</v>
      </c>
      <c r="B2510" s="436" t="s">
        <v>2890</v>
      </c>
      <c r="C2510" s="23">
        <v>70133</v>
      </c>
      <c r="D2510" s="24">
        <v>0</v>
      </c>
      <c r="E2510" s="25">
        <v>2101</v>
      </c>
      <c r="F2510" s="23">
        <v>10721300</v>
      </c>
      <c r="G2510" s="26" t="s">
        <v>201</v>
      </c>
      <c r="H2510" s="27"/>
      <c r="I2510" s="215"/>
      <c r="J2510" s="41">
        <v>1200000</v>
      </c>
      <c r="K2510" s="27">
        <f t="shared" si="48"/>
        <v>1200000</v>
      </c>
      <c r="L2510" s="199"/>
    </row>
    <row r="2511" spans="1:12" hidden="1" x14ac:dyDescent="0.35">
      <c r="A2511" s="23">
        <v>22021021</v>
      </c>
      <c r="B2511" s="436" t="s">
        <v>2890</v>
      </c>
      <c r="C2511" s="23">
        <v>70131</v>
      </c>
      <c r="D2511" s="24">
        <v>0</v>
      </c>
      <c r="E2511" s="25">
        <v>2101</v>
      </c>
      <c r="F2511" s="23">
        <v>10721300</v>
      </c>
      <c r="G2511" s="26" t="s">
        <v>201</v>
      </c>
      <c r="H2511" s="27"/>
      <c r="I2511" s="215">
        <v>2000000</v>
      </c>
      <c r="J2511" s="41">
        <v>15000000</v>
      </c>
      <c r="K2511" s="27">
        <f t="shared" si="48"/>
        <v>15000000</v>
      </c>
      <c r="L2511" s="199"/>
    </row>
    <row r="2512" spans="1:12" hidden="1" x14ac:dyDescent="0.35">
      <c r="A2512" s="23">
        <v>22021021</v>
      </c>
      <c r="B2512" s="436" t="s">
        <v>2890</v>
      </c>
      <c r="C2512" s="23">
        <v>70131</v>
      </c>
      <c r="D2512" s="24">
        <v>0</v>
      </c>
      <c r="E2512" s="25">
        <v>2101</v>
      </c>
      <c r="F2512" s="23">
        <v>10721300</v>
      </c>
      <c r="G2512" s="26" t="s">
        <v>201</v>
      </c>
      <c r="H2512" s="67">
        <v>117600000</v>
      </c>
      <c r="I2512" s="224">
        <v>39000000</v>
      </c>
      <c r="J2512" s="67"/>
      <c r="K2512" s="67">
        <f t="shared" si="48"/>
        <v>117600000</v>
      </c>
      <c r="L2512" s="199"/>
    </row>
    <row r="2513" spans="1:12" hidden="1" x14ac:dyDescent="0.35">
      <c r="A2513" s="23">
        <v>22021021</v>
      </c>
      <c r="B2513" s="436" t="s">
        <v>2891</v>
      </c>
      <c r="C2513" s="23">
        <v>70131</v>
      </c>
      <c r="D2513" s="24">
        <v>0</v>
      </c>
      <c r="E2513" s="25">
        <v>2101</v>
      </c>
      <c r="F2513" s="23">
        <v>10720500</v>
      </c>
      <c r="G2513" s="26" t="s">
        <v>201</v>
      </c>
      <c r="H2513" s="67">
        <v>1622481</v>
      </c>
      <c r="I2513" s="224">
        <v>296500</v>
      </c>
      <c r="J2513" s="67"/>
      <c r="K2513" s="67">
        <f t="shared" si="48"/>
        <v>1622481</v>
      </c>
      <c r="L2513" s="199"/>
    </row>
    <row r="2514" spans="1:12" hidden="1" x14ac:dyDescent="0.35">
      <c r="A2514" s="34">
        <v>22021021</v>
      </c>
      <c r="B2514" s="436" t="s">
        <v>2891</v>
      </c>
      <c r="C2514" s="34">
        <v>70131</v>
      </c>
      <c r="D2514" s="35">
        <v>0</v>
      </c>
      <c r="E2514" s="36">
        <v>2101</v>
      </c>
      <c r="F2514" s="34">
        <v>10721300</v>
      </c>
      <c r="G2514" s="37" t="s">
        <v>201</v>
      </c>
      <c r="H2514" s="70">
        <v>834750</v>
      </c>
      <c r="I2514" s="223"/>
      <c r="J2514" s="70"/>
      <c r="K2514" s="70">
        <f t="shared" si="48"/>
        <v>834750</v>
      </c>
      <c r="L2514" s="198"/>
    </row>
    <row r="2515" spans="1:12" ht="76.5" hidden="1" x14ac:dyDescent="0.35">
      <c r="A2515" s="23">
        <v>22021021</v>
      </c>
      <c r="B2515" s="436" t="s">
        <v>2891</v>
      </c>
      <c r="C2515" s="23">
        <v>70133</v>
      </c>
      <c r="D2515" s="24">
        <v>0</v>
      </c>
      <c r="E2515" s="25">
        <v>2101</v>
      </c>
      <c r="F2515" s="23">
        <v>10721300</v>
      </c>
      <c r="G2515" s="26" t="s">
        <v>293</v>
      </c>
      <c r="H2515" s="41">
        <v>70000000</v>
      </c>
      <c r="I2515" s="220">
        <v>30000</v>
      </c>
      <c r="J2515" s="41">
        <v>-9258079.4000000004</v>
      </c>
      <c r="K2515" s="27">
        <f t="shared" si="48"/>
        <v>60741920.600000001</v>
      </c>
      <c r="L2515" s="199"/>
    </row>
    <row r="2516" spans="1:12" hidden="1" x14ac:dyDescent="0.35">
      <c r="A2516" s="23">
        <v>22021021</v>
      </c>
      <c r="B2516" s="436" t="s">
        <v>2891</v>
      </c>
      <c r="C2516" s="23">
        <v>70133</v>
      </c>
      <c r="D2516" s="24">
        <v>0</v>
      </c>
      <c r="E2516" s="25">
        <v>2101</v>
      </c>
      <c r="F2516" s="23">
        <v>10721300</v>
      </c>
      <c r="G2516" s="26" t="s">
        <v>201</v>
      </c>
      <c r="H2516" s="67">
        <v>231000</v>
      </c>
      <c r="I2516" s="224"/>
      <c r="J2516" s="67"/>
      <c r="K2516" s="67">
        <f t="shared" si="48"/>
        <v>231000</v>
      </c>
      <c r="L2516" s="199"/>
    </row>
    <row r="2517" spans="1:12" hidden="1" x14ac:dyDescent="0.35">
      <c r="A2517" s="23">
        <v>22021021</v>
      </c>
      <c r="B2517" s="436" t="s">
        <v>2892</v>
      </c>
      <c r="C2517" s="23">
        <v>70133</v>
      </c>
      <c r="D2517" s="24">
        <v>0</v>
      </c>
      <c r="E2517" s="25">
        <v>2101</v>
      </c>
      <c r="F2517" s="23">
        <v>10721300</v>
      </c>
      <c r="G2517" s="26" t="s">
        <v>201</v>
      </c>
      <c r="H2517" s="27">
        <v>5985000</v>
      </c>
      <c r="I2517" s="215"/>
      <c r="J2517" s="27"/>
      <c r="K2517" s="27">
        <f t="shared" si="48"/>
        <v>5985000</v>
      </c>
      <c r="L2517" s="199"/>
    </row>
    <row r="2518" spans="1:12" hidden="1" x14ac:dyDescent="0.35">
      <c r="A2518" s="23">
        <v>22021021</v>
      </c>
      <c r="B2518" s="436" t="s">
        <v>2892</v>
      </c>
      <c r="C2518" s="23">
        <v>70131</v>
      </c>
      <c r="D2518" s="24">
        <v>0</v>
      </c>
      <c r="E2518" s="25">
        <v>2101</v>
      </c>
      <c r="F2518" s="23">
        <v>10721300</v>
      </c>
      <c r="G2518" s="26" t="s">
        <v>201</v>
      </c>
      <c r="H2518" s="27">
        <v>3045000</v>
      </c>
      <c r="I2518" s="215">
        <v>1420000</v>
      </c>
      <c r="J2518" s="27"/>
      <c r="K2518" s="27">
        <f t="shared" si="48"/>
        <v>3045000</v>
      </c>
      <c r="L2518" s="199"/>
    </row>
    <row r="2519" spans="1:12" hidden="1" x14ac:dyDescent="0.35">
      <c r="A2519" s="23">
        <v>22021021</v>
      </c>
      <c r="B2519" s="436" t="s">
        <v>2893</v>
      </c>
      <c r="C2519" s="23">
        <v>70131</v>
      </c>
      <c r="D2519" s="24">
        <v>0</v>
      </c>
      <c r="E2519" s="25">
        <v>2101</v>
      </c>
      <c r="F2519" s="23">
        <v>10721300</v>
      </c>
      <c r="G2519" s="26" t="s">
        <v>201</v>
      </c>
      <c r="H2519" s="67">
        <v>1000000</v>
      </c>
      <c r="I2519" s="224"/>
      <c r="J2519" s="68"/>
      <c r="K2519" s="67">
        <f t="shared" si="48"/>
        <v>1000000</v>
      </c>
      <c r="L2519" s="199"/>
    </row>
    <row r="2520" spans="1:12" hidden="1" x14ac:dyDescent="0.35">
      <c r="A2520" s="23">
        <v>22021021</v>
      </c>
      <c r="B2520" s="436" t="s">
        <v>2893</v>
      </c>
      <c r="C2520" s="23">
        <v>70131</v>
      </c>
      <c r="D2520" s="24">
        <v>0</v>
      </c>
      <c r="E2520" s="25">
        <v>2101</v>
      </c>
      <c r="F2520" s="23">
        <v>10721300</v>
      </c>
      <c r="G2520" s="26" t="s">
        <v>201</v>
      </c>
      <c r="H2520" s="67" t="s">
        <v>20</v>
      </c>
      <c r="I2520" s="224"/>
      <c r="J2520" s="68">
        <v>3500000</v>
      </c>
      <c r="K2520" s="67">
        <f t="shared" si="48"/>
        <v>3500000</v>
      </c>
      <c r="L2520" s="199"/>
    </row>
    <row r="2521" spans="1:12" hidden="1" x14ac:dyDescent="0.35">
      <c r="A2521" s="23">
        <v>22021021</v>
      </c>
      <c r="B2521" s="436" t="s">
        <v>2893</v>
      </c>
      <c r="C2521" s="23">
        <v>70133</v>
      </c>
      <c r="D2521" s="24">
        <v>0</v>
      </c>
      <c r="E2521" s="25">
        <v>2101</v>
      </c>
      <c r="F2521" s="23">
        <v>10721300</v>
      </c>
      <c r="G2521" s="26" t="s">
        <v>201</v>
      </c>
      <c r="H2521" s="67">
        <v>14542500</v>
      </c>
      <c r="I2521" s="224">
        <v>3180000</v>
      </c>
      <c r="J2521" s="67"/>
      <c r="K2521" s="67">
        <f t="shared" si="48"/>
        <v>14542500</v>
      </c>
      <c r="L2521" s="199"/>
    </row>
    <row r="2522" spans="1:12" hidden="1" x14ac:dyDescent="0.35">
      <c r="A2522" s="23">
        <v>22021021</v>
      </c>
      <c r="B2522" s="436" t="s">
        <v>2893</v>
      </c>
      <c r="C2522" s="23">
        <v>70131</v>
      </c>
      <c r="D2522" s="24">
        <v>0</v>
      </c>
      <c r="E2522" s="25">
        <v>2101</v>
      </c>
      <c r="F2522" s="23">
        <v>10721300</v>
      </c>
      <c r="G2522" s="26" t="s">
        <v>201</v>
      </c>
      <c r="H2522" s="67">
        <v>2000000</v>
      </c>
      <c r="I2522" s="224">
        <v>1250000</v>
      </c>
      <c r="J2522" s="68"/>
      <c r="K2522" s="67">
        <f t="shared" si="48"/>
        <v>2000000</v>
      </c>
      <c r="L2522" s="200"/>
    </row>
    <row r="2523" spans="1:12" hidden="1" x14ac:dyDescent="0.35">
      <c r="A2523" s="23">
        <v>22021021</v>
      </c>
      <c r="B2523" s="436" t="s">
        <v>2893</v>
      </c>
      <c r="C2523" s="23">
        <v>70133</v>
      </c>
      <c r="D2523" s="24">
        <v>0</v>
      </c>
      <c r="E2523" s="25">
        <v>2101</v>
      </c>
      <c r="F2523" s="23">
        <v>10721300</v>
      </c>
      <c r="G2523" s="26" t="s">
        <v>556</v>
      </c>
      <c r="H2523" s="27">
        <v>651000</v>
      </c>
      <c r="I2523" s="215"/>
      <c r="J2523" s="27">
        <v>20000000</v>
      </c>
      <c r="K2523" s="41">
        <f t="shared" si="48"/>
        <v>20651000</v>
      </c>
      <c r="L2523" s="199"/>
    </row>
    <row r="2524" spans="1:12" hidden="1" x14ac:dyDescent="0.35">
      <c r="A2524" s="23">
        <v>22021021</v>
      </c>
      <c r="B2524" s="436" t="s">
        <v>2893</v>
      </c>
      <c r="C2524" s="23">
        <v>70133</v>
      </c>
      <c r="D2524" s="24">
        <v>0</v>
      </c>
      <c r="E2524" s="25">
        <v>2101</v>
      </c>
      <c r="F2524" s="23">
        <v>10721300</v>
      </c>
      <c r="G2524" s="26" t="s">
        <v>201</v>
      </c>
      <c r="H2524" s="101">
        <v>7875000</v>
      </c>
      <c r="I2524" s="255">
        <v>13645000</v>
      </c>
      <c r="J2524" s="101"/>
      <c r="K2524" s="101">
        <f t="shared" si="48"/>
        <v>7875000</v>
      </c>
      <c r="L2524" s="200"/>
    </row>
    <row r="2525" spans="1:12" hidden="1" x14ac:dyDescent="0.35">
      <c r="A2525" s="23">
        <v>22021021</v>
      </c>
      <c r="B2525" s="436" t="s">
        <v>2893</v>
      </c>
      <c r="C2525" s="23">
        <v>70131</v>
      </c>
      <c r="D2525" s="24">
        <v>0</v>
      </c>
      <c r="E2525" s="25">
        <v>2101</v>
      </c>
      <c r="F2525" s="23">
        <v>10721300</v>
      </c>
      <c r="G2525" s="26" t="s">
        <v>201</v>
      </c>
      <c r="H2525" s="101">
        <v>210000</v>
      </c>
      <c r="I2525" s="255">
        <v>0</v>
      </c>
      <c r="J2525" s="101"/>
      <c r="K2525" s="101">
        <f t="shared" si="48"/>
        <v>210000</v>
      </c>
      <c r="L2525" s="199"/>
    </row>
    <row r="2526" spans="1:12" hidden="1" x14ac:dyDescent="0.35">
      <c r="A2526" s="23">
        <v>22021021</v>
      </c>
      <c r="B2526" s="436" t="s">
        <v>2893</v>
      </c>
      <c r="C2526" s="23">
        <v>70133</v>
      </c>
      <c r="D2526" s="24">
        <v>0</v>
      </c>
      <c r="E2526" s="25">
        <v>2101</v>
      </c>
      <c r="F2526" s="23">
        <v>10721300</v>
      </c>
      <c r="G2526" s="26" t="s">
        <v>201</v>
      </c>
      <c r="H2526" s="101">
        <v>1680000</v>
      </c>
      <c r="I2526" s="255">
        <v>1680000</v>
      </c>
      <c r="J2526" s="101"/>
      <c r="K2526" s="101">
        <f t="shared" si="48"/>
        <v>1680000</v>
      </c>
      <c r="L2526" s="200"/>
    </row>
    <row r="2527" spans="1:12" hidden="1" x14ac:dyDescent="0.35">
      <c r="A2527" s="54">
        <v>22021021</v>
      </c>
      <c r="B2527" s="436" t="s">
        <v>2893</v>
      </c>
      <c r="C2527" s="54">
        <v>70133</v>
      </c>
      <c r="D2527" s="55">
        <v>0</v>
      </c>
      <c r="E2527" s="56">
        <v>2101</v>
      </c>
      <c r="F2527" s="54">
        <v>10721300</v>
      </c>
      <c r="G2527" s="57" t="s">
        <v>201</v>
      </c>
      <c r="H2527" s="58">
        <v>405000</v>
      </c>
      <c r="I2527" s="221"/>
      <c r="J2527" s="87">
        <v>1000000</v>
      </c>
      <c r="K2527" s="58">
        <f t="shared" si="48"/>
        <v>1405000</v>
      </c>
      <c r="L2527" s="204" t="s">
        <v>2557</v>
      </c>
    </row>
    <row r="2528" spans="1:12" hidden="1" x14ac:dyDescent="0.35">
      <c r="A2528" s="23">
        <v>22021021</v>
      </c>
      <c r="B2528" s="436" t="s">
        <v>2893</v>
      </c>
      <c r="C2528" s="23">
        <v>70131</v>
      </c>
      <c r="D2528" s="24">
        <v>0</v>
      </c>
      <c r="E2528" s="25">
        <v>2101</v>
      </c>
      <c r="F2528" s="23">
        <v>10721300</v>
      </c>
      <c r="G2528" s="26" t="s">
        <v>201</v>
      </c>
      <c r="H2528" s="101">
        <v>3334800</v>
      </c>
      <c r="I2528" s="255"/>
      <c r="J2528" s="101"/>
      <c r="K2528" s="101">
        <f t="shared" si="48"/>
        <v>3334800</v>
      </c>
      <c r="L2528" s="199"/>
    </row>
    <row r="2529" spans="1:12" hidden="1" x14ac:dyDescent="0.35">
      <c r="A2529" s="34">
        <v>22021021</v>
      </c>
      <c r="B2529" s="436" t="s">
        <v>2893</v>
      </c>
      <c r="C2529" s="34">
        <v>70133</v>
      </c>
      <c r="D2529" s="35">
        <v>0</v>
      </c>
      <c r="E2529" s="36">
        <v>2101</v>
      </c>
      <c r="F2529" s="34">
        <v>10721300</v>
      </c>
      <c r="G2529" s="37" t="s">
        <v>201</v>
      </c>
      <c r="H2529" s="99">
        <v>10000000</v>
      </c>
      <c r="I2529" s="254">
        <v>0</v>
      </c>
      <c r="J2529" s="132">
        <v>-5000000</v>
      </c>
      <c r="K2529" s="114">
        <f t="shared" si="48"/>
        <v>5000000</v>
      </c>
      <c r="L2529" s="198"/>
    </row>
    <row r="2530" spans="1:12" hidden="1" x14ac:dyDescent="0.35">
      <c r="A2530" s="23">
        <v>22021021</v>
      </c>
      <c r="B2530" s="436" t="s">
        <v>2893</v>
      </c>
      <c r="C2530" s="23">
        <v>70131</v>
      </c>
      <c r="D2530" s="24">
        <v>0</v>
      </c>
      <c r="E2530" s="25">
        <v>2101</v>
      </c>
      <c r="F2530" s="23">
        <v>10721300</v>
      </c>
      <c r="G2530" s="26" t="s">
        <v>201</v>
      </c>
      <c r="H2530" s="101">
        <v>4000000</v>
      </c>
      <c r="I2530" s="255">
        <v>1498000</v>
      </c>
      <c r="J2530" s="106"/>
      <c r="K2530" s="101">
        <f t="shared" si="48"/>
        <v>4000000</v>
      </c>
      <c r="L2530" s="199"/>
    </row>
    <row r="2531" spans="1:12" hidden="1" x14ac:dyDescent="0.35">
      <c r="A2531" s="23">
        <v>22021021</v>
      </c>
      <c r="B2531" s="436" t="s">
        <v>2893</v>
      </c>
      <c r="C2531" s="23">
        <v>70133</v>
      </c>
      <c r="D2531" s="24">
        <v>0</v>
      </c>
      <c r="E2531" s="23">
        <v>2101</v>
      </c>
      <c r="F2531" s="23">
        <v>10721300</v>
      </c>
      <c r="G2531" s="26" t="s">
        <v>201</v>
      </c>
      <c r="H2531" s="101">
        <v>3000000</v>
      </c>
      <c r="I2531" s="255">
        <v>0</v>
      </c>
      <c r="J2531" s="106"/>
      <c r="K2531" s="101">
        <f t="shared" si="48"/>
        <v>3000000</v>
      </c>
      <c r="L2531" s="199"/>
    </row>
    <row r="2532" spans="1:12" hidden="1" x14ac:dyDescent="0.35">
      <c r="A2532" s="23">
        <v>22021020</v>
      </c>
      <c r="B2532" s="436" t="s">
        <v>2890</v>
      </c>
      <c r="C2532" s="23">
        <v>71033</v>
      </c>
      <c r="D2532" s="24">
        <v>0</v>
      </c>
      <c r="E2532" s="25">
        <v>1100</v>
      </c>
      <c r="F2532" s="23">
        <v>10721300</v>
      </c>
      <c r="G2532" s="26" t="s">
        <v>2769</v>
      </c>
      <c r="H2532" s="27">
        <v>0</v>
      </c>
      <c r="I2532" s="282"/>
      <c r="J2532" s="41"/>
      <c r="K2532" s="27">
        <f t="shared" si="48"/>
        <v>0</v>
      </c>
      <c r="L2532" s="199"/>
    </row>
    <row r="2533" spans="1:12" hidden="1" x14ac:dyDescent="0.35">
      <c r="A2533" s="23">
        <v>22021019</v>
      </c>
      <c r="B2533" s="436" t="s">
        <v>2893</v>
      </c>
      <c r="C2533" s="23">
        <v>70133</v>
      </c>
      <c r="D2533" s="24">
        <v>0</v>
      </c>
      <c r="E2533" s="25">
        <v>2101</v>
      </c>
      <c r="F2533" s="23">
        <v>10721300</v>
      </c>
      <c r="G2533" s="26" t="s">
        <v>581</v>
      </c>
      <c r="H2533" s="101">
        <v>1000000</v>
      </c>
      <c r="I2533" s="255"/>
      <c r="J2533" s="106"/>
      <c r="K2533" s="101">
        <f t="shared" si="48"/>
        <v>1000000</v>
      </c>
      <c r="L2533" s="200"/>
    </row>
    <row r="2534" spans="1:12" hidden="1" x14ac:dyDescent="0.35">
      <c r="A2534" s="54">
        <v>22021019</v>
      </c>
      <c r="B2534" s="436" t="s">
        <v>2893</v>
      </c>
      <c r="C2534" s="54">
        <v>70133</v>
      </c>
      <c r="D2534" s="55">
        <v>0</v>
      </c>
      <c r="E2534" s="56">
        <v>2101</v>
      </c>
      <c r="F2534" s="54">
        <v>10721300</v>
      </c>
      <c r="G2534" s="57" t="s">
        <v>957</v>
      </c>
      <c r="H2534" s="58">
        <v>405000</v>
      </c>
      <c r="I2534" s="221"/>
      <c r="J2534" s="87"/>
      <c r="K2534" s="58">
        <f t="shared" si="48"/>
        <v>405000</v>
      </c>
      <c r="L2534" s="204" t="s">
        <v>2557</v>
      </c>
    </row>
    <row r="2535" spans="1:12" hidden="1" x14ac:dyDescent="0.35">
      <c r="A2535" s="54">
        <v>22021015</v>
      </c>
      <c r="B2535" s="436" t="s">
        <v>2893</v>
      </c>
      <c r="C2535" s="54">
        <v>70131</v>
      </c>
      <c r="D2535" s="55">
        <v>0</v>
      </c>
      <c r="E2535" s="56">
        <v>2101</v>
      </c>
      <c r="F2535" s="54">
        <v>10721300</v>
      </c>
      <c r="G2535" s="57" t="s">
        <v>975</v>
      </c>
      <c r="H2535" s="118">
        <v>20000000</v>
      </c>
      <c r="I2535" s="267"/>
      <c r="J2535" s="122">
        <v>-11400000</v>
      </c>
      <c r="K2535" s="117">
        <f t="shared" si="48"/>
        <v>8600000</v>
      </c>
      <c r="L2535" s="204" t="s">
        <v>2558</v>
      </c>
    </row>
    <row r="2536" spans="1:12" hidden="1" x14ac:dyDescent="0.35">
      <c r="A2536" s="23">
        <v>22021014</v>
      </c>
      <c r="B2536" s="436" t="s">
        <v>2890</v>
      </c>
      <c r="C2536" s="23">
        <v>70133</v>
      </c>
      <c r="D2536" s="24">
        <v>0</v>
      </c>
      <c r="E2536" s="25">
        <v>2101</v>
      </c>
      <c r="F2536" s="23">
        <v>10721300</v>
      </c>
      <c r="G2536" s="26" t="s">
        <v>206</v>
      </c>
      <c r="H2536" s="27"/>
      <c r="I2536" s="215">
        <v>57000</v>
      </c>
      <c r="J2536" s="41">
        <v>150000</v>
      </c>
      <c r="K2536" s="27">
        <f t="shared" si="48"/>
        <v>150000</v>
      </c>
      <c r="L2536" s="199"/>
    </row>
    <row r="2537" spans="1:12" hidden="1" x14ac:dyDescent="0.35">
      <c r="A2537" s="411">
        <v>22021014</v>
      </c>
      <c r="B2537" s="436" t="s">
        <v>2891</v>
      </c>
      <c r="C2537" s="411">
        <v>70131</v>
      </c>
      <c r="D2537" s="411" t="s">
        <v>192</v>
      </c>
      <c r="E2537" s="413" t="s">
        <v>193</v>
      </c>
      <c r="F2537" s="411">
        <v>10721300</v>
      </c>
      <c r="G2537" s="416" t="s">
        <v>206</v>
      </c>
      <c r="H2537" s="419">
        <v>7967.5595999999996</v>
      </c>
      <c r="I2537" s="422"/>
      <c r="J2537" s="425">
        <v>492032</v>
      </c>
      <c r="K2537" s="538">
        <f t="shared" si="48"/>
        <v>499999.55959999998</v>
      </c>
      <c r="L2537" s="395"/>
    </row>
    <row r="2538" spans="1:12" hidden="1" x14ac:dyDescent="0.35">
      <c r="A2538" s="23">
        <v>22021014</v>
      </c>
      <c r="B2538" s="436" t="s">
        <v>2891</v>
      </c>
      <c r="C2538" s="23">
        <v>70133</v>
      </c>
      <c r="D2538" s="24">
        <v>0</v>
      </c>
      <c r="E2538" s="25">
        <v>2101</v>
      </c>
      <c r="F2538" s="23">
        <v>10721300</v>
      </c>
      <c r="G2538" s="26" t="s">
        <v>206</v>
      </c>
      <c r="H2538" s="27">
        <v>35000000</v>
      </c>
      <c r="I2538" s="215"/>
      <c r="J2538" s="27">
        <v>45000000</v>
      </c>
      <c r="K2538" s="27">
        <f t="shared" si="48"/>
        <v>80000000</v>
      </c>
      <c r="L2538" s="199"/>
    </row>
    <row r="2539" spans="1:12" hidden="1" x14ac:dyDescent="0.35">
      <c r="A2539" s="23">
        <v>22021014</v>
      </c>
      <c r="B2539" s="436" t="s">
        <v>2891</v>
      </c>
      <c r="C2539" s="23">
        <v>70131</v>
      </c>
      <c r="D2539" s="24">
        <v>0</v>
      </c>
      <c r="E2539" s="25">
        <v>2101</v>
      </c>
      <c r="F2539" s="23">
        <v>10721300</v>
      </c>
      <c r="G2539" s="26" t="s">
        <v>206</v>
      </c>
      <c r="H2539" s="67"/>
      <c r="I2539" s="224"/>
      <c r="J2539" s="67"/>
      <c r="K2539" s="68">
        <f t="shared" si="48"/>
        <v>0</v>
      </c>
      <c r="L2539" s="199"/>
    </row>
    <row r="2540" spans="1:12" hidden="1" x14ac:dyDescent="0.35">
      <c r="A2540" s="23">
        <v>22021014</v>
      </c>
      <c r="B2540" s="436" t="s">
        <v>2893</v>
      </c>
      <c r="C2540" s="23">
        <v>70131</v>
      </c>
      <c r="D2540" s="24">
        <v>0</v>
      </c>
      <c r="E2540" s="25">
        <v>2101</v>
      </c>
      <c r="F2540" s="23">
        <v>10721300</v>
      </c>
      <c r="G2540" s="26" t="s">
        <v>759</v>
      </c>
      <c r="H2540" s="27"/>
      <c r="I2540" s="215">
        <v>0</v>
      </c>
      <c r="J2540" s="41"/>
      <c r="K2540" s="41">
        <f t="shared" si="48"/>
        <v>0</v>
      </c>
      <c r="L2540" s="199"/>
    </row>
    <row r="2541" spans="1:12" hidden="1" x14ac:dyDescent="0.35">
      <c r="A2541" s="23">
        <v>22021014</v>
      </c>
      <c r="B2541" s="436" t="s">
        <v>2893</v>
      </c>
      <c r="C2541" s="23">
        <v>70133</v>
      </c>
      <c r="D2541" s="24">
        <v>0</v>
      </c>
      <c r="E2541" s="25">
        <v>2101</v>
      </c>
      <c r="F2541" s="23">
        <v>10721300</v>
      </c>
      <c r="G2541" s="26" t="s">
        <v>206</v>
      </c>
      <c r="H2541" s="27"/>
      <c r="I2541" s="215"/>
      <c r="J2541" s="41"/>
      <c r="K2541" s="41">
        <f t="shared" ref="K2541:K2568" si="49">SUM(H2541,J2541)</f>
        <v>0</v>
      </c>
      <c r="L2541" s="199"/>
    </row>
    <row r="2542" spans="1:12" hidden="1" x14ac:dyDescent="0.35">
      <c r="A2542" s="23">
        <v>22021014</v>
      </c>
      <c r="B2542" s="436" t="s">
        <v>2893</v>
      </c>
      <c r="C2542" s="23">
        <v>70133</v>
      </c>
      <c r="D2542" s="24">
        <v>0</v>
      </c>
      <c r="E2542" s="25">
        <v>2101</v>
      </c>
      <c r="F2542" s="23">
        <v>10721300</v>
      </c>
      <c r="G2542" s="26" t="s">
        <v>206</v>
      </c>
      <c r="H2542" s="101"/>
      <c r="I2542" s="255"/>
      <c r="J2542" s="106"/>
      <c r="K2542" s="101">
        <f t="shared" si="49"/>
        <v>0</v>
      </c>
      <c r="L2542" s="199"/>
    </row>
    <row r="2543" spans="1:12" hidden="1" x14ac:dyDescent="0.35">
      <c r="A2543" s="34">
        <v>22021011</v>
      </c>
      <c r="B2543" s="436" t="s">
        <v>2893</v>
      </c>
      <c r="C2543" s="34">
        <v>70131</v>
      </c>
      <c r="D2543" s="35">
        <v>0</v>
      </c>
      <c r="E2543" s="36">
        <v>2101</v>
      </c>
      <c r="F2543" s="34">
        <v>10721300</v>
      </c>
      <c r="G2543" s="37" t="s">
        <v>1022</v>
      </c>
      <c r="H2543" s="99">
        <v>2390644</v>
      </c>
      <c r="I2543" s="254">
        <v>1839900</v>
      </c>
      <c r="J2543" s="99"/>
      <c r="K2543" s="99">
        <f t="shared" si="49"/>
        <v>2390644</v>
      </c>
      <c r="L2543" s="198"/>
    </row>
    <row r="2544" spans="1:12" hidden="1" x14ac:dyDescent="0.35">
      <c r="A2544" s="23">
        <v>22021010</v>
      </c>
      <c r="B2544" s="436" t="s">
        <v>2893</v>
      </c>
      <c r="C2544" s="23">
        <v>70133</v>
      </c>
      <c r="D2544" s="24">
        <v>0</v>
      </c>
      <c r="E2544" s="25">
        <v>2101</v>
      </c>
      <c r="F2544" s="23">
        <v>10721300</v>
      </c>
      <c r="G2544" s="26" t="s">
        <v>580</v>
      </c>
      <c r="H2544" s="101">
        <v>34637064</v>
      </c>
      <c r="I2544" s="255">
        <v>64404883</v>
      </c>
      <c r="J2544" s="101"/>
      <c r="K2544" s="101">
        <f t="shared" si="49"/>
        <v>34637064</v>
      </c>
      <c r="L2544" s="200"/>
    </row>
    <row r="2545" spans="1:12" hidden="1" x14ac:dyDescent="0.35">
      <c r="A2545" s="23">
        <v>22021010</v>
      </c>
      <c r="B2545" s="436" t="s">
        <v>2893</v>
      </c>
      <c r="C2545" s="23">
        <v>70131</v>
      </c>
      <c r="D2545" s="24">
        <v>0</v>
      </c>
      <c r="E2545" s="25">
        <v>2101</v>
      </c>
      <c r="F2545" s="23">
        <v>10721300</v>
      </c>
      <c r="G2545" s="26" t="s">
        <v>580</v>
      </c>
      <c r="H2545" s="101">
        <v>6300000</v>
      </c>
      <c r="I2545" s="255">
        <v>1352500</v>
      </c>
      <c r="J2545" s="101"/>
      <c r="K2545" s="101">
        <f t="shared" si="49"/>
        <v>6300000</v>
      </c>
      <c r="L2545" s="199"/>
    </row>
    <row r="2546" spans="1:12" hidden="1" x14ac:dyDescent="0.35">
      <c r="A2546" s="23">
        <v>22021010</v>
      </c>
      <c r="B2546" s="436" t="s">
        <v>2893</v>
      </c>
      <c r="C2546" s="23">
        <v>70133</v>
      </c>
      <c r="D2546" s="24">
        <v>0</v>
      </c>
      <c r="E2546" s="25">
        <v>2101</v>
      </c>
      <c r="F2546" s="23">
        <v>10721300</v>
      </c>
      <c r="G2546" s="26" t="s">
        <v>580</v>
      </c>
      <c r="H2546" s="101">
        <v>5000000</v>
      </c>
      <c r="I2546" s="255">
        <v>2660000</v>
      </c>
      <c r="J2546" s="106"/>
      <c r="K2546" s="101">
        <f t="shared" si="49"/>
        <v>5000000</v>
      </c>
      <c r="L2546" s="200"/>
    </row>
    <row r="2547" spans="1:12" hidden="1" x14ac:dyDescent="0.35">
      <c r="A2547" s="54">
        <v>22021010</v>
      </c>
      <c r="B2547" s="436" t="s">
        <v>2893</v>
      </c>
      <c r="C2547" s="54">
        <v>70133</v>
      </c>
      <c r="D2547" s="55">
        <v>0</v>
      </c>
      <c r="E2547" s="56">
        <v>2101</v>
      </c>
      <c r="F2547" s="54">
        <v>10721300</v>
      </c>
      <c r="G2547" s="57" t="s">
        <v>580</v>
      </c>
      <c r="H2547" s="58">
        <v>801900</v>
      </c>
      <c r="I2547" s="221"/>
      <c r="J2547" s="87"/>
      <c r="K2547" s="58">
        <f t="shared" si="49"/>
        <v>801900</v>
      </c>
      <c r="L2547" s="204" t="s">
        <v>2557</v>
      </c>
    </row>
    <row r="2548" spans="1:12" hidden="1" x14ac:dyDescent="0.35">
      <c r="A2548" s="23">
        <v>22021009</v>
      </c>
      <c r="B2548" s="436" t="s">
        <v>2890</v>
      </c>
      <c r="C2548" s="23">
        <v>70133</v>
      </c>
      <c r="D2548" s="24">
        <v>0</v>
      </c>
      <c r="E2548" s="25">
        <v>2101</v>
      </c>
      <c r="F2548" s="23">
        <v>10721300</v>
      </c>
      <c r="G2548" s="26" t="s">
        <v>176</v>
      </c>
      <c r="H2548" s="67">
        <v>1848000</v>
      </c>
      <c r="I2548" s="224"/>
      <c r="J2548" s="68"/>
      <c r="K2548" s="428">
        <f t="shared" si="49"/>
        <v>1848000</v>
      </c>
      <c r="L2548" s="199"/>
    </row>
    <row r="2549" spans="1:12" hidden="1" x14ac:dyDescent="0.35">
      <c r="A2549" s="23">
        <v>22021009</v>
      </c>
      <c r="B2549" s="436" t="s">
        <v>2890</v>
      </c>
      <c r="C2549" s="23">
        <v>70131</v>
      </c>
      <c r="D2549" s="24">
        <v>0</v>
      </c>
      <c r="E2549" s="25">
        <v>2101</v>
      </c>
      <c r="F2549" s="23">
        <v>10721300</v>
      </c>
      <c r="G2549" s="26" t="s">
        <v>176</v>
      </c>
      <c r="H2549" s="27">
        <v>874368851.20000005</v>
      </c>
      <c r="I2549" s="215">
        <v>248500000</v>
      </c>
      <c r="J2549" s="27"/>
      <c r="K2549" s="27">
        <f t="shared" si="49"/>
        <v>874368851.20000005</v>
      </c>
      <c r="L2549" s="199"/>
    </row>
    <row r="2550" spans="1:12" hidden="1" x14ac:dyDescent="0.35">
      <c r="A2550" s="23">
        <v>22021009</v>
      </c>
      <c r="B2550" s="436" t="s">
        <v>2890</v>
      </c>
      <c r="C2550" s="23">
        <v>71033</v>
      </c>
      <c r="D2550" s="24">
        <v>0</v>
      </c>
      <c r="E2550" s="25">
        <v>1100</v>
      </c>
      <c r="F2550" s="23">
        <v>10721300</v>
      </c>
      <c r="G2550" s="26" t="s">
        <v>2768</v>
      </c>
      <c r="H2550" s="27">
        <v>0</v>
      </c>
      <c r="I2550" s="282"/>
      <c r="J2550" s="41"/>
      <c r="K2550" s="27">
        <f t="shared" si="49"/>
        <v>0</v>
      </c>
      <c r="L2550" s="199"/>
    </row>
    <row r="2551" spans="1:12" hidden="1" x14ac:dyDescent="0.35">
      <c r="A2551" s="23">
        <v>22021009</v>
      </c>
      <c r="B2551" s="436" t="s">
        <v>2891</v>
      </c>
      <c r="C2551" s="23">
        <v>70131</v>
      </c>
      <c r="D2551" s="24">
        <v>0</v>
      </c>
      <c r="E2551" s="25">
        <v>2101</v>
      </c>
      <c r="F2551" s="23">
        <v>10721300</v>
      </c>
      <c r="G2551" s="26" t="s">
        <v>176</v>
      </c>
      <c r="H2551" s="27">
        <v>1080190</v>
      </c>
      <c r="I2551" s="215"/>
      <c r="J2551" s="41"/>
      <c r="K2551" s="27">
        <f t="shared" si="49"/>
        <v>1080190</v>
      </c>
      <c r="L2551" s="432"/>
    </row>
    <row r="2552" spans="1:12" hidden="1" x14ac:dyDescent="0.35">
      <c r="A2552" s="23">
        <v>22021009</v>
      </c>
      <c r="B2552" s="436" t="s">
        <v>2891</v>
      </c>
      <c r="C2552" s="23">
        <v>70131</v>
      </c>
      <c r="D2552" s="24">
        <v>0</v>
      </c>
      <c r="E2552" s="25">
        <v>2101</v>
      </c>
      <c r="F2552" s="23">
        <v>10720500</v>
      </c>
      <c r="G2552" s="26" t="s">
        <v>176</v>
      </c>
      <c r="H2552" s="67"/>
      <c r="I2552" s="224">
        <v>199000</v>
      </c>
      <c r="J2552" s="83">
        <v>2500000</v>
      </c>
      <c r="K2552" s="83">
        <f t="shared" si="49"/>
        <v>2500000</v>
      </c>
      <c r="L2552" s="199"/>
    </row>
    <row r="2553" spans="1:12" hidden="1" x14ac:dyDescent="0.35">
      <c r="A2553" s="23">
        <v>22021009</v>
      </c>
      <c r="B2553" s="436" t="s">
        <v>2893</v>
      </c>
      <c r="C2553" s="23">
        <v>70131</v>
      </c>
      <c r="D2553" s="24">
        <v>0</v>
      </c>
      <c r="E2553" s="25">
        <v>2101</v>
      </c>
      <c r="F2553" s="23">
        <v>10721300</v>
      </c>
      <c r="G2553" s="26" t="s">
        <v>176</v>
      </c>
      <c r="H2553" s="67">
        <v>500000</v>
      </c>
      <c r="I2553" s="224"/>
      <c r="J2553" s="68"/>
      <c r="K2553" s="67">
        <f t="shared" si="49"/>
        <v>500000</v>
      </c>
      <c r="L2553" s="199"/>
    </row>
    <row r="2554" spans="1:12" hidden="1" x14ac:dyDescent="0.35">
      <c r="A2554" s="23">
        <v>22021009</v>
      </c>
      <c r="B2554" s="436" t="s">
        <v>2893</v>
      </c>
      <c r="C2554" s="23">
        <v>70131</v>
      </c>
      <c r="D2554" s="24">
        <v>0</v>
      </c>
      <c r="E2554" s="25">
        <v>2101</v>
      </c>
      <c r="F2554" s="23">
        <v>10721300</v>
      </c>
      <c r="G2554" s="26" t="s">
        <v>176</v>
      </c>
      <c r="H2554" s="67">
        <v>2156000</v>
      </c>
      <c r="I2554" s="224"/>
      <c r="J2554" s="68"/>
      <c r="K2554" s="67">
        <f t="shared" si="49"/>
        <v>2156000</v>
      </c>
      <c r="L2554" s="200"/>
    </row>
    <row r="2555" spans="1:12" hidden="1" x14ac:dyDescent="0.35">
      <c r="A2555" s="23">
        <v>22021009</v>
      </c>
      <c r="B2555" s="436" t="s">
        <v>2893</v>
      </c>
      <c r="C2555" s="23">
        <v>70133</v>
      </c>
      <c r="D2555" s="24">
        <v>0</v>
      </c>
      <c r="E2555" s="25">
        <v>2101</v>
      </c>
      <c r="F2555" s="23">
        <v>10721300</v>
      </c>
      <c r="G2555" s="26" t="s">
        <v>176</v>
      </c>
      <c r="H2555" s="101">
        <v>1197000</v>
      </c>
      <c r="I2555" s="255">
        <v>100000</v>
      </c>
      <c r="J2555" s="101"/>
      <c r="K2555" s="101">
        <f t="shared" si="49"/>
        <v>1197000</v>
      </c>
      <c r="L2555" s="200"/>
    </row>
    <row r="2556" spans="1:12" hidden="1" x14ac:dyDescent="0.35">
      <c r="A2556" s="23">
        <v>22021009</v>
      </c>
      <c r="B2556" s="436" t="s">
        <v>2893</v>
      </c>
      <c r="C2556" s="23">
        <v>70131</v>
      </c>
      <c r="D2556" s="24">
        <v>0</v>
      </c>
      <c r="E2556" s="25">
        <v>2101</v>
      </c>
      <c r="F2556" s="23">
        <v>10721300</v>
      </c>
      <c r="G2556" s="26" t="s">
        <v>176</v>
      </c>
      <c r="H2556" s="101">
        <v>25000</v>
      </c>
      <c r="I2556" s="255">
        <v>0</v>
      </c>
      <c r="J2556" s="106"/>
      <c r="K2556" s="101">
        <f t="shared" si="49"/>
        <v>25000</v>
      </c>
      <c r="L2556" s="199"/>
    </row>
    <row r="2557" spans="1:12" hidden="1" x14ac:dyDescent="0.35">
      <c r="A2557" s="34">
        <v>22021009</v>
      </c>
      <c r="B2557" s="436" t="s">
        <v>2893</v>
      </c>
      <c r="C2557" s="34">
        <v>70133</v>
      </c>
      <c r="D2557" s="35">
        <v>0</v>
      </c>
      <c r="E2557" s="36">
        <v>2101</v>
      </c>
      <c r="F2557" s="34">
        <v>10721300</v>
      </c>
      <c r="G2557" s="37" t="s">
        <v>176</v>
      </c>
      <c r="H2557" s="99">
        <v>3402000</v>
      </c>
      <c r="I2557" s="254">
        <v>511000</v>
      </c>
      <c r="J2557" s="99"/>
      <c r="K2557" s="99">
        <f t="shared" si="49"/>
        <v>3402000</v>
      </c>
      <c r="L2557" s="209"/>
    </row>
    <row r="2558" spans="1:12" hidden="1" x14ac:dyDescent="0.35">
      <c r="A2558" s="54">
        <v>22021009</v>
      </c>
      <c r="B2558" s="436" t="s">
        <v>2893</v>
      </c>
      <c r="C2558" s="54">
        <v>70133</v>
      </c>
      <c r="D2558" s="55">
        <v>0</v>
      </c>
      <c r="E2558" s="56">
        <v>2101</v>
      </c>
      <c r="F2558" s="54">
        <v>10721300</v>
      </c>
      <c r="G2558" s="57" t="s">
        <v>176</v>
      </c>
      <c r="H2558" s="58">
        <v>267300</v>
      </c>
      <c r="I2558" s="221"/>
      <c r="J2558" s="87"/>
      <c r="K2558" s="81">
        <f t="shared" si="49"/>
        <v>267300</v>
      </c>
      <c r="L2558" s="204" t="s">
        <v>2557</v>
      </c>
    </row>
    <row r="2559" spans="1:12" hidden="1" x14ac:dyDescent="0.35">
      <c r="A2559" s="23">
        <v>22021009</v>
      </c>
      <c r="B2559" s="436" t="s">
        <v>2893</v>
      </c>
      <c r="C2559" s="23">
        <v>70133</v>
      </c>
      <c r="D2559" s="24">
        <v>0</v>
      </c>
      <c r="E2559" s="23">
        <v>2101</v>
      </c>
      <c r="F2559" s="23">
        <v>10721300</v>
      </c>
      <c r="G2559" s="26" t="s">
        <v>176</v>
      </c>
      <c r="H2559" s="101">
        <v>100000</v>
      </c>
      <c r="I2559" s="255">
        <v>0</v>
      </c>
      <c r="J2559" s="106"/>
      <c r="K2559" s="99">
        <f t="shared" si="49"/>
        <v>100000</v>
      </c>
      <c r="L2559" s="199"/>
    </row>
    <row r="2560" spans="1:12" hidden="1" x14ac:dyDescent="0.35">
      <c r="A2560" s="23">
        <v>22021009</v>
      </c>
      <c r="B2560" s="436" t="s">
        <v>2893</v>
      </c>
      <c r="C2560" s="23">
        <v>70131</v>
      </c>
      <c r="D2560" s="24">
        <v>0</v>
      </c>
      <c r="E2560" s="25">
        <v>2101</v>
      </c>
      <c r="F2560" s="23">
        <v>10721300</v>
      </c>
      <c r="G2560" s="26" t="s">
        <v>176</v>
      </c>
      <c r="H2560" s="101">
        <v>26730</v>
      </c>
      <c r="I2560" s="255"/>
      <c r="J2560" s="106"/>
      <c r="K2560" s="99">
        <f t="shared" si="49"/>
        <v>26730</v>
      </c>
      <c r="L2560" s="199"/>
    </row>
    <row r="2561" spans="1:12" hidden="1" x14ac:dyDescent="0.35">
      <c r="A2561" s="23">
        <v>22021008</v>
      </c>
      <c r="B2561" s="436" t="s">
        <v>2890</v>
      </c>
      <c r="C2561" s="23">
        <v>70131</v>
      </c>
      <c r="D2561" s="24">
        <v>0</v>
      </c>
      <c r="E2561" s="25">
        <v>2101</v>
      </c>
      <c r="F2561" s="23">
        <v>10721300</v>
      </c>
      <c r="G2561" s="26" t="s">
        <v>191</v>
      </c>
      <c r="H2561" s="27">
        <v>240000</v>
      </c>
      <c r="I2561" s="215"/>
      <c r="J2561" s="41"/>
      <c r="K2561" s="38">
        <f t="shared" si="49"/>
        <v>240000</v>
      </c>
      <c r="L2561" s="199"/>
    </row>
    <row r="2562" spans="1:12" hidden="1" x14ac:dyDescent="0.35">
      <c r="A2562" s="23">
        <v>22021008</v>
      </c>
      <c r="B2562" s="436" t="s">
        <v>2890</v>
      </c>
      <c r="C2562" s="23">
        <v>70133</v>
      </c>
      <c r="D2562" s="24">
        <v>0</v>
      </c>
      <c r="E2562" s="25">
        <v>2101</v>
      </c>
      <c r="F2562" s="23">
        <v>10721300</v>
      </c>
      <c r="G2562" s="26" t="s">
        <v>191</v>
      </c>
      <c r="H2562" s="27"/>
      <c r="I2562" s="215"/>
      <c r="J2562" s="41">
        <v>10000000</v>
      </c>
      <c r="K2562" s="38">
        <f t="shared" si="49"/>
        <v>10000000</v>
      </c>
      <c r="L2562" s="199"/>
    </row>
    <row r="2563" spans="1:12" hidden="1" x14ac:dyDescent="0.35">
      <c r="A2563" s="23">
        <v>22021008</v>
      </c>
      <c r="B2563" s="436" t="s">
        <v>2890</v>
      </c>
      <c r="C2563" s="23">
        <v>70133</v>
      </c>
      <c r="D2563" s="24">
        <v>0</v>
      </c>
      <c r="E2563" s="25">
        <v>2101</v>
      </c>
      <c r="F2563" s="23">
        <v>10721300</v>
      </c>
      <c r="G2563" s="26" t="s">
        <v>191</v>
      </c>
      <c r="H2563" s="27">
        <v>273287.7</v>
      </c>
      <c r="I2563" s="215">
        <v>505000</v>
      </c>
      <c r="J2563" s="27">
        <v>500000</v>
      </c>
      <c r="K2563" s="38">
        <f t="shared" si="49"/>
        <v>773287.7</v>
      </c>
      <c r="L2563" s="199"/>
    </row>
    <row r="2564" spans="1:12" hidden="1" x14ac:dyDescent="0.35">
      <c r="A2564" s="23">
        <v>22021008</v>
      </c>
      <c r="B2564" s="436" t="s">
        <v>2890</v>
      </c>
      <c r="C2564" s="23">
        <v>71033</v>
      </c>
      <c r="D2564" s="24">
        <v>0</v>
      </c>
      <c r="E2564" s="25">
        <v>1100</v>
      </c>
      <c r="F2564" s="23">
        <v>10721300</v>
      </c>
      <c r="G2564" s="26" t="s">
        <v>191</v>
      </c>
      <c r="H2564" s="27">
        <v>189069.3</v>
      </c>
      <c r="I2564" s="282"/>
      <c r="J2564" s="27"/>
      <c r="K2564" s="38">
        <f t="shared" si="49"/>
        <v>189069.3</v>
      </c>
      <c r="L2564" s="199"/>
    </row>
    <row r="2565" spans="1:12" hidden="1" x14ac:dyDescent="0.35">
      <c r="A2565" s="23">
        <v>22021008</v>
      </c>
      <c r="B2565" s="436" t="s">
        <v>2890</v>
      </c>
      <c r="C2565" s="23">
        <v>70131</v>
      </c>
      <c r="D2565" s="24">
        <v>0</v>
      </c>
      <c r="E2565" s="25">
        <v>2101</v>
      </c>
      <c r="F2565" s="23">
        <v>10721300</v>
      </c>
      <c r="G2565" s="26" t="s">
        <v>191</v>
      </c>
      <c r="H2565" s="41">
        <v>101640</v>
      </c>
      <c r="I2565" s="220"/>
      <c r="J2565" s="41"/>
      <c r="K2565" s="38">
        <f t="shared" si="49"/>
        <v>101640</v>
      </c>
      <c r="L2565" s="432"/>
    </row>
    <row r="2566" spans="1:12" hidden="1" x14ac:dyDescent="0.35">
      <c r="A2566" s="23">
        <v>22021008</v>
      </c>
      <c r="B2566" s="436" t="s">
        <v>2891</v>
      </c>
      <c r="C2566" s="23">
        <v>70131</v>
      </c>
      <c r="D2566" s="24">
        <v>0</v>
      </c>
      <c r="E2566" s="25">
        <v>2101</v>
      </c>
      <c r="F2566" s="23">
        <v>10720500</v>
      </c>
      <c r="G2566" s="26" t="s">
        <v>267</v>
      </c>
      <c r="H2566" s="67">
        <v>3360000</v>
      </c>
      <c r="I2566" s="224">
        <v>548000</v>
      </c>
      <c r="J2566" s="84"/>
      <c r="K2566" s="70">
        <f t="shared" si="49"/>
        <v>3360000</v>
      </c>
      <c r="L2566" s="199"/>
    </row>
    <row r="2567" spans="1:12" hidden="1" x14ac:dyDescent="0.35">
      <c r="A2567" s="411">
        <v>22021008</v>
      </c>
      <c r="B2567" s="436" t="s">
        <v>2891</v>
      </c>
      <c r="C2567" s="411">
        <v>70131</v>
      </c>
      <c r="D2567" s="411" t="s">
        <v>192</v>
      </c>
      <c r="E2567" s="413" t="s">
        <v>193</v>
      </c>
      <c r="F2567" s="411">
        <v>10721300</v>
      </c>
      <c r="G2567" s="416" t="s">
        <v>191</v>
      </c>
      <c r="H2567" s="419">
        <v>13279.266</v>
      </c>
      <c r="I2567" s="422"/>
      <c r="J2567" s="425"/>
      <c r="K2567" s="429">
        <f t="shared" si="49"/>
        <v>13279.266</v>
      </c>
      <c r="L2567" s="395"/>
    </row>
    <row r="2568" spans="1:12" hidden="1" x14ac:dyDescent="0.35">
      <c r="A2568" s="23">
        <v>22021008</v>
      </c>
      <c r="B2568" s="436" t="s">
        <v>2891</v>
      </c>
      <c r="C2568" s="23">
        <v>70133</v>
      </c>
      <c r="D2568" s="24">
        <v>0</v>
      </c>
      <c r="E2568" s="25">
        <v>2101</v>
      </c>
      <c r="F2568" s="23">
        <v>10721300</v>
      </c>
      <c r="G2568" s="26" t="s">
        <v>191</v>
      </c>
      <c r="H2568" s="27">
        <v>500000</v>
      </c>
      <c r="I2568" s="215">
        <v>50000</v>
      </c>
      <c r="J2568" s="39"/>
      <c r="K2568" s="38">
        <f t="shared" si="49"/>
        <v>500000</v>
      </c>
      <c r="L2568" s="200"/>
    </row>
    <row r="2569" spans="1:12" ht="51" hidden="1" x14ac:dyDescent="0.35">
      <c r="A2569" s="23">
        <v>22021008</v>
      </c>
      <c r="B2569" s="436" t="s">
        <v>2891</v>
      </c>
      <c r="C2569" s="23">
        <v>70131</v>
      </c>
      <c r="D2569" s="24">
        <v>0</v>
      </c>
      <c r="E2569" s="25">
        <v>2101</v>
      </c>
      <c r="F2569" s="23">
        <v>10721300</v>
      </c>
      <c r="G2569" s="26" t="s">
        <v>290</v>
      </c>
      <c r="H2569" s="27">
        <v>64000000</v>
      </c>
      <c r="I2569" s="215">
        <v>9954880</v>
      </c>
      <c r="J2569" s="41">
        <v>9954880</v>
      </c>
      <c r="K2569" s="38">
        <f>H2569+J2569</f>
        <v>73954880</v>
      </c>
      <c r="L2569" s="199"/>
    </row>
    <row r="2570" spans="1:12" hidden="1" x14ac:dyDescent="0.35">
      <c r="A2570" s="23">
        <v>22021008</v>
      </c>
      <c r="B2570" s="436" t="s">
        <v>2891</v>
      </c>
      <c r="C2570" s="23">
        <v>70131</v>
      </c>
      <c r="D2570" s="24">
        <v>0</v>
      </c>
      <c r="E2570" s="25">
        <v>2101</v>
      </c>
      <c r="F2570" s="23">
        <v>10721300</v>
      </c>
      <c r="G2570" s="26" t="s">
        <v>191</v>
      </c>
      <c r="H2570" s="67">
        <v>2423400</v>
      </c>
      <c r="I2570" s="224"/>
      <c r="J2570" s="67"/>
      <c r="K2570" s="70">
        <f>SUM(H2570,J2570)</f>
        <v>2423400</v>
      </c>
      <c r="L2570" s="199"/>
    </row>
    <row r="2571" spans="1:12" hidden="1" x14ac:dyDescent="0.35">
      <c r="A2571" s="34">
        <v>22021008</v>
      </c>
      <c r="B2571" s="436" t="s">
        <v>2891</v>
      </c>
      <c r="C2571" s="34">
        <v>70133</v>
      </c>
      <c r="D2571" s="35">
        <v>0</v>
      </c>
      <c r="E2571" s="36">
        <v>2101</v>
      </c>
      <c r="F2571" s="34">
        <v>10721300</v>
      </c>
      <c r="G2571" s="37" t="s">
        <v>191</v>
      </c>
      <c r="H2571" s="38">
        <v>203280</v>
      </c>
      <c r="I2571" s="218"/>
      <c r="J2571" s="44"/>
      <c r="K2571" s="38">
        <f>SUM(H2571,J2571)</f>
        <v>203280</v>
      </c>
      <c r="L2571" s="198"/>
    </row>
    <row r="2572" spans="1:12" hidden="1" x14ac:dyDescent="0.35">
      <c r="A2572" s="23">
        <v>22021008</v>
      </c>
      <c r="B2572" s="436" t="s">
        <v>2891</v>
      </c>
      <c r="C2572" s="23">
        <v>70131</v>
      </c>
      <c r="D2572" s="24">
        <v>0</v>
      </c>
      <c r="E2572" s="25">
        <v>2101</v>
      </c>
      <c r="F2572" s="23">
        <v>10721300</v>
      </c>
      <c r="G2572" s="26" t="s">
        <v>191</v>
      </c>
      <c r="H2572" s="27">
        <v>273000</v>
      </c>
      <c r="I2572" s="215">
        <v>250000</v>
      </c>
      <c r="J2572" s="27"/>
      <c r="K2572" s="27">
        <f>H2572+J2572</f>
        <v>273000</v>
      </c>
      <c r="L2572" s="199"/>
    </row>
    <row r="2573" spans="1:12" hidden="1" x14ac:dyDescent="0.35">
      <c r="A2573" s="23">
        <v>22021008</v>
      </c>
      <c r="B2573" s="436" t="s">
        <v>2891</v>
      </c>
      <c r="C2573" s="23">
        <v>70131</v>
      </c>
      <c r="D2573" s="24">
        <v>0</v>
      </c>
      <c r="E2573" s="25">
        <v>2101</v>
      </c>
      <c r="F2573" s="23">
        <v>10721300</v>
      </c>
      <c r="G2573" s="26" t="s">
        <v>191</v>
      </c>
      <c r="H2573" s="67">
        <v>272790</v>
      </c>
      <c r="I2573" s="224">
        <v>38640</v>
      </c>
      <c r="J2573" s="67"/>
      <c r="K2573" s="67">
        <f t="shared" ref="K2573:K2613" si="50">SUM(H2573,J2573)</f>
        <v>272790</v>
      </c>
      <c r="L2573" s="199"/>
    </row>
    <row r="2574" spans="1:12" hidden="1" x14ac:dyDescent="0.35">
      <c r="A2574" s="23">
        <v>22021008</v>
      </c>
      <c r="B2574" s="436" t="s">
        <v>2891</v>
      </c>
      <c r="C2574" s="23">
        <v>70133</v>
      </c>
      <c r="D2574" s="24">
        <v>0</v>
      </c>
      <c r="E2574" s="25">
        <v>2101</v>
      </c>
      <c r="F2574" s="23">
        <v>10721300</v>
      </c>
      <c r="G2574" s="26" t="s">
        <v>191</v>
      </c>
      <c r="H2574" s="27">
        <v>500000</v>
      </c>
      <c r="I2574" s="215"/>
      <c r="J2574" s="41"/>
      <c r="K2574" s="41">
        <f t="shared" si="50"/>
        <v>500000</v>
      </c>
      <c r="L2574" s="199"/>
    </row>
    <row r="2575" spans="1:12" hidden="1" x14ac:dyDescent="0.35">
      <c r="A2575" s="23">
        <v>22021008</v>
      </c>
      <c r="B2575" s="436" t="s">
        <v>2892</v>
      </c>
      <c r="C2575" s="23">
        <v>70133</v>
      </c>
      <c r="D2575" s="24">
        <v>0</v>
      </c>
      <c r="E2575" s="25">
        <v>2101</v>
      </c>
      <c r="F2575" s="23">
        <v>10721300</v>
      </c>
      <c r="G2575" s="26" t="s">
        <v>191</v>
      </c>
      <c r="H2575" s="27">
        <v>3129000</v>
      </c>
      <c r="I2575" s="215">
        <v>2664500</v>
      </c>
      <c r="J2575" s="27"/>
      <c r="K2575" s="27">
        <f t="shared" si="50"/>
        <v>3129000</v>
      </c>
      <c r="L2575" s="199"/>
    </row>
    <row r="2576" spans="1:12" hidden="1" x14ac:dyDescent="0.35">
      <c r="A2576" s="23">
        <v>22021008</v>
      </c>
      <c r="B2576" s="436" t="s">
        <v>2892</v>
      </c>
      <c r="C2576" s="23">
        <v>70133</v>
      </c>
      <c r="D2576" s="24">
        <v>0</v>
      </c>
      <c r="E2576" s="25">
        <v>2101</v>
      </c>
      <c r="F2576" s="23">
        <v>10721300</v>
      </c>
      <c r="G2576" s="26" t="s">
        <v>191</v>
      </c>
      <c r="H2576" s="27">
        <v>2730000</v>
      </c>
      <c r="I2576" s="215"/>
      <c r="J2576" s="27"/>
      <c r="K2576" s="27">
        <f t="shared" si="50"/>
        <v>2730000</v>
      </c>
      <c r="L2576" s="199"/>
    </row>
    <row r="2577" spans="1:12" hidden="1" x14ac:dyDescent="0.35">
      <c r="A2577" s="23">
        <v>22021008</v>
      </c>
      <c r="B2577" s="436" t="s">
        <v>2893</v>
      </c>
      <c r="C2577" s="23">
        <v>70133</v>
      </c>
      <c r="D2577" s="24">
        <v>0</v>
      </c>
      <c r="E2577" s="25">
        <v>2101</v>
      </c>
      <c r="F2577" s="23">
        <v>10721300</v>
      </c>
      <c r="G2577" s="26" t="s">
        <v>191</v>
      </c>
      <c r="H2577" s="67">
        <v>315000</v>
      </c>
      <c r="I2577" s="224">
        <v>90000</v>
      </c>
      <c r="J2577" s="67">
        <v>185000</v>
      </c>
      <c r="K2577" s="67">
        <f t="shared" si="50"/>
        <v>500000</v>
      </c>
      <c r="L2577" s="199"/>
    </row>
    <row r="2578" spans="1:12" hidden="1" x14ac:dyDescent="0.35">
      <c r="A2578" s="23">
        <v>22021008</v>
      </c>
      <c r="B2578" s="436" t="s">
        <v>2893</v>
      </c>
      <c r="C2578" s="23">
        <v>70133</v>
      </c>
      <c r="D2578" s="24">
        <v>0</v>
      </c>
      <c r="E2578" s="25">
        <v>2101</v>
      </c>
      <c r="F2578" s="23">
        <v>10721300</v>
      </c>
      <c r="G2578" s="26" t="s">
        <v>191</v>
      </c>
      <c r="H2578" s="67">
        <v>409500</v>
      </c>
      <c r="I2578" s="224"/>
      <c r="J2578" s="67"/>
      <c r="K2578" s="67">
        <f t="shared" si="50"/>
        <v>409500</v>
      </c>
      <c r="L2578" s="199"/>
    </row>
    <row r="2579" spans="1:12" hidden="1" x14ac:dyDescent="0.35">
      <c r="A2579" s="23">
        <v>22021008</v>
      </c>
      <c r="B2579" s="436" t="s">
        <v>2893</v>
      </c>
      <c r="C2579" s="23">
        <v>70131</v>
      </c>
      <c r="D2579" s="24">
        <v>0</v>
      </c>
      <c r="E2579" s="25">
        <v>2101</v>
      </c>
      <c r="F2579" s="23">
        <v>10721300</v>
      </c>
      <c r="G2579" s="26" t="s">
        <v>191</v>
      </c>
      <c r="H2579" s="67">
        <v>420000</v>
      </c>
      <c r="I2579" s="224"/>
      <c r="J2579" s="67"/>
      <c r="K2579" s="67">
        <f t="shared" si="50"/>
        <v>420000</v>
      </c>
      <c r="L2579" s="200"/>
    </row>
    <row r="2580" spans="1:12" hidden="1" x14ac:dyDescent="0.35">
      <c r="A2580" s="23">
        <v>22021008</v>
      </c>
      <c r="B2580" s="436" t="s">
        <v>2893</v>
      </c>
      <c r="C2580" s="23">
        <v>70133</v>
      </c>
      <c r="D2580" s="24">
        <v>0</v>
      </c>
      <c r="E2580" s="25">
        <v>2101</v>
      </c>
      <c r="F2580" s="23">
        <v>10721300</v>
      </c>
      <c r="G2580" s="26" t="s">
        <v>191</v>
      </c>
      <c r="H2580" s="101">
        <v>9374213.0999999996</v>
      </c>
      <c r="I2580" s="255">
        <v>2739641.8</v>
      </c>
      <c r="J2580" s="101"/>
      <c r="K2580" s="101">
        <f t="shared" si="50"/>
        <v>9374213.0999999996</v>
      </c>
      <c r="L2580" s="200"/>
    </row>
    <row r="2581" spans="1:12" hidden="1" x14ac:dyDescent="0.35">
      <c r="A2581" s="23">
        <v>22021008</v>
      </c>
      <c r="B2581" s="436" t="s">
        <v>2893</v>
      </c>
      <c r="C2581" s="23">
        <v>70131</v>
      </c>
      <c r="D2581" s="24">
        <v>0</v>
      </c>
      <c r="E2581" s="25">
        <v>2101</v>
      </c>
      <c r="F2581" s="23">
        <v>10721300</v>
      </c>
      <c r="G2581" s="26" t="s">
        <v>191</v>
      </c>
      <c r="H2581" s="101">
        <v>1500000</v>
      </c>
      <c r="I2581" s="255">
        <v>50000</v>
      </c>
      <c r="J2581" s="106"/>
      <c r="K2581" s="101">
        <f t="shared" si="50"/>
        <v>1500000</v>
      </c>
      <c r="L2581" s="199"/>
    </row>
    <row r="2582" spans="1:12" hidden="1" x14ac:dyDescent="0.35">
      <c r="A2582" s="23">
        <v>22021008</v>
      </c>
      <c r="B2582" s="436" t="s">
        <v>2893</v>
      </c>
      <c r="C2582" s="23">
        <v>70133</v>
      </c>
      <c r="D2582" s="24">
        <v>0</v>
      </c>
      <c r="E2582" s="25">
        <v>2101</v>
      </c>
      <c r="F2582" s="23">
        <v>10721300</v>
      </c>
      <c r="G2582" s="26" t="s">
        <v>191</v>
      </c>
      <c r="H2582" s="101">
        <v>405000</v>
      </c>
      <c r="I2582" s="255">
        <v>90000</v>
      </c>
      <c r="J2582" s="106"/>
      <c r="K2582" s="101">
        <f t="shared" si="50"/>
        <v>405000</v>
      </c>
      <c r="L2582" s="200"/>
    </row>
    <row r="2583" spans="1:12" hidden="1" x14ac:dyDescent="0.35">
      <c r="A2583" s="54">
        <v>22021008</v>
      </c>
      <c r="B2583" s="436" t="s">
        <v>2893</v>
      </c>
      <c r="C2583" s="54">
        <v>70133</v>
      </c>
      <c r="D2583" s="55">
        <v>0</v>
      </c>
      <c r="E2583" s="56">
        <v>2101</v>
      </c>
      <c r="F2583" s="54">
        <v>10721300</v>
      </c>
      <c r="G2583" s="57" t="s">
        <v>191</v>
      </c>
      <c r="H2583" s="58">
        <v>2138400</v>
      </c>
      <c r="I2583" s="221">
        <v>4471202</v>
      </c>
      <c r="J2583" s="87">
        <v>13000000</v>
      </c>
      <c r="K2583" s="58">
        <f t="shared" si="50"/>
        <v>15138400</v>
      </c>
      <c r="L2583" s="204" t="s">
        <v>2557</v>
      </c>
    </row>
    <row r="2584" spans="1:12" hidden="1" x14ac:dyDescent="0.35">
      <c r="A2584" s="54">
        <v>22021008</v>
      </c>
      <c r="B2584" s="436" t="s">
        <v>2893</v>
      </c>
      <c r="C2584" s="54">
        <v>70131</v>
      </c>
      <c r="D2584" s="55">
        <v>0</v>
      </c>
      <c r="E2584" s="56">
        <v>2101</v>
      </c>
      <c r="F2584" s="54">
        <v>10721300</v>
      </c>
      <c r="G2584" s="57" t="s">
        <v>191</v>
      </c>
      <c r="H2584" s="117">
        <v>495000</v>
      </c>
      <c r="I2584" s="263"/>
      <c r="J2584" s="118"/>
      <c r="K2584" s="117">
        <f t="shared" si="50"/>
        <v>495000</v>
      </c>
      <c r="L2584" s="204" t="s">
        <v>2558</v>
      </c>
    </row>
    <row r="2585" spans="1:12" hidden="1" x14ac:dyDescent="0.35">
      <c r="A2585" s="23">
        <v>22021008</v>
      </c>
      <c r="B2585" s="436" t="s">
        <v>2893</v>
      </c>
      <c r="C2585" s="23">
        <v>70133</v>
      </c>
      <c r="D2585" s="24">
        <v>0</v>
      </c>
      <c r="E2585" s="25">
        <v>2101</v>
      </c>
      <c r="F2585" s="23">
        <v>10721300</v>
      </c>
      <c r="G2585" s="26" t="s">
        <v>191</v>
      </c>
      <c r="H2585" s="101">
        <v>133650</v>
      </c>
      <c r="I2585" s="255">
        <v>195000</v>
      </c>
      <c r="J2585" s="106"/>
      <c r="K2585" s="101">
        <f t="shared" si="50"/>
        <v>133650</v>
      </c>
      <c r="L2585" s="199"/>
    </row>
    <row r="2586" spans="1:12" hidden="1" x14ac:dyDescent="0.35">
      <c r="A2586" s="23">
        <v>22021008</v>
      </c>
      <c r="B2586" s="436" t="s">
        <v>2893</v>
      </c>
      <c r="C2586" s="23">
        <v>70131</v>
      </c>
      <c r="D2586" s="24">
        <v>0</v>
      </c>
      <c r="E2586" s="25">
        <v>2101</v>
      </c>
      <c r="F2586" s="23">
        <v>10721300</v>
      </c>
      <c r="G2586" s="26" t="s">
        <v>191</v>
      </c>
      <c r="H2586" s="101">
        <v>200000</v>
      </c>
      <c r="I2586" s="255">
        <v>0</v>
      </c>
      <c r="J2586" s="106"/>
      <c r="K2586" s="101">
        <f t="shared" si="50"/>
        <v>200000</v>
      </c>
      <c r="L2586" s="199"/>
    </row>
    <row r="2587" spans="1:12" hidden="1" x14ac:dyDescent="0.35">
      <c r="A2587" s="34">
        <v>22021008</v>
      </c>
      <c r="B2587" s="436" t="s">
        <v>2893</v>
      </c>
      <c r="C2587" s="34">
        <v>70131</v>
      </c>
      <c r="D2587" s="35">
        <v>0</v>
      </c>
      <c r="E2587" s="36">
        <v>2101</v>
      </c>
      <c r="F2587" s="34">
        <v>10721300</v>
      </c>
      <c r="G2587" s="37" t="s">
        <v>191</v>
      </c>
      <c r="H2587" s="99">
        <v>641520</v>
      </c>
      <c r="I2587" s="254"/>
      <c r="J2587" s="114"/>
      <c r="K2587" s="99">
        <f t="shared" si="50"/>
        <v>641520</v>
      </c>
      <c r="L2587" s="198"/>
    </row>
    <row r="2588" spans="1:12" hidden="1" x14ac:dyDescent="0.35">
      <c r="A2588" s="23">
        <v>22021007</v>
      </c>
      <c r="B2588" s="436" t="s">
        <v>2890</v>
      </c>
      <c r="C2588" s="23">
        <v>70133</v>
      </c>
      <c r="D2588" s="24">
        <v>0</v>
      </c>
      <c r="E2588" s="25">
        <v>2101</v>
      </c>
      <c r="F2588" s="23">
        <v>10721300</v>
      </c>
      <c r="G2588" s="26" t="s">
        <v>175</v>
      </c>
      <c r="H2588" s="67">
        <v>250000000</v>
      </c>
      <c r="I2588" s="224">
        <v>119993025</v>
      </c>
      <c r="J2588" s="67"/>
      <c r="K2588" s="542">
        <f t="shared" si="50"/>
        <v>250000000</v>
      </c>
      <c r="L2588" s="199"/>
    </row>
    <row r="2589" spans="1:12" hidden="1" x14ac:dyDescent="0.35">
      <c r="A2589" s="23">
        <v>22021007</v>
      </c>
      <c r="B2589" s="436" t="s">
        <v>2890</v>
      </c>
      <c r="C2589" s="23">
        <v>70131</v>
      </c>
      <c r="D2589" s="24">
        <v>0</v>
      </c>
      <c r="E2589" s="25">
        <v>2101</v>
      </c>
      <c r="F2589" s="23">
        <v>10721300</v>
      </c>
      <c r="G2589" s="26" t="s">
        <v>175</v>
      </c>
      <c r="H2589" s="27">
        <v>24000000</v>
      </c>
      <c r="I2589" s="215">
        <v>9810000</v>
      </c>
      <c r="J2589" s="27">
        <v>6000000</v>
      </c>
      <c r="K2589" s="38">
        <f t="shared" si="50"/>
        <v>30000000</v>
      </c>
      <c r="L2589" s="199"/>
    </row>
    <row r="2590" spans="1:12" hidden="1" x14ac:dyDescent="0.35">
      <c r="A2590" s="23">
        <v>22021007</v>
      </c>
      <c r="B2590" s="436" t="s">
        <v>2890</v>
      </c>
      <c r="C2590" s="23">
        <v>70133</v>
      </c>
      <c r="D2590" s="24">
        <v>0</v>
      </c>
      <c r="E2590" s="25">
        <v>2101</v>
      </c>
      <c r="F2590" s="23">
        <v>10721300</v>
      </c>
      <c r="G2590" s="26" t="s">
        <v>175</v>
      </c>
      <c r="H2590" s="27">
        <v>1827000</v>
      </c>
      <c r="I2590" s="215">
        <v>330000</v>
      </c>
      <c r="J2590" s="27"/>
      <c r="K2590" s="38">
        <f t="shared" si="50"/>
        <v>1827000</v>
      </c>
      <c r="L2590" s="199"/>
    </row>
    <row r="2591" spans="1:12" hidden="1" x14ac:dyDescent="0.35">
      <c r="A2591" s="23">
        <v>22021007</v>
      </c>
      <c r="B2591" s="436" t="s">
        <v>2890</v>
      </c>
      <c r="C2591" s="23">
        <v>70133</v>
      </c>
      <c r="D2591" s="24">
        <v>0</v>
      </c>
      <c r="E2591" s="25">
        <v>2101</v>
      </c>
      <c r="F2591" s="23">
        <v>10721300</v>
      </c>
      <c r="G2591" s="26" t="s">
        <v>175</v>
      </c>
      <c r="H2591" s="27">
        <v>850500</v>
      </c>
      <c r="I2591" s="215">
        <v>353900</v>
      </c>
      <c r="J2591" s="27">
        <v>9149500</v>
      </c>
      <c r="K2591" s="53">
        <f t="shared" si="50"/>
        <v>10000000</v>
      </c>
      <c r="L2591" s="200"/>
    </row>
    <row r="2592" spans="1:12" hidden="1" x14ac:dyDescent="0.35">
      <c r="A2592" s="23">
        <v>22021007</v>
      </c>
      <c r="B2592" s="436" t="s">
        <v>2890</v>
      </c>
      <c r="C2592" s="23">
        <v>70133</v>
      </c>
      <c r="D2592" s="24">
        <v>0</v>
      </c>
      <c r="E2592" s="25">
        <v>2101</v>
      </c>
      <c r="F2592" s="23">
        <v>10721300</v>
      </c>
      <c r="G2592" s="26" t="s">
        <v>175</v>
      </c>
      <c r="H2592" s="27">
        <v>1621200</v>
      </c>
      <c r="I2592" s="215">
        <v>635850</v>
      </c>
      <c r="J2592" s="27"/>
      <c r="K2592" s="38">
        <f t="shared" si="50"/>
        <v>1621200</v>
      </c>
      <c r="L2592" s="199"/>
    </row>
    <row r="2593" spans="1:23" hidden="1" x14ac:dyDescent="0.35">
      <c r="A2593" s="23">
        <v>22021007</v>
      </c>
      <c r="B2593" s="436" t="s">
        <v>2890</v>
      </c>
      <c r="C2593" s="23">
        <v>70131</v>
      </c>
      <c r="D2593" s="24">
        <v>0</v>
      </c>
      <c r="E2593" s="25">
        <v>2101</v>
      </c>
      <c r="F2593" s="23">
        <v>10721300</v>
      </c>
      <c r="G2593" s="26" t="s">
        <v>175</v>
      </c>
      <c r="H2593" s="27">
        <v>54600</v>
      </c>
      <c r="I2593" s="215">
        <v>20000</v>
      </c>
      <c r="J2593" s="27">
        <v>200000</v>
      </c>
      <c r="K2593" s="38">
        <f t="shared" si="50"/>
        <v>254600</v>
      </c>
      <c r="L2593" s="199"/>
    </row>
    <row r="2594" spans="1:23" hidden="1" x14ac:dyDescent="0.35">
      <c r="A2594" s="23">
        <v>22021007</v>
      </c>
      <c r="B2594" s="436" t="s">
        <v>2890</v>
      </c>
      <c r="C2594" s="23">
        <v>70133</v>
      </c>
      <c r="D2594" s="24">
        <v>0</v>
      </c>
      <c r="E2594" s="25">
        <v>2101</v>
      </c>
      <c r="F2594" s="23">
        <v>10721300</v>
      </c>
      <c r="G2594" s="26" t="s">
        <v>175</v>
      </c>
      <c r="H2594" s="27">
        <v>179760</v>
      </c>
      <c r="I2594" s="215">
        <v>316000</v>
      </c>
      <c r="J2594" s="27">
        <v>320250</v>
      </c>
      <c r="K2594" s="38">
        <f t="shared" si="50"/>
        <v>500010</v>
      </c>
      <c r="L2594" s="199"/>
    </row>
    <row r="2595" spans="1:23" s="5" customFormat="1" hidden="1" x14ac:dyDescent="0.35">
      <c r="A2595" s="23">
        <v>22021007</v>
      </c>
      <c r="B2595" s="436" t="s">
        <v>2890</v>
      </c>
      <c r="C2595" s="23">
        <v>70131</v>
      </c>
      <c r="D2595" s="24">
        <v>0</v>
      </c>
      <c r="E2595" s="25">
        <v>2101</v>
      </c>
      <c r="F2595" s="23">
        <v>10721300</v>
      </c>
      <c r="G2595" s="26" t="s">
        <v>175</v>
      </c>
      <c r="H2595" s="27"/>
      <c r="I2595" s="215">
        <v>14000</v>
      </c>
      <c r="J2595" s="27">
        <v>100000</v>
      </c>
      <c r="K2595" s="38">
        <f t="shared" si="50"/>
        <v>100000</v>
      </c>
      <c r="L2595" s="199"/>
      <c r="M2595" s="42"/>
      <c r="N2595" s="42"/>
      <c r="O2595" s="42"/>
      <c r="P2595" s="42"/>
      <c r="Q2595" s="42"/>
      <c r="R2595" s="42"/>
      <c r="S2595" s="42"/>
      <c r="T2595" s="42"/>
      <c r="U2595" s="42"/>
      <c r="V2595" s="42"/>
      <c r="W2595" s="42"/>
    </row>
    <row r="2596" spans="1:23" s="5" customFormat="1" hidden="1" x14ac:dyDescent="0.35">
      <c r="A2596" s="23">
        <v>22021007</v>
      </c>
      <c r="B2596" s="436" t="s">
        <v>2890</v>
      </c>
      <c r="C2596" s="23">
        <v>70131</v>
      </c>
      <c r="D2596" s="24">
        <v>0</v>
      </c>
      <c r="E2596" s="25">
        <v>2101</v>
      </c>
      <c r="F2596" s="23">
        <v>10721300</v>
      </c>
      <c r="G2596" s="28" t="s">
        <v>175</v>
      </c>
      <c r="H2596" s="29">
        <v>273000</v>
      </c>
      <c r="I2596" s="217">
        <v>50000</v>
      </c>
      <c r="J2596" s="29">
        <v>227000</v>
      </c>
      <c r="K2596" s="38">
        <f t="shared" si="50"/>
        <v>500000</v>
      </c>
      <c r="L2596" s="199"/>
      <c r="M2596" s="42"/>
      <c r="N2596" s="42"/>
      <c r="O2596" s="42"/>
      <c r="P2596" s="42"/>
      <c r="Q2596" s="42"/>
      <c r="R2596" s="42"/>
      <c r="S2596" s="42"/>
      <c r="T2596" s="42"/>
      <c r="U2596" s="42"/>
      <c r="V2596" s="42"/>
      <c r="W2596" s="42"/>
    </row>
    <row r="2597" spans="1:23" hidden="1" x14ac:dyDescent="0.35">
      <c r="A2597" s="34">
        <v>22021007</v>
      </c>
      <c r="B2597" s="436" t="s">
        <v>2890</v>
      </c>
      <c r="C2597" s="34">
        <v>70131</v>
      </c>
      <c r="D2597" s="35">
        <v>0</v>
      </c>
      <c r="E2597" s="36">
        <v>2101</v>
      </c>
      <c r="F2597" s="34">
        <v>10721300</v>
      </c>
      <c r="G2597" s="37" t="s">
        <v>175</v>
      </c>
      <c r="H2597" s="70">
        <v>1260000</v>
      </c>
      <c r="I2597" s="223">
        <v>166050</v>
      </c>
      <c r="J2597" s="70"/>
      <c r="K2597" s="70">
        <f t="shared" si="50"/>
        <v>1260000</v>
      </c>
      <c r="L2597" s="198"/>
    </row>
    <row r="2598" spans="1:23" hidden="1" x14ac:dyDescent="0.35">
      <c r="A2598" s="23">
        <v>22021007</v>
      </c>
      <c r="B2598" s="436" t="s">
        <v>2890</v>
      </c>
      <c r="C2598" s="23">
        <v>70133</v>
      </c>
      <c r="D2598" s="24">
        <v>0</v>
      </c>
      <c r="E2598" s="25">
        <v>2101</v>
      </c>
      <c r="F2598" s="23">
        <v>10721300</v>
      </c>
      <c r="G2598" s="26" t="s">
        <v>175</v>
      </c>
      <c r="H2598" s="67">
        <v>779230</v>
      </c>
      <c r="I2598" s="224">
        <v>400000</v>
      </c>
      <c r="J2598" s="67"/>
      <c r="K2598" s="70">
        <f t="shared" si="50"/>
        <v>779230</v>
      </c>
      <c r="L2598" s="199"/>
    </row>
    <row r="2599" spans="1:23" ht="51" hidden="1" x14ac:dyDescent="0.35">
      <c r="A2599" s="23">
        <v>22021007</v>
      </c>
      <c r="B2599" s="436" t="s">
        <v>2890</v>
      </c>
      <c r="C2599" s="23">
        <v>70131</v>
      </c>
      <c r="D2599" s="24">
        <v>0</v>
      </c>
      <c r="E2599" s="25">
        <v>2101</v>
      </c>
      <c r="F2599" s="23">
        <v>10721300</v>
      </c>
      <c r="G2599" s="26" t="s">
        <v>232</v>
      </c>
      <c r="H2599" s="67">
        <v>56892591</v>
      </c>
      <c r="I2599" s="224"/>
      <c r="J2599" s="67"/>
      <c r="K2599" s="70">
        <f t="shared" si="50"/>
        <v>56892591</v>
      </c>
      <c r="L2599" s="199"/>
    </row>
    <row r="2600" spans="1:23" hidden="1" x14ac:dyDescent="0.35">
      <c r="A2600" s="23">
        <v>22021007</v>
      </c>
      <c r="B2600" s="436" t="s">
        <v>2890</v>
      </c>
      <c r="C2600" s="23">
        <v>70133</v>
      </c>
      <c r="D2600" s="24">
        <v>0</v>
      </c>
      <c r="E2600" s="25">
        <v>2101</v>
      </c>
      <c r="F2600" s="23">
        <v>10721300</v>
      </c>
      <c r="G2600" s="26" t="s">
        <v>175</v>
      </c>
      <c r="H2600" s="27">
        <v>300300</v>
      </c>
      <c r="I2600" s="215"/>
      <c r="J2600" s="27"/>
      <c r="K2600" s="38">
        <f t="shared" si="50"/>
        <v>300300</v>
      </c>
      <c r="L2600" s="199"/>
    </row>
    <row r="2601" spans="1:23" hidden="1" x14ac:dyDescent="0.35">
      <c r="A2601" s="23">
        <v>22021007</v>
      </c>
      <c r="B2601" s="436" t="s">
        <v>2890</v>
      </c>
      <c r="C2601" s="23">
        <v>70133</v>
      </c>
      <c r="D2601" s="24">
        <v>0</v>
      </c>
      <c r="E2601" s="25">
        <v>2101</v>
      </c>
      <c r="F2601" s="23">
        <v>10721300</v>
      </c>
      <c r="G2601" s="26" t="s">
        <v>175</v>
      </c>
      <c r="H2601" s="27">
        <v>5917800</v>
      </c>
      <c r="I2601" s="215">
        <v>730800</v>
      </c>
      <c r="J2601" s="27"/>
      <c r="K2601" s="53">
        <f t="shared" si="50"/>
        <v>5917800</v>
      </c>
      <c r="L2601" s="199"/>
    </row>
    <row r="2602" spans="1:23" hidden="1" x14ac:dyDescent="0.35">
      <c r="A2602" s="23">
        <v>22021007</v>
      </c>
      <c r="B2602" s="436" t="s">
        <v>2890</v>
      </c>
      <c r="C2602" s="23">
        <v>71033</v>
      </c>
      <c r="D2602" s="24">
        <v>0</v>
      </c>
      <c r="E2602" s="25">
        <v>1100</v>
      </c>
      <c r="F2602" s="23">
        <v>10721300</v>
      </c>
      <c r="G2602" s="26" t="s">
        <v>175</v>
      </c>
      <c r="H2602" s="27">
        <v>13387500</v>
      </c>
      <c r="I2602" s="282">
        <v>145000</v>
      </c>
      <c r="J2602" s="27">
        <v>-5000000</v>
      </c>
      <c r="K2602" s="38">
        <f t="shared" si="50"/>
        <v>8387500</v>
      </c>
      <c r="L2602" s="199"/>
    </row>
    <row r="2603" spans="1:23" hidden="1" x14ac:dyDescent="0.35">
      <c r="A2603" s="23">
        <v>22021007</v>
      </c>
      <c r="B2603" s="436" t="s">
        <v>2890</v>
      </c>
      <c r="C2603" s="23">
        <v>70131</v>
      </c>
      <c r="D2603" s="24">
        <v>0</v>
      </c>
      <c r="E2603" s="25">
        <v>2101</v>
      </c>
      <c r="F2603" s="23">
        <v>10721300</v>
      </c>
      <c r="G2603" s="26" t="s">
        <v>175</v>
      </c>
      <c r="H2603" s="27">
        <v>630000</v>
      </c>
      <c r="I2603" s="215">
        <v>77000</v>
      </c>
      <c r="J2603" s="27">
        <v>250000</v>
      </c>
      <c r="K2603" s="38">
        <f t="shared" si="50"/>
        <v>880000</v>
      </c>
      <c r="L2603" s="200"/>
    </row>
    <row r="2604" spans="1:23" hidden="1" x14ac:dyDescent="0.35">
      <c r="A2604" s="23">
        <v>22021007</v>
      </c>
      <c r="B2604" s="436" t="s">
        <v>2890</v>
      </c>
      <c r="C2604" s="23">
        <v>70131</v>
      </c>
      <c r="D2604" s="24">
        <v>0</v>
      </c>
      <c r="E2604" s="25">
        <v>2101</v>
      </c>
      <c r="F2604" s="23">
        <v>10721300</v>
      </c>
      <c r="G2604" s="26" t="s">
        <v>175</v>
      </c>
      <c r="H2604" s="27">
        <v>1123500</v>
      </c>
      <c r="I2604" s="215">
        <v>722300</v>
      </c>
      <c r="J2604" s="27"/>
      <c r="K2604" s="38">
        <f t="shared" si="50"/>
        <v>1123500</v>
      </c>
      <c r="L2604" s="432"/>
    </row>
    <row r="2605" spans="1:23" hidden="1" x14ac:dyDescent="0.35">
      <c r="A2605" s="23">
        <v>22021007</v>
      </c>
      <c r="B2605" s="436" t="s">
        <v>2891</v>
      </c>
      <c r="C2605" s="23">
        <v>70131</v>
      </c>
      <c r="D2605" s="24">
        <v>0</v>
      </c>
      <c r="E2605" s="25">
        <v>2101</v>
      </c>
      <c r="F2605" s="23">
        <v>10720500</v>
      </c>
      <c r="G2605" s="26" t="s">
        <v>175</v>
      </c>
      <c r="H2605" s="67">
        <v>2824710</v>
      </c>
      <c r="I2605" s="224">
        <v>3080500</v>
      </c>
      <c r="J2605" s="67">
        <v>7100500</v>
      </c>
      <c r="K2605" s="70">
        <f t="shared" si="50"/>
        <v>9925210</v>
      </c>
      <c r="L2605" s="199"/>
    </row>
    <row r="2606" spans="1:23" hidden="1" x14ac:dyDescent="0.35">
      <c r="A2606" s="23">
        <v>22021007</v>
      </c>
      <c r="B2606" s="436" t="s">
        <v>2891</v>
      </c>
      <c r="C2606" s="23">
        <v>70133</v>
      </c>
      <c r="D2606" s="24" t="s">
        <v>192</v>
      </c>
      <c r="E2606" s="85" t="s">
        <v>2619</v>
      </c>
      <c r="F2606" s="23">
        <v>10721300</v>
      </c>
      <c r="G2606" s="26" t="s">
        <v>175</v>
      </c>
      <c r="H2606" s="27">
        <v>0</v>
      </c>
      <c r="I2606" s="215"/>
      <c r="J2606" s="41">
        <v>150000</v>
      </c>
      <c r="K2606" s="38">
        <f t="shared" si="50"/>
        <v>150000</v>
      </c>
      <c r="L2606" s="199"/>
    </row>
    <row r="2607" spans="1:23" hidden="1" x14ac:dyDescent="0.35">
      <c r="A2607" s="411">
        <v>22021007</v>
      </c>
      <c r="B2607" s="436" t="s">
        <v>2891</v>
      </c>
      <c r="C2607" s="411">
        <v>70131</v>
      </c>
      <c r="D2607" s="411" t="s">
        <v>192</v>
      </c>
      <c r="E2607" s="413" t="s">
        <v>193</v>
      </c>
      <c r="F2607" s="411">
        <v>10721300</v>
      </c>
      <c r="G2607" s="416" t="s">
        <v>175</v>
      </c>
      <c r="H2607" s="419">
        <v>669450.6</v>
      </c>
      <c r="I2607" s="422"/>
      <c r="J2607" s="425"/>
      <c r="K2607" s="429">
        <f t="shared" si="50"/>
        <v>669450.6</v>
      </c>
      <c r="L2607" s="395"/>
    </row>
    <row r="2608" spans="1:23" hidden="1" x14ac:dyDescent="0.35">
      <c r="A2608" s="23">
        <v>22021007</v>
      </c>
      <c r="B2608" s="436" t="s">
        <v>2891</v>
      </c>
      <c r="C2608" s="23">
        <v>70133</v>
      </c>
      <c r="D2608" s="24">
        <v>0</v>
      </c>
      <c r="E2608" s="25">
        <v>2101</v>
      </c>
      <c r="F2608" s="23">
        <v>10721300</v>
      </c>
      <c r="G2608" s="26" t="s">
        <v>175</v>
      </c>
      <c r="H2608" s="27">
        <v>5000000</v>
      </c>
      <c r="I2608" s="215">
        <v>3768440</v>
      </c>
      <c r="J2608" s="27">
        <v>1000000</v>
      </c>
      <c r="K2608" s="38">
        <f t="shared" si="50"/>
        <v>6000000</v>
      </c>
      <c r="L2608" s="200"/>
    </row>
    <row r="2609" spans="1:12" hidden="1" x14ac:dyDescent="0.35">
      <c r="A2609" s="23">
        <v>22021007</v>
      </c>
      <c r="B2609" s="436" t="s">
        <v>2891</v>
      </c>
      <c r="C2609" s="23">
        <v>70131</v>
      </c>
      <c r="D2609" s="24">
        <v>0</v>
      </c>
      <c r="E2609" s="25">
        <v>2101</v>
      </c>
      <c r="F2609" s="23">
        <v>10721300</v>
      </c>
      <c r="G2609" s="26" t="s">
        <v>175</v>
      </c>
      <c r="H2609" s="67">
        <v>39082596</v>
      </c>
      <c r="I2609" s="224"/>
      <c r="J2609" s="244">
        <v>-13100000</v>
      </c>
      <c r="K2609" s="70">
        <f t="shared" si="50"/>
        <v>25982596</v>
      </c>
      <c r="L2609" s="199"/>
    </row>
    <row r="2610" spans="1:12" hidden="1" x14ac:dyDescent="0.35">
      <c r="A2610" s="23">
        <v>22021007</v>
      </c>
      <c r="B2610" s="436" t="s">
        <v>2891</v>
      </c>
      <c r="C2610" s="23">
        <v>70133</v>
      </c>
      <c r="D2610" s="24">
        <v>0</v>
      </c>
      <c r="E2610" s="25">
        <v>2101</v>
      </c>
      <c r="F2610" s="23">
        <v>10721300</v>
      </c>
      <c r="G2610" s="26" t="s">
        <v>175</v>
      </c>
      <c r="H2610" s="27">
        <v>1550000</v>
      </c>
      <c r="I2610" s="215">
        <v>135000</v>
      </c>
      <c r="J2610" s="27"/>
      <c r="K2610" s="38">
        <f t="shared" si="50"/>
        <v>1550000</v>
      </c>
      <c r="L2610" s="199"/>
    </row>
    <row r="2611" spans="1:12" hidden="1" x14ac:dyDescent="0.35">
      <c r="A2611" s="23">
        <v>22021007</v>
      </c>
      <c r="B2611" s="436" t="s">
        <v>2891</v>
      </c>
      <c r="C2611" s="23">
        <v>70133</v>
      </c>
      <c r="D2611" s="24">
        <v>0</v>
      </c>
      <c r="E2611" s="25">
        <v>2101</v>
      </c>
      <c r="F2611" s="23">
        <v>10721300</v>
      </c>
      <c r="G2611" s="28" t="s">
        <v>175</v>
      </c>
      <c r="H2611" s="29">
        <v>71400</v>
      </c>
      <c r="I2611" s="217">
        <v>45000</v>
      </c>
      <c r="J2611" s="29">
        <v>928600</v>
      </c>
      <c r="K2611" s="38">
        <f t="shared" si="50"/>
        <v>1000000</v>
      </c>
      <c r="L2611" s="199"/>
    </row>
    <row r="2612" spans="1:12" hidden="1" x14ac:dyDescent="0.35">
      <c r="A2612" s="34">
        <v>22021007</v>
      </c>
      <c r="B2612" s="436" t="s">
        <v>2891</v>
      </c>
      <c r="C2612" s="34">
        <v>70133</v>
      </c>
      <c r="D2612" s="35">
        <v>0</v>
      </c>
      <c r="E2612" s="36">
        <v>2101</v>
      </c>
      <c r="F2612" s="34">
        <v>10721300</v>
      </c>
      <c r="G2612" s="37" t="s">
        <v>175</v>
      </c>
      <c r="H2612" s="70">
        <v>94500</v>
      </c>
      <c r="I2612" s="223">
        <v>140000</v>
      </c>
      <c r="J2612" s="70"/>
      <c r="K2612" s="70">
        <f t="shared" si="50"/>
        <v>94500</v>
      </c>
      <c r="L2612" s="198"/>
    </row>
    <row r="2613" spans="1:12" hidden="1" x14ac:dyDescent="0.35">
      <c r="A2613" s="23">
        <v>22021007</v>
      </c>
      <c r="B2613" s="436" t="s">
        <v>2891</v>
      </c>
      <c r="C2613" s="23">
        <v>70740</v>
      </c>
      <c r="D2613" s="24">
        <v>0</v>
      </c>
      <c r="E2613" s="25">
        <v>2101</v>
      </c>
      <c r="F2613" s="23">
        <v>10721300</v>
      </c>
      <c r="G2613" s="26" t="s">
        <v>175</v>
      </c>
      <c r="H2613" s="27">
        <v>114450</v>
      </c>
      <c r="I2613" s="215">
        <v>37000</v>
      </c>
      <c r="J2613" s="27"/>
      <c r="K2613" s="38">
        <f t="shared" si="50"/>
        <v>114450</v>
      </c>
      <c r="L2613" s="200"/>
    </row>
    <row r="2614" spans="1:12" hidden="1" x14ac:dyDescent="0.35">
      <c r="A2614" s="23">
        <v>22021007</v>
      </c>
      <c r="B2614" s="436" t="s">
        <v>2891</v>
      </c>
      <c r="C2614" s="23">
        <v>70131</v>
      </c>
      <c r="D2614" s="24">
        <v>0</v>
      </c>
      <c r="E2614" s="25">
        <v>2101</v>
      </c>
      <c r="F2614" s="23">
        <v>10721300</v>
      </c>
      <c r="G2614" s="26" t="s">
        <v>175</v>
      </c>
      <c r="H2614" s="27">
        <v>462000</v>
      </c>
      <c r="I2614" s="215">
        <v>430000</v>
      </c>
      <c r="J2614" s="27">
        <v>270000</v>
      </c>
      <c r="K2614" s="38">
        <f>H2614+J2614</f>
        <v>732000</v>
      </c>
      <c r="L2614" s="199"/>
    </row>
    <row r="2615" spans="1:12" hidden="1" x14ac:dyDescent="0.35">
      <c r="A2615" s="23">
        <v>22021007</v>
      </c>
      <c r="B2615" s="436" t="s">
        <v>2891</v>
      </c>
      <c r="C2615" s="23">
        <v>70131</v>
      </c>
      <c r="D2615" s="24">
        <v>0</v>
      </c>
      <c r="E2615" s="25">
        <v>2101</v>
      </c>
      <c r="F2615" s="23">
        <v>10721300</v>
      </c>
      <c r="G2615" s="26" t="s">
        <v>175</v>
      </c>
      <c r="H2615" s="67">
        <v>8216880</v>
      </c>
      <c r="I2615" s="224">
        <v>2137798</v>
      </c>
      <c r="J2615" s="271">
        <v>-2859615</v>
      </c>
      <c r="K2615" s="70">
        <f t="shared" ref="K2615:K2640" si="51">SUM(H2615,J2615)</f>
        <v>5357265</v>
      </c>
      <c r="L2615" s="199"/>
    </row>
    <row r="2616" spans="1:12" hidden="1" x14ac:dyDescent="0.35">
      <c r="A2616" s="23">
        <v>22021007</v>
      </c>
      <c r="B2616" s="436" t="s">
        <v>2891</v>
      </c>
      <c r="C2616" s="23">
        <v>70133</v>
      </c>
      <c r="D2616" s="24">
        <v>0</v>
      </c>
      <c r="E2616" s="25">
        <v>2101</v>
      </c>
      <c r="F2616" s="23">
        <v>10721300</v>
      </c>
      <c r="G2616" s="26" t="s">
        <v>175</v>
      </c>
      <c r="H2616" s="27">
        <v>200000</v>
      </c>
      <c r="I2616" s="215"/>
      <c r="J2616" s="41">
        <v>300000</v>
      </c>
      <c r="K2616" s="44">
        <f t="shared" si="51"/>
        <v>500000</v>
      </c>
      <c r="L2616" s="199"/>
    </row>
    <row r="2617" spans="1:12" hidden="1" x14ac:dyDescent="0.35">
      <c r="A2617" s="23">
        <v>22021007</v>
      </c>
      <c r="B2617" s="436" t="s">
        <v>2891</v>
      </c>
      <c r="C2617" s="23">
        <v>70133</v>
      </c>
      <c r="D2617" s="24">
        <v>0</v>
      </c>
      <c r="E2617" s="25">
        <v>2101</v>
      </c>
      <c r="F2617" s="23">
        <v>10721300</v>
      </c>
      <c r="G2617" s="26" t="s">
        <v>175</v>
      </c>
      <c r="H2617" s="27">
        <v>1039500</v>
      </c>
      <c r="I2617" s="215">
        <v>673000</v>
      </c>
      <c r="J2617" s="27">
        <v>460500</v>
      </c>
      <c r="K2617" s="38">
        <f t="shared" si="51"/>
        <v>1500000</v>
      </c>
      <c r="L2617" s="199"/>
    </row>
    <row r="2618" spans="1:12" hidden="1" x14ac:dyDescent="0.35">
      <c r="A2618" s="23">
        <v>22021007</v>
      </c>
      <c r="B2618" s="436" t="s">
        <v>2892</v>
      </c>
      <c r="C2618" s="23">
        <v>70133</v>
      </c>
      <c r="D2618" s="24">
        <v>0</v>
      </c>
      <c r="E2618" s="25">
        <v>2101</v>
      </c>
      <c r="F2618" s="23">
        <v>10721300</v>
      </c>
      <c r="G2618" s="26" t="s">
        <v>175</v>
      </c>
      <c r="H2618" s="27">
        <v>105000</v>
      </c>
      <c r="I2618" s="215">
        <v>30000</v>
      </c>
      <c r="J2618" s="27"/>
      <c r="K2618" s="38">
        <f t="shared" si="51"/>
        <v>105000</v>
      </c>
      <c r="L2618" s="199"/>
    </row>
    <row r="2619" spans="1:12" hidden="1" x14ac:dyDescent="0.35">
      <c r="A2619" s="23">
        <v>22021007</v>
      </c>
      <c r="B2619" s="436" t="s">
        <v>2892</v>
      </c>
      <c r="C2619" s="23">
        <v>70133</v>
      </c>
      <c r="D2619" s="24">
        <v>0</v>
      </c>
      <c r="E2619" s="25">
        <v>2101</v>
      </c>
      <c r="F2619" s="23">
        <v>10721300</v>
      </c>
      <c r="G2619" s="26" t="s">
        <v>175</v>
      </c>
      <c r="H2619" s="27">
        <v>2415000</v>
      </c>
      <c r="I2619" s="215"/>
      <c r="J2619" s="27"/>
      <c r="K2619" s="38">
        <f t="shared" si="51"/>
        <v>2415000</v>
      </c>
      <c r="L2619" s="199"/>
    </row>
    <row r="2620" spans="1:12" hidden="1" x14ac:dyDescent="0.35">
      <c r="A2620" s="23">
        <v>22021007</v>
      </c>
      <c r="B2620" s="436" t="s">
        <v>2892</v>
      </c>
      <c r="C2620" s="23">
        <v>70131</v>
      </c>
      <c r="D2620" s="24">
        <v>0</v>
      </c>
      <c r="E2620" s="25">
        <v>2101</v>
      </c>
      <c r="F2620" s="23">
        <v>10721300</v>
      </c>
      <c r="G2620" s="28" t="s">
        <v>175</v>
      </c>
      <c r="H2620" s="29">
        <v>304500</v>
      </c>
      <c r="I2620" s="217">
        <v>1720000</v>
      </c>
      <c r="J2620" s="29">
        <v>3388000</v>
      </c>
      <c r="K2620" s="38">
        <f t="shared" si="51"/>
        <v>3692500</v>
      </c>
      <c r="L2620" s="199"/>
    </row>
    <row r="2621" spans="1:12" hidden="1" x14ac:dyDescent="0.35">
      <c r="A2621" s="34">
        <v>22021007</v>
      </c>
      <c r="B2621" s="437" t="s">
        <v>2892</v>
      </c>
      <c r="C2621" s="34">
        <v>70133</v>
      </c>
      <c r="D2621" s="35">
        <v>0</v>
      </c>
      <c r="E2621" s="36">
        <v>2101</v>
      </c>
      <c r="F2621" s="34">
        <v>10721300</v>
      </c>
      <c r="G2621" s="37" t="s">
        <v>175</v>
      </c>
      <c r="H2621" s="70">
        <v>96600</v>
      </c>
      <c r="I2621" s="223">
        <v>13000</v>
      </c>
      <c r="J2621" s="70">
        <v>450000</v>
      </c>
      <c r="K2621" s="70">
        <f t="shared" si="51"/>
        <v>546600</v>
      </c>
      <c r="L2621" s="198"/>
    </row>
    <row r="2622" spans="1:12" hidden="1" x14ac:dyDescent="0.35">
      <c r="A2622" s="23">
        <v>22021007</v>
      </c>
      <c r="B2622" s="437" t="s">
        <v>2893</v>
      </c>
      <c r="C2622" s="23">
        <v>70131</v>
      </c>
      <c r="D2622" s="24">
        <v>0</v>
      </c>
      <c r="E2622" s="25">
        <v>2101</v>
      </c>
      <c r="F2622" s="23">
        <v>10721300</v>
      </c>
      <c r="G2622" s="26" t="s">
        <v>175</v>
      </c>
      <c r="H2622" s="67">
        <v>3465000</v>
      </c>
      <c r="I2622" s="224">
        <v>9995000</v>
      </c>
      <c r="J2622" s="271">
        <v>9995000</v>
      </c>
      <c r="K2622" s="70">
        <f t="shared" si="51"/>
        <v>13460000</v>
      </c>
      <c r="L2622" s="199"/>
    </row>
    <row r="2623" spans="1:12" hidden="1" x14ac:dyDescent="0.35">
      <c r="A2623" s="23">
        <v>22021007</v>
      </c>
      <c r="B2623" s="437" t="s">
        <v>2893</v>
      </c>
      <c r="C2623" s="23">
        <v>70131</v>
      </c>
      <c r="D2623" s="24">
        <v>0</v>
      </c>
      <c r="E2623" s="25">
        <v>2101</v>
      </c>
      <c r="F2623" s="23">
        <v>10721300</v>
      </c>
      <c r="G2623" s="26" t="s">
        <v>486</v>
      </c>
      <c r="H2623" s="67">
        <v>2000000</v>
      </c>
      <c r="I2623" s="224"/>
      <c r="J2623" s="312">
        <v>-1000000</v>
      </c>
      <c r="K2623" s="70">
        <f t="shared" si="51"/>
        <v>1000000</v>
      </c>
      <c r="L2623" s="199"/>
    </row>
    <row r="2624" spans="1:12" ht="51" hidden="1" x14ac:dyDescent="0.35">
      <c r="A2624" s="23">
        <v>22021007</v>
      </c>
      <c r="B2624" s="437" t="s">
        <v>2893</v>
      </c>
      <c r="C2624" s="23">
        <v>70131</v>
      </c>
      <c r="D2624" s="24">
        <v>0</v>
      </c>
      <c r="E2624" s="25">
        <v>2101</v>
      </c>
      <c r="F2624" s="23">
        <v>10721300</v>
      </c>
      <c r="G2624" s="26" t="s">
        <v>487</v>
      </c>
      <c r="H2624" s="67">
        <v>551250</v>
      </c>
      <c r="I2624" s="224"/>
      <c r="J2624" s="67"/>
      <c r="K2624" s="70">
        <f t="shared" si="51"/>
        <v>551250</v>
      </c>
      <c r="L2624" s="199"/>
    </row>
    <row r="2625" spans="1:12" hidden="1" x14ac:dyDescent="0.35">
      <c r="A2625" s="23">
        <v>22021007</v>
      </c>
      <c r="B2625" s="437" t="s">
        <v>2893</v>
      </c>
      <c r="C2625" s="23">
        <v>70131</v>
      </c>
      <c r="D2625" s="24">
        <v>0</v>
      </c>
      <c r="E2625" s="25">
        <v>2101</v>
      </c>
      <c r="F2625" s="23">
        <v>10721300</v>
      </c>
      <c r="G2625" s="26" t="s">
        <v>488</v>
      </c>
      <c r="H2625" s="68">
        <v>1250000</v>
      </c>
      <c r="I2625" s="226"/>
      <c r="J2625" s="68"/>
      <c r="K2625" s="70">
        <f t="shared" si="51"/>
        <v>1250000</v>
      </c>
      <c r="L2625" s="199"/>
    </row>
    <row r="2626" spans="1:12" hidden="1" x14ac:dyDescent="0.35">
      <c r="A2626" s="23">
        <v>22021007</v>
      </c>
      <c r="B2626" s="437" t="s">
        <v>2893</v>
      </c>
      <c r="C2626" s="23">
        <v>70133</v>
      </c>
      <c r="D2626" s="24">
        <v>0</v>
      </c>
      <c r="E2626" s="25">
        <v>2101</v>
      </c>
      <c r="F2626" s="23">
        <v>10721300</v>
      </c>
      <c r="G2626" s="26" t="s">
        <v>175</v>
      </c>
      <c r="H2626" s="67">
        <v>24272640</v>
      </c>
      <c r="I2626" s="224">
        <v>7616500</v>
      </c>
      <c r="J2626" s="67"/>
      <c r="K2626" s="70">
        <f t="shared" si="51"/>
        <v>24272640</v>
      </c>
      <c r="L2626" s="199"/>
    </row>
    <row r="2627" spans="1:12" hidden="1" x14ac:dyDescent="0.35">
      <c r="A2627" s="23">
        <v>22021007</v>
      </c>
      <c r="B2627" s="437" t="s">
        <v>2893</v>
      </c>
      <c r="C2627" s="23">
        <v>70131</v>
      </c>
      <c r="D2627" s="24">
        <v>0</v>
      </c>
      <c r="E2627" s="25">
        <v>2101</v>
      </c>
      <c r="F2627" s="23">
        <v>10721300</v>
      </c>
      <c r="G2627" s="26" t="s">
        <v>175</v>
      </c>
      <c r="H2627" s="67">
        <v>1064000</v>
      </c>
      <c r="I2627" s="224">
        <v>123600</v>
      </c>
      <c r="J2627" s="68"/>
      <c r="K2627" s="70">
        <f t="shared" si="51"/>
        <v>1064000</v>
      </c>
      <c r="L2627" s="200"/>
    </row>
    <row r="2628" spans="1:12" hidden="1" x14ac:dyDescent="0.35">
      <c r="A2628" s="23">
        <v>22021007</v>
      </c>
      <c r="B2628" s="437" t="s">
        <v>2893</v>
      </c>
      <c r="C2628" s="23">
        <v>70133</v>
      </c>
      <c r="D2628" s="24">
        <v>0</v>
      </c>
      <c r="E2628" s="25">
        <v>2101</v>
      </c>
      <c r="F2628" s="23">
        <v>10721300</v>
      </c>
      <c r="G2628" s="26" t="s">
        <v>175</v>
      </c>
      <c r="H2628" s="27">
        <v>2278500</v>
      </c>
      <c r="I2628" s="215">
        <v>145000</v>
      </c>
      <c r="J2628" s="27">
        <v>3222000</v>
      </c>
      <c r="K2628" s="44">
        <f t="shared" si="51"/>
        <v>5500500</v>
      </c>
      <c r="L2628" s="199"/>
    </row>
    <row r="2629" spans="1:12" hidden="1" x14ac:dyDescent="0.35">
      <c r="A2629" s="23">
        <v>22021007</v>
      </c>
      <c r="B2629" s="437" t="s">
        <v>2893</v>
      </c>
      <c r="C2629" s="23">
        <v>70133</v>
      </c>
      <c r="D2629" s="24">
        <v>0</v>
      </c>
      <c r="E2629" s="25">
        <v>2101</v>
      </c>
      <c r="F2629" s="23">
        <v>10721300</v>
      </c>
      <c r="G2629" s="26" t="s">
        <v>175</v>
      </c>
      <c r="H2629" s="101">
        <v>86946497.400000006</v>
      </c>
      <c r="I2629" s="255">
        <v>34027329</v>
      </c>
      <c r="J2629" s="101"/>
      <c r="K2629" s="99">
        <f t="shared" si="51"/>
        <v>86946497.400000006</v>
      </c>
      <c r="L2629" s="200"/>
    </row>
    <row r="2630" spans="1:12" hidden="1" x14ac:dyDescent="0.35">
      <c r="A2630" s="23">
        <v>22021007</v>
      </c>
      <c r="B2630" s="437" t="s">
        <v>2893</v>
      </c>
      <c r="C2630" s="23">
        <v>70133</v>
      </c>
      <c r="D2630" s="24">
        <v>0</v>
      </c>
      <c r="E2630" s="25">
        <v>2101</v>
      </c>
      <c r="F2630" s="23">
        <v>10721300</v>
      </c>
      <c r="G2630" s="26" t="s">
        <v>610</v>
      </c>
      <c r="H2630" s="101">
        <v>7740600</v>
      </c>
      <c r="I2630" s="255">
        <v>5485886</v>
      </c>
      <c r="J2630" s="101">
        <v>7259400</v>
      </c>
      <c r="K2630" s="99">
        <f t="shared" si="51"/>
        <v>15000000</v>
      </c>
      <c r="L2630" s="199"/>
    </row>
    <row r="2631" spans="1:12" hidden="1" x14ac:dyDescent="0.35">
      <c r="A2631" s="23">
        <v>22021007</v>
      </c>
      <c r="B2631" s="437" t="s">
        <v>2893</v>
      </c>
      <c r="C2631" s="23">
        <v>70131</v>
      </c>
      <c r="D2631" s="24">
        <v>0</v>
      </c>
      <c r="E2631" s="25">
        <v>2101</v>
      </c>
      <c r="F2631" s="23">
        <v>10721300</v>
      </c>
      <c r="G2631" s="26" t="s">
        <v>175</v>
      </c>
      <c r="H2631" s="101">
        <v>5040000</v>
      </c>
      <c r="I2631" s="255">
        <v>535000</v>
      </c>
      <c r="J2631" s="101">
        <v>1060000</v>
      </c>
      <c r="K2631" s="99">
        <f t="shared" si="51"/>
        <v>6100000</v>
      </c>
      <c r="L2631" s="199"/>
    </row>
    <row r="2632" spans="1:12" hidden="1" x14ac:dyDescent="0.35">
      <c r="A2632" s="23">
        <v>22021007</v>
      </c>
      <c r="B2632" s="437" t="s">
        <v>2893</v>
      </c>
      <c r="C2632" s="23">
        <v>70133</v>
      </c>
      <c r="D2632" s="24">
        <v>0</v>
      </c>
      <c r="E2632" s="25">
        <v>2101</v>
      </c>
      <c r="F2632" s="23">
        <v>10721300</v>
      </c>
      <c r="G2632" s="26" t="s">
        <v>175</v>
      </c>
      <c r="H2632" s="101">
        <v>2430000</v>
      </c>
      <c r="I2632" s="255">
        <v>1398000</v>
      </c>
      <c r="J2632" s="106">
        <v>1000000</v>
      </c>
      <c r="K2632" s="99">
        <f t="shared" si="51"/>
        <v>3430000</v>
      </c>
      <c r="L2632" s="200"/>
    </row>
    <row r="2633" spans="1:12" hidden="1" x14ac:dyDescent="0.35">
      <c r="A2633" s="54">
        <v>22021007</v>
      </c>
      <c r="B2633" s="437" t="s">
        <v>2893</v>
      </c>
      <c r="C2633" s="54">
        <v>70133</v>
      </c>
      <c r="D2633" s="55">
        <v>0</v>
      </c>
      <c r="E2633" s="54">
        <v>2101</v>
      </c>
      <c r="F2633" s="54">
        <v>10721300</v>
      </c>
      <c r="G2633" s="57" t="s">
        <v>175</v>
      </c>
      <c r="H2633" s="117">
        <v>1154790</v>
      </c>
      <c r="I2633" s="263">
        <v>465400</v>
      </c>
      <c r="J2633" s="117"/>
      <c r="K2633" s="130">
        <f t="shared" si="51"/>
        <v>1154790</v>
      </c>
      <c r="L2633" s="204" t="s">
        <v>2556</v>
      </c>
    </row>
    <row r="2634" spans="1:12" hidden="1" x14ac:dyDescent="0.35">
      <c r="A2634" s="54">
        <v>22021007</v>
      </c>
      <c r="B2634" s="437" t="s">
        <v>2893</v>
      </c>
      <c r="C2634" s="54">
        <v>70133</v>
      </c>
      <c r="D2634" s="55">
        <v>0</v>
      </c>
      <c r="E2634" s="56">
        <v>2101</v>
      </c>
      <c r="F2634" s="54">
        <v>10721300</v>
      </c>
      <c r="G2634" s="57" t="s">
        <v>175</v>
      </c>
      <c r="H2634" s="58">
        <v>69300</v>
      </c>
      <c r="I2634" s="221">
        <v>50000</v>
      </c>
      <c r="J2634" s="58">
        <v>12000000</v>
      </c>
      <c r="K2634" s="81">
        <f t="shared" si="51"/>
        <v>12069300</v>
      </c>
      <c r="L2634" s="204" t="s">
        <v>2557</v>
      </c>
    </row>
    <row r="2635" spans="1:12" hidden="1" x14ac:dyDescent="0.35">
      <c r="A2635" s="54">
        <v>22021007</v>
      </c>
      <c r="B2635" s="437" t="s">
        <v>2893</v>
      </c>
      <c r="C2635" s="54">
        <v>70131</v>
      </c>
      <c r="D2635" s="55">
        <v>0</v>
      </c>
      <c r="E2635" s="56">
        <v>2101</v>
      </c>
      <c r="F2635" s="54">
        <v>10721300</v>
      </c>
      <c r="G2635" s="57" t="s">
        <v>175</v>
      </c>
      <c r="H2635" s="117">
        <v>1669500</v>
      </c>
      <c r="I2635" s="263"/>
      <c r="J2635" s="117"/>
      <c r="K2635" s="130">
        <f t="shared" si="51"/>
        <v>1669500</v>
      </c>
      <c r="L2635" s="204" t="s">
        <v>2558</v>
      </c>
    </row>
    <row r="2636" spans="1:12" hidden="1" x14ac:dyDescent="0.35">
      <c r="A2636" s="23">
        <v>22021007</v>
      </c>
      <c r="B2636" s="437" t="s">
        <v>2893</v>
      </c>
      <c r="C2636" s="23">
        <v>70133</v>
      </c>
      <c r="D2636" s="24">
        <v>0</v>
      </c>
      <c r="E2636" s="25">
        <v>2101</v>
      </c>
      <c r="F2636" s="23">
        <v>10721300</v>
      </c>
      <c r="G2636" s="26" t="s">
        <v>175</v>
      </c>
      <c r="H2636" s="101">
        <v>19530000</v>
      </c>
      <c r="I2636" s="255">
        <v>2773000</v>
      </c>
      <c r="J2636" s="108">
        <v>-10000000</v>
      </c>
      <c r="K2636" s="114">
        <f t="shared" si="51"/>
        <v>9530000</v>
      </c>
      <c r="L2636" s="199"/>
    </row>
    <row r="2637" spans="1:12" ht="51" hidden="1" x14ac:dyDescent="0.35">
      <c r="A2637" s="23">
        <v>22021007</v>
      </c>
      <c r="B2637" s="437" t="s">
        <v>2893</v>
      </c>
      <c r="C2637" s="23">
        <v>70131</v>
      </c>
      <c r="D2637" s="24">
        <v>0</v>
      </c>
      <c r="E2637" s="25">
        <v>2101</v>
      </c>
      <c r="F2637" s="23">
        <v>10721300</v>
      </c>
      <c r="G2637" s="26" t="s">
        <v>2717</v>
      </c>
      <c r="H2637" s="101">
        <v>105000</v>
      </c>
      <c r="I2637" s="255">
        <v>0</v>
      </c>
      <c r="J2637" s="101">
        <v>172405020</v>
      </c>
      <c r="K2637" s="99">
        <f t="shared" si="51"/>
        <v>172510020</v>
      </c>
      <c r="L2637" s="199"/>
    </row>
    <row r="2638" spans="1:12" ht="76.5" hidden="1" x14ac:dyDescent="0.35">
      <c r="A2638" s="23">
        <v>22021007</v>
      </c>
      <c r="B2638" s="437" t="s">
        <v>2893</v>
      </c>
      <c r="C2638" s="23">
        <v>70133</v>
      </c>
      <c r="D2638" s="24">
        <v>0</v>
      </c>
      <c r="E2638" s="23">
        <v>2101</v>
      </c>
      <c r="F2638" s="23">
        <v>10721300</v>
      </c>
      <c r="G2638" s="26" t="s">
        <v>1021</v>
      </c>
      <c r="H2638" s="101">
        <v>6866748</v>
      </c>
      <c r="I2638" s="255">
        <v>2573880</v>
      </c>
      <c r="J2638" s="101"/>
      <c r="K2638" s="99">
        <f t="shared" si="51"/>
        <v>6866748</v>
      </c>
      <c r="L2638" s="199"/>
    </row>
    <row r="2639" spans="1:12" hidden="1" x14ac:dyDescent="0.35">
      <c r="A2639" s="23">
        <v>22021007</v>
      </c>
      <c r="B2639" s="437" t="s">
        <v>2891</v>
      </c>
      <c r="C2639" s="23">
        <v>70131</v>
      </c>
      <c r="D2639" s="24">
        <v>0</v>
      </c>
      <c r="E2639" s="25">
        <v>2101</v>
      </c>
      <c r="F2639" s="23">
        <v>10721300</v>
      </c>
      <c r="G2639" s="26" t="s">
        <v>175</v>
      </c>
      <c r="H2639" s="135">
        <v>200000</v>
      </c>
      <c r="I2639" s="269"/>
      <c r="J2639" s="136"/>
      <c r="K2639" s="139">
        <f t="shared" si="51"/>
        <v>200000</v>
      </c>
      <c r="L2639" s="199"/>
    </row>
    <row r="2640" spans="1:12" hidden="1" x14ac:dyDescent="0.35">
      <c r="A2640" s="23">
        <v>22021006</v>
      </c>
      <c r="B2640" s="437" t="s">
        <v>2890</v>
      </c>
      <c r="C2640" s="23">
        <v>70131</v>
      </c>
      <c r="D2640" s="24">
        <v>0</v>
      </c>
      <c r="E2640" s="25">
        <v>2101</v>
      </c>
      <c r="F2640" s="23">
        <v>10721300</v>
      </c>
      <c r="G2640" s="26" t="s">
        <v>190</v>
      </c>
      <c r="H2640" s="27">
        <v>240000</v>
      </c>
      <c r="I2640" s="215"/>
      <c r="J2640" s="27"/>
      <c r="K2640" s="38">
        <f t="shared" si="51"/>
        <v>240000</v>
      </c>
      <c r="L2640" s="199"/>
    </row>
    <row r="2641" spans="1:12" hidden="1" x14ac:dyDescent="0.35">
      <c r="A2641" s="411">
        <v>22021006</v>
      </c>
      <c r="B2641" s="437" t="s">
        <v>2890</v>
      </c>
      <c r="C2641" s="413">
        <v>70133</v>
      </c>
      <c r="D2641" s="413" t="s">
        <v>192</v>
      </c>
      <c r="E2641" s="413" t="s">
        <v>193</v>
      </c>
      <c r="F2641" s="413" t="s">
        <v>194</v>
      </c>
      <c r="G2641" s="416" t="s">
        <v>190</v>
      </c>
      <c r="H2641" s="418"/>
      <c r="I2641" s="421"/>
      <c r="J2641" s="424">
        <v>56500</v>
      </c>
      <c r="K2641" s="420">
        <f>H2641+J2641</f>
        <v>56500</v>
      </c>
      <c r="L2641" s="434"/>
    </row>
    <row r="2642" spans="1:12" hidden="1" x14ac:dyDescent="0.35">
      <c r="A2642" s="23">
        <v>22021006</v>
      </c>
      <c r="B2642" s="437" t="s">
        <v>2890</v>
      </c>
      <c r="C2642" s="23">
        <v>70133</v>
      </c>
      <c r="D2642" s="24">
        <v>0</v>
      </c>
      <c r="E2642" s="25">
        <v>2101</v>
      </c>
      <c r="F2642" s="23">
        <v>10721300</v>
      </c>
      <c r="G2642" s="26" t="s">
        <v>190</v>
      </c>
      <c r="H2642" s="27">
        <v>67630.5</v>
      </c>
      <c r="I2642" s="215">
        <v>3000</v>
      </c>
      <c r="J2642" s="27"/>
      <c r="K2642" s="38">
        <f t="shared" ref="K2642:K2655" si="52">SUM(H2642,J2642)</f>
        <v>67630.5</v>
      </c>
      <c r="L2642" s="199"/>
    </row>
    <row r="2643" spans="1:12" hidden="1" x14ac:dyDescent="0.35">
      <c r="A2643" s="23">
        <v>22021006</v>
      </c>
      <c r="B2643" s="437" t="s">
        <v>2890</v>
      </c>
      <c r="C2643" s="23">
        <v>70133</v>
      </c>
      <c r="D2643" s="24">
        <v>0</v>
      </c>
      <c r="E2643" s="25">
        <v>2101</v>
      </c>
      <c r="F2643" s="23">
        <v>10721300</v>
      </c>
      <c r="G2643" s="26" t="s">
        <v>190</v>
      </c>
      <c r="H2643" s="27">
        <v>4410</v>
      </c>
      <c r="I2643" s="215"/>
      <c r="J2643" s="27"/>
      <c r="K2643" s="53">
        <f t="shared" si="52"/>
        <v>4410</v>
      </c>
      <c r="L2643" s="199"/>
    </row>
    <row r="2644" spans="1:12" hidden="1" x14ac:dyDescent="0.35">
      <c r="A2644" s="23">
        <v>22021006</v>
      </c>
      <c r="B2644" s="437" t="s">
        <v>2890</v>
      </c>
      <c r="C2644" s="23">
        <v>70133</v>
      </c>
      <c r="D2644" s="24">
        <v>0</v>
      </c>
      <c r="E2644" s="25">
        <v>2101</v>
      </c>
      <c r="F2644" s="23">
        <v>10721300</v>
      </c>
      <c r="G2644" s="26" t="s">
        <v>190</v>
      </c>
      <c r="H2644" s="27">
        <v>33600</v>
      </c>
      <c r="I2644" s="215">
        <v>0</v>
      </c>
      <c r="J2644" s="27"/>
      <c r="K2644" s="38">
        <f t="shared" si="52"/>
        <v>33600</v>
      </c>
      <c r="L2644" s="199"/>
    </row>
    <row r="2645" spans="1:12" hidden="1" x14ac:dyDescent="0.35">
      <c r="A2645" s="23">
        <v>22021006</v>
      </c>
      <c r="B2645" s="437" t="s">
        <v>2890</v>
      </c>
      <c r="C2645" s="23">
        <v>70133</v>
      </c>
      <c r="D2645" s="24">
        <v>0</v>
      </c>
      <c r="E2645" s="25">
        <v>2101</v>
      </c>
      <c r="F2645" s="23">
        <v>10721300</v>
      </c>
      <c r="G2645" s="26" t="s">
        <v>190</v>
      </c>
      <c r="H2645" s="27">
        <v>31500</v>
      </c>
      <c r="I2645" s="215">
        <v>7500</v>
      </c>
      <c r="J2645" s="27"/>
      <c r="K2645" s="38">
        <f t="shared" si="52"/>
        <v>31500</v>
      </c>
      <c r="L2645" s="199"/>
    </row>
    <row r="2646" spans="1:12" hidden="1" x14ac:dyDescent="0.35">
      <c r="A2646" s="23">
        <v>22021006</v>
      </c>
      <c r="B2646" s="437" t="s">
        <v>2890</v>
      </c>
      <c r="C2646" s="23">
        <v>70131</v>
      </c>
      <c r="D2646" s="24">
        <v>0</v>
      </c>
      <c r="E2646" s="25">
        <v>2101</v>
      </c>
      <c r="F2646" s="23">
        <v>10721300</v>
      </c>
      <c r="G2646" s="26" t="s">
        <v>190</v>
      </c>
      <c r="H2646" s="27">
        <v>21000</v>
      </c>
      <c r="I2646" s="215"/>
      <c r="J2646" s="27"/>
      <c r="K2646" s="38">
        <f t="shared" si="52"/>
        <v>21000</v>
      </c>
      <c r="L2646" s="199"/>
    </row>
    <row r="2647" spans="1:12" hidden="1" x14ac:dyDescent="0.35">
      <c r="A2647" s="23">
        <v>22021006</v>
      </c>
      <c r="B2647" s="437" t="s">
        <v>2890</v>
      </c>
      <c r="C2647" s="23">
        <v>70133</v>
      </c>
      <c r="D2647" s="24">
        <v>0</v>
      </c>
      <c r="E2647" s="25">
        <v>2101</v>
      </c>
      <c r="F2647" s="23">
        <v>10721300</v>
      </c>
      <c r="G2647" s="26" t="s">
        <v>190</v>
      </c>
      <c r="H2647" s="67">
        <v>42000</v>
      </c>
      <c r="I2647" s="224">
        <v>20000</v>
      </c>
      <c r="J2647" s="67"/>
      <c r="K2647" s="70">
        <f t="shared" si="52"/>
        <v>42000</v>
      </c>
      <c r="L2647" s="199"/>
    </row>
    <row r="2648" spans="1:12" hidden="1" x14ac:dyDescent="0.35">
      <c r="A2648" s="23">
        <v>22021006</v>
      </c>
      <c r="B2648" s="437" t="s">
        <v>2890</v>
      </c>
      <c r="C2648" s="23">
        <v>70131</v>
      </c>
      <c r="D2648" s="24">
        <v>0</v>
      </c>
      <c r="E2648" s="25">
        <v>2101</v>
      </c>
      <c r="F2648" s="23">
        <v>10721300</v>
      </c>
      <c r="G2648" s="26" t="s">
        <v>190</v>
      </c>
      <c r="H2648" s="67">
        <v>21000</v>
      </c>
      <c r="I2648" s="224"/>
      <c r="J2648" s="67"/>
      <c r="K2648" s="70">
        <f t="shared" si="52"/>
        <v>21000</v>
      </c>
      <c r="L2648" s="199"/>
    </row>
    <row r="2649" spans="1:12" hidden="1" x14ac:dyDescent="0.35">
      <c r="A2649" s="23">
        <v>22021006</v>
      </c>
      <c r="B2649" s="437" t="s">
        <v>2890</v>
      </c>
      <c r="C2649" s="23">
        <v>71033</v>
      </c>
      <c r="D2649" s="24">
        <v>0</v>
      </c>
      <c r="E2649" s="25">
        <v>1100</v>
      </c>
      <c r="F2649" s="23">
        <v>10721300</v>
      </c>
      <c r="G2649" s="28" t="s">
        <v>190</v>
      </c>
      <c r="H2649" s="29">
        <v>268186.8</v>
      </c>
      <c r="I2649" s="283"/>
      <c r="J2649" s="27"/>
      <c r="K2649" s="38">
        <f t="shared" si="52"/>
        <v>268186.8</v>
      </c>
      <c r="L2649" s="199"/>
    </row>
    <row r="2650" spans="1:12" hidden="1" x14ac:dyDescent="0.35">
      <c r="A2650" s="34">
        <v>22021006</v>
      </c>
      <c r="B2650" s="437" t="s">
        <v>2890</v>
      </c>
      <c r="C2650" s="34">
        <v>70131</v>
      </c>
      <c r="D2650" s="35">
        <v>0</v>
      </c>
      <c r="E2650" s="36">
        <v>2101</v>
      </c>
      <c r="F2650" s="34">
        <v>10721300</v>
      </c>
      <c r="G2650" s="37" t="s">
        <v>190</v>
      </c>
      <c r="H2650" s="38">
        <v>42000</v>
      </c>
      <c r="I2650" s="218">
        <v>0</v>
      </c>
      <c r="J2650" s="38">
        <v>50000</v>
      </c>
      <c r="K2650" s="38">
        <f t="shared" si="52"/>
        <v>92000</v>
      </c>
      <c r="L2650" s="433"/>
    </row>
    <row r="2651" spans="1:12" hidden="1" x14ac:dyDescent="0.35">
      <c r="A2651" s="23">
        <v>22021006</v>
      </c>
      <c r="B2651" s="437" t="s">
        <v>2890</v>
      </c>
      <c r="C2651" s="23">
        <v>70131</v>
      </c>
      <c r="D2651" s="24">
        <v>0</v>
      </c>
      <c r="E2651" s="25">
        <v>2101</v>
      </c>
      <c r="F2651" s="23">
        <v>10721300</v>
      </c>
      <c r="G2651" s="26" t="s">
        <v>190</v>
      </c>
      <c r="H2651" s="27">
        <v>4200</v>
      </c>
      <c r="I2651" s="215"/>
      <c r="J2651" s="27"/>
      <c r="K2651" s="38">
        <f t="shared" si="52"/>
        <v>4200</v>
      </c>
      <c r="L2651" s="567"/>
    </row>
    <row r="2652" spans="1:12" hidden="1" x14ac:dyDescent="0.35">
      <c r="A2652" s="23">
        <v>22021006</v>
      </c>
      <c r="B2652" s="437" t="s">
        <v>2891</v>
      </c>
      <c r="C2652" s="23">
        <v>70131</v>
      </c>
      <c r="D2652" s="24">
        <v>0</v>
      </c>
      <c r="E2652" s="25">
        <v>2101</v>
      </c>
      <c r="F2652" s="23">
        <v>10720500</v>
      </c>
      <c r="G2652" s="26" t="s">
        <v>190</v>
      </c>
      <c r="H2652" s="67"/>
      <c r="I2652" s="224">
        <v>45000</v>
      </c>
      <c r="J2652" s="68"/>
      <c r="K2652" s="427">
        <f t="shared" si="52"/>
        <v>0</v>
      </c>
      <c r="L2652" s="207"/>
    </row>
    <row r="2653" spans="1:12" hidden="1" x14ac:dyDescent="0.35">
      <c r="A2653" s="23">
        <v>22021006</v>
      </c>
      <c r="B2653" s="437" t="s">
        <v>2891</v>
      </c>
      <c r="C2653" s="23">
        <v>70133</v>
      </c>
      <c r="D2653" s="24" t="s">
        <v>192</v>
      </c>
      <c r="E2653" s="85" t="s">
        <v>2619</v>
      </c>
      <c r="F2653" s="23">
        <v>10721300</v>
      </c>
      <c r="G2653" s="26" t="s">
        <v>190</v>
      </c>
      <c r="H2653" s="27">
        <v>0</v>
      </c>
      <c r="I2653" s="215"/>
      <c r="J2653" s="41">
        <v>50000</v>
      </c>
      <c r="K2653" s="38">
        <f t="shared" si="52"/>
        <v>50000</v>
      </c>
      <c r="L2653" s="207"/>
    </row>
    <row r="2654" spans="1:12" hidden="1" x14ac:dyDescent="0.35">
      <c r="A2654" s="411">
        <v>22021006</v>
      </c>
      <c r="B2654" s="437" t="s">
        <v>2891</v>
      </c>
      <c r="C2654" s="411">
        <v>70131</v>
      </c>
      <c r="D2654" s="411" t="s">
        <v>192</v>
      </c>
      <c r="E2654" s="413" t="s">
        <v>193</v>
      </c>
      <c r="F2654" s="411">
        <v>10721300</v>
      </c>
      <c r="G2654" s="416" t="s">
        <v>190</v>
      </c>
      <c r="H2654" s="419">
        <v>2655.8531999999996</v>
      </c>
      <c r="I2654" s="422"/>
      <c r="J2654" s="425">
        <v>117344</v>
      </c>
      <c r="K2654" s="429">
        <f t="shared" si="52"/>
        <v>119999.8532</v>
      </c>
      <c r="L2654" s="562"/>
    </row>
    <row r="2655" spans="1:12" hidden="1" x14ac:dyDescent="0.35">
      <c r="A2655" s="23">
        <v>22021006</v>
      </c>
      <c r="B2655" s="437" t="s">
        <v>2891</v>
      </c>
      <c r="C2655" s="23">
        <v>70133</v>
      </c>
      <c r="D2655" s="24">
        <v>0</v>
      </c>
      <c r="E2655" s="25">
        <v>2101</v>
      </c>
      <c r="F2655" s="23">
        <v>10721300</v>
      </c>
      <c r="G2655" s="26" t="s">
        <v>190</v>
      </c>
      <c r="H2655" s="27">
        <v>500000</v>
      </c>
      <c r="I2655" s="215">
        <v>5000</v>
      </c>
      <c r="J2655" s="41"/>
      <c r="K2655" s="38">
        <f t="shared" si="52"/>
        <v>500000</v>
      </c>
      <c r="L2655" s="559"/>
    </row>
    <row r="2656" spans="1:12" hidden="1" x14ac:dyDescent="0.35">
      <c r="A2656" s="23">
        <v>22021006</v>
      </c>
      <c r="B2656" s="437" t="s">
        <v>2891</v>
      </c>
      <c r="C2656" s="23">
        <v>70131</v>
      </c>
      <c r="D2656" s="24">
        <v>0</v>
      </c>
      <c r="E2656" s="25">
        <v>2101</v>
      </c>
      <c r="F2656" s="23">
        <v>10721300</v>
      </c>
      <c r="G2656" s="26" t="s">
        <v>190</v>
      </c>
      <c r="H2656" s="27">
        <v>240000</v>
      </c>
      <c r="I2656" s="215">
        <v>60000</v>
      </c>
      <c r="J2656" s="27">
        <v>60000</v>
      </c>
      <c r="K2656" s="38">
        <f>H2656+J2656</f>
        <v>300000</v>
      </c>
      <c r="L2656" s="207"/>
    </row>
    <row r="2657" spans="1:12" hidden="1" x14ac:dyDescent="0.35">
      <c r="A2657" s="23">
        <v>22021006</v>
      </c>
      <c r="B2657" s="437" t="s">
        <v>2891</v>
      </c>
      <c r="C2657" s="23">
        <v>70131</v>
      </c>
      <c r="D2657" s="24">
        <v>0</v>
      </c>
      <c r="E2657" s="25">
        <v>2101</v>
      </c>
      <c r="F2657" s="23">
        <v>10721300</v>
      </c>
      <c r="G2657" s="28" t="s">
        <v>190</v>
      </c>
      <c r="H2657" s="71">
        <v>374573</v>
      </c>
      <c r="I2657" s="225"/>
      <c r="J2657" s="71"/>
      <c r="K2657" s="70">
        <f t="shared" ref="K2657:K2684" si="53">SUM(H2657,J2657)</f>
        <v>374573</v>
      </c>
      <c r="L2657" s="207"/>
    </row>
    <row r="2658" spans="1:12" hidden="1" x14ac:dyDescent="0.35">
      <c r="A2658" s="34">
        <v>22021006</v>
      </c>
      <c r="B2658" s="437" t="s">
        <v>2891</v>
      </c>
      <c r="C2658" s="34">
        <v>70133</v>
      </c>
      <c r="D2658" s="35">
        <v>0</v>
      </c>
      <c r="E2658" s="36">
        <v>2101</v>
      </c>
      <c r="F2658" s="34">
        <v>10721300</v>
      </c>
      <c r="G2658" s="37" t="s">
        <v>190</v>
      </c>
      <c r="H2658" s="38">
        <v>50820</v>
      </c>
      <c r="I2658" s="218">
        <v>5000</v>
      </c>
      <c r="J2658" s="44"/>
      <c r="K2658" s="38">
        <f t="shared" si="53"/>
        <v>50820</v>
      </c>
      <c r="L2658" s="198"/>
    </row>
    <row r="2659" spans="1:12" hidden="1" x14ac:dyDescent="0.35">
      <c r="A2659" s="23">
        <v>22021006</v>
      </c>
      <c r="B2659" s="437" t="s">
        <v>2891</v>
      </c>
      <c r="C2659" s="23">
        <v>70133</v>
      </c>
      <c r="D2659" s="24">
        <v>0</v>
      </c>
      <c r="E2659" s="25">
        <v>2101</v>
      </c>
      <c r="F2659" s="23">
        <v>10721300</v>
      </c>
      <c r="G2659" s="26" t="s">
        <v>190</v>
      </c>
      <c r="H2659" s="67">
        <v>60900</v>
      </c>
      <c r="I2659" s="224">
        <v>4000</v>
      </c>
      <c r="J2659" s="67"/>
      <c r="K2659" s="70">
        <f t="shared" si="53"/>
        <v>60900</v>
      </c>
      <c r="L2659" s="199"/>
    </row>
    <row r="2660" spans="1:12" hidden="1" x14ac:dyDescent="0.35">
      <c r="A2660" s="23">
        <v>22021006</v>
      </c>
      <c r="B2660" s="437" t="s">
        <v>2891</v>
      </c>
      <c r="C2660" s="23">
        <v>70131</v>
      </c>
      <c r="D2660" s="24">
        <v>0</v>
      </c>
      <c r="E2660" s="25">
        <v>2101</v>
      </c>
      <c r="F2660" s="23">
        <v>10721300</v>
      </c>
      <c r="G2660" s="26" t="s">
        <v>190</v>
      </c>
      <c r="H2660" s="67" t="s">
        <v>20</v>
      </c>
      <c r="I2660" s="224"/>
      <c r="J2660" s="68">
        <v>50000</v>
      </c>
      <c r="K2660" s="427">
        <f t="shared" si="53"/>
        <v>50000</v>
      </c>
      <c r="L2660" s="199"/>
    </row>
    <row r="2661" spans="1:12" hidden="1" x14ac:dyDescent="0.35">
      <c r="A2661" s="23">
        <v>22021006</v>
      </c>
      <c r="B2661" s="437" t="s">
        <v>2891</v>
      </c>
      <c r="C2661" s="23">
        <v>70133</v>
      </c>
      <c r="D2661" s="24">
        <v>0</v>
      </c>
      <c r="E2661" s="25">
        <v>2101</v>
      </c>
      <c r="F2661" s="23">
        <v>10721300</v>
      </c>
      <c r="G2661" s="26" t="s">
        <v>190</v>
      </c>
      <c r="H2661" s="27">
        <v>200000</v>
      </c>
      <c r="I2661" s="215"/>
      <c r="J2661" s="41"/>
      <c r="K2661" s="44">
        <f t="shared" si="53"/>
        <v>200000</v>
      </c>
      <c r="L2661" s="199"/>
    </row>
    <row r="2662" spans="1:12" hidden="1" x14ac:dyDescent="0.35">
      <c r="A2662" s="23">
        <v>22021006</v>
      </c>
      <c r="B2662" s="437" t="s">
        <v>2892</v>
      </c>
      <c r="C2662" s="23">
        <v>70133</v>
      </c>
      <c r="D2662" s="24">
        <v>0</v>
      </c>
      <c r="E2662" s="25">
        <v>2101</v>
      </c>
      <c r="F2662" s="23">
        <v>10721300</v>
      </c>
      <c r="G2662" s="26" t="s">
        <v>190</v>
      </c>
      <c r="H2662" s="27">
        <v>150000</v>
      </c>
      <c r="I2662" s="215">
        <v>10000</v>
      </c>
      <c r="J2662" s="41"/>
      <c r="K2662" s="38">
        <f t="shared" si="53"/>
        <v>150000</v>
      </c>
      <c r="L2662" s="199"/>
    </row>
    <row r="2663" spans="1:12" hidden="1" x14ac:dyDescent="0.35">
      <c r="A2663" s="23">
        <v>22021006</v>
      </c>
      <c r="B2663" s="437" t="s">
        <v>2892</v>
      </c>
      <c r="C2663" s="23">
        <v>70133</v>
      </c>
      <c r="D2663" s="24">
        <v>0</v>
      </c>
      <c r="E2663" s="25">
        <v>2101</v>
      </c>
      <c r="F2663" s="23">
        <v>10721300</v>
      </c>
      <c r="G2663" s="26" t="s">
        <v>190</v>
      </c>
      <c r="H2663" s="27">
        <v>1350132</v>
      </c>
      <c r="I2663" s="215"/>
      <c r="J2663" s="27"/>
      <c r="K2663" s="38">
        <f t="shared" si="53"/>
        <v>1350132</v>
      </c>
      <c r="L2663" s="199"/>
    </row>
    <row r="2664" spans="1:12" hidden="1" x14ac:dyDescent="0.35">
      <c r="A2664" s="23">
        <v>22021006</v>
      </c>
      <c r="B2664" s="437" t="s">
        <v>2892</v>
      </c>
      <c r="C2664" s="23">
        <v>70131</v>
      </c>
      <c r="D2664" s="24">
        <v>0</v>
      </c>
      <c r="E2664" s="25">
        <v>2101</v>
      </c>
      <c r="F2664" s="23">
        <v>10721300</v>
      </c>
      <c r="G2664" s="26" t="s">
        <v>190</v>
      </c>
      <c r="H2664" s="27">
        <v>0</v>
      </c>
      <c r="I2664" s="215">
        <v>4300</v>
      </c>
      <c r="J2664" s="41"/>
      <c r="K2664" s="38">
        <f t="shared" si="53"/>
        <v>0</v>
      </c>
      <c r="L2664" s="199"/>
    </row>
    <row r="2665" spans="1:12" hidden="1" x14ac:dyDescent="0.35">
      <c r="A2665" s="23">
        <v>22021006</v>
      </c>
      <c r="B2665" s="437" t="s">
        <v>2893</v>
      </c>
      <c r="C2665" s="23">
        <v>70131</v>
      </c>
      <c r="D2665" s="24">
        <v>0</v>
      </c>
      <c r="E2665" s="25">
        <v>2101</v>
      </c>
      <c r="F2665" s="23">
        <v>10721300</v>
      </c>
      <c r="G2665" s="26" t="s">
        <v>190</v>
      </c>
      <c r="H2665" s="67">
        <v>45000</v>
      </c>
      <c r="I2665" s="224">
        <v>25000</v>
      </c>
      <c r="J2665" s="312">
        <v>-2000000</v>
      </c>
      <c r="K2665" s="70">
        <f t="shared" si="53"/>
        <v>-1955000</v>
      </c>
      <c r="L2665" s="199"/>
    </row>
    <row r="2666" spans="1:12" hidden="1" x14ac:dyDescent="0.35">
      <c r="A2666" s="23">
        <v>22021006</v>
      </c>
      <c r="B2666" s="437" t="s">
        <v>2893</v>
      </c>
      <c r="C2666" s="23">
        <v>70131</v>
      </c>
      <c r="D2666" s="24">
        <v>0</v>
      </c>
      <c r="E2666" s="25">
        <v>2101</v>
      </c>
      <c r="F2666" s="23">
        <v>10721300</v>
      </c>
      <c r="G2666" s="26" t="s">
        <v>190</v>
      </c>
      <c r="H2666" s="67">
        <v>10500</v>
      </c>
      <c r="I2666" s="224">
        <v>5000</v>
      </c>
      <c r="J2666" s="67"/>
      <c r="K2666" s="70">
        <f t="shared" si="53"/>
        <v>10500</v>
      </c>
      <c r="L2666" s="199"/>
    </row>
    <row r="2667" spans="1:12" hidden="1" x14ac:dyDescent="0.35">
      <c r="A2667" s="23">
        <v>22021006</v>
      </c>
      <c r="B2667" s="437" t="s">
        <v>2893</v>
      </c>
      <c r="C2667" s="23">
        <v>70133</v>
      </c>
      <c r="D2667" s="24">
        <v>0</v>
      </c>
      <c r="E2667" s="25">
        <v>2101</v>
      </c>
      <c r="F2667" s="23">
        <v>10721300</v>
      </c>
      <c r="G2667" s="26" t="s">
        <v>190</v>
      </c>
      <c r="H2667" s="67">
        <v>210000</v>
      </c>
      <c r="I2667" s="224">
        <v>10830.359999999999</v>
      </c>
      <c r="J2667" s="67"/>
      <c r="K2667" s="70">
        <f t="shared" si="53"/>
        <v>210000</v>
      </c>
      <c r="L2667" s="199"/>
    </row>
    <row r="2668" spans="1:12" hidden="1" x14ac:dyDescent="0.35">
      <c r="A2668" s="23">
        <v>22021006</v>
      </c>
      <c r="B2668" s="437" t="s">
        <v>2893</v>
      </c>
      <c r="C2668" s="23">
        <v>70131</v>
      </c>
      <c r="D2668" s="24">
        <v>0</v>
      </c>
      <c r="E2668" s="25">
        <v>2101</v>
      </c>
      <c r="F2668" s="23">
        <v>10721300</v>
      </c>
      <c r="G2668" s="26" t="s">
        <v>190</v>
      </c>
      <c r="H2668" s="67">
        <v>24640</v>
      </c>
      <c r="I2668" s="224">
        <v>640000</v>
      </c>
      <c r="J2668" s="68">
        <v>775360</v>
      </c>
      <c r="K2668" s="70">
        <f t="shared" si="53"/>
        <v>800000</v>
      </c>
      <c r="L2668" s="200"/>
    </row>
    <row r="2669" spans="1:12" hidden="1" x14ac:dyDescent="0.35">
      <c r="A2669" s="23">
        <v>22021006</v>
      </c>
      <c r="B2669" s="437" t="s">
        <v>2893</v>
      </c>
      <c r="C2669" s="23">
        <v>70133</v>
      </c>
      <c r="D2669" s="24">
        <v>0</v>
      </c>
      <c r="E2669" s="25">
        <v>2101</v>
      </c>
      <c r="F2669" s="23">
        <v>10721300</v>
      </c>
      <c r="G2669" s="26" t="s">
        <v>190</v>
      </c>
      <c r="H2669" s="27">
        <v>55860</v>
      </c>
      <c r="I2669" s="215">
        <v>15000</v>
      </c>
      <c r="J2669" s="27">
        <v>50000</v>
      </c>
      <c r="K2669" s="44">
        <f t="shared" si="53"/>
        <v>105860</v>
      </c>
      <c r="L2669" s="199"/>
    </row>
    <row r="2670" spans="1:12" hidden="1" x14ac:dyDescent="0.35">
      <c r="A2670" s="23">
        <v>22021006</v>
      </c>
      <c r="B2670" s="437" t="s">
        <v>2893</v>
      </c>
      <c r="C2670" s="23">
        <v>70133</v>
      </c>
      <c r="D2670" s="24">
        <v>0</v>
      </c>
      <c r="E2670" s="25">
        <v>2101</v>
      </c>
      <c r="F2670" s="23">
        <v>10721300</v>
      </c>
      <c r="G2670" s="26" t="s">
        <v>190</v>
      </c>
      <c r="H2670" s="101">
        <v>3271495.5</v>
      </c>
      <c r="I2670" s="255">
        <v>1599939.01</v>
      </c>
      <c r="J2670" s="101"/>
      <c r="K2670" s="99">
        <f t="shared" si="53"/>
        <v>3271495.5</v>
      </c>
      <c r="L2670" s="200"/>
    </row>
    <row r="2671" spans="1:12" hidden="1" x14ac:dyDescent="0.35">
      <c r="A2671" s="23">
        <v>22021006</v>
      </c>
      <c r="B2671" s="437" t="s">
        <v>2893</v>
      </c>
      <c r="C2671" s="23">
        <v>70133</v>
      </c>
      <c r="D2671" s="24">
        <v>0</v>
      </c>
      <c r="E2671" s="25">
        <v>2101</v>
      </c>
      <c r="F2671" s="23">
        <v>10721300</v>
      </c>
      <c r="G2671" s="26" t="s">
        <v>190</v>
      </c>
      <c r="H2671" s="101">
        <v>2500</v>
      </c>
      <c r="I2671" s="255"/>
      <c r="J2671" s="106">
        <v>2500</v>
      </c>
      <c r="K2671" s="99">
        <f t="shared" si="53"/>
        <v>5000</v>
      </c>
      <c r="L2671" s="199"/>
    </row>
    <row r="2672" spans="1:12" hidden="1" x14ac:dyDescent="0.35">
      <c r="A2672" s="23">
        <v>22021006</v>
      </c>
      <c r="B2672" s="437" t="s">
        <v>2893</v>
      </c>
      <c r="C2672" s="23">
        <v>70131</v>
      </c>
      <c r="D2672" s="24">
        <v>0</v>
      </c>
      <c r="E2672" s="25">
        <v>2101</v>
      </c>
      <c r="F2672" s="23">
        <v>10721300</v>
      </c>
      <c r="G2672" s="26" t="s">
        <v>190</v>
      </c>
      <c r="H2672" s="101">
        <v>25000</v>
      </c>
      <c r="I2672" s="255">
        <v>3500</v>
      </c>
      <c r="J2672" s="106"/>
      <c r="K2672" s="99">
        <f t="shared" si="53"/>
        <v>25000</v>
      </c>
      <c r="L2672" s="199"/>
    </row>
    <row r="2673" spans="1:12" hidden="1" x14ac:dyDescent="0.35">
      <c r="A2673" s="23">
        <v>22021006</v>
      </c>
      <c r="B2673" s="437" t="s">
        <v>2893</v>
      </c>
      <c r="C2673" s="23">
        <v>70131</v>
      </c>
      <c r="D2673" s="24">
        <v>0</v>
      </c>
      <c r="E2673" s="25">
        <v>2101</v>
      </c>
      <c r="F2673" s="23">
        <v>10721300</v>
      </c>
      <c r="G2673" s="26" t="s">
        <v>190</v>
      </c>
      <c r="H2673" s="41">
        <v>200000</v>
      </c>
      <c r="I2673" s="220">
        <v>0</v>
      </c>
      <c r="J2673" s="41"/>
      <c r="K2673" s="38">
        <f t="shared" si="53"/>
        <v>200000</v>
      </c>
      <c r="L2673" s="199"/>
    </row>
    <row r="2674" spans="1:12" hidden="1" x14ac:dyDescent="0.35">
      <c r="A2674" s="54">
        <v>22021006</v>
      </c>
      <c r="B2674" s="437" t="s">
        <v>2893</v>
      </c>
      <c r="C2674" s="54">
        <v>70133</v>
      </c>
      <c r="D2674" s="55">
        <v>0</v>
      </c>
      <c r="E2674" s="54">
        <v>2101</v>
      </c>
      <c r="F2674" s="54">
        <v>10721300</v>
      </c>
      <c r="G2674" s="57" t="s">
        <v>190</v>
      </c>
      <c r="H2674" s="117">
        <v>25000</v>
      </c>
      <c r="I2674" s="263">
        <v>0</v>
      </c>
      <c r="J2674" s="118"/>
      <c r="K2674" s="130">
        <f t="shared" si="53"/>
        <v>25000</v>
      </c>
      <c r="L2674" s="204" t="s">
        <v>2556</v>
      </c>
    </row>
    <row r="2675" spans="1:12" hidden="1" x14ac:dyDescent="0.35">
      <c r="A2675" s="54">
        <v>22021006</v>
      </c>
      <c r="B2675" s="437" t="s">
        <v>2893</v>
      </c>
      <c r="C2675" s="54">
        <v>70133</v>
      </c>
      <c r="D2675" s="55">
        <v>0</v>
      </c>
      <c r="E2675" s="56">
        <v>2101</v>
      </c>
      <c r="F2675" s="54">
        <v>10721300</v>
      </c>
      <c r="G2675" s="57" t="s">
        <v>190</v>
      </c>
      <c r="H2675" s="58">
        <v>165271.57500000001</v>
      </c>
      <c r="I2675" s="221">
        <v>132266</v>
      </c>
      <c r="J2675" s="58">
        <v>3000000</v>
      </c>
      <c r="K2675" s="81">
        <f t="shared" si="53"/>
        <v>3165271.5750000002</v>
      </c>
      <c r="L2675" s="204" t="s">
        <v>2557</v>
      </c>
    </row>
    <row r="2676" spans="1:12" hidden="1" x14ac:dyDescent="0.35">
      <c r="A2676" s="54">
        <v>22021006</v>
      </c>
      <c r="B2676" s="437" t="s">
        <v>2893</v>
      </c>
      <c r="C2676" s="54">
        <v>70131</v>
      </c>
      <c r="D2676" s="55">
        <v>0</v>
      </c>
      <c r="E2676" s="56">
        <v>2101</v>
      </c>
      <c r="F2676" s="54">
        <v>10721300</v>
      </c>
      <c r="G2676" s="57" t="s">
        <v>190</v>
      </c>
      <c r="H2676" s="117">
        <v>105000</v>
      </c>
      <c r="I2676" s="263"/>
      <c r="J2676" s="117"/>
      <c r="K2676" s="130">
        <f t="shared" si="53"/>
        <v>105000</v>
      </c>
      <c r="L2676" s="204" t="s">
        <v>2558</v>
      </c>
    </row>
    <row r="2677" spans="1:12" hidden="1" x14ac:dyDescent="0.35">
      <c r="A2677" s="23">
        <v>22021006</v>
      </c>
      <c r="B2677" s="437" t="s">
        <v>2893</v>
      </c>
      <c r="C2677" s="23">
        <v>70133</v>
      </c>
      <c r="D2677" s="24">
        <v>0</v>
      </c>
      <c r="E2677" s="25">
        <v>2101</v>
      </c>
      <c r="F2677" s="23">
        <v>10721300</v>
      </c>
      <c r="G2677" s="26" t="s">
        <v>190</v>
      </c>
      <c r="H2677" s="101">
        <v>5346</v>
      </c>
      <c r="I2677" s="255"/>
      <c r="J2677" s="106"/>
      <c r="K2677" s="99">
        <f t="shared" si="53"/>
        <v>5346</v>
      </c>
      <c r="L2677" s="199"/>
    </row>
    <row r="2678" spans="1:12" hidden="1" x14ac:dyDescent="0.35">
      <c r="A2678" s="23">
        <v>22021006</v>
      </c>
      <c r="B2678" s="437" t="s">
        <v>2893</v>
      </c>
      <c r="C2678" s="23">
        <v>70133</v>
      </c>
      <c r="D2678" s="24">
        <v>0</v>
      </c>
      <c r="E2678" s="25">
        <v>2101</v>
      </c>
      <c r="F2678" s="23">
        <v>10721300</v>
      </c>
      <c r="G2678" s="26" t="s">
        <v>190</v>
      </c>
      <c r="H2678" s="101">
        <v>2300000</v>
      </c>
      <c r="I2678" s="255">
        <v>21000</v>
      </c>
      <c r="J2678" s="115">
        <v>-1800000</v>
      </c>
      <c r="K2678" s="114">
        <f t="shared" si="53"/>
        <v>500000</v>
      </c>
      <c r="L2678" s="199"/>
    </row>
    <row r="2679" spans="1:12" hidden="1" x14ac:dyDescent="0.35">
      <c r="A2679" s="23">
        <v>22021006</v>
      </c>
      <c r="B2679" s="437" t="s">
        <v>2893</v>
      </c>
      <c r="C2679" s="23">
        <v>70131</v>
      </c>
      <c r="D2679" s="24">
        <v>0</v>
      </c>
      <c r="E2679" s="25">
        <v>2101</v>
      </c>
      <c r="F2679" s="23">
        <v>10721300</v>
      </c>
      <c r="G2679" s="26" t="s">
        <v>190</v>
      </c>
      <c r="H2679" s="101">
        <v>50400</v>
      </c>
      <c r="I2679" s="255">
        <v>18000</v>
      </c>
      <c r="J2679" s="101">
        <v>50000</v>
      </c>
      <c r="K2679" s="99">
        <f t="shared" si="53"/>
        <v>100400</v>
      </c>
      <c r="L2679" s="199"/>
    </row>
    <row r="2680" spans="1:12" hidden="1" x14ac:dyDescent="0.35">
      <c r="A2680" s="23">
        <v>22021006</v>
      </c>
      <c r="B2680" s="437" t="s">
        <v>2893</v>
      </c>
      <c r="C2680" s="23">
        <v>70133</v>
      </c>
      <c r="D2680" s="24">
        <v>0</v>
      </c>
      <c r="E2680" s="23">
        <v>2101</v>
      </c>
      <c r="F2680" s="23">
        <v>10721300</v>
      </c>
      <c r="G2680" s="26" t="s">
        <v>190</v>
      </c>
      <c r="H2680" s="101">
        <v>10291</v>
      </c>
      <c r="I2680" s="255">
        <v>0</v>
      </c>
      <c r="J2680" s="106"/>
      <c r="K2680" s="99">
        <f t="shared" si="53"/>
        <v>10291</v>
      </c>
      <c r="L2680" s="199"/>
    </row>
    <row r="2681" spans="1:12" hidden="1" x14ac:dyDescent="0.35">
      <c r="A2681" s="23">
        <v>22021006</v>
      </c>
      <c r="B2681" s="437" t="s">
        <v>2893</v>
      </c>
      <c r="C2681" s="23">
        <v>70131</v>
      </c>
      <c r="D2681" s="24">
        <v>0</v>
      </c>
      <c r="E2681" s="25">
        <v>2101</v>
      </c>
      <c r="F2681" s="23">
        <v>10721300</v>
      </c>
      <c r="G2681" s="26" t="s">
        <v>190</v>
      </c>
      <c r="H2681" s="101">
        <v>13365</v>
      </c>
      <c r="I2681" s="255">
        <v>8792.15</v>
      </c>
      <c r="J2681" s="106"/>
      <c r="K2681" s="99">
        <f t="shared" si="53"/>
        <v>13365</v>
      </c>
      <c r="L2681" s="199"/>
    </row>
    <row r="2682" spans="1:12" hidden="1" x14ac:dyDescent="0.35">
      <c r="A2682" s="23">
        <v>22021006</v>
      </c>
      <c r="B2682" s="437" t="s">
        <v>2891</v>
      </c>
      <c r="C2682" s="23">
        <v>70131</v>
      </c>
      <c r="D2682" s="24">
        <v>0</v>
      </c>
      <c r="E2682" s="25">
        <v>2101</v>
      </c>
      <c r="F2682" s="23">
        <v>10721300</v>
      </c>
      <c r="G2682" s="26" t="s">
        <v>190</v>
      </c>
      <c r="H2682" s="136">
        <v>100000</v>
      </c>
      <c r="I2682" s="270"/>
      <c r="J2682" s="136"/>
      <c r="K2682" s="139">
        <f t="shared" si="53"/>
        <v>100000</v>
      </c>
      <c r="L2682" s="199"/>
    </row>
    <row r="2683" spans="1:12" hidden="1" x14ac:dyDescent="0.35">
      <c r="A2683" s="23">
        <v>22021004</v>
      </c>
      <c r="B2683" s="437" t="s">
        <v>2890</v>
      </c>
      <c r="C2683" s="23">
        <v>70133</v>
      </c>
      <c r="D2683" s="24">
        <v>0</v>
      </c>
      <c r="E2683" s="25">
        <v>2101</v>
      </c>
      <c r="F2683" s="23">
        <v>10721300</v>
      </c>
      <c r="G2683" s="26" t="s">
        <v>174</v>
      </c>
      <c r="H2683" s="67">
        <v>3200000</v>
      </c>
      <c r="I2683" s="224">
        <v>1460905</v>
      </c>
      <c r="J2683" s="67"/>
      <c r="K2683" s="542">
        <f t="shared" si="53"/>
        <v>3200000</v>
      </c>
      <c r="L2683" s="199"/>
    </row>
    <row r="2684" spans="1:12" hidden="1" x14ac:dyDescent="0.35">
      <c r="A2684" s="23">
        <v>22021004</v>
      </c>
      <c r="B2684" s="437" t="s">
        <v>2890</v>
      </c>
      <c r="C2684" s="23">
        <v>70131</v>
      </c>
      <c r="D2684" s="24">
        <v>0</v>
      </c>
      <c r="E2684" s="25">
        <v>2101</v>
      </c>
      <c r="F2684" s="23">
        <v>10721300</v>
      </c>
      <c r="G2684" s="26" t="s">
        <v>174</v>
      </c>
      <c r="H2684" s="27">
        <v>12000000</v>
      </c>
      <c r="I2684" s="215">
        <v>1256000</v>
      </c>
      <c r="J2684" s="27"/>
      <c r="K2684" s="38">
        <f t="shared" si="53"/>
        <v>12000000</v>
      </c>
      <c r="L2684" s="199"/>
    </row>
    <row r="2685" spans="1:12" hidden="1" x14ac:dyDescent="0.35">
      <c r="A2685" s="411">
        <v>22021004</v>
      </c>
      <c r="B2685" s="437" t="s">
        <v>2890</v>
      </c>
      <c r="C2685" s="413">
        <v>70133</v>
      </c>
      <c r="D2685" s="413" t="s">
        <v>192</v>
      </c>
      <c r="E2685" s="413" t="s">
        <v>193</v>
      </c>
      <c r="F2685" s="413" t="s">
        <v>194</v>
      </c>
      <c r="G2685" s="416" t="s">
        <v>174</v>
      </c>
      <c r="H2685" s="418"/>
      <c r="I2685" s="421"/>
      <c r="J2685" s="424">
        <v>406560</v>
      </c>
      <c r="K2685" s="420">
        <f>H2685+J2685</f>
        <v>406560</v>
      </c>
      <c r="L2685" s="430"/>
    </row>
    <row r="2686" spans="1:12" hidden="1" x14ac:dyDescent="0.35">
      <c r="A2686" s="23">
        <v>22021004</v>
      </c>
      <c r="B2686" s="437" t="s">
        <v>2890</v>
      </c>
      <c r="C2686" s="23">
        <v>70133</v>
      </c>
      <c r="D2686" s="24">
        <v>0</v>
      </c>
      <c r="E2686" s="25">
        <v>2101</v>
      </c>
      <c r="F2686" s="23">
        <v>10721300</v>
      </c>
      <c r="G2686" s="26" t="s">
        <v>174</v>
      </c>
      <c r="H2686" s="27">
        <v>315000</v>
      </c>
      <c r="I2686" s="215"/>
      <c r="J2686" s="27"/>
      <c r="K2686" s="38">
        <f t="shared" ref="K2686:K2701" si="54">SUM(H2686,J2686)</f>
        <v>315000</v>
      </c>
      <c r="L2686" s="199"/>
    </row>
    <row r="2687" spans="1:12" hidden="1" x14ac:dyDescent="0.35">
      <c r="A2687" s="23">
        <v>22021004</v>
      </c>
      <c r="B2687" s="437" t="s">
        <v>2890</v>
      </c>
      <c r="C2687" s="23">
        <v>70133</v>
      </c>
      <c r="D2687" s="24">
        <v>0</v>
      </c>
      <c r="E2687" s="25">
        <v>2101</v>
      </c>
      <c r="F2687" s="23">
        <v>10721300</v>
      </c>
      <c r="G2687" s="26" t="s">
        <v>174</v>
      </c>
      <c r="H2687" s="27">
        <v>19950</v>
      </c>
      <c r="I2687" s="215">
        <v>19950</v>
      </c>
      <c r="J2687" s="27">
        <v>500000</v>
      </c>
      <c r="K2687" s="38">
        <f t="shared" si="54"/>
        <v>519950</v>
      </c>
      <c r="L2687" s="199"/>
    </row>
    <row r="2688" spans="1:12" hidden="1" x14ac:dyDescent="0.35">
      <c r="A2688" s="23">
        <v>22021004</v>
      </c>
      <c r="B2688" s="437" t="s">
        <v>2890</v>
      </c>
      <c r="C2688" s="23">
        <v>70133</v>
      </c>
      <c r="D2688" s="24">
        <v>0</v>
      </c>
      <c r="E2688" s="25">
        <v>2101</v>
      </c>
      <c r="F2688" s="23">
        <v>10721300</v>
      </c>
      <c r="G2688" s="26" t="s">
        <v>174</v>
      </c>
      <c r="H2688" s="27">
        <v>0</v>
      </c>
      <c r="I2688" s="215"/>
      <c r="J2688" s="41">
        <v>120000</v>
      </c>
      <c r="K2688" s="53">
        <f t="shared" si="54"/>
        <v>120000</v>
      </c>
      <c r="L2688" s="199"/>
    </row>
    <row r="2689" spans="1:12" hidden="1" x14ac:dyDescent="0.35">
      <c r="A2689" s="23">
        <v>22021004</v>
      </c>
      <c r="B2689" s="437" t="s">
        <v>2890</v>
      </c>
      <c r="C2689" s="23">
        <v>70133</v>
      </c>
      <c r="D2689" s="24">
        <v>0</v>
      </c>
      <c r="E2689" s="25">
        <v>2101</v>
      </c>
      <c r="F2689" s="23">
        <v>10721300</v>
      </c>
      <c r="G2689" s="26" t="s">
        <v>174</v>
      </c>
      <c r="H2689" s="27">
        <v>168000</v>
      </c>
      <c r="I2689" s="215">
        <v>0</v>
      </c>
      <c r="J2689" s="27"/>
      <c r="K2689" s="38">
        <f t="shared" si="54"/>
        <v>168000</v>
      </c>
      <c r="L2689" s="199"/>
    </row>
    <row r="2690" spans="1:12" hidden="1" x14ac:dyDescent="0.35">
      <c r="A2690" s="23">
        <v>22021004</v>
      </c>
      <c r="B2690" s="437" t="s">
        <v>2890</v>
      </c>
      <c r="C2690" s="23">
        <v>70131</v>
      </c>
      <c r="D2690" s="24">
        <v>0</v>
      </c>
      <c r="E2690" s="25">
        <v>2101</v>
      </c>
      <c r="F2690" s="23">
        <v>10721300</v>
      </c>
      <c r="G2690" s="26" t="s">
        <v>225</v>
      </c>
      <c r="H2690" s="27">
        <v>227955</v>
      </c>
      <c r="I2690" s="215">
        <v>95000</v>
      </c>
      <c r="J2690" s="27">
        <v>122045</v>
      </c>
      <c r="K2690" s="38">
        <f t="shared" si="54"/>
        <v>350000</v>
      </c>
      <c r="L2690" s="199"/>
    </row>
    <row r="2691" spans="1:12" hidden="1" x14ac:dyDescent="0.35">
      <c r="A2691" s="23">
        <v>22021004</v>
      </c>
      <c r="B2691" s="437" t="s">
        <v>2890</v>
      </c>
      <c r="C2691" s="23">
        <v>70133</v>
      </c>
      <c r="D2691" s="24">
        <v>0</v>
      </c>
      <c r="E2691" s="25">
        <v>2101</v>
      </c>
      <c r="F2691" s="23">
        <v>10721300</v>
      </c>
      <c r="G2691" s="26" t="s">
        <v>225</v>
      </c>
      <c r="H2691" s="67">
        <v>1200000</v>
      </c>
      <c r="I2691" s="224">
        <v>500000</v>
      </c>
      <c r="J2691" s="67"/>
      <c r="K2691" s="70">
        <f t="shared" si="54"/>
        <v>1200000</v>
      </c>
      <c r="L2691" s="199"/>
    </row>
    <row r="2692" spans="1:12" hidden="1" x14ac:dyDescent="0.35">
      <c r="A2692" s="23">
        <v>22021004</v>
      </c>
      <c r="B2692" s="437" t="s">
        <v>2890</v>
      </c>
      <c r="C2692" s="23">
        <v>70131</v>
      </c>
      <c r="D2692" s="24">
        <v>0</v>
      </c>
      <c r="E2692" s="25">
        <v>2101</v>
      </c>
      <c r="F2692" s="23">
        <v>10721300</v>
      </c>
      <c r="G2692" s="26" t="s">
        <v>225</v>
      </c>
      <c r="H2692" s="67">
        <v>147000</v>
      </c>
      <c r="I2692" s="224"/>
      <c r="J2692" s="67"/>
      <c r="K2692" s="70">
        <f t="shared" si="54"/>
        <v>147000</v>
      </c>
      <c r="L2692" s="199"/>
    </row>
    <row r="2693" spans="1:12" hidden="1" x14ac:dyDescent="0.35">
      <c r="A2693" s="23">
        <v>22021004</v>
      </c>
      <c r="B2693" s="437" t="s">
        <v>2890</v>
      </c>
      <c r="C2693" s="23">
        <v>70133</v>
      </c>
      <c r="D2693" s="24">
        <v>0</v>
      </c>
      <c r="E2693" s="25">
        <v>2101</v>
      </c>
      <c r="F2693" s="23">
        <v>10721300</v>
      </c>
      <c r="G2693" s="26" t="s">
        <v>225</v>
      </c>
      <c r="H2693" s="27">
        <v>189000</v>
      </c>
      <c r="I2693" s="215">
        <v>97000</v>
      </c>
      <c r="J2693" s="27"/>
      <c r="K2693" s="38">
        <f t="shared" si="54"/>
        <v>189000</v>
      </c>
      <c r="L2693" s="199"/>
    </row>
    <row r="2694" spans="1:12" hidden="1" x14ac:dyDescent="0.35">
      <c r="A2694" s="23">
        <v>22021004</v>
      </c>
      <c r="B2694" s="437" t="s">
        <v>2890</v>
      </c>
      <c r="C2694" s="23">
        <v>70131</v>
      </c>
      <c r="D2694" s="24">
        <v>0</v>
      </c>
      <c r="E2694" s="25">
        <v>2101</v>
      </c>
      <c r="F2694" s="23">
        <v>10721300</v>
      </c>
      <c r="G2694" s="26" t="s">
        <v>225</v>
      </c>
      <c r="H2694" s="67">
        <v>40000</v>
      </c>
      <c r="I2694" s="224"/>
      <c r="J2694" s="68"/>
      <c r="K2694" s="70">
        <f t="shared" si="54"/>
        <v>40000</v>
      </c>
      <c r="L2694" s="199"/>
    </row>
    <row r="2695" spans="1:12" hidden="1" x14ac:dyDescent="0.35">
      <c r="A2695" s="23">
        <v>22021004</v>
      </c>
      <c r="B2695" s="437" t="s">
        <v>2890</v>
      </c>
      <c r="C2695" s="23">
        <v>71033</v>
      </c>
      <c r="D2695" s="24">
        <v>0</v>
      </c>
      <c r="E2695" s="25">
        <v>1100</v>
      </c>
      <c r="F2695" s="23">
        <v>10721300</v>
      </c>
      <c r="G2695" s="26" t="s">
        <v>225</v>
      </c>
      <c r="H2695" s="27">
        <v>1470000</v>
      </c>
      <c r="I2695" s="282">
        <v>30000</v>
      </c>
      <c r="J2695" s="27"/>
      <c r="K2695" s="38">
        <f t="shared" si="54"/>
        <v>1470000</v>
      </c>
      <c r="L2695" s="199"/>
    </row>
    <row r="2696" spans="1:12" hidden="1" x14ac:dyDescent="0.35">
      <c r="A2696" s="34">
        <v>22021004</v>
      </c>
      <c r="B2696" s="437" t="s">
        <v>2890</v>
      </c>
      <c r="C2696" s="34">
        <v>70131</v>
      </c>
      <c r="D2696" s="35">
        <v>0</v>
      </c>
      <c r="E2696" s="36">
        <v>2101</v>
      </c>
      <c r="F2696" s="34">
        <v>10721300</v>
      </c>
      <c r="G2696" s="37" t="s">
        <v>225</v>
      </c>
      <c r="H2696" s="38">
        <v>1953630</v>
      </c>
      <c r="I2696" s="218">
        <v>177880</v>
      </c>
      <c r="J2696" s="38">
        <v>500000</v>
      </c>
      <c r="K2696" s="38">
        <f t="shared" si="54"/>
        <v>2453630</v>
      </c>
      <c r="L2696" s="209"/>
    </row>
    <row r="2697" spans="1:12" hidden="1" x14ac:dyDescent="0.35">
      <c r="A2697" s="23">
        <v>22021004</v>
      </c>
      <c r="B2697" s="437" t="s">
        <v>2890</v>
      </c>
      <c r="C2697" s="23">
        <v>70131</v>
      </c>
      <c r="D2697" s="24">
        <v>0</v>
      </c>
      <c r="E2697" s="25">
        <v>2101</v>
      </c>
      <c r="F2697" s="23">
        <v>10721300</v>
      </c>
      <c r="G2697" s="26" t="s">
        <v>174</v>
      </c>
      <c r="H2697" s="41">
        <v>2203280</v>
      </c>
      <c r="I2697" s="220">
        <v>359800</v>
      </c>
      <c r="J2697" s="41"/>
      <c r="K2697" s="38">
        <f t="shared" si="54"/>
        <v>2203280</v>
      </c>
      <c r="L2697" s="432"/>
    </row>
    <row r="2698" spans="1:12" hidden="1" x14ac:dyDescent="0.35">
      <c r="A2698" s="23">
        <v>22021004</v>
      </c>
      <c r="B2698" s="437" t="s">
        <v>2891</v>
      </c>
      <c r="C2698" s="23">
        <v>70131</v>
      </c>
      <c r="D2698" s="24">
        <v>0</v>
      </c>
      <c r="E2698" s="25">
        <v>2101</v>
      </c>
      <c r="F2698" s="23">
        <v>10720500</v>
      </c>
      <c r="G2698" s="26" t="s">
        <v>225</v>
      </c>
      <c r="H2698" s="67"/>
      <c r="I2698" s="224">
        <v>161500</v>
      </c>
      <c r="J2698" s="68"/>
      <c r="K2698" s="427">
        <f t="shared" si="54"/>
        <v>0</v>
      </c>
      <c r="L2698" s="199"/>
    </row>
    <row r="2699" spans="1:12" hidden="1" x14ac:dyDescent="0.35">
      <c r="A2699" s="23">
        <v>22021004</v>
      </c>
      <c r="B2699" s="437" t="s">
        <v>2891</v>
      </c>
      <c r="C2699" s="23">
        <v>70133</v>
      </c>
      <c r="D2699" s="24" t="s">
        <v>192</v>
      </c>
      <c r="E2699" s="85" t="s">
        <v>2619</v>
      </c>
      <c r="F2699" s="23">
        <v>10721300</v>
      </c>
      <c r="G2699" s="26" t="s">
        <v>225</v>
      </c>
      <c r="H2699" s="27">
        <v>381631.12092000002</v>
      </c>
      <c r="I2699" s="215"/>
      <c r="J2699" s="27">
        <v>500000</v>
      </c>
      <c r="K2699" s="38">
        <f t="shared" si="54"/>
        <v>881631.12092000002</v>
      </c>
      <c r="L2699" s="199"/>
    </row>
    <row r="2700" spans="1:12" hidden="1" x14ac:dyDescent="0.35">
      <c r="A2700" s="411">
        <v>22021004</v>
      </c>
      <c r="B2700" s="437" t="s">
        <v>2891</v>
      </c>
      <c r="C2700" s="411">
        <v>70131</v>
      </c>
      <c r="D2700" s="411" t="s">
        <v>192</v>
      </c>
      <c r="E2700" s="413" t="s">
        <v>193</v>
      </c>
      <c r="F2700" s="411">
        <v>10721300</v>
      </c>
      <c r="G2700" s="416" t="s">
        <v>174</v>
      </c>
      <c r="H2700" s="419">
        <v>103880.14308000001</v>
      </c>
      <c r="I2700" s="422"/>
      <c r="J2700" s="425">
        <v>466120</v>
      </c>
      <c r="K2700" s="429">
        <f t="shared" si="54"/>
        <v>570000.14308000007</v>
      </c>
      <c r="L2700" s="395"/>
    </row>
    <row r="2701" spans="1:12" hidden="1" x14ac:dyDescent="0.35">
      <c r="A2701" s="23">
        <v>22021004</v>
      </c>
      <c r="B2701" s="437" t="s">
        <v>2891</v>
      </c>
      <c r="C2701" s="23">
        <v>70133</v>
      </c>
      <c r="D2701" s="24">
        <v>0</v>
      </c>
      <c r="E2701" s="25">
        <v>2101</v>
      </c>
      <c r="F2701" s="23">
        <v>10721300</v>
      </c>
      <c r="G2701" s="26" t="s">
        <v>225</v>
      </c>
      <c r="H2701" s="27">
        <v>1000000</v>
      </c>
      <c r="I2701" s="215">
        <v>130000</v>
      </c>
      <c r="J2701" s="39"/>
      <c r="K2701" s="38">
        <f t="shared" si="54"/>
        <v>1000000</v>
      </c>
      <c r="L2701" s="200"/>
    </row>
    <row r="2702" spans="1:12" hidden="1" x14ac:dyDescent="0.35">
      <c r="A2702" s="23">
        <v>22021004</v>
      </c>
      <c r="B2702" s="437" t="s">
        <v>2891</v>
      </c>
      <c r="C2702" s="23">
        <v>70131</v>
      </c>
      <c r="D2702" s="24">
        <v>0</v>
      </c>
      <c r="E2702" s="25">
        <v>2101</v>
      </c>
      <c r="F2702" s="23">
        <v>10721300</v>
      </c>
      <c r="G2702" s="26" t="s">
        <v>225</v>
      </c>
      <c r="H2702" s="27">
        <v>4000000</v>
      </c>
      <c r="I2702" s="215">
        <v>420000</v>
      </c>
      <c r="J2702" s="27">
        <v>420000</v>
      </c>
      <c r="K2702" s="38">
        <f>H2702+J2702</f>
        <v>4420000</v>
      </c>
      <c r="L2702" s="199"/>
    </row>
    <row r="2703" spans="1:12" hidden="1" x14ac:dyDescent="0.35">
      <c r="A2703" s="23">
        <v>22021004</v>
      </c>
      <c r="B2703" s="437" t="s">
        <v>2891</v>
      </c>
      <c r="C2703" s="23">
        <v>70131</v>
      </c>
      <c r="D2703" s="24">
        <v>0</v>
      </c>
      <c r="E2703" s="25">
        <v>2101</v>
      </c>
      <c r="F2703" s="23">
        <v>10721300</v>
      </c>
      <c r="G2703" s="26" t="s">
        <v>225</v>
      </c>
      <c r="H2703" s="67">
        <v>5730705</v>
      </c>
      <c r="I2703" s="224"/>
      <c r="J2703" s="67"/>
      <c r="K2703" s="70">
        <f>SUM(H2703,J2703)</f>
        <v>5730705</v>
      </c>
      <c r="L2703" s="199"/>
    </row>
    <row r="2704" spans="1:12" hidden="1" x14ac:dyDescent="0.35">
      <c r="A2704" s="23">
        <v>22021004</v>
      </c>
      <c r="B2704" s="437" t="s">
        <v>2891</v>
      </c>
      <c r="C2704" s="23">
        <v>70133</v>
      </c>
      <c r="D2704" s="24">
        <v>0</v>
      </c>
      <c r="E2704" s="25">
        <v>2101</v>
      </c>
      <c r="F2704" s="23">
        <v>10721300</v>
      </c>
      <c r="G2704" s="26" t="s">
        <v>225</v>
      </c>
      <c r="H2704" s="27">
        <v>609840</v>
      </c>
      <c r="I2704" s="215">
        <v>80000</v>
      </c>
      <c r="J2704" s="27"/>
      <c r="K2704" s="38">
        <f>SUM(H2704,J2704)</f>
        <v>609840</v>
      </c>
      <c r="L2704" s="199"/>
    </row>
    <row r="2705" spans="1:12" hidden="1" x14ac:dyDescent="0.35">
      <c r="A2705" s="23">
        <v>22021004</v>
      </c>
      <c r="B2705" s="437" t="s">
        <v>2891</v>
      </c>
      <c r="C2705" s="23">
        <v>70133</v>
      </c>
      <c r="D2705" s="24">
        <v>0</v>
      </c>
      <c r="E2705" s="25">
        <v>2101</v>
      </c>
      <c r="F2705" s="23">
        <v>10721300</v>
      </c>
      <c r="G2705" s="26" t="s">
        <v>174</v>
      </c>
      <c r="H2705" s="27">
        <v>31500</v>
      </c>
      <c r="I2705" s="215">
        <v>10000</v>
      </c>
      <c r="J2705" s="27"/>
      <c r="K2705" s="38">
        <f>SUM(H2705,J2705)</f>
        <v>31500</v>
      </c>
      <c r="L2705" s="199"/>
    </row>
    <row r="2706" spans="1:12" hidden="1" x14ac:dyDescent="0.35">
      <c r="A2706" s="23">
        <v>22021004</v>
      </c>
      <c r="B2706" s="437" t="s">
        <v>2891</v>
      </c>
      <c r="C2706" s="23">
        <v>70133</v>
      </c>
      <c r="D2706" s="24">
        <v>0</v>
      </c>
      <c r="E2706" s="25">
        <v>2101</v>
      </c>
      <c r="F2706" s="23">
        <v>10721300</v>
      </c>
      <c r="G2706" s="26" t="s">
        <v>225</v>
      </c>
      <c r="H2706" s="67">
        <v>42000</v>
      </c>
      <c r="I2706" s="224">
        <v>0</v>
      </c>
      <c r="J2706" s="67">
        <v>1500000</v>
      </c>
      <c r="K2706" s="70">
        <f>SUM(H2706,J2706)</f>
        <v>1542000</v>
      </c>
      <c r="L2706" s="199"/>
    </row>
    <row r="2707" spans="1:12" hidden="1" x14ac:dyDescent="0.35">
      <c r="A2707" s="23">
        <v>22021004</v>
      </c>
      <c r="B2707" s="437" t="s">
        <v>2891</v>
      </c>
      <c r="C2707" s="23">
        <v>70131</v>
      </c>
      <c r="D2707" s="24">
        <v>0</v>
      </c>
      <c r="E2707" s="25">
        <v>2101</v>
      </c>
      <c r="F2707" s="23">
        <v>10721300</v>
      </c>
      <c r="G2707" s="26" t="s">
        <v>225</v>
      </c>
      <c r="H2707" s="27">
        <v>517944</v>
      </c>
      <c r="I2707" s="215">
        <v>495200</v>
      </c>
      <c r="J2707" s="27"/>
      <c r="K2707" s="38">
        <f>H2707+J2707</f>
        <v>517944</v>
      </c>
      <c r="L2707" s="199"/>
    </row>
    <row r="2708" spans="1:12" hidden="1" x14ac:dyDescent="0.35">
      <c r="A2708" s="23">
        <v>22021004</v>
      </c>
      <c r="B2708" s="437" t="s">
        <v>2891</v>
      </c>
      <c r="C2708" s="23">
        <v>70131</v>
      </c>
      <c r="D2708" s="24">
        <v>0</v>
      </c>
      <c r="E2708" s="25">
        <v>2101</v>
      </c>
      <c r="F2708" s="23">
        <v>10721300</v>
      </c>
      <c r="G2708" s="26" t="s">
        <v>174</v>
      </c>
      <c r="H2708" s="67">
        <v>281694</v>
      </c>
      <c r="I2708" s="224"/>
      <c r="J2708" s="67"/>
      <c r="K2708" s="70">
        <f t="shared" ref="K2708:K2735" si="55">SUM(H2708,J2708)</f>
        <v>281694</v>
      </c>
      <c r="L2708" s="199"/>
    </row>
    <row r="2709" spans="1:12" hidden="1" x14ac:dyDescent="0.35">
      <c r="A2709" s="23">
        <v>22021004</v>
      </c>
      <c r="B2709" s="437" t="s">
        <v>2891</v>
      </c>
      <c r="C2709" s="23">
        <v>70133</v>
      </c>
      <c r="D2709" s="24">
        <v>0</v>
      </c>
      <c r="E2709" s="25">
        <v>2101</v>
      </c>
      <c r="F2709" s="23">
        <v>10721300</v>
      </c>
      <c r="G2709" s="26" t="s">
        <v>174</v>
      </c>
      <c r="H2709" s="27">
        <v>100000</v>
      </c>
      <c r="I2709" s="215"/>
      <c r="J2709" s="41">
        <v>400000</v>
      </c>
      <c r="K2709" s="44">
        <f t="shared" si="55"/>
        <v>500000</v>
      </c>
      <c r="L2709" s="199"/>
    </row>
    <row r="2710" spans="1:12" hidden="1" x14ac:dyDescent="0.35">
      <c r="A2710" s="23">
        <v>22021004</v>
      </c>
      <c r="B2710" s="437" t="s">
        <v>2891</v>
      </c>
      <c r="C2710" s="23">
        <v>70133</v>
      </c>
      <c r="D2710" s="24">
        <v>0</v>
      </c>
      <c r="E2710" s="25">
        <v>2101</v>
      </c>
      <c r="F2710" s="23">
        <v>10721300</v>
      </c>
      <c r="G2710" s="26" t="s">
        <v>174</v>
      </c>
      <c r="H2710" s="27">
        <v>1428000</v>
      </c>
      <c r="I2710" s="215">
        <v>390000</v>
      </c>
      <c r="J2710" s="27"/>
      <c r="K2710" s="38">
        <f t="shared" si="55"/>
        <v>1428000</v>
      </c>
      <c r="L2710" s="199"/>
    </row>
    <row r="2711" spans="1:12" hidden="1" x14ac:dyDescent="0.35">
      <c r="A2711" s="23">
        <v>22021004</v>
      </c>
      <c r="B2711" s="437" t="s">
        <v>2892</v>
      </c>
      <c r="C2711" s="23">
        <v>70133</v>
      </c>
      <c r="D2711" s="24">
        <v>0</v>
      </c>
      <c r="E2711" s="25">
        <v>2101</v>
      </c>
      <c r="F2711" s="23">
        <v>10721300</v>
      </c>
      <c r="G2711" s="26" t="s">
        <v>174</v>
      </c>
      <c r="H2711" s="27">
        <v>189000</v>
      </c>
      <c r="I2711" s="215">
        <v>60000</v>
      </c>
      <c r="J2711" s="27"/>
      <c r="K2711" s="38">
        <f t="shared" si="55"/>
        <v>189000</v>
      </c>
      <c r="L2711" s="199"/>
    </row>
    <row r="2712" spans="1:12" hidden="1" x14ac:dyDescent="0.35">
      <c r="A2712" s="23">
        <v>22021004</v>
      </c>
      <c r="B2712" s="437" t="s">
        <v>2892</v>
      </c>
      <c r="C2712" s="23">
        <v>70133</v>
      </c>
      <c r="D2712" s="24">
        <v>0</v>
      </c>
      <c r="E2712" s="25">
        <v>2101</v>
      </c>
      <c r="F2712" s="23">
        <v>10721300</v>
      </c>
      <c r="G2712" s="26" t="s">
        <v>225</v>
      </c>
      <c r="H2712" s="27">
        <v>9521400</v>
      </c>
      <c r="I2712" s="215"/>
      <c r="J2712" s="27"/>
      <c r="K2712" s="38">
        <f t="shared" si="55"/>
        <v>9521400</v>
      </c>
      <c r="L2712" s="199"/>
    </row>
    <row r="2713" spans="1:12" hidden="1" x14ac:dyDescent="0.35">
      <c r="A2713" s="23">
        <v>22021004</v>
      </c>
      <c r="B2713" s="437" t="s">
        <v>2892</v>
      </c>
      <c r="C2713" s="23">
        <v>70131</v>
      </c>
      <c r="D2713" s="24">
        <v>0</v>
      </c>
      <c r="E2713" s="25">
        <v>2101</v>
      </c>
      <c r="F2713" s="23">
        <v>10721300</v>
      </c>
      <c r="G2713" s="26" t="s">
        <v>174</v>
      </c>
      <c r="H2713" s="27">
        <v>1004934</v>
      </c>
      <c r="I2713" s="215">
        <v>219410</v>
      </c>
      <c r="J2713" s="27"/>
      <c r="K2713" s="38">
        <f t="shared" si="55"/>
        <v>1004934</v>
      </c>
      <c r="L2713" s="199"/>
    </row>
    <row r="2714" spans="1:12" hidden="1" x14ac:dyDescent="0.35">
      <c r="A2714" s="23">
        <v>22021004</v>
      </c>
      <c r="B2714" s="437" t="s">
        <v>2893</v>
      </c>
      <c r="C2714" s="23">
        <v>70131</v>
      </c>
      <c r="D2714" s="24">
        <v>0</v>
      </c>
      <c r="E2714" s="25">
        <v>2101</v>
      </c>
      <c r="F2714" s="23">
        <v>10721300</v>
      </c>
      <c r="G2714" s="26" t="s">
        <v>225</v>
      </c>
      <c r="H2714" s="67">
        <v>625000</v>
      </c>
      <c r="I2714" s="224"/>
      <c r="J2714" s="68"/>
      <c r="K2714" s="70">
        <f t="shared" si="55"/>
        <v>625000</v>
      </c>
      <c r="L2714" s="199"/>
    </row>
    <row r="2715" spans="1:12" hidden="1" x14ac:dyDescent="0.35">
      <c r="A2715" s="23">
        <v>22021004</v>
      </c>
      <c r="B2715" s="437" t="s">
        <v>2893</v>
      </c>
      <c r="C2715" s="23">
        <v>70131</v>
      </c>
      <c r="D2715" s="24">
        <v>0</v>
      </c>
      <c r="E2715" s="25">
        <v>2101</v>
      </c>
      <c r="F2715" s="23">
        <v>10721300</v>
      </c>
      <c r="G2715" s="28" t="s">
        <v>174</v>
      </c>
      <c r="H2715" s="71">
        <v>630000</v>
      </c>
      <c r="I2715" s="225">
        <v>369350</v>
      </c>
      <c r="J2715" s="71"/>
      <c r="K2715" s="70">
        <f t="shared" si="55"/>
        <v>630000</v>
      </c>
      <c r="L2715" s="199"/>
    </row>
    <row r="2716" spans="1:12" hidden="1" x14ac:dyDescent="0.35">
      <c r="A2716" s="34">
        <v>22021004</v>
      </c>
      <c r="B2716" s="437" t="s">
        <v>2893</v>
      </c>
      <c r="C2716" s="34">
        <v>70133</v>
      </c>
      <c r="D2716" s="35">
        <v>0</v>
      </c>
      <c r="E2716" s="36">
        <v>2101</v>
      </c>
      <c r="F2716" s="34">
        <v>10721300</v>
      </c>
      <c r="G2716" s="37" t="s">
        <v>174</v>
      </c>
      <c r="H2716" s="70">
        <v>630000</v>
      </c>
      <c r="I2716" s="223"/>
      <c r="J2716" s="70"/>
      <c r="K2716" s="70">
        <f t="shared" si="55"/>
        <v>630000</v>
      </c>
      <c r="L2716" s="198"/>
    </row>
    <row r="2717" spans="1:12" hidden="1" x14ac:dyDescent="0.35">
      <c r="A2717" s="34">
        <v>22021004</v>
      </c>
      <c r="B2717" s="437" t="s">
        <v>2893</v>
      </c>
      <c r="C2717" s="34">
        <v>70133</v>
      </c>
      <c r="D2717" s="35">
        <v>0</v>
      </c>
      <c r="E2717" s="36">
        <v>2101</v>
      </c>
      <c r="F2717" s="34">
        <v>10721300</v>
      </c>
      <c r="G2717" s="37" t="s">
        <v>174</v>
      </c>
      <c r="H2717" s="70">
        <v>201075</v>
      </c>
      <c r="I2717" s="223">
        <v>97760</v>
      </c>
      <c r="J2717" s="70"/>
      <c r="K2717" s="70">
        <f t="shared" si="55"/>
        <v>201075</v>
      </c>
      <c r="L2717" s="199"/>
    </row>
    <row r="2718" spans="1:12" hidden="1" x14ac:dyDescent="0.35">
      <c r="A2718" s="23">
        <v>22021004</v>
      </c>
      <c r="B2718" s="437" t="s">
        <v>2893</v>
      </c>
      <c r="C2718" s="23">
        <v>70131</v>
      </c>
      <c r="D2718" s="24">
        <v>0</v>
      </c>
      <c r="E2718" s="25">
        <v>2101</v>
      </c>
      <c r="F2718" s="23">
        <v>10721300</v>
      </c>
      <c r="G2718" s="26" t="s">
        <v>174</v>
      </c>
      <c r="H2718" s="67">
        <v>308000</v>
      </c>
      <c r="I2718" s="224">
        <v>163000</v>
      </c>
      <c r="J2718" s="68">
        <v>192000</v>
      </c>
      <c r="K2718" s="67">
        <f t="shared" si="55"/>
        <v>500000</v>
      </c>
      <c r="L2718" s="200"/>
    </row>
    <row r="2719" spans="1:12" hidden="1" x14ac:dyDescent="0.35">
      <c r="A2719" s="23">
        <v>22021004</v>
      </c>
      <c r="B2719" s="437" t="s">
        <v>2893</v>
      </c>
      <c r="C2719" s="23">
        <v>70133</v>
      </c>
      <c r="D2719" s="24">
        <v>0</v>
      </c>
      <c r="E2719" s="25">
        <v>2101</v>
      </c>
      <c r="F2719" s="23">
        <v>10721300</v>
      </c>
      <c r="G2719" s="26" t="s">
        <v>174</v>
      </c>
      <c r="H2719" s="27">
        <v>315000</v>
      </c>
      <c r="I2719" s="215"/>
      <c r="J2719" s="27">
        <v>2185000</v>
      </c>
      <c r="K2719" s="41">
        <f t="shared" si="55"/>
        <v>2500000</v>
      </c>
      <c r="L2719" s="199"/>
    </row>
    <row r="2720" spans="1:12" hidden="1" x14ac:dyDescent="0.35">
      <c r="A2720" s="23">
        <v>22021004</v>
      </c>
      <c r="B2720" s="437" t="s">
        <v>2893</v>
      </c>
      <c r="C2720" s="23">
        <v>70133</v>
      </c>
      <c r="D2720" s="24">
        <v>0</v>
      </c>
      <c r="E2720" s="25">
        <v>2101</v>
      </c>
      <c r="F2720" s="23">
        <v>10721300</v>
      </c>
      <c r="G2720" s="26" t="s">
        <v>174</v>
      </c>
      <c r="H2720" s="101">
        <v>3450573</v>
      </c>
      <c r="I2720" s="255">
        <v>4916100</v>
      </c>
      <c r="J2720" s="101"/>
      <c r="K2720" s="101">
        <f t="shared" si="55"/>
        <v>3450573</v>
      </c>
      <c r="L2720" s="200"/>
    </row>
    <row r="2721" spans="1:12" hidden="1" x14ac:dyDescent="0.35">
      <c r="A2721" s="23">
        <v>22021004</v>
      </c>
      <c r="B2721" s="437" t="s">
        <v>2893</v>
      </c>
      <c r="C2721" s="23">
        <v>70133</v>
      </c>
      <c r="D2721" s="24">
        <v>0</v>
      </c>
      <c r="E2721" s="25">
        <v>2101</v>
      </c>
      <c r="F2721" s="23">
        <v>10721300</v>
      </c>
      <c r="G2721" s="26" t="s">
        <v>174</v>
      </c>
      <c r="H2721" s="101">
        <v>1250000</v>
      </c>
      <c r="I2721" s="255">
        <v>217500</v>
      </c>
      <c r="J2721" s="106"/>
      <c r="K2721" s="101">
        <f t="shared" si="55"/>
        <v>1250000</v>
      </c>
      <c r="L2721" s="199"/>
    </row>
    <row r="2722" spans="1:12" hidden="1" x14ac:dyDescent="0.35">
      <c r="A2722" s="23">
        <v>22021004</v>
      </c>
      <c r="B2722" s="437" t="s">
        <v>2893</v>
      </c>
      <c r="C2722" s="23">
        <v>70131</v>
      </c>
      <c r="D2722" s="24">
        <v>0</v>
      </c>
      <c r="E2722" s="25">
        <v>2101</v>
      </c>
      <c r="F2722" s="23">
        <v>10721300</v>
      </c>
      <c r="G2722" s="26" t="s">
        <v>225</v>
      </c>
      <c r="H2722" s="101">
        <v>250000</v>
      </c>
      <c r="I2722" s="255">
        <v>366730</v>
      </c>
      <c r="J2722" s="106">
        <v>250000</v>
      </c>
      <c r="K2722" s="101">
        <f t="shared" si="55"/>
        <v>500000</v>
      </c>
      <c r="L2722" s="199"/>
    </row>
    <row r="2723" spans="1:12" hidden="1" x14ac:dyDescent="0.35">
      <c r="A2723" s="23">
        <v>22021004</v>
      </c>
      <c r="B2723" s="437" t="s">
        <v>2893</v>
      </c>
      <c r="C2723" s="23">
        <v>70133</v>
      </c>
      <c r="D2723" s="24">
        <v>0</v>
      </c>
      <c r="E2723" s="25">
        <v>2101</v>
      </c>
      <c r="F2723" s="23">
        <v>10721300</v>
      </c>
      <c r="G2723" s="26" t="s">
        <v>225</v>
      </c>
      <c r="H2723" s="101">
        <v>1740942</v>
      </c>
      <c r="I2723" s="255">
        <v>0</v>
      </c>
      <c r="J2723" s="101"/>
      <c r="K2723" s="101">
        <f t="shared" si="55"/>
        <v>1740942</v>
      </c>
      <c r="L2723" s="200"/>
    </row>
    <row r="2724" spans="1:12" hidden="1" x14ac:dyDescent="0.35">
      <c r="A2724" s="54">
        <v>22021004</v>
      </c>
      <c r="B2724" s="437" t="s">
        <v>2893</v>
      </c>
      <c r="C2724" s="54">
        <v>70131</v>
      </c>
      <c r="D2724" s="55">
        <v>0</v>
      </c>
      <c r="E2724" s="56">
        <v>2101</v>
      </c>
      <c r="F2724" s="54">
        <v>10721300</v>
      </c>
      <c r="G2724" s="57" t="s">
        <v>174</v>
      </c>
      <c r="H2724" s="58">
        <v>5000000</v>
      </c>
      <c r="I2724" s="221">
        <v>100000</v>
      </c>
      <c r="J2724" s="87"/>
      <c r="K2724" s="58">
        <f t="shared" si="55"/>
        <v>5000000</v>
      </c>
      <c r="L2724" s="204" t="s">
        <v>2555</v>
      </c>
    </row>
    <row r="2725" spans="1:12" hidden="1" x14ac:dyDescent="0.35">
      <c r="A2725" s="54">
        <v>22021004</v>
      </c>
      <c r="B2725" s="437" t="s">
        <v>2893</v>
      </c>
      <c r="C2725" s="54">
        <v>70133</v>
      </c>
      <c r="D2725" s="55">
        <v>0</v>
      </c>
      <c r="E2725" s="54">
        <v>2101</v>
      </c>
      <c r="F2725" s="54">
        <v>10721300</v>
      </c>
      <c r="G2725" s="57" t="s">
        <v>225</v>
      </c>
      <c r="H2725" s="117">
        <v>6090</v>
      </c>
      <c r="I2725" s="263">
        <v>0</v>
      </c>
      <c r="J2725" s="117"/>
      <c r="K2725" s="117">
        <f t="shared" si="55"/>
        <v>6090</v>
      </c>
      <c r="L2725" s="204" t="s">
        <v>2556</v>
      </c>
    </row>
    <row r="2726" spans="1:12" hidden="1" x14ac:dyDescent="0.35">
      <c r="A2726" s="54">
        <v>22021004</v>
      </c>
      <c r="B2726" s="437" t="s">
        <v>2893</v>
      </c>
      <c r="C2726" s="54">
        <v>70133</v>
      </c>
      <c r="D2726" s="55">
        <v>0</v>
      </c>
      <c r="E2726" s="56">
        <v>2101</v>
      </c>
      <c r="F2726" s="54">
        <v>10721300</v>
      </c>
      <c r="G2726" s="57" t="s">
        <v>225</v>
      </c>
      <c r="H2726" s="58">
        <v>21672000</v>
      </c>
      <c r="I2726" s="221"/>
      <c r="J2726" s="58"/>
      <c r="K2726" s="58">
        <f t="shared" si="55"/>
        <v>21672000</v>
      </c>
      <c r="L2726" s="204" t="s">
        <v>2557</v>
      </c>
    </row>
    <row r="2727" spans="1:12" hidden="1" x14ac:dyDescent="0.35">
      <c r="A2727" s="54">
        <v>22021004</v>
      </c>
      <c r="B2727" s="437" t="s">
        <v>2893</v>
      </c>
      <c r="C2727" s="54">
        <v>70131</v>
      </c>
      <c r="D2727" s="55">
        <v>0</v>
      </c>
      <c r="E2727" s="56">
        <v>2101</v>
      </c>
      <c r="F2727" s="54">
        <v>10721300</v>
      </c>
      <c r="G2727" s="57" t="s">
        <v>974</v>
      </c>
      <c r="H2727" s="117">
        <v>170100</v>
      </c>
      <c r="I2727" s="263"/>
      <c r="J2727" s="117"/>
      <c r="K2727" s="117">
        <f t="shared" si="55"/>
        <v>170100</v>
      </c>
      <c r="L2727" s="204" t="s">
        <v>2558</v>
      </c>
    </row>
    <row r="2728" spans="1:12" hidden="1" x14ac:dyDescent="0.35">
      <c r="A2728" s="23">
        <v>22021004</v>
      </c>
      <c r="B2728" s="437" t="s">
        <v>2893</v>
      </c>
      <c r="C2728" s="23">
        <v>70133</v>
      </c>
      <c r="D2728" s="24">
        <v>0</v>
      </c>
      <c r="E2728" s="25">
        <v>2101</v>
      </c>
      <c r="F2728" s="23">
        <v>10721300</v>
      </c>
      <c r="G2728" s="26" t="s">
        <v>976</v>
      </c>
      <c r="H2728" s="101">
        <v>241500</v>
      </c>
      <c r="I2728" s="255">
        <v>15000</v>
      </c>
      <c r="J2728" s="108">
        <v>-100000</v>
      </c>
      <c r="K2728" s="101">
        <f t="shared" si="55"/>
        <v>141500</v>
      </c>
      <c r="L2728" s="199"/>
    </row>
    <row r="2729" spans="1:12" hidden="1" x14ac:dyDescent="0.35">
      <c r="A2729" s="23">
        <v>22021004</v>
      </c>
      <c r="B2729" s="437" t="s">
        <v>2893</v>
      </c>
      <c r="C2729" s="23">
        <v>70133</v>
      </c>
      <c r="D2729" s="24">
        <v>0</v>
      </c>
      <c r="E2729" s="25">
        <v>2101</v>
      </c>
      <c r="F2729" s="23">
        <v>10721300</v>
      </c>
      <c r="G2729" s="26" t="s">
        <v>174</v>
      </c>
      <c r="H2729" s="101">
        <v>2084940</v>
      </c>
      <c r="I2729" s="255">
        <v>2200000</v>
      </c>
      <c r="J2729" s="106">
        <v>1000000</v>
      </c>
      <c r="K2729" s="106">
        <f t="shared" si="55"/>
        <v>3084940</v>
      </c>
      <c r="L2729" s="199"/>
    </row>
    <row r="2730" spans="1:12" hidden="1" x14ac:dyDescent="0.35">
      <c r="A2730" s="23">
        <v>22021004</v>
      </c>
      <c r="B2730" s="437" t="s">
        <v>2893</v>
      </c>
      <c r="C2730" s="23">
        <v>70131</v>
      </c>
      <c r="D2730" s="24">
        <v>0</v>
      </c>
      <c r="E2730" s="25">
        <v>2101</v>
      </c>
      <c r="F2730" s="23">
        <v>10721300</v>
      </c>
      <c r="G2730" s="26" t="s">
        <v>174</v>
      </c>
      <c r="H2730" s="101">
        <v>2043300</v>
      </c>
      <c r="I2730" s="255">
        <v>0</v>
      </c>
      <c r="J2730" s="101"/>
      <c r="K2730" s="101">
        <f t="shared" si="55"/>
        <v>2043300</v>
      </c>
      <c r="L2730" s="199"/>
    </row>
    <row r="2731" spans="1:12" hidden="1" x14ac:dyDescent="0.35">
      <c r="A2731" s="23">
        <v>22021004</v>
      </c>
      <c r="B2731" s="437" t="s">
        <v>2893</v>
      </c>
      <c r="C2731" s="23">
        <v>70133</v>
      </c>
      <c r="D2731" s="24">
        <v>0</v>
      </c>
      <c r="E2731" s="23">
        <v>2101</v>
      </c>
      <c r="F2731" s="23">
        <v>10721300</v>
      </c>
      <c r="G2731" s="26" t="s">
        <v>174</v>
      </c>
      <c r="H2731" s="101">
        <v>154000</v>
      </c>
      <c r="I2731" s="255">
        <v>0</v>
      </c>
      <c r="J2731" s="106"/>
      <c r="K2731" s="101">
        <f t="shared" si="55"/>
        <v>154000</v>
      </c>
      <c r="L2731" s="199"/>
    </row>
    <row r="2732" spans="1:12" hidden="1" x14ac:dyDescent="0.35">
      <c r="A2732" s="23">
        <v>22021004</v>
      </c>
      <c r="B2732" s="437" t="s">
        <v>2891</v>
      </c>
      <c r="C2732" s="23">
        <v>70131</v>
      </c>
      <c r="D2732" s="24">
        <v>0</v>
      </c>
      <c r="E2732" s="25">
        <v>2101</v>
      </c>
      <c r="F2732" s="23">
        <v>10721300</v>
      </c>
      <c r="G2732" s="26" t="s">
        <v>174</v>
      </c>
      <c r="H2732" s="136">
        <v>500000</v>
      </c>
      <c r="I2732" s="270"/>
      <c r="J2732" s="136"/>
      <c r="K2732" s="135">
        <f t="shared" si="55"/>
        <v>500000</v>
      </c>
      <c r="L2732" s="199"/>
    </row>
    <row r="2733" spans="1:12" hidden="1" x14ac:dyDescent="0.35">
      <c r="A2733" s="54">
        <v>22021003</v>
      </c>
      <c r="B2733" s="437" t="s">
        <v>2890</v>
      </c>
      <c r="C2733" s="54">
        <v>70133</v>
      </c>
      <c r="D2733" s="55">
        <v>0</v>
      </c>
      <c r="E2733" s="56">
        <v>2101</v>
      </c>
      <c r="F2733" s="54">
        <v>10721300</v>
      </c>
      <c r="G2733" s="57" t="s">
        <v>224</v>
      </c>
      <c r="H2733" s="58">
        <v>50779260</v>
      </c>
      <c r="I2733" s="221">
        <v>6928999.9900000002</v>
      </c>
      <c r="J2733" s="58"/>
      <c r="K2733" s="552">
        <f t="shared" si="55"/>
        <v>50779260</v>
      </c>
      <c r="L2733" s="204" t="s">
        <v>2549</v>
      </c>
    </row>
    <row r="2734" spans="1:12" hidden="1" x14ac:dyDescent="0.35">
      <c r="A2734" s="23">
        <v>22021003</v>
      </c>
      <c r="B2734" s="437" t="s">
        <v>2890</v>
      </c>
      <c r="C2734" s="23">
        <v>70133</v>
      </c>
      <c r="D2734" s="24">
        <v>0</v>
      </c>
      <c r="E2734" s="25">
        <v>2101</v>
      </c>
      <c r="F2734" s="23">
        <v>10721300</v>
      </c>
      <c r="G2734" s="26" t="s">
        <v>173</v>
      </c>
      <c r="H2734" s="67">
        <v>250000000</v>
      </c>
      <c r="I2734" s="224">
        <v>107910000</v>
      </c>
      <c r="J2734" s="67">
        <v>150000000</v>
      </c>
      <c r="K2734" s="428">
        <f t="shared" si="55"/>
        <v>400000000</v>
      </c>
      <c r="L2734" s="199"/>
    </row>
    <row r="2735" spans="1:12" hidden="1" x14ac:dyDescent="0.35">
      <c r="A2735" s="23">
        <v>22021003</v>
      </c>
      <c r="B2735" s="437" t="s">
        <v>2890</v>
      </c>
      <c r="C2735" s="23">
        <v>70131</v>
      </c>
      <c r="D2735" s="24">
        <v>0</v>
      </c>
      <c r="E2735" s="25">
        <v>2101</v>
      </c>
      <c r="F2735" s="23">
        <v>10721300</v>
      </c>
      <c r="G2735" s="26" t="s">
        <v>173</v>
      </c>
      <c r="H2735" s="27">
        <v>800000</v>
      </c>
      <c r="I2735" s="215"/>
      <c r="J2735" s="41"/>
      <c r="K2735" s="27">
        <f t="shared" si="55"/>
        <v>800000</v>
      </c>
      <c r="L2735" s="199"/>
    </row>
    <row r="2736" spans="1:12" hidden="1" x14ac:dyDescent="0.35">
      <c r="A2736" s="411">
        <v>22021003</v>
      </c>
      <c r="B2736" s="437" t="s">
        <v>2890</v>
      </c>
      <c r="C2736" s="413">
        <v>70133</v>
      </c>
      <c r="D2736" s="413" t="s">
        <v>192</v>
      </c>
      <c r="E2736" s="413" t="s">
        <v>193</v>
      </c>
      <c r="F2736" s="413" t="s">
        <v>194</v>
      </c>
      <c r="G2736" s="416" t="s">
        <v>173</v>
      </c>
      <c r="H2736" s="418">
        <v>151200</v>
      </c>
      <c r="I2736" s="421">
        <v>150000</v>
      </c>
      <c r="J2736" s="424">
        <v>458640</v>
      </c>
      <c r="K2736" s="418">
        <f>H2736+J2736</f>
        <v>609840</v>
      </c>
      <c r="L2736" s="434"/>
    </row>
    <row r="2737" spans="1:12" hidden="1" x14ac:dyDescent="0.35">
      <c r="A2737" s="23">
        <v>22021003</v>
      </c>
      <c r="B2737" s="437" t="s">
        <v>2890</v>
      </c>
      <c r="C2737" s="23">
        <v>70133</v>
      </c>
      <c r="D2737" s="24">
        <v>0</v>
      </c>
      <c r="E2737" s="25">
        <v>2101</v>
      </c>
      <c r="F2737" s="23">
        <v>10721300</v>
      </c>
      <c r="G2737" s="26" t="s">
        <v>173</v>
      </c>
      <c r="H2737" s="27">
        <v>489300</v>
      </c>
      <c r="I2737" s="215">
        <v>35000</v>
      </c>
      <c r="J2737" s="27"/>
      <c r="K2737" s="27">
        <f t="shared" ref="K2737:K2754" si="56">SUM(H2737,J2737)</f>
        <v>489300</v>
      </c>
      <c r="L2737" s="199"/>
    </row>
    <row r="2738" spans="1:12" hidden="1" x14ac:dyDescent="0.35">
      <c r="A2738" s="23">
        <v>22021003</v>
      </c>
      <c r="B2738" s="437" t="s">
        <v>2890</v>
      </c>
      <c r="C2738" s="23">
        <v>70133</v>
      </c>
      <c r="D2738" s="24">
        <v>0</v>
      </c>
      <c r="E2738" s="25">
        <v>2101</v>
      </c>
      <c r="F2738" s="23">
        <v>10721300</v>
      </c>
      <c r="G2738" s="26" t="s">
        <v>173</v>
      </c>
      <c r="H2738" s="27">
        <v>0</v>
      </c>
      <c r="I2738" s="215"/>
      <c r="J2738" s="41">
        <v>77000</v>
      </c>
      <c r="K2738" s="39">
        <f t="shared" si="56"/>
        <v>77000</v>
      </c>
      <c r="L2738" s="199"/>
    </row>
    <row r="2739" spans="1:12" hidden="1" x14ac:dyDescent="0.35">
      <c r="A2739" s="23">
        <v>22021003</v>
      </c>
      <c r="B2739" s="437" t="s">
        <v>2890</v>
      </c>
      <c r="C2739" s="23">
        <v>70133</v>
      </c>
      <c r="D2739" s="24">
        <v>0</v>
      </c>
      <c r="E2739" s="25">
        <v>2101</v>
      </c>
      <c r="F2739" s="23">
        <v>10721300</v>
      </c>
      <c r="G2739" s="26" t="s">
        <v>173</v>
      </c>
      <c r="H2739" s="27">
        <v>1167274.5</v>
      </c>
      <c r="I2739" s="215">
        <v>188000</v>
      </c>
      <c r="J2739" s="27"/>
      <c r="K2739" s="27">
        <f t="shared" si="56"/>
        <v>1167274.5</v>
      </c>
      <c r="L2739" s="199"/>
    </row>
    <row r="2740" spans="1:12" hidden="1" x14ac:dyDescent="0.35">
      <c r="A2740" s="23">
        <v>22021003</v>
      </c>
      <c r="B2740" s="437" t="s">
        <v>2890</v>
      </c>
      <c r="C2740" s="23">
        <v>70131</v>
      </c>
      <c r="D2740" s="24">
        <v>0</v>
      </c>
      <c r="E2740" s="25">
        <v>2101</v>
      </c>
      <c r="F2740" s="23">
        <v>10721300</v>
      </c>
      <c r="G2740" s="26" t="s">
        <v>173</v>
      </c>
      <c r="H2740" s="27">
        <v>12600</v>
      </c>
      <c r="I2740" s="215"/>
      <c r="J2740" s="27"/>
      <c r="K2740" s="27">
        <f t="shared" si="56"/>
        <v>12600</v>
      </c>
      <c r="L2740" s="199"/>
    </row>
    <row r="2741" spans="1:12" hidden="1" x14ac:dyDescent="0.35">
      <c r="A2741" s="23">
        <v>22021003</v>
      </c>
      <c r="B2741" s="437" t="s">
        <v>2890</v>
      </c>
      <c r="C2741" s="23">
        <v>70131</v>
      </c>
      <c r="D2741" s="24">
        <v>0</v>
      </c>
      <c r="E2741" s="25">
        <v>2101</v>
      </c>
      <c r="F2741" s="23">
        <v>10721300</v>
      </c>
      <c r="G2741" s="26" t="s">
        <v>173</v>
      </c>
      <c r="H2741" s="27">
        <v>151200</v>
      </c>
      <c r="I2741" s="215">
        <v>135000</v>
      </c>
      <c r="J2741" s="27">
        <v>198800</v>
      </c>
      <c r="K2741" s="27">
        <f t="shared" si="56"/>
        <v>350000</v>
      </c>
      <c r="L2741" s="199"/>
    </row>
    <row r="2742" spans="1:12" hidden="1" x14ac:dyDescent="0.35">
      <c r="A2742" s="34">
        <v>22021003</v>
      </c>
      <c r="B2742" s="437" t="s">
        <v>2890</v>
      </c>
      <c r="C2742" s="34">
        <v>70131</v>
      </c>
      <c r="D2742" s="35">
        <v>0</v>
      </c>
      <c r="E2742" s="36">
        <v>2101</v>
      </c>
      <c r="F2742" s="34">
        <v>10721300</v>
      </c>
      <c r="G2742" s="37" t="s">
        <v>173</v>
      </c>
      <c r="H2742" s="70">
        <v>212100</v>
      </c>
      <c r="I2742" s="223"/>
      <c r="J2742" s="70"/>
      <c r="K2742" s="70">
        <f t="shared" si="56"/>
        <v>212100</v>
      </c>
      <c r="L2742" s="198"/>
    </row>
    <row r="2743" spans="1:12" hidden="1" x14ac:dyDescent="0.35">
      <c r="A2743" s="23">
        <v>22021003</v>
      </c>
      <c r="B2743" s="437" t="s">
        <v>2890</v>
      </c>
      <c r="C2743" s="23">
        <v>70131</v>
      </c>
      <c r="D2743" s="24">
        <v>0</v>
      </c>
      <c r="E2743" s="25">
        <v>2101</v>
      </c>
      <c r="F2743" s="23">
        <v>10721300</v>
      </c>
      <c r="G2743" s="26" t="s">
        <v>173</v>
      </c>
      <c r="H2743" s="67">
        <v>21000</v>
      </c>
      <c r="I2743" s="224">
        <v>0</v>
      </c>
      <c r="J2743" s="67"/>
      <c r="K2743" s="67">
        <f t="shared" si="56"/>
        <v>21000</v>
      </c>
      <c r="L2743" s="199"/>
    </row>
    <row r="2744" spans="1:12" hidden="1" x14ac:dyDescent="0.35">
      <c r="A2744" s="23">
        <v>22021003</v>
      </c>
      <c r="B2744" s="437" t="s">
        <v>2890</v>
      </c>
      <c r="C2744" s="23">
        <v>70133</v>
      </c>
      <c r="D2744" s="24">
        <v>0</v>
      </c>
      <c r="E2744" s="25">
        <v>2101</v>
      </c>
      <c r="F2744" s="23">
        <v>10721300</v>
      </c>
      <c r="G2744" s="26" t="s">
        <v>173</v>
      </c>
      <c r="H2744" s="67">
        <v>31500</v>
      </c>
      <c r="I2744" s="224"/>
      <c r="J2744" s="67"/>
      <c r="K2744" s="67">
        <f t="shared" si="56"/>
        <v>31500</v>
      </c>
      <c r="L2744" s="199"/>
    </row>
    <row r="2745" spans="1:12" hidden="1" x14ac:dyDescent="0.35">
      <c r="A2745" s="23">
        <v>22021003</v>
      </c>
      <c r="B2745" s="437" t="s">
        <v>2890</v>
      </c>
      <c r="C2745" s="23">
        <v>70131</v>
      </c>
      <c r="D2745" s="24">
        <v>0</v>
      </c>
      <c r="E2745" s="25">
        <v>2101</v>
      </c>
      <c r="F2745" s="23">
        <v>10721300</v>
      </c>
      <c r="G2745" s="26" t="s">
        <v>173</v>
      </c>
      <c r="H2745" s="67">
        <v>420000</v>
      </c>
      <c r="I2745" s="224">
        <v>2750</v>
      </c>
      <c r="J2745" s="67"/>
      <c r="K2745" s="67">
        <f t="shared" si="56"/>
        <v>420000</v>
      </c>
      <c r="L2745" s="199"/>
    </row>
    <row r="2746" spans="1:12" hidden="1" x14ac:dyDescent="0.35">
      <c r="A2746" s="23">
        <v>22021003</v>
      </c>
      <c r="B2746" s="437" t="s">
        <v>2890</v>
      </c>
      <c r="C2746" s="23">
        <v>70131</v>
      </c>
      <c r="D2746" s="24">
        <v>0</v>
      </c>
      <c r="E2746" s="25">
        <v>2101</v>
      </c>
      <c r="F2746" s="23">
        <v>10721300</v>
      </c>
      <c r="G2746" s="26" t="s">
        <v>173</v>
      </c>
      <c r="H2746" s="67">
        <v>7000000</v>
      </c>
      <c r="I2746" s="224"/>
      <c r="J2746" s="68"/>
      <c r="K2746" s="67">
        <f t="shared" si="56"/>
        <v>7000000</v>
      </c>
      <c r="L2746" s="199"/>
    </row>
    <row r="2747" spans="1:12" hidden="1" x14ac:dyDescent="0.35">
      <c r="A2747" s="23">
        <v>22021003</v>
      </c>
      <c r="B2747" s="437" t="s">
        <v>2890</v>
      </c>
      <c r="C2747" s="23">
        <v>71033</v>
      </c>
      <c r="D2747" s="24">
        <v>0</v>
      </c>
      <c r="E2747" s="25">
        <v>1100</v>
      </c>
      <c r="F2747" s="23">
        <v>10721300</v>
      </c>
      <c r="G2747" s="26" t="s">
        <v>173</v>
      </c>
      <c r="H2747" s="27">
        <v>21567000</v>
      </c>
      <c r="I2747" s="282"/>
      <c r="J2747" s="27">
        <v>-15000000</v>
      </c>
      <c r="K2747" s="27">
        <f t="shared" si="56"/>
        <v>6567000</v>
      </c>
      <c r="L2747" s="199"/>
    </row>
    <row r="2748" spans="1:12" hidden="1" x14ac:dyDescent="0.35">
      <c r="A2748" s="23">
        <v>22021003</v>
      </c>
      <c r="B2748" s="437" t="s">
        <v>2890</v>
      </c>
      <c r="C2748" s="23">
        <v>70131</v>
      </c>
      <c r="D2748" s="24">
        <v>0</v>
      </c>
      <c r="E2748" s="25">
        <v>2101</v>
      </c>
      <c r="F2748" s="23">
        <v>10721300</v>
      </c>
      <c r="G2748" s="26" t="s">
        <v>173</v>
      </c>
      <c r="H2748" s="27">
        <v>2971500</v>
      </c>
      <c r="I2748" s="215">
        <v>27000</v>
      </c>
      <c r="J2748" s="27">
        <v>-1568095</v>
      </c>
      <c r="K2748" s="27">
        <f t="shared" si="56"/>
        <v>1403405</v>
      </c>
      <c r="L2748" s="432"/>
    </row>
    <row r="2749" spans="1:12" hidden="1" x14ac:dyDescent="0.35">
      <c r="A2749" s="23">
        <v>22021003</v>
      </c>
      <c r="B2749" s="437" t="s">
        <v>2891</v>
      </c>
      <c r="C2749" s="23">
        <v>70131</v>
      </c>
      <c r="D2749" s="24">
        <v>0</v>
      </c>
      <c r="E2749" s="25">
        <v>2101</v>
      </c>
      <c r="F2749" s="23">
        <v>10720500</v>
      </c>
      <c r="G2749" s="26" t="s">
        <v>173</v>
      </c>
      <c r="H2749" s="67">
        <v>1624350</v>
      </c>
      <c r="I2749" s="224">
        <v>694200</v>
      </c>
      <c r="J2749" s="67"/>
      <c r="K2749" s="67">
        <f t="shared" si="56"/>
        <v>1624350</v>
      </c>
      <c r="L2749" s="199"/>
    </row>
    <row r="2750" spans="1:12" hidden="1" x14ac:dyDescent="0.35">
      <c r="A2750" s="23">
        <v>22021003</v>
      </c>
      <c r="B2750" s="437" t="s">
        <v>2891</v>
      </c>
      <c r="C2750" s="23">
        <v>70133</v>
      </c>
      <c r="D2750" s="24" t="s">
        <v>192</v>
      </c>
      <c r="E2750" s="85" t="s">
        <v>2619</v>
      </c>
      <c r="F2750" s="23">
        <v>10721300</v>
      </c>
      <c r="G2750" s="28" t="s">
        <v>173</v>
      </c>
      <c r="H2750" s="29">
        <v>75991.86</v>
      </c>
      <c r="I2750" s="217"/>
      <c r="J2750" s="29">
        <v>100000</v>
      </c>
      <c r="K2750" s="29">
        <f t="shared" si="56"/>
        <v>175991.86</v>
      </c>
      <c r="L2750" s="199"/>
    </row>
    <row r="2751" spans="1:12" hidden="1" x14ac:dyDescent="0.35">
      <c r="A2751" s="412">
        <v>22021003</v>
      </c>
      <c r="B2751" s="437" t="s">
        <v>2891</v>
      </c>
      <c r="C2751" s="412">
        <v>70131</v>
      </c>
      <c r="D2751" s="412" t="s">
        <v>192</v>
      </c>
      <c r="E2751" s="414" t="s">
        <v>193</v>
      </c>
      <c r="F2751" s="412">
        <v>10721300</v>
      </c>
      <c r="G2751" s="417" t="s">
        <v>173</v>
      </c>
      <c r="H2751" s="485">
        <v>49945.937999999995</v>
      </c>
      <c r="I2751" s="509"/>
      <c r="J2751" s="530"/>
      <c r="K2751" s="429">
        <f t="shared" si="56"/>
        <v>49945.937999999995</v>
      </c>
      <c r="L2751" s="394"/>
    </row>
    <row r="2752" spans="1:12" hidden="1" x14ac:dyDescent="0.35">
      <c r="A2752" s="411">
        <v>22021003</v>
      </c>
      <c r="B2752" s="437" t="s">
        <v>2891</v>
      </c>
      <c r="C2752" s="411">
        <v>70131</v>
      </c>
      <c r="D2752" s="411" t="s">
        <v>192</v>
      </c>
      <c r="E2752" s="413" t="s">
        <v>193</v>
      </c>
      <c r="F2752" s="411">
        <v>10721300</v>
      </c>
      <c r="G2752" s="416" t="s">
        <v>2622</v>
      </c>
      <c r="H2752" s="419">
        <v>269034.48</v>
      </c>
      <c r="I2752" s="422"/>
      <c r="J2752" s="425"/>
      <c r="K2752" s="429">
        <f t="shared" si="56"/>
        <v>269034.48</v>
      </c>
      <c r="L2752" s="395"/>
    </row>
    <row r="2753" spans="1:12" ht="51" hidden="1" x14ac:dyDescent="0.35">
      <c r="A2753" s="411">
        <v>22021003</v>
      </c>
      <c r="B2753" s="437" t="s">
        <v>2891</v>
      </c>
      <c r="C2753" s="411">
        <v>70131</v>
      </c>
      <c r="D2753" s="411" t="s">
        <v>192</v>
      </c>
      <c r="E2753" s="413" t="s">
        <v>193</v>
      </c>
      <c r="F2753" s="411">
        <v>10721300</v>
      </c>
      <c r="G2753" s="416" t="s">
        <v>2623</v>
      </c>
      <c r="H2753" s="419">
        <v>209039.99999999997</v>
      </c>
      <c r="I2753" s="422"/>
      <c r="J2753" s="425"/>
      <c r="K2753" s="429">
        <f t="shared" si="56"/>
        <v>209039.99999999997</v>
      </c>
      <c r="L2753" s="395"/>
    </row>
    <row r="2754" spans="1:12" hidden="1" x14ac:dyDescent="0.35">
      <c r="A2754" s="23">
        <v>22021003</v>
      </c>
      <c r="B2754" s="437" t="s">
        <v>2891</v>
      </c>
      <c r="C2754" s="23">
        <v>70133</v>
      </c>
      <c r="D2754" s="24">
        <v>0</v>
      </c>
      <c r="E2754" s="25">
        <v>2101</v>
      </c>
      <c r="F2754" s="23">
        <v>10721300</v>
      </c>
      <c r="G2754" s="26" t="s">
        <v>173</v>
      </c>
      <c r="H2754" s="27">
        <v>615300</v>
      </c>
      <c r="I2754" s="215">
        <v>509500</v>
      </c>
      <c r="J2754" s="27">
        <v>2000000</v>
      </c>
      <c r="K2754" s="38">
        <f t="shared" si="56"/>
        <v>2615300</v>
      </c>
      <c r="L2754" s="200"/>
    </row>
    <row r="2755" spans="1:12" hidden="1" x14ac:dyDescent="0.35">
      <c r="A2755" s="23">
        <v>22021003</v>
      </c>
      <c r="B2755" s="437" t="s">
        <v>2891</v>
      </c>
      <c r="C2755" s="23">
        <v>70131</v>
      </c>
      <c r="D2755" s="24">
        <v>0</v>
      </c>
      <c r="E2755" s="25">
        <v>2101</v>
      </c>
      <c r="F2755" s="23">
        <v>10721300</v>
      </c>
      <c r="G2755" s="26" t="s">
        <v>173</v>
      </c>
      <c r="H2755" s="27">
        <v>4620000</v>
      </c>
      <c r="I2755" s="215">
        <v>49000</v>
      </c>
      <c r="J2755" s="27">
        <v>49000</v>
      </c>
      <c r="K2755" s="38">
        <f>H2755+J2755</f>
        <v>4669000</v>
      </c>
      <c r="L2755" s="199"/>
    </row>
    <row r="2756" spans="1:12" hidden="1" x14ac:dyDescent="0.35">
      <c r="A2756" s="23">
        <v>22021003</v>
      </c>
      <c r="B2756" s="437" t="s">
        <v>2891</v>
      </c>
      <c r="C2756" s="23">
        <v>70131</v>
      </c>
      <c r="D2756" s="24">
        <v>0</v>
      </c>
      <c r="E2756" s="25">
        <v>2101</v>
      </c>
      <c r="F2756" s="23">
        <v>10721300</v>
      </c>
      <c r="G2756" s="26" t="s">
        <v>173</v>
      </c>
      <c r="H2756" s="67">
        <v>7780500</v>
      </c>
      <c r="I2756" s="224"/>
      <c r="J2756" s="67"/>
      <c r="K2756" s="70">
        <f>SUM(H2756,J2756)</f>
        <v>7780500</v>
      </c>
      <c r="L2756" s="199"/>
    </row>
    <row r="2757" spans="1:12" hidden="1" x14ac:dyDescent="0.35">
      <c r="A2757" s="23">
        <v>22021003</v>
      </c>
      <c r="B2757" s="437" t="s">
        <v>2891</v>
      </c>
      <c r="C2757" s="23">
        <v>70133</v>
      </c>
      <c r="D2757" s="24">
        <v>0</v>
      </c>
      <c r="E2757" s="25">
        <v>2101</v>
      </c>
      <c r="F2757" s="23">
        <v>10721300</v>
      </c>
      <c r="G2757" s="26" t="s">
        <v>173</v>
      </c>
      <c r="H2757" s="27">
        <v>101640</v>
      </c>
      <c r="I2757" s="215"/>
      <c r="J2757" s="27"/>
      <c r="K2757" s="38">
        <f>SUM(H2757,J2757)</f>
        <v>101640</v>
      </c>
      <c r="L2757" s="199"/>
    </row>
    <row r="2758" spans="1:12" hidden="1" x14ac:dyDescent="0.35">
      <c r="A2758" s="23">
        <v>22021003</v>
      </c>
      <c r="B2758" s="437" t="s">
        <v>2891</v>
      </c>
      <c r="C2758" s="23">
        <v>70133</v>
      </c>
      <c r="D2758" s="24">
        <v>0</v>
      </c>
      <c r="E2758" s="25">
        <v>2101</v>
      </c>
      <c r="F2758" s="23">
        <v>10721300</v>
      </c>
      <c r="G2758" s="26" t="s">
        <v>173</v>
      </c>
      <c r="H2758" s="27">
        <v>21000</v>
      </c>
      <c r="I2758" s="215">
        <v>10000</v>
      </c>
      <c r="J2758" s="27">
        <v>79000</v>
      </c>
      <c r="K2758" s="38">
        <f>SUM(H2758,J2758)</f>
        <v>100000</v>
      </c>
      <c r="L2758" s="199"/>
    </row>
    <row r="2759" spans="1:12" hidden="1" x14ac:dyDescent="0.35">
      <c r="A2759" s="23">
        <v>22021003</v>
      </c>
      <c r="B2759" s="437" t="s">
        <v>2891</v>
      </c>
      <c r="C2759" s="23">
        <v>70133</v>
      </c>
      <c r="D2759" s="24">
        <v>0</v>
      </c>
      <c r="E2759" s="25">
        <v>2101</v>
      </c>
      <c r="F2759" s="23">
        <v>10721300</v>
      </c>
      <c r="G2759" s="26" t="s">
        <v>173</v>
      </c>
      <c r="H2759" s="67">
        <v>84000</v>
      </c>
      <c r="I2759" s="224">
        <v>172300</v>
      </c>
      <c r="J2759" s="67"/>
      <c r="K2759" s="70">
        <f>SUM(H2759,J2759)</f>
        <v>84000</v>
      </c>
      <c r="L2759" s="199"/>
    </row>
    <row r="2760" spans="1:12" hidden="1" x14ac:dyDescent="0.35">
      <c r="A2760" s="23">
        <v>22021003</v>
      </c>
      <c r="B2760" s="437" t="s">
        <v>2891</v>
      </c>
      <c r="C2760" s="23">
        <v>70131</v>
      </c>
      <c r="D2760" s="24">
        <v>0</v>
      </c>
      <c r="E2760" s="25">
        <v>2101</v>
      </c>
      <c r="F2760" s="23">
        <v>10721300</v>
      </c>
      <c r="G2760" s="26" t="s">
        <v>173</v>
      </c>
      <c r="H2760" s="27">
        <v>105000</v>
      </c>
      <c r="I2760" s="215">
        <v>80000</v>
      </c>
      <c r="J2760" s="27">
        <v>50000</v>
      </c>
      <c r="K2760" s="38">
        <f>H2760+J2760</f>
        <v>155000</v>
      </c>
      <c r="L2760" s="199"/>
    </row>
    <row r="2761" spans="1:12" hidden="1" x14ac:dyDescent="0.35">
      <c r="A2761" s="23">
        <v>22021003</v>
      </c>
      <c r="B2761" s="437" t="s">
        <v>2891</v>
      </c>
      <c r="C2761" s="23">
        <v>70131</v>
      </c>
      <c r="D2761" s="24">
        <v>0</v>
      </c>
      <c r="E2761" s="25">
        <v>2101</v>
      </c>
      <c r="F2761" s="23">
        <v>10721300</v>
      </c>
      <c r="G2761" s="26" t="s">
        <v>173</v>
      </c>
      <c r="H2761" s="67">
        <v>197400</v>
      </c>
      <c r="I2761" s="224">
        <v>22000</v>
      </c>
      <c r="J2761" s="67"/>
      <c r="K2761" s="70">
        <f t="shared" ref="K2761:K2790" si="57">SUM(H2761,J2761)</f>
        <v>197400</v>
      </c>
      <c r="L2761" s="199"/>
    </row>
    <row r="2762" spans="1:12" hidden="1" x14ac:dyDescent="0.35">
      <c r="A2762" s="23">
        <v>22021003</v>
      </c>
      <c r="B2762" s="437" t="s">
        <v>2891</v>
      </c>
      <c r="C2762" s="23">
        <v>70133</v>
      </c>
      <c r="D2762" s="24">
        <v>0</v>
      </c>
      <c r="E2762" s="25">
        <v>2101</v>
      </c>
      <c r="F2762" s="23">
        <v>10721300</v>
      </c>
      <c r="G2762" s="26" t="s">
        <v>173</v>
      </c>
      <c r="H2762" s="27">
        <v>500000</v>
      </c>
      <c r="I2762" s="215">
        <v>50000</v>
      </c>
      <c r="J2762" s="27"/>
      <c r="K2762" s="44">
        <f t="shared" si="57"/>
        <v>500000</v>
      </c>
      <c r="L2762" s="199"/>
    </row>
    <row r="2763" spans="1:12" hidden="1" x14ac:dyDescent="0.35">
      <c r="A2763" s="23">
        <v>22021003</v>
      </c>
      <c r="B2763" s="437" t="s">
        <v>2891</v>
      </c>
      <c r="C2763" s="23">
        <v>70133</v>
      </c>
      <c r="D2763" s="24">
        <v>0</v>
      </c>
      <c r="E2763" s="25">
        <v>2101</v>
      </c>
      <c r="F2763" s="23">
        <v>10721300</v>
      </c>
      <c r="G2763" s="26" t="s">
        <v>173</v>
      </c>
      <c r="H2763" s="27">
        <v>1575000</v>
      </c>
      <c r="I2763" s="215">
        <v>285000</v>
      </c>
      <c r="J2763" s="27"/>
      <c r="K2763" s="38">
        <f t="shared" si="57"/>
        <v>1575000</v>
      </c>
      <c r="L2763" s="199"/>
    </row>
    <row r="2764" spans="1:12" hidden="1" x14ac:dyDescent="0.35">
      <c r="A2764" s="23">
        <v>22021003</v>
      </c>
      <c r="B2764" s="437" t="s">
        <v>2892</v>
      </c>
      <c r="C2764" s="23">
        <v>70133</v>
      </c>
      <c r="D2764" s="24">
        <v>0</v>
      </c>
      <c r="E2764" s="25">
        <v>2101</v>
      </c>
      <c r="F2764" s="23">
        <v>10721300</v>
      </c>
      <c r="G2764" s="26" t="s">
        <v>173</v>
      </c>
      <c r="H2764" s="27">
        <v>0</v>
      </c>
      <c r="I2764" s="215"/>
      <c r="J2764" s="41">
        <v>50000</v>
      </c>
      <c r="K2764" s="38">
        <f t="shared" si="57"/>
        <v>50000</v>
      </c>
      <c r="L2764" s="199"/>
    </row>
    <row r="2765" spans="1:12" hidden="1" x14ac:dyDescent="0.35">
      <c r="A2765" s="23">
        <v>22021003</v>
      </c>
      <c r="B2765" s="437" t="s">
        <v>2892</v>
      </c>
      <c r="C2765" s="23">
        <v>70133</v>
      </c>
      <c r="D2765" s="24">
        <v>0</v>
      </c>
      <c r="E2765" s="25">
        <v>2101</v>
      </c>
      <c r="F2765" s="23">
        <v>10721300</v>
      </c>
      <c r="G2765" s="26" t="s">
        <v>173</v>
      </c>
      <c r="H2765" s="27">
        <v>1880550</v>
      </c>
      <c r="I2765" s="215"/>
      <c r="J2765" s="27"/>
      <c r="K2765" s="38">
        <f t="shared" si="57"/>
        <v>1880550</v>
      </c>
      <c r="L2765" s="199"/>
    </row>
    <row r="2766" spans="1:12" hidden="1" x14ac:dyDescent="0.35">
      <c r="A2766" s="23">
        <v>22021003</v>
      </c>
      <c r="B2766" s="437" t="s">
        <v>2892</v>
      </c>
      <c r="C2766" s="23">
        <v>70131</v>
      </c>
      <c r="D2766" s="24">
        <v>0</v>
      </c>
      <c r="E2766" s="25">
        <v>2101</v>
      </c>
      <c r="F2766" s="23">
        <v>10721300</v>
      </c>
      <c r="G2766" s="26" t="s">
        <v>173</v>
      </c>
      <c r="H2766" s="27">
        <v>0</v>
      </c>
      <c r="I2766" s="215">
        <v>10000</v>
      </c>
      <c r="J2766" s="41"/>
      <c r="K2766" s="38">
        <f t="shared" si="57"/>
        <v>0</v>
      </c>
      <c r="L2766" s="199"/>
    </row>
    <row r="2767" spans="1:12" hidden="1" x14ac:dyDescent="0.35">
      <c r="A2767" s="23">
        <v>22021003</v>
      </c>
      <c r="B2767" s="437" t="s">
        <v>2892</v>
      </c>
      <c r="C2767" s="23">
        <v>70133</v>
      </c>
      <c r="D2767" s="24">
        <v>0</v>
      </c>
      <c r="E2767" s="25">
        <v>2101</v>
      </c>
      <c r="F2767" s="23">
        <v>10721300</v>
      </c>
      <c r="G2767" s="26" t="s">
        <v>173</v>
      </c>
      <c r="H2767" s="67">
        <v>31500</v>
      </c>
      <c r="I2767" s="224">
        <v>0</v>
      </c>
      <c r="J2767" s="67"/>
      <c r="K2767" s="70">
        <f t="shared" si="57"/>
        <v>31500</v>
      </c>
      <c r="L2767" s="199"/>
    </row>
    <row r="2768" spans="1:12" hidden="1" x14ac:dyDescent="0.35">
      <c r="A2768" s="23">
        <v>22021003</v>
      </c>
      <c r="B2768" s="437" t="s">
        <v>2893</v>
      </c>
      <c r="C2768" s="23">
        <v>70131</v>
      </c>
      <c r="D2768" s="24">
        <v>0</v>
      </c>
      <c r="E2768" s="25">
        <v>2101</v>
      </c>
      <c r="F2768" s="23">
        <v>10721300</v>
      </c>
      <c r="G2768" s="26" t="s">
        <v>482</v>
      </c>
      <c r="H2768" s="67">
        <v>150000</v>
      </c>
      <c r="I2768" s="224">
        <v>10550</v>
      </c>
      <c r="J2768" s="68">
        <v>350000</v>
      </c>
      <c r="K2768" s="70">
        <f t="shared" si="57"/>
        <v>500000</v>
      </c>
      <c r="L2768" s="199"/>
    </row>
    <row r="2769" spans="1:12" ht="51" hidden="1" x14ac:dyDescent="0.35">
      <c r="A2769" s="23">
        <v>22021003</v>
      </c>
      <c r="B2769" s="437" t="s">
        <v>2893</v>
      </c>
      <c r="C2769" s="23">
        <v>70131</v>
      </c>
      <c r="D2769" s="24">
        <v>0</v>
      </c>
      <c r="E2769" s="25">
        <v>2101</v>
      </c>
      <c r="F2769" s="23">
        <v>10721300</v>
      </c>
      <c r="G2769" s="26" t="s">
        <v>483</v>
      </c>
      <c r="H2769" s="67">
        <v>150000</v>
      </c>
      <c r="I2769" s="224"/>
      <c r="J2769" s="68"/>
      <c r="K2769" s="70">
        <f t="shared" si="57"/>
        <v>150000</v>
      </c>
      <c r="L2769" s="199"/>
    </row>
    <row r="2770" spans="1:12" ht="51" hidden="1" x14ac:dyDescent="0.35">
      <c r="A2770" s="23">
        <v>22021003</v>
      </c>
      <c r="B2770" s="437" t="s">
        <v>2893</v>
      </c>
      <c r="C2770" s="23">
        <v>70131</v>
      </c>
      <c r="D2770" s="24">
        <v>0</v>
      </c>
      <c r="E2770" s="25">
        <v>2101</v>
      </c>
      <c r="F2770" s="23">
        <v>10721300</v>
      </c>
      <c r="G2770" s="26" t="s">
        <v>484</v>
      </c>
      <c r="H2770" s="67">
        <v>150000</v>
      </c>
      <c r="I2770" s="224"/>
      <c r="J2770" s="68"/>
      <c r="K2770" s="70">
        <f t="shared" si="57"/>
        <v>150000</v>
      </c>
      <c r="L2770" s="199"/>
    </row>
    <row r="2771" spans="1:12" ht="51" hidden="1" x14ac:dyDescent="0.35">
      <c r="A2771" s="23">
        <v>22021003</v>
      </c>
      <c r="B2771" s="437" t="s">
        <v>2893</v>
      </c>
      <c r="C2771" s="23">
        <v>70131</v>
      </c>
      <c r="D2771" s="24">
        <v>0</v>
      </c>
      <c r="E2771" s="25">
        <v>2101</v>
      </c>
      <c r="F2771" s="23">
        <v>10721300</v>
      </c>
      <c r="G2771" s="26" t="s">
        <v>485</v>
      </c>
      <c r="H2771" s="67">
        <v>150000</v>
      </c>
      <c r="I2771" s="224"/>
      <c r="J2771" s="68"/>
      <c r="K2771" s="70">
        <f t="shared" si="57"/>
        <v>150000</v>
      </c>
      <c r="L2771" s="199"/>
    </row>
    <row r="2772" spans="1:12" hidden="1" x14ac:dyDescent="0.35">
      <c r="A2772" s="23">
        <v>22021003</v>
      </c>
      <c r="B2772" s="437" t="s">
        <v>2893</v>
      </c>
      <c r="C2772" s="23">
        <v>70133</v>
      </c>
      <c r="D2772" s="24">
        <v>0</v>
      </c>
      <c r="E2772" s="25">
        <v>2101</v>
      </c>
      <c r="F2772" s="23">
        <v>10721300</v>
      </c>
      <c r="G2772" s="26" t="s">
        <v>173</v>
      </c>
      <c r="H2772" s="67">
        <v>7528080</v>
      </c>
      <c r="I2772" s="224">
        <v>975000</v>
      </c>
      <c r="J2772" s="67"/>
      <c r="K2772" s="70">
        <f t="shared" si="57"/>
        <v>7528080</v>
      </c>
      <c r="L2772" s="199"/>
    </row>
    <row r="2773" spans="1:12" hidden="1" x14ac:dyDescent="0.35">
      <c r="A2773" s="23">
        <v>22021003</v>
      </c>
      <c r="B2773" s="437" t="s">
        <v>2893</v>
      </c>
      <c r="C2773" s="23">
        <v>70133</v>
      </c>
      <c r="D2773" s="24">
        <v>0</v>
      </c>
      <c r="E2773" s="25">
        <v>2101</v>
      </c>
      <c r="F2773" s="23">
        <v>10721300</v>
      </c>
      <c r="G2773" s="26" t="s">
        <v>173</v>
      </c>
      <c r="H2773" s="67">
        <v>468720</v>
      </c>
      <c r="I2773" s="224">
        <v>97250</v>
      </c>
      <c r="J2773" s="67">
        <v>0.449999999254942</v>
      </c>
      <c r="K2773" s="70">
        <f t="shared" si="57"/>
        <v>468720.44999999925</v>
      </c>
      <c r="L2773" s="199"/>
    </row>
    <row r="2774" spans="1:12" hidden="1" x14ac:dyDescent="0.35">
      <c r="A2774" s="23">
        <v>22021003</v>
      </c>
      <c r="B2774" s="437" t="s">
        <v>2893</v>
      </c>
      <c r="C2774" s="23">
        <v>70131</v>
      </c>
      <c r="D2774" s="24">
        <v>0</v>
      </c>
      <c r="E2774" s="25">
        <v>2101</v>
      </c>
      <c r="F2774" s="23">
        <v>10721300</v>
      </c>
      <c r="G2774" s="26" t="s">
        <v>173</v>
      </c>
      <c r="H2774" s="67">
        <v>1500000</v>
      </c>
      <c r="I2774" s="224">
        <v>740000</v>
      </c>
      <c r="J2774" s="68"/>
      <c r="K2774" s="70">
        <f t="shared" si="57"/>
        <v>1500000</v>
      </c>
      <c r="L2774" s="200"/>
    </row>
    <row r="2775" spans="1:12" hidden="1" x14ac:dyDescent="0.35">
      <c r="A2775" s="23">
        <v>22021003</v>
      </c>
      <c r="B2775" s="437" t="s">
        <v>2893</v>
      </c>
      <c r="C2775" s="23">
        <v>70133</v>
      </c>
      <c r="D2775" s="24">
        <v>0</v>
      </c>
      <c r="E2775" s="25">
        <v>2101</v>
      </c>
      <c r="F2775" s="23">
        <v>10721300</v>
      </c>
      <c r="G2775" s="26" t="s">
        <v>173</v>
      </c>
      <c r="H2775" s="27">
        <v>3238200</v>
      </c>
      <c r="I2775" s="215">
        <v>185000</v>
      </c>
      <c r="J2775" s="27">
        <v>1761800</v>
      </c>
      <c r="K2775" s="44">
        <f t="shared" si="57"/>
        <v>5000000</v>
      </c>
      <c r="L2775" s="199"/>
    </row>
    <row r="2776" spans="1:12" hidden="1" x14ac:dyDescent="0.35">
      <c r="A2776" s="23">
        <v>22021003</v>
      </c>
      <c r="B2776" s="437" t="s">
        <v>2893</v>
      </c>
      <c r="C2776" s="23">
        <v>70133</v>
      </c>
      <c r="D2776" s="24">
        <v>0</v>
      </c>
      <c r="E2776" s="25">
        <v>2101</v>
      </c>
      <c r="F2776" s="23">
        <v>10721300</v>
      </c>
      <c r="G2776" s="26" t="s">
        <v>173</v>
      </c>
      <c r="H2776" s="101">
        <v>12880734.300000001</v>
      </c>
      <c r="I2776" s="255">
        <v>4683479</v>
      </c>
      <c r="J2776" s="101"/>
      <c r="K2776" s="99">
        <f t="shared" si="57"/>
        <v>12880734.300000001</v>
      </c>
      <c r="L2776" s="200"/>
    </row>
    <row r="2777" spans="1:12" hidden="1" x14ac:dyDescent="0.35">
      <c r="A2777" s="23">
        <v>22021003</v>
      </c>
      <c r="B2777" s="437" t="s">
        <v>2893</v>
      </c>
      <c r="C2777" s="23">
        <v>70133</v>
      </c>
      <c r="D2777" s="24">
        <v>0</v>
      </c>
      <c r="E2777" s="25">
        <v>2101</v>
      </c>
      <c r="F2777" s="23">
        <v>10721300</v>
      </c>
      <c r="G2777" s="26" t="s">
        <v>173</v>
      </c>
      <c r="H2777" s="101">
        <v>228900</v>
      </c>
      <c r="I2777" s="255">
        <v>225000</v>
      </c>
      <c r="J2777" s="101">
        <v>771100</v>
      </c>
      <c r="K2777" s="99">
        <f t="shared" si="57"/>
        <v>1000000</v>
      </c>
      <c r="L2777" s="199"/>
    </row>
    <row r="2778" spans="1:12" hidden="1" x14ac:dyDescent="0.35">
      <c r="A2778" s="23">
        <v>22021003</v>
      </c>
      <c r="B2778" s="437" t="s">
        <v>2893</v>
      </c>
      <c r="C2778" s="23">
        <v>70131</v>
      </c>
      <c r="D2778" s="24">
        <v>0</v>
      </c>
      <c r="E2778" s="25">
        <v>2101</v>
      </c>
      <c r="F2778" s="23">
        <v>10721300</v>
      </c>
      <c r="G2778" s="26" t="s">
        <v>173</v>
      </c>
      <c r="H2778" s="101">
        <v>829500</v>
      </c>
      <c r="I2778" s="255">
        <v>175789</v>
      </c>
      <c r="J2778" s="101"/>
      <c r="K2778" s="99">
        <f t="shared" si="57"/>
        <v>829500</v>
      </c>
      <c r="L2778" s="199"/>
    </row>
    <row r="2779" spans="1:12" hidden="1" x14ac:dyDescent="0.35">
      <c r="A2779" s="23">
        <v>22021003</v>
      </c>
      <c r="B2779" s="437" t="s">
        <v>2893</v>
      </c>
      <c r="C2779" s="23">
        <v>70133</v>
      </c>
      <c r="D2779" s="24">
        <v>0</v>
      </c>
      <c r="E2779" s="25">
        <v>2101</v>
      </c>
      <c r="F2779" s="23">
        <v>10721300</v>
      </c>
      <c r="G2779" s="26" t="s">
        <v>173</v>
      </c>
      <c r="H2779" s="101">
        <v>882000</v>
      </c>
      <c r="I2779" s="255">
        <v>407500</v>
      </c>
      <c r="J2779" s="101"/>
      <c r="K2779" s="99">
        <f t="shared" si="57"/>
        <v>882000</v>
      </c>
      <c r="L2779" s="200"/>
    </row>
    <row r="2780" spans="1:12" hidden="1" x14ac:dyDescent="0.35">
      <c r="A2780" s="54">
        <v>22021003</v>
      </c>
      <c r="B2780" s="437" t="s">
        <v>2893</v>
      </c>
      <c r="C2780" s="54">
        <v>70131</v>
      </c>
      <c r="D2780" s="55">
        <v>0</v>
      </c>
      <c r="E2780" s="56">
        <v>2101</v>
      </c>
      <c r="F2780" s="54">
        <v>10721300</v>
      </c>
      <c r="G2780" s="57" t="s">
        <v>173</v>
      </c>
      <c r="H2780" s="58">
        <v>630000</v>
      </c>
      <c r="I2780" s="221">
        <v>2592000</v>
      </c>
      <c r="J2780" s="58">
        <v>4000000</v>
      </c>
      <c r="K2780" s="81">
        <f t="shared" si="57"/>
        <v>4630000</v>
      </c>
      <c r="L2780" s="204" t="s">
        <v>2555</v>
      </c>
    </row>
    <row r="2781" spans="1:12" hidden="1" x14ac:dyDescent="0.35">
      <c r="A2781" s="54">
        <v>22021003</v>
      </c>
      <c r="B2781" s="437" t="s">
        <v>2893</v>
      </c>
      <c r="C2781" s="54">
        <v>70133</v>
      </c>
      <c r="D2781" s="55">
        <v>0</v>
      </c>
      <c r="E2781" s="54">
        <v>2101</v>
      </c>
      <c r="F2781" s="54">
        <v>10721300</v>
      </c>
      <c r="G2781" s="57" t="s">
        <v>173</v>
      </c>
      <c r="H2781" s="117">
        <v>138600</v>
      </c>
      <c r="I2781" s="263">
        <v>10000</v>
      </c>
      <c r="J2781" s="117">
        <v>140000</v>
      </c>
      <c r="K2781" s="130">
        <f t="shared" si="57"/>
        <v>278600</v>
      </c>
      <c r="L2781" s="204" t="s">
        <v>2556</v>
      </c>
    </row>
    <row r="2782" spans="1:12" hidden="1" x14ac:dyDescent="0.35">
      <c r="A2782" s="54">
        <v>22021003</v>
      </c>
      <c r="B2782" s="437" t="s">
        <v>2893</v>
      </c>
      <c r="C2782" s="54">
        <v>70133</v>
      </c>
      <c r="D2782" s="55">
        <v>0</v>
      </c>
      <c r="E2782" s="56">
        <v>2101</v>
      </c>
      <c r="F2782" s="54">
        <v>10721300</v>
      </c>
      <c r="G2782" s="57" t="s">
        <v>173</v>
      </c>
      <c r="H2782" s="58">
        <v>476700</v>
      </c>
      <c r="I2782" s="221">
        <v>635500</v>
      </c>
      <c r="J2782" s="58">
        <v>10000000</v>
      </c>
      <c r="K2782" s="81">
        <f t="shared" si="57"/>
        <v>10476700</v>
      </c>
      <c r="L2782" s="204" t="s">
        <v>2557</v>
      </c>
    </row>
    <row r="2783" spans="1:12" hidden="1" x14ac:dyDescent="0.35">
      <c r="A2783" s="54">
        <v>22021003</v>
      </c>
      <c r="B2783" s="437" t="s">
        <v>2893</v>
      </c>
      <c r="C2783" s="54">
        <v>70131</v>
      </c>
      <c r="D2783" s="55">
        <v>0</v>
      </c>
      <c r="E2783" s="56">
        <v>2101</v>
      </c>
      <c r="F2783" s="54">
        <v>10721300</v>
      </c>
      <c r="G2783" s="57" t="s">
        <v>973</v>
      </c>
      <c r="H2783" s="117">
        <v>252000</v>
      </c>
      <c r="I2783" s="263"/>
      <c r="J2783" s="117">
        <v>2000000</v>
      </c>
      <c r="K2783" s="130">
        <f t="shared" si="57"/>
        <v>2252000</v>
      </c>
      <c r="L2783" s="204" t="s">
        <v>2558</v>
      </c>
    </row>
    <row r="2784" spans="1:12" hidden="1" x14ac:dyDescent="0.35">
      <c r="A2784" s="23">
        <v>22021003</v>
      </c>
      <c r="B2784" s="437" t="s">
        <v>2893</v>
      </c>
      <c r="C2784" s="23">
        <v>70133</v>
      </c>
      <c r="D2784" s="24">
        <v>0</v>
      </c>
      <c r="E2784" s="25">
        <v>2101</v>
      </c>
      <c r="F2784" s="23">
        <v>10721300</v>
      </c>
      <c r="G2784" s="26" t="s">
        <v>173</v>
      </c>
      <c r="H2784" s="106">
        <v>50000</v>
      </c>
      <c r="I2784" s="260"/>
      <c r="J2784" s="106"/>
      <c r="K2784" s="99">
        <f t="shared" si="57"/>
        <v>50000</v>
      </c>
      <c r="L2784" s="199"/>
    </row>
    <row r="2785" spans="1:12" hidden="1" x14ac:dyDescent="0.35">
      <c r="A2785" s="23">
        <v>22021003</v>
      </c>
      <c r="B2785" s="437" t="s">
        <v>2893</v>
      </c>
      <c r="C2785" s="23">
        <v>70133</v>
      </c>
      <c r="D2785" s="24">
        <v>0</v>
      </c>
      <c r="E2785" s="25">
        <v>2101</v>
      </c>
      <c r="F2785" s="23">
        <v>10721300</v>
      </c>
      <c r="G2785" s="28" t="s">
        <v>173</v>
      </c>
      <c r="H2785" s="103">
        <v>9576000</v>
      </c>
      <c r="I2785" s="256">
        <v>2685000</v>
      </c>
      <c r="J2785" s="523">
        <v>-5079180</v>
      </c>
      <c r="K2785" s="99">
        <f t="shared" si="57"/>
        <v>4496820</v>
      </c>
      <c r="L2785" s="199"/>
    </row>
    <row r="2786" spans="1:12" hidden="1" x14ac:dyDescent="0.35">
      <c r="A2786" s="23">
        <v>22021003</v>
      </c>
      <c r="B2786" s="437" t="s">
        <v>2893</v>
      </c>
      <c r="C2786" s="23">
        <v>70131</v>
      </c>
      <c r="D2786" s="24">
        <v>0</v>
      </c>
      <c r="E2786" s="36">
        <v>2101</v>
      </c>
      <c r="F2786" s="23">
        <v>10721300</v>
      </c>
      <c r="G2786" s="26" t="s">
        <v>173</v>
      </c>
      <c r="H2786" s="101">
        <v>369600</v>
      </c>
      <c r="I2786" s="255">
        <v>0</v>
      </c>
      <c r="J2786" s="101"/>
      <c r="K2786" s="101">
        <f t="shared" si="57"/>
        <v>369600</v>
      </c>
      <c r="L2786" s="198"/>
    </row>
    <row r="2787" spans="1:12" hidden="1" x14ac:dyDescent="0.35">
      <c r="A2787" s="23">
        <v>22021003</v>
      </c>
      <c r="B2787" s="437" t="s">
        <v>2893</v>
      </c>
      <c r="C2787" s="23">
        <v>70133</v>
      </c>
      <c r="D2787" s="24">
        <v>0</v>
      </c>
      <c r="E2787" s="34">
        <v>2101</v>
      </c>
      <c r="F2787" s="23">
        <v>10721300</v>
      </c>
      <c r="G2787" s="26" t="s">
        <v>173</v>
      </c>
      <c r="H2787" s="101">
        <v>63000</v>
      </c>
      <c r="I2787" s="255">
        <v>0</v>
      </c>
      <c r="J2787" s="101"/>
      <c r="K2787" s="101">
        <f t="shared" si="57"/>
        <v>63000</v>
      </c>
      <c r="L2787" s="199"/>
    </row>
    <row r="2788" spans="1:12" hidden="1" x14ac:dyDescent="0.35">
      <c r="A2788" s="34">
        <v>22021003</v>
      </c>
      <c r="B2788" s="437" t="s">
        <v>2893</v>
      </c>
      <c r="C2788" s="34">
        <v>70131</v>
      </c>
      <c r="D2788" s="35">
        <v>0</v>
      </c>
      <c r="E2788" s="36">
        <v>2101</v>
      </c>
      <c r="F2788" s="34">
        <v>10721300</v>
      </c>
      <c r="G2788" s="37" t="s">
        <v>173</v>
      </c>
      <c r="H2788" s="99">
        <v>14992530</v>
      </c>
      <c r="I2788" s="254">
        <v>6355000</v>
      </c>
      <c r="J2788" s="99"/>
      <c r="K2788" s="101">
        <f t="shared" si="57"/>
        <v>14992530</v>
      </c>
      <c r="L2788" s="199"/>
    </row>
    <row r="2789" spans="1:12" hidden="1" x14ac:dyDescent="0.35">
      <c r="A2789" s="23">
        <v>22021003</v>
      </c>
      <c r="B2789" s="437" t="s">
        <v>2891</v>
      </c>
      <c r="C2789" s="23">
        <v>70131</v>
      </c>
      <c r="D2789" s="24">
        <v>0</v>
      </c>
      <c r="E2789" s="25">
        <v>2101</v>
      </c>
      <c r="F2789" s="23">
        <v>10721300</v>
      </c>
      <c r="G2789" s="26" t="s">
        <v>173</v>
      </c>
      <c r="H2789" s="136">
        <v>250000</v>
      </c>
      <c r="I2789" s="270"/>
      <c r="J2789" s="136"/>
      <c r="K2789" s="135">
        <f t="shared" si="57"/>
        <v>250000</v>
      </c>
      <c r="L2789" s="199"/>
    </row>
    <row r="2790" spans="1:12" hidden="1" x14ac:dyDescent="0.35">
      <c r="A2790" s="23">
        <v>22021002</v>
      </c>
      <c r="B2790" s="437" t="s">
        <v>2890</v>
      </c>
      <c r="C2790" s="23">
        <v>70131</v>
      </c>
      <c r="D2790" s="24">
        <v>0</v>
      </c>
      <c r="E2790" s="25">
        <v>2101</v>
      </c>
      <c r="F2790" s="23">
        <v>10721300</v>
      </c>
      <c r="G2790" s="26" t="s">
        <v>189</v>
      </c>
      <c r="H2790" s="27">
        <v>4800000</v>
      </c>
      <c r="I2790" s="215">
        <v>390000</v>
      </c>
      <c r="J2790" s="27"/>
      <c r="K2790" s="27">
        <f t="shared" si="57"/>
        <v>4800000</v>
      </c>
      <c r="L2790" s="199"/>
    </row>
    <row r="2791" spans="1:12" hidden="1" x14ac:dyDescent="0.35">
      <c r="A2791" s="411">
        <v>22021002</v>
      </c>
      <c r="B2791" s="437" t="s">
        <v>2890</v>
      </c>
      <c r="C2791" s="413">
        <v>70133</v>
      </c>
      <c r="D2791" s="413" t="s">
        <v>192</v>
      </c>
      <c r="E2791" s="413" t="s">
        <v>193</v>
      </c>
      <c r="F2791" s="413" t="s">
        <v>194</v>
      </c>
      <c r="G2791" s="416" t="s">
        <v>189</v>
      </c>
      <c r="H2791" s="418"/>
      <c r="I2791" s="421"/>
      <c r="J2791" s="424">
        <v>750000</v>
      </c>
      <c r="K2791" s="418">
        <f>H2791+J2791</f>
        <v>750000</v>
      </c>
      <c r="L2791" s="434"/>
    </row>
    <row r="2792" spans="1:12" hidden="1" x14ac:dyDescent="0.35">
      <c r="A2792" s="23">
        <v>22021002</v>
      </c>
      <c r="B2792" s="437" t="s">
        <v>2890</v>
      </c>
      <c r="C2792" s="23">
        <v>70133</v>
      </c>
      <c r="D2792" s="24">
        <v>0</v>
      </c>
      <c r="E2792" s="25">
        <v>2101</v>
      </c>
      <c r="F2792" s="23">
        <v>10721300</v>
      </c>
      <c r="G2792" s="26" t="s">
        <v>189</v>
      </c>
      <c r="H2792" s="27">
        <v>3771600</v>
      </c>
      <c r="I2792" s="215">
        <v>620000</v>
      </c>
      <c r="J2792" s="27"/>
      <c r="K2792" s="27">
        <f t="shared" ref="K2792:K2805" si="58">SUM(H2792,J2792)</f>
        <v>3771600</v>
      </c>
      <c r="L2792" s="199"/>
    </row>
    <row r="2793" spans="1:12" hidden="1" x14ac:dyDescent="0.35">
      <c r="A2793" s="23">
        <v>22021002</v>
      </c>
      <c r="B2793" s="437" t="s">
        <v>2890</v>
      </c>
      <c r="C2793" s="23">
        <v>70133</v>
      </c>
      <c r="D2793" s="24">
        <v>0</v>
      </c>
      <c r="E2793" s="25">
        <v>2101</v>
      </c>
      <c r="F2793" s="23">
        <v>10721300</v>
      </c>
      <c r="G2793" s="26" t="s">
        <v>189</v>
      </c>
      <c r="H2793" s="27">
        <v>294000</v>
      </c>
      <c r="I2793" s="215">
        <v>155000</v>
      </c>
      <c r="J2793" s="27">
        <v>600000</v>
      </c>
      <c r="K2793" s="27">
        <f t="shared" si="58"/>
        <v>894000</v>
      </c>
      <c r="L2793" s="199"/>
    </row>
    <row r="2794" spans="1:12" hidden="1" x14ac:dyDescent="0.35">
      <c r="A2794" s="23">
        <v>22021002</v>
      </c>
      <c r="B2794" s="437" t="s">
        <v>2890</v>
      </c>
      <c r="C2794" s="23">
        <v>70133</v>
      </c>
      <c r="D2794" s="24">
        <v>0</v>
      </c>
      <c r="E2794" s="25">
        <v>2101</v>
      </c>
      <c r="F2794" s="23">
        <v>10721300</v>
      </c>
      <c r="G2794" s="26" t="s">
        <v>189</v>
      </c>
      <c r="H2794" s="27">
        <v>42000</v>
      </c>
      <c r="I2794" s="215"/>
      <c r="J2794" s="27"/>
      <c r="K2794" s="39">
        <f t="shared" si="58"/>
        <v>42000</v>
      </c>
      <c r="L2794" s="199"/>
    </row>
    <row r="2795" spans="1:12" hidden="1" x14ac:dyDescent="0.35">
      <c r="A2795" s="23">
        <v>22021002</v>
      </c>
      <c r="B2795" s="437" t="s">
        <v>2890</v>
      </c>
      <c r="C2795" s="23">
        <v>70133</v>
      </c>
      <c r="D2795" s="24">
        <v>0</v>
      </c>
      <c r="E2795" s="25">
        <v>2101</v>
      </c>
      <c r="F2795" s="23">
        <v>10721300</v>
      </c>
      <c r="G2795" s="26" t="s">
        <v>189</v>
      </c>
      <c r="H2795" s="27">
        <v>739200</v>
      </c>
      <c r="I2795" s="215">
        <v>0</v>
      </c>
      <c r="J2795" s="27"/>
      <c r="K2795" s="27">
        <f t="shared" si="58"/>
        <v>739200</v>
      </c>
      <c r="L2795" s="199"/>
    </row>
    <row r="2796" spans="1:12" hidden="1" x14ac:dyDescent="0.35">
      <c r="A2796" s="23">
        <v>22021002</v>
      </c>
      <c r="B2796" s="437" t="s">
        <v>2890</v>
      </c>
      <c r="C2796" s="23">
        <v>70131</v>
      </c>
      <c r="D2796" s="24">
        <v>0</v>
      </c>
      <c r="E2796" s="25">
        <v>2101</v>
      </c>
      <c r="F2796" s="23">
        <v>10721300</v>
      </c>
      <c r="G2796" s="26" t="s">
        <v>189</v>
      </c>
      <c r="H2796" s="27">
        <v>74550</v>
      </c>
      <c r="I2796" s="215"/>
      <c r="J2796" s="27">
        <v>175450</v>
      </c>
      <c r="K2796" s="27">
        <f t="shared" si="58"/>
        <v>250000</v>
      </c>
      <c r="L2796" s="199"/>
    </row>
    <row r="2797" spans="1:12" hidden="1" x14ac:dyDescent="0.35">
      <c r="A2797" s="23">
        <v>22021002</v>
      </c>
      <c r="B2797" s="437" t="s">
        <v>2890</v>
      </c>
      <c r="C2797" s="23">
        <v>70131</v>
      </c>
      <c r="D2797" s="24">
        <v>0</v>
      </c>
      <c r="E2797" s="25">
        <v>2101</v>
      </c>
      <c r="F2797" s="23">
        <v>10721300</v>
      </c>
      <c r="G2797" s="26" t="s">
        <v>189</v>
      </c>
      <c r="H2797" s="67">
        <v>471207450</v>
      </c>
      <c r="I2797" s="224">
        <v>177500000</v>
      </c>
      <c r="J2797" s="67"/>
      <c r="K2797" s="67">
        <f t="shared" si="58"/>
        <v>471207450</v>
      </c>
      <c r="L2797" s="199"/>
    </row>
    <row r="2798" spans="1:12" hidden="1" x14ac:dyDescent="0.35">
      <c r="A2798" s="23">
        <v>22021002</v>
      </c>
      <c r="B2798" s="437" t="s">
        <v>2890</v>
      </c>
      <c r="C2798" s="23">
        <v>70133</v>
      </c>
      <c r="D2798" s="24">
        <v>0</v>
      </c>
      <c r="E2798" s="25">
        <v>2101</v>
      </c>
      <c r="F2798" s="23">
        <v>10721300</v>
      </c>
      <c r="G2798" s="26" t="s">
        <v>189</v>
      </c>
      <c r="H2798" s="27">
        <v>1668450</v>
      </c>
      <c r="I2798" s="215">
        <v>100000</v>
      </c>
      <c r="J2798" s="27">
        <v>-428394</v>
      </c>
      <c r="K2798" s="27">
        <f t="shared" si="58"/>
        <v>1240056</v>
      </c>
      <c r="L2798" s="199"/>
    </row>
    <row r="2799" spans="1:12" hidden="1" x14ac:dyDescent="0.35">
      <c r="A2799" s="23">
        <v>22021002</v>
      </c>
      <c r="B2799" s="437" t="s">
        <v>2890</v>
      </c>
      <c r="C2799" s="23">
        <v>71033</v>
      </c>
      <c r="D2799" s="24">
        <v>0</v>
      </c>
      <c r="E2799" s="25">
        <v>1100</v>
      </c>
      <c r="F2799" s="23">
        <v>10721300</v>
      </c>
      <c r="G2799" s="28" t="s">
        <v>189</v>
      </c>
      <c r="H2799" s="29">
        <v>150000000</v>
      </c>
      <c r="I2799" s="283"/>
      <c r="J2799" s="29">
        <v>-120000000</v>
      </c>
      <c r="K2799" s="27">
        <f t="shared" si="58"/>
        <v>30000000</v>
      </c>
      <c r="L2799" s="199"/>
    </row>
    <row r="2800" spans="1:12" hidden="1" x14ac:dyDescent="0.35">
      <c r="A2800" s="23">
        <v>22021002</v>
      </c>
      <c r="B2800" s="437" t="s">
        <v>2890</v>
      </c>
      <c r="C2800" s="23">
        <v>70131</v>
      </c>
      <c r="D2800" s="24">
        <v>0</v>
      </c>
      <c r="E2800" s="25">
        <v>2101</v>
      </c>
      <c r="F2800" s="23">
        <v>10721300</v>
      </c>
      <c r="G2800" s="28" t="s">
        <v>189</v>
      </c>
      <c r="H2800" s="29">
        <v>1120770</v>
      </c>
      <c r="I2800" s="217">
        <v>140000</v>
      </c>
      <c r="J2800" s="29"/>
      <c r="K2800" s="27">
        <f t="shared" si="58"/>
        <v>1120770</v>
      </c>
      <c r="L2800" s="200"/>
    </row>
    <row r="2801" spans="1:12" hidden="1" x14ac:dyDescent="0.35">
      <c r="A2801" s="34">
        <v>22021002</v>
      </c>
      <c r="B2801" s="437" t="s">
        <v>2890</v>
      </c>
      <c r="C2801" s="34">
        <v>70131</v>
      </c>
      <c r="D2801" s="35">
        <v>0</v>
      </c>
      <c r="E2801" s="36">
        <v>2101</v>
      </c>
      <c r="F2801" s="34">
        <v>10721300</v>
      </c>
      <c r="G2801" s="37" t="s">
        <v>189</v>
      </c>
      <c r="H2801" s="38">
        <v>42000</v>
      </c>
      <c r="I2801" s="218"/>
      <c r="J2801" s="38"/>
      <c r="K2801" s="38">
        <f t="shared" si="58"/>
        <v>42000</v>
      </c>
      <c r="L2801" s="558"/>
    </row>
    <row r="2802" spans="1:12" hidden="1" x14ac:dyDescent="0.35">
      <c r="A2802" s="23">
        <v>22021002</v>
      </c>
      <c r="B2802" s="437" t="s">
        <v>2891</v>
      </c>
      <c r="C2802" s="23">
        <v>70131</v>
      </c>
      <c r="D2802" s="24">
        <v>0</v>
      </c>
      <c r="E2802" s="25">
        <v>2101</v>
      </c>
      <c r="F2802" s="23">
        <v>10720500</v>
      </c>
      <c r="G2802" s="26" t="s">
        <v>189</v>
      </c>
      <c r="H2802" s="67">
        <v>1921500</v>
      </c>
      <c r="I2802" s="224">
        <v>2080000</v>
      </c>
      <c r="J2802" s="67">
        <v>8108000</v>
      </c>
      <c r="K2802" s="67">
        <f t="shared" si="58"/>
        <v>10029500</v>
      </c>
      <c r="L2802" s="199"/>
    </row>
    <row r="2803" spans="1:12" hidden="1" x14ac:dyDescent="0.35">
      <c r="A2803" s="23">
        <v>22021002</v>
      </c>
      <c r="B2803" s="437" t="s">
        <v>2891</v>
      </c>
      <c r="C2803" s="23">
        <v>70133</v>
      </c>
      <c r="D2803" s="24" t="s">
        <v>192</v>
      </c>
      <c r="E2803" s="85" t="s">
        <v>2619</v>
      </c>
      <c r="F2803" s="23">
        <v>10721300</v>
      </c>
      <c r="G2803" s="26" t="s">
        <v>189</v>
      </c>
      <c r="H2803" s="27">
        <v>0</v>
      </c>
      <c r="I2803" s="215"/>
      <c r="J2803" s="41">
        <v>100000</v>
      </c>
      <c r="K2803" s="27">
        <f t="shared" si="58"/>
        <v>100000</v>
      </c>
      <c r="L2803" s="199"/>
    </row>
    <row r="2804" spans="1:12" hidden="1" x14ac:dyDescent="0.35">
      <c r="A2804" s="411">
        <v>22021002</v>
      </c>
      <c r="B2804" s="437" t="s">
        <v>2891</v>
      </c>
      <c r="C2804" s="411">
        <v>70131</v>
      </c>
      <c r="D2804" s="411" t="s">
        <v>192</v>
      </c>
      <c r="E2804" s="413" t="s">
        <v>193</v>
      </c>
      <c r="F2804" s="411">
        <v>10721300</v>
      </c>
      <c r="G2804" s="416" t="s">
        <v>189</v>
      </c>
      <c r="H2804" s="419">
        <v>7967.5595999999996</v>
      </c>
      <c r="I2804" s="422"/>
      <c r="J2804" s="425">
        <v>192032</v>
      </c>
      <c r="K2804" s="538">
        <f t="shared" si="58"/>
        <v>199999.55960000001</v>
      </c>
      <c r="L2804" s="395"/>
    </row>
    <row r="2805" spans="1:12" hidden="1" x14ac:dyDescent="0.35">
      <c r="A2805" s="23">
        <v>22021002</v>
      </c>
      <c r="B2805" s="437" t="s">
        <v>2891</v>
      </c>
      <c r="C2805" s="23">
        <v>70133</v>
      </c>
      <c r="D2805" s="24">
        <v>0</v>
      </c>
      <c r="E2805" s="25">
        <v>2101</v>
      </c>
      <c r="F2805" s="23">
        <v>10721300</v>
      </c>
      <c r="G2805" s="26" t="s">
        <v>189</v>
      </c>
      <c r="H2805" s="27">
        <v>463050</v>
      </c>
      <c r="I2805" s="215">
        <v>78000</v>
      </c>
      <c r="J2805" s="27"/>
      <c r="K2805" s="27">
        <f t="shared" si="58"/>
        <v>463050</v>
      </c>
      <c r="L2805" s="200"/>
    </row>
    <row r="2806" spans="1:12" hidden="1" x14ac:dyDescent="0.35">
      <c r="A2806" s="23">
        <v>22021002</v>
      </c>
      <c r="B2806" s="437" t="s">
        <v>2891</v>
      </c>
      <c r="C2806" s="23">
        <v>70131</v>
      </c>
      <c r="D2806" s="24">
        <v>0</v>
      </c>
      <c r="E2806" s="25">
        <v>2101</v>
      </c>
      <c r="F2806" s="23">
        <v>10721300</v>
      </c>
      <c r="G2806" s="26" t="s">
        <v>189</v>
      </c>
      <c r="H2806" s="27">
        <v>2400000</v>
      </c>
      <c r="I2806" s="215">
        <v>414750</v>
      </c>
      <c r="J2806" s="27">
        <v>414750</v>
      </c>
      <c r="K2806" s="27">
        <f>H2806+J2806</f>
        <v>2814750</v>
      </c>
      <c r="L2806" s="199"/>
    </row>
    <row r="2807" spans="1:12" hidden="1" x14ac:dyDescent="0.35">
      <c r="A2807" s="23">
        <v>22021002</v>
      </c>
      <c r="B2807" s="437" t="s">
        <v>2891</v>
      </c>
      <c r="C2807" s="23">
        <v>70131</v>
      </c>
      <c r="D2807" s="24">
        <v>0</v>
      </c>
      <c r="E2807" s="25">
        <v>2101</v>
      </c>
      <c r="F2807" s="23">
        <v>10721300</v>
      </c>
      <c r="G2807" s="26" t="s">
        <v>189</v>
      </c>
      <c r="H2807" s="67">
        <v>17493000</v>
      </c>
      <c r="I2807" s="224"/>
      <c r="J2807" s="271">
        <v>-10000000</v>
      </c>
      <c r="K2807" s="67">
        <f>SUM(H2807,J2807)</f>
        <v>7493000</v>
      </c>
      <c r="L2807" s="199"/>
    </row>
    <row r="2808" spans="1:12" hidden="1" x14ac:dyDescent="0.35">
      <c r="A2808" s="23">
        <v>22021002</v>
      </c>
      <c r="B2808" s="437" t="s">
        <v>2891</v>
      </c>
      <c r="C2808" s="23">
        <v>70133</v>
      </c>
      <c r="D2808" s="24">
        <v>0</v>
      </c>
      <c r="E2808" s="25">
        <v>2101</v>
      </c>
      <c r="F2808" s="23">
        <v>10721300</v>
      </c>
      <c r="G2808" s="26" t="s">
        <v>1037</v>
      </c>
      <c r="H2808" s="27">
        <v>10000000</v>
      </c>
      <c r="I2808" s="215">
        <v>16010000</v>
      </c>
      <c r="J2808" s="27">
        <v>24000000</v>
      </c>
      <c r="K2808" s="27">
        <f>SUM(H2808,J2808)</f>
        <v>34000000</v>
      </c>
      <c r="L2808" s="199"/>
    </row>
    <row r="2809" spans="1:12" hidden="1" x14ac:dyDescent="0.35">
      <c r="A2809" s="23">
        <v>22021002</v>
      </c>
      <c r="B2809" s="437" t="s">
        <v>2891</v>
      </c>
      <c r="C2809" s="23">
        <v>70133</v>
      </c>
      <c r="D2809" s="24">
        <v>0</v>
      </c>
      <c r="E2809" s="25">
        <v>2101</v>
      </c>
      <c r="F2809" s="23">
        <v>10721300</v>
      </c>
      <c r="G2809" s="26" t="s">
        <v>189</v>
      </c>
      <c r="H2809" s="67">
        <v>808500</v>
      </c>
      <c r="I2809" s="224">
        <v>211000</v>
      </c>
      <c r="J2809" s="67"/>
      <c r="K2809" s="67">
        <f>SUM(H2809,J2809)</f>
        <v>808500</v>
      </c>
      <c r="L2809" s="199"/>
    </row>
    <row r="2810" spans="1:12" hidden="1" x14ac:dyDescent="0.35">
      <c r="A2810" s="23">
        <v>22021002</v>
      </c>
      <c r="B2810" s="437" t="s">
        <v>2891</v>
      </c>
      <c r="C2810" s="23">
        <v>70740</v>
      </c>
      <c r="D2810" s="24">
        <v>0</v>
      </c>
      <c r="E2810" s="25">
        <v>2101</v>
      </c>
      <c r="F2810" s="23">
        <v>10721300</v>
      </c>
      <c r="G2810" s="26" t="s">
        <v>189</v>
      </c>
      <c r="H2810" s="27">
        <v>199500</v>
      </c>
      <c r="I2810" s="215">
        <v>144500</v>
      </c>
      <c r="J2810" s="27"/>
      <c r="K2810" s="27">
        <f>SUM(H2810,J2810)</f>
        <v>199500</v>
      </c>
      <c r="L2810" s="200"/>
    </row>
    <row r="2811" spans="1:12" hidden="1" x14ac:dyDescent="0.35">
      <c r="A2811" s="23">
        <v>22021002</v>
      </c>
      <c r="B2811" s="437" t="s">
        <v>2891</v>
      </c>
      <c r="C2811" s="23">
        <v>70131</v>
      </c>
      <c r="D2811" s="24">
        <v>0</v>
      </c>
      <c r="E2811" s="25">
        <v>2101</v>
      </c>
      <c r="F2811" s="23">
        <v>10721300</v>
      </c>
      <c r="G2811" s="26" t="s">
        <v>189</v>
      </c>
      <c r="H2811" s="27">
        <v>252000</v>
      </c>
      <c r="I2811" s="215">
        <v>170000</v>
      </c>
      <c r="J2811" s="27"/>
      <c r="K2811" s="27">
        <f>H2811+J2811</f>
        <v>252000</v>
      </c>
      <c r="L2811" s="199"/>
    </row>
    <row r="2812" spans="1:12" hidden="1" x14ac:dyDescent="0.35">
      <c r="A2812" s="23">
        <v>22021002</v>
      </c>
      <c r="B2812" s="437" t="s">
        <v>2891</v>
      </c>
      <c r="C2812" s="23">
        <v>70131</v>
      </c>
      <c r="D2812" s="24">
        <v>0</v>
      </c>
      <c r="E2812" s="25">
        <v>2101</v>
      </c>
      <c r="F2812" s="23">
        <v>10721300</v>
      </c>
      <c r="G2812" s="26" t="s">
        <v>189</v>
      </c>
      <c r="H2812" s="67">
        <v>2123100</v>
      </c>
      <c r="I2812" s="224">
        <v>123000</v>
      </c>
      <c r="J2812" s="67"/>
      <c r="K2812" s="67">
        <f t="shared" ref="K2812:K2839" si="59">SUM(H2812,J2812)</f>
        <v>2123100</v>
      </c>
      <c r="L2812" s="199"/>
    </row>
    <row r="2813" spans="1:12" hidden="1" x14ac:dyDescent="0.35">
      <c r="A2813" s="23">
        <v>22021002</v>
      </c>
      <c r="B2813" s="437" t="s">
        <v>2891</v>
      </c>
      <c r="C2813" s="23">
        <v>70133</v>
      </c>
      <c r="D2813" s="24">
        <v>0</v>
      </c>
      <c r="E2813" s="25">
        <v>2101</v>
      </c>
      <c r="F2813" s="23">
        <v>10721300</v>
      </c>
      <c r="G2813" s="26" t="s">
        <v>189</v>
      </c>
      <c r="H2813" s="27">
        <v>500000</v>
      </c>
      <c r="I2813" s="215">
        <v>220000</v>
      </c>
      <c r="J2813" s="41"/>
      <c r="K2813" s="41">
        <f t="shared" si="59"/>
        <v>500000</v>
      </c>
      <c r="L2813" s="199"/>
    </row>
    <row r="2814" spans="1:12" hidden="1" x14ac:dyDescent="0.35">
      <c r="A2814" s="23">
        <v>22021002</v>
      </c>
      <c r="B2814" s="437" t="s">
        <v>2891</v>
      </c>
      <c r="C2814" s="23">
        <v>70133</v>
      </c>
      <c r="D2814" s="24">
        <v>0</v>
      </c>
      <c r="E2814" s="25">
        <v>2101</v>
      </c>
      <c r="F2814" s="23">
        <v>10721300</v>
      </c>
      <c r="G2814" s="26" t="s">
        <v>189</v>
      </c>
      <c r="H2814" s="27">
        <v>1197000</v>
      </c>
      <c r="I2814" s="215">
        <v>510000</v>
      </c>
      <c r="J2814" s="27">
        <v>1000000</v>
      </c>
      <c r="K2814" s="27">
        <f t="shared" si="59"/>
        <v>2197000</v>
      </c>
      <c r="L2814" s="199"/>
    </row>
    <row r="2815" spans="1:12" hidden="1" x14ac:dyDescent="0.35">
      <c r="A2815" s="23">
        <v>22021002</v>
      </c>
      <c r="B2815" s="437" t="s">
        <v>2892</v>
      </c>
      <c r="C2815" s="23">
        <v>70133</v>
      </c>
      <c r="D2815" s="24">
        <v>0</v>
      </c>
      <c r="E2815" s="25">
        <v>2101</v>
      </c>
      <c r="F2815" s="23">
        <v>10721300</v>
      </c>
      <c r="G2815" s="26" t="s">
        <v>189</v>
      </c>
      <c r="H2815" s="27">
        <v>8992200</v>
      </c>
      <c r="I2815" s="215"/>
      <c r="J2815" s="27"/>
      <c r="K2815" s="27">
        <f t="shared" si="59"/>
        <v>8992200</v>
      </c>
      <c r="L2815" s="199"/>
    </row>
    <row r="2816" spans="1:12" hidden="1" x14ac:dyDescent="0.35">
      <c r="A2816" s="23">
        <v>22021002</v>
      </c>
      <c r="B2816" s="437" t="s">
        <v>2892</v>
      </c>
      <c r="C2816" s="23">
        <v>70133</v>
      </c>
      <c r="D2816" s="24">
        <v>0</v>
      </c>
      <c r="E2816" s="25">
        <v>2101</v>
      </c>
      <c r="F2816" s="23">
        <v>10721300</v>
      </c>
      <c r="G2816" s="26" t="s">
        <v>189</v>
      </c>
      <c r="H2816" s="27">
        <v>2114700</v>
      </c>
      <c r="I2816" s="215"/>
      <c r="J2816" s="27"/>
      <c r="K2816" s="27">
        <f t="shared" si="59"/>
        <v>2114700</v>
      </c>
      <c r="L2816" s="199"/>
    </row>
    <row r="2817" spans="1:12" hidden="1" x14ac:dyDescent="0.35">
      <c r="A2817" s="23">
        <v>22021002</v>
      </c>
      <c r="B2817" s="437" t="s">
        <v>2892</v>
      </c>
      <c r="C2817" s="23">
        <v>70131</v>
      </c>
      <c r="D2817" s="24">
        <v>0</v>
      </c>
      <c r="E2817" s="25">
        <v>2101</v>
      </c>
      <c r="F2817" s="23">
        <v>10721300</v>
      </c>
      <c r="G2817" s="26" t="s">
        <v>189</v>
      </c>
      <c r="H2817" s="27">
        <v>1190700</v>
      </c>
      <c r="I2817" s="215">
        <v>619600</v>
      </c>
      <c r="J2817" s="27"/>
      <c r="K2817" s="27">
        <f t="shared" si="59"/>
        <v>1190700</v>
      </c>
      <c r="L2817" s="199"/>
    </row>
    <row r="2818" spans="1:12" hidden="1" x14ac:dyDescent="0.35">
      <c r="A2818" s="23">
        <v>22021002</v>
      </c>
      <c r="B2818" s="437" t="s">
        <v>2892</v>
      </c>
      <c r="C2818" s="23">
        <v>70133</v>
      </c>
      <c r="D2818" s="24">
        <v>0</v>
      </c>
      <c r="E2818" s="25">
        <v>2101</v>
      </c>
      <c r="F2818" s="23">
        <v>10721300</v>
      </c>
      <c r="G2818" s="26" t="s">
        <v>189</v>
      </c>
      <c r="H2818" s="67">
        <v>918414</v>
      </c>
      <c r="I2818" s="224">
        <v>0</v>
      </c>
      <c r="J2818" s="67"/>
      <c r="K2818" s="67">
        <f t="shared" si="59"/>
        <v>918414</v>
      </c>
      <c r="L2818" s="199"/>
    </row>
    <row r="2819" spans="1:12" hidden="1" x14ac:dyDescent="0.35">
      <c r="A2819" s="23">
        <v>22021002</v>
      </c>
      <c r="B2819" s="437" t="s">
        <v>2893</v>
      </c>
      <c r="C2819" s="23">
        <v>70131</v>
      </c>
      <c r="D2819" s="24">
        <v>0</v>
      </c>
      <c r="E2819" s="25">
        <v>2101</v>
      </c>
      <c r="F2819" s="23">
        <v>10721300</v>
      </c>
      <c r="G2819" s="26" t="s">
        <v>189</v>
      </c>
      <c r="H2819" s="67">
        <v>1100000</v>
      </c>
      <c r="I2819" s="224"/>
      <c r="J2819" s="68"/>
      <c r="K2819" s="67">
        <f t="shared" si="59"/>
        <v>1100000</v>
      </c>
      <c r="L2819" s="199"/>
    </row>
    <row r="2820" spans="1:12" hidden="1" x14ac:dyDescent="0.35">
      <c r="A2820" s="23">
        <v>22021002</v>
      </c>
      <c r="B2820" s="437" t="s">
        <v>2893</v>
      </c>
      <c r="C2820" s="23">
        <v>70133</v>
      </c>
      <c r="D2820" s="24">
        <v>0</v>
      </c>
      <c r="E2820" s="25">
        <v>2101</v>
      </c>
      <c r="F2820" s="23">
        <v>10721300</v>
      </c>
      <c r="G2820" s="28" t="s">
        <v>189</v>
      </c>
      <c r="H2820" s="71">
        <v>16826250</v>
      </c>
      <c r="I2820" s="225">
        <v>2330000</v>
      </c>
      <c r="J2820" s="71"/>
      <c r="K2820" s="71">
        <f t="shared" si="59"/>
        <v>16826250</v>
      </c>
      <c r="L2820" s="199"/>
    </row>
    <row r="2821" spans="1:12" hidden="1" x14ac:dyDescent="0.35">
      <c r="A2821" s="34">
        <v>22021002</v>
      </c>
      <c r="B2821" s="437" t="s">
        <v>2893</v>
      </c>
      <c r="C2821" s="34">
        <v>70133</v>
      </c>
      <c r="D2821" s="35">
        <v>0</v>
      </c>
      <c r="E2821" s="36">
        <v>2101</v>
      </c>
      <c r="F2821" s="34">
        <v>10721300</v>
      </c>
      <c r="G2821" s="37" t="s">
        <v>189</v>
      </c>
      <c r="H2821" s="70">
        <v>6251490</v>
      </c>
      <c r="I2821" s="223">
        <v>575000</v>
      </c>
      <c r="J2821" s="70"/>
      <c r="K2821" s="70">
        <f t="shared" si="59"/>
        <v>6251490</v>
      </c>
      <c r="L2821" s="198"/>
    </row>
    <row r="2822" spans="1:12" hidden="1" x14ac:dyDescent="0.35">
      <c r="A2822" s="23">
        <v>22021002</v>
      </c>
      <c r="B2822" s="437" t="s">
        <v>2893</v>
      </c>
      <c r="C2822" s="23">
        <v>70131</v>
      </c>
      <c r="D2822" s="24">
        <v>0</v>
      </c>
      <c r="E2822" s="25">
        <v>2101</v>
      </c>
      <c r="F2822" s="23">
        <v>10721300</v>
      </c>
      <c r="G2822" s="26" t="s">
        <v>189</v>
      </c>
      <c r="H2822" s="67">
        <v>4650120.5</v>
      </c>
      <c r="I2822" s="224">
        <v>8217533.3300000001</v>
      </c>
      <c r="J2822" s="68">
        <v>5349879</v>
      </c>
      <c r="K2822" s="70">
        <f t="shared" si="59"/>
        <v>9999999.5</v>
      </c>
      <c r="L2822" s="200"/>
    </row>
    <row r="2823" spans="1:12" hidden="1" x14ac:dyDescent="0.35">
      <c r="A2823" s="23">
        <v>22021002</v>
      </c>
      <c r="B2823" s="437" t="s">
        <v>2893</v>
      </c>
      <c r="C2823" s="23">
        <v>70133</v>
      </c>
      <c r="D2823" s="24">
        <v>0</v>
      </c>
      <c r="E2823" s="25">
        <v>2101</v>
      </c>
      <c r="F2823" s="23">
        <v>10721300</v>
      </c>
      <c r="G2823" s="26" t="s">
        <v>189</v>
      </c>
      <c r="H2823" s="27">
        <v>6927900</v>
      </c>
      <c r="I2823" s="215">
        <v>4782000</v>
      </c>
      <c r="J2823" s="27">
        <v>10000000</v>
      </c>
      <c r="K2823" s="44">
        <f t="shared" si="59"/>
        <v>16927900</v>
      </c>
      <c r="L2823" s="199"/>
    </row>
    <row r="2824" spans="1:12" hidden="1" x14ac:dyDescent="0.35">
      <c r="A2824" s="23">
        <v>22021002</v>
      </c>
      <c r="B2824" s="437" t="s">
        <v>2893</v>
      </c>
      <c r="C2824" s="23">
        <v>70133</v>
      </c>
      <c r="D2824" s="24">
        <v>0</v>
      </c>
      <c r="E2824" s="25">
        <v>2101</v>
      </c>
      <c r="F2824" s="23">
        <v>10721300</v>
      </c>
      <c r="G2824" s="26" t="s">
        <v>189</v>
      </c>
      <c r="H2824" s="101">
        <v>57374646</v>
      </c>
      <c r="I2824" s="255">
        <v>10696710</v>
      </c>
      <c r="J2824" s="313">
        <v>-30000000</v>
      </c>
      <c r="K2824" s="99">
        <f t="shared" si="59"/>
        <v>27374646</v>
      </c>
      <c r="L2824" s="200"/>
    </row>
    <row r="2825" spans="1:12" hidden="1" x14ac:dyDescent="0.35">
      <c r="A2825" s="23">
        <v>22021002</v>
      </c>
      <c r="B2825" s="437" t="s">
        <v>2893</v>
      </c>
      <c r="C2825" s="23">
        <v>70133</v>
      </c>
      <c r="D2825" s="24">
        <v>0</v>
      </c>
      <c r="E2825" s="25">
        <v>2101</v>
      </c>
      <c r="F2825" s="23">
        <v>10721300</v>
      </c>
      <c r="G2825" s="26" t="s">
        <v>189</v>
      </c>
      <c r="H2825" s="101">
        <v>1000000</v>
      </c>
      <c r="I2825" s="255">
        <v>500000</v>
      </c>
      <c r="J2825" s="106">
        <v>2500000</v>
      </c>
      <c r="K2825" s="99">
        <f t="shared" si="59"/>
        <v>3500000</v>
      </c>
      <c r="L2825" s="199"/>
    </row>
    <row r="2826" spans="1:12" hidden="1" x14ac:dyDescent="0.35">
      <c r="A2826" s="23">
        <v>22021002</v>
      </c>
      <c r="B2826" s="437" t="s">
        <v>2893</v>
      </c>
      <c r="C2826" s="23">
        <v>70131</v>
      </c>
      <c r="D2826" s="24">
        <v>0</v>
      </c>
      <c r="E2826" s="25">
        <v>2101</v>
      </c>
      <c r="F2826" s="23">
        <v>10721300</v>
      </c>
      <c r="G2826" s="26" t="s">
        <v>189</v>
      </c>
      <c r="H2826" s="101">
        <v>25412478</v>
      </c>
      <c r="I2826" s="255">
        <v>12682441</v>
      </c>
      <c r="J2826" s="101">
        <v>9587522</v>
      </c>
      <c r="K2826" s="99">
        <f t="shared" si="59"/>
        <v>35000000</v>
      </c>
      <c r="L2826" s="199"/>
    </row>
    <row r="2827" spans="1:12" hidden="1" x14ac:dyDescent="0.35">
      <c r="A2827" s="23">
        <v>22021002</v>
      </c>
      <c r="B2827" s="437" t="s">
        <v>2893</v>
      </c>
      <c r="C2827" s="23">
        <v>70133</v>
      </c>
      <c r="D2827" s="24">
        <v>0</v>
      </c>
      <c r="E2827" s="25">
        <v>2101</v>
      </c>
      <c r="F2827" s="23">
        <v>10721300</v>
      </c>
      <c r="G2827" s="26" t="s">
        <v>189</v>
      </c>
      <c r="H2827" s="101">
        <v>2373000</v>
      </c>
      <c r="I2827" s="255">
        <v>200000</v>
      </c>
      <c r="J2827" s="108"/>
      <c r="K2827" s="99">
        <f t="shared" si="59"/>
        <v>2373000</v>
      </c>
      <c r="L2827" s="200"/>
    </row>
    <row r="2828" spans="1:12" hidden="1" x14ac:dyDescent="0.35">
      <c r="A2828" s="54">
        <v>22021002</v>
      </c>
      <c r="B2828" s="437" t="s">
        <v>2893</v>
      </c>
      <c r="C2828" s="54">
        <v>70131</v>
      </c>
      <c r="D2828" s="55">
        <v>0</v>
      </c>
      <c r="E2828" s="56">
        <v>2101</v>
      </c>
      <c r="F2828" s="54">
        <v>10721300</v>
      </c>
      <c r="G2828" s="57" t="s">
        <v>189</v>
      </c>
      <c r="H2828" s="58">
        <v>5000000</v>
      </c>
      <c r="I2828" s="221">
        <v>991250</v>
      </c>
      <c r="J2828" s="87"/>
      <c r="K2828" s="81">
        <f t="shared" si="59"/>
        <v>5000000</v>
      </c>
      <c r="L2828" s="204" t="s">
        <v>2555</v>
      </c>
    </row>
    <row r="2829" spans="1:12" hidden="1" x14ac:dyDescent="0.35">
      <c r="A2829" s="54">
        <v>22021002</v>
      </c>
      <c r="B2829" s="437" t="s">
        <v>2893</v>
      </c>
      <c r="C2829" s="54">
        <v>70133</v>
      </c>
      <c r="D2829" s="55">
        <v>0</v>
      </c>
      <c r="E2829" s="54">
        <v>2101</v>
      </c>
      <c r="F2829" s="54">
        <v>10721300</v>
      </c>
      <c r="G2829" s="57" t="s">
        <v>189</v>
      </c>
      <c r="H2829" s="117">
        <v>1649384</v>
      </c>
      <c r="I2829" s="263">
        <v>998820</v>
      </c>
      <c r="J2829" s="117">
        <v>920000</v>
      </c>
      <c r="K2829" s="130">
        <f t="shared" si="59"/>
        <v>2569384</v>
      </c>
      <c r="L2829" s="204" t="s">
        <v>2556</v>
      </c>
    </row>
    <row r="2830" spans="1:12" hidden="1" x14ac:dyDescent="0.35">
      <c r="A2830" s="54">
        <v>22021002</v>
      </c>
      <c r="B2830" s="437" t="s">
        <v>2893</v>
      </c>
      <c r="C2830" s="54">
        <v>70133</v>
      </c>
      <c r="D2830" s="55">
        <v>0</v>
      </c>
      <c r="E2830" s="56">
        <v>2101</v>
      </c>
      <c r="F2830" s="54">
        <v>10721300</v>
      </c>
      <c r="G2830" s="57" t="s">
        <v>189</v>
      </c>
      <c r="H2830" s="58">
        <v>19474350</v>
      </c>
      <c r="I2830" s="221">
        <v>5565500</v>
      </c>
      <c r="J2830" s="58">
        <v>8000000</v>
      </c>
      <c r="K2830" s="81">
        <f t="shared" si="59"/>
        <v>27474350</v>
      </c>
      <c r="L2830" s="204" t="s">
        <v>2557</v>
      </c>
    </row>
    <row r="2831" spans="1:12" hidden="1" x14ac:dyDescent="0.35">
      <c r="A2831" s="54">
        <v>22021002</v>
      </c>
      <c r="B2831" s="437" t="s">
        <v>2893</v>
      </c>
      <c r="C2831" s="54">
        <v>70131</v>
      </c>
      <c r="D2831" s="55">
        <v>0</v>
      </c>
      <c r="E2831" s="56">
        <v>2101</v>
      </c>
      <c r="F2831" s="54">
        <v>10721300</v>
      </c>
      <c r="G2831" s="57" t="s">
        <v>189</v>
      </c>
      <c r="H2831" s="117">
        <v>4481400</v>
      </c>
      <c r="I2831" s="263"/>
      <c r="J2831" s="121">
        <v>-2000000</v>
      </c>
      <c r="K2831" s="130">
        <f t="shared" si="59"/>
        <v>2481400</v>
      </c>
      <c r="L2831" s="204" t="s">
        <v>2558</v>
      </c>
    </row>
    <row r="2832" spans="1:12" hidden="1" x14ac:dyDescent="0.35">
      <c r="A2832" s="23">
        <v>22021002</v>
      </c>
      <c r="B2832" s="437" t="s">
        <v>2893</v>
      </c>
      <c r="C2832" s="23">
        <v>70133</v>
      </c>
      <c r="D2832" s="24">
        <v>0</v>
      </c>
      <c r="E2832" s="25">
        <v>2101</v>
      </c>
      <c r="F2832" s="23">
        <v>10721300</v>
      </c>
      <c r="G2832" s="26" t="s">
        <v>189</v>
      </c>
      <c r="H2832" s="101">
        <v>82863</v>
      </c>
      <c r="I2832" s="255">
        <v>100380</v>
      </c>
      <c r="J2832" s="106">
        <v>300000</v>
      </c>
      <c r="K2832" s="99">
        <f t="shared" si="59"/>
        <v>382863</v>
      </c>
      <c r="L2832" s="199"/>
    </row>
    <row r="2833" spans="1:12" hidden="1" x14ac:dyDescent="0.35">
      <c r="A2833" s="23">
        <v>22021002</v>
      </c>
      <c r="B2833" s="437" t="s">
        <v>2893</v>
      </c>
      <c r="C2833" s="23">
        <v>70133</v>
      </c>
      <c r="D2833" s="24">
        <v>0</v>
      </c>
      <c r="E2833" s="25">
        <v>2101</v>
      </c>
      <c r="F2833" s="23">
        <v>10721300</v>
      </c>
      <c r="G2833" s="26" t="s">
        <v>189</v>
      </c>
      <c r="H2833" s="101">
        <v>91941780</v>
      </c>
      <c r="I2833" s="255">
        <v>26546000</v>
      </c>
      <c r="J2833" s="108">
        <v>-50000000</v>
      </c>
      <c r="K2833" s="99">
        <f t="shared" si="59"/>
        <v>41941780</v>
      </c>
      <c r="L2833" s="199"/>
    </row>
    <row r="2834" spans="1:12" hidden="1" x14ac:dyDescent="0.35">
      <c r="A2834" s="23">
        <v>22021002</v>
      </c>
      <c r="B2834" s="437" t="s">
        <v>2893</v>
      </c>
      <c r="C2834" s="23">
        <v>70131</v>
      </c>
      <c r="D2834" s="24">
        <v>0</v>
      </c>
      <c r="E2834" s="25">
        <v>2101</v>
      </c>
      <c r="F2834" s="23">
        <v>10721300</v>
      </c>
      <c r="G2834" s="26" t="s">
        <v>189</v>
      </c>
      <c r="H2834" s="101">
        <v>284550</v>
      </c>
      <c r="I2834" s="255">
        <v>85000</v>
      </c>
      <c r="J2834" s="101"/>
      <c r="K2834" s="99">
        <f t="shared" si="59"/>
        <v>284550</v>
      </c>
      <c r="L2834" s="199"/>
    </row>
    <row r="2835" spans="1:12" hidden="1" x14ac:dyDescent="0.35">
      <c r="A2835" s="23">
        <v>22021002</v>
      </c>
      <c r="B2835" s="437" t="s">
        <v>2893</v>
      </c>
      <c r="C2835" s="23">
        <v>70133</v>
      </c>
      <c r="D2835" s="24">
        <v>0</v>
      </c>
      <c r="E2835" s="23">
        <v>2101</v>
      </c>
      <c r="F2835" s="23">
        <v>10721300</v>
      </c>
      <c r="G2835" s="26" t="s">
        <v>189</v>
      </c>
      <c r="H2835" s="101">
        <v>65100</v>
      </c>
      <c r="I2835" s="255">
        <v>0</v>
      </c>
      <c r="J2835" s="101"/>
      <c r="K2835" s="99">
        <f t="shared" si="59"/>
        <v>65100</v>
      </c>
      <c r="L2835" s="199"/>
    </row>
    <row r="2836" spans="1:12" hidden="1" x14ac:dyDescent="0.35">
      <c r="A2836" s="23">
        <v>22021002</v>
      </c>
      <c r="B2836" s="437" t="s">
        <v>2893</v>
      </c>
      <c r="C2836" s="23">
        <v>70131</v>
      </c>
      <c r="D2836" s="24">
        <v>0</v>
      </c>
      <c r="E2836" s="25">
        <v>2101</v>
      </c>
      <c r="F2836" s="23">
        <v>10721300</v>
      </c>
      <c r="G2836" s="26" t="s">
        <v>189</v>
      </c>
      <c r="H2836" s="101">
        <v>15429750</v>
      </c>
      <c r="I2836" s="255">
        <v>3897500</v>
      </c>
      <c r="J2836" s="101"/>
      <c r="K2836" s="99">
        <f t="shared" si="59"/>
        <v>15429750</v>
      </c>
      <c r="L2836" s="199"/>
    </row>
    <row r="2837" spans="1:12" hidden="1" x14ac:dyDescent="0.35">
      <c r="A2837" s="23">
        <v>22021002</v>
      </c>
      <c r="B2837" s="437" t="s">
        <v>2891</v>
      </c>
      <c r="C2837" s="23">
        <v>70131</v>
      </c>
      <c r="D2837" s="24">
        <v>0</v>
      </c>
      <c r="E2837" s="25">
        <v>2101</v>
      </c>
      <c r="F2837" s="23">
        <v>10721300</v>
      </c>
      <c r="G2837" s="26" t="s">
        <v>189</v>
      </c>
      <c r="H2837" s="136">
        <v>2200000</v>
      </c>
      <c r="I2837" s="270"/>
      <c r="J2837" s="136"/>
      <c r="K2837" s="139">
        <f t="shared" si="59"/>
        <v>2200000</v>
      </c>
      <c r="L2837" s="199"/>
    </row>
    <row r="2838" spans="1:12" hidden="1" x14ac:dyDescent="0.35">
      <c r="A2838" s="23">
        <v>22021001</v>
      </c>
      <c r="B2838" s="437" t="s">
        <v>2890</v>
      </c>
      <c r="C2838" s="23">
        <v>70133</v>
      </c>
      <c r="D2838" s="24">
        <v>0</v>
      </c>
      <c r="E2838" s="25">
        <v>2101</v>
      </c>
      <c r="F2838" s="23">
        <v>10721300</v>
      </c>
      <c r="G2838" s="26" t="s">
        <v>172</v>
      </c>
      <c r="H2838" s="67">
        <v>60000000</v>
      </c>
      <c r="I2838" s="224">
        <v>5415000</v>
      </c>
      <c r="J2838" s="67"/>
      <c r="K2838" s="542">
        <f t="shared" si="59"/>
        <v>60000000</v>
      </c>
      <c r="L2838" s="199"/>
    </row>
    <row r="2839" spans="1:12" hidden="1" x14ac:dyDescent="0.35">
      <c r="A2839" s="23">
        <v>22021001</v>
      </c>
      <c r="B2839" s="437" t="s">
        <v>2890</v>
      </c>
      <c r="C2839" s="23">
        <v>70131</v>
      </c>
      <c r="D2839" s="24">
        <v>0</v>
      </c>
      <c r="E2839" s="25">
        <v>2101</v>
      </c>
      <c r="F2839" s="23">
        <v>10721300</v>
      </c>
      <c r="G2839" s="26" t="s">
        <v>172</v>
      </c>
      <c r="H2839" s="27">
        <v>16000000</v>
      </c>
      <c r="I2839" s="215">
        <v>8740000</v>
      </c>
      <c r="J2839" s="27">
        <v>16000000</v>
      </c>
      <c r="K2839" s="38">
        <f t="shared" si="59"/>
        <v>32000000</v>
      </c>
      <c r="L2839" s="199"/>
    </row>
    <row r="2840" spans="1:12" hidden="1" x14ac:dyDescent="0.35">
      <c r="A2840" s="411">
        <v>22021001</v>
      </c>
      <c r="B2840" s="437" t="s">
        <v>2890</v>
      </c>
      <c r="C2840" s="413">
        <v>70133</v>
      </c>
      <c r="D2840" s="413" t="s">
        <v>192</v>
      </c>
      <c r="E2840" s="413" t="s">
        <v>193</v>
      </c>
      <c r="F2840" s="413" t="s">
        <v>194</v>
      </c>
      <c r="G2840" s="416" t="s">
        <v>172</v>
      </c>
      <c r="H2840" s="418"/>
      <c r="I2840" s="421"/>
      <c r="J2840" s="424">
        <v>800000</v>
      </c>
      <c r="K2840" s="420">
        <f>H2840+J2840</f>
        <v>800000</v>
      </c>
      <c r="L2840" s="434"/>
    </row>
    <row r="2841" spans="1:12" hidden="1" x14ac:dyDescent="0.35">
      <c r="A2841" s="23">
        <v>22021001</v>
      </c>
      <c r="B2841" s="437" t="s">
        <v>2890</v>
      </c>
      <c r="C2841" s="23">
        <v>70133</v>
      </c>
      <c r="D2841" s="24">
        <v>0</v>
      </c>
      <c r="E2841" s="25">
        <v>2101</v>
      </c>
      <c r="F2841" s="23">
        <v>10721300</v>
      </c>
      <c r="G2841" s="26" t="s">
        <v>172</v>
      </c>
      <c r="H2841" s="27">
        <v>21000</v>
      </c>
      <c r="I2841" s="215">
        <v>20000</v>
      </c>
      <c r="J2841" s="27"/>
      <c r="K2841" s="38">
        <f t="shared" ref="K2841:K2860" si="60">SUM(H2841,J2841)</f>
        <v>21000</v>
      </c>
      <c r="L2841" s="199"/>
    </row>
    <row r="2842" spans="1:12" hidden="1" x14ac:dyDescent="0.35">
      <c r="A2842" s="23">
        <v>22021001</v>
      </c>
      <c r="B2842" s="437" t="s">
        <v>2890</v>
      </c>
      <c r="C2842" s="23">
        <v>70133</v>
      </c>
      <c r="D2842" s="24">
        <v>0</v>
      </c>
      <c r="E2842" s="25">
        <v>2101</v>
      </c>
      <c r="F2842" s="23">
        <v>10721300</v>
      </c>
      <c r="G2842" s="26" t="s">
        <v>172</v>
      </c>
      <c r="H2842" s="27">
        <v>5964000</v>
      </c>
      <c r="I2842" s="215">
        <v>245000</v>
      </c>
      <c r="J2842" s="27"/>
      <c r="K2842" s="38">
        <f t="shared" si="60"/>
        <v>5964000</v>
      </c>
      <c r="L2842" s="199"/>
    </row>
    <row r="2843" spans="1:12" hidden="1" x14ac:dyDescent="0.35">
      <c r="A2843" s="23">
        <v>22021001</v>
      </c>
      <c r="B2843" s="437" t="s">
        <v>2890</v>
      </c>
      <c r="C2843" s="23">
        <v>70133</v>
      </c>
      <c r="D2843" s="24">
        <v>0</v>
      </c>
      <c r="E2843" s="25">
        <v>2101</v>
      </c>
      <c r="F2843" s="23">
        <v>10721300</v>
      </c>
      <c r="G2843" s="26" t="s">
        <v>172</v>
      </c>
      <c r="H2843" s="27">
        <v>259350</v>
      </c>
      <c r="I2843" s="215">
        <v>90000</v>
      </c>
      <c r="J2843" s="27">
        <v>300000</v>
      </c>
      <c r="K2843" s="38">
        <f t="shared" si="60"/>
        <v>559350</v>
      </c>
      <c r="L2843" s="199"/>
    </row>
    <row r="2844" spans="1:12" hidden="1" x14ac:dyDescent="0.35">
      <c r="A2844" s="34">
        <v>22021001</v>
      </c>
      <c r="B2844" s="437" t="s">
        <v>2890</v>
      </c>
      <c r="C2844" s="34">
        <v>70133</v>
      </c>
      <c r="D2844" s="35">
        <v>0</v>
      </c>
      <c r="E2844" s="36">
        <v>2101</v>
      </c>
      <c r="F2844" s="34">
        <v>10721300</v>
      </c>
      <c r="G2844" s="37" t="s">
        <v>172</v>
      </c>
      <c r="H2844" s="38">
        <v>346500</v>
      </c>
      <c r="I2844" s="218">
        <v>115000</v>
      </c>
      <c r="J2844" s="38"/>
      <c r="K2844" s="53">
        <f t="shared" si="60"/>
        <v>346500</v>
      </c>
      <c r="L2844" s="198"/>
    </row>
    <row r="2845" spans="1:12" hidden="1" x14ac:dyDescent="0.35">
      <c r="A2845" s="23">
        <v>22021001</v>
      </c>
      <c r="B2845" s="437" t="s">
        <v>2890</v>
      </c>
      <c r="C2845" s="23">
        <v>70133</v>
      </c>
      <c r="D2845" s="24">
        <v>0</v>
      </c>
      <c r="E2845" s="25">
        <v>2101</v>
      </c>
      <c r="F2845" s="23">
        <v>10721300</v>
      </c>
      <c r="G2845" s="26" t="s">
        <v>172</v>
      </c>
      <c r="H2845" s="27">
        <v>596085</v>
      </c>
      <c r="I2845" s="215">
        <v>316000</v>
      </c>
      <c r="J2845" s="27">
        <v>203915</v>
      </c>
      <c r="K2845" s="38">
        <f t="shared" si="60"/>
        <v>800000</v>
      </c>
      <c r="L2845" s="199"/>
    </row>
    <row r="2846" spans="1:12" hidden="1" x14ac:dyDescent="0.35">
      <c r="A2846" s="23">
        <v>22021001</v>
      </c>
      <c r="B2846" s="437" t="s">
        <v>2890</v>
      </c>
      <c r="C2846" s="23">
        <v>70133</v>
      </c>
      <c r="D2846" s="24">
        <v>0</v>
      </c>
      <c r="E2846" s="25">
        <v>2101</v>
      </c>
      <c r="F2846" s="23">
        <v>10721300</v>
      </c>
      <c r="G2846" s="26" t="s">
        <v>172</v>
      </c>
      <c r="H2846" s="27">
        <v>52500</v>
      </c>
      <c r="I2846" s="215">
        <v>0</v>
      </c>
      <c r="J2846" s="27"/>
      <c r="K2846" s="38">
        <f t="shared" si="60"/>
        <v>52500</v>
      </c>
      <c r="L2846" s="199"/>
    </row>
    <row r="2847" spans="1:12" hidden="1" x14ac:dyDescent="0.35">
      <c r="A2847" s="23">
        <v>22021001</v>
      </c>
      <c r="B2847" s="437" t="s">
        <v>2890</v>
      </c>
      <c r="C2847" s="23">
        <v>70131</v>
      </c>
      <c r="D2847" s="24">
        <v>0</v>
      </c>
      <c r="E2847" s="25">
        <v>2101</v>
      </c>
      <c r="F2847" s="23">
        <v>10721300</v>
      </c>
      <c r="G2847" s="26" t="s">
        <v>172</v>
      </c>
      <c r="H2847" s="27">
        <v>353850</v>
      </c>
      <c r="I2847" s="215">
        <v>79000</v>
      </c>
      <c r="J2847" s="27">
        <v>146150</v>
      </c>
      <c r="K2847" s="38">
        <f t="shared" si="60"/>
        <v>500000</v>
      </c>
      <c r="L2847" s="199"/>
    </row>
    <row r="2848" spans="1:12" hidden="1" x14ac:dyDescent="0.35">
      <c r="A2848" s="23">
        <v>22021001</v>
      </c>
      <c r="B2848" s="437" t="s">
        <v>2890</v>
      </c>
      <c r="C2848" s="23">
        <v>70131</v>
      </c>
      <c r="D2848" s="24">
        <v>0</v>
      </c>
      <c r="E2848" s="23">
        <v>2101</v>
      </c>
      <c r="F2848" s="23">
        <v>10721300</v>
      </c>
      <c r="G2848" s="26" t="s">
        <v>172</v>
      </c>
      <c r="H2848" s="27">
        <v>1035300</v>
      </c>
      <c r="I2848" s="215"/>
      <c r="J2848" s="27"/>
      <c r="K2848" s="38">
        <f t="shared" si="60"/>
        <v>1035300</v>
      </c>
      <c r="L2848" s="199"/>
    </row>
    <row r="2849" spans="1:12" hidden="1" x14ac:dyDescent="0.35">
      <c r="A2849" s="23">
        <v>22021001</v>
      </c>
      <c r="B2849" s="437" t="s">
        <v>2890</v>
      </c>
      <c r="C2849" s="23">
        <v>70131</v>
      </c>
      <c r="D2849" s="24">
        <v>0</v>
      </c>
      <c r="E2849" s="25">
        <v>2101</v>
      </c>
      <c r="F2849" s="23">
        <v>10721300</v>
      </c>
      <c r="G2849" s="26" t="s">
        <v>172</v>
      </c>
      <c r="H2849" s="67">
        <v>326130</v>
      </c>
      <c r="I2849" s="224">
        <v>50000</v>
      </c>
      <c r="J2849" s="67"/>
      <c r="K2849" s="70">
        <f t="shared" si="60"/>
        <v>326130</v>
      </c>
      <c r="L2849" s="199"/>
    </row>
    <row r="2850" spans="1:12" hidden="1" x14ac:dyDescent="0.35">
      <c r="A2850" s="23">
        <v>22021001</v>
      </c>
      <c r="B2850" s="437" t="s">
        <v>2890</v>
      </c>
      <c r="C2850" s="23">
        <v>70133</v>
      </c>
      <c r="D2850" s="24">
        <v>0</v>
      </c>
      <c r="E2850" s="25">
        <v>2101</v>
      </c>
      <c r="F2850" s="23">
        <v>10721300</v>
      </c>
      <c r="G2850" s="26" t="s">
        <v>172</v>
      </c>
      <c r="H2850" s="67">
        <v>258300</v>
      </c>
      <c r="I2850" s="224">
        <v>298000</v>
      </c>
      <c r="J2850" s="67">
        <v>225000</v>
      </c>
      <c r="K2850" s="70">
        <f t="shared" si="60"/>
        <v>483300</v>
      </c>
      <c r="L2850" s="199"/>
    </row>
    <row r="2851" spans="1:12" hidden="1" x14ac:dyDescent="0.35">
      <c r="A2851" s="23">
        <v>22021001</v>
      </c>
      <c r="B2851" s="437" t="s">
        <v>2890</v>
      </c>
      <c r="C2851" s="23">
        <v>70131</v>
      </c>
      <c r="D2851" s="24">
        <v>0</v>
      </c>
      <c r="E2851" s="25">
        <v>2101</v>
      </c>
      <c r="F2851" s="23">
        <v>10721300</v>
      </c>
      <c r="G2851" s="26" t="s">
        <v>172</v>
      </c>
      <c r="H2851" s="67">
        <v>8632890</v>
      </c>
      <c r="I2851" s="224">
        <v>2932500</v>
      </c>
      <c r="J2851" s="67"/>
      <c r="K2851" s="70">
        <f t="shared" si="60"/>
        <v>8632890</v>
      </c>
      <c r="L2851" s="199"/>
    </row>
    <row r="2852" spans="1:12" hidden="1" x14ac:dyDescent="0.35">
      <c r="A2852" s="23">
        <v>22021001</v>
      </c>
      <c r="B2852" s="437" t="s">
        <v>2890</v>
      </c>
      <c r="C2852" s="23">
        <v>70133</v>
      </c>
      <c r="D2852" s="24">
        <v>0</v>
      </c>
      <c r="E2852" s="25">
        <v>2101</v>
      </c>
      <c r="F2852" s="23">
        <v>10721300</v>
      </c>
      <c r="G2852" s="26" t="s">
        <v>172</v>
      </c>
      <c r="H2852" s="27">
        <v>1734600</v>
      </c>
      <c r="I2852" s="215">
        <v>100000</v>
      </c>
      <c r="J2852" s="27">
        <v>-500000</v>
      </c>
      <c r="K2852" s="38">
        <f t="shared" si="60"/>
        <v>1234600</v>
      </c>
      <c r="L2852" s="199"/>
    </row>
    <row r="2853" spans="1:12" hidden="1" x14ac:dyDescent="0.35">
      <c r="A2853" s="23">
        <v>22021001</v>
      </c>
      <c r="B2853" s="437" t="s">
        <v>2890</v>
      </c>
      <c r="C2853" s="23">
        <v>70133</v>
      </c>
      <c r="D2853" s="24">
        <v>0</v>
      </c>
      <c r="E2853" s="25">
        <v>2101</v>
      </c>
      <c r="F2853" s="23">
        <v>10721300</v>
      </c>
      <c r="G2853" s="26" t="s">
        <v>172</v>
      </c>
      <c r="H2853" s="27">
        <v>14291550</v>
      </c>
      <c r="I2853" s="215">
        <v>5925970</v>
      </c>
      <c r="J2853" s="27"/>
      <c r="K2853" s="53">
        <f t="shared" si="60"/>
        <v>14291550</v>
      </c>
      <c r="L2853" s="199"/>
    </row>
    <row r="2854" spans="1:12" hidden="1" x14ac:dyDescent="0.35">
      <c r="A2854" s="23">
        <v>22021001</v>
      </c>
      <c r="B2854" s="437" t="s">
        <v>2890</v>
      </c>
      <c r="C2854" s="23">
        <v>71033</v>
      </c>
      <c r="D2854" s="24">
        <v>0</v>
      </c>
      <c r="E2854" s="25">
        <v>1100</v>
      </c>
      <c r="F2854" s="23">
        <v>10721300</v>
      </c>
      <c r="G2854" s="26" t="s">
        <v>172</v>
      </c>
      <c r="H2854" s="27">
        <v>3910200</v>
      </c>
      <c r="I2854" s="282">
        <v>85000</v>
      </c>
      <c r="J2854" s="27"/>
      <c r="K2854" s="38">
        <f t="shared" si="60"/>
        <v>3910200</v>
      </c>
      <c r="L2854" s="199"/>
    </row>
    <row r="2855" spans="1:12" hidden="1" x14ac:dyDescent="0.35">
      <c r="A2855" s="23">
        <v>22021001</v>
      </c>
      <c r="B2855" s="437" t="s">
        <v>2890</v>
      </c>
      <c r="C2855" s="23">
        <v>70131</v>
      </c>
      <c r="D2855" s="24">
        <v>0</v>
      </c>
      <c r="E2855" s="25">
        <v>2101</v>
      </c>
      <c r="F2855" s="23">
        <v>10721300</v>
      </c>
      <c r="G2855" s="26" t="s">
        <v>172</v>
      </c>
      <c r="H2855" s="27">
        <v>919800</v>
      </c>
      <c r="I2855" s="215">
        <v>80000</v>
      </c>
      <c r="J2855" s="27">
        <v>1500000</v>
      </c>
      <c r="K2855" s="38">
        <f t="shared" si="60"/>
        <v>2419800</v>
      </c>
      <c r="L2855" s="200"/>
    </row>
    <row r="2856" spans="1:12" hidden="1" x14ac:dyDescent="0.35">
      <c r="A2856" s="23">
        <v>22021001</v>
      </c>
      <c r="B2856" s="437" t="s">
        <v>2890</v>
      </c>
      <c r="C2856" s="23">
        <v>70131</v>
      </c>
      <c r="D2856" s="24">
        <v>0</v>
      </c>
      <c r="E2856" s="25">
        <v>2101</v>
      </c>
      <c r="F2856" s="23">
        <v>10721300</v>
      </c>
      <c r="G2856" s="26" t="s">
        <v>172</v>
      </c>
      <c r="H2856" s="27">
        <v>760935</v>
      </c>
      <c r="I2856" s="215">
        <v>1073560</v>
      </c>
      <c r="J2856" s="27">
        <v>935085</v>
      </c>
      <c r="K2856" s="38">
        <f t="shared" si="60"/>
        <v>1696020</v>
      </c>
      <c r="L2856" s="432"/>
    </row>
    <row r="2857" spans="1:12" hidden="1" x14ac:dyDescent="0.35">
      <c r="A2857" s="23">
        <v>22021001</v>
      </c>
      <c r="B2857" s="437" t="s">
        <v>2891</v>
      </c>
      <c r="C2857" s="23">
        <v>70131</v>
      </c>
      <c r="D2857" s="24">
        <v>0</v>
      </c>
      <c r="E2857" s="25">
        <v>2101</v>
      </c>
      <c r="F2857" s="23">
        <v>10720500</v>
      </c>
      <c r="G2857" s="26" t="s">
        <v>172</v>
      </c>
      <c r="H2857" s="67">
        <v>3303573</v>
      </c>
      <c r="I2857" s="224">
        <v>1661000</v>
      </c>
      <c r="J2857" s="67">
        <v>2000000</v>
      </c>
      <c r="K2857" s="70">
        <f t="shared" si="60"/>
        <v>5303573</v>
      </c>
      <c r="L2857" s="199"/>
    </row>
    <row r="2858" spans="1:12" hidden="1" x14ac:dyDescent="0.35">
      <c r="A2858" s="23">
        <v>22021001</v>
      </c>
      <c r="B2858" s="437" t="s">
        <v>2891</v>
      </c>
      <c r="C2858" s="23">
        <v>70133</v>
      </c>
      <c r="D2858" s="24" t="s">
        <v>192</v>
      </c>
      <c r="E2858" s="85" t="s">
        <v>2619</v>
      </c>
      <c r="F2858" s="23">
        <v>10721300</v>
      </c>
      <c r="G2858" s="26" t="s">
        <v>172</v>
      </c>
      <c r="H2858" s="27">
        <v>291604.86180000001</v>
      </c>
      <c r="I2858" s="215"/>
      <c r="J2858" s="27">
        <v>200000</v>
      </c>
      <c r="K2858" s="38">
        <f t="shared" si="60"/>
        <v>491604.86180000001</v>
      </c>
      <c r="L2858" s="199"/>
    </row>
    <row r="2859" spans="1:12" hidden="1" x14ac:dyDescent="0.35">
      <c r="A2859" s="411">
        <v>22021001</v>
      </c>
      <c r="B2859" s="437" t="s">
        <v>2891</v>
      </c>
      <c r="C2859" s="411">
        <v>70131</v>
      </c>
      <c r="D2859" s="411" t="s">
        <v>192</v>
      </c>
      <c r="E2859" s="413" t="s">
        <v>193</v>
      </c>
      <c r="F2859" s="411">
        <v>10721300</v>
      </c>
      <c r="G2859" s="416" t="s">
        <v>172</v>
      </c>
      <c r="H2859" s="419">
        <v>62690.816999999995</v>
      </c>
      <c r="I2859" s="422"/>
      <c r="J2859" s="425">
        <v>443709</v>
      </c>
      <c r="K2859" s="429">
        <f t="shared" si="60"/>
        <v>506399.81699999998</v>
      </c>
      <c r="L2859" s="395"/>
    </row>
    <row r="2860" spans="1:12" hidden="1" x14ac:dyDescent="0.35">
      <c r="A2860" s="23">
        <v>22021001</v>
      </c>
      <c r="B2860" s="437" t="s">
        <v>2891</v>
      </c>
      <c r="C2860" s="23">
        <v>70133</v>
      </c>
      <c r="D2860" s="24">
        <v>0</v>
      </c>
      <c r="E2860" s="25">
        <v>2101</v>
      </c>
      <c r="F2860" s="23">
        <v>10721300</v>
      </c>
      <c r="G2860" s="26" t="s">
        <v>172</v>
      </c>
      <c r="H2860" s="27">
        <v>9767100</v>
      </c>
      <c r="I2860" s="215">
        <v>607800</v>
      </c>
      <c r="J2860" s="27">
        <v>-3000000</v>
      </c>
      <c r="K2860" s="38">
        <f t="shared" si="60"/>
        <v>6767100</v>
      </c>
      <c r="L2860" s="200"/>
    </row>
    <row r="2861" spans="1:12" hidden="1" x14ac:dyDescent="0.35">
      <c r="A2861" s="23">
        <v>22021001</v>
      </c>
      <c r="B2861" s="437" t="s">
        <v>2891</v>
      </c>
      <c r="C2861" s="23">
        <v>70131</v>
      </c>
      <c r="D2861" s="24">
        <v>0</v>
      </c>
      <c r="E2861" s="25">
        <v>2101</v>
      </c>
      <c r="F2861" s="23">
        <v>10721300</v>
      </c>
      <c r="G2861" s="26" t="s">
        <v>172</v>
      </c>
      <c r="H2861" s="27">
        <v>16638200</v>
      </c>
      <c r="I2861" s="215">
        <v>1509400</v>
      </c>
      <c r="J2861" s="27">
        <v>1509400</v>
      </c>
      <c r="K2861" s="38">
        <f>H2861+J2861</f>
        <v>18147600</v>
      </c>
      <c r="L2861" s="199"/>
    </row>
    <row r="2862" spans="1:12" hidden="1" x14ac:dyDescent="0.35">
      <c r="A2862" s="23">
        <v>22021001</v>
      </c>
      <c r="B2862" s="437" t="s">
        <v>2891</v>
      </c>
      <c r="C2862" s="23">
        <v>70131</v>
      </c>
      <c r="D2862" s="24">
        <v>0</v>
      </c>
      <c r="E2862" s="25">
        <v>2101</v>
      </c>
      <c r="F2862" s="23">
        <v>10721300</v>
      </c>
      <c r="G2862" s="26" t="s">
        <v>172</v>
      </c>
      <c r="H2862" s="67">
        <v>8646551</v>
      </c>
      <c r="I2862" s="224"/>
      <c r="J2862" s="271"/>
      <c r="K2862" s="70">
        <f>SUM(H2862,J2862)</f>
        <v>8646551</v>
      </c>
      <c r="L2862" s="199"/>
    </row>
    <row r="2863" spans="1:12" hidden="1" x14ac:dyDescent="0.35">
      <c r="A2863" s="23">
        <v>22021001</v>
      </c>
      <c r="B2863" s="437" t="s">
        <v>2891</v>
      </c>
      <c r="C2863" s="23">
        <v>70133</v>
      </c>
      <c r="D2863" s="24">
        <v>0</v>
      </c>
      <c r="E2863" s="25">
        <v>2101</v>
      </c>
      <c r="F2863" s="23">
        <v>10721300</v>
      </c>
      <c r="G2863" s="26" t="s">
        <v>172</v>
      </c>
      <c r="H2863" s="27">
        <v>3800000</v>
      </c>
      <c r="I2863" s="215">
        <v>459950</v>
      </c>
      <c r="J2863" s="27"/>
      <c r="K2863" s="38">
        <f>SUM(H2863,J2863)</f>
        <v>3800000</v>
      </c>
      <c r="L2863" s="199"/>
    </row>
    <row r="2864" spans="1:12" hidden="1" x14ac:dyDescent="0.35">
      <c r="A2864" s="23">
        <v>22021001</v>
      </c>
      <c r="B2864" s="437" t="s">
        <v>2891</v>
      </c>
      <c r="C2864" s="23">
        <v>70133</v>
      </c>
      <c r="D2864" s="24">
        <v>0</v>
      </c>
      <c r="E2864" s="25">
        <v>2101</v>
      </c>
      <c r="F2864" s="23">
        <v>10721300</v>
      </c>
      <c r="G2864" s="26" t="s">
        <v>172</v>
      </c>
      <c r="H2864" s="67">
        <v>883050</v>
      </c>
      <c r="I2864" s="224">
        <v>206500</v>
      </c>
      <c r="J2864" s="67"/>
      <c r="K2864" s="70">
        <f>SUM(H2864,J2864)</f>
        <v>883050</v>
      </c>
      <c r="L2864" s="199"/>
    </row>
    <row r="2865" spans="1:12" hidden="1" x14ac:dyDescent="0.35">
      <c r="A2865" s="23">
        <v>22021001</v>
      </c>
      <c r="B2865" s="437" t="s">
        <v>2891</v>
      </c>
      <c r="C2865" s="23">
        <v>70740</v>
      </c>
      <c r="D2865" s="24">
        <v>0</v>
      </c>
      <c r="E2865" s="25">
        <v>2101</v>
      </c>
      <c r="F2865" s="23">
        <v>10721300</v>
      </c>
      <c r="G2865" s="26" t="s">
        <v>172</v>
      </c>
      <c r="H2865" s="27">
        <v>84000</v>
      </c>
      <c r="I2865" s="215"/>
      <c r="J2865" s="27"/>
      <c r="K2865" s="38">
        <f>SUM(H2865,J2865)</f>
        <v>84000</v>
      </c>
      <c r="L2865" s="200"/>
    </row>
    <row r="2866" spans="1:12" hidden="1" x14ac:dyDescent="0.35">
      <c r="A2866" s="23">
        <v>22021001</v>
      </c>
      <c r="B2866" s="437" t="s">
        <v>2891</v>
      </c>
      <c r="C2866" s="23">
        <v>70131</v>
      </c>
      <c r="D2866" s="24">
        <v>0</v>
      </c>
      <c r="E2866" s="25">
        <v>2101</v>
      </c>
      <c r="F2866" s="23">
        <v>10721300</v>
      </c>
      <c r="G2866" s="26" t="s">
        <v>172</v>
      </c>
      <c r="H2866" s="27">
        <v>92190</v>
      </c>
      <c r="I2866" s="215">
        <v>80000</v>
      </c>
      <c r="J2866" s="27">
        <v>110000</v>
      </c>
      <c r="K2866" s="38">
        <f>H2866+J2866</f>
        <v>202190</v>
      </c>
      <c r="L2866" s="199"/>
    </row>
    <row r="2867" spans="1:12" hidden="1" x14ac:dyDescent="0.35">
      <c r="A2867" s="23">
        <v>22021001</v>
      </c>
      <c r="B2867" s="437" t="s">
        <v>2891</v>
      </c>
      <c r="C2867" s="23">
        <v>70131</v>
      </c>
      <c r="D2867" s="24">
        <v>0</v>
      </c>
      <c r="E2867" s="25">
        <v>2101</v>
      </c>
      <c r="F2867" s="23">
        <v>10721300</v>
      </c>
      <c r="G2867" s="26" t="s">
        <v>172</v>
      </c>
      <c r="H2867" s="67">
        <v>904785</v>
      </c>
      <c r="I2867" s="224">
        <v>107000</v>
      </c>
      <c r="J2867" s="67"/>
      <c r="K2867" s="70">
        <f t="shared" ref="K2867:K2893" si="61">SUM(H2867,J2867)</f>
        <v>904785</v>
      </c>
      <c r="L2867" s="199"/>
    </row>
    <row r="2868" spans="1:12" hidden="1" x14ac:dyDescent="0.35">
      <c r="A2868" s="23">
        <v>22021001</v>
      </c>
      <c r="B2868" s="437" t="s">
        <v>2891</v>
      </c>
      <c r="C2868" s="23">
        <v>70133</v>
      </c>
      <c r="D2868" s="24">
        <v>0</v>
      </c>
      <c r="E2868" s="25">
        <v>2101</v>
      </c>
      <c r="F2868" s="23">
        <v>10721300</v>
      </c>
      <c r="G2868" s="26" t="s">
        <v>172</v>
      </c>
      <c r="H2868" s="27">
        <v>0</v>
      </c>
      <c r="I2868" s="215"/>
      <c r="J2868" s="41">
        <v>500000</v>
      </c>
      <c r="K2868" s="44">
        <f t="shared" si="61"/>
        <v>500000</v>
      </c>
      <c r="L2868" s="199"/>
    </row>
    <row r="2869" spans="1:12" hidden="1" x14ac:dyDescent="0.35">
      <c r="A2869" s="23">
        <v>22021001</v>
      </c>
      <c r="B2869" s="437" t="s">
        <v>2891</v>
      </c>
      <c r="C2869" s="23">
        <v>70133</v>
      </c>
      <c r="D2869" s="24">
        <v>0</v>
      </c>
      <c r="E2869" s="25">
        <v>2101</v>
      </c>
      <c r="F2869" s="23">
        <v>10721300</v>
      </c>
      <c r="G2869" s="26" t="s">
        <v>172</v>
      </c>
      <c r="H2869" s="27">
        <v>1627500</v>
      </c>
      <c r="I2869" s="215">
        <v>1846000</v>
      </c>
      <c r="J2869" s="27">
        <v>1372500</v>
      </c>
      <c r="K2869" s="38">
        <f t="shared" si="61"/>
        <v>3000000</v>
      </c>
      <c r="L2869" s="199"/>
    </row>
    <row r="2870" spans="1:12" hidden="1" x14ac:dyDescent="0.35">
      <c r="A2870" s="23">
        <v>22021001</v>
      </c>
      <c r="B2870" s="437" t="s">
        <v>2891</v>
      </c>
      <c r="C2870" s="23">
        <v>70133</v>
      </c>
      <c r="D2870" s="24">
        <v>0</v>
      </c>
      <c r="E2870" s="25">
        <v>2101</v>
      </c>
      <c r="F2870" s="23">
        <v>10721300</v>
      </c>
      <c r="G2870" s="26" t="s">
        <v>172</v>
      </c>
      <c r="H2870" s="27">
        <v>5197500</v>
      </c>
      <c r="I2870" s="215">
        <v>2465000</v>
      </c>
      <c r="J2870" s="27">
        <v>1000000</v>
      </c>
      <c r="K2870" s="38">
        <f t="shared" si="61"/>
        <v>6197500</v>
      </c>
      <c r="L2870" s="199"/>
    </row>
    <row r="2871" spans="1:12" hidden="1" x14ac:dyDescent="0.35">
      <c r="A2871" s="23">
        <v>22021001</v>
      </c>
      <c r="B2871" s="437" t="s">
        <v>2892</v>
      </c>
      <c r="C2871" s="23">
        <v>70133</v>
      </c>
      <c r="D2871" s="24">
        <v>0</v>
      </c>
      <c r="E2871" s="25">
        <v>2101</v>
      </c>
      <c r="F2871" s="23">
        <v>10721300</v>
      </c>
      <c r="G2871" s="26" t="s">
        <v>172</v>
      </c>
      <c r="H2871" s="27">
        <v>1000000</v>
      </c>
      <c r="I2871" s="215"/>
      <c r="J2871" s="41"/>
      <c r="K2871" s="38">
        <f t="shared" si="61"/>
        <v>1000000</v>
      </c>
      <c r="L2871" s="199"/>
    </row>
    <row r="2872" spans="1:12" hidden="1" x14ac:dyDescent="0.35">
      <c r="A2872" s="23">
        <v>22021001</v>
      </c>
      <c r="B2872" s="437" t="s">
        <v>2892</v>
      </c>
      <c r="C2872" s="23">
        <v>70133</v>
      </c>
      <c r="D2872" s="24">
        <v>0</v>
      </c>
      <c r="E2872" s="25">
        <v>2101</v>
      </c>
      <c r="F2872" s="23">
        <v>10721300</v>
      </c>
      <c r="G2872" s="26" t="s">
        <v>172</v>
      </c>
      <c r="H2872" s="27">
        <v>11445000</v>
      </c>
      <c r="I2872" s="215">
        <v>1144463</v>
      </c>
      <c r="J2872" s="27"/>
      <c r="K2872" s="38">
        <f t="shared" si="61"/>
        <v>11445000</v>
      </c>
      <c r="L2872" s="199"/>
    </row>
    <row r="2873" spans="1:12" hidden="1" x14ac:dyDescent="0.35">
      <c r="A2873" s="23">
        <v>22021001</v>
      </c>
      <c r="B2873" s="437" t="s">
        <v>2892</v>
      </c>
      <c r="C2873" s="23">
        <v>70131</v>
      </c>
      <c r="D2873" s="24">
        <v>0</v>
      </c>
      <c r="E2873" s="25">
        <v>2101</v>
      </c>
      <c r="F2873" s="23">
        <v>10721300</v>
      </c>
      <c r="G2873" s="26" t="s">
        <v>172</v>
      </c>
      <c r="H2873" s="27">
        <v>9390360</v>
      </c>
      <c r="I2873" s="215">
        <v>3813000</v>
      </c>
      <c r="J2873" s="27">
        <v>-4312000</v>
      </c>
      <c r="K2873" s="38">
        <f t="shared" si="61"/>
        <v>5078360</v>
      </c>
      <c r="L2873" s="199"/>
    </row>
    <row r="2874" spans="1:12" hidden="1" x14ac:dyDescent="0.35">
      <c r="A2874" s="23">
        <v>22021001</v>
      </c>
      <c r="B2874" s="437" t="s">
        <v>2892</v>
      </c>
      <c r="C2874" s="23">
        <v>70133</v>
      </c>
      <c r="D2874" s="24">
        <v>0</v>
      </c>
      <c r="E2874" s="25">
        <v>2101</v>
      </c>
      <c r="F2874" s="23">
        <v>10721300</v>
      </c>
      <c r="G2874" s="26" t="s">
        <v>172</v>
      </c>
      <c r="H2874" s="67">
        <v>2014761</v>
      </c>
      <c r="I2874" s="224">
        <v>417680</v>
      </c>
      <c r="J2874" s="67"/>
      <c r="K2874" s="70">
        <f t="shared" si="61"/>
        <v>2014761</v>
      </c>
      <c r="L2874" s="199"/>
    </row>
    <row r="2875" spans="1:12" hidden="1" x14ac:dyDescent="0.35">
      <c r="A2875" s="23">
        <v>22021001</v>
      </c>
      <c r="B2875" s="437" t="s">
        <v>2893</v>
      </c>
      <c r="C2875" s="23">
        <v>70131</v>
      </c>
      <c r="D2875" s="24">
        <v>0</v>
      </c>
      <c r="E2875" s="25">
        <v>2101</v>
      </c>
      <c r="F2875" s="23">
        <v>10721300</v>
      </c>
      <c r="G2875" s="26" t="s">
        <v>172</v>
      </c>
      <c r="H2875" s="67">
        <v>94500</v>
      </c>
      <c r="I2875" s="224">
        <v>100000</v>
      </c>
      <c r="J2875" s="67">
        <v>140000</v>
      </c>
      <c r="K2875" s="70">
        <f t="shared" si="61"/>
        <v>234500</v>
      </c>
      <c r="L2875" s="199"/>
    </row>
    <row r="2876" spans="1:12" hidden="1" x14ac:dyDescent="0.35">
      <c r="A2876" s="23">
        <v>22021001</v>
      </c>
      <c r="B2876" s="437" t="s">
        <v>2893</v>
      </c>
      <c r="C2876" s="23">
        <v>70133</v>
      </c>
      <c r="D2876" s="24">
        <v>0</v>
      </c>
      <c r="E2876" s="25">
        <v>2101</v>
      </c>
      <c r="F2876" s="23">
        <v>10721300</v>
      </c>
      <c r="G2876" s="28" t="s">
        <v>172</v>
      </c>
      <c r="H2876" s="71">
        <v>24131940</v>
      </c>
      <c r="I2876" s="225">
        <v>3962000</v>
      </c>
      <c r="J2876" s="71"/>
      <c r="K2876" s="70">
        <f t="shared" si="61"/>
        <v>24131940</v>
      </c>
      <c r="L2876" s="199"/>
    </row>
    <row r="2877" spans="1:12" hidden="1" x14ac:dyDescent="0.35">
      <c r="A2877" s="34">
        <v>22021001</v>
      </c>
      <c r="B2877" s="437" t="s">
        <v>2893</v>
      </c>
      <c r="C2877" s="34">
        <v>70133</v>
      </c>
      <c r="D2877" s="35">
        <v>0</v>
      </c>
      <c r="E2877" s="36">
        <v>2101</v>
      </c>
      <c r="F2877" s="34">
        <v>10721300</v>
      </c>
      <c r="G2877" s="37" t="s">
        <v>172</v>
      </c>
      <c r="H2877" s="38">
        <v>1271424</v>
      </c>
      <c r="I2877" s="218">
        <v>2173850</v>
      </c>
      <c r="J2877" s="38"/>
      <c r="K2877" s="38">
        <f t="shared" si="61"/>
        <v>1271424</v>
      </c>
      <c r="L2877" s="198"/>
    </row>
    <row r="2878" spans="1:12" hidden="1" x14ac:dyDescent="0.35">
      <c r="A2878" s="23">
        <v>22021001</v>
      </c>
      <c r="B2878" s="437" t="s">
        <v>2893</v>
      </c>
      <c r="C2878" s="23">
        <v>70131</v>
      </c>
      <c r="D2878" s="24">
        <v>0</v>
      </c>
      <c r="E2878" s="25">
        <v>2101</v>
      </c>
      <c r="F2878" s="23">
        <v>10721300</v>
      </c>
      <c r="G2878" s="26" t="s">
        <v>172</v>
      </c>
      <c r="H2878" s="67">
        <v>4800000</v>
      </c>
      <c r="I2878" s="224">
        <v>7156200</v>
      </c>
      <c r="J2878" s="68">
        <v>10200000</v>
      </c>
      <c r="K2878" s="70">
        <f t="shared" si="61"/>
        <v>15000000</v>
      </c>
      <c r="L2878" s="200"/>
    </row>
    <row r="2879" spans="1:12" hidden="1" x14ac:dyDescent="0.35">
      <c r="A2879" s="23">
        <v>22021001</v>
      </c>
      <c r="B2879" s="437" t="s">
        <v>2893</v>
      </c>
      <c r="C2879" s="23">
        <v>70133</v>
      </c>
      <c r="D2879" s="24">
        <v>0</v>
      </c>
      <c r="E2879" s="25">
        <v>2101</v>
      </c>
      <c r="F2879" s="23">
        <v>10721300</v>
      </c>
      <c r="G2879" s="26" t="s">
        <v>172</v>
      </c>
      <c r="H2879" s="27">
        <v>1207500</v>
      </c>
      <c r="I2879" s="215">
        <v>82000</v>
      </c>
      <c r="J2879" s="27">
        <v>8792500</v>
      </c>
      <c r="K2879" s="44">
        <f t="shared" si="61"/>
        <v>10000000</v>
      </c>
      <c r="L2879" s="199"/>
    </row>
    <row r="2880" spans="1:12" hidden="1" x14ac:dyDescent="0.35">
      <c r="A2880" s="23">
        <v>22021001</v>
      </c>
      <c r="B2880" s="437" t="s">
        <v>2893</v>
      </c>
      <c r="C2880" s="23">
        <v>70133</v>
      </c>
      <c r="D2880" s="24">
        <v>0</v>
      </c>
      <c r="E2880" s="25">
        <v>2101</v>
      </c>
      <c r="F2880" s="23">
        <v>10721300</v>
      </c>
      <c r="G2880" s="26" t="s">
        <v>172</v>
      </c>
      <c r="H2880" s="101">
        <v>9961350</v>
      </c>
      <c r="I2880" s="255">
        <v>3910800</v>
      </c>
      <c r="J2880" s="101"/>
      <c r="K2880" s="99">
        <f t="shared" si="61"/>
        <v>9961350</v>
      </c>
      <c r="L2880" s="200"/>
    </row>
    <row r="2881" spans="1:12" hidden="1" x14ac:dyDescent="0.35">
      <c r="A2881" s="23">
        <v>22021001</v>
      </c>
      <c r="B2881" s="437" t="s">
        <v>2893</v>
      </c>
      <c r="C2881" s="23">
        <v>70133</v>
      </c>
      <c r="D2881" s="24">
        <v>0</v>
      </c>
      <c r="E2881" s="25">
        <v>2101</v>
      </c>
      <c r="F2881" s="23">
        <v>10721300</v>
      </c>
      <c r="G2881" s="26" t="s">
        <v>172</v>
      </c>
      <c r="H2881" s="101">
        <v>3601920</v>
      </c>
      <c r="I2881" s="255">
        <v>1905100</v>
      </c>
      <c r="J2881" s="101"/>
      <c r="K2881" s="99">
        <f t="shared" si="61"/>
        <v>3601920</v>
      </c>
      <c r="L2881" s="199"/>
    </row>
    <row r="2882" spans="1:12" hidden="1" x14ac:dyDescent="0.35">
      <c r="A2882" s="23">
        <v>22021001</v>
      </c>
      <c r="B2882" s="437" t="s">
        <v>2893</v>
      </c>
      <c r="C2882" s="23">
        <v>70131</v>
      </c>
      <c r="D2882" s="24">
        <v>0</v>
      </c>
      <c r="E2882" s="25">
        <v>2101</v>
      </c>
      <c r="F2882" s="23">
        <v>10721300</v>
      </c>
      <c r="G2882" s="26" t="s">
        <v>172</v>
      </c>
      <c r="H2882" s="101">
        <v>3230052</v>
      </c>
      <c r="I2882" s="255">
        <v>1796235</v>
      </c>
      <c r="J2882" s="101">
        <v>1269948</v>
      </c>
      <c r="K2882" s="99">
        <f t="shared" si="61"/>
        <v>4500000</v>
      </c>
      <c r="L2882" s="199"/>
    </row>
    <row r="2883" spans="1:12" hidden="1" x14ac:dyDescent="0.35">
      <c r="A2883" s="23">
        <v>22021001</v>
      </c>
      <c r="B2883" s="437" t="s">
        <v>2893</v>
      </c>
      <c r="C2883" s="23">
        <v>70133</v>
      </c>
      <c r="D2883" s="24">
        <v>0</v>
      </c>
      <c r="E2883" s="25">
        <v>2101</v>
      </c>
      <c r="F2883" s="23">
        <v>10721300</v>
      </c>
      <c r="G2883" s="26" t="s">
        <v>172</v>
      </c>
      <c r="H2883" s="101">
        <v>5901420</v>
      </c>
      <c r="I2883" s="255">
        <v>523750</v>
      </c>
      <c r="J2883" s="101"/>
      <c r="K2883" s="99">
        <f t="shared" si="61"/>
        <v>5901420</v>
      </c>
      <c r="L2883" s="200"/>
    </row>
    <row r="2884" spans="1:12" hidden="1" x14ac:dyDescent="0.35">
      <c r="A2884" s="54">
        <v>22021001</v>
      </c>
      <c r="B2884" s="437" t="s">
        <v>2893</v>
      </c>
      <c r="C2884" s="54">
        <v>70131</v>
      </c>
      <c r="D2884" s="55">
        <v>0</v>
      </c>
      <c r="E2884" s="56">
        <v>2101</v>
      </c>
      <c r="F2884" s="54">
        <v>10721300</v>
      </c>
      <c r="G2884" s="57" t="s">
        <v>172</v>
      </c>
      <c r="H2884" s="58">
        <v>897750</v>
      </c>
      <c r="I2884" s="221">
        <v>370300</v>
      </c>
      <c r="J2884" s="58"/>
      <c r="K2884" s="81">
        <f t="shared" si="61"/>
        <v>897750</v>
      </c>
      <c r="L2884" s="204" t="s">
        <v>2555</v>
      </c>
    </row>
    <row r="2885" spans="1:12" hidden="1" x14ac:dyDescent="0.35">
      <c r="A2885" s="54">
        <v>22021001</v>
      </c>
      <c r="B2885" s="437" t="s">
        <v>2893</v>
      </c>
      <c r="C2885" s="54">
        <v>70133</v>
      </c>
      <c r="D2885" s="55">
        <v>0</v>
      </c>
      <c r="E2885" s="54">
        <v>2101</v>
      </c>
      <c r="F2885" s="54">
        <v>10721300</v>
      </c>
      <c r="G2885" s="57" t="s">
        <v>172</v>
      </c>
      <c r="H2885" s="117">
        <v>1244250</v>
      </c>
      <c r="I2885" s="263">
        <v>830000</v>
      </c>
      <c r="J2885" s="117">
        <v>1200000</v>
      </c>
      <c r="K2885" s="130">
        <f t="shared" si="61"/>
        <v>2444250</v>
      </c>
      <c r="L2885" s="204" t="s">
        <v>2556</v>
      </c>
    </row>
    <row r="2886" spans="1:12" hidden="1" x14ac:dyDescent="0.35">
      <c r="A2886" s="54">
        <v>22021001</v>
      </c>
      <c r="B2886" s="437" t="s">
        <v>2893</v>
      </c>
      <c r="C2886" s="54">
        <v>70133</v>
      </c>
      <c r="D2886" s="55">
        <v>0</v>
      </c>
      <c r="E2886" s="56">
        <v>2101</v>
      </c>
      <c r="F2886" s="54">
        <v>10721300</v>
      </c>
      <c r="G2886" s="57" t="s">
        <v>172</v>
      </c>
      <c r="H2886" s="58">
        <v>6090378</v>
      </c>
      <c r="I2886" s="221">
        <v>2115550</v>
      </c>
      <c r="J2886" s="58">
        <v>2000000</v>
      </c>
      <c r="K2886" s="81">
        <f t="shared" si="61"/>
        <v>8090378</v>
      </c>
      <c r="L2886" s="204" t="s">
        <v>2557</v>
      </c>
    </row>
    <row r="2887" spans="1:12" hidden="1" x14ac:dyDescent="0.35">
      <c r="A2887" s="54">
        <v>22021001</v>
      </c>
      <c r="B2887" s="437" t="s">
        <v>2893</v>
      </c>
      <c r="C2887" s="54">
        <v>70131</v>
      </c>
      <c r="D2887" s="55">
        <v>0</v>
      </c>
      <c r="E2887" s="56">
        <v>2101</v>
      </c>
      <c r="F2887" s="54">
        <v>10721300</v>
      </c>
      <c r="G2887" s="57" t="s">
        <v>172</v>
      </c>
      <c r="H2887" s="117">
        <v>2012850</v>
      </c>
      <c r="I2887" s="263"/>
      <c r="J2887" s="121">
        <v>-1000000</v>
      </c>
      <c r="K2887" s="130">
        <f t="shared" si="61"/>
        <v>1012850</v>
      </c>
      <c r="L2887" s="204" t="s">
        <v>2558</v>
      </c>
    </row>
    <row r="2888" spans="1:12" hidden="1" x14ac:dyDescent="0.35">
      <c r="A2888" s="23">
        <v>22021001</v>
      </c>
      <c r="B2888" s="437" t="s">
        <v>2893</v>
      </c>
      <c r="C2888" s="23">
        <v>70133</v>
      </c>
      <c r="D2888" s="24">
        <v>0</v>
      </c>
      <c r="E2888" s="25">
        <v>2101</v>
      </c>
      <c r="F2888" s="23">
        <v>10721300</v>
      </c>
      <c r="G2888" s="26" t="s">
        <v>172</v>
      </c>
      <c r="H2888" s="101">
        <v>218820</v>
      </c>
      <c r="I2888" s="255">
        <v>90000</v>
      </c>
      <c r="J2888" s="101"/>
      <c r="K2888" s="99">
        <f t="shared" si="61"/>
        <v>218820</v>
      </c>
      <c r="L2888" s="199"/>
    </row>
    <row r="2889" spans="1:12" hidden="1" x14ac:dyDescent="0.35">
      <c r="A2889" s="23">
        <v>22021001</v>
      </c>
      <c r="B2889" s="437" t="s">
        <v>2893</v>
      </c>
      <c r="C2889" s="23">
        <v>70133</v>
      </c>
      <c r="D2889" s="24">
        <v>0</v>
      </c>
      <c r="E2889" s="25">
        <v>2101</v>
      </c>
      <c r="F2889" s="23">
        <v>10721300</v>
      </c>
      <c r="G2889" s="26" t="s">
        <v>172</v>
      </c>
      <c r="H2889" s="101">
        <v>5979120</v>
      </c>
      <c r="I2889" s="255">
        <v>5340000</v>
      </c>
      <c r="J2889" s="101">
        <v>3520880</v>
      </c>
      <c r="K2889" s="99">
        <f t="shared" si="61"/>
        <v>9500000</v>
      </c>
      <c r="L2889" s="199"/>
    </row>
    <row r="2890" spans="1:12" hidden="1" x14ac:dyDescent="0.35">
      <c r="A2890" s="23">
        <v>22021001</v>
      </c>
      <c r="B2890" s="437" t="s">
        <v>2893</v>
      </c>
      <c r="C2890" s="23">
        <v>70131</v>
      </c>
      <c r="D2890" s="24">
        <v>0</v>
      </c>
      <c r="E2890" s="25">
        <v>2101</v>
      </c>
      <c r="F2890" s="23">
        <v>10721300</v>
      </c>
      <c r="G2890" s="26" t="s">
        <v>172</v>
      </c>
      <c r="H2890" s="101">
        <v>400000</v>
      </c>
      <c r="I2890" s="255">
        <v>0</v>
      </c>
      <c r="J2890" s="106"/>
      <c r="K2890" s="99">
        <f t="shared" si="61"/>
        <v>400000</v>
      </c>
      <c r="L2890" s="199"/>
    </row>
    <row r="2891" spans="1:12" hidden="1" x14ac:dyDescent="0.35">
      <c r="A2891" s="23">
        <v>22021001</v>
      </c>
      <c r="B2891" s="437" t="s">
        <v>2893</v>
      </c>
      <c r="C2891" s="23">
        <v>70133</v>
      </c>
      <c r="D2891" s="24">
        <v>0</v>
      </c>
      <c r="E2891" s="23">
        <v>2101</v>
      </c>
      <c r="F2891" s="23">
        <v>10721300</v>
      </c>
      <c r="G2891" s="26" t="s">
        <v>172</v>
      </c>
      <c r="H2891" s="101">
        <v>346500</v>
      </c>
      <c r="I2891" s="255">
        <v>130000</v>
      </c>
      <c r="J2891" s="101"/>
      <c r="K2891" s="99">
        <f t="shared" si="61"/>
        <v>346500</v>
      </c>
      <c r="L2891" s="199"/>
    </row>
    <row r="2892" spans="1:12" hidden="1" x14ac:dyDescent="0.35">
      <c r="A2892" s="23">
        <v>22021001</v>
      </c>
      <c r="B2892" s="437" t="s">
        <v>2893</v>
      </c>
      <c r="C2892" s="23">
        <v>70131</v>
      </c>
      <c r="D2892" s="24">
        <v>0</v>
      </c>
      <c r="E2892" s="25">
        <v>2101</v>
      </c>
      <c r="F2892" s="23">
        <v>10721300</v>
      </c>
      <c r="G2892" s="26" t="s">
        <v>172</v>
      </c>
      <c r="H2892" s="101">
        <v>4091220</v>
      </c>
      <c r="I2892" s="255">
        <v>2509160</v>
      </c>
      <c r="J2892" s="101">
        <v>1287000</v>
      </c>
      <c r="K2892" s="99">
        <f t="shared" si="61"/>
        <v>5378220</v>
      </c>
      <c r="L2892" s="199"/>
    </row>
    <row r="2893" spans="1:12" hidden="1" x14ac:dyDescent="0.35">
      <c r="A2893" s="23">
        <v>22021001</v>
      </c>
      <c r="B2893" s="437" t="s">
        <v>2891</v>
      </c>
      <c r="C2893" s="23">
        <v>70131</v>
      </c>
      <c r="D2893" s="24">
        <v>0</v>
      </c>
      <c r="E2893" s="25">
        <v>2101</v>
      </c>
      <c r="F2893" s="23">
        <v>10721300</v>
      </c>
      <c r="G2893" s="26" t="s">
        <v>172</v>
      </c>
      <c r="H2893" s="135">
        <v>500000</v>
      </c>
      <c r="I2893" s="269"/>
      <c r="J2893" s="136"/>
      <c r="K2893" s="139">
        <f t="shared" si="61"/>
        <v>500000</v>
      </c>
      <c r="L2893" s="199"/>
    </row>
    <row r="2894" spans="1:12" hidden="1" x14ac:dyDescent="0.35">
      <c r="A2894" s="23">
        <v>22020904</v>
      </c>
      <c r="B2894" s="437" t="s">
        <v>2891</v>
      </c>
      <c r="C2894" s="23">
        <v>70131</v>
      </c>
      <c r="D2894" s="24">
        <v>0</v>
      </c>
      <c r="E2894" s="25">
        <v>2101</v>
      </c>
      <c r="F2894" s="23">
        <v>10721300</v>
      </c>
      <c r="G2894" s="26" t="s">
        <v>289</v>
      </c>
      <c r="H2894" s="27">
        <v>12000000</v>
      </c>
      <c r="I2894" s="215"/>
      <c r="J2894" s="27"/>
      <c r="K2894" s="38">
        <f>H2894+J2894</f>
        <v>12000000</v>
      </c>
      <c r="L2894" s="199"/>
    </row>
    <row r="2895" spans="1:12" hidden="1" x14ac:dyDescent="0.35">
      <c r="A2895" s="23">
        <v>22020904</v>
      </c>
      <c r="B2895" s="437" t="s">
        <v>2892</v>
      </c>
      <c r="C2895" s="23">
        <v>70133</v>
      </c>
      <c r="D2895" s="24">
        <v>0</v>
      </c>
      <c r="E2895" s="25">
        <v>2101</v>
      </c>
      <c r="F2895" s="23">
        <v>10721300</v>
      </c>
      <c r="G2895" s="26" t="s">
        <v>289</v>
      </c>
      <c r="H2895" s="27">
        <v>244787.02499999999</v>
      </c>
      <c r="I2895" s="215">
        <v>278</v>
      </c>
      <c r="J2895" s="27"/>
      <c r="K2895" s="38">
        <f t="shared" ref="K2895:K2909" si="62">SUM(H2895,J2895)</f>
        <v>244787.02499999999</v>
      </c>
      <c r="L2895" s="199"/>
    </row>
    <row r="2896" spans="1:12" hidden="1" x14ac:dyDescent="0.35">
      <c r="A2896" s="23">
        <v>22020902</v>
      </c>
      <c r="B2896" s="437" t="s">
        <v>2891</v>
      </c>
      <c r="C2896" s="23">
        <v>70131</v>
      </c>
      <c r="D2896" s="24">
        <v>0</v>
      </c>
      <c r="E2896" s="25">
        <v>2101</v>
      </c>
      <c r="F2896" s="23">
        <v>10720500</v>
      </c>
      <c r="G2896" s="26" t="s">
        <v>226</v>
      </c>
      <c r="H2896" s="67">
        <v>305760</v>
      </c>
      <c r="I2896" s="224">
        <v>7080800</v>
      </c>
      <c r="J2896" s="67">
        <v>4194240</v>
      </c>
      <c r="K2896" s="70">
        <f t="shared" si="62"/>
        <v>4500000</v>
      </c>
      <c r="L2896" s="199"/>
    </row>
    <row r="2897" spans="1:12" hidden="1" x14ac:dyDescent="0.35">
      <c r="A2897" s="34">
        <v>22020902</v>
      </c>
      <c r="B2897" s="437" t="s">
        <v>2891</v>
      </c>
      <c r="C2897" s="34">
        <v>70133</v>
      </c>
      <c r="D2897" s="35">
        <v>0</v>
      </c>
      <c r="E2897" s="36">
        <v>2101</v>
      </c>
      <c r="F2897" s="34">
        <v>10721300</v>
      </c>
      <c r="G2897" s="37" t="s">
        <v>226</v>
      </c>
      <c r="H2897" s="38">
        <v>10000000</v>
      </c>
      <c r="I2897" s="218"/>
      <c r="J2897" s="53"/>
      <c r="K2897" s="38">
        <f t="shared" si="62"/>
        <v>10000000</v>
      </c>
      <c r="L2897" s="209"/>
    </row>
    <row r="2898" spans="1:12" hidden="1" x14ac:dyDescent="0.35">
      <c r="A2898" s="23">
        <v>22020902</v>
      </c>
      <c r="B2898" s="437" t="s">
        <v>2891</v>
      </c>
      <c r="C2898" s="23">
        <v>70131</v>
      </c>
      <c r="D2898" s="24">
        <v>0</v>
      </c>
      <c r="E2898" s="25">
        <v>2101</v>
      </c>
      <c r="F2898" s="23">
        <v>10721300</v>
      </c>
      <c r="G2898" s="26" t="s">
        <v>226</v>
      </c>
      <c r="H2898" s="67">
        <v>4000000</v>
      </c>
      <c r="I2898" s="224"/>
      <c r="J2898" s="312"/>
      <c r="K2898" s="70">
        <f t="shared" si="62"/>
        <v>4000000</v>
      </c>
      <c r="L2898" s="199"/>
    </row>
    <row r="2899" spans="1:12" hidden="1" x14ac:dyDescent="0.35">
      <c r="A2899" s="23">
        <v>22020902</v>
      </c>
      <c r="B2899" s="437" t="s">
        <v>2891</v>
      </c>
      <c r="C2899" s="23">
        <v>70131</v>
      </c>
      <c r="D2899" s="24">
        <v>0</v>
      </c>
      <c r="E2899" s="25">
        <v>2101</v>
      </c>
      <c r="F2899" s="23">
        <v>10721300</v>
      </c>
      <c r="G2899" s="26" t="s">
        <v>226</v>
      </c>
      <c r="H2899" s="67" t="s">
        <v>20</v>
      </c>
      <c r="I2899" s="224"/>
      <c r="J2899" s="68">
        <v>1500000</v>
      </c>
      <c r="K2899" s="427">
        <f t="shared" si="62"/>
        <v>1500000</v>
      </c>
      <c r="L2899" s="199"/>
    </row>
    <row r="2900" spans="1:12" hidden="1" x14ac:dyDescent="0.35">
      <c r="A2900" s="23">
        <v>22020902</v>
      </c>
      <c r="B2900" s="437" t="s">
        <v>2893</v>
      </c>
      <c r="C2900" s="23">
        <v>70133</v>
      </c>
      <c r="D2900" s="24">
        <v>0</v>
      </c>
      <c r="E2900" s="25">
        <v>2101</v>
      </c>
      <c r="F2900" s="23">
        <v>10721300</v>
      </c>
      <c r="G2900" s="26" t="s">
        <v>226</v>
      </c>
      <c r="H2900" s="67">
        <v>4200000</v>
      </c>
      <c r="I2900" s="224">
        <v>500000</v>
      </c>
      <c r="J2900" s="67"/>
      <c r="K2900" s="70">
        <f t="shared" si="62"/>
        <v>4200000</v>
      </c>
      <c r="L2900" s="199"/>
    </row>
    <row r="2901" spans="1:12" hidden="1" x14ac:dyDescent="0.35">
      <c r="A2901" s="23">
        <v>22020902</v>
      </c>
      <c r="B2901" s="437" t="s">
        <v>2893</v>
      </c>
      <c r="C2901" s="23">
        <v>70131</v>
      </c>
      <c r="D2901" s="24">
        <v>0</v>
      </c>
      <c r="E2901" s="25">
        <v>2101</v>
      </c>
      <c r="F2901" s="23">
        <v>10721300</v>
      </c>
      <c r="G2901" s="26" t="s">
        <v>226</v>
      </c>
      <c r="H2901" s="67">
        <v>4000000</v>
      </c>
      <c r="I2901" s="224"/>
      <c r="J2901" s="68"/>
      <c r="K2901" s="70">
        <f t="shared" si="62"/>
        <v>4000000</v>
      </c>
      <c r="L2901" s="200"/>
    </row>
    <row r="2902" spans="1:12" hidden="1" x14ac:dyDescent="0.35">
      <c r="A2902" s="23">
        <v>22020902</v>
      </c>
      <c r="B2902" s="437" t="s">
        <v>2893</v>
      </c>
      <c r="C2902" s="23">
        <v>70133</v>
      </c>
      <c r="D2902" s="24">
        <v>0</v>
      </c>
      <c r="E2902" s="25">
        <v>2101</v>
      </c>
      <c r="F2902" s="23">
        <v>10721300</v>
      </c>
      <c r="G2902" s="26" t="s">
        <v>226</v>
      </c>
      <c r="H2902" s="101">
        <v>36402345</v>
      </c>
      <c r="I2902" s="255">
        <v>3780961</v>
      </c>
      <c r="J2902" s="101"/>
      <c r="K2902" s="99">
        <f t="shared" si="62"/>
        <v>36402345</v>
      </c>
      <c r="L2902" s="200"/>
    </row>
    <row r="2903" spans="1:12" hidden="1" x14ac:dyDescent="0.35">
      <c r="A2903" s="23">
        <v>22020902</v>
      </c>
      <c r="B2903" s="437" t="s">
        <v>2893</v>
      </c>
      <c r="C2903" s="23">
        <v>70133</v>
      </c>
      <c r="D2903" s="24">
        <v>0</v>
      </c>
      <c r="E2903" s="25">
        <v>2101</v>
      </c>
      <c r="F2903" s="23">
        <v>10721300</v>
      </c>
      <c r="G2903" s="26" t="s">
        <v>226</v>
      </c>
      <c r="H2903" s="106">
        <v>2500000</v>
      </c>
      <c r="I2903" s="260"/>
      <c r="J2903" s="106"/>
      <c r="K2903" s="99">
        <f t="shared" si="62"/>
        <v>2500000</v>
      </c>
      <c r="L2903" s="199"/>
    </row>
    <row r="2904" spans="1:12" hidden="1" x14ac:dyDescent="0.35">
      <c r="A2904" s="23">
        <v>22020902</v>
      </c>
      <c r="B2904" s="437" t="s">
        <v>2893</v>
      </c>
      <c r="C2904" s="23">
        <v>70131</v>
      </c>
      <c r="D2904" s="24">
        <v>0</v>
      </c>
      <c r="E2904" s="25">
        <v>2101</v>
      </c>
      <c r="F2904" s="23">
        <v>10721300</v>
      </c>
      <c r="G2904" s="26" t="s">
        <v>226</v>
      </c>
      <c r="H2904" s="101">
        <v>7500000</v>
      </c>
      <c r="I2904" s="255">
        <v>3285081</v>
      </c>
      <c r="J2904" s="102">
        <v>17500000</v>
      </c>
      <c r="K2904" s="99">
        <f t="shared" si="62"/>
        <v>25000000</v>
      </c>
      <c r="L2904" s="199"/>
    </row>
    <row r="2905" spans="1:12" hidden="1" x14ac:dyDescent="0.35">
      <c r="A2905" s="54">
        <v>22020902</v>
      </c>
      <c r="B2905" s="437" t="s">
        <v>2893</v>
      </c>
      <c r="C2905" s="54">
        <v>70133</v>
      </c>
      <c r="D2905" s="55">
        <v>0</v>
      </c>
      <c r="E2905" s="56">
        <v>2101</v>
      </c>
      <c r="F2905" s="54">
        <v>10721300</v>
      </c>
      <c r="G2905" s="57" t="s">
        <v>226</v>
      </c>
      <c r="H2905" s="58">
        <v>1050000</v>
      </c>
      <c r="I2905" s="221"/>
      <c r="J2905" s="58">
        <v>10000000</v>
      </c>
      <c r="K2905" s="81">
        <f t="shared" si="62"/>
        <v>11050000</v>
      </c>
      <c r="L2905" s="204" t="s">
        <v>2557</v>
      </c>
    </row>
    <row r="2906" spans="1:12" hidden="1" x14ac:dyDescent="0.35">
      <c r="A2906" s="54">
        <v>22020902</v>
      </c>
      <c r="B2906" s="437" t="s">
        <v>2893</v>
      </c>
      <c r="C2906" s="54">
        <v>70131</v>
      </c>
      <c r="D2906" s="55">
        <v>0</v>
      </c>
      <c r="E2906" s="56">
        <v>2101</v>
      </c>
      <c r="F2906" s="54">
        <v>10721300</v>
      </c>
      <c r="G2906" s="57" t="s">
        <v>226</v>
      </c>
      <c r="H2906" s="117">
        <v>1500000</v>
      </c>
      <c r="I2906" s="263"/>
      <c r="J2906" s="118"/>
      <c r="K2906" s="130">
        <f t="shared" si="62"/>
        <v>1500000</v>
      </c>
      <c r="L2906" s="204" t="s">
        <v>2558</v>
      </c>
    </row>
    <row r="2907" spans="1:12" hidden="1" x14ac:dyDescent="0.35">
      <c r="A2907" s="23">
        <v>22020902</v>
      </c>
      <c r="B2907" s="437" t="s">
        <v>2893</v>
      </c>
      <c r="C2907" s="23">
        <v>70131</v>
      </c>
      <c r="D2907" s="24">
        <v>0</v>
      </c>
      <c r="E2907" s="25">
        <v>2101</v>
      </c>
      <c r="F2907" s="23">
        <v>10721300</v>
      </c>
      <c r="G2907" s="26" t="s">
        <v>226</v>
      </c>
      <c r="H2907" s="101">
        <v>534600</v>
      </c>
      <c r="I2907" s="255">
        <v>0</v>
      </c>
      <c r="J2907" s="106"/>
      <c r="K2907" s="99">
        <f t="shared" si="62"/>
        <v>534600</v>
      </c>
      <c r="L2907" s="199"/>
    </row>
    <row r="2908" spans="1:12" hidden="1" x14ac:dyDescent="0.35">
      <c r="A2908" s="23">
        <v>22020901</v>
      </c>
      <c r="B2908" s="437" t="s">
        <v>2890</v>
      </c>
      <c r="C2908" s="23">
        <v>70133</v>
      </c>
      <c r="D2908" s="24">
        <v>0</v>
      </c>
      <c r="E2908" s="25">
        <v>2101</v>
      </c>
      <c r="F2908" s="23">
        <v>10721300</v>
      </c>
      <c r="G2908" s="26" t="s">
        <v>171</v>
      </c>
      <c r="H2908" s="67">
        <v>100000</v>
      </c>
      <c r="I2908" s="224">
        <v>79777</v>
      </c>
      <c r="J2908" s="67">
        <v>90000</v>
      </c>
      <c r="K2908" s="542">
        <f t="shared" si="62"/>
        <v>190000</v>
      </c>
      <c r="L2908" s="199"/>
    </row>
    <row r="2909" spans="1:12" hidden="1" x14ac:dyDescent="0.35">
      <c r="A2909" s="23">
        <v>22020901</v>
      </c>
      <c r="B2909" s="437" t="s">
        <v>2890</v>
      </c>
      <c r="C2909" s="23">
        <v>70131</v>
      </c>
      <c r="D2909" s="24">
        <v>0</v>
      </c>
      <c r="E2909" s="25">
        <v>2101</v>
      </c>
      <c r="F2909" s="23">
        <v>10721300</v>
      </c>
      <c r="G2909" s="26" t="s">
        <v>171</v>
      </c>
      <c r="H2909" s="27">
        <v>240000</v>
      </c>
      <c r="I2909" s="215">
        <v>2179</v>
      </c>
      <c r="J2909" s="27"/>
      <c r="K2909" s="38">
        <f t="shared" si="62"/>
        <v>240000</v>
      </c>
      <c r="L2909" s="199"/>
    </row>
    <row r="2910" spans="1:12" hidden="1" x14ac:dyDescent="0.35">
      <c r="A2910" s="411">
        <v>22020901</v>
      </c>
      <c r="B2910" s="437" t="s">
        <v>2890</v>
      </c>
      <c r="C2910" s="411">
        <v>70133</v>
      </c>
      <c r="D2910" s="411" t="s">
        <v>192</v>
      </c>
      <c r="E2910" s="413" t="s">
        <v>193</v>
      </c>
      <c r="F2910" s="411" t="s">
        <v>194</v>
      </c>
      <c r="G2910" s="416" t="s">
        <v>171</v>
      </c>
      <c r="H2910" s="418">
        <v>3476.5079999999998</v>
      </c>
      <c r="I2910" s="421">
        <v>726.16000000000008</v>
      </c>
      <c r="J2910" s="424">
        <v>3000</v>
      </c>
      <c r="K2910" s="420">
        <f>H2910+J2910</f>
        <v>6476.5079999999998</v>
      </c>
      <c r="L2910" s="434"/>
    </row>
    <row r="2911" spans="1:12" hidden="1" x14ac:dyDescent="0.35">
      <c r="A2911" s="23">
        <v>22020901</v>
      </c>
      <c r="B2911" s="437" t="s">
        <v>2890</v>
      </c>
      <c r="C2911" s="23">
        <v>70133</v>
      </c>
      <c r="D2911" s="24">
        <v>0</v>
      </c>
      <c r="E2911" s="25">
        <v>2101</v>
      </c>
      <c r="F2911" s="23">
        <v>10721300</v>
      </c>
      <c r="G2911" s="26" t="s">
        <v>171</v>
      </c>
      <c r="H2911" s="27">
        <v>373.8</v>
      </c>
      <c r="I2911" s="215">
        <v>361.20000000000005</v>
      </c>
      <c r="J2911" s="27"/>
      <c r="K2911" s="38">
        <f t="shared" ref="K2911:K2930" si="63">SUM(H2911,J2911)</f>
        <v>373.8</v>
      </c>
      <c r="L2911" s="199"/>
    </row>
    <row r="2912" spans="1:12" hidden="1" x14ac:dyDescent="0.35">
      <c r="A2912" s="23">
        <v>22020901</v>
      </c>
      <c r="B2912" s="437" t="s">
        <v>2890</v>
      </c>
      <c r="C2912" s="23">
        <v>70133</v>
      </c>
      <c r="D2912" s="24">
        <v>0</v>
      </c>
      <c r="E2912" s="25">
        <v>2101</v>
      </c>
      <c r="F2912" s="23">
        <v>10721300</v>
      </c>
      <c r="G2912" s="26" t="s">
        <v>171</v>
      </c>
      <c r="H2912" s="27">
        <v>20689.431000000004</v>
      </c>
      <c r="I2912" s="215">
        <v>470.26</v>
      </c>
      <c r="J2912" s="27"/>
      <c r="K2912" s="38">
        <f t="shared" si="63"/>
        <v>20689.431000000004</v>
      </c>
      <c r="L2912" s="199"/>
    </row>
    <row r="2913" spans="1:12" hidden="1" x14ac:dyDescent="0.35">
      <c r="A2913" s="23">
        <v>22020901</v>
      </c>
      <c r="B2913" s="437" t="s">
        <v>2890</v>
      </c>
      <c r="C2913" s="23">
        <v>70133</v>
      </c>
      <c r="D2913" s="24">
        <v>0</v>
      </c>
      <c r="E2913" s="25">
        <v>2101</v>
      </c>
      <c r="F2913" s="23">
        <v>10721300</v>
      </c>
      <c r="G2913" s="26" t="s">
        <v>171</v>
      </c>
      <c r="H2913" s="27">
        <v>875.7</v>
      </c>
      <c r="I2913" s="215">
        <v>325</v>
      </c>
      <c r="J2913" s="27">
        <v>50000</v>
      </c>
      <c r="K2913" s="38">
        <f t="shared" si="63"/>
        <v>50875.7</v>
      </c>
      <c r="L2913" s="199"/>
    </row>
    <row r="2914" spans="1:12" hidden="1" x14ac:dyDescent="0.35">
      <c r="A2914" s="23">
        <v>22020901</v>
      </c>
      <c r="B2914" s="437" t="s">
        <v>2890</v>
      </c>
      <c r="C2914" s="23">
        <v>70133</v>
      </c>
      <c r="D2914" s="24">
        <v>0</v>
      </c>
      <c r="E2914" s="25">
        <v>2101</v>
      </c>
      <c r="F2914" s="23">
        <v>10721300</v>
      </c>
      <c r="G2914" s="26" t="s">
        <v>171</v>
      </c>
      <c r="H2914" s="27">
        <v>0</v>
      </c>
      <c r="I2914" s="215"/>
      <c r="J2914" s="41">
        <v>38500</v>
      </c>
      <c r="K2914" s="53">
        <f t="shared" si="63"/>
        <v>38500</v>
      </c>
      <c r="L2914" s="199"/>
    </row>
    <row r="2915" spans="1:12" hidden="1" x14ac:dyDescent="0.35">
      <c r="A2915" s="23">
        <v>22020901</v>
      </c>
      <c r="B2915" s="437" t="s">
        <v>2890</v>
      </c>
      <c r="C2915" s="23">
        <v>70133</v>
      </c>
      <c r="D2915" s="24">
        <v>0</v>
      </c>
      <c r="E2915" s="25">
        <v>2101</v>
      </c>
      <c r="F2915" s="23">
        <v>10721300</v>
      </c>
      <c r="G2915" s="26" t="s">
        <v>171</v>
      </c>
      <c r="H2915" s="27">
        <v>58800</v>
      </c>
      <c r="I2915" s="215">
        <v>16934.059999999998</v>
      </c>
      <c r="J2915" s="27"/>
      <c r="K2915" s="38">
        <f t="shared" si="63"/>
        <v>58800</v>
      </c>
      <c r="L2915" s="199"/>
    </row>
    <row r="2916" spans="1:12" hidden="1" x14ac:dyDescent="0.35">
      <c r="A2916" s="34">
        <v>22020901</v>
      </c>
      <c r="B2916" s="437" t="s">
        <v>2890</v>
      </c>
      <c r="C2916" s="34">
        <v>70131</v>
      </c>
      <c r="D2916" s="35">
        <v>0</v>
      </c>
      <c r="E2916" s="36">
        <v>2101</v>
      </c>
      <c r="F2916" s="34">
        <v>10721300</v>
      </c>
      <c r="G2916" s="37" t="s">
        <v>171</v>
      </c>
      <c r="H2916" s="38">
        <v>4620</v>
      </c>
      <c r="I2916" s="218"/>
      <c r="J2916" s="38">
        <v>35380</v>
      </c>
      <c r="K2916" s="38">
        <f t="shared" si="63"/>
        <v>40000</v>
      </c>
      <c r="L2916" s="198"/>
    </row>
    <row r="2917" spans="1:12" hidden="1" x14ac:dyDescent="0.35">
      <c r="A2917" s="23">
        <v>22020901</v>
      </c>
      <c r="B2917" s="437" t="s">
        <v>2890</v>
      </c>
      <c r="C2917" s="23">
        <v>70131</v>
      </c>
      <c r="D2917" s="24">
        <v>0</v>
      </c>
      <c r="E2917" s="25">
        <v>2101</v>
      </c>
      <c r="F2917" s="23">
        <v>10721300</v>
      </c>
      <c r="G2917" s="26" t="s">
        <v>171</v>
      </c>
      <c r="H2917" s="27">
        <v>100853.55</v>
      </c>
      <c r="I2917" s="215">
        <v>19196.5</v>
      </c>
      <c r="J2917" s="27"/>
      <c r="K2917" s="38">
        <f t="shared" si="63"/>
        <v>100853.55</v>
      </c>
      <c r="L2917" s="199"/>
    </row>
    <row r="2918" spans="1:12" hidden="1" x14ac:dyDescent="0.35">
      <c r="A2918" s="23">
        <v>22020901</v>
      </c>
      <c r="B2918" s="437" t="s">
        <v>2890</v>
      </c>
      <c r="C2918" s="23">
        <v>70131</v>
      </c>
      <c r="D2918" s="24">
        <v>0</v>
      </c>
      <c r="E2918" s="25">
        <v>2101</v>
      </c>
      <c r="F2918" s="23">
        <v>10721300</v>
      </c>
      <c r="G2918" s="26" t="s">
        <v>171</v>
      </c>
      <c r="H2918" s="27">
        <v>1011.15</v>
      </c>
      <c r="I2918" s="215">
        <v>346</v>
      </c>
      <c r="J2918" s="27">
        <v>489</v>
      </c>
      <c r="K2918" s="38">
        <f t="shared" si="63"/>
        <v>1500.15</v>
      </c>
      <c r="L2918" s="199"/>
    </row>
    <row r="2919" spans="1:12" hidden="1" x14ac:dyDescent="0.35">
      <c r="A2919" s="23">
        <v>22020901</v>
      </c>
      <c r="B2919" s="437" t="s">
        <v>2890</v>
      </c>
      <c r="C2919" s="23">
        <v>70131</v>
      </c>
      <c r="D2919" s="24">
        <v>0</v>
      </c>
      <c r="E2919" s="25">
        <v>2101</v>
      </c>
      <c r="F2919" s="23">
        <v>10721300</v>
      </c>
      <c r="G2919" s="26" t="s">
        <v>171</v>
      </c>
      <c r="H2919" s="67">
        <v>932</v>
      </c>
      <c r="I2919" s="224"/>
      <c r="J2919" s="67"/>
      <c r="K2919" s="70">
        <f t="shared" si="63"/>
        <v>932</v>
      </c>
      <c r="L2919" s="199"/>
    </row>
    <row r="2920" spans="1:12" hidden="1" x14ac:dyDescent="0.35">
      <c r="A2920" s="23">
        <v>22020901</v>
      </c>
      <c r="B2920" s="437" t="s">
        <v>2890</v>
      </c>
      <c r="C2920" s="23">
        <v>70131</v>
      </c>
      <c r="D2920" s="24">
        <v>0</v>
      </c>
      <c r="E2920" s="25">
        <v>2101</v>
      </c>
      <c r="F2920" s="23">
        <v>10721300</v>
      </c>
      <c r="G2920" s="26" t="s">
        <v>171</v>
      </c>
      <c r="H2920" s="67">
        <v>638</v>
      </c>
      <c r="I2920" s="224">
        <v>154.5</v>
      </c>
      <c r="J2920" s="67"/>
      <c r="K2920" s="70">
        <f t="shared" si="63"/>
        <v>638</v>
      </c>
      <c r="L2920" s="199"/>
    </row>
    <row r="2921" spans="1:12" hidden="1" x14ac:dyDescent="0.35">
      <c r="A2921" s="23">
        <v>22020901</v>
      </c>
      <c r="B2921" s="437" t="s">
        <v>2890</v>
      </c>
      <c r="C2921" s="23">
        <v>70131</v>
      </c>
      <c r="D2921" s="24">
        <v>0</v>
      </c>
      <c r="E2921" s="25">
        <v>2101</v>
      </c>
      <c r="F2921" s="23">
        <v>10721300</v>
      </c>
      <c r="G2921" s="26" t="s">
        <v>171</v>
      </c>
      <c r="H2921" s="67">
        <v>12920</v>
      </c>
      <c r="I2921" s="224">
        <v>6125.9</v>
      </c>
      <c r="J2921" s="67"/>
      <c r="K2921" s="70">
        <f t="shared" si="63"/>
        <v>12920</v>
      </c>
      <c r="L2921" s="199"/>
    </row>
    <row r="2922" spans="1:12" hidden="1" x14ac:dyDescent="0.35">
      <c r="A2922" s="23">
        <v>22020901</v>
      </c>
      <c r="B2922" s="437" t="s">
        <v>2890</v>
      </c>
      <c r="C2922" s="23">
        <v>70133</v>
      </c>
      <c r="D2922" s="24">
        <v>0</v>
      </c>
      <c r="E2922" s="25">
        <v>2101</v>
      </c>
      <c r="F2922" s="23">
        <v>10721300</v>
      </c>
      <c r="G2922" s="26" t="s">
        <v>171</v>
      </c>
      <c r="H2922" s="27">
        <v>4306.05</v>
      </c>
      <c r="I2922" s="215">
        <v>4532.8100000000004</v>
      </c>
      <c r="J2922" s="27">
        <v>5694</v>
      </c>
      <c r="K2922" s="38">
        <f t="shared" si="63"/>
        <v>10000.049999999999</v>
      </c>
      <c r="L2922" s="199"/>
    </row>
    <row r="2923" spans="1:12" hidden="1" x14ac:dyDescent="0.35">
      <c r="A2923" s="23">
        <v>22020901</v>
      </c>
      <c r="B2923" s="437" t="s">
        <v>2890</v>
      </c>
      <c r="C2923" s="23">
        <v>70133</v>
      </c>
      <c r="D2923" s="24">
        <v>0</v>
      </c>
      <c r="E2923" s="25">
        <v>2101</v>
      </c>
      <c r="F2923" s="23">
        <v>10721300</v>
      </c>
      <c r="G2923" s="26" t="s">
        <v>171</v>
      </c>
      <c r="H2923" s="27">
        <v>87576.824999999997</v>
      </c>
      <c r="I2923" s="215">
        <v>21409.920000000006</v>
      </c>
      <c r="J2923" s="27"/>
      <c r="K2923" s="53">
        <f t="shared" si="63"/>
        <v>87576.824999999997</v>
      </c>
      <c r="L2923" s="199"/>
    </row>
    <row r="2924" spans="1:12" hidden="1" x14ac:dyDescent="0.35">
      <c r="A2924" s="23">
        <v>22020901</v>
      </c>
      <c r="B2924" s="437" t="s">
        <v>2890</v>
      </c>
      <c r="C2924" s="23">
        <v>71033</v>
      </c>
      <c r="D2924" s="24">
        <v>0</v>
      </c>
      <c r="E2924" s="25">
        <v>1100</v>
      </c>
      <c r="F2924" s="23">
        <v>10721300</v>
      </c>
      <c r="G2924" s="26" t="s">
        <v>171</v>
      </c>
      <c r="H2924" s="27">
        <v>8015.1750000000002</v>
      </c>
      <c r="I2924" s="282">
        <v>163</v>
      </c>
      <c r="J2924" s="27"/>
      <c r="K2924" s="38">
        <f t="shared" si="63"/>
        <v>8015.1750000000002</v>
      </c>
      <c r="L2924" s="199"/>
    </row>
    <row r="2925" spans="1:12" hidden="1" x14ac:dyDescent="0.35">
      <c r="A2925" s="23">
        <v>22020901</v>
      </c>
      <c r="B2925" s="437" t="s">
        <v>2890</v>
      </c>
      <c r="C2925" s="23">
        <v>70131</v>
      </c>
      <c r="D2925" s="24">
        <v>0</v>
      </c>
      <c r="E2925" s="25">
        <v>2101</v>
      </c>
      <c r="F2925" s="23">
        <v>10721300</v>
      </c>
      <c r="G2925" s="26" t="s">
        <v>171</v>
      </c>
      <c r="H2925" s="27">
        <v>409.5</v>
      </c>
      <c r="I2925" s="215">
        <v>0</v>
      </c>
      <c r="J2925" s="27">
        <v>510</v>
      </c>
      <c r="K2925" s="38">
        <f t="shared" si="63"/>
        <v>919.5</v>
      </c>
      <c r="L2925" s="200"/>
    </row>
    <row r="2926" spans="1:12" hidden="1" x14ac:dyDescent="0.35">
      <c r="A2926" s="23">
        <v>22020901</v>
      </c>
      <c r="B2926" s="437" t="s">
        <v>2890</v>
      </c>
      <c r="C2926" s="23">
        <v>70131</v>
      </c>
      <c r="D2926" s="24">
        <v>0</v>
      </c>
      <c r="E2926" s="25">
        <v>2101</v>
      </c>
      <c r="F2926" s="23">
        <v>10721300</v>
      </c>
      <c r="G2926" s="26" t="s">
        <v>171</v>
      </c>
      <c r="H2926" s="27">
        <v>222354</v>
      </c>
      <c r="I2926" s="215">
        <v>610.75</v>
      </c>
      <c r="J2926" s="27"/>
      <c r="K2926" s="38">
        <f t="shared" si="63"/>
        <v>222354</v>
      </c>
      <c r="L2926" s="432"/>
    </row>
    <row r="2927" spans="1:12" hidden="1" x14ac:dyDescent="0.35">
      <c r="A2927" s="23">
        <v>22020901</v>
      </c>
      <c r="B2927" s="437" t="s">
        <v>2891</v>
      </c>
      <c r="C2927" s="23">
        <v>70131</v>
      </c>
      <c r="D2927" s="24">
        <v>0</v>
      </c>
      <c r="E2927" s="25">
        <v>2101</v>
      </c>
      <c r="F2927" s="23">
        <v>10720500</v>
      </c>
      <c r="G2927" s="26" t="s">
        <v>171</v>
      </c>
      <c r="H2927" s="67">
        <v>185413</v>
      </c>
      <c r="I2927" s="224">
        <v>105044.81</v>
      </c>
      <c r="J2927" s="67">
        <v>164587</v>
      </c>
      <c r="K2927" s="70">
        <f t="shared" si="63"/>
        <v>350000</v>
      </c>
      <c r="L2927" s="199"/>
    </row>
    <row r="2928" spans="1:12" hidden="1" x14ac:dyDescent="0.35">
      <c r="A2928" s="23">
        <v>22020901</v>
      </c>
      <c r="B2928" s="437" t="s">
        <v>2891</v>
      </c>
      <c r="C2928" s="23">
        <v>70133</v>
      </c>
      <c r="D2928" s="24" t="s">
        <v>192</v>
      </c>
      <c r="E2928" s="85" t="s">
        <v>2619</v>
      </c>
      <c r="F2928" s="23">
        <v>10721300</v>
      </c>
      <c r="G2928" s="26" t="s">
        <v>171</v>
      </c>
      <c r="H2928" s="27">
        <v>34073.915967000001</v>
      </c>
      <c r="I2928" s="215"/>
      <c r="J2928" s="27">
        <v>20000</v>
      </c>
      <c r="K2928" s="38">
        <f t="shared" si="63"/>
        <v>54073.915967000001</v>
      </c>
      <c r="L2928" s="199"/>
    </row>
    <row r="2929" spans="1:12" hidden="1" x14ac:dyDescent="0.35">
      <c r="A2929" s="411">
        <v>22020901</v>
      </c>
      <c r="B2929" s="437" t="s">
        <v>2891</v>
      </c>
      <c r="C2929" s="411">
        <v>70131</v>
      </c>
      <c r="D2929" s="411" t="s">
        <v>192</v>
      </c>
      <c r="E2929" s="413" t="s">
        <v>193</v>
      </c>
      <c r="F2929" s="411">
        <v>10721300</v>
      </c>
      <c r="G2929" s="465" t="s">
        <v>171</v>
      </c>
      <c r="H2929" s="481">
        <v>6868.3226429999995</v>
      </c>
      <c r="I2929" s="503"/>
      <c r="J2929" s="525">
        <v>17132</v>
      </c>
      <c r="K2929" s="429">
        <f t="shared" si="63"/>
        <v>24000.322643</v>
      </c>
      <c r="L2929" s="395"/>
    </row>
    <row r="2930" spans="1:12" hidden="1" x14ac:dyDescent="0.35">
      <c r="A2930" s="34">
        <v>22020901</v>
      </c>
      <c r="B2930" s="437" t="s">
        <v>2891</v>
      </c>
      <c r="C2930" s="34">
        <v>70133</v>
      </c>
      <c r="D2930" s="35">
        <v>0</v>
      </c>
      <c r="E2930" s="36">
        <v>2101</v>
      </c>
      <c r="F2930" s="34">
        <v>10721300</v>
      </c>
      <c r="G2930" s="37" t="s">
        <v>171</v>
      </c>
      <c r="H2930" s="38">
        <v>3797678.1779999998</v>
      </c>
      <c r="I2930" s="218">
        <v>4909.42</v>
      </c>
      <c r="J2930" s="38"/>
      <c r="K2930" s="38">
        <f t="shared" si="63"/>
        <v>3797678.1779999998</v>
      </c>
      <c r="L2930" s="209"/>
    </row>
    <row r="2931" spans="1:12" hidden="1" x14ac:dyDescent="0.35">
      <c r="A2931" s="23">
        <v>22020901</v>
      </c>
      <c r="B2931" s="437" t="s">
        <v>2891</v>
      </c>
      <c r="C2931" s="23">
        <v>70131</v>
      </c>
      <c r="D2931" s="24">
        <v>0</v>
      </c>
      <c r="E2931" s="25">
        <v>2101</v>
      </c>
      <c r="F2931" s="23">
        <v>10721300</v>
      </c>
      <c r="G2931" s="26" t="s">
        <v>171</v>
      </c>
      <c r="H2931" s="27">
        <v>2400000</v>
      </c>
      <c r="I2931" s="215"/>
      <c r="J2931" s="41"/>
      <c r="K2931" s="27">
        <f>H2931+J2931</f>
        <v>2400000</v>
      </c>
      <c r="L2931" s="199"/>
    </row>
    <row r="2932" spans="1:12" hidden="1" x14ac:dyDescent="0.35">
      <c r="A2932" s="23">
        <v>22020901</v>
      </c>
      <c r="B2932" s="437" t="s">
        <v>2891</v>
      </c>
      <c r="C2932" s="23">
        <v>70131</v>
      </c>
      <c r="D2932" s="24">
        <v>0</v>
      </c>
      <c r="E2932" s="25">
        <v>2101</v>
      </c>
      <c r="F2932" s="23">
        <v>10721300</v>
      </c>
      <c r="G2932" s="26" t="s">
        <v>171</v>
      </c>
      <c r="H2932" s="67">
        <v>216660</v>
      </c>
      <c r="I2932" s="224"/>
      <c r="J2932" s="271"/>
      <c r="K2932" s="67">
        <f t="shared" ref="K2932:K2972" si="64">SUM(H2932,J2932)</f>
        <v>216660</v>
      </c>
      <c r="L2932" s="199"/>
    </row>
    <row r="2933" spans="1:12" hidden="1" x14ac:dyDescent="0.35">
      <c r="A2933" s="23">
        <v>22020901</v>
      </c>
      <c r="B2933" s="437" t="s">
        <v>2891</v>
      </c>
      <c r="C2933" s="23">
        <v>70133</v>
      </c>
      <c r="D2933" s="24">
        <v>0</v>
      </c>
      <c r="E2933" s="25">
        <v>2101</v>
      </c>
      <c r="F2933" s="23">
        <v>10721300</v>
      </c>
      <c r="G2933" s="26" t="s">
        <v>171</v>
      </c>
      <c r="H2933" s="27">
        <v>40656</v>
      </c>
      <c r="I2933" s="215">
        <v>1034.25</v>
      </c>
      <c r="J2933" s="27"/>
      <c r="K2933" s="27">
        <f t="shared" si="64"/>
        <v>40656</v>
      </c>
      <c r="L2933" s="199"/>
    </row>
    <row r="2934" spans="1:12" hidden="1" x14ac:dyDescent="0.35">
      <c r="A2934" s="23">
        <v>22020901</v>
      </c>
      <c r="B2934" s="437" t="s">
        <v>2891</v>
      </c>
      <c r="C2934" s="23">
        <v>70133</v>
      </c>
      <c r="D2934" s="24">
        <v>0</v>
      </c>
      <c r="E2934" s="25">
        <v>2101</v>
      </c>
      <c r="F2934" s="23">
        <v>10721300</v>
      </c>
      <c r="G2934" s="26" t="s">
        <v>171</v>
      </c>
      <c r="H2934" s="27">
        <v>1020.6</v>
      </c>
      <c r="I2934" s="215">
        <v>7036</v>
      </c>
      <c r="J2934" s="27">
        <v>13979.4</v>
      </c>
      <c r="K2934" s="27">
        <f t="shared" si="64"/>
        <v>15000</v>
      </c>
      <c r="L2934" s="199"/>
    </row>
    <row r="2935" spans="1:12" hidden="1" x14ac:dyDescent="0.35">
      <c r="A2935" s="23">
        <v>22020901</v>
      </c>
      <c r="B2935" s="437" t="s">
        <v>2891</v>
      </c>
      <c r="C2935" s="23">
        <v>70131</v>
      </c>
      <c r="D2935" s="24">
        <v>0</v>
      </c>
      <c r="E2935" s="25">
        <v>2101</v>
      </c>
      <c r="F2935" s="23">
        <v>10721300</v>
      </c>
      <c r="G2935" s="26" t="s">
        <v>171</v>
      </c>
      <c r="H2935" s="67">
        <v>142951</v>
      </c>
      <c r="I2935" s="224">
        <v>19405</v>
      </c>
      <c r="J2935" s="67"/>
      <c r="K2935" s="67">
        <f t="shared" si="64"/>
        <v>142951</v>
      </c>
      <c r="L2935" s="199"/>
    </row>
    <row r="2936" spans="1:12" hidden="1" x14ac:dyDescent="0.35">
      <c r="A2936" s="23">
        <v>22020901</v>
      </c>
      <c r="B2936" s="437" t="s">
        <v>2891</v>
      </c>
      <c r="C2936" s="23">
        <v>70133</v>
      </c>
      <c r="D2936" s="24">
        <v>0</v>
      </c>
      <c r="E2936" s="25">
        <v>2101</v>
      </c>
      <c r="F2936" s="23">
        <v>10721300</v>
      </c>
      <c r="G2936" s="26" t="s">
        <v>171</v>
      </c>
      <c r="H2936" s="27"/>
      <c r="I2936" s="215"/>
      <c r="J2936" s="27">
        <v>150000</v>
      </c>
      <c r="K2936" s="41">
        <f t="shared" si="64"/>
        <v>150000</v>
      </c>
      <c r="L2936" s="199"/>
    </row>
    <row r="2937" spans="1:12" hidden="1" x14ac:dyDescent="0.35">
      <c r="A2937" s="23">
        <v>22020901</v>
      </c>
      <c r="B2937" s="437" t="s">
        <v>2891</v>
      </c>
      <c r="C2937" s="23">
        <v>70133</v>
      </c>
      <c r="D2937" s="24">
        <v>0</v>
      </c>
      <c r="E2937" s="25">
        <v>2101</v>
      </c>
      <c r="F2937" s="23">
        <v>10721300</v>
      </c>
      <c r="G2937" s="26" t="s">
        <v>171</v>
      </c>
      <c r="H2937" s="27">
        <v>100.8</v>
      </c>
      <c r="I2937" s="215">
        <v>0</v>
      </c>
      <c r="J2937" s="27">
        <v>5000</v>
      </c>
      <c r="K2937" s="27">
        <f t="shared" si="64"/>
        <v>5100.8</v>
      </c>
      <c r="L2937" s="199"/>
    </row>
    <row r="2938" spans="1:12" hidden="1" x14ac:dyDescent="0.35">
      <c r="A2938" s="23">
        <v>22020901</v>
      </c>
      <c r="B2938" s="437" t="s">
        <v>2892</v>
      </c>
      <c r="C2938" s="23">
        <v>70133</v>
      </c>
      <c r="D2938" s="24">
        <v>0</v>
      </c>
      <c r="E2938" s="25">
        <v>2101</v>
      </c>
      <c r="F2938" s="23">
        <v>10721300</v>
      </c>
      <c r="G2938" s="26" t="s">
        <v>171</v>
      </c>
      <c r="H2938" s="27">
        <v>4177.95</v>
      </c>
      <c r="I2938" s="215">
        <v>1055.5</v>
      </c>
      <c r="J2938" s="27">
        <v>300000</v>
      </c>
      <c r="K2938" s="27">
        <f t="shared" si="64"/>
        <v>304177.95</v>
      </c>
      <c r="L2938" s="199"/>
    </row>
    <row r="2939" spans="1:12" hidden="1" x14ac:dyDescent="0.35">
      <c r="A2939" s="23">
        <v>22020901</v>
      </c>
      <c r="B2939" s="437" t="s">
        <v>2892</v>
      </c>
      <c r="C2939" s="23">
        <v>70131</v>
      </c>
      <c r="D2939" s="24">
        <v>0</v>
      </c>
      <c r="E2939" s="25">
        <v>2101</v>
      </c>
      <c r="F2939" s="23">
        <v>10721300</v>
      </c>
      <c r="G2939" s="26" t="s">
        <v>171</v>
      </c>
      <c r="H2939" s="27">
        <v>36928.5</v>
      </c>
      <c r="I2939" s="215">
        <v>5761</v>
      </c>
      <c r="J2939" s="27"/>
      <c r="K2939" s="27">
        <f t="shared" si="64"/>
        <v>36928.5</v>
      </c>
      <c r="L2939" s="199"/>
    </row>
    <row r="2940" spans="1:12" hidden="1" x14ac:dyDescent="0.35">
      <c r="A2940" s="23">
        <v>22020901</v>
      </c>
      <c r="B2940" s="437" t="s">
        <v>2893</v>
      </c>
      <c r="C2940" s="23">
        <v>70131</v>
      </c>
      <c r="D2940" s="24">
        <v>0</v>
      </c>
      <c r="E2940" s="25">
        <v>2101</v>
      </c>
      <c r="F2940" s="23">
        <v>10721300</v>
      </c>
      <c r="G2940" s="26" t="s">
        <v>171</v>
      </c>
      <c r="H2940" s="67">
        <v>55717.451999999997</v>
      </c>
      <c r="I2940" s="224">
        <v>16989.419999999998</v>
      </c>
      <c r="J2940" s="67"/>
      <c r="K2940" s="67">
        <f t="shared" si="64"/>
        <v>55717.451999999997</v>
      </c>
      <c r="L2940" s="199"/>
    </row>
    <row r="2941" spans="1:12" hidden="1" x14ac:dyDescent="0.35">
      <c r="A2941" s="23">
        <v>22020901</v>
      </c>
      <c r="B2941" s="437" t="s">
        <v>2893</v>
      </c>
      <c r="C2941" s="23">
        <v>70131</v>
      </c>
      <c r="D2941" s="24">
        <v>0</v>
      </c>
      <c r="E2941" s="25">
        <v>2101</v>
      </c>
      <c r="F2941" s="23">
        <v>10721300</v>
      </c>
      <c r="G2941" s="26" t="s">
        <v>171</v>
      </c>
      <c r="H2941" s="67">
        <v>31500</v>
      </c>
      <c r="I2941" s="224">
        <v>2253</v>
      </c>
      <c r="J2941" s="67"/>
      <c r="K2941" s="67">
        <f t="shared" si="64"/>
        <v>31500</v>
      </c>
      <c r="L2941" s="199"/>
    </row>
    <row r="2942" spans="1:12" hidden="1" x14ac:dyDescent="0.35">
      <c r="A2942" s="23">
        <v>22020901</v>
      </c>
      <c r="B2942" s="437" t="s">
        <v>2893</v>
      </c>
      <c r="C2942" s="23">
        <v>70133</v>
      </c>
      <c r="D2942" s="24">
        <v>0</v>
      </c>
      <c r="E2942" s="25">
        <v>2101</v>
      </c>
      <c r="F2942" s="23">
        <v>10721300</v>
      </c>
      <c r="G2942" s="26" t="s">
        <v>171</v>
      </c>
      <c r="H2942" s="67">
        <v>2494536</v>
      </c>
      <c r="I2942" s="224">
        <v>62285.109999999993</v>
      </c>
      <c r="J2942" s="67"/>
      <c r="K2942" s="67">
        <f t="shared" si="64"/>
        <v>2494536</v>
      </c>
      <c r="L2942" s="199"/>
    </row>
    <row r="2943" spans="1:12" hidden="1" x14ac:dyDescent="0.35">
      <c r="A2943" s="23">
        <v>22020901</v>
      </c>
      <c r="B2943" s="437" t="s">
        <v>2893</v>
      </c>
      <c r="C2943" s="23">
        <v>70133</v>
      </c>
      <c r="D2943" s="24">
        <v>0</v>
      </c>
      <c r="E2943" s="25">
        <v>2101</v>
      </c>
      <c r="F2943" s="23">
        <v>10721300</v>
      </c>
      <c r="G2943" s="26" t="s">
        <v>171</v>
      </c>
      <c r="H2943" s="27">
        <v>43361.387999999999</v>
      </c>
      <c r="I2943" s="215">
        <v>10262</v>
      </c>
      <c r="J2943" s="27"/>
      <c r="K2943" s="27">
        <f t="shared" si="64"/>
        <v>43361.387999999999</v>
      </c>
      <c r="L2943" s="199"/>
    </row>
    <row r="2944" spans="1:12" hidden="1" x14ac:dyDescent="0.35">
      <c r="A2944" s="23">
        <v>22020901</v>
      </c>
      <c r="B2944" s="437" t="s">
        <v>2893</v>
      </c>
      <c r="C2944" s="23">
        <v>70131</v>
      </c>
      <c r="D2944" s="24">
        <v>0</v>
      </c>
      <c r="E2944" s="25">
        <v>2101</v>
      </c>
      <c r="F2944" s="23">
        <v>10721300</v>
      </c>
      <c r="G2944" s="26" t="s">
        <v>171</v>
      </c>
      <c r="H2944" s="67">
        <v>154000</v>
      </c>
      <c r="I2944" s="224"/>
      <c r="J2944" s="68"/>
      <c r="K2944" s="67">
        <f t="shared" si="64"/>
        <v>154000</v>
      </c>
      <c r="L2944" s="200"/>
    </row>
    <row r="2945" spans="1:12" hidden="1" x14ac:dyDescent="0.35">
      <c r="A2945" s="23">
        <v>22020901</v>
      </c>
      <c r="B2945" s="437" t="s">
        <v>2893</v>
      </c>
      <c r="C2945" s="23">
        <v>70133</v>
      </c>
      <c r="D2945" s="24">
        <v>0</v>
      </c>
      <c r="E2945" s="25">
        <v>2101</v>
      </c>
      <c r="F2945" s="23">
        <v>10721300</v>
      </c>
      <c r="G2945" s="26" t="s">
        <v>171</v>
      </c>
      <c r="H2945" s="27">
        <v>178791.9</v>
      </c>
      <c r="I2945" s="215">
        <v>19869</v>
      </c>
      <c r="J2945" s="27"/>
      <c r="K2945" s="41">
        <f t="shared" si="64"/>
        <v>178791.9</v>
      </c>
      <c r="L2945" s="199"/>
    </row>
    <row r="2946" spans="1:12" hidden="1" x14ac:dyDescent="0.35">
      <c r="A2946" s="23">
        <v>22020901</v>
      </c>
      <c r="B2946" s="437" t="s">
        <v>2893</v>
      </c>
      <c r="C2946" s="23">
        <v>70133</v>
      </c>
      <c r="D2946" s="24">
        <v>0</v>
      </c>
      <c r="E2946" s="25">
        <v>2101</v>
      </c>
      <c r="F2946" s="23">
        <v>10721300</v>
      </c>
      <c r="G2946" s="26" t="s">
        <v>171</v>
      </c>
      <c r="H2946" s="101">
        <v>259891.8</v>
      </c>
      <c r="I2946" s="255">
        <v>137900</v>
      </c>
      <c r="J2946" s="101"/>
      <c r="K2946" s="101">
        <f t="shared" si="64"/>
        <v>259891.8</v>
      </c>
      <c r="L2946" s="200"/>
    </row>
    <row r="2947" spans="1:12" hidden="1" x14ac:dyDescent="0.35">
      <c r="A2947" s="23">
        <v>22020901</v>
      </c>
      <c r="B2947" s="437" t="s">
        <v>2893</v>
      </c>
      <c r="C2947" s="23">
        <v>70133</v>
      </c>
      <c r="D2947" s="24">
        <v>0</v>
      </c>
      <c r="E2947" s="25">
        <v>2101</v>
      </c>
      <c r="F2947" s="23">
        <v>10721300</v>
      </c>
      <c r="G2947" s="26" t="s">
        <v>171</v>
      </c>
      <c r="H2947" s="101">
        <v>420000</v>
      </c>
      <c r="I2947" s="255">
        <v>347450.79</v>
      </c>
      <c r="J2947" s="101">
        <v>580000</v>
      </c>
      <c r="K2947" s="101">
        <f t="shared" si="64"/>
        <v>1000000</v>
      </c>
      <c r="L2947" s="199"/>
    </row>
    <row r="2948" spans="1:12" hidden="1" x14ac:dyDescent="0.35">
      <c r="A2948" s="23">
        <v>22020901</v>
      </c>
      <c r="B2948" s="437" t="s">
        <v>2893</v>
      </c>
      <c r="C2948" s="23">
        <v>70131</v>
      </c>
      <c r="D2948" s="24">
        <v>0</v>
      </c>
      <c r="E2948" s="25">
        <v>2101</v>
      </c>
      <c r="F2948" s="23">
        <v>10721300</v>
      </c>
      <c r="G2948" s="28" t="s">
        <v>171</v>
      </c>
      <c r="H2948" s="103">
        <v>18022.2</v>
      </c>
      <c r="I2948" s="256">
        <v>100111.31999999999</v>
      </c>
      <c r="J2948" s="103">
        <v>481978</v>
      </c>
      <c r="K2948" s="103">
        <f t="shared" si="64"/>
        <v>500000.2</v>
      </c>
      <c r="L2948" s="199"/>
    </row>
    <row r="2949" spans="1:12" hidden="1" x14ac:dyDescent="0.35">
      <c r="A2949" s="34">
        <v>22020901</v>
      </c>
      <c r="B2949" s="437" t="s">
        <v>2893</v>
      </c>
      <c r="C2949" s="34">
        <v>70133</v>
      </c>
      <c r="D2949" s="35">
        <v>0</v>
      </c>
      <c r="E2949" s="36">
        <v>2101</v>
      </c>
      <c r="F2949" s="34">
        <v>10721300</v>
      </c>
      <c r="G2949" s="37" t="s">
        <v>171</v>
      </c>
      <c r="H2949" s="99">
        <v>91849.8</v>
      </c>
      <c r="I2949" s="254">
        <v>52954.1</v>
      </c>
      <c r="J2949" s="99"/>
      <c r="K2949" s="99">
        <f t="shared" si="64"/>
        <v>91849.8</v>
      </c>
      <c r="L2949" s="209"/>
    </row>
    <row r="2950" spans="1:12" hidden="1" x14ac:dyDescent="0.35">
      <c r="A2950" s="54">
        <v>22020901</v>
      </c>
      <c r="B2950" s="437" t="s">
        <v>2893</v>
      </c>
      <c r="C2950" s="54">
        <v>70131</v>
      </c>
      <c r="D2950" s="55">
        <v>0</v>
      </c>
      <c r="E2950" s="56">
        <v>2101</v>
      </c>
      <c r="F2950" s="54">
        <v>10721300</v>
      </c>
      <c r="G2950" s="57" t="s">
        <v>171</v>
      </c>
      <c r="H2950" s="58">
        <v>105227</v>
      </c>
      <c r="I2950" s="221">
        <v>0</v>
      </c>
      <c r="J2950" s="87"/>
      <c r="K2950" s="58">
        <f t="shared" si="64"/>
        <v>105227</v>
      </c>
      <c r="L2950" s="204" t="s">
        <v>2555</v>
      </c>
    </row>
    <row r="2951" spans="1:12" hidden="1" x14ac:dyDescent="0.35">
      <c r="A2951" s="54">
        <v>22020901</v>
      </c>
      <c r="B2951" s="437" t="s">
        <v>2893</v>
      </c>
      <c r="C2951" s="54">
        <v>70133</v>
      </c>
      <c r="D2951" s="55">
        <v>0</v>
      </c>
      <c r="E2951" s="54">
        <v>2101</v>
      </c>
      <c r="F2951" s="54">
        <v>10721300</v>
      </c>
      <c r="G2951" s="57" t="s">
        <v>171</v>
      </c>
      <c r="H2951" s="117">
        <v>43157</v>
      </c>
      <c r="I2951" s="263">
        <v>8890</v>
      </c>
      <c r="J2951" s="117"/>
      <c r="K2951" s="117">
        <f t="shared" si="64"/>
        <v>43157</v>
      </c>
      <c r="L2951" s="204" t="s">
        <v>2556</v>
      </c>
    </row>
    <row r="2952" spans="1:12" hidden="1" x14ac:dyDescent="0.35">
      <c r="A2952" s="54">
        <v>22020901</v>
      </c>
      <c r="B2952" s="437" t="s">
        <v>2893</v>
      </c>
      <c r="C2952" s="54">
        <v>70133</v>
      </c>
      <c r="D2952" s="55">
        <v>0</v>
      </c>
      <c r="E2952" s="56">
        <v>2101</v>
      </c>
      <c r="F2952" s="54">
        <v>10721300</v>
      </c>
      <c r="G2952" s="57" t="s">
        <v>171</v>
      </c>
      <c r="H2952" s="58">
        <v>283298.56799999997</v>
      </c>
      <c r="I2952" s="221">
        <v>119012.07</v>
      </c>
      <c r="J2952" s="58"/>
      <c r="K2952" s="58">
        <f t="shared" si="64"/>
        <v>283298.56799999997</v>
      </c>
      <c r="L2952" s="204" t="s">
        <v>2557</v>
      </c>
    </row>
    <row r="2953" spans="1:12" hidden="1" x14ac:dyDescent="0.35">
      <c r="A2953" s="54">
        <v>22020901</v>
      </c>
      <c r="B2953" s="437" t="s">
        <v>2893</v>
      </c>
      <c r="C2953" s="54">
        <v>70131</v>
      </c>
      <c r="D2953" s="55">
        <v>0</v>
      </c>
      <c r="E2953" s="56">
        <v>2101</v>
      </c>
      <c r="F2953" s="54">
        <v>10721300</v>
      </c>
      <c r="G2953" s="57" t="s">
        <v>171</v>
      </c>
      <c r="H2953" s="117">
        <v>121607</v>
      </c>
      <c r="I2953" s="263"/>
      <c r="J2953" s="117"/>
      <c r="K2953" s="117">
        <f t="shared" si="64"/>
        <v>121607</v>
      </c>
      <c r="L2953" s="204" t="s">
        <v>2558</v>
      </c>
    </row>
    <row r="2954" spans="1:12" hidden="1" x14ac:dyDescent="0.35">
      <c r="A2954" s="23">
        <v>22020901</v>
      </c>
      <c r="B2954" s="437" t="s">
        <v>2893</v>
      </c>
      <c r="C2954" s="23">
        <v>70133</v>
      </c>
      <c r="D2954" s="24">
        <v>0</v>
      </c>
      <c r="E2954" s="25">
        <v>2101</v>
      </c>
      <c r="F2954" s="23">
        <v>10721300</v>
      </c>
      <c r="G2954" s="26" t="s">
        <v>171</v>
      </c>
      <c r="H2954" s="106">
        <v>20000</v>
      </c>
      <c r="I2954" s="260">
        <v>536</v>
      </c>
      <c r="J2954" s="106"/>
      <c r="K2954" s="101">
        <f t="shared" si="64"/>
        <v>20000</v>
      </c>
      <c r="L2954" s="199"/>
    </row>
    <row r="2955" spans="1:12" hidden="1" x14ac:dyDescent="0.35">
      <c r="A2955" s="23">
        <v>22020901</v>
      </c>
      <c r="B2955" s="437" t="s">
        <v>2893</v>
      </c>
      <c r="C2955" s="23">
        <v>70133</v>
      </c>
      <c r="D2955" s="24">
        <v>0</v>
      </c>
      <c r="E2955" s="25">
        <v>2101</v>
      </c>
      <c r="F2955" s="23">
        <v>10721300</v>
      </c>
      <c r="G2955" s="26" t="s">
        <v>171</v>
      </c>
      <c r="H2955" s="101">
        <v>1069200</v>
      </c>
      <c r="I2955" s="255">
        <v>0</v>
      </c>
      <c r="J2955" s="106"/>
      <c r="K2955" s="101">
        <f t="shared" si="64"/>
        <v>1069200</v>
      </c>
      <c r="L2955" s="199"/>
    </row>
    <row r="2956" spans="1:12" hidden="1" x14ac:dyDescent="0.35">
      <c r="A2956" s="23">
        <v>22020901</v>
      </c>
      <c r="B2956" s="437" t="s">
        <v>2893</v>
      </c>
      <c r="C2956" s="23">
        <v>70131</v>
      </c>
      <c r="D2956" s="24">
        <v>0</v>
      </c>
      <c r="E2956" s="25">
        <v>2101</v>
      </c>
      <c r="F2956" s="23">
        <v>10721300</v>
      </c>
      <c r="G2956" s="26" t="s">
        <v>171</v>
      </c>
      <c r="H2956" s="101">
        <v>9448</v>
      </c>
      <c r="I2956" s="255">
        <v>2965.94</v>
      </c>
      <c r="J2956" s="101"/>
      <c r="K2956" s="101">
        <f t="shared" si="64"/>
        <v>9448</v>
      </c>
      <c r="L2956" s="199"/>
    </row>
    <row r="2957" spans="1:12" hidden="1" x14ac:dyDescent="0.35">
      <c r="A2957" s="23">
        <v>22020901</v>
      </c>
      <c r="B2957" s="437" t="s">
        <v>2893</v>
      </c>
      <c r="C2957" s="23">
        <v>70133</v>
      </c>
      <c r="D2957" s="24">
        <v>0</v>
      </c>
      <c r="E2957" s="23">
        <v>2101</v>
      </c>
      <c r="F2957" s="23">
        <v>10721300</v>
      </c>
      <c r="G2957" s="26" t="s">
        <v>171</v>
      </c>
      <c r="H2957" s="101">
        <v>26464</v>
      </c>
      <c r="I2957" s="255">
        <v>566.5</v>
      </c>
      <c r="J2957" s="101"/>
      <c r="K2957" s="101">
        <f t="shared" si="64"/>
        <v>26464</v>
      </c>
      <c r="L2957" s="199"/>
    </row>
    <row r="2958" spans="1:12" hidden="1" x14ac:dyDescent="0.35">
      <c r="A2958" s="23">
        <v>22020901</v>
      </c>
      <c r="B2958" s="437" t="s">
        <v>2893</v>
      </c>
      <c r="C2958" s="23">
        <v>70131</v>
      </c>
      <c r="D2958" s="24">
        <v>0</v>
      </c>
      <c r="E2958" s="25">
        <v>2101</v>
      </c>
      <c r="F2958" s="23">
        <v>10721300</v>
      </c>
      <c r="G2958" s="26" t="s">
        <v>171</v>
      </c>
      <c r="H2958" s="106">
        <v>63487</v>
      </c>
      <c r="I2958" s="260">
        <v>26222.26</v>
      </c>
      <c r="J2958" s="101"/>
      <c r="K2958" s="101">
        <f t="shared" si="64"/>
        <v>63487</v>
      </c>
      <c r="L2958" s="199"/>
    </row>
    <row r="2959" spans="1:12" hidden="1" x14ac:dyDescent="0.35">
      <c r="A2959" s="23">
        <v>22020901</v>
      </c>
      <c r="B2959" s="437" t="s">
        <v>2891</v>
      </c>
      <c r="C2959" s="23">
        <v>70131</v>
      </c>
      <c r="D2959" s="24">
        <v>0</v>
      </c>
      <c r="E2959" s="25">
        <v>2101</v>
      </c>
      <c r="F2959" s="23">
        <v>10721300</v>
      </c>
      <c r="G2959" s="26" t="s">
        <v>171</v>
      </c>
      <c r="H2959" s="136">
        <v>15000</v>
      </c>
      <c r="I2959" s="270">
        <v>19000</v>
      </c>
      <c r="J2959" s="136">
        <v>50000</v>
      </c>
      <c r="K2959" s="135">
        <f t="shared" si="64"/>
        <v>65000</v>
      </c>
      <c r="L2959" s="199"/>
    </row>
    <row r="2960" spans="1:12" hidden="1" x14ac:dyDescent="0.35">
      <c r="A2960" s="23">
        <v>22020806</v>
      </c>
      <c r="B2960" s="437" t="s">
        <v>2890</v>
      </c>
      <c r="C2960" s="23">
        <v>70133</v>
      </c>
      <c r="D2960" s="24">
        <v>0</v>
      </c>
      <c r="E2960" s="25">
        <v>2101</v>
      </c>
      <c r="F2960" s="23">
        <v>10721300</v>
      </c>
      <c r="G2960" s="26" t="s">
        <v>170</v>
      </c>
      <c r="H2960" s="67">
        <v>16000000</v>
      </c>
      <c r="I2960" s="224"/>
      <c r="J2960" s="68"/>
      <c r="K2960" s="428">
        <f t="shared" si="64"/>
        <v>16000000</v>
      </c>
      <c r="L2960" s="199"/>
    </row>
    <row r="2961" spans="1:12" hidden="1" x14ac:dyDescent="0.35">
      <c r="A2961" s="23">
        <v>22020806</v>
      </c>
      <c r="B2961" s="437" t="s">
        <v>2890</v>
      </c>
      <c r="C2961" s="23">
        <v>70131</v>
      </c>
      <c r="D2961" s="24">
        <v>0</v>
      </c>
      <c r="E2961" s="25">
        <v>2101</v>
      </c>
      <c r="F2961" s="23">
        <v>10721300</v>
      </c>
      <c r="G2961" s="26" t="s">
        <v>170</v>
      </c>
      <c r="H2961" s="27">
        <v>2560000</v>
      </c>
      <c r="I2961" s="215">
        <v>1110000</v>
      </c>
      <c r="J2961" s="27">
        <v>1440000</v>
      </c>
      <c r="K2961" s="27">
        <f t="shared" si="64"/>
        <v>4000000</v>
      </c>
      <c r="L2961" s="199"/>
    </row>
    <row r="2962" spans="1:12" hidden="1" x14ac:dyDescent="0.35">
      <c r="A2962" s="23">
        <v>22020806</v>
      </c>
      <c r="B2962" s="437" t="s">
        <v>2890</v>
      </c>
      <c r="C2962" s="23">
        <v>70133</v>
      </c>
      <c r="D2962" s="24">
        <v>0</v>
      </c>
      <c r="E2962" s="25">
        <v>2101</v>
      </c>
      <c r="F2962" s="23">
        <v>10721300</v>
      </c>
      <c r="G2962" s="26" t="s">
        <v>170</v>
      </c>
      <c r="H2962" s="27">
        <v>44100</v>
      </c>
      <c r="I2962" s="215"/>
      <c r="J2962" s="27">
        <v>55900</v>
      </c>
      <c r="K2962" s="27">
        <f t="shared" si="64"/>
        <v>100000</v>
      </c>
      <c r="L2962" s="199"/>
    </row>
    <row r="2963" spans="1:12" hidden="1" x14ac:dyDescent="0.35">
      <c r="A2963" s="23">
        <v>22020806</v>
      </c>
      <c r="B2963" s="437" t="s">
        <v>2890</v>
      </c>
      <c r="C2963" s="23">
        <v>70133</v>
      </c>
      <c r="D2963" s="24">
        <v>0</v>
      </c>
      <c r="E2963" s="25">
        <v>2101</v>
      </c>
      <c r="F2963" s="23">
        <v>10721300</v>
      </c>
      <c r="G2963" s="26" t="s">
        <v>170</v>
      </c>
      <c r="H2963" s="27">
        <v>134400</v>
      </c>
      <c r="I2963" s="215">
        <v>63589.59</v>
      </c>
      <c r="J2963" s="27"/>
      <c r="K2963" s="39">
        <f t="shared" si="64"/>
        <v>134400</v>
      </c>
      <c r="L2963" s="199"/>
    </row>
    <row r="2964" spans="1:12" hidden="1" x14ac:dyDescent="0.35">
      <c r="A2964" s="23">
        <v>22020806</v>
      </c>
      <c r="B2964" s="437" t="s">
        <v>2892</v>
      </c>
      <c r="C2964" s="23">
        <v>70133</v>
      </c>
      <c r="D2964" s="24">
        <v>0</v>
      </c>
      <c r="E2964" s="25">
        <v>2101</v>
      </c>
      <c r="F2964" s="23">
        <v>10721300</v>
      </c>
      <c r="G2964" s="26" t="s">
        <v>170</v>
      </c>
      <c r="H2964" s="27">
        <v>0</v>
      </c>
      <c r="I2964" s="215"/>
      <c r="J2964" s="41">
        <v>500000</v>
      </c>
      <c r="K2964" s="27">
        <f t="shared" si="64"/>
        <v>500000</v>
      </c>
      <c r="L2964" s="199"/>
    </row>
    <row r="2965" spans="1:12" hidden="1" x14ac:dyDescent="0.35">
      <c r="A2965" s="23">
        <v>22020806</v>
      </c>
      <c r="B2965" s="437" t="s">
        <v>2893</v>
      </c>
      <c r="C2965" s="23">
        <v>70133</v>
      </c>
      <c r="D2965" s="24">
        <v>0</v>
      </c>
      <c r="E2965" s="25">
        <v>2101</v>
      </c>
      <c r="F2965" s="23">
        <v>10721300</v>
      </c>
      <c r="G2965" s="26" t="s">
        <v>170</v>
      </c>
      <c r="H2965" s="67">
        <v>1932105</v>
      </c>
      <c r="I2965" s="224">
        <v>525000</v>
      </c>
      <c r="J2965" s="67"/>
      <c r="K2965" s="67">
        <f t="shared" si="64"/>
        <v>1932105</v>
      </c>
      <c r="L2965" s="199"/>
    </row>
    <row r="2966" spans="1:12" hidden="1" x14ac:dyDescent="0.35">
      <c r="A2966" s="23">
        <v>22020806</v>
      </c>
      <c r="B2966" s="437" t="s">
        <v>2893</v>
      </c>
      <c r="C2966" s="23">
        <v>70131</v>
      </c>
      <c r="D2966" s="24">
        <v>0</v>
      </c>
      <c r="E2966" s="25">
        <v>2101</v>
      </c>
      <c r="F2966" s="23">
        <v>10721300</v>
      </c>
      <c r="G2966" s="26" t="s">
        <v>170</v>
      </c>
      <c r="H2966" s="67">
        <v>40000</v>
      </c>
      <c r="I2966" s="224"/>
      <c r="J2966" s="68">
        <v>210000</v>
      </c>
      <c r="K2966" s="67">
        <f t="shared" si="64"/>
        <v>250000</v>
      </c>
      <c r="L2966" s="200"/>
    </row>
    <row r="2967" spans="1:12" hidden="1" x14ac:dyDescent="0.35">
      <c r="A2967" s="23">
        <v>22020806</v>
      </c>
      <c r="B2967" s="437" t="s">
        <v>2893</v>
      </c>
      <c r="C2967" s="23">
        <v>70133</v>
      </c>
      <c r="D2967" s="24">
        <v>0</v>
      </c>
      <c r="E2967" s="25">
        <v>2101</v>
      </c>
      <c r="F2967" s="23">
        <v>10721300</v>
      </c>
      <c r="G2967" s="26" t="s">
        <v>170</v>
      </c>
      <c r="H2967" s="101">
        <v>100000</v>
      </c>
      <c r="I2967" s="255"/>
      <c r="J2967" s="106"/>
      <c r="K2967" s="101">
        <f t="shared" si="64"/>
        <v>100000</v>
      </c>
      <c r="L2967" s="200"/>
    </row>
    <row r="2968" spans="1:12" hidden="1" x14ac:dyDescent="0.35">
      <c r="A2968" s="23">
        <v>22020806</v>
      </c>
      <c r="B2968" s="437" t="s">
        <v>2893</v>
      </c>
      <c r="C2968" s="23">
        <v>70131</v>
      </c>
      <c r="D2968" s="24">
        <v>0</v>
      </c>
      <c r="E2968" s="25">
        <v>2101</v>
      </c>
      <c r="F2968" s="23">
        <v>10721300</v>
      </c>
      <c r="G2968" s="26" t="s">
        <v>170</v>
      </c>
      <c r="H2968" s="101">
        <v>25000</v>
      </c>
      <c r="I2968" s="255">
        <v>0</v>
      </c>
      <c r="J2968" s="102"/>
      <c r="K2968" s="101">
        <f t="shared" si="64"/>
        <v>25000</v>
      </c>
      <c r="L2968" s="199"/>
    </row>
    <row r="2969" spans="1:12" hidden="1" x14ac:dyDescent="0.35">
      <c r="A2969" s="54">
        <v>22020806</v>
      </c>
      <c r="B2969" s="437" t="s">
        <v>2893</v>
      </c>
      <c r="C2969" s="54">
        <v>70133</v>
      </c>
      <c r="D2969" s="55">
        <v>0</v>
      </c>
      <c r="E2969" s="54">
        <v>2101</v>
      </c>
      <c r="F2969" s="54">
        <v>10721300</v>
      </c>
      <c r="G2969" s="57" t="s">
        <v>170</v>
      </c>
      <c r="H2969" s="117">
        <v>100000</v>
      </c>
      <c r="I2969" s="263">
        <v>0</v>
      </c>
      <c r="J2969" s="118"/>
      <c r="K2969" s="117">
        <f t="shared" si="64"/>
        <v>100000</v>
      </c>
      <c r="L2969" s="204" t="s">
        <v>2556</v>
      </c>
    </row>
    <row r="2970" spans="1:12" hidden="1" x14ac:dyDescent="0.35">
      <c r="A2970" s="54">
        <v>22020806</v>
      </c>
      <c r="B2970" s="437" t="s">
        <v>2893</v>
      </c>
      <c r="C2970" s="54">
        <v>70133</v>
      </c>
      <c r="D2970" s="55">
        <v>0</v>
      </c>
      <c r="E2970" s="56">
        <v>2101</v>
      </c>
      <c r="F2970" s="54">
        <v>10721300</v>
      </c>
      <c r="G2970" s="57" t="s">
        <v>170</v>
      </c>
      <c r="H2970" s="58">
        <v>196917</v>
      </c>
      <c r="I2970" s="221"/>
      <c r="J2970" s="58">
        <v>500000</v>
      </c>
      <c r="K2970" s="58">
        <f t="shared" si="64"/>
        <v>696917</v>
      </c>
      <c r="L2970" s="204" t="s">
        <v>2557</v>
      </c>
    </row>
    <row r="2971" spans="1:12" hidden="1" x14ac:dyDescent="0.35">
      <c r="A2971" s="23">
        <v>22020803</v>
      </c>
      <c r="B2971" s="437" t="s">
        <v>2890</v>
      </c>
      <c r="C2971" s="23">
        <v>70133</v>
      </c>
      <c r="D2971" s="24">
        <v>0</v>
      </c>
      <c r="E2971" s="25">
        <v>2101</v>
      </c>
      <c r="F2971" s="23">
        <v>10721300</v>
      </c>
      <c r="G2971" s="26" t="s">
        <v>169</v>
      </c>
      <c r="H2971" s="67">
        <v>177408000</v>
      </c>
      <c r="I2971" s="224">
        <v>65769000</v>
      </c>
      <c r="J2971" s="67"/>
      <c r="K2971" s="428">
        <f t="shared" si="64"/>
        <v>177408000</v>
      </c>
      <c r="L2971" s="199"/>
    </row>
    <row r="2972" spans="1:12" hidden="1" x14ac:dyDescent="0.35">
      <c r="A2972" s="23">
        <v>22020803</v>
      </c>
      <c r="B2972" s="437" t="s">
        <v>2890</v>
      </c>
      <c r="C2972" s="23">
        <v>70131</v>
      </c>
      <c r="D2972" s="24">
        <v>0</v>
      </c>
      <c r="E2972" s="25">
        <v>2101</v>
      </c>
      <c r="F2972" s="23">
        <v>10721300</v>
      </c>
      <c r="G2972" s="26" t="s">
        <v>169</v>
      </c>
      <c r="H2972" s="27">
        <v>12800000</v>
      </c>
      <c r="I2972" s="215">
        <v>4450000</v>
      </c>
      <c r="J2972" s="27">
        <v>6000000</v>
      </c>
      <c r="K2972" s="27">
        <f t="shared" si="64"/>
        <v>18800000</v>
      </c>
      <c r="L2972" s="199"/>
    </row>
    <row r="2973" spans="1:12" hidden="1" x14ac:dyDescent="0.35">
      <c r="A2973" s="411">
        <v>22020803</v>
      </c>
      <c r="B2973" s="437" t="s">
        <v>2890</v>
      </c>
      <c r="C2973" s="411">
        <v>70133</v>
      </c>
      <c r="D2973" s="411" t="s">
        <v>192</v>
      </c>
      <c r="E2973" s="413" t="s">
        <v>193</v>
      </c>
      <c r="F2973" s="411" t="s">
        <v>194</v>
      </c>
      <c r="G2973" s="416" t="s">
        <v>169</v>
      </c>
      <c r="H2973" s="418">
        <v>346500</v>
      </c>
      <c r="I2973" s="421">
        <v>142000</v>
      </c>
      <c r="J2973" s="424">
        <v>153500</v>
      </c>
      <c r="K2973" s="418">
        <f>H2973+J2973</f>
        <v>500000</v>
      </c>
      <c r="L2973" s="434"/>
    </row>
    <row r="2974" spans="1:12" hidden="1" x14ac:dyDescent="0.35">
      <c r="A2974" s="23">
        <v>22020803</v>
      </c>
      <c r="B2974" s="437" t="s">
        <v>2890</v>
      </c>
      <c r="C2974" s="23">
        <v>70133</v>
      </c>
      <c r="D2974" s="24">
        <v>0</v>
      </c>
      <c r="E2974" s="25">
        <v>2101</v>
      </c>
      <c r="F2974" s="23">
        <v>10721300</v>
      </c>
      <c r="G2974" s="26" t="s">
        <v>169</v>
      </c>
      <c r="H2974" s="27">
        <v>21000</v>
      </c>
      <c r="I2974" s="215">
        <v>40000</v>
      </c>
      <c r="J2974" s="27"/>
      <c r="K2974" s="27">
        <f t="shared" ref="K2974:K2995" si="65">SUM(H2974,J2974)</f>
        <v>21000</v>
      </c>
      <c r="L2974" s="199"/>
    </row>
    <row r="2975" spans="1:12" hidden="1" x14ac:dyDescent="0.35">
      <c r="A2975" s="23">
        <v>22020803</v>
      </c>
      <c r="B2975" s="437" t="s">
        <v>2890</v>
      </c>
      <c r="C2975" s="23">
        <v>70133</v>
      </c>
      <c r="D2975" s="24">
        <v>0</v>
      </c>
      <c r="E2975" s="25">
        <v>2101</v>
      </c>
      <c r="F2975" s="23">
        <v>10721300</v>
      </c>
      <c r="G2975" s="26" t="s">
        <v>169</v>
      </c>
      <c r="H2975" s="27"/>
      <c r="I2975" s="215"/>
      <c r="J2975" s="39">
        <v>10514000</v>
      </c>
      <c r="K2975" s="27">
        <f t="shared" si="65"/>
        <v>10514000</v>
      </c>
      <c r="L2975" s="199"/>
    </row>
    <row r="2976" spans="1:12" hidden="1" x14ac:dyDescent="0.35">
      <c r="A2976" s="23">
        <v>22020803</v>
      </c>
      <c r="B2976" s="437" t="s">
        <v>2890</v>
      </c>
      <c r="C2976" s="23">
        <v>70133</v>
      </c>
      <c r="D2976" s="24">
        <v>0</v>
      </c>
      <c r="E2976" s="25">
        <v>2101</v>
      </c>
      <c r="F2976" s="23">
        <v>10721300</v>
      </c>
      <c r="G2976" s="26" t="s">
        <v>169</v>
      </c>
      <c r="H2976" s="27">
        <v>103950</v>
      </c>
      <c r="I2976" s="215">
        <v>45000</v>
      </c>
      <c r="J2976" s="27">
        <v>250000</v>
      </c>
      <c r="K2976" s="27">
        <f t="shared" si="65"/>
        <v>353950</v>
      </c>
      <c r="L2976" s="201"/>
    </row>
    <row r="2977" spans="1:12" hidden="1" x14ac:dyDescent="0.35">
      <c r="A2977" s="23">
        <v>22020803</v>
      </c>
      <c r="B2977" s="437" t="s">
        <v>2890</v>
      </c>
      <c r="C2977" s="23">
        <v>70133</v>
      </c>
      <c r="D2977" s="24">
        <v>0</v>
      </c>
      <c r="E2977" s="25">
        <v>2101</v>
      </c>
      <c r="F2977" s="23">
        <v>10721300</v>
      </c>
      <c r="G2977" s="26" t="s">
        <v>169</v>
      </c>
      <c r="H2977" s="27">
        <v>28672875</v>
      </c>
      <c r="I2977" s="215">
        <v>9200000</v>
      </c>
      <c r="J2977" s="27">
        <v>-19000000</v>
      </c>
      <c r="K2977" s="39">
        <f t="shared" si="65"/>
        <v>9672875</v>
      </c>
      <c r="L2977" s="199"/>
    </row>
    <row r="2978" spans="1:12" hidden="1" x14ac:dyDescent="0.35">
      <c r="A2978" s="23">
        <v>22020803</v>
      </c>
      <c r="B2978" s="437" t="s">
        <v>2890</v>
      </c>
      <c r="C2978" s="23">
        <v>70133</v>
      </c>
      <c r="D2978" s="24">
        <v>0</v>
      </c>
      <c r="E2978" s="25">
        <v>2101</v>
      </c>
      <c r="F2978" s="23">
        <v>10721300</v>
      </c>
      <c r="G2978" s="26" t="s">
        <v>169</v>
      </c>
      <c r="H2978" s="27">
        <v>333900</v>
      </c>
      <c r="I2978" s="215">
        <v>0</v>
      </c>
      <c r="J2978" s="27"/>
      <c r="K2978" s="27">
        <f t="shared" si="65"/>
        <v>333900</v>
      </c>
      <c r="L2978" s="199"/>
    </row>
    <row r="2979" spans="1:12" hidden="1" x14ac:dyDescent="0.35">
      <c r="A2979" s="23">
        <v>22020803</v>
      </c>
      <c r="B2979" s="437" t="s">
        <v>2890</v>
      </c>
      <c r="C2979" s="23">
        <v>70131</v>
      </c>
      <c r="D2979" s="24">
        <v>0</v>
      </c>
      <c r="E2979" s="25">
        <v>2101</v>
      </c>
      <c r="F2979" s="23">
        <v>10721300</v>
      </c>
      <c r="G2979" s="26" t="s">
        <v>169</v>
      </c>
      <c r="H2979" s="27">
        <v>87780</v>
      </c>
      <c r="I2979" s="215">
        <v>40000</v>
      </c>
      <c r="J2979" s="27">
        <v>150000</v>
      </c>
      <c r="K2979" s="27">
        <f t="shared" si="65"/>
        <v>237780</v>
      </c>
      <c r="L2979" s="199"/>
    </row>
    <row r="2980" spans="1:12" hidden="1" x14ac:dyDescent="0.35">
      <c r="A2980" s="23">
        <v>22020803</v>
      </c>
      <c r="B2980" s="437" t="s">
        <v>2890</v>
      </c>
      <c r="C2980" s="23">
        <v>70133</v>
      </c>
      <c r="D2980" s="24">
        <v>0</v>
      </c>
      <c r="E2980" s="25">
        <v>2101</v>
      </c>
      <c r="F2980" s="23">
        <v>10721300</v>
      </c>
      <c r="G2980" s="26" t="s">
        <v>169</v>
      </c>
      <c r="H2980" s="27">
        <v>28721632.800000001</v>
      </c>
      <c r="I2980" s="215">
        <v>8004100</v>
      </c>
      <c r="J2980" s="27"/>
      <c r="K2980" s="27">
        <f t="shared" si="65"/>
        <v>28721632.800000001</v>
      </c>
      <c r="L2980" s="199"/>
    </row>
    <row r="2981" spans="1:12" hidden="1" x14ac:dyDescent="0.35">
      <c r="A2981" s="23">
        <v>22020803</v>
      </c>
      <c r="B2981" s="437" t="s">
        <v>2890</v>
      </c>
      <c r="C2981" s="23">
        <v>70131</v>
      </c>
      <c r="D2981" s="24">
        <v>0</v>
      </c>
      <c r="E2981" s="25">
        <v>2101</v>
      </c>
      <c r="F2981" s="23">
        <v>10721300</v>
      </c>
      <c r="G2981" s="26" t="s">
        <v>169</v>
      </c>
      <c r="H2981" s="27">
        <v>325500</v>
      </c>
      <c r="I2981" s="215">
        <v>24167.14</v>
      </c>
      <c r="J2981" s="27">
        <v>174500</v>
      </c>
      <c r="K2981" s="27">
        <f t="shared" si="65"/>
        <v>500000</v>
      </c>
      <c r="L2981" s="199"/>
    </row>
    <row r="2982" spans="1:12" hidden="1" x14ac:dyDescent="0.35">
      <c r="A2982" s="23">
        <v>22020803</v>
      </c>
      <c r="B2982" s="437" t="s">
        <v>2890</v>
      </c>
      <c r="C2982" s="23">
        <v>70131</v>
      </c>
      <c r="D2982" s="24">
        <v>0</v>
      </c>
      <c r="E2982" s="25">
        <v>2101</v>
      </c>
      <c r="F2982" s="23">
        <v>10721300</v>
      </c>
      <c r="G2982" s="26" t="s">
        <v>169</v>
      </c>
      <c r="H2982" s="27">
        <v>50400</v>
      </c>
      <c r="I2982" s="215">
        <v>15000</v>
      </c>
      <c r="J2982" s="27">
        <v>49600</v>
      </c>
      <c r="K2982" s="27">
        <f t="shared" si="65"/>
        <v>100000</v>
      </c>
      <c r="L2982" s="199"/>
    </row>
    <row r="2983" spans="1:12" hidden="1" x14ac:dyDescent="0.35">
      <c r="A2983" s="34">
        <v>22020803</v>
      </c>
      <c r="B2983" s="437" t="s">
        <v>2890</v>
      </c>
      <c r="C2983" s="34">
        <v>70131</v>
      </c>
      <c r="D2983" s="35">
        <v>0</v>
      </c>
      <c r="E2983" s="36">
        <v>2101</v>
      </c>
      <c r="F2983" s="34">
        <v>10721300</v>
      </c>
      <c r="G2983" s="37" t="s">
        <v>169</v>
      </c>
      <c r="H2983" s="70">
        <v>35700</v>
      </c>
      <c r="I2983" s="223">
        <v>150000</v>
      </c>
      <c r="J2983" s="70"/>
      <c r="K2983" s="70">
        <f t="shared" si="65"/>
        <v>35700</v>
      </c>
      <c r="L2983" s="198"/>
    </row>
    <row r="2984" spans="1:12" hidden="1" x14ac:dyDescent="0.35">
      <c r="A2984" s="23">
        <v>22020803</v>
      </c>
      <c r="B2984" s="437" t="s">
        <v>2890</v>
      </c>
      <c r="C2984" s="23">
        <v>70131</v>
      </c>
      <c r="D2984" s="24">
        <v>0</v>
      </c>
      <c r="E2984" s="23">
        <v>2101</v>
      </c>
      <c r="F2984" s="23">
        <v>10721300</v>
      </c>
      <c r="G2984" s="26" t="s">
        <v>169</v>
      </c>
      <c r="H2984" s="27">
        <v>459900</v>
      </c>
      <c r="I2984" s="215"/>
      <c r="J2984" s="27"/>
      <c r="K2984" s="27">
        <f t="shared" si="65"/>
        <v>459900</v>
      </c>
      <c r="L2984" s="199"/>
    </row>
    <row r="2985" spans="1:12" hidden="1" x14ac:dyDescent="0.35">
      <c r="A2985" s="23">
        <v>22020803</v>
      </c>
      <c r="B2985" s="437" t="s">
        <v>2890</v>
      </c>
      <c r="C2985" s="23">
        <v>70131</v>
      </c>
      <c r="D2985" s="24">
        <v>0</v>
      </c>
      <c r="E2985" s="25">
        <v>2101</v>
      </c>
      <c r="F2985" s="23">
        <v>10721300</v>
      </c>
      <c r="G2985" s="26" t="s">
        <v>169</v>
      </c>
      <c r="H2985" s="67">
        <v>136500</v>
      </c>
      <c r="I2985" s="224">
        <v>0</v>
      </c>
      <c r="J2985" s="67"/>
      <c r="K2985" s="67">
        <f t="shared" si="65"/>
        <v>136500</v>
      </c>
      <c r="L2985" s="199"/>
    </row>
    <row r="2986" spans="1:12" hidden="1" x14ac:dyDescent="0.35">
      <c r="A2986" s="23">
        <v>22020803</v>
      </c>
      <c r="B2986" s="437" t="s">
        <v>2890</v>
      </c>
      <c r="C2986" s="23">
        <v>70133</v>
      </c>
      <c r="D2986" s="24">
        <v>0</v>
      </c>
      <c r="E2986" s="25">
        <v>2101</v>
      </c>
      <c r="F2986" s="23">
        <v>10721300</v>
      </c>
      <c r="G2986" s="26" t="s">
        <v>169</v>
      </c>
      <c r="H2986" s="67">
        <v>68250</v>
      </c>
      <c r="I2986" s="224"/>
      <c r="J2986" s="67"/>
      <c r="K2986" s="67">
        <f t="shared" si="65"/>
        <v>68250</v>
      </c>
      <c r="L2986" s="199"/>
    </row>
    <row r="2987" spans="1:12" hidden="1" x14ac:dyDescent="0.35">
      <c r="A2987" s="23">
        <v>22020803</v>
      </c>
      <c r="B2987" s="437" t="s">
        <v>2890</v>
      </c>
      <c r="C2987" s="23">
        <v>70131</v>
      </c>
      <c r="D2987" s="24">
        <v>0</v>
      </c>
      <c r="E2987" s="25">
        <v>2101</v>
      </c>
      <c r="F2987" s="23">
        <v>10721300</v>
      </c>
      <c r="G2987" s="26" t="s">
        <v>169</v>
      </c>
      <c r="H2987" s="67">
        <v>3259799</v>
      </c>
      <c r="I2987" s="224">
        <v>2154150</v>
      </c>
      <c r="J2987" s="67"/>
      <c r="K2987" s="67">
        <f t="shared" si="65"/>
        <v>3259799</v>
      </c>
      <c r="L2987" s="199"/>
    </row>
    <row r="2988" spans="1:12" hidden="1" x14ac:dyDescent="0.35">
      <c r="A2988" s="23">
        <v>22020803</v>
      </c>
      <c r="B2988" s="437" t="s">
        <v>2890</v>
      </c>
      <c r="C2988" s="23">
        <v>70133</v>
      </c>
      <c r="D2988" s="24">
        <v>0</v>
      </c>
      <c r="E2988" s="25">
        <v>2101</v>
      </c>
      <c r="F2988" s="23">
        <v>10721300</v>
      </c>
      <c r="G2988" s="26" t="s">
        <v>169</v>
      </c>
      <c r="H2988" s="27">
        <v>695415</v>
      </c>
      <c r="I2988" s="215">
        <v>30000</v>
      </c>
      <c r="J2988" s="27"/>
      <c r="K2988" s="27">
        <f t="shared" si="65"/>
        <v>695415</v>
      </c>
      <c r="L2988" s="199"/>
    </row>
    <row r="2989" spans="1:12" hidden="1" x14ac:dyDescent="0.35">
      <c r="A2989" s="23">
        <v>22020803</v>
      </c>
      <c r="B2989" s="437" t="s">
        <v>2890</v>
      </c>
      <c r="C2989" s="23">
        <v>70133</v>
      </c>
      <c r="D2989" s="24">
        <v>0</v>
      </c>
      <c r="E2989" s="25">
        <v>2101</v>
      </c>
      <c r="F2989" s="23">
        <v>10721300</v>
      </c>
      <c r="G2989" s="28" t="s">
        <v>169</v>
      </c>
      <c r="H2989" s="29">
        <v>6909367.5</v>
      </c>
      <c r="I2989" s="217">
        <v>2377195</v>
      </c>
      <c r="J2989" s="29">
        <v>-1893428</v>
      </c>
      <c r="K2989" s="52">
        <f t="shared" si="65"/>
        <v>5015939.5</v>
      </c>
      <c r="L2989" s="199"/>
    </row>
    <row r="2990" spans="1:12" hidden="1" x14ac:dyDescent="0.35">
      <c r="A2990" s="34">
        <v>22020803</v>
      </c>
      <c r="B2990" s="437" t="s">
        <v>2890</v>
      </c>
      <c r="C2990" s="34">
        <v>71033</v>
      </c>
      <c r="D2990" s="35">
        <v>0</v>
      </c>
      <c r="E2990" s="36">
        <v>1100</v>
      </c>
      <c r="F2990" s="34">
        <v>10721300</v>
      </c>
      <c r="G2990" s="37" t="s">
        <v>169</v>
      </c>
      <c r="H2990" s="38">
        <v>7665000</v>
      </c>
      <c r="I2990" s="309"/>
      <c r="J2990" s="38"/>
      <c r="K2990" s="38">
        <f t="shared" si="65"/>
        <v>7665000</v>
      </c>
      <c r="L2990" s="198"/>
    </row>
    <row r="2991" spans="1:12" hidden="1" x14ac:dyDescent="0.35">
      <c r="A2991" s="23">
        <v>22020803</v>
      </c>
      <c r="B2991" s="437" t="s">
        <v>2890</v>
      </c>
      <c r="C2991" s="23">
        <v>70131</v>
      </c>
      <c r="D2991" s="24">
        <v>0</v>
      </c>
      <c r="E2991" s="25">
        <v>2101</v>
      </c>
      <c r="F2991" s="23">
        <v>10721300</v>
      </c>
      <c r="G2991" s="26" t="s">
        <v>169</v>
      </c>
      <c r="H2991" s="27">
        <v>2313069</v>
      </c>
      <c r="I2991" s="215">
        <v>183000</v>
      </c>
      <c r="J2991" s="27"/>
      <c r="K2991" s="27">
        <f t="shared" si="65"/>
        <v>2313069</v>
      </c>
      <c r="L2991" s="432"/>
    </row>
    <row r="2992" spans="1:12" hidden="1" x14ac:dyDescent="0.35">
      <c r="A2992" s="23">
        <v>22020803</v>
      </c>
      <c r="B2992" s="437" t="s">
        <v>2891</v>
      </c>
      <c r="C2992" s="23">
        <v>70131</v>
      </c>
      <c r="D2992" s="24">
        <v>0</v>
      </c>
      <c r="E2992" s="25">
        <v>2101</v>
      </c>
      <c r="F2992" s="23">
        <v>10720500</v>
      </c>
      <c r="G2992" s="26" t="s">
        <v>169</v>
      </c>
      <c r="H2992" s="67">
        <v>289590</v>
      </c>
      <c r="I2992" s="224">
        <v>137170</v>
      </c>
      <c r="J2992" s="67">
        <v>960410</v>
      </c>
      <c r="K2992" s="67">
        <f t="shared" si="65"/>
        <v>1250000</v>
      </c>
      <c r="L2992" s="199"/>
    </row>
    <row r="2993" spans="1:12" hidden="1" x14ac:dyDescent="0.35">
      <c r="A2993" s="23">
        <v>22020803</v>
      </c>
      <c r="B2993" s="437" t="s">
        <v>2891</v>
      </c>
      <c r="C2993" s="23">
        <v>70133</v>
      </c>
      <c r="D2993" s="24" t="s">
        <v>192</v>
      </c>
      <c r="E2993" s="85" t="s">
        <v>2619</v>
      </c>
      <c r="F2993" s="23">
        <v>10721300</v>
      </c>
      <c r="G2993" s="26" t="s">
        <v>169</v>
      </c>
      <c r="H2993" s="27">
        <v>270605.15999999997</v>
      </c>
      <c r="I2993" s="215"/>
      <c r="J2993" s="27">
        <v>200000</v>
      </c>
      <c r="K2993" s="27">
        <f t="shared" si="65"/>
        <v>470605.16</v>
      </c>
      <c r="L2993" s="199"/>
    </row>
    <row r="2994" spans="1:12" hidden="1" x14ac:dyDescent="0.35">
      <c r="A2994" s="411">
        <v>22020803</v>
      </c>
      <c r="B2994" s="437" t="s">
        <v>2891</v>
      </c>
      <c r="C2994" s="411">
        <v>70131</v>
      </c>
      <c r="D2994" s="411" t="s">
        <v>192</v>
      </c>
      <c r="E2994" s="413" t="s">
        <v>193</v>
      </c>
      <c r="F2994" s="411">
        <v>10721300</v>
      </c>
      <c r="G2994" s="416" t="s">
        <v>169</v>
      </c>
      <c r="H2994" s="419">
        <v>99098.790000000008</v>
      </c>
      <c r="I2994" s="422"/>
      <c r="J2994" s="425">
        <v>188901</v>
      </c>
      <c r="K2994" s="538">
        <f t="shared" si="65"/>
        <v>287999.79000000004</v>
      </c>
      <c r="L2994" s="395"/>
    </row>
    <row r="2995" spans="1:12" hidden="1" x14ac:dyDescent="0.35">
      <c r="A2995" s="23">
        <v>22020803</v>
      </c>
      <c r="B2995" s="437" t="s">
        <v>2891</v>
      </c>
      <c r="C2995" s="23">
        <v>70133</v>
      </c>
      <c r="D2995" s="24">
        <v>0</v>
      </c>
      <c r="E2995" s="25">
        <v>2101</v>
      </c>
      <c r="F2995" s="23">
        <v>10721300</v>
      </c>
      <c r="G2995" s="26" t="s">
        <v>169</v>
      </c>
      <c r="H2995" s="27">
        <v>5229000</v>
      </c>
      <c r="I2995" s="215">
        <v>1560000</v>
      </c>
      <c r="J2995" s="27">
        <v>-429000</v>
      </c>
      <c r="K2995" s="27">
        <f t="shared" si="65"/>
        <v>4800000</v>
      </c>
      <c r="L2995" s="200"/>
    </row>
    <row r="2996" spans="1:12" hidden="1" x14ac:dyDescent="0.35">
      <c r="A2996" s="23">
        <v>22020803</v>
      </c>
      <c r="B2996" s="437" t="s">
        <v>2891</v>
      </c>
      <c r="C2996" s="23">
        <v>70131</v>
      </c>
      <c r="D2996" s="24">
        <v>0</v>
      </c>
      <c r="E2996" s="25">
        <v>2101</v>
      </c>
      <c r="F2996" s="23">
        <v>10721300</v>
      </c>
      <c r="G2996" s="26" t="s">
        <v>169</v>
      </c>
      <c r="H2996" s="27">
        <v>1600000</v>
      </c>
      <c r="I2996" s="215">
        <v>500000</v>
      </c>
      <c r="J2996" s="27">
        <v>500000</v>
      </c>
      <c r="K2996" s="27">
        <f>H2996+J2996</f>
        <v>2100000</v>
      </c>
      <c r="L2996" s="199"/>
    </row>
    <row r="2997" spans="1:12" hidden="1" x14ac:dyDescent="0.35">
      <c r="A2997" s="23">
        <v>22020803</v>
      </c>
      <c r="B2997" s="437" t="s">
        <v>2891</v>
      </c>
      <c r="C2997" s="23">
        <v>70131</v>
      </c>
      <c r="D2997" s="24">
        <v>0</v>
      </c>
      <c r="E2997" s="25">
        <v>2101</v>
      </c>
      <c r="F2997" s="23">
        <v>10721300</v>
      </c>
      <c r="G2997" s="26" t="s">
        <v>169</v>
      </c>
      <c r="H2997" s="67">
        <v>15842400</v>
      </c>
      <c r="I2997" s="224"/>
      <c r="J2997" s="271">
        <v>-5000000</v>
      </c>
      <c r="K2997" s="67">
        <f>SUM(H2997,J2997)</f>
        <v>10842400</v>
      </c>
      <c r="L2997" s="199"/>
    </row>
    <row r="2998" spans="1:12" hidden="1" x14ac:dyDescent="0.35">
      <c r="A2998" s="23">
        <v>22020803</v>
      </c>
      <c r="B2998" s="437" t="s">
        <v>2891</v>
      </c>
      <c r="C2998" s="23">
        <v>70133</v>
      </c>
      <c r="D2998" s="24">
        <v>0</v>
      </c>
      <c r="E2998" s="25">
        <v>2101</v>
      </c>
      <c r="F2998" s="23">
        <v>10721300</v>
      </c>
      <c r="G2998" s="26" t="s">
        <v>169</v>
      </c>
      <c r="H2998" s="27">
        <v>1000000</v>
      </c>
      <c r="I2998" s="215">
        <v>200000</v>
      </c>
      <c r="J2998" s="27">
        <v>500000</v>
      </c>
      <c r="K2998" s="27">
        <f>SUM(H2998,J2998)</f>
        <v>1500000</v>
      </c>
      <c r="L2998" s="199"/>
    </row>
    <row r="2999" spans="1:12" hidden="1" x14ac:dyDescent="0.35">
      <c r="A2999" s="23">
        <v>22020803</v>
      </c>
      <c r="B2999" s="437" t="s">
        <v>2891</v>
      </c>
      <c r="C2999" s="23">
        <v>70133</v>
      </c>
      <c r="D2999" s="24">
        <v>0</v>
      </c>
      <c r="E2999" s="25">
        <v>2101</v>
      </c>
      <c r="F2999" s="23">
        <v>10721300</v>
      </c>
      <c r="G2999" s="26" t="s">
        <v>169</v>
      </c>
      <c r="H2999" s="27">
        <v>105000</v>
      </c>
      <c r="I2999" s="215">
        <v>60000</v>
      </c>
      <c r="J2999" s="27">
        <v>100000</v>
      </c>
      <c r="K2999" s="27">
        <f>SUM(H2999,J2999)</f>
        <v>205000</v>
      </c>
      <c r="L2999" s="199"/>
    </row>
    <row r="3000" spans="1:12" hidden="1" x14ac:dyDescent="0.35">
      <c r="A3000" s="23">
        <v>22020803</v>
      </c>
      <c r="B3000" s="437" t="s">
        <v>2891</v>
      </c>
      <c r="C3000" s="23">
        <v>70133</v>
      </c>
      <c r="D3000" s="24">
        <v>0</v>
      </c>
      <c r="E3000" s="25">
        <v>2101</v>
      </c>
      <c r="F3000" s="23">
        <v>10721300</v>
      </c>
      <c r="G3000" s="26" t="s">
        <v>169</v>
      </c>
      <c r="H3000" s="67">
        <v>90720000</v>
      </c>
      <c r="I3000" s="224">
        <v>32400000</v>
      </c>
      <c r="J3000" s="67">
        <v>38880000</v>
      </c>
      <c r="K3000" s="67">
        <f>SUM(H3000,J3000)</f>
        <v>129600000</v>
      </c>
      <c r="L3000" s="199"/>
    </row>
    <row r="3001" spans="1:12" hidden="1" x14ac:dyDescent="0.35">
      <c r="A3001" s="23">
        <v>22020803</v>
      </c>
      <c r="B3001" s="437" t="s">
        <v>2891</v>
      </c>
      <c r="C3001" s="23">
        <v>70740</v>
      </c>
      <c r="D3001" s="24">
        <v>0</v>
      </c>
      <c r="E3001" s="25">
        <v>2101</v>
      </c>
      <c r="F3001" s="23">
        <v>10721300</v>
      </c>
      <c r="G3001" s="26" t="s">
        <v>169</v>
      </c>
      <c r="H3001" s="27">
        <v>15120</v>
      </c>
      <c r="I3001" s="215">
        <v>11000</v>
      </c>
      <c r="J3001" s="27"/>
      <c r="K3001" s="27">
        <f>SUM(H3001,J3001)</f>
        <v>15120</v>
      </c>
      <c r="L3001" s="200"/>
    </row>
    <row r="3002" spans="1:12" hidden="1" x14ac:dyDescent="0.35">
      <c r="A3002" s="23">
        <v>22020803</v>
      </c>
      <c r="B3002" s="437" t="s">
        <v>2891</v>
      </c>
      <c r="C3002" s="23">
        <v>70131</v>
      </c>
      <c r="D3002" s="24">
        <v>0</v>
      </c>
      <c r="E3002" s="25">
        <v>2101</v>
      </c>
      <c r="F3002" s="23">
        <v>10721300</v>
      </c>
      <c r="G3002" s="26" t="s">
        <v>169</v>
      </c>
      <c r="H3002" s="27">
        <v>1575000</v>
      </c>
      <c r="I3002" s="215">
        <v>1120000</v>
      </c>
      <c r="J3002" s="27">
        <v>220000</v>
      </c>
      <c r="K3002" s="27">
        <f>H3002+J3002</f>
        <v>1795000</v>
      </c>
      <c r="L3002" s="199"/>
    </row>
    <row r="3003" spans="1:12" hidden="1" x14ac:dyDescent="0.35">
      <c r="A3003" s="23">
        <v>22020803</v>
      </c>
      <c r="B3003" s="437" t="s">
        <v>2891</v>
      </c>
      <c r="C3003" s="23">
        <v>70131</v>
      </c>
      <c r="D3003" s="24">
        <v>0</v>
      </c>
      <c r="E3003" s="25">
        <v>2101</v>
      </c>
      <c r="F3003" s="23">
        <v>10721300</v>
      </c>
      <c r="G3003" s="26" t="s">
        <v>169</v>
      </c>
      <c r="H3003" s="67">
        <v>1386000</v>
      </c>
      <c r="I3003" s="224">
        <v>1188800</v>
      </c>
      <c r="J3003" s="67">
        <v>214000</v>
      </c>
      <c r="K3003" s="67">
        <f t="shared" ref="K3003:K3036" si="66">SUM(H3003,J3003)</f>
        <v>1600000</v>
      </c>
      <c r="L3003" s="199"/>
    </row>
    <row r="3004" spans="1:12" hidden="1" x14ac:dyDescent="0.35">
      <c r="A3004" s="23">
        <v>22020803</v>
      </c>
      <c r="B3004" s="437" t="s">
        <v>2891</v>
      </c>
      <c r="C3004" s="23">
        <v>70133</v>
      </c>
      <c r="D3004" s="24">
        <v>0</v>
      </c>
      <c r="E3004" s="25">
        <v>2101</v>
      </c>
      <c r="F3004" s="23">
        <v>10721300</v>
      </c>
      <c r="G3004" s="26" t="s">
        <v>169</v>
      </c>
      <c r="H3004" s="27">
        <v>500000</v>
      </c>
      <c r="I3004" s="215"/>
      <c r="J3004" s="27"/>
      <c r="K3004" s="27">
        <f t="shared" si="66"/>
        <v>500000</v>
      </c>
      <c r="L3004" s="199"/>
    </row>
    <row r="3005" spans="1:12" hidden="1" x14ac:dyDescent="0.35">
      <c r="A3005" s="23">
        <v>22020803</v>
      </c>
      <c r="B3005" s="437" t="s">
        <v>2891</v>
      </c>
      <c r="C3005" s="23">
        <v>70133</v>
      </c>
      <c r="D3005" s="24">
        <v>0</v>
      </c>
      <c r="E3005" s="25">
        <v>2101</v>
      </c>
      <c r="F3005" s="23">
        <v>10721300</v>
      </c>
      <c r="G3005" s="26" t="s">
        <v>169</v>
      </c>
      <c r="H3005" s="27">
        <v>129780</v>
      </c>
      <c r="I3005" s="215">
        <v>110800</v>
      </c>
      <c r="J3005" s="27">
        <v>370220</v>
      </c>
      <c r="K3005" s="27">
        <f t="shared" si="66"/>
        <v>500000</v>
      </c>
      <c r="L3005" s="199"/>
    </row>
    <row r="3006" spans="1:12" hidden="1" x14ac:dyDescent="0.35">
      <c r="A3006" s="23">
        <v>22020803</v>
      </c>
      <c r="B3006" s="437" t="s">
        <v>2891</v>
      </c>
      <c r="C3006" s="23">
        <v>70133</v>
      </c>
      <c r="D3006" s="24">
        <v>0</v>
      </c>
      <c r="E3006" s="25">
        <v>2101</v>
      </c>
      <c r="F3006" s="23">
        <v>10721300</v>
      </c>
      <c r="G3006" s="26" t="s">
        <v>169</v>
      </c>
      <c r="H3006" s="27">
        <v>1046850</v>
      </c>
      <c r="I3006" s="215">
        <v>875000</v>
      </c>
      <c r="J3006" s="27">
        <v>1200000</v>
      </c>
      <c r="K3006" s="27">
        <f t="shared" si="66"/>
        <v>2246850</v>
      </c>
      <c r="L3006" s="199"/>
    </row>
    <row r="3007" spans="1:12" hidden="1" x14ac:dyDescent="0.35">
      <c r="A3007" s="23">
        <v>22020803</v>
      </c>
      <c r="B3007" s="437" t="s">
        <v>2892</v>
      </c>
      <c r="C3007" s="23">
        <v>70133</v>
      </c>
      <c r="D3007" s="24">
        <v>0</v>
      </c>
      <c r="E3007" s="25">
        <v>2101</v>
      </c>
      <c r="F3007" s="23">
        <v>10721300</v>
      </c>
      <c r="G3007" s="26" t="s">
        <v>169</v>
      </c>
      <c r="H3007" s="27">
        <v>664650</v>
      </c>
      <c r="I3007" s="215">
        <v>57500</v>
      </c>
      <c r="J3007" s="27"/>
      <c r="K3007" s="27">
        <f t="shared" si="66"/>
        <v>664650</v>
      </c>
      <c r="L3007" s="199"/>
    </row>
    <row r="3008" spans="1:12" hidden="1" x14ac:dyDescent="0.35">
      <c r="A3008" s="23">
        <v>22020803</v>
      </c>
      <c r="B3008" s="437" t="s">
        <v>2892</v>
      </c>
      <c r="C3008" s="23">
        <v>70133</v>
      </c>
      <c r="D3008" s="24">
        <v>0</v>
      </c>
      <c r="E3008" s="25">
        <v>2101</v>
      </c>
      <c r="F3008" s="23">
        <v>10721300</v>
      </c>
      <c r="G3008" s="26" t="s">
        <v>169</v>
      </c>
      <c r="H3008" s="27">
        <v>2614500</v>
      </c>
      <c r="I3008" s="215"/>
      <c r="J3008" s="27">
        <v>500000</v>
      </c>
      <c r="K3008" s="27">
        <f t="shared" si="66"/>
        <v>3114500</v>
      </c>
      <c r="L3008" s="199"/>
    </row>
    <row r="3009" spans="1:12" hidden="1" x14ac:dyDescent="0.35">
      <c r="A3009" s="23">
        <v>22020803</v>
      </c>
      <c r="B3009" s="437" t="s">
        <v>2892</v>
      </c>
      <c r="C3009" s="23">
        <v>70131</v>
      </c>
      <c r="D3009" s="24">
        <v>0</v>
      </c>
      <c r="E3009" s="25">
        <v>2101</v>
      </c>
      <c r="F3009" s="23">
        <v>10721300</v>
      </c>
      <c r="G3009" s="26" t="s">
        <v>169</v>
      </c>
      <c r="H3009" s="27">
        <v>4326000</v>
      </c>
      <c r="I3009" s="215">
        <v>1650000</v>
      </c>
      <c r="J3009" s="27"/>
      <c r="K3009" s="27">
        <f t="shared" si="66"/>
        <v>4326000</v>
      </c>
      <c r="L3009" s="199"/>
    </row>
    <row r="3010" spans="1:12" hidden="1" x14ac:dyDescent="0.35">
      <c r="A3010" s="23">
        <v>22020803</v>
      </c>
      <c r="B3010" s="437" t="s">
        <v>2893</v>
      </c>
      <c r="C3010" s="23">
        <v>70131</v>
      </c>
      <c r="D3010" s="24">
        <v>0</v>
      </c>
      <c r="E3010" s="25">
        <v>2101</v>
      </c>
      <c r="F3010" s="23">
        <v>10721300</v>
      </c>
      <c r="G3010" s="26" t="s">
        <v>169</v>
      </c>
      <c r="H3010" s="68">
        <v>125000</v>
      </c>
      <c r="I3010" s="226">
        <v>50000</v>
      </c>
      <c r="J3010" s="68"/>
      <c r="K3010" s="67">
        <f t="shared" si="66"/>
        <v>125000</v>
      </c>
      <c r="L3010" s="199"/>
    </row>
    <row r="3011" spans="1:12" hidden="1" x14ac:dyDescent="0.35">
      <c r="A3011" s="23">
        <v>22020803</v>
      </c>
      <c r="B3011" s="437" t="s">
        <v>2893</v>
      </c>
      <c r="C3011" s="23">
        <v>70131</v>
      </c>
      <c r="D3011" s="24">
        <v>0</v>
      </c>
      <c r="E3011" s="25">
        <v>2101</v>
      </c>
      <c r="F3011" s="23">
        <v>10721300</v>
      </c>
      <c r="G3011" s="26" t="s">
        <v>169</v>
      </c>
      <c r="H3011" s="67">
        <v>147000</v>
      </c>
      <c r="I3011" s="224">
        <v>5000</v>
      </c>
      <c r="J3011" s="67"/>
      <c r="K3011" s="67">
        <f t="shared" si="66"/>
        <v>147000</v>
      </c>
      <c r="L3011" s="199"/>
    </row>
    <row r="3012" spans="1:12" hidden="1" x14ac:dyDescent="0.35">
      <c r="A3012" s="23">
        <v>22020803</v>
      </c>
      <c r="B3012" s="437" t="s">
        <v>2893</v>
      </c>
      <c r="C3012" s="23">
        <v>70133</v>
      </c>
      <c r="D3012" s="24">
        <v>0</v>
      </c>
      <c r="E3012" s="25">
        <v>2101</v>
      </c>
      <c r="F3012" s="23">
        <v>10721300</v>
      </c>
      <c r="G3012" s="26" t="s">
        <v>169</v>
      </c>
      <c r="H3012" s="67">
        <v>13657672</v>
      </c>
      <c r="I3012" s="224">
        <v>3548500</v>
      </c>
      <c r="J3012" s="67"/>
      <c r="K3012" s="67">
        <f t="shared" si="66"/>
        <v>13657672</v>
      </c>
      <c r="L3012" s="199"/>
    </row>
    <row r="3013" spans="1:12" hidden="1" x14ac:dyDescent="0.35">
      <c r="A3013" s="23">
        <v>22020803</v>
      </c>
      <c r="B3013" s="437" t="s">
        <v>2893</v>
      </c>
      <c r="C3013" s="23">
        <v>70133</v>
      </c>
      <c r="D3013" s="24">
        <v>0</v>
      </c>
      <c r="E3013" s="25">
        <v>2101</v>
      </c>
      <c r="F3013" s="23">
        <v>10721300</v>
      </c>
      <c r="G3013" s="26" t="s">
        <v>169</v>
      </c>
      <c r="H3013" s="27">
        <v>304972.5</v>
      </c>
      <c r="I3013" s="215">
        <v>897570</v>
      </c>
      <c r="J3013" s="27">
        <v>195027.5</v>
      </c>
      <c r="K3013" s="27">
        <f t="shared" si="66"/>
        <v>500000</v>
      </c>
      <c r="L3013" s="199"/>
    </row>
    <row r="3014" spans="1:12" hidden="1" x14ac:dyDescent="0.35">
      <c r="A3014" s="23">
        <v>22020803</v>
      </c>
      <c r="B3014" s="437" t="s">
        <v>2893</v>
      </c>
      <c r="C3014" s="23">
        <v>70131</v>
      </c>
      <c r="D3014" s="24">
        <v>0</v>
      </c>
      <c r="E3014" s="25">
        <v>2101</v>
      </c>
      <c r="F3014" s="23">
        <v>10721300</v>
      </c>
      <c r="G3014" s="26" t="s">
        <v>169</v>
      </c>
      <c r="H3014" s="67">
        <v>5418210</v>
      </c>
      <c r="I3014" s="224">
        <v>54000</v>
      </c>
      <c r="J3014" s="67"/>
      <c r="K3014" s="67">
        <f t="shared" si="66"/>
        <v>5418210</v>
      </c>
      <c r="L3014" s="200"/>
    </row>
    <row r="3015" spans="1:12" hidden="1" x14ac:dyDescent="0.35">
      <c r="A3015" s="23">
        <v>22020803</v>
      </c>
      <c r="B3015" s="437" t="s">
        <v>2893</v>
      </c>
      <c r="C3015" s="23">
        <v>70133</v>
      </c>
      <c r="D3015" s="24">
        <v>0</v>
      </c>
      <c r="E3015" s="25">
        <v>2101</v>
      </c>
      <c r="F3015" s="23">
        <v>10721300</v>
      </c>
      <c r="G3015" s="26" t="s">
        <v>169</v>
      </c>
      <c r="H3015" s="27">
        <v>1581300</v>
      </c>
      <c r="I3015" s="215">
        <v>219000</v>
      </c>
      <c r="J3015" s="27">
        <v>6918700</v>
      </c>
      <c r="K3015" s="41">
        <f t="shared" si="66"/>
        <v>8500000</v>
      </c>
      <c r="L3015" s="199"/>
    </row>
    <row r="3016" spans="1:12" hidden="1" x14ac:dyDescent="0.35">
      <c r="A3016" s="23">
        <v>22020803</v>
      </c>
      <c r="B3016" s="437" t="s">
        <v>2893</v>
      </c>
      <c r="C3016" s="23">
        <v>70133</v>
      </c>
      <c r="D3016" s="24">
        <v>0</v>
      </c>
      <c r="E3016" s="25">
        <v>2101</v>
      </c>
      <c r="F3016" s="23">
        <v>10721300</v>
      </c>
      <c r="G3016" s="26" t="s">
        <v>169</v>
      </c>
      <c r="H3016" s="101">
        <v>35990535</v>
      </c>
      <c r="I3016" s="255">
        <v>21759060</v>
      </c>
      <c r="J3016" s="108">
        <v>-3000000</v>
      </c>
      <c r="K3016" s="101">
        <f t="shared" si="66"/>
        <v>32990535</v>
      </c>
      <c r="L3016" s="200"/>
    </row>
    <row r="3017" spans="1:12" hidden="1" x14ac:dyDescent="0.35">
      <c r="A3017" s="23">
        <v>22020803</v>
      </c>
      <c r="B3017" s="437" t="s">
        <v>2893</v>
      </c>
      <c r="C3017" s="23">
        <v>70133</v>
      </c>
      <c r="D3017" s="24">
        <v>0</v>
      </c>
      <c r="E3017" s="25">
        <v>2101</v>
      </c>
      <c r="F3017" s="23">
        <v>10721300</v>
      </c>
      <c r="G3017" s="26" t="s">
        <v>169</v>
      </c>
      <c r="H3017" s="101">
        <v>750000</v>
      </c>
      <c r="I3017" s="255">
        <v>302750</v>
      </c>
      <c r="J3017" s="106">
        <v>250000</v>
      </c>
      <c r="K3017" s="101">
        <f t="shared" si="66"/>
        <v>1000000</v>
      </c>
      <c r="L3017" s="199"/>
    </row>
    <row r="3018" spans="1:12" hidden="1" x14ac:dyDescent="0.35">
      <c r="A3018" s="23">
        <v>22020803</v>
      </c>
      <c r="B3018" s="437" t="s">
        <v>2893</v>
      </c>
      <c r="C3018" s="23">
        <v>70131</v>
      </c>
      <c r="D3018" s="24">
        <v>0</v>
      </c>
      <c r="E3018" s="25">
        <v>2101</v>
      </c>
      <c r="F3018" s="23">
        <v>10721300</v>
      </c>
      <c r="G3018" s="26" t="s">
        <v>169</v>
      </c>
      <c r="H3018" s="101">
        <v>6704775</v>
      </c>
      <c r="I3018" s="255">
        <v>3766262.5</v>
      </c>
      <c r="J3018" s="101"/>
      <c r="K3018" s="101">
        <f t="shared" si="66"/>
        <v>6704775</v>
      </c>
      <c r="L3018" s="199"/>
    </row>
    <row r="3019" spans="1:12" hidden="1" x14ac:dyDescent="0.35">
      <c r="A3019" s="23">
        <v>22020803</v>
      </c>
      <c r="B3019" s="437" t="s">
        <v>2893</v>
      </c>
      <c r="C3019" s="23">
        <v>70133</v>
      </c>
      <c r="D3019" s="24">
        <v>0</v>
      </c>
      <c r="E3019" s="25">
        <v>2101</v>
      </c>
      <c r="F3019" s="23">
        <v>10721300</v>
      </c>
      <c r="G3019" s="26" t="s">
        <v>169</v>
      </c>
      <c r="H3019" s="101">
        <v>5760562.5</v>
      </c>
      <c r="I3019" s="255">
        <v>5474218.75</v>
      </c>
      <c r="J3019" s="101"/>
      <c r="K3019" s="101">
        <f t="shared" si="66"/>
        <v>5760562.5</v>
      </c>
      <c r="L3019" s="200"/>
    </row>
    <row r="3020" spans="1:12" hidden="1" x14ac:dyDescent="0.35">
      <c r="A3020" s="54">
        <v>22020803</v>
      </c>
      <c r="B3020" s="437" t="s">
        <v>2893</v>
      </c>
      <c r="C3020" s="54">
        <v>70131</v>
      </c>
      <c r="D3020" s="55">
        <v>0</v>
      </c>
      <c r="E3020" s="56">
        <v>2101</v>
      </c>
      <c r="F3020" s="54">
        <v>10721300</v>
      </c>
      <c r="G3020" s="57" t="s">
        <v>169</v>
      </c>
      <c r="H3020" s="58">
        <v>120750</v>
      </c>
      <c r="I3020" s="221">
        <v>75000</v>
      </c>
      <c r="J3020" s="58">
        <v>1500000</v>
      </c>
      <c r="K3020" s="58">
        <f t="shared" si="66"/>
        <v>1620750</v>
      </c>
      <c r="L3020" s="204" t="s">
        <v>2555</v>
      </c>
    </row>
    <row r="3021" spans="1:12" hidden="1" x14ac:dyDescent="0.35">
      <c r="A3021" s="54">
        <v>22020803</v>
      </c>
      <c r="B3021" s="437" t="s">
        <v>2893</v>
      </c>
      <c r="C3021" s="54">
        <v>70133</v>
      </c>
      <c r="D3021" s="55">
        <v>0</v>
      </c>
      <c r="E3021" s="54">
        <v>2101</v>
      </c>
      <c r="F3021" s="54">
        <v>10721300</v>
      </c>
      <c r="G3021" s="57" t="s">
        <v>169</v>
      </c>
      <c r="H3021" s="117">
        <v>111300</v>
      </c>
      <c r="I3021" s="263">
        <v>48000</v>
      </c>
      <c r="J3021" s="117">
        <v>400000</v>
      </c>
      <c r="K3021" s="117">
        <f t="shared" si="66"/>
        <v>511300</v>
      </c>
      <c r="L3021" s="204" t="s">
        <v>2556</v>
      </c>
    </row>
    <row r="3022" spans="1:12" hidden="1" x14ac:dyDescent="0.35">
      <c r="A3022" s="78">
        <v>22020803</v>
      </c>
      <c r="B3022" s="437" t="s">
        <v>2893</v>
      </c>
      <c r="C3022" s="78">
        <v>70133</v>
      </c>
      <c r="D3022" s="137">
        <v>0</v>
      </c>
      <c r="E3022" s="80">
        <v>2101</v>
      </c>
      <c r="F3022" s="78">
        <v>10721300</v>
      </c>
      <c r="G3022" s="129" t="s">
        <v>169</v>
      </c>
      <c r="H3022" s="81">
        <v>5950875</v>
      </c>
      <c r="I3022" s="228">
        <v>5435579</v>
      </c>
      <c r="J3022" s="81">
        <v>16000000</v>
      </c>
      <c r="K3022" s="81">
        <f t="shared" si="66"/>
        <v>21950875</v>
      </c>
      <c r="L3022" s="210" t="s">
        <v>2557</v>
      </c>
    </row>
    <row r="3023" spans="1:12" hidden="1" x14ac:dyDescent="0.35">
      <c r="A3023" s="54">
        <v>22020803</v>
      </c>
      <c r="B3023" s="437" t="s">
        <v>2893</v>
      </c>
      <c r="C3023" s="54">
        <v>70131</v>
      </c>
      <c r="D3023" s="55">
        <v>0</v>
      </c>
      <c r="E3023" s="56">
        <v>2101</v>
      </c>
      <c r="F3023" s="54">
        <v>10721300</v>
      </c>
      <c r="G3023" s="57" t="s">
        <v>169</v>
      </c>
      <c r="H3023" s="117">
        <v>274575</v>
      </c>
      <c r="I3023" s="263"/>
      <c r="J3023" s="117"/>
      <c r="K3023" s="117">
        <f t="shared" si="66"/>
        <v>274575</v>
      </c>
      <c r="L3023" s="204" t="s">
        <v>2558</v>
      </c>
    </row>
    <row r="3024" spans="1:12" hidden="1" x14ac:dyDescent="0.35">
      <c r="A3024" s="23">
        <v>22020803</v>
      </c>
      <c r="B3024" s="437" t="s">
        <v>2893</v>
      </c>
      <c r="C3024" s="23">
        <v>70133</v>
      </c>
      <c r="D3024" s="24">
        <v>0</v>
      </c>
      <c r="E3024" s="25">
        <v>2101</v>
      </c>
      <c r="F3024" s="23">
        <v>10721300</v>
      </c>
      <c r="G3024" s="26" t="s">
        <v>169</v>
      </c>
      <c r="H3024" s="101">
        <v>232680</v>
      </c>
      <c r="I3024" s="255">
        <v>75000</v>
      </c>
      <c r="J3024" s="108">
        <v>-100000</v>
      </c>
      <c r="K3024" s="101">
        <f t="shared" si="66"/>
        <v>132680</v>
      </c>
      <c r="L3024" s="199"/>
    </row>
    <row r="3025" spans="1:12" hidden="1" x14ac:dyDescent="0.35">
      <c r="A3025" s="23">
        <v>22020803</v>
      </c>
      <c r="B3025" s="437" t="s">
        <v>2893</v>
      </c>
      <c r="C3025" s="23">
        <v>70133</v>
      </c>
      <c r="D3025" s="24">
        <v>0</v>
      </c>
      <c r="E3025" s="25">
        <v>2101</v>
      </c>
      <c r="F3025" s="23">
        <v>10721300</v>
      </c>
      <c r="G3025" s="28" t="s">
        <v>169</v>
      </c>
      <c r="H3025" s="103">
        <v>23541000</v>
      </c>
      <c r="I3025" s="256">
        <v>14000000</v>
      </c>
      <c r="J3025" s="103">
        <v>10100000</v>
      </c>
      <c r="K3025" s="103">
        <f t="shared" si="66"/>
        <v>33641000</v>
      </c>
      <c r="L3025" s="199"/>
    </row>
    <row r="3026" spans="1:12" hidden="1" x14ac:dyDescent="0.35">
      <c r="A3026" s="34">
        <v>22020803</v>
      </c>
      <c r="B3026" s="437" t="s">
        <v>2893</v>
      </c>
      <c r="C3026" s="34">
        <v>70131</v>
      </c>
      <c r="D3026" s="35">
        <v>0</v>
      </c>
      <c r="E3026" s="36">
        <v>2101</v>
      </c>
      <c r="F3026" s="34">
        <v>10721300</v>
      </c>
      <c r="G3026" s="37" t="s">
        <v>169</v>
      </c>
      <c r="H3026" s="99">
        <v>156450</v>
      </c>
      <c r="I3026" s="254">
        <v>0</v>
      </c>
      <c r="J3026" s="99"/>
      <c r="K3026" s="99">
        <f t="shared" si="66"/>
        <v>156450</v>
      </c>
      <c r="L3026" s="198"/>
    </row>
    <row r="3027" spans="1:12" hidden="1" x14ac:dyDescent="0.35">
      <c r="A3027" s="23">
        <v>22020803</v>
      </c>
      <c r="B3027" s="437" t="s">
        <v>2893</v>
      </c>
      <c r="C3027" s="23">
        <v>70131</v>
      </c>
      <c r="D3027" s="24">
        <v>0</v>
      </c>
      <c r="E3027" s="25">
        <v>2101</v>
      </c>
      <c r="F3027" s="23">
        <v>10721300</v>
      </c>
      <c r="G3027" s="26" t="s">
        <v>169</v>
      </c>
      <c r="H3027" s="101">
        <v>994980</v>
      </c>
      <c r="I3027" s="255">
        <v>119000</v>
      </c>
      <c r="J3027" s="101"/>
      <c r="K3027" s="101">
        <f t="shared" si="66"/>
        <v>994980</v>
      </c>
      <c r="L3027" s="199"/>
    </row>
    <row r="3028" spans="1:12" hidden="1" x14ac:dyDescent="0.35">
      <c r="A3028" s="23">
        <v>22020802</v>
      </c>
      <c r="B3028" s="437" t="s">
        <v>2890</v>
      </c>
      <c r="C3028" s="23">
        <v>70131</v>
      </c>
      <c r="D3028" s="24">
        <v>0</v>
      </c>
      <c r="E3028" s="25">
        <v>2101</v>
      </c>
      <c r="F3028" s="23">
        <v>10721300</v>
      </c>
      <c r="G3028" s="26" t="s">
        <v>188</v>
      </c>
      <c r="H3028" s="27">
        <v>1600000</v>
      </c>
      <c r="I3028" s="215"/>
      <c r="J3028" s="41"/>
      <c r="K3028" s="27">
        <f t="shared" si="66"/>
        <v>1600000</v>
      </c>
      <c r="L3028" s="199"/>
    </row>
    <row r="3029" spans="1:12" hidden="1" x14ac:dyDescent="0.35">
      <c r="A3029" s="23">
        <v>22020802</v>
      </c>
      <c r="B3029" s="437" t="s">
        <v>2890</v>
      </c>
      <c r="C3029" s="23">
        <v>70133</v>
      </c>
      <c r="D3029" s="24">
        <v>0</v>
      </c>
      <c r="E3029" s="25">
        <v>2101</v>
      </c>
      <c r="F3029" s="23">
        <v>10721300</v>
      </c>
      <c r="G3029" s="26" t="s">
        <v>188</v>
      </c>
      <c r="H3029" s="27"/>
      <c r="I3029" s="215"/>
      <c r="J3029" s="27">
        <v>163000</v>
      </c>
      <c r="K3029" s="27">
        <f t="shared" si="66"/>
        <v>163000</v>
      </c>
      <c r="L3029" s="199"/>
    </row>
    <row r="3030" spans="1:12" hidden="1" x14ac:dyDescent="0.35">
      <c r="A3030" s="23">
        <v>22020802</v>
      </c>
      <c r="B3030" s="437" t="s">
        <v>2890</v>
      </c>
      <c r="C3030" s="23">
        <v>70131</v>
      </c>
      <c r="D3030" s="24">
        <v>0</v>
      </c>
      <c r="E3030" s="25">
        <v>2101</v>
      </c>
      <c r="F3030" s="23">
        <v>10721300</v>
      </c>
      <c r="G3030" s="26" t="s">
        <v>188</v>
      </c>
      <c r="H3030" s="27">
        <v>131250</v>
      </c>
      <c r="I3030" s="215">
        <v>122500</v>
      </c>
      <c r="J3030" s="27"/>
      <c r="K3030" s="27">
        <f t="shared" si="66"/>
        <v>131250</v>
      </c>
      <c r="L3030" s="199"/>
    </row>
    <row r="3031" spans="1:12" hidden="1" x14ac:dyDescent="0.35">
      <c r="A3031" s="23">
        <v>22020802</v>
      </c>
      <c r="B3031" s="437" t="s">
        <v>2890</v>
      </c>
      <c r="C3031" s="23">
        <v>70133</v>
      </c>
      <c r="D3031" s="24">
        <v>0</v>
      </c>
      <c r="E3031" s="25">
        <v>2101</v>
      </c>
      <c r="F3031" s="23">
        <v>10721300</v>
      </c>
      <c r="G3031" s="26" t="s">
        <v>188</v>
      </c>
      <c r="H3031" s="67">
        <v>126000</v>
      </c>
      <c r="I3031" s="224"/>
      <c r="J3031" s="67"/>
      <c r="K3031" s="67">
        <f t="shared" si="66"/>
        <v>126000</v>
      </c>
      <c r="L3031" s="199"/>
    </row>
    <row r="3032" spans="1:12" hidden="1" x14ac:dyDescent="0.35">
      <c r="A3032" s="23">
        <v>22020802</v>
      </c>
      <c r="B3032" s="437" t="s">
        <v>2890</v>
      </c>
      <c r="C3032" s="23">
        <v>70133</v>
      </c>
      <c r="D3032" s="24">
        <v>0</v>
      </c>
      <c r="E3032" s="25">
        <v>2101</v>
      </c>
      <c r="F3032" s="23">
        <v>10721300</v>
      </c>
      <c r="G3032" s="26" t="s">
        <v>188</v>
      </c>
      <c r="H3032" s="27"/>
      <c r="I3032" s="215">
        <v>17000</v>
      </c>
      <c r="J3032" s="27">
        <v>120000</v>
      </c>
      <c r="K3032" s="39">
        <f t="shared" si="66"/>
        <v>120000</v>
      </c>
      <c r="L3032" s="199"/>
    </row>
    <row r="3033" spans="1:12" hidden="1" x14ac:dyDescent="0.35">
      <c r="A3033" s="23">
        <v>22020802</v>
      </c>
      <c r="B3033" s="437" t="s">
        <v>2890</v>
      </c>
      <c r="C3033" s="23">
        <v>71033</v>
      </c>
      <c r="D3033" s="24">
        <v>0</v>
      </c>
      <c r="E3033" s="25">
        <v>1100</v>
      </c>
      <c r="F3033" s="23">
        <v>10721300</v>
      </c>
      <c r="G3033" s="26" t="s">
        <v>188</v>
      </c>
      <c r="H3033" s="27">
        <v>2965200</v>
      </c>
      <c r="I3033" s="282"/>
      <c r="J3033" s="27"/>
      <c r="K3033" s="27">
        <f t="shared" si="66"/>
        <v>2965200</v>
      </c>
      <c r="L3033" s="199"/>
    </row>
    <row r="3034" spans="1:12" hidden="1" x14ac:dyDescent="0.35">
      <c r="A3034" s="23">
        <v>22020802</v>
      </c>
      <c r="B3034" s="437" t="s">
        <v>2890</v>
      </c>
      <c r="C3034" s="23">
        <v>70131</v>
      </c>
      <c r="D3034" s="24">
        <v>0</v>
      </c>
      <c r="E3034" s="25">
        <v>2101</v>
      </c>
      <c r="F3034" s="23">
        <v>10721300</v>
      </c>
      <c r="G3034" s="26" t="s">
        <v>188</v>
      </c>
      <c r="H3034" s="27">
        <v>655168.5</v>
      </c>
      <c r="I3034" s="215">
        <v>118200</v>
      </c>
      <c r="J3034" s="27">
        <v>115000</v>
      </c>
      <c r="K3034" s="27">
        <f t="shared" si="66"/>
        <v>770168.5</v>
      </c>
      <c r="L3034" s="200"/>
    </row>
    <row r="3035" spans="1:12" hidden="1" x14ac:dyDescent="0.35">
      <c r="A3035" s="23">
        <v>22020802</v>
      </c>
      <c r="B3035" s="437" t="s">
        <v>2891</v>
      </c>
      <c r="C3035" s="23">
        <v>70131</v>
      </c>
      <c r="D3035" s="24">
        <v>0</v>
      </c>
      <c r="E3035" s="25">
        <v>2101</v>
      </c>
      <c r="F3035" s="23">
        <v>10720500</v>
      </c>
      <c r="G3035" s="26" t="s">
        <v>188</v>
      </c>
      <c r="H3035" s="67">
        <v>96306</v>
      </c>
      <c r="I3035" s="224">
        <v>0</v>
      </c>
      <c r="J3035" s="67">
        <v>153694</v>
      </c>
      <c r="K3035" s="67">
        <f t="shared" si="66"/>
        <v>250000</v>
      </c>
      <c r="L3035" s="199"/>
    </row>
    <row r="3036" spans="1:12" hidden="1" x14ac:dyDescent="0.35">
      <c r="A3036" s="411">
        <v>22020802</v>
      </c>
      <c r="B3036" s="437" t="s">
        <v>2891</v>
      </c>
      <c r="C3036" s="411">
        <v>70131</v>
      </c>
      <c r="D3036" s="411" t="s">
        <v>192</v>
      </c>
      <c r="E3036" s="413" t="s">
        <v>193</v>
      </c>
      <c r="F3036" s="411">
        <v>10721300</v>
      </c>
      <c r="G3036" s="416" t="s">
        <v>188</v>
      </c>
      <c r="H3036" s="419">
        <v>27765.737999999998</v>
      </c>
      <c r="I3036" s="422"/>
      <c r="J3036" s="425"/>
      <c r="K3036" s="538">
        <f t="shared" si="66"/>
        <v>27765.737999999998</v>
      </c>
      <c r="L3036" s="395"/>
    </row>
    <row r="3037" spans="1:12" hidden="1" x14ac:dyDescent="0.35">
      <c r="A3037" s="23">
        <v>22020802</v>
      </c>
      <c r="B3037" s="437" t="s">
        <v>2891</v>
      </c>
      <c r="C3037" s="23">
        <v>70131</v>
      </c>
      <c r="D3037" s="24">
        <v>0</v>
      </c>
      <c r="E3037" s="25">
        <v>2101</v>
      </c>
      <c r="F3037" s="23">
        <v>10721300</v>
      </c>
      <c r="G3037" s="26" t="s">
        <v>188</v>
      </c>
      <c r="H3037" s="27">
        <v>2400000</v>
      </c>
      <c r="I3037" s="215"/>
      <c r="J3037" s="41"/>
      <c r="K3037" s="27">
        <f>H3037+J3037</f>
        <v>2400000</v>
      </c>
      <c r="L3037" s="199"/>
    </row>
    <row r="3038" spans="1:12" hidden="1" x14ac:dyDescent="0.35">
      <c r="A3038" s="23">
        <v>22020802</v>
      </c>
      <c r="B3038" s="437" t="s">
        <v>2891</v>
      </c>
      <c r="C3038" s="23">
        <v>70131</v>
      </c>
      <c r="D3038" s="24">
        <v>0</v>
      </c>
      <c r="E3038" s="25">
        <v>2101</v>
      </c>
      <c r="F3038" s="23">
        <v>10721300</v>
      </c>
      <c r="G3038" s="26" t="s">
        <v>188</v>
      </c>
      <c r="H3038" s="67">
        <v>2100000</v>
      </c>
      <c r="I3038" s="224"/>
      <c r="J3038" s="67"/>
      <c r="K3038" s="67">
        <f t="shared" ref="K3038:K3049" si="67">SUM(H3038,J3038)</f>
        <v>2100000</v>
      </c>
      <c r="L3038" s="199"/>
    </row>
    <row r="3039" spans="1:12" hidden="1" x14ac:dyDescent="0.35">
      <c r="A3039" s="23">
        <v>22020802</v>
      </c>
      <c r="B3039" s="437" t="s">
        <v>2891</v>
      </c>
      <c r="C3039" s="23">
        <v>70133</v>
      </c>
      <c r="D3039" s="24">
        <v>0</v>
      </c>
      <c r="E3039" s="25">
        <v>2101</v>
      </c>
      <c r="F3039" s="23">
        <v>10721300</v>
      </c>
      <c r="G3039" s="26" t="s">
        <v>188</v>
      </c>
      <c r="H3039" s="27">
        <v>101640</v>
      </c>
      <c r="I3039" s="215"/>
      <c r="J3039" s="41"/>
      <c r="K3039" s="27">
        <f t="shared" si="67"/>
        <v>101640</v>
      </c>
      <c r="L3039" s="199"/>
    </row>
    <row r="3040" spans="1:12" hidden="1" x14ac:dyDescent="0.35">
      <c r="A3040" s="23">
        <v>22020802</v>
      </c>
      <c r="B3040" s="437" t="s">
        <v>2891</v>
      </c>
      <c r="C3040" s="23">
        <v>70740</v>
      </c>
      <c r="D3040" s="24">
        <v>0</v>
      </c>
      <c r="E3040" s="25">
        <v>2101</v>
      </c>
      <c r="F3040" s="23">
        <v>10721300</v>
      </c>
      <c r="G3040" s="26" t="s">
        <v>188</v>
      </c>
      <c r="H3040" s="27">
        <v>56805</v>
      </c>
      <c r="I3040" s="215"/>
      <c r="J3040" s="27"/>
      <c r="K3040" s="27">
        <f t="shared" si="67"/>
        <v>56805</v>
      </c>
      <c r="L3040" s="200"/>
    </row>
    <row r="3041" spans="1:12" hidden="1" x14ac:dyDescent="0.35">
      <c r="A3041" s="23">
        <v>22020802</v>
      </c>
      <c r="B3041" s="437" t="s">
        <v>2891</v>
      </c>
      <c r="C3041" s="23">
        <v>70133</v>
      </c>
      <c r="D3041" s="24">
        <v>0</v>
      </c>
      <c r="E3041" s="25">
        <v>2101</v>
      </c>
      <c r="F3041" s="23">
        <v>10721300</v>
      </c>
      <c r="G3041" s="26" t="s">
        <v>188</v>
      </c>
      <c r="H3041" s="27">
        <v>1000000</v>
      </c>
      <c r="I3041" s="215">
        <v>395000</v>
      </c>
      <c r="J3041" s="27"/>
      <c r="K3041" s="27">
        <f t="shared" si="67"/>
        <v>1000000</v>
      </c>
      <c r="L3041" s="199"/>
    </row>
    <row r="3042" spans="1:12" hidden="1" x14ac:dyDescent="0.35">
      <c r="A3042" s="23">
        <v>22020802</v>
      </c>
      <c r="B3042" s="437" t="s">
        <v>2893</v>
      </c>
      <c r="C3042" s="23">
        <v>70131</v>
      </c>
      <c r="D3042" s="24">
        <v>0</v>
      </c>
      <c r="E3042" s="25">
        <v>2101</v>
      </c>
      <c r="F3042" s="23">
        <v>10721300</v>
      </c>
      <c r="G3042" s="26" t="s">
        <v>188</v>
      </c>
      <c r="H3042" s="67">
        <v>68600</v>
      </c>
      <c r="I3042" s="224"/>
      <c r="J3042" s="68"/>
      <c r="K3042" s="67">
        <f t="shared" si="67"/>
        <v>68600</v>
      </c>
      <c r="L3042" s="199"/>
    </row>
    <row r="3043" spans="1:12" hidden="1" x14ac:dyDescent="0.35">
      <c r="A3043" s="23">
        <v>22020802</v>
      </c>
      <c r="B3043" s="437" t="s">
        <v>2893</v>
      </c>
      <c r="C3043" s="23">
        <v>70133</v>
      </c>
      <c r="D3043" s="24">
        <v>0</v>
      </c>
      <c r="E3043" s="25">
        <v>2101</v>
      </c>
      <c r="F3043" s="23">
        <v>10721300</v>
      </c>
      <c r="G3043" s="26" t="s">
        <v>188</v>
      </c>
      <c r="H3043" s="27">
        <v>241500</v>
      </c>
      <c r="I3043" s="215">
        <v>16000</v>
      </c>
      <c r="J3043" s="27"/>
      <c r="K3043" s="27">
        <f t="shared" si="67"/>
        <v>241500</v>
      </c>
      <c r="L3043" s="199"/>
    </row>
    <row r="3044" spans="1:12" hidden="1" x14ac:dyDescent="0.35">
      <c r="A3044" s="23">
        <v>22020802</v>
      </c>
      <c r="B3044" s="437" t="s">
        <v>2893</v>
      </c>
      <c r="C3044" s="23">
        <v>70133</v>
      </c>
      <c r="D3044" s="24">
        <v>0</v>
      </c>
      <c r="E3044" s="25">
        <v>2101</v>
      </c>
      <c r="F3044" s="23">
        <v>10721300</v>
      </c>
      <c r="G3044" s="26" t="s">
        <v>188</v>
      </c>
      <c r="H3044" s="101">
        <v>1500000</v>
      </c>
      <c r="I3044" s="255"/>
      <c r="J3044" s="106"/>
      <c r="K3044" s="101">
        <f t="shared" si="67"/>
        <v>1500000</v>
      </c>
      <c r="L3044" s="199"/>
    </row>
    <row r="3045" spans="1:12" hidden="1" x14ac:dyDescent="0.35">
      <c r="A3045" s="23">
        <v>22020802</v>
      </c>
      <c r="B3045" s="437" t="s">
        <v>2893</v>
      </c>
      <c r="C3045" s="23">
        <v>70131</v>
      </c>
      <c r="D3045" s="24">
        <v>0</v>
      </c>
      <c r="E3045" s="25">
        <v>2101</v>
      </c>
      <c r="F3045" s="23">
        <v>10721300</v>
      </c>
      <c r="G3045" s="26" t="s">
        <v>188</v>
      </c>
      <c r="H3045" s="101">
        <v>60000</v>
      </c>
      <c r="I3045" s="255">
        <v>0</v>
      </c>
      <c r="J3045" s="102"/>
      <c r="K3045" s="101">
        <f t="shared" si="67"/>
        <v>60000</v>
      </c>
      <c r="L3045" s="199"/>
    </row>
    <row r="3046" spans="1:12" hidden="1" x14ac:dyDescent="0.35">
      <c r="A3046" s="23">
        <v>22020802</v>
      </c>
      <c r="B3046" s="437" t="s">
        <v>2893</v>
      </c>
      <c r="C3046" s="23">
        <v>70133</v>
      </c>
      <c r="D3046" s="24">
        <v>0</v>
      </c>
      <c r="E3046" s="25">
        <v>2101</v>
      </c>
      <c r="F3046" s="23">
        <v>10721300</v>
      </c>
      <c r="G3046" s="26" t="s">
        <v>188</v>
      </c>
      <c r="H3046" s="101">
        <v>1202850</v>
      </c>
      <c r="I3046" s="255">
        <v>0</v>
      </c>
      <c r="J3046" s="106"/>
      <c r="K3046" s="101">
        <f t="shared" si="67"/>
        <v>1202850</v>
      </c>
      <c r="L3046" s="199"/>
    </row>
    <row r="3047" spans="1:12" hidden="1" x14ac:dyDescent="0.35">
      <c r="A3047" s="23">
        <v>22020802</v>
      </c>
      <c r="B3047" s="437" t="s">
        <v>2893</v>
      </c>
      <c r="C3047" s="23">
        <v>70133</v>
      </c>
      <c r="D3047" s="24">
        <v>0</v>
      </c>
      <c r="E3047" s="23">
        <v>2101</v>
      </c>
      <c r="F3047" s="23">
        <v>10721300</v>
      </c>
      <c r="G3047" s="26" t="s">
        <v>188</v>
      </c>
      <c r="H3047" s="101">
        <v>54600</v>
      </c>
      <c r="I3047" s="255">
        <v>30000</v>
      </c>
      <c r="J3047" s="101"/>
      <c r="K3047" s="101">
        <f t="shared" si="67"/>
        <v>54600</v>
      </c>
      <c r="L3047" s="199"/>
    </row>
    <row r="3048" spans="1:12" hidden="1" x14ac:dyDescent="0.35">
      <c r="A3048" s="23">
        <v>22020801</v>
      </c>
      <c r="B3048" s="437" t="s">
        <v>2890</v>
      </c>
      <c r="C3048" s="23">
        <v>70133</v>
      </c>
      <c r="D3048" s="24">
        <v>0</v>
      </c>
      <c r="E3048" s="25">
        <v>2101</v>
      </c>
      <c r="F3048" s="23">
        <v>10721300</v>
      </c>
      <c r="G3048" s="26" t="s">
        <v>168</v>
      </c>
      <c r="H3048" s="67">
        <v>68800000</v>
      </c>
      <c r="I3048" s="224">
        <v>28197520</v>
      </c>
      <c r="J3048" s="67"/>
      <c r="K3048" s="428">
        <f t="shared" si="67"/>
        <v>68800000</v>
      </c>
      <c r="L3048" s="199"/>
    </row>
    <row r="3049" spans="1:12" hidden="1" x14ac:dyDescent="0.35">
      <c r="A3049" s="23">
        <v>22020801</v>
      </c>
      <c r="B3049" s="437" t="s">
        <v>2890</v>
      </c>
      <c r="C3049" s="23">
        <v>70131</v>
      </c>
      <c r="D3049" s="24">
        <v>0</v>
      </c>
      <c r="E3049" s="25">
        <v>2101</v>
      </c>
      <c r="F3049" s="23">
        <v>10721300</v>
      </c>
      <c r="G3049" s="26" t="s">
        <v>168</v>
      </c>
      <c r="H3049" s="27">
        <v>24000000</v>
      </c>
      <c r="I3049" s="215">
        <v>8750000</v>
      </c>
      <c r="J3049" s="27">
        <v>6000000</v>
      </c>
      <c r="K3049" s="27">
        <f t="shared" si="67"/>
        <v>30000000</v>
      </c>
      <c r="L3049" s="199"/>
    </row>
    <row r="3050" spans="1:12" hidden="1" x14ac:dyDescent="0.35">
      <c r="A3050" s="411">
        <v>22020801</v>
      </c>
      <c r="B3050" s="437" t="s">
        <v>2890</v>
      </c>
      <c r="C3050" s="411">
        <v>70133</v>
      </c>
      <c r="D3050" s="411" t="s">
        <v>192</v>
      </c>
      <c r="E3050" s="413" t="s">
        <v>193</v>
      </c>
      <c r="F3050" s="411" t="s">
        <v>194</v>
      </c>
      <c r="G3050" s="416" t="s">
        <v>168</v>
      </c>
      <c r="H3050" s="418">
        <v>210000</v>
      </c>
      <c r="I3050" s="421">
        <v>8500</v>
      </c>
      <c r="J3050" s="424">
        <v>590000</v>
      </c>
      <c r="K3050" s="418">
        <f>H3050+J3050</f>
        <v>800000</v>
      </c>
      <c r="L3050" s="434"/>
    </row>
    <row r="3051" spans="1:12" hidden="1" x14ac:dyDescent="0.35">
      <c r="A3051" s="23">
        <v>22020801</v>
      </c>
      <c r="B3051" s="437" t="s">
        <v>2890</v>
      </c>
      <c r="C3051" s="23">
        <v>70133</v>
      </c>
      <c r="D3051" s="24">
        <v>0</v>
      </c>
      <c r="E3051" s="25">
        <v>2101</v>
      </c>
      <c r="F3051" s="23">
        <v>10721300</v>
      </c>
      <c r="G3051" s="26" t="s">
        <v>168</v>
      </c>
      <c r="H3051" s="27">
        <v>84000</v>
      </c>
      <c r="I3051" s="215">
        <v>90000</v>
      </c>
      <c r="J3051" s="27">
        <v>79000</v>
      </c>
      <c r="K3051" s="27">
        <f t="shared" ref="K3051:K3072" si="68">SUM(H3051,J3051)</f>
        <v>163000</v>
      </c>
      <c r="L3051" s="199"/>
    </row>
    <row r="3052" spans="1:12" hidden="1" x14ac:dyDescent="0.35">
      <c r="A3052" s="23">
        <v>22020801</v>
      </c>
      <c r="B3052" s="437" t="s">
        <v>2890</v>
      </c>
      <c r="C3052" s="23">
        <v>70133</v>
      </c>
      <c r="D3052" s="24">
        <v>0</v>
      </c>
      <c r="E3052" s="25">
        <v>2101</v>
      </c>
      <c r="F3052" s="23">
        <v>10721300</v>
      </c>
      <c r="G3052" s="26" t="s">
        <v>168</v>
      </c>
      <c r="H3052" s="27">
        <v>1112989.5</v>
      </c>
      <c r="I3052" s="215">
        <v>40000</v>
      </c>
      <c r="J3052" s="27"/>
      <c r="K3052" s="27">
        <f t="shared" si="68"/>
        <v>1112989.5</v>
      </c>
      <c r="L3052" s="199"/>
    </row>
    <row r="3053" spans="1:12" hidden="1" x14ac:dyDescent="0.35">
      <c r="A3053" s="23">
        <v>22020801</v>
      </c>
      <c r="B3053" s="437" t="s">
        <v>2890</v>
      </c>
      <c r="C3053" s="23">
        <v>70133</v>
      </c>
      <c r="D3053" s="24">
        <v>0</v>
      </c>
      <c r="E3053" s="25">
        <v>2101</v>
      </c>
      <c r="F3053" s="23">
        <v>10721300</v>
      </c>
      <c r="G3053" s="26" t="s">
        <v>168</v>
      </c>
      <c r="H3053" s="27">
        <v>562800</v>
      </c>
      <c r="I3053" s="215">
        <v>260000</v>
      </c>
      <c r="J3053" s="27">
        <v>700000</v>
      </c>
      <c r="K3053" s="27">
        <f t="shared" si="68"/>
        <v>1262800</v>
      </c>
      <c r="L3053" s="199"/>
    </row>
    <row r="3054" spans="1:12" hidden="1" x14ac:dyDescent="0.35">
      <c r="A3054" s="23">
        <v>22020801</v>
      </c>
      <c r="B3054" s="437" t="s">
        <v>2890</v>
      </c>
      <c r="C3054" s="23">
        <v>70133</v>
      </c>
      <c r="D3054" s="24">
        <v>0</v>
      </c>
      <c r="E3054" s="25">
        <v>2101</v>
      </c>
      <c r="F3054" s="23">
        <v>10721300</v>
      </c>
      <c r="G3054" s="26" t="s">
        <v>168</v>
      </c>
      <c r="H3054" s="27">
        <v>499800</v>
      </c>
      <c r="I3054" s="215">
        <v>95000</v>
      </c>
      <c r="J3054" s="27"/>
      <c r="K3054" s="39">
        <f t="shared" si="68"/>
        <v>499800</v>
      </c>
      <c r="L3054" s="199"/>
    </row>
    <row r="3055" spans="1:12" hidden="1" x14ac:dyDescent="0.35">
      <c r="A3055" s="23">
        <v>22020801</v>
      </c>
      <c r="B3055" s="437" t="s">
        <v>2890</v>
      </c>
      <c r="C3055" s="23">
        <v>70133</v>
      </c>
      <c r="D3055" s="24">
        <v>0</v>
      </c>
      <c r="E3055" s="25">
        <v>2101</v>
      </c>
      <c r="F3055" s="23">
        <v>10721300</v>
      </c>
      <c r="G3055" s="26" t="s">
        <v>168</v>
      </c>
      <c r="H3055" s="27">
        <v>1747200</v>
      </c>
      <c r="I3055" s="215">
        <v>362000</v>
      </c>
      <c r="J3055" s="27"/>
      <c r="K3055" s="27">
        <f t="shared" si="68"/>
        <v>1747200</v>
      </c>
      <c r="L3055" s="199"/>
    </row>
    <row r="3056" spans="1:12" hidden="1" x14ac:dyDescent="0.35">
      <c r="A3056" s="23">
        <v>22020801</v>
      </c>
      <c r="B3056" s="437" t="s">
        <v>2890</v>
      </c>
      <c r="C3056" s="23">
        <v>70133</v>
      </c>
      <c r="D3056" s="24">
        <v>0</v>
      </c>
      <c r="E3056" s="25">
        <v>2101</v>
      </c>
      <c r="F3056" s="23">
        <v>10721300</v>
      </c>
      <c r="G3056" s="26" t="s">
        <v>168</v>
      </c>
      <c r="H3056" s="27">
        <v>535080</v>
      </c>
      <c r="I3056" s="215">
        <v>316700</v>
      </c>
      <c r="J3056" s="27"/>
      <c r="K3056" s="27">
        <f t="shared" si="68"/>
        <v>535080</v>
      </c>
      <c r="L3056" s="199"/>
    </row>
    <row r="3057" spans="1:12" hidden="1" x14ac:dyDescent="0.35">
      <c r="A3057" s="34">
        <v>22020801</v>
      </c>
      <c r="B3057" s="437" t="s">
        <v>2890</v>
      </c>
      <c r="C3057" s="34">
        <v>70131</v>
      </c>
      <c r="D3057" s="35">
        <v>0</v>
      </c>
      <c r="E3057" s="36">
        <v>2101</v>
      </c>
      <c r="F3057" s="34">
        <v>10721300</v>
      </c>
      <c r="G3057" s="37" t="s">
        <v>168</v>
      </c>
      <c r="H3057" s="38">
        <v>676410</v>
      </c>
      <c r="I3057" s="218">
        <v>146500</v>
      </c>
      <c r="J3057" s="38">
        <v>73590</v>
      </c>
      <c r="K3057" s="38">
        <f t="shared" si="68"/>
        <v>750000</v>
      </c>
      <c r="L3057" s="206"/>
    </row>
    <row r="3058" spans="1:12" hidden="1" x14ac:dyDescent="0.35">
      <c r="A3058" s="23">
        <v>22020801</v>
      </c>
      <c r="B3058" s="437" t="s">
        <v>2890</v>
      </c>
      <c r="C3058" s="23">
        <v>70131</v>
      </c>
      <c r="D3058" s="24">
        <v>0</v>
      </c>
      <c r="E3058" s="25">
        <v>2101</v>
      </c>
      <c r="F3058" s="23">
        <v>10721300</v>
      </c>
      <c r="G3058" s="26" t="s">
        <v>168</v>
      </c>
      <c r="H3058" s="27">
        <v>903000</v>
      </c>
      <c r="I3058" s="215">
        <v>1140000</v>
      </c>
      <c r="J3058" s="27">
        <v>2000000</v>
      </c>
      <c r="K3058" s="27">
        <f t="shared" si="68"/>
        <v>2903000</v>
      </c>
      <c r="L3058" s="207"/>
    </row>
    <row r="3059" spans="1:12" hidden="1" x14ac:dyDescent="0.35">
      <c r="A3059" s="23">
        <v>22020801</v>
      </c>
      <c r="B3059" s="437" t="s">
        <v>2890</v>
      </c>
      <c r="C3059" s="23">
        <v>70131</v>
      </c>
      <c r="D3059" s="24">
        <v>0</v>
      </c>
      <c r="E3059" s="25">
        <v>2101</v>
      </c>
      <c r="F3059" s="23">
        <v>10721300</v>
      </c>
      <c r="G3059" s="26" t="s">
        <v>168</v>
      </c>
      <c r="H3059" s="67">
        <v>151200</v>
      </c>
      <c r="I3059" s="224"/>
      <c r="J3059" s="67"/>
      <c r="K3059" s="67">
        <f t="shared" si="68"/>
        <v>151200</v>
      </c>
      <c r="L3059" s="207"/>
    </row>
    <row r="3060" spans="1:12" hidden="1" x14ac:dyDescent="0.35">
      <c r="A3060" s="23">
        <v>22020801</v>
      </c>
      <c r="B3060" s="437" t="s">
        <v>2890</v>
      </c>
      <c r="C3060" s="23">
        <v>70131</v>
      </c>
      <c r="D3060" s="24">
        <v>0</v>
      </c>
      <c r="E3060" s="23">
        <v>2101</v>
      </c>
      <c r="F3060" s="23">
        <v>10721300</v>
      </c>
      <c r="G3060" s="26" t="s">
        <v>168</v>
      </c>
      <c r="H3060" s="27">
        <v>588000</v>
      </c>
      <c r="I3060" s="215"/>
      <c r="J3060" s="27"/>
      <c r="K3060" s="27">
        <f t="shared" si="68"/>
        <v>588000</v>
      </c>
      <c r="L3060" s="207"/>
    </row>
    <row r="3061" spans="1:12" hidden="1" x14ac:dyDescent="0.35">
      <c r="A3061" s="23">
        <v>22020801</v>
      </c>
      <c r="B3061" s="437" t="s">
        <v>2890</v>
      </c>
      <c r="C3061" s="23">
        <v>70131</v>
      </c>
      <c r="D3061" s="24">
        <v>0</v>
      </c>
      <c r="E3061" s="25">
        <v>2101</v>
      </c>
      <c r="F3061" s="23">
        <v>10721300</v>
      </c>
      <c r="G3061" s="26" t="s">
        <v>168</v>
      </c>
      <c r="H3061" s="67">
        <v>386400</v>
      </c>
      <c r="I3061" s="224">
        <v>0</v>
      </c>
      <c r="J3061" s="67"/>
      <c r="K3061" s="67">
        <f t="shared" si="68"/>
        <v>386400</v>
      </c>
      <c r="L3061" s="207"/>
    </row>
    <row r="3062" spans="1:12" hidden="1" x14ac:dyDescent="0.35">
      <c r="A3062" s="23">
        <v>22020801</v>
      </c>
      <c r="B3062" s="437" t="s">
        <v>2890</v>
      </c>
      <c r="C3062" s="23">
        <v>70133</v>
      </c>
      <c r="D3062" s="24">
        <v>0</v>
      </c>
      <c r="E3062" s="25">
        <v>2101</v>
      </c>
      <c r="F3062" s="23">
        <v>10721300</v>
      </c>
      <c r="G3062" s="26" t="s">
        <v>168</v>
      </c>
      <c r="H3062" s="67">
        <v>544950</v>
      </c>
      <c r="I3062" s="224">
        <v>327000</v>
      </c>
      <c r="J3062" s="67"/>
      <c r="K3062" s="67">
        <f t="shared" si="68"/>
        <v>544950</v>
      </c>
      <c r="L3062" s="207"/>
    </row>
    <row r="3063" spans="1:12" hidden="1" x14ac:dyDescent="0.35">
      <c r="A3063" s="23">
        <v>22020801</v>
      </c>
      <c r="B3063" s="437" t="s">
        <v>2890</v>
      </c>
      <c r="C3063" s="23">
        <v>70131</v>
      </c>
      <c r="D3063" s="24">
        <v>0</v>
      </c>
      <c r="E3063" s="25">
        <v>2101</v>
      </c>
      <c r="F3063" s="23">
        <v>10721300</v>
      </c>
      <c r="G3063" s="26" t="s">
        <v>168</v>
      </c>
      <c r="H3063" s="67">
        <v>5378100</v>
      </c>
      <c r="I3063" s="224">
        <v>1726500</v>
      </c>
      <c r="J3063" s="67"/>
      <c r="K3063" s="67">
        <f t="shared" si="68"/>
        <v>5378100</v>
      </c>
      <c r="L3063" s="207"/>
    </row>
    <row r="3064" spans="1:12" hidden="1" x14ac:dyDescent="0.35">
      <c r="A3064" s="23">
        <v>22020801</v>
      </c>
      <c r="B3064" s="437" t="s">
        <v>2890</v>
      </c>
      <c r="C3064" s="23">
        <v>70133</v>
      </c>
      <c r="D3064" s="24">
        <v>0</v>
      </c>
      <c r="E3064" s="25">
        <v>2101</v>
      </c>
      <c r="F3064" s="23">
        <v>10721300</v>
      </c>
      <c r="G3064" s="26" t="s">
        <v>168</v>
      </c>
      <c r="H3064" s="27">
        <v>2001720</v>
      </c>
      <c r="I3064" s="215">
        <v>353000</v>
      </c>
      <c r="J3064" s="27">
        <v>-500000</v>
      </c>
      <c r="K3064" s="27">
        <f t="shared" si="68"/>
        <v>1501720</v>
      </c>
      <c r="L3064" s="207"/>
    </row>
    <row r="3065" spans="1:12" hidden="1" x14ac:dyDescent="0.35">
      <c r="A3065" s="23">
        <v>22020801</v>
      </c>
      <c r="B3065" s="437" t="s">
        <v>2890</v>
      </c>
      <c r="C3065" s="23">
        <v>70133</v>
      </c>
      <c r="D3065" s="24">
        <v>0</v>
      </c>
      <c r="E3065" s="25">
        <v>2101</v>
      </c>
      <c r="F3065" s="23">
        <v>10721300</v>
      </c>
      <c r="G3065" s="26" t="s">
        <v>168</v>
      </c>
      <c r="H3065" s="27">
        <v>4613070</v>
      </c>
      <c r="I3065" s="215">
        <v>2370823.59</v>
      </c>
      <c r="J3065" s="27"/>
      <c r="K3065" s="39">
        <f t="shared" si="68"/>
        <v>4613070</v>
      </c>
      <c r="L3065" s="207"/>
    </row>
    <row r="3066" spans="1:12" hidden="1" x14ac:dyDescent="0.35">
      <c r="A3066" s="23">
        <v>22020801</v>
      </c>
      <c r="B3066" s="437" t="s">
        <v>2890</v>
      </c>
      <c r="C3066" s="23">
        <v>71033</v>
      </c>
      <c r="D3066" s="24">
        <v>0</v>
      </c>
      <c r="E3066" s="25">
        <v>1100</v>
      </c>
      <c r="F3066" s="23">
        <v>10721300</v>
      </c>
      <c r="G3066" s="26" t="s">
        <v>168</v>
      </c>
      <c r="H3066" s="27">
        <v>97360620</v>
      </c>
      <c r="I3066" s="282">
        <v>190000</v>
      </c>
      <c r="J3066" s="27">
        <v>-70000000</v>
      </c>
      <c r="K3066" s="27">
        <f t="shared" si="68"/>
        <v>27360620</v>
      </c>
      <c r="L3066" s="207"/>
    </row>
    <row r="3067" spans="1:12" hidden="1" x14ac:dyDescent="0.35">
      <c r="A3067" s="23">
        <v>22020801</v>
      </c>
      <c r="B3067" s="437" t="s">
        <v>2890</v>
      </c>
      <c r="C3067" s="23">
        <v>70131</v>
      </c>
      <c r="D3067" s="24">
        <v>0</v>
      </c>
      <c r="E3067" s="25">
        <v>2101</v>
      </c>
      <c r="F3067" s="23">
        <v>10721300</v>
      </c>
      <c r="G3067" s="26" t="s">
        <v>168</v>
      </c>
      <c r="H3067" s="27">
        <v>1260000</v>
      </c>
      <c r="I3067" s="215">
        <v>133200</v>
      </c>
      <c r="J3067" s="27"/>
      <c r="K3067" s="27">
        <f t="shared" si="68"/>
        <v>1260000</v>
      </c>
      <c r="L3067" s="559"/>
    </row>
    <row r="3068" spans="1:12" hidden="1" x14ac:dyDescent="0.35">
      <c r="A3068" s="23">
        <v>22020801</v>
      </c>
      <c r="B3068" s="437" t="s">
        <v>2890</v>
      </c>
      <c r="C3068" s="23">
        <v>70131</v>
      </c>
      <c r="D3068" s="24">
        <v>0</v>
      </c>
      <c r="E3068" s="25">
        <v>2101</v>
      </c>
      <c r="F3068" s="23">
        <v>10721300</v>
      </c>
      <c r="G3068" s="26" t="s">
        <v>168</v>
      </c>
      <c r="H3068" s="27">
        <v>2207205</v>
      </c>
      <c r="I3068" s="215">
        <v>1286135</v>
      </c>
      <c r="J3068" s="27"/>
      <c r="K3068" s="27">
        <f t="shared" si="68"/>
        <v>2207205</v>
      </c>
      <c r="L3068" s="561"/>
    </row>
    <row r="3069" spans="1:12" hidden="1" x14ac:dyDescent="0.35">
      <c r="A3069" s="23">
        <v>22020801</v>
      </c>
      <c r="B3069" s="437" t="s">
        <v>2891</v>
      </c>
      <c r="C3069" s="23">
        <v>70131</v>
      </c>
      <c r="D3069" s="24">
        <v>0</v>
      </c>
      <c r="E3069" s="25">
        <v>2101</v>
      </c>
      <c r="F3069" s="23">
        <v>10720500</v>
      </c>
      <c r="G3069" s="26" t="s">
        <v>168</v>
      </c>
      <c r="H3069" s="67">
        <v>5202960</v>
      </c>
      <c r="I3069" s="224">
        <v>2921600</v>
      </c>
      <c r="J3069" s="67">
        <v>3000000</v>
      </c>
      <c r="K3069" s="67">
        <f t="shared" si="68"/>
        <v>8202960</v>
      </c>
      <c r="L3069" s="207"/>
    </row>
    <row r="3070" spans="1:12" hidden="1" x14ac:dyDescent="0.35">
      <c r="A3070" s="23">
        <v>22020801</v>
      </c>
      <c r="B3070" s="437" t="s">
        <v>2891</v>
      </c>
      <c r="C3070" s="23">
        <v>70133</v>
      </c>
      <c r="D3070" s="24" t="s">
        <v>192</v>
      </c>
      <c r="E3070" s="85" t="s">
        <v>2619</v>
      </c>
      <c r="F3070" s="23">
        <v>10721300</v>
      </c>
      <c r="G3070" s="26" t="s">
        <v>168</v>
      </c>
      <c r="H3070" s="27">
        <v>1347204.0821399998</v>
      </c>
      <c r="I3070" s="215"/>
      <c r="J3070" s="27">
        <v>1200000</v>
      </c>
      <c r="K3070" s="27">
        <f t="shared" si="68"/>
        <v>2547204.0821399996</v>
      </c>
      <c r="L3070" s="207"/>
    </row>
    <row r="3071" spans="1:12" hidden="1" x14ac:dyDescent="0.35">
      <c r="A3071" s="411">
        <v>22020801</v>
      </c>
      <c r="B3071" s="437" t="s">
        <v>2891</v>
      </c>
      <c r="C3071" s="411">
        <v>70131</v>
      </c>
      <c r="D3071" s="411" t="s">
        <v>192</v>
      </c>
      <c r="E3071" s="413" t="s">
        <v>193</v>
      </c>
      <c r="F3071" s="411">
        <v>10721300</v>
      </c>
      <c r="G3071" s="416" t="s">
        <v>168</v>
      </c>
      <c r="H3071" s="419">
        <v>955927.13286000001</v>
      </c>
      <c r="I3071" s="422"/>
      <c r="J3071" s="425">
        <v>874673</v>
      </c>
      <c r="K3071" s="538">
        <f t="shared" si="68"/>
        <v>1830600.13286</v>
      </c>
      <c r="L3071" s="562"/>
    </row>
    <row r="3072" spans="1:12" hidden="1" x14ac:dyDescent="0.35">
      <c r="A3072" s="23">
        <v>22020801</v>
      </c>
      <c r="B3072" s="437" t="s">
        <v>2891</v>
      </c>
      <c r="C3072" s="23">
        <v>70133</v>
      </c>
      <c r="D3072" s="24">
        <v>0</v>
      </c>
      <c r="E3072" s="25">
        <v>2101</v>
      </c>
      <c r="F3072" s="23">
        <v>10721300</v>
      </c>
      <c r="G3072" s="26" t="s">
        <v>168</v>
      </c>
      <c r="H3072" s="27">
        <v>395430</v>
      </c>
      <c r="I3072" s="215">
        <v>293000</v>
      </c>
      <c r="J3072" s="27">
        <v>429000</v>
      </c>
      <c r="K3072" s="27">
        <f t="shared" si="68"/>
        <v>824430</v>
      </c>
      <c r="L3072" s="559"/>
    </row>
    <row r="3073" spans="1:12" hidden="1" x14ac:dyDescent="0.35">
      <c r="A3073" s="23">
        <v>22020801</v>
      </c>
      <c r="B3073" s="437" t="s">
        <v>2891</v>
      </c>
      <c r="C3073" s="23">
        <v>70131</v>
      </c>
      <c r="D3073" s="24">
        <v>0</v>
      </c>
      <c r="E3073" s="25">
        <v>2101</v>
      </c>
      <c r="F3073" s="23">
        <v>10721300</v>
      </c>
      <c r="G3073" s="26" t="s">
        <v>168</v>
      </c>
      <c r="H3073" s="27">
        <v>2000000</v>
      </c>
      <c r="I3073" s="215">
        <v>435000</v>
      </c>
      <c r="J3073" s="27">
        <v>435000</v>
      </c>
      <c r="K3073" s="27">
        <f>H3073+J3073</f>
        <v>2435000</v>
      </c>
      <c r="L3073" s="207"/>
    </row>
    <row r="3074" spans="1:12" hidden="1" x14ac:dyDescent="0.35">
      <c r="A3074" s="23">
        <v>22020801</v>
      </c>
      <c r="B3074" s="437" t="s">
        <v>2891</v>
      </c>
      <c r="C3074" s="23">
        <v>70131</v>
      </c>
      <c r="D3074" s="24">
        <v>0</v>
      </c>
      <c r="E3074" s="25">
        <v>2101</v>
      </c>
      <c r="F3074" s="23">
        <v>10721300</v>
      </c>
      <c r="G3074" s="26" t="s">
        <v>168</v>
      </c>
      <c r="H3074" s="67">
        <v>21910736</v>
      </c>
      <c r="I3074" s="224"/>
      <c r="J3074" s="67"/>
      <c r="K3074" s="67">
        <f>SUM(H3074,J3074)</f>
        <v>21910736</v>
      </c>
      <c r="L3074" s="207"/>
    </row>
    <row r="3075" spans="1:12" hidden="1" x14ac:dyDescent="0.35">
      <c r="A3075" s="23">
        <v>22020801</v>
      </c>
      <c r="B3075" s="437" t="s">
        <v>2891</v>
      </c>
      <c r="C3075" s="23">
        <v>70133</v>
      </c>
      <c r="D3075" s="24">
        <v>0</v>
      </c>
      <c r="E3075" s="25">
        <v>2101</v>
      </c>
      <c r="F3075" s="23">
        <v>10721300</v>
      </c>
      <c r="G3075" s="26" t="s">
        <v>168</v>
      </c>
      <c r="H3075" s="27">
        <v>1500000</v>
      </c>
      <c r="I3075" s="215">
        <v>395400</v>
      </c>
      <c r="J3075" s="27">
        <v>500000</v>
      </c>
      <c r="K3075" s="27">
        <f>SUM(H3075,J3075)</f>
        <v>2000000</v>
      </c>
      <c r="L3075" s="207"/>
    </row>
    <row r="3076" spans="1:12" hidden="1" x14ac:dyDescent="0.35">
      <c r="A3076" s="23">
        <v>22020801</v>
      </c>
      <c r="B3076" s="437" t="s">
        <v>2891</v>
      </c>
      <c r="C3076" s="23">
        <v>70133</v>
      </c>
      <c r="D3076" s="24">
        <v>0</v>
      </c>
      <c r="E3076" s="25">
        <v>2101</v>
      </c>
      <c r="F3076" s="23">
        <v>10721300</v>
      </c>
      <c r="G3076" s="26" t="s">
        <v>168</v>
      </c>
      <c r="H3076" s="27">
        <v>220500</v>
      </c>
      <c r="I3076" s="215">
        <v>145000</v>
      </c>
      <c r="J3076" s="27">
        <v>500000</v>
      </c>
      <c r="K3076" s="27">
        <f>SUM(H3076,J3076)</f>
        <v>720500</v>
      </c>
      <c r="L3076" s="207"/>
    </row>
    <row r="3077" spans="1:12" hidden="1" x14ac:dyDescent="0.35">
      <c r="A3077" s="23">
        <v>22020801</v>
      </c>
      <c r="B3077" s="437" t="s">
        <v>2891</v>
      </c>
      <c r="C3077" s="23">
        <v>70133</v>
      </c>
      <c r="D3077" s="24">
        <v>0</v>
      </c>
      <c r="E3077" s="25">
        <v>2101</v>
      </c>
      <c r="F3077" s="23">
        <v>10721300</v>
      </c>
      <c r="G3077" s="26" t="s">
        <v>168</v>
      </c>
      <c r="H3077" s="67">
        <v>189000</v>
      </c>
      <c r="I3077" s="224">
        <v>471300</v>
      </c>
      <c r="J3077" s="67">
        <v>3000000</v>
      </c>
      <c r="K3077" s="67">
        <f>SUM(H3077,J3077)</f>
        <v>3189000</v>
      </c>
      <c r="L3077" s="207"/>
    </row>
    <row r="3078" spans="1:12" hidden="1" x14ac:dyDescent="0.35">
      <c r="A3078" s="23">
        <v>22020801</v>
      </c>
      <c r="B3078" s="437" t="s">
        <v>2891</v>
      </c>
      <c r="C3078" s="23">
        <v>70740</v>
      </c>
      <c r="D3078" s="24">
        <v>0</v>
      </c>
      <c r="E3078" s="25">
        <v>2101</v>
      </c>
      <c r="F3078" s="23">
        <v>10721300</v>
      </c>
      <c r="G3078" s="26" t="s">
        <v>168</v>
      </c>
      <c r="H3078" s="27">
        <v>8428188.3000000007</v>
      </c>
      <c r="I3078" s="215">
        <v>2216720</v>
      </c>
      <c r="J3078" s="27">
        <v>7000000</v>
      </c>
      <c r="K3078" s="27">
        <f>SUM(H3078,J3078)</f>
        <v>15428188.300000001</v>
      </c>
      <c r="L3078" s="559"/>
    </row>
    <row r="3079" spans="1:12" hidden="1" x14ac:dyDescent="0.35">
      <c r="A3079" s="23">
        <v>22020801</v>
      </c>
      <c r="B3079" s="437" t="s">
        <v>2891</v>
      </c>
      <c r="C3079" s="23">
        <v>70131</v>
      </c>
      <c r="D3079" s="24">
        <v>0</v>
      </c>
      <c r="E3079" s="25">
        <v>2101</v>
      </c>
      <c r="F3079" s="23">
        <v>10721300</v>
      </c>
      <c r="G3079" s="26" t="s">
        <v>168</v>
      </c>
      <c r="H3079" s="27">
        <v>1114050</v>
      </c>
      <c r="I3079" s="215">
        <v>980090</v>
      </c>
      <c r="J3079" s="27">
        <v>300000</v>
      </c>
      <c r="K3079" s="27">
        <f>H3079+J3079</f>
        <v>1414050</v>
      </c>
      <c r="L3079" s="207"/>
    </row>
    <row r="3080" spans="1:12" hidden="1" x14ac:dyDescent="0.35">
      <c r="A3080" s="23">
        <v>22020801</v>
      </c>
      <c r="B3080" s="437" t="s">
        <v>2891</v>
      </c>
      <c r="C3080" s="23">
        <v>70131</v>
      </c>
      <c r="D3080" s="24">
        <v>0</v>
      </c>
      <c r="E3080" s="25">
        <v>2101</v>
      </c>
      <c r="F3080" s="23">
        <v>10721300</v>
      </c>
      <c r="G3080" s="26" t="s">
        <v>168</v>
      </c>
      <c r="H3080" s="67">
        <v>1904385</v>
      </c>
      <c r="I3080" s="224">
        <v>1585730</v>
      </c>
      <c r="J3080" s="67">
        <v>595615</v>
      </c>
      <c r="K3080" s="67">
        <f t="shared" ref="K3080:K3115" si="69">SUM(H3080,J3080)</f>
        <v>2500000</v>
      </c>
      <c r="L3080" s="207"/>
    </row>
    <row r="3081" spans="1:12" hidden="1" x14ac:dyDescent="0.35">
      <c r="A3081" s="23">
        <v>22020801</v>
      </c>
      <c r="B3081" s="437" t="s">
        <v>2891</v>
      </c>
      <c r="C3081" s="23">
        <v>70133</v>
      </c>
      <c r="D3081" s="24">
        <v>0</v>
      </c>
      <c r="E3081" s="25">
        <v>2101</v>
      </c>
      <c r="F3081" s="23">
        <v>10721300</v>
      </c>
      <c r="G3081" s="26" t="s">
        <v>168</v>
      </c>
      <c r="H3081" s="27">
        <v>0</v>
      </c>
      <c r="I3081" s="215"/>
      <c r="J3081" s="41">
        <v>1000000</v>
      </c>
      <c r="K3081" s="27">
        <f t="shared" si="69"/>
        <v>1000000</v>
      </c>
      <c r="L3081" s="207"/>
    </row>
    <row r="3082" spans="1:12" hidden="1" x14ac:dyDescent="0.35">
      <c r="A3082" s="23">
        <v>22020801</v>
      </c>
      <c r="B3082" s="437" t="s">
        <v>2891</v>
      </c>
      <c r="C3082" s="23">
        <v>70133</v>
      </c>
      <c r="D3082" s="24">
        <v>0</v>
      </c>
      <c r="E3082" s="25">
        <v>2101</v>
      </c>
      <c r="F3082" s="23">
        <v>10721300</v>
      </c>
      <c r="G3082" s="26" t="s">
        <v>168</v>
      </c>
      <c r="H3082" s="27">
        <v>477750</v>
      </c>
      <c r="I3082" s="215">
        <v>291500</v>
      </c>
      <c r="J3082" s="27">
        <v>272250</v>
      </c>
      <c r="K3082" s="27">
        <f t="shared" si="69"/>
        <v>750000</v>
      </c>
      <c r="L3082" s="207"/>
    </row>
    <row r="3083" spans="1:12" hidden="1" x14ac:dyDescent="0.35">
      <c r="A3083" s="23">
        <v>22020801</v>
      </c>
      <c r="B3083" s="437" t="s">
        <v>2891</v>
      </c>
      <c r="C3083" s="23">
        <v>70133</v>
      </c>
      <c r="D3083" s="24">
        <v>0</v>
      </c>
      <c r="E3083" s="25">
        <v>2101</v>
      </c>
      <c r="F3083" s="23">
        <v>10721300</v>
      </c>
      <c r="G3083" s="26" t="s">
        <v>168</v>
      </c>
      <c r="H3083" s="27">
        <v>378000</v>
      </c>
      <c r="I3083" s="215">
        <v>240000</v>
      </c>
      <c r="J3083" s="27">
        <v>500000</v>
      </c>
      <c r="K3083" s="27">
        <f t="shared" si="69"/>
        <v>878000</v>
      </c>
      <c r="L3083" s="207"/>
    </row>
    <row r="3084" spans="1:12" hidden="1" x14ac:dyDescent="0.35">
      <c r="A3084" s="23">
        <v>22020801</v>
      </c>
      <c r="B3084" s="437" t="s">
        <v>2892</v>
      </c>
      <c r="C3084" s="23">
        <v>70133</v>
      </c>
      <c r="D3084" s="24">
        <v>0</v>
      </c>
      <c r="E3084" s="25">
        <v>2101</v>
      </c>
      <c r="F3084" s="23">
        <v>10721300</v>
      </c>
      <c r="G3084" s="26" t="s">
        <v>168</v>
      </c>
      <c r="H3084" s="27">
        <v>1260000</v>
      </c>
      <c r="I3084" s="215">
        <v>370000</v>
      </c>
      <c r="J3084" s="27"/>
      <c r="K3084" s="27">
        <f t="shared" si="69"/>
        <v>1260000</v>
      </c>
      <c r="L3084" s="207"/>
    </row>
    <row r="3085" spans="1:12" hidden="1" x14ac:dyDescent="0.35">
      <c r="A3085" s="23">
        <v>22020801</v>
      </c>
      <c r="B3085" s="437" t="s">
        <v>2892</v>
      </c>
      <c r="C3085" s="23">
        <v>70133</v>
      </c>
      <c r="D3085" s="24">
        <v>0</v>
      </c>
      <c r="E3085" s="25">
        <v>2101</v>
      </c>
      <c r="F3085" s="23">
        <v>10721300</v>
      </c>
      <c r="G3085" s="26" t="s">
        <v>168</v>
      </c>
      <c r="H3085" s="27">
        <v>40536711.600000001</v>
      </c>
      <c r="I3085" s="215">
        <v>150000</v>
      </c>
      <c r="J3085" s="27">
        <v>25000000</v>
      </c>
      <c r="K3085" s="27">
        <f t="shared" si="69"/>
        <v>65536711.600000001</v>
      </c>
      <c r="L3085" s="207"/>
    </row>
    <row r="3086" spans="1:12" hidden="1" x14ac:dyDescent="0.35">
      <c r="A3086" s="34">
        <v>22020801</v>
      </c>
      <c r="B3086" s="437" t="s">
        <v>2892</v>
      </c>
      <c r="C3086" s="34">
        <v>70131</v>
      </c>
      <c r="D3086" s="35">
        <v>0</v>
      </c>
      <c r="E3086" s="36">
        <v>2101</v>
      </c>
      <c r="F3086" s="34">
        <v>10721300</v>
      </c>
      <c r="G3086" s="37" t="s">
        <v>168</v>
      </c>
      <c r="H3086" s="38">
        <v>8502900</v>
      </c>
      <c r="I3086" s="218">
        <v>3628100</v>
      </c>
      <c r="J3086" s="38"/>
      <c r="K3086" s="38">
        <f t="shared" si="69"/>
        <v>8502900</v>
      </c>
      <c r="L3086" s="206"/>
    </row>
    <row r="3087" spans="1:12" hidden="1" x14ac:dyDescent="0.35">
      <c r="A3087" s="23">
        <v>22020801</v>
      </c>
      <c r="B3087" s="437" t="s">
        <v>2892</v>
      </c>
      <c r="C3087" s="23">
        <v>70133</v>
      </c>
      <c r="D3087" s="24">
        <v>0</v>
      </c>
      <c r="E3087" s="25">
        <v>2101</v>
      </c>
      <c r="F3087" s="23">
        <v>10721300</v>
      </c>
      <c r="G3087" s="26" t="s">
        <v>168</v>
      </c>
      <c r="H3087" s="67">
        <v>903000</v>
      </c>
      <c r="I3087" s="224">
        <v>157180</v>
      </c>
      <c r="J3087" s="67"/>
      <c r="K3087" s="67">
        <f t="shared" si="69"/>
        <v>903000</v>
      </c>
      <c r="L3087" s="207"/>
    </row>
    <row r="3088" spans="1:12" hidden="1" x14ac:dyDescent="0.35">
      <c r="A3088" s="23">
        <v>22020801</v>
      </c>
      <c r="B3088" s="437" t="s">
        <v>2893</v>
      </c>
      <c r="C3088" s="23">
        <v>70131</v>
      </c>
      <c r="D3088" s="24">
        <v>0</v>
      </c>
      <c r="E3088" s="25">
        <v>2101</v>
      </c>
      <c r="F3088" s="23">
        <v>10721300</v>
      </c>
      <c r="G3088" s="26" t="s">
        <v>168</v>
      </c>
      <c r="H3088" s="67">
        <v>42000</v>
      </c>
      <c r="I3088" s="224">
        <v>50000</v>
      </c>
      <c r="J3088" s="67">
        <v>70000</v>
      </c>
      <c r="K3088" s="67">
        <f t="shared" si="69"/>
        <v>112000</v>
      </c>
      <c r="L3088" s="207"/>
    </row>
    <row r="3089" spans="1:12" hidden="1" x14ac:dyDescent="0.35">
      <c r="A3089" s="23">
        <v>22020801</v>
      </c>
      <c r="B3089" s="437" t="s">
        <v>2893</v>
      </c>
      <c r="C3089" s="23">
        <v>70131</v>
      </c>
      <c r="D3089" s="24">
        <v>0</v>
      </c>
      <c r="E3089" s="25">
        <v>2101</v>
      </c>
      <c r="F3089" s="23">
        <v>10721300</v>
      </c>
      <c r="G3089" s="26" t="s">
        <v>168</v>
      </c>
      <c r="H3089" s="67">
        <v>378000</v>
      </c>
      <c r="I3089" s="224">
        <v>218434</v>
      </c>
      <c r="J3089" s="67"/>
      <c r="K3089" s="67">
        <f t="shared" si="69"/>
        <v>378000</v>
      </c>
      <c r="L3089" s="207"/>
    </row>
    <row r="3090" spans="1:12" hidden="1" x14ac:dyDescent="0.35">
      <c r="A3090" s="23">
        <v>22020801</v>
      </c>
      <c r="B3090" s="437" t="s">
        <v>2893</v>
      </c>
      <c r="C3090" s="23">
        <v>70133</v>
      </c>
      <c r="D3090" s="24">
        <v>0</v>
      </c>
      <c r="E3090" s="25">
        <v>2101</v>
      </c>
      <c r="F3090" s="23">
        <v>10721300</v>
      </c>
      <c r="G3090" s="26" t="s">
        <v>168</v>
      </c>
      <c r="H3090" s="67">
        <v>7363282</v>
      </c>
      <c r="I3090" s="224">
        <v>1765950</v>
      </c>
      <c r="J3090" s="67"/>
      <c r="K3090" s="67">
        <f t="shared" si="69"/>
        <v>7363282</v>
      </c>
      <c r="L3090" s="207"/>
    </row>
    <row r="3091" spans="1:12" hidden="1" x14ac:dyDescent="0.35">
      <c r="A3091" s="23">
        <v>22020801</v>
      </c>
      <c r="B3091" s="437" t="s">
        <v>2893</v>
      </c>
      <c r="C3091" s="23">
        <v>70133</v>
      </c>
      <c r="D3091" s="24">
        <v>0</v>
      </c>
      <c r="E3091" s="25">
        <v>2101</v>
      </c>
      <c r="F3091" s="23">
        <v>10721300</v>
      </c>
      <c r="G3091" s="26" t="s">
        <v>168</v>
      </c>
      <c r="H3091" s="27">
        <v>737383.5</v>
      </c>
      <c r="I3091" s="215">
        <v>1967100</v>
      </c>
      <c r="J3091" s="27"/>
      <c r="K3091" s="27">
        <f t="shared" si="69"/>
        <v>737383.5</v>
      </c>
      <c r="L3091" s="207"/>
    </row>
    <row r="3092" spans="1:12" hidden="1" x14ac:dyDescent="0.35">
      <c r="A3092" s="23">
        <v>22020801</v>
      </c>
      <c r="B3092" s="437" t="s">
        <v>2893</v>
      </c>
      <c r="C3092" s="23">
        <v>70131</v>
      </c>
      <c r="D3092" s="24">
        <v>0</v>
      </c>
      <c r="E3092" s="25">
        <v>2101</v>
      </c>
      <c r="F3092" s="23">
        <v>10721300</v>
      </c>
      <c r="G3092" s="26" t="s">
        <v>168</v>
      </c>
      <c r="H3092" s="67">
        <v>756000</v>
      </c>
      <c r="I3092" s="224">
        <v>927150</v>
      </c>
      <c r="J3092" s="67">
        <v>1744000</v>
      </c>
      <c r="K3092" s="67">
        <f t="shared" si="69"/>
        <v>2500000</v>
      </c>
      <c r="L3092" s="559"/>
    </row>
    <row r="3093" spans="1:12" hidden="1" x14ac:dyDescent="0.35">
      <c r="A3093" s="23">
        <v>22020801</v>
      </c>
      <c r="B3093" s="437" t="s">
        <v>2893</v>
      </c>
      <c r="C3093" s="23">
        <v>70133</v>
      </c>
      <c r="D3093" s="24">
        <v>0</v>
      </c>
      <c r="E3093" s="25">
        <v>2101</v>
      </c>
      <c r="F3093" s="23">
        <v>10721300</v>
      </c>
      <c r="G3093" s="26" t="s">
        <v>168</v>
      </c>
      <c r="H3093" s="27">
        <v>3952200</v>
      </c>
      <c r="I3093" s="215">
        <v>674000</v>
      </c>
      <c r="J3093" s="27">
        <v>1500000</v>
      </c>
      <c r="K3093" s="27">
        <f t="shared" si="69"/>
        <v>5452200</v>
      </c>
      <c r="L3093" s="207"/>
    </row>
    <row r="3094" spans="1:12" hidden="1" x14ac:dyDescent="0.35">
      <c r="A3094" s="23">
        <v>22020801</v>
      </c>
      <c r="B3094" s="437" t="s">
        <v>2893</v>
      </c>
      <c r="C3094" s="23">
        <v>70133</v>
      </c>
      <c r="D3094" s="24">
        <v>0</v>
      </c>
      <c r="E3094" s="25">
        <v>2101</v>
      </c>
      <c r="F3094" s="23">
        <v>10721300</v>
      </c>
      <c r="G3094" s="26" t="s">
        <v>168</v>
      </c>
      <c r="H3094" s="101">
        <v>12365934</v>
      </c>
      <c r="I3094" s="255">
        <v>15978430</v>
      </c>
      <c r="J3094" s="101"/>
      <c r="K3094" s="101">
        <f t="shared" si="69"/>
        <v>12365934</v>
      </c>
      <c r="L3094" s="559"/>
    </row>
    <row r="3095" spans="1:12" hidden="1" x14ac:dyDescent="0.35">
      <c r="A3095" s="23">
        <v>22020801</v>
      </c>
      <c r="B3095" s="437" t="s">
        <v>2893</v>
      </c>
      <c r="C3095" s="23">
        <v>70133</v>
      </c>
      <c r="D3095" s="24">
        <v>0</v>
      </c>
      <c r="E3095" s="25">
        <v>2101</v>
      </c>
      <c r="F3095" s="23">
        <v>10721300</v>
      </c>
      <c r="G3095" s="26" t="s">
        <v>168</v>
      </c>
      <c r="H3095" s="101">
        <v>1493100</v>
      </c>
      <c r="I3095" s="255">
        <v>5259000</v>
      </c>
      <c r="J3095" s="101">
        <v>2506900</v>
      </c>
      <c r="K3095" s="101">
        <f t="shared" si="69"/>
        <v>4000000</v>
      </c>
      <c r="L3095" s="207"/>
    </row>
    <row r="3096" spans="1:12" hidden="1" x14ac:dyDescent="0.35">
      <c r="A3096" s="23">
        <v>22020801</v>
      </c>
      <c r="B3096" s="437" t="s">
        <v>2893</v>
      </c>
      <c r="C3096" s="23">
        <v>70131</v>
      </c>
      <c r="D3096" s="24">
        <v>0</v>
      </c>
      <c r="E3096" s="25">
        <v>2101</v>
      </c>
      <c r="F3096" s="23">
        <v>10721300</v>
      </c>
      <c r="G3096" s="26" t="s">
        <v>168</v>
      </c>
      <c r="H3096" s="101">
        <v>4006800</v>
      </c>
      <c r="I3096" s="255">
        <v>1548466.7</v>
      </c>
      <c r="J3096" s="101"/>
      <c r="K3096" s="101">
        <f t="shared" si="69"/>
        <v>4006800</v>
      </c>
      <c r="L3096" s="207"/>
    </row>
    <row r="3097" spans="1:12" hidden="1" x14ac:dyDescent="0.35">
      <c r="A3097" s="23">
        <v>22020801</v>
      </c>
      <c r="B3097" s="437" t="s">
        <v>2893</v>
      </c>
      <c r="C3097" s="23">
        <v>70133</v>
      </c>
      <c r="D3097" s="24">
        <v>0</v>
      </c>
      <c r="E3097" s="25">
        <v>2101</v>
      </c>
      <c r="F3097" s="23">
        <v>10721300</v>
      </c>
      <c r="G3097" s="26" t="s">
        <v>168</v>
      </c>
      <c r="H3097" s="101">
        <v>2142000</v>
      </c>
      <c r="I3097" s="255">
        <v>1350000</v>
      </c>
      <c r="J3097" s="101"/>
      <c r="K3097" s="101">
        <f t="shared" si="69"/>
        <v>2142000</v>
      </c>
      <c r="L3097" s="559"/>
    </row>
    <row r="3098" spans="1:12" hidden="1" x14ac:dyDescent="0.35">
      <c r="A3098" s="54">
        <v>22020801</v>
      </c>
      <c r="B3098" s="437" t="s">
        <v>2893</v>
      </c>
      <c r="C3098" s="54">
        <v>70131</v>
      </c>
      <c r="D3098" s="55">
        <v>0</v>
      </c>
      <c r="E3098" s="56">
        <v>2101</v>
      </c>
      <c r="F3098" s="54">
        <v>10721300</v>
      </c>
      <c r="G3098" s="57" t="s">
        <v>168</v>
      </c>
      <c r="H3098" s="58">
        <v>1008000</v>
      </c>
      <c r="I3098" s="221">
        <v>790000</v>
      </c>
      <c r="J3098" s="58">
        <v>3000000</v>
      </c>
      <c r="K3098" s="58">
        <f t="shared" si="69"/>
        <v>4008000</v>
      </c>
      <c r="L3098" s="400" t="s">
        <v>2555</v>
      </c>
    </row>
    <row r="3099" spans="1:12" hidden="1" x14ac:dyDescent="0.35">
      <c r="A3099" s="54">
        <v>22020801</v>
      </c>
      <c r="B3099" s="437" t="s">
        <v>2893</v>
      </c>
      <c r="C3099" s="54">
        <v>70133</v>
      </c>
      <c r="D3099" s="55">
        <v>0</v>
      </c>
      <c r="E3099" s="54">
        <v>2101</v>
      </c>
      <c r="F3099" s="54">
        <v>10721300</v>
      </c>
      <c r="G3099" s="57" t="s">
        <v>168</v>
      </c>
      <c r="H3099" s="117">
        <v>2994600</v>
      </c>
      <c r="I3099" s="263">
        <v>1198250</v>
      </c>
      <c r="J3099" s="117">
        <v>405000</v>
      </c>
      <c r="K3099" s="117">
        <f t="shared" si="69"/>
        <v>3399600</v>
      </c>
      <c r="L3099" s="400" t="s">
        <v>2556</v>
      </c>
    </row>
    <row r="3100" spans="1:12" hidden="1" x14ac:dyDescent="0.35">
      <c r="A3100" s="54">
        <v>22020801</v>
      </c>
      <c r="B3100" s="437" t="s">
        <v>2893</v>
      </c>
      <c r="C3100" s="54">
        <v>70133</v>
      </c>
      <c r="D3100" s="55">
        <v>0</v>
      </c>
      <c r="E3100" s="56">
        <v>2101</v>
      </c>
      <c r="F3100" s="54">
        <v>10721300</v>
      </c>
      <c r="G3100" s="57" t="s">
        <v>168</v>
      </c>
      <c r="H3100" s="58">
        <v>6341475</v>
      </c>
      <c r="I3100" s="221">
        <v>2462600</v>
      </c>
      <c r="J3100" s="58"/>
      <c r="K3100" s="58">
        <f t="shared" si="69"/>
        <v>6341475</v>
      </c>
      <c r="L3100" s="400" t="s">
        <v>2557</v>
      </c>
    </row>
    <row r="3101" spans="1:12" hidden="1" x14ac:dyDescent="0.35">
      <c r="A3101" s="54">
        <v>22020801</v>
      </c>
      <c r="B3101" s="437" t="s">
        <v>2893</v>
      </c>
      <c r="C3101" s="54">
        <v>70131</v>
      </c>
      <c r="D3101" s="55">
        <v>0</v>
      </c>
      <c r="E3101" s="56">
        <v>2101</v>
      </c>
      <c r="F3101" s="54">
        <v>10721300</v>
      </c>
      <c r="G3101" s="57" t="s">
        <v>168</v>
      </c>
      <c r="H3101" s="117">
        <v>1827000</v>
      </c>
      <c r="I3101" s="263"/>
      <c r="J3101" s="117">
        <v>900000</v>
      </c>
      <c r="K3101" s="117">
        <f t="shared" si="69"/>
        <v>2727000</v>
      </c>
      <c r="L3101" s="400" t="s">
        <v>2558</v>
      </c>
    </row>
    <row r="3102" spans="1:12" hidden="1" x14ac:dyDescent="0.35">
      <c r="A3102" s="23">
        <v>22020801</v>
      </c>
      <c r="B3102" s="437" t="s">
        <v>2893</v>
      </c>
      <c r="C3102" s="23">
        <v>70133</v>
      </c>
      <c r="D3102" s="24">
        <v>0</v>
      </c>
      <c r="E3102" s="25">
        <v>2101</v>
      </c>
      <c r="F3102" s="23">
        <v>10721300</v>
      </c>
      <c r="G3102" s="26" t="s">
        <v>168</v>
      </c>
      <c r="H3102" s="101">
        <v>50000</v>
      </c>
      <c r="I3102" s="255">
        <v>60000</v>
      </c>
      <c r="J3102" s="115">
        <v>400000</v>
      </c>
      <c r="K3102" s="101">
        <f t="shared" si="69"/>
        <v>450000</v>
      </c>
      <c r="L3102" s="207"/>
    </row>
    <row r="3103" spans="1:12" hidden="1" x14ac:dyDescent="0.35">
      <c r="A3103" s="23">
        <v>22020801</v>
      </c>
      <c r="B3103" s="437" t="s">
        <v>2893</v>
      </c>
      <c r="C3103" s="23">
        <v>70133</v>
      </c>
      <c r="D3103" s="24">
        <v>0</v>
      </c>
      <c r="E3103" s="25">
        <v>2101</v>
      </c>
      <c r="F3103" s="23">
        <v>10721300</v>
      </c>
      <c r="G3103" s="26" t="s">
        <v>168</v>
      </c>
      <c r="H3103" s="101">
        <v>231000</v>
      </c>
      <c r="I3103" s="255">
        <v>6204000</v>
      </c>
      <c r="J3103" s="101">
        <v>10500000</v>
      </c>
      <c r="K3103" s="101">
        <f t="shared" si="69"/>
        <v>10731000</v>
      </c>
      <c r="L3103" s="207"/>
    </row>
    <row r="3104" spans="1:12" hidden="1" x14ac:dyDescent="0.35">
      <c r="A3104" s="23">
        <v>22020801</v>
      </c>
      <c r="B3104" s="437" t="s">
        <v>2893</v>
      </c>
      <c r="C3104" s="23">
        <v>70131</v>
      </c>
      <c r="D3104" s="24">
        <v>0</v>
      </c>
      <c r="E3104" s="25">
        <v>2101</v>
      </c>
      <c r="F3104" s="23">
        <v>10721300</v>
      </c>
      <c r="G3104" s="26" t="s">
        <v>168</v>
      </c>
      <c r="H3104" s="101">
        <v>105000</v>
      </c>
      <c r="I3104" s="255">
        <v>0</v>
      </c>
      <c r="J3104" s="101">
        <v>200000</v>
      </c>
      <c r="K3104" s="101">
        <f t="shared" si="69"/>
        <v>305000</v>
      </c>
      <c r="L3104" s="207"/>
    </row>
    <row r="3105" spans="1:12" hidden="1" x14ac:dyDescent="0.35">
      <c r="A3105" s="23">
        <v>22020801</v>
      </c>
      <c r="B3105" s="437" t="s">
        <v>2893</v>
      </c>
      <c r="C3105" s="23">
        <v>70133</v>
      </c>
      <c r="D3105" s="24">
        <v>0</v>
      </c>
      <c r="E3105" s="23">
        <v>2101</v>
      </c>
      <c r="F3105" s="23">
        <v>10721300</v>
      </c>
      <c r="G3105" s="26" t="s">
        <v>168</v>
      </c>
      <c r="H3105" s="101">
        <v>378000</v>
      </c>
      <c r="I3105" s="255">
        <v>250000</v>
      </c>
      <c r="J3105" s="101">
        <v>200000</v>
      </c>
      <c r="K3105" s="101">
        <f t="shared" si="69"/>
        <v>578000</v>
      </c>
      <c r="L3105" s="207"/>
    </row>
    <row r="3106" spans="1:12" hidden="1" x14ac:dyDescent="0.35">
      <c r="A3106" s="23">
        <v>22020801</v>
      </c>
      <c r="B3106" s="437" t="s">
        <v>2893</v>
      </c>
      <c r="C3106" s="23">
        <v>70131</v>
      </c>
      <c r="D3106" s="24">
        <v>0</v>
      </c>
      <c r="E3106" s="25">
        <v>2101</v>
      </c>
      <c r="F3106" s="23">
        <v>10721300</v>
      </c>
      <c r="G3106" s="26" t="s">
        <v>168</v>
      </c>
      <c r="H3106" s="101">
        <v>1931160</v>
      </c>
      <c r="I3106" s="255">
        <v>670000</v>
      </c>
      <c r="J3106" s="101"/>
      <c r="K3106" s="101">
        <f t="shared" si="69"/>
        <v>1931160</v>
      </c>
      <c r="L3106" s="207"/>
    </row>
    <row r="3107" spans="1:12" hidden="1" x14ac:dyDescent="0.35">
      <c r="A3107" s="23">
        <v>22020801</v>
      </c>
      <c r="B3107" s="437" t="s">
        <v>2891</v>
      </c>
      <c r="C3107" s="23">
        <v>70131</v>
      </c>
      <c r="D3107" s="24">
        <v>0</v>
      </c>
      <c r="E3107" s="25">
        <v>2101</v>
      </c>
      <c r="F3107" s="23">
        <v>10721300</v>
      </c>
      <c r="G3107" s="26" t="s">
        <v>168</v>
      </c>
      <c r="H3107" s="135">
        <v>500000</v>
      </c>
      <c r="I3107" s="269">
        <v>11800</v>
      </c>
      <c r="J3107" s="136"/>
      <c r="K3107" s="135">
        <f t="shared" si="69"/>
        <v>500000</v>
      </c>
      <c r="L3107" s="207"/>
    </row>
    <row r="3108" spans="1:12" hidden="1" x14ac:dyDescent="0.35">
      <c r="A3108" s="23">
        <v>22020709</v>
      </c>
      <c r="B3108" s="437" t="s">
        <v>2890</v>
      </c>
      <c r="C3108" s="23">
        <v>70131</v>
      </c>
      <c r="D3108" s="24">
        <v>0</v>
      </c>
      <c r="E3108" s="25">
        <v>2101</v>
      </c>
      <c r="F3108" s="23">
        <v>10721300</v>
      </c>
      <c r="G3108" s="26" t="s">
        <v>230</v>
      </c>
      <c r="H3108" s="67"/>
      <c r="I3108" s="224"/>
      <c r="J3108" s="68">
        <v>2600000</v>
      </c>
      <c r="K3108" s="67">
        <f t="shared" si="69"/>
        <v>2600000</v>
      </c>
      <c r="L3108" s="207"/>
    </row>
    <row r="3109" spans="1:12" hidden="1" x14ac:dyDescent="0.35">
      <c r="A3109" s="34">
        <v>22020709</v>
      </c>
      <c r="B3109" s="437" t="s">
        <v>2890</v>
      </c>
      <c r="C3109" s="34">
        <v>71033</v>
      </c>
      <c r="D3109" s="35">
        <v>0</v>
      </c>
      <c r="E3109" s="36">
        <v>1100</v>
      </c>
      <c r="F3109" s="34">
        <v>10721300</v>
      </c>
      <c r="G3109" s="37" t="s">
        <v>230</v>
      </c>
      <c r="H3109" s="38">
        <v>0</v>
      </c>
      <c r="I3109" s="309"/>
      <c r="J3109" s="44"/>
      <c r="K3109" s="38">
        <f t="shared" si="69"/>
        <v>0</v>
      </c>
      <c r="L3109" s="206"/>
    </row>
    <row r="3110" spans="1:12" hidden="1" x14ac:dyDescent="0.35">
      <c r="A3110" s="23">
        <v>22020709</v>
      </c>
      <c r="B3110" s="437" t="s">
        <v>2891</v>
      </c>
      <c r="C3110" s="23">
        <v>70133</v>
      </c>
      <c r="D3110" s="24">
        <v>0</v>
      </c>
      <c r="E3110" s="25">
        <v>2101</v>
      </c>
      <c r="F3110" s="23">
        <v>10721300</v>
      </c>
      <c r="G3110" s="26" t="s">
        <v>230</v>
      </c>
      <c r="H3110" s="27">
        <v>500000</v>
      </c>
      <c r="I3110" s="215">
        <v>9000</v>
      </c>
      <c r="J3110" s="39"/>
      <c r="K3110" s="27">
        <f t="shared" si="69"/>
        <v>500000</v>
      </c>
      <c r="L3110" s="559"/>
    </row>
    <row r="3111" spans="1:12" hidden="1" x14ac:dyDescent="0.35">
      <c r="A3111" s="23">
        <v>22020709</v>
      </c>
      <c r="B3111" s="437" t="s">
        <v>2891</v>
      </c>
      <c r="C3111" s="23">
        <v>70133</v>
      </c>
      <c r="D3111" s="24">
        <v>0</v>
      </c>
      <c r="E3111" s="25">
        <v>2101</v>
      </c>
      <c r="F3111" s="23">
        <v>10721300</v>
      </c>
      <c r="G3111" s="26" t="s">
        <v>230</v>
      </c>
      <c r="H3111" s="68">
        <v>89019000</v>
      </c>
      <c r="I3111" s="226"/>
      <c r="J3111" s="67">
        <v>-57950000</v>
      </c>
      <c r="K3111" s="67">
        <f t="shared" si="69"/>
        <v>31069000</v>
      </c>
      <c r="L3111" s="207"/>
    </row>
    <row r="3112" spans="1:12" hidden="1" x14ac:dyDescent="0.35">
      <c r="A3112" s="23">
        <v>22020709</v>
      </c>
      <c r="B3112" s="437" t="s">
        <v>2893</v>
      </c>
      <c r="C3112" s="23">
        <v>70133</v>
      </c>
      <c r="D3112" s="24">
        <v>0</v>
      </c>
      <c r="E3112" s="25">
        <v>2101</v>
      </c>
      <c r="F3112" s="23">
        <v>10721300</v>
      </c>
      <c r="G3112" s="26" t="s">
        <v>230</v>
      </c>
      <c r="H3112" s="67">
        <v>4953900</v>
      </c>
      <c r="I3112" s="224">
        <v>1750000</v>
      </c>
      <c r="J3112" s="67"/>
      <c r="K3112" s="67">
        <f t="shared" si="69"/>
        <v>4953900</v>
      </c>
      <c r="L3112" s="207"/>
    </row>
    <row r="3113" spans="1:12" hidden="1" x14ac:dyDescent="0.35">
      <c r="A3113" s="23">
        <v>22020709</v>
      </c>
      <c r="B3113" s="437" t="s">
        <v>2893</v>
      </c>
      <c r="C3113" s="23">
        <v>70133</v>
      </c>
      <c r="D3113" s="24">
        <v>0</v>
      </c>
      <c r="E3113" s="25">
        <v>2101</v>
      </c>
      <c r="F3113" s="23">
        <v>10721300</v>
      </c>
      <c r="G3113" s="26" t="s">
        <v>230</v>
      </c>
      <c r="H3113" s="101">
        <v>11172000</v>
      </c>
      <c r="I3113" s="255"/>
      <c r="J3113" s="108">
        <v>-10000000</v>
      </c>
      <c r="K3113" s="101">
        <f t="shared" si="69"/>
        <v>1172000</v>
      </c>
      <c r="L3113" s="207"/>
    </row>
    <row r="3114" spans="1:12" hidden="1" x14ac:dyDescent="0.35">
      <c r="A3114" s="54">
        <v>22020709</v>
      </c>
      <c r="B3114" s="437" t="s">
        <v>2893</v>
      </c>
      <c r="C3114" s="54">
        <v>70133</v>
      </c>
      <c r="D3114" s="55">
        <v>0</v>
      </c>
      <c r="E3114" s="56">
        <v>2101</v>
      </c>
      <c r="F3114" s="54">
        <v>10721300</v>
      </c>
      <c r="G3114" s="57" t="s">
        <v>230</v>
      </c>
      <c r="H3114" s="58">
        <v>1620000</v>
      </c>
      <c r="I3114" s="221"/>
      <c r="J3114" s="87">
        <v>10000000</v>
      </c>
      <c r="K3114" s="58">
        <f t="shared" si="69"/>
        <v>11620000</v>
      </c>
      <c r="L3114" s="400" t="s">
        <v>2557</v>
      </c>
    </row>
    <row r="3115" spans="1:12" hidden="1" x14ac:dyDescent="0.35">
      <c r="A3115" s="23">
        <v>22020709</v>
      </c>
      <c r="B3115" s="437" t="s">
        <v>2893</v>
      </c>
      <c r="C3115" s="23">
        <v>70133</v>
      </c>
      <c r="D3115" s="24">
        <v>0</v>
      </c>
      <c r="E3115" s="25">
        <v>2101</v>
      </c>
      <c r="F3115" s="23">
        <v>10721300</v>
      </c>
      <c r="G3115" s="26" t="s">
        <v>230</v>
      </c>
      <c r="H3115" s="101"/>
      <c r="I3115" s="255"/>
      <c r="J3115" s="115">
        <v>100000</v>
      </c>
      <c r="K3115" s="101">
        <f t="shared" si="69"/>
        <v>100000</v>
      </c>
      <c r="L3115" s="207"/>
    </row>
    <row r="3116" spans="1:12" hidden="1" x14ac:dyDescent="0.35">
      <c r="A3116" s="411">
        <v>22020708</v>
      </c>
      <c r="B3116" s="437" t="s">
        <v>2890</v>
      </c>
      <c r="C3116" s="411">
        <v>70133</v>
      </c>
      <c r="D3116" s="411" t="s">
        <v>192</v>
      </c>
      <c r="E3116" s="413" t="s">
        <v>193</v>
      </c>
      <c r="F3116" s="411" t="s">
        <v>194</v>
      </c>
      <c r="G3116" s="416" t="s">
        <v>200</v>
      </c>
      <c r="H3116" s="418"/>
      <c r="I3116" s="421"/>
      <c r="J3116" s="424">
        <v>500000</v>
      </c>
      <c r="K3116" s="418">
        <f>H3116+J3116</f>
        <v>500000</v>
      </c>
      <c r="L3116" s="565"/>
    </row>
    <row r="3117" spans="1:12" hidden="1" x14ac:dyDescent="0.35">
      <c r="A3117" s="23">
        <v>22020708</v>
      </c>
      <c r="B3117" s="437" t="s">
        <v>2891</v>
      </c>
      <c r="C3117" s="23">
        <v>70133</v>
      </c>
      <c r="D3117" s="24">
        <v>0</v>
      </c>
      <c r="E3117" s="25">
        <v>2101</v>
      </c>
      <c r="F3117" s="23">
        <v>10721300</v>
      </c>
      <c r="G3117" s="26" t="s">
        <v>200</v>
      </c>
      <c r="H3117" s="27">
        <v>1626240</v>
      </c>
      <c r="I3117" s="215"/>
      <c r="J3117" s="41"/>
      <c r="K3117" s="27">
        <f t="shared" ref="K3117:K3122" si="70">SUM(H3117,J3117)</f>
        <v>1626240</v>
      </c>
      <c r="L3117" s="207"/>
    </row>
    <row r="3118" spans="1:12" hidden="1" x14ac:dyDescent="0.35">
      <c r="A3118" s="54">
        <v>22020708</v>
      </c>
      <c r="B3118" s="437" t="s">
        <v>2893</v>
      </c>
      <c r="C3118" s="54">
        <v>70133</v>
      </c>
      <c r="D3118" s="55">
        <v>0</v>
      </c>
      <c r="E3118" s="56">
        <v>2101</v>
      </c>
      <c r="F3118" s="54">
        <v>10721300</v>
      </c>
      <c r="G3118" s="57" t="s">
        <v>200</v>
      </c>
      <c r="H3118" s="58">
        <v>405000</v>
      </c>
      <c r="I3118" s="221"/>
      <c r="J3118" s="87"/>
      <c r="K3118" s="58">
        <f t="shared" si="70"/>
        <v>405000</v>
      </c>
      <c r="L3118" s="400" t="s">
        <v>2557</v>
      </c>
    </row>
    <row r="3119" spans="1:12" hidden="1" x14ac:dyDescent="0.35">
      <c r="A3119" s="54">
        <v>22020708</v>
      </c>
      <c r="B3119" s="437" t="s">
        <v>2893</v>
      </c>
      <c r="C3119" s="54">
        <v>70131</v>
      </c>
      <c r="D3119" s="55">
        <v>0</v>
      </c>
      <c r="E3119" s="56">
        <v>2101</v>
      </c>
      <c r="F3119" s="54">
        <v>10721300</v>
      </c>
      <c r="G3119" s="57" t="s">
        <v>200</v>
      </c>
      <c r="H3119" s="117">
        <v>2000000</v>
      </c>
      <c r="I3119" s="263"/>
      <c r="J3119" s="122">
        <v>-1000000</v>
      </c>
      <c r="K3119" s="117">
        <f t="shared" si="70"/>
        <v>1000000</v>
      </c>
      <c r="L3119" s="400" t="s">
        <v>2558</v>
      </c>
    </row>
    <row r="3120" spans="1:12" hidden="1" x14ac:dyDescent="0.35">
      <c r="A3120" s="23">
        <v>22020707</v>
      </c>
      <c r="B3120" s="437" t="s">
        <v>2891</v>
      </c>
      <c r="C3120" s="23">
        <v>70133</v>
      </c>
      <c r="D3120" s="24">
        <v>0</v>
      </c>
      <c r="E3120" s="25">
        <v>2101</v>
      </c>
      <c r="F3120" s="23">
        <v>10721300</v>
      </c>
      <c r="G3120" s="26" t="s">
        <v>1036</v>
      </c>
      <c r="H3120" s="27">
        <v>5000000</v>
      </c>
      <c r="I3120" s="215"/>
      <c r="J3120" s="27"/>
      <c r="K3120" s="27">
        <f t="shared" si="70"/>
        <v>5000000</v>
      </c>
      <c r="L3120" s="207"/>
    </row>
    <row r="3121" spans="1:12" hidden="1" x14ac:dyDescent="0.35">
      <c r="A3121" s="23">
        <v>22020706</v>
      </c>
      <c r="B3121" s="437" t="s">
        <v>2890</v>
      </c>
      <c r="C3121" s="23">
        <v>70131</v>
      </c>
      <c r="D3121" s="24">
        <v>0</v>
      </c>
      <c r="E3121" s="25">
        <v>2101</v>
      </c>
      <c r="F3121" s="23">
        <v>10721300</v>
      </c>
      <c r="G3121" s="26" t="s">
        <v>229</v>
      </c>
      <c r="H3121" s="27">
        <v>30326100</v>
      </c>
      <c r="I3121" s="215">
        <v>10710000</v>
      </c>
      <c r="J3121" s="27"/>
      <c r="K3121" s="27">
        <f t="shared" si="70"/>
        <v>30326100</v>
      </c>
      <c r="L3121" s="207"/>
    </row>
    <row r="3122" spans="1:12" hidden="1" x14ac:dyDescent="0.35">
      <c r="A3122" s="23">
        <v>22020706</v>
      </c>
      <c r="B3122" s="437" t="s">
        <v>2891</v>
      </c>
      <c r="C3122" s="23">
        <v>70133</v>
      </c>
      <c r="D3122" s="24">
        <v>0</v>
      </c>
      <c r="E3122" s="25">
        <v>2101</v>
      </c>
      <c r="F3122" s="23">
        <v>10721300</v>
      </c>
      <c r="G3122" s="26" t="s">
        <v>229</v>
      </c>
      <c r="H3122" s="27">
        <v>2400000</v>
      </c>
      <c r="I3122" s="215"/>
      <c r="J3122" s="41"/>
      <c r="K3122" s="27">
        <f t="shared" si="70"/>
        <v>2400000</v>
      </c>
      <c r="L3122" s="207"/>
    </row>
    <row r="3123" spans="1:12" hidden="1" x14ac:dyDescent="0.35">
      <c r="A3123" s="23">
        <v>22020706</v>
      </c>
      <c r="B3123" s="437" t="s">
        <v>2891</v>
      </c>
      <c r="C3123" s="23">
        <v>70131</v>
      </c>
      <c r="D3123" s="24">
        <v>0</v>
      </c>
      <c r="E3123" s="25">
        <v>2101</v>
      </c>
      <c r="F3123" s="23">
        <v>10721300</v>
      </c>
      <c r="G3123" s="26" t="s">
        <v>229</v>
      </c>
      <c r="H3123" s="27">
        <v>634200</v>
      </c>
      <c r="I3123" s="215"/>
      <c r="J3123" s="27">
        <v>250000</v>
      </c>
      <c r="K3123" s="27">
        <f>H3123+J3123</f>
        <v>884200</v>
      </c>
      <c r="L3123" s="207"/>
    </row>
    <row r="3124" spans="1:12" hidden="1" x14ac:dyDescent="0.35">
      <c r="A3124" s="23">
        <v>22020706</v>
      </c>
      <c r="B3124" s="437" t="s">
        <v>2891</v>
      </c>
      <c r="C3124" s="23">
        <v>70133</v>
      </c>
      <c r="D3124" s="24">
        <v>0</v>
      </c>
      <c r="E3124" s="25">
        <v>2101</v>
      </c>
      <c r="F3124" s="23">
        <v>10721300</v>
      </c>
      <c r="G3124" s="26" t="s">
        <v>229</v>
      </c>
      <c r="H3124" s="27">
        <v>23935800</v>
      </c>
      <c r="I3124" s="215">
        <v>0</v>
      </c>
      <c r="J3124" s="27"/>
      <c r="K3124" s="27">
        <f t="shared" ref="K3124:K3157" si="71">SUM(H3124,J3124)</f>
        <v>23935800</v>
      </c>
      <c r="L3124" s="207"/>
    </row>
    <row r="3125" spans="1:12" hidden="1" x14ac:dyDescent="0.35">
      <c r="A3125" s="23">
        <v>22020706</v>
      </c>
      <c r="B3125" s="437" t="s">
        <v>2892</v>
      </c>
      <c r="C3125" s="23">
        <v>70133</v>
      </c>
      <c r="D3125" s="24">
        <v>0</v>
      </c>
      <c r="E3125" s="25">
        <v>2101</v>
      </c>
      <c r="F3125" s="23">
        <v>10721300</v>
      </c>
      <c r="G3125" s="26" t="s">
        <v>229</v>
      </c>
      <c r="H3125" s="27">
        <v>210000</v>
      </c>
      <c r="I3125" s="215"/>
      <c r="J3125" s="27">
        <v>500000</v>
      </c>
      <c r="K3125" s="27">
        <f t="shared" si="71"/>
        <v>710000</v>
      </c>
      <c r="L3125" s="207"/>
    </row>
    <row r="3126" spans="1:12" hidden="1" x14ac:dyDescent="0.35">
      <c r="A3126" s="23">
        <v>22020706</v>
      </c>
      <c r="B3126" s="437" t="s">
        <v>2893</v>
      </c>
      <c r="C3126" s="23">
        <v>70133</v>
      </c>
      <c r="D3126" s="24">
        <v>0</v>
      </c>
      <c r="E3126" s="25">
        <v>2101</v>
      </c>
      <c r="F3126" s="23">
        <v>10721300</v>
      </c>
      <c r="G3126" s="26" t="s">
        <v>229</v>
      </c>
      <c r="H3126" s="67">
        <v>1018500</v>
      </c>
      <c r="I3126" s="224"/>
      <c r="J3126" s="67"/>
      <c r="K3126" s="67">
        <f t="shared" si="71"/>
        <v>1018500</v>
      </c>
      <c r="L3126" s="207"/>
    </row>
    <row r="3127" spans="1:12" hidden="1" x14ac:dyDescent="0.35">
      <c r="A3127" s="23">
        <v>22020706</v>
      </c>
      <c r="B3127" s="437" t="s">
        <v>2893</v>
      </c>
      <c r="C3127" s="23">
        <v>70131</v>
      </c>
      <c r="D3127" s="24">
        <v>0</v>
      </c>
      <c r="E3127" s="25">
        <v>2101</v>
      </c>
      <c r="F3127" s="23">
        <v>10721300</v>
      </c>
      <c r="G3127" s="26" t="s">
        <v>229</v>
      </c>
      <c r="H3127" s="67">
        <v>2000000</v>
      </c>
      <c r="I3127" s="224">
        <v>258000</v>
      </c>
      <c r="J3127" s="68"/>
      <c r="K3127" s="67">
        <f t="shared" si="71"/>
        <v>2000000</v>
      </c>
      <c r="L3127" s="559"/>
    </row>
    <row r="3128" spans="1:12" hidden="1" x14ac:dyDescent="0.35">
      <c r="A3128" s="23">
        <v>22020705</v>
      </c>
      <c r="B3128" s="437" t="s">
        <v>2891</v>
      </c>
      <c r="C3128" s="23">
        <v>70131</v>
      </c>
      <c r="D3128" s="24">
        <v>0</v>
      </c>
      <c r="E3128" s="25">
        <v>2101</v>
      </c>
      <c r="F3128" s="23">
        <v>10720500</v>
      </c>
      <c r="G3128" s="26" t="s">
        <v>205</v>
      </c>
      <c r="H3128" s="67">
        <v>808500</v>
      </c>
      <c r="I3128" s="224"/>
      <c r="J3128" s="67"/>
      <c r="K3128" s="67">
        <f t="shared" si="71"/>
        <v>808500</v>
      </c>
      <c r="L3128" s="207"/>
    </row>
    <row r="3129" spans="1:12" hidden="1" x14ac:dyDescent="0.35">
      <c r="A3129" s="23">
        <v>22020705</v>
      </c>
      <c r="B3129" s="437" t="s">
        <v>2891</v>
      </c>
      <c r="C3129" s="23">
        <v>70133</v>
      </c>
      <c r="D3129" s="24">
        <v>0</v>
      </c>
      <c r="E3129" s="25">
        <v>2101</v>
      </c>
      <c r="F3129" s="23">
        <v>10721300</v>
      </c>
      <c r="G3129" s="26" t="s">
        <v>205</v>
      </c>
      <c r="H3129" s="27">
        <v>500000</v>
      </c>
      <c r="I3129" s="215">
        <v>15232.5</v>
      </c>
      <c r="J3129" s="27">
        <v>1000000</v>
      </c>
      <c r="K3129" s="27">
        <f t="shared" si="71"/>
        <v>1500000</v>
      </c>
      <c r="L3129" s="207"/>
    </row>
    <row r="3130" spans="1:12" hidden="1" x14ac:dyDescent="0.35">
      <c r="A3130" s="23">
        <v>22020705</v>
      </c>
      <c r="B3130" s="437" t="s">
        <v>2892</v>
      </c>
      <c r="C3130" s="23">
        <v>70133</v>
      </c>
      <c r="D3130" s="24">
        <v>0</v>
      </c>
      <c r="E3130" s="25">
        <v>2101</v>
      </c>
      <c r="F3130" s="23">
        <v>10721300</v>
      </c>
      <c r="G3130" s="26" t="s">
        <v>205</v>
      </c>
      <c r="H3130" s="27">
        <v>0</v>
      </c>
      <c r="I3130" s="215"/>
      <c r="J3130" s="41">
        <v>2500000</v>
      </c>
      <c r="K3130" s="27">
        <f t="shared" si="71"/>
        <v>2500000</v>
      </c>
      <c r="L3130" s="207"/>
    </row>
    <row r="3131" spans="1:12" hidden="1" x14ac:dyDescent="0.35">
      <c r="A3131" s="23">
        <v>22020705</v>
      </c>
      <c r="B3131" s="437" t="s">
        <v>2893</v>
      </c>
      <c r="C3131" s="23">
        <v>70131</v>
      </c>
      <c r="D3131" s="24">
        <v>0</v>
      </c>
      <c r="E3131" s="25">
        <v>2101</v>
      </c>
      <c r="F3131" s="23">
        <v>10721300</v>
      </c>
      <c r="G3131" s="26" t="s">
        <v>205</v>
      </c>
      <c r="H3131" s="67">
        <v>61600</v>
      </c>
      <c r="I3131" s="224">
        <v>350000</v>
      </c>
      <c r="J3131" s="68">
        <v>438400</v>
      </c>
      <c r="K3131" s="67">
        <f t="shared" si="71"/>
        <v>500000</v>
      </c>
      <c r="L3131" s="559"/>
    </row>
    <row r="3132" spans="1:12" hidden="1" x14ac:dyDescent="0.35">
      <c r="A3132" s="34">
        <v>22020705</v>
      </c>
      <c r="B3132" s="437" t="s">
        <v>2893</v>
      </c>
      <c r="C3132" s="34">
        <v>70133</v>
      </c>
      <c r="D3132" s="35">
        <v>0</v>
      </c>
      <c r="E3132" s="36">
        <v>2101</v>
      </c>
      <c r="F3132" s="34">
        <v>10721300</v>
      </c>
      <c r="G3132" s="37" t="s">
        <v>205</v>
      </c>
      <c r="H3132" s="38">
        <v>3859186.8</v>
      </c>
      <c r="I3132" s="218"/>
      <c r="J3132" s="38"/>
      <c r="K3132" s="38">
        <f t="shared" si="71"/>
        <v>3859186.8</v>
      </c>
      <c r="L3132" s="206"/>
    </row>
    <row r="3133" spans="1:12" hidden="1" x14ac:dyDescent="0.35">
      <c r="A3133" s="23">
        <v>22020705</v>
      </c>
      <c r="B3133" s="437" t="s">
        <v>2893</v>
      </c>
      <c r="C3133" s="23">
        <v>70133</v>
      </c>
      <c r="D3133" s="24">
        <v>0</v>
      </c>
      <c r="E3133" s="25">
        <v>2101</v>
      </c>
      <c r="F3133" s="23">
        <v>10721300</v>
      </c>
      <c r="G3133" s="26" t="s">
        <v>205</v>
      </c>
      <c r="H3133" s="101">
        <v>375000</v>
      </c>
      <c r="I3133" s="255">
        <v>3194540.4699999997</v>
      </c>
      <c r="J3133" s="106"/>
      <c r="K3133" s="101">
        <f t="shared" si="71"/>
        <v>375000</v>
      </c>
      <c r="L3133" s="559"/>
    </row>
    <row r="3134" spans="1:12" hidden="1" x14ac:dyDescent="0.35">
      <c r="A3134" s="23">
        <v>22020705</v>
      </c>
      <c r="B3134" s="437" t="s">
        <v>2893</v>
      </c>
      <c r="C3134" s="23">
        <v>70131</v>
      </c>
      <c r="D3134" s="24">
        <v>0</v>
      </c>
      <c r="E3134" s="25">
        <v>2101</v>
      </c>
      <c r="F3134" s="23">
        <v>10721300</v>
      </c>
      <c r="G3134" s="26" t="s">
        <v>205</v>
      </c>
      <c r="H3134" s="101">
        <v>50000</v>
      </c>
      <c r="I3134" s="255"/>
      <c r="J3134" s="102"/>
      <c r="K3134" s="101">
        <f t="shared" si="71"/>
        <v>50000</v>
      </c>
      <c r="L3134" s="207"/>
    </row>
    <row r="3135" spans="1:12" hidden="1" x14ac:dyDescent="0.35">
      <c r="A3135" s="54">
        <v>22020705</v>
      </c>
      <c r="B3135" s="437" t="s">
        <v>2893</v>
      </c>
      <c r="C3135" s="54">
        <v>70131</v>
      </c>
      <c r="D3135" s="55">
        <v>0</v>
      </c>
      <c r="E3135" s="56">
        <v>2101</v>
      </c>
      <c r="F3135" s="54">
        <v>10721300</v>
      </c>
      <c r="G3135" s="57" t="s">
        <v>205</v>
      </c>
      <c r="H3135" s="58">
        <v>1620000</v>
      </c>
      <c r="I3135" s="221">
        <v>11760000</v>
      </c>
      <c r="J3135" s="87">
        <v>20000000</v>
      </c>
      <c r="K3135" s="58">
        <f t="shared" si="71"/>
        <v>21620000</v>
      </c>
      <c r="L3135" s="400" t="s">
        <v>2555</v>
      </c>
    </row>
    <row r="3136" spans="1:12" hidden="1" x14ac:dyDescent="0.35">
      <c r="A3136" s="54">
        <v>22020705</v>
      </c>
      <c r="B3136" s="437" t="s">
        <v>2893</v>
      </c>
      <c r="C3136" s="54">
        <v>70133</v>
      </c>
      <c r="D3136" s="55">
        <v>0</v>
      </c>
      <c r="E3136" s="56">
        <v>2101</v>
      </c>
      <c r="F3136" s="54">
        <v>10721300</v>
      </c>
      <c r="G3136" s="57" t="s">
        <v>205</v>
      </c>
      <c r="H3136" s="58">
        <v>405000</v>
      </c>
      <c r="I3136" s="221"/>
      <c r="J3136" s="87"/>
      <c r="K3136" s="58">
        <f t="shared" si="71"/>
        <v>405000</v>
      </c>
      <c r="L3136" s="400" t="s">
        <v>2557</v>
      </c>
    </row>
    <row r="3137" spans="1:12" hidden="1" x14ac:dyDescent="0.35">
      <c r="A3137" s="411">
        <v>22020704</v>
      </c>
      <c r="B3137" s="437" t="s">
        <v>2891</v>
      </c>
      <c r="C3137" s="411">
        <v>70131</v>
      </c>
      <c r="D3137" s="411" t="s">
        <v>192</v>
      </c>
      <c r="E3137" s="413" t="s">
        <v>193</v>
      </c>
      <c r="F3137" s="411">
        <v>10721300</v>
      </c>
      <c r="G3137" s="416" t="s">
        <v>204</v>
      </c>
      <c r="H3137" s="419">
        <v>79675.59599999999</v>
      </c>
      <c r="I3137" s="422"/>
      <c r="J3137" s="425">
        <v>8500000</v>
      </c>
      <c r="K3137" s="538">
        <f t="shared" si="71"/>
        <v>8579675.5960000008</v>
      </c>
      <c r="L3137" s="562"/>
    </row>
    <row r="3138" spans="1:12" hidden="1" x14ac:dyDescent="0.35">
      <c r="A3138" s="23">
        <v>22020704</v>
      </c>
      <c r="B3138" s="437" t="s">
        <v>2891</v>
      </c>
      <c r="C3138" s="23">
        <v>70133</v>
      </c>
      <c r="D3138" s="24">
        <v>0</v>
      </c>
      <c r="E3138" s="25">
        <v>2101</v>
      </c>
      <c r="F3138" s="23">
        <v>10721300</v>
      </c>
      <c r="G3138" s="26" t="s">
        <v>204</v>
      </c>
      <c r="H3138" s="67" t="s">
        <v>20</v>
      </c>
      <c r="I3138" s="224"/>
      <c r="J3138" s="68"/>
      <c r="K3138" s="83">
        <f t="shared" si="71"/>
        <v>0</v>
      </c>
      <c r="L3138" s="207"/>
    </row>
    <row r="3139" spans="1:12" hidden="1" x14ac:dyDescent="0.35">
      <c r="A3139" s="23">
        <v>22020704</v>
      </c>
      <c r="B3139" s="437" t="s">
        <v>2892</v>
      </c>
      <c r="C3139" s="23">
        <v>70133</v>
      </c>
      <c r="D3139" s="24">
        <v>0</v>
      </c>
      <c r="E3139" s="25">
        <v>2101</v>
      </c>
      <c r="F3139" s="23">
        <v>10721300</v>
      </c>
      <c r="G3139" s="26" t="s">
        <v>204</v>
      </c>
      <c r="H3139" s="27">
        <v>126000</v>
      </c>
      <c r="I3139" s="215"/>
      <c r="J3139" s="27"/>
      <c r="K3139" s="27">
        <f t="shared" si="71"/>
        <v>126000</v>
      </c>
      <c r="L3139" s="207"/>
    </row>
    <row r="3140" spans="1:12" hidden="1" x14ac:dyDescent="0.35">
      <c r="A3140" s="23">
        <v>22020704</v>
      </c>
      <c r="B3140" s="437" t="s">
        <v>2893</v>
      </c>
      <c r="C3140" s="23">
        <v>70133</v>
      </c>
      <c r="D3140" s="24">
        <v>0</v>
      </c>
      <c r="E3140" s="25">
        <v>2101</v>
      </c>
      <c r="F3140" s="23">
        <v>10721300</v>
      </c>
      <c r="G3140" s="26" t="s">
        <v>204</v>
      </c>
      <c r="H3140" s="67">
        <v>997500</v>
      </c>
      <c r="I3140" s="224"/>
      <c r="J3140" s="67"/>
      <c r="K3140" s="67">
        <f t="shared" si="71"/>
        <v>997500</v>
      </c>
      <c r="L3140" s="207"/>
    </row>
    <row r="3141" spans="1:12" hidden="1" x14ac:dyDescent="0.35">
      <c r="A3141" s="23">
        <v>22020704</v>
      </c>
      <c r="B3141" s="437" t="s">
        <v>2893</v>
      </c>
      <c r="C3141" s="23">
        <v>70131</v>
      </c>
      <c r="D3141" s="24">
        <v>0</v>
      </c>
      <c r="E3141" s="25">
        <v>2101</v>
      </c>
      <c r="F3141" s="23">
        <v>10721300</v>
      </c>
      <c r="G3141" s="26" t="s">
        <v>204</v>
      </c>
      <c r="H3141" s="67">
        <v>56813</v>
      </c>
      <c r="I3141" s="224">
        <v>45000</v>
      </c>
      <c r="J3141" s="68">
        <v>443187</v>
      </c>
      <c r="K3141" s="67">
        <f t="shared" si="71"/>
        <v>500000</v>
      </c>
      <c r="L3141" s="207"/>
    </row>
    <row r="3142" spans="1:12" hidden="1" x14ac:dyDescent="0.35">
      <c r="A3142" s="23">
        <v>22020704</v>
      </c>
      <c r="B3142" s="437" t="s">
        <v>2893</v>
      </c>
      <c r="C3142" s="23">
        <v>70131</v>
      </c>
      <c r="D3142" s="24">
        <v>0</v>
      </c>
      <c r="E3142" s="25">
        <v>2101</v>
      </c>
      <c r="F3142" s="23">
        <v>10721300</v>
      </c>
      <c r="G3142" s="26" t="s">
        <v>204</v>
      </c>
      <c r="H3142" s="101">
        <v>50000</v>
      </c>
      <c r="I3142" s="255"/>
      <c r="J3142" s="102"/>
      <c r="K3142" s="101">
        <f t="shared" si="71"/>
        <v>50000</v>
      </c>
      <c r="L3142" s="207"/>
    </row>
    <row r="3143" spans="1:12" hidden="1" x14ac:dyDescent="0.35">
      <c r="A3143" s="54">
        <v>22020704</v>
      </c>
      <c r="B3143" s="437" t="s">
        <v>2893</v>
      </c>
      <c r="C3143" s="54">
        <v>70133</v>
      </c>
      <c r="D3143" s="55">
        <v>0</v>
      </c>
      <c r="E3143" s="56">
        <v>2101</v>
      </c>
      <c r="F3143" s="54">
        <v>10721300</v>
      </c>
      <c r="G3143" s="57" t="s">
        <v>204</v>
      </c>
      <c r="H3143" s="58">
        <v>405000</v>
      </c>
      <c r="I3143" s="221"/>
      <c r="J3143" s="87">
        <v>595000</v>
      </c>
      <c r="K3143" s="58">
        <f t="shared" si="71"/>
        <v>1000000</v>
      </c>
      <c r="L3143" s="400" t="s">
        <v>2557</v>
      </c>
    </row>
    <row r="3144" spans="1:12" hidden="1" x14ac:dyDescent="0.35">
      <c r="A3144" s="23">
        <v>22020703</v>
      </c>
      <c r="B3144" s="437" t="s">
        <v>2890</v>
      </c>
      <c r="C3144" s="23">
        <v>70133</v>
      </c>
      <c r="D3144" s="24">
        <v>0</v>
      </c>
      <c r="E3144" s="25">
        <v>2101</v>
      </c>
      <c r="F3144" s="23">
        <v>10721300</v>
      </c>
      <c r="G3144" s="26" t="s">
        <v>208</v>
      </c>
      <c r="H3144" s="27"/>
      <c r="I3144" s="215"/>
      <c r="J3144" s="27">
        <v>1540000</v>
      </c>
      <c r="K3144" s="27">
        <f t="shared" si="71"/>
        <v>1540000</v>
      </c>
      <c r="L3144" s="207"/>
    </row>
    <row r="3145" spans="1:12" hidden="1" x14ac:dyDescent="0.35">
      <c r="A3145" s="23">
        <v>22020703</v>
      </c>
      <c r="B3145" s="437" t="s">
        <v>2890</v>
      </c>
      <c r="C3145" s="23">
        <v>71033</v>
      </c>
      <c r="D3145" s="24">
        <v>0</v>
      </c>
      <c r="E3145" s="25">
        <v>1100</v>
      </c>
      <c r="F3145" s="23">
        <v>10721300</v>
      </c>
      <c r="G3145" s="26" t="s">
        <v>208</v>
      </c>
      <c r="H3145" s="27"/>
      <c r="I3145" s="282"/>
      <c r="J3145" s="27"/>
      <c r="K3145" s="27">
        <f t="shared" si="71"/>
        <v>0</v>
      </c>
      <c r="L3145" s="207"/>
    </row>
    <row r="3146" spans="1:12" hidden="1" x14ac:dyDescent="0.35">
      <c r="A3146" s="23">
        <v>22020703</v>
      </c>
      <c r="B3146" s="437" t="s">
        <v>2891</v>
      </c>
      <c r="C3146" s="23">
        <v>70131</v>
      </c>
      <c r="D3146" s="24">
        <v>0</v>
      </c>
      <c r="E3146" s="25">
        <v>2101</v>
      </c>
      <c r="F3146" s="23">
        <v>10721300</v>
      </c>
      <c r="G3146" s="26" t="s">
        <v>208</v>
      </c>
      <c r="H3146" s="67"/>
      <c r="I3146" s="224"/>
      <c r="J3146" s="67">
        <v>40000000</v>
      </c>
      <c r="K3146" s="68">
        <f t="shared" si="71"/>
        <v>40000000</v>
      </c>
      <c r="L3146" s="207"/>
    </row>
    <row r="3147" spans="1:12" hidden="1" x14ac:dyDescent="0.35">
      <c r="A3147" s="23">
        <v>22020703</v>
      </c>
      <c r="B3147" s="437" t="s">
        <v>2892</v>
      </c>
      <c r="C3147" s="23">
        <v>70133</v>
      </c>
      <c r="D3147" s="24">
        <v>0</v>
      </c>
      <c r="E3147" s="25">
        <v>2101</v>
      </c>
      <c r="F3147" s="23">
        <v>10721300</v>
      </c>
      <c r="G3147" s="26" t="s">
        <v>208</v>
      </c>
      <c r="H3147" s="27">
        <v>120000000</v>
      </c>
      <c r="I3147" s="215">
        <v>94669730.420000002</v>
      </c>
      <c r="J3147" s="27">
        <v>500000000</v>
      </c>
      <c r="K3147" s="27">
        <f t="shared" si="71"/>
        <v>620000000</v>
      </c>
      <c r="L3147" s="207"/>
    </row>
    <row r="3148" spans="1:12" hidden="1" x14ac:dyDescent="0.35">
      <c r="A3148" s="23">
        <v>22020703</v>
      </c>
      <c r="B3148" s="437" t="s">
        <v>2892</v>
      </c>
      <c r="C3148" s="23">
        <v>70133</v>
      </c>
      <c r="D3148" s="24">
        <v>0</v>
      </c>
      <c r="E3148" s="25">
        <v>2101</v>
      </c>
      <c r="F3148" s="23">
        <v>10721300</v>
      </c>
      <c r="G3148" s="26" t="s">
        <v>208</v>
      </c>
      <c r="H3148" s="27"/>
      <c r="I3148" s="215"/>
      <c r="J3148" s="27">
        <v>500000</v>
      </c>
      <c r="K3148" s="27">
        <f t="shared" si="71"/>
        <v>500000</v>
      </c>
      <c r="L3148" s="207"/>
    </row>
    <row r="3149" spans="1:12" hidden="1" x14ac:dyDescent="0.35">
      <c r="A3149" s="23">
        <v>22020703</v>
      </c>
      <c r="B3149" s="437" t="s">
        <v>2892</v>
      </c>
      <c r="C3149" s="23">
        <v>70131</v>
      </c>
      <c r="D3149" s="24">
        <v>0</v>
      </c>
      <c r="E3149" s="25">
        <v>2101</v>
      </c>
      <c r="F3149" s="23">
        <v>10721300</v>
      </c>
      <c r="G3149" s="26" t="s">
        <v>208</v>
      </c>
      <c r="H3149" s="27">
        <v>0</v>
      </c>
      <c r="I3149" s="215">
        <v>50000</v>
      </c>
      <c r="J3149" s="41"/>
      <c r="K3149" s="27">
        <f t="shared" si="71"/>
        <v>0</v>
      </c>
      <c r="L3149" s="207"/>
    </row>
    <row r="3150" spans="1:12" hidden="1" x14ac:dyDescent="0.35">
      <c r="A3150" s="23">
        <v>22020703</v>
      </c>
      <c r="B3150" s="437" t="s">
        <v>2893</v>
      </c>
      <c r="C3150" s="23">
        <v>70133</v>
      </c>
      <c r="D3150" s="24">
        <v>0</v>
      </c>
      <c r="E3150" s="25">
        <v>2101</v>
      </c>
      <c r="F3150" s="23">
        <v>10721300</v>
      </c>
      <c r="G3150" s="26" t="s">
        <v>208</v>
      </c>
      <c r="H3150" s="67"/>
      <c r="I3150" s="224">
        <v>1100000</v>
      </c>
      <c r="J3150" s="67">
        <v>2500000</v>
      </c>
      <c r="K3150" s="68">
        <f t="shared" si="71"/>
        <v>2500000</v>
      </c>
      <c r="L3150" s="207"/>
    </row>
    <row r="3151" spans="1:12" hidden="1" x14ac:dyDescent="0.35">
      <c r="A3151" s="23">
        <v>22020703</v>
      </c>
      <c r="B3151" s="437" t="s">
        <v>2893</v>
      </c>
      <c r="C3151" s="23">
        <v>70131</v>
      </c>
      <c r="D3151" s="24">
        <v>0</v>
      </c>
      <c r="E3151" s="25">
        <v>2101</v>
      </c>
      <c r="F3151" s="23">
        <v>10721300</v>
      </c>
      <c r="G3151" s="26" t="s">
        <v>208</v>
      </c>
      <c r="H3151" s="67"/>
      <c r="I3151" s="224">
        <v>269000</v>
      </c>
      <c r="J3151" s="68">
        <v>1000000</v>
      </c>
      <c r="K3151" s="67">
        <f t="shared" si="71"/>
        <v>1000000</v>
      </c>
      <c r="L3151" s="207"/>
    </row>
    <row r="3152" spans="1:12" hidden="1" x14ac:dyDescent="0.35">
      <c r="A3152" s="23">
        <v>22020703</v>
      </c>
      <c r="B3152" s="437" t="s">
        <v>2893</v>
      </c>
      <c r="C3152" s="23">
        <v>70133</v>
      </c>
      <c r="D3152" s="24">
        <v>0</v>
      </c>
      <c r="E3152" s="25">
        <v>2101</v>
      </c>
      <c r="F3152" s="23">
        <v>10721300</v>
      </c>
      <c r="G3152" s="26" t="s">
        <v>208</v>
      </c>
      <c r="H3152" s="27"/>
      <c r="I3152" s="215"/>
      <c r="J3152" s="41"/>
      <c r="K3152" s="41">
        <f t="shared" si="71"/>
        <v>0</v>
      </c>
      <c r="L3152" s="207"/>
    </row>
    <row r="3153" spans="1:12" hidden="1" x14ac:dyDescent="0.35">
      <c r="A3153" s="23">
        <v>22020702</v>
      </c>
      <c r="B3153" s="437" t="s">
        <v>2890</v>
      </c>
      <c r="C3153" s="23">
        <v>71033</v>
      </c>
      <c r="D3153" s="24">
        <v>0</v>
      </c>
      <c r="E3153" s="25">
        <v>1100</v>
      </c>
      <c r="F3153" s="23">
        <v>10721300</v>
      </c>
      <c r="G3153" s="26" t="s">
        <v>223</v>
      </c>
      <c r="H3153" s="27">
        <v>2457000</v>
      </c>
      <c r="I3153" s="282"/>
      <c r="J3153" s="27"/>
      <c r="K3153" s="27">
        <f t="shared" si="71"/>
        <v>2457000</v>
      </c>
      <c r="L3153" s="207"/>
    </row>
    <row r="3154" spans="1:12" hidden="1" x14ac:dyDescent="0.35">
      <c r="A3154" s="23">
        <v>22020702</v>
      </c>
      <c r="B3154" s="437" t="s">
        <v>2890</v>
      </c>
      <c r="C3154" s="23">
        <v>70131</v>
      </c>
      <c r="D3154" s="24">
        <v>0</v>
      </c>
      <c r="E3154" s="25">
        <v>2101</v>
      </c>
      <c r="F3154" s="23">
        <v>10721300</v>
      </c>
      <c r="G3154" s="26" t="s">
        <v>223</v>
      </c>
      <c r="H3154" s="27">
        <v>178500</v>
      </c>
      <c r="I3154" s="215"/>
      <c r="J3154" s="27"/>
      <c r="K3154" s="27">
        <f t="shared" si="71"/>
        <v>178500</v>
      </c>
      <c r="L3154" s="561"/>
    </row>
    <row r="3155" spans="1:12" hidden="1" x14ac:dyDescent="0.35">
      <c r="A3155" s="34">
        <v>22020702</v>
      </c>
      <c r="B3155" s="437" t="s">
        <v>2891</v>
      </c>
      <c r="C3155" s="34">
        <v>70131</v>
      </c>
      <c r="D3155" s="35">
        <v>0</v>
      </c>
      <c r="E3155" s="36">
        <v>2101</v>
      </c>
      <c r="F3155" s="34">
        <v>10720500</v>
      </c>
      <c r="G3155" s="37" t="s">
        <v>223</v>
      </c>
      <c r="H3155" s="70"/>
      <c r="I3155" s="223"/>
      <c r="J3155" s="427">
        <v>500000</v>
      </c>
      <c r="K3155" s="427">
        <f t="shared" si="71"/>
        <v>500000</v>
      </c>
      <c r="L3155" s="206"/>
    </row>
    <row r="3156" spans="1:12" hidden="1" x14ac:dyDescent="0.35">
      <c r="A3156" s="411">
        <v>22020702</v>
      </c>
      <c r="B3156" s="437" t="s">
        <v>2891</v>
      </c>
      <c r="C3156" s="411">
        <v>70131</v>
      </c>
      <c r="D3156" s="411" t="s">
        <v>192</v>
      </c>
      <c r="E3156" s="413" t="s">
        <v>193</v>
      </c>
      <c r="F3156" s="411">
        <v>10721300</v>
      </c>
      <c r="G3156" s="416" t="s">
        <v>223</v>
      </c>
      <c r="H3156" s="419">
        <v>79675.59599999999</v>
      </c>
      <c r="I3156" s="422"/>
      <c r="J3156" s="425"/>
      <c r="K3156" s="538">
        <f t="shared" si="71"/>
        <v>79675.59599999999</v>
      </c>
      <c r="L3156" s="562"/>
    </row>
    <row r="3157" spans="1:12" hidden="1" x14ac:dyDescent="0.35">
      <c r="A3157" s="23">
        <v>22020702</v>
      </c>
      <c r="B3157" s="437" t="s">
        <v>2891</v>
      </c>
      <c r="C3157" s="23">
        <v>70133</v>
      </c>
      <c r="D3157" s="24">
        <v>0</v>
      </c>
      <c r="E3157" s="25">
        <v>2101</v>
      </c>
      <c r="F3157" s="23">
        <v>10721300</v>
      </c>
      <c r="G3157" s="26" t="s">
        <v>223</v>
      </c>
      <c r="H3157" s="27">
        <v>5000000</v>
      </c>
      <c r="I3157" s="215"/>
      <c r="J3157" s="41"/>
      <c r="K3157" s="27">
        <f t="shared" si="71"/>
        <v>5000000</v>
      </c>
      <c r="L3157" s="559"/>
    </row>
    <row r="3158" spans="1:12" ht="51" hidden="1" x14ac:dyDescent="0.35">
      <c r="A3158" s="23">
        <v>22020702</v>
      </c>
      <c r="B3158" s="437" t="s">
        <v>2891</v>
      </c>
      <c r="C3158" s="23">
        <v>70131</v>
      </c>
      <c r="D3158" s="24">
        <v>0</v>
      </c>
      <c r="E3158" s="25">
        <v>2101</v>
      </c>
      <c r="F3158" s="23">
        <v>10721300</v>
      </c>
      <c r="G3158" s="26" t="s">
        <v>288</v>
      </c>
      <c r="H3158" s="27">
        <v>111600000</v>
      </c>
      <c r="I3158" s="215"/>
      <c r="J3158" s="27">
        <v>-60000000</v>
      </c>
      <c r="K3158" s="27">
        <f>H3158+J3158</f>
        <v>51600000</v>
      </c>
      <c r="L3158" s="207"/>
    </row>
    <row r="3159" spans="1:12" hidden="1" x14ac:dyDescent="0.35">
      <c r="A3159" s="23">
        <v>22020702</v>
      </c>
      <c r="B3159" s="437" t="s">
        <v>2891</v>
      </c>
      <c r="C3159" s="23">
        <v>70131</v>
      </c>
      <c r="D3159" s="24">
        <v>0</v>
      </c>
      <c r="E3159" s="25">
        <v>2101</v>
      </c>
      <c r="F3159" s="23">
        <v>10721300</v>
      </c>
      <c r="G3159" s="26" t="s">
        <v>223</v>
      </c>
      <c r="H3159" s="67">
        <v>2604000</v>
      </c>
      <c r="I3159" s="224"/>
      <c r="J3159" s="67"/>
      <c r="K3159" s="67">
        <f t="shared" ref="K3159:K3171" si="72">SUM(H3159,J3159)</f>
        <v>2604000</v>
      </c>
      <c r="L3159" s="207"/>
    </row>
    <row r="3160" spans="1:12" hidden="1" x14ac:dyDescent="0.35">
      <c r="A3160" s="23">
        <v>22020702</v>
      </c>
      <c r="B3160" s="437" t="s">
        <v>2891</v>
      </c>
      <c r="C3160" s="23">
        <v>70133</v>
      </c>
      <c r="D3160" s="24">
        <v>0</v>
      </c>
      <c r="E3160" s="25">
        <v>2101</v>
      </c>
      <c r="F3160" s="23">
        <v>10721300</v>
      </c>
      <c r="G3160" s="26" t="s">
        <v>223</v>
      </c>
      <c r="H3160" s="27">
        <v>203280</v>
      </c>
      <c r="I3160" s="215"/>
      <c r="J3160" s="41"/>
      <c r="K3160" s="27">
        <f t="shared" si="72"/>
        <v>203280</v>
      </c>
      <c r="L3160" s="207"/>
    </row>
    <row r="3161" spans="1:12" hidden="1" x14ac:dyDescent="0.35">
      <c r="A3161" s="23">
        <v>22020702</v>
      </c>
      <c r="B3161" s="437" t="s">
        <v>2892</v>
      </c>
      <c r="C3161" s="23">
        <v>70133</v>
      </c>
      <c r="D3161" s="24">
        <v>0</v>
      </c>
      <c r="E3161" s="25">
        <v>2101</v>
      </c>
      <c r="F3161" s="23">
        <v>10721300</v>
      </c>
      <c r="G3161" s="26" t="s">
        <v>223</v>
      </c>
      <c r="H3161" s="27">
        <v>262500</v>
      </c>
      <c r="I3161" s="215"/>
      <c r="J3161" s="27"/>
      <c r="K3161" s="27">
        <f t="shared" si="72"/>
        <v>262500</v>
      </c>
      <c r="L3161" s="207"/>
    </row>
    <row r="3162" spans="1:12" hidden="1" x14ac:dyDescent="0.35">
      <c r="A3162" s="23">
        <v>22020702</v>
      </c>
      <c r="B3162" s="437" t="s">
        <v>2893</v>
      </c>
      <c r="C3162" s="23">
        <v>70131</v>
      </c>
      <c r="D3162" s="24">
        <v>0</v>
      </c>
      <c r="E3162" s="25">
        <v>2101</v>
      </c>
      <c r="F3162" s="23">
        <v>10721300</v>
      </c>
      <c r="G3162" s="26" t="s">
        <v>223</v>
      </c>
      <c r="H3162" s="67">
        <v>139600</v>
      </c>
      <c r="I3162" s="224"/>
      <c r="J3162" s="68"/>
      <c r="K3162" s="67">
        <f t="shared" si="72"/>
        <v>139600</v>
      </c>
      <c r="L3162" s="207"/>
    </row>
    <row r="3163" spans="1:12" hidden="1" x14ac:dyDescent="0.35">
      <c r="A3163" s="23">
        <v>22020702</v>
      </c>
      <c r="B3163" s="437" t="s">
        <v>2893</v>
      </c>
      <c r="C3163" s="23">
        <v>70133</v>
      </c>
      <c r="D3163" s="24">
        <v>0</v>
      </c>
      <c r="E3163" s="25">
        <v>2101</v>
      </c>
      <c r="F3163" s="23">
        <v>10721300</v>
      </c>
      <c r="G3163" s="26" t="s">
        <v>223</v>
      </c>
      <c r="H3163" s="27">
        <v>142800</v>
      </c>
      <c r="I3163" s="215"/>
      <c r="J3163" s="27">
        <v>207200</v>
      </c>
      <c r="K3163" s="27">
        <f t="shared" si="72"/>
        <v>350000</v>
      </c>
      <c r="L3163" s="207"/>
    </row>
    <row r="3164" spans="1:12" hidden="1" x14ac:dyDescent="0.35">
      <c r="A3164" s="23">
        <v>22020702</v>
      </c>
      <c r="B3164" s="437" t="s">
        <v>2893</v>
      </c>
      <c r="C3164" s="23">
        <v>70131</v>
      </c>
      <c r="D3164" s="24">
        <v>0</v>
      </c>
      <c r="E3164" s="25">
        <v>2101</v>
      </c>
      <c r="F3164" s="23">
        <v>10721300</v>
      </c>
      <c r="G3164" s="26" t="s">
        <v>223</v>
      </c>
      <c r="H3164" s="67">
        <v>1000000</v>
      </c>
      <c r="I3164" s="224">
        <v>300000</v>
      </c>
      <c r="J3164" s="68"/>
      <c r="K3164" s="67">
        <f t="shared" si="72"/>
        <v>1000000</v>
      </c>
      <c r="L3164" s="207"/>
    </row>
    <row r="3165" spans="1:12" hidden="1" x14ac:dyDescent="0.35">
      <c r="A3165" s="23">
        <v>22020702</v>
      </c>
      <c r="B3165" s="437" t="s">
        <v>2893</v>
      </c>
      <c r="C3165" s="23">
        <v>70131</v>
      </c>
      <c r="D3165" s="24">
        <v>0</v>
      </c>
      <c r="E3165" s="25">
        <v>2101</v>
      </c>
      <c r="F3165" s="23">
        <v>10721300</v>
      </c>
      <c r="G3165" s="26" t="s">
        <v>223</v>
      </c>
      <c r="H3165" s="101">
        <v>750000</v>
      </c>
      <c r="I3165" s="255"/>
      <c r="J3165" s="102"/>
      <c r="K3165" s="101">
        <f t="shared" si="72"/>
        <v>750000</v>
      </c>
      <c r="L3165" s="207"/>
    </row>
    <row r="3166" spans="1:12" hidden="1" x14ac:dyDescent="0.35">
      <c r="A3166" s="23">
        <v>22020702</v>
      </c>
      <c r="B3166" s="437" t="s">
        <v>2893</v>
      </c>
      <c r="C3166" s="23">
        <v>70133</v>
      </c>
      <c r="D3166" s="24">
        <v>0</v>
      </c>
      <c r="E3166" s="25">
        <v>2101</v>
      </c>
      <c r="F3166" s="23">
        <v>10721300</v>
      </c>
      <c r="G3166" s="26" t="s">
        <v>223</v>
      </c>
      <c r="H3166" s="101">
        <v>810000</v>
      </c>
      <c r="I3166" s="255">
        <v>0</v>
      </c>
      <c r="J3166" s="106"/>
      <c r="K3166" s="101">
        <f t="shared" si="72"/>
        <v>810000</v>
      </c>
      <c r="L3166" s="559"/>
    </row>
    <row r="3167" spans="1:12" hidden="1" x14ac:dyDescent="0.35">
      <c r="A3167" s="54">
        <v>22020702</v>
      </c>
      <c r="B3167" s="437" t="s">
        <v>2893</v>
      </c>
      <c r="C3167" s="54">
        <v>70133</v>
      </c>
      <c r="D3167" s="55">
        <v>0</v>
      </c>
      <c r="E3167" s="54">
        <v>2101</v>
      </c>
      <c r="F3167" s="54">
        <v>10721300</v>
      </c>
      <c r="G3167" s="57" t="s">
        <v>223</v>
      </c>
      <c r="H3167" s="117">
        <v>53460</v>
      </c>
      <c r="I3167" s="263">
        <v>0</v>
      </c>
      <c r="J3167" s="118"/>
      <c r="K3167" s="117">
        <f t="shared" si="72"/>
        <v>53460</v>
      </c>
      <c r="L3167" s="400" t="s">
        <v>2556</v>
      </c>
    </row>
    <row r="3168" spans="1:12" hidden="1" x14ac:dyDescent="0.35">
      <c r="A3168" s="54">
        <v>22020702</v>
      </c>
      <c r="B3168" s="437" t="s">
        <v>2893</v>
      </c>
      <c r="C3168" s="54">
        <v>70133</v>
      </c>
      <c r="D3168" s="55">
        <v>0</v>
      </c>
      <c r="E3168" s="56">
        <v>2101</v>
      </c>
      <c r="F3168" s="54">
        <v>10721300</v>
      </c>
      <c r="G3168" s="57" t="s">
        <v>223</v>
      </c>
      <c r="H3168" s="58">
        <v>1683990</v>
      </c>
      <c r="I3168" s="221"/>
      <c r="J3168" s="87"/>
      <c r="K3168" s="58">
        <f t="shared" si="72"/>
        <v>1683990</v>
      </c>
      <c r="L3168" s="400" t="s">
        <v>2557</v>
      </c>
    </row>
    <row r="3169" spans="1:12" hidden="1" x14ac:dyDescent="0.35">
      <c r="A3169" s="54">
        <v>22020702</v>
      </c>
      <c r="B3169" s="437" t="s">
        <v>2893</v>
      </c>
      <c r="C3169" s="54">
        <v>70131</v>
      </c>
      <c r="D3169" s="55">
        <v>0</v>
      </c>
      <c r="E3169" s="56">
        <v>2101</v>
      </c>
      <c r="F3169" s="54">
        <v>10721300</v>
      </c>
      <c r="G3169" s="57" t="s">
        <v>223</v>
      </c>
      <c r="H3169" s="117">
        <v>1650000</v>
      </c>
      <c r="I3169" s="263"/>
      <c r="J3169" s="122">
        <v>-500000</v>
      </c>
      <c r="K3169" s="117">
        <f t="shared" si="72"/>
        <v>1150000</v>
      </c>
      <c r="L3169" s="400" t="s">
        <v>2558</v>
      </c>
    </row>
    <row r="3170" spans="1:12" hidden="1" x14ac:dyDescent="0.35">
      <c r="A3170" s="23">
        <v>22020702</v>
      </c>
      <c r="B3170" s="437" t="s">
        <v>2893</v>
      </c>
      <c r="C3170" s="23">
        <v>70133</v>
      </c>
      <c r="D3170" s="24">
        <v>0</v>
      </c>
      <c r="E3170" s="25">
        <v>2101</v>
      </c>
      <c r="F3170" s="23">
        <v>10721300</v>
      </c>
      <c r="G3170" s="26" t="s">
        <v>223</v>
      </c>
      <c r="H3170" s="101">
        <v>2004750</v>
      </c>
      <c r="I3170" s="255">
        <v>0</v>
      </c>
      <c r="J3170" s="115">
        <v>-1000000</v>
      </c>
      <c r="K3170" s="101">
        <f t="shared" si="72"/>
        <v>1004750</v>
      </c>
      <c r="L3170" s="207"/>
    </row>
    <row r="3171" spans="1:12" hidden="1" x14ac:dyDescent="0.35">
      <c r="A3171" s="23">
        <v>22020702</v>
      </c>
      <c r="B3171" s="437" t="s">
        <v>2891</v>
      </c>
      <c r="C3171" s="23">
        <v>70131</v>
      </c>
      <c r="D3171" s="24">
        <v>0</v>
      </c>
      <c r="E3171" s="25">
        <v>2101</v>
      </c>
      <c r="F3171" s="23">
        <v>10721300</v>
      </c>
      <c r="G3171" s="26" t="s">
        <v>223</v>
      </c>
      <c r="H3171" s="135">
        <v>1000000</v>
      </c>
      <c r="I3171" s="269"/>
      <c r="J3171" s="136"/>
      <c r="K3171" s="135">
        <f t="shared" si="72"/>
        <v>1000000</v>
      </c>
      <c r="L3171" s="207"/>
    </row>
    <row r="3172" spans="1:12" hidden="1" x14ac:dyDescent="0.35">
      <c r="A3172" s="411">
        <v>22020701</v>
      </c>
      <c r="B3172" s="437" t="s">
        <v>2890</v>
      </c>
      <c r="C3172" s="411">
        <v>70133</v>
      </c>
      <c r="D3172" s="411" t="s">
        <v>192</v>
      </c>
      <c r="E3172" s="413" t="s">
        <v>193</v>
      </c>
      <c r="F3172" s="411" t="s">
        <v>194</v>
      </c>
      <c r="G3172" s="416" t="s">
        <v>199</v>
      </c>
      <c r="H3172" s="418"/>
      <c r="I3172" s="421"/>
      <c r="J3172" s="424">
        <v>250000</v>
      </c>
      <c r="K3172" s="418">
        <f>H3172+J3172</f>
        <v>250000</v>
      </c>
      <c r="L3172" s="565"/>
    </row>
    <row r="3173" spans="1:12" hidden="1" x14ac:dyDescent="0.35">
      <c r="A3173" s="23">
        <v>22020701</v>
      </c>
      <c r="B3173" s="437" t="s">
        <v>2890</v>
      </c>
      <c r="C3173" s="23">
        <v>71033</v>
      </c>
      <c r="D3173" s="24">
        <v>0</v>
      </c>
      <c r="E3173" s="25">
        <v>1100</v>
      </c>
      <c r="F3173" s="23">
        <v>10721300</v>
      </c>
      <c r="G3173" s="26" t="s">
        <v>199</v>
      </c>
      <c r="H3173" s="27">
        <v>0</v>
      </c>
      <c r="I3173" s="282"/>
      <c r="J3173" s="41"/>
      <c r="K3173" s="27">
        <f>SUM(H3173,J3173)</f>
        <v>0</v>
      </c>
      <c r="L3173" s="207"/>
    </row>
    <row r="3174" spans="1:12" hidden="1" x14ac:dyDescent="0.35">
      <c r="A3174" s="23">
        <v>22020701</v>
      </c>
      <c r="B3174" s="437" t="s">
        <v>2890</v>
      </c>
      <c r="C3174" s="23">
        <v>70131</v>
      </c>
      <c r="D3174" s="24">
        <v>0</v>
      </c>
      <c r="E3174" s="25">
        <v>2101</v>
      </c>
      <c r="F3174" s="23">
        <v>10721300</v>
      </c>
      <c r="G3174" s="26" t="s">
        <v>243</v>
      </c>
      <c r="H3174" s="27">
        <v>4688000</v>
      </c>
      <c r="I3174" s="215">
        <v>200000</v>
      </c>
      <c r="J3174" s="41"/>
      <c r="K3174" s="27">
        <f>SUM(H3174,J3174)</f>
        <v>4688000</v>
      </c>
      <c r="L3174" s="561"/>
    </row>
    <row r="3175" spans="1:12" hidden="1" x14ac:dyDescent="0.35">
      <c r="A3175" s="23">
        <v>22020701</v>
      </c>
      <c r="B3175" s="437" t="s">
        <v>2891</v>
      </c>
      <c r="C3175" s="23">
        <v>70131</v>
      </c>
      <c r="D3175" s="24">
        <v>0</v>
      </c>
      <c r="E3175" s="25">
        <v>2101</v>
      </c>
      <c r="F3175" s="23">
        <v>10720500</v>
      </c>
      <c r="G3175" s="26" t="s">
        <v>199</v>
      </c>
      <c r="H3175" s="67">
        <v>420000</v>
      </c>
      <c r="I3175" s="224">
        <v>6605400</v>
      </c>
      <c r="J3175" s="67">
        <v>11198000</v>
      </c>
      <c r="K3175" s="67">
        <f>SUM(H3175,J3175)</f>
        <v>11618000</v>
      </c>
      <c r="L3175" s="207"/>
    </row>
    <row r="3176" spans="1:12" hidden="1" x14ac:dyDescent="0.35">
      <c r="A3176" s="411">
        <v>22020701</v>
      </c>
      <c r="B3176" s="437" t="s">
        <v>2891</v>
      </c>
      <c r="C3176" s="411">
        <v>70131</v>
      </c>
      <c r="D3176" s="411" t="s">
        <v>192</v>
      </c>
      <c r="E3176" s="413" t="s">
        <v>193</v>
      </c>
      <c r="F3176" s="411">
        <v>10721300</v>
      </c>
      <c r="G3176" s="416" t="s">
        <v>199</v>
      </c>
      <c r="H3176" s="419">
        <v>13279.266</v>
      </c>
      <c r="I3176" s="422"/>
      <c r="J3176" s="425"/>
      <c r="K3176" s="538">
        <f>SUM(H3176,J3176)</f>
        <v>13279.266</v>
      </c>
      <c r="L3176" s="562"/>
    </row>
    <row r="3177" spans="1:12" hidden="1" x14ac:dyDescent="0.35">
      <c r="A3177" s="34">
        <v>22020701</v>
      </c>
      <c r="B3177" s="437" t="s">
        <v>2891</v>
      </c>
      <c r="C3177" s="34">
        <v>70133</v>
      </c>
      <c r="D3177" s="35">
        <v>0</v>
      </c>
      <c r="E3177" s="36">
        <v>2101</v>
      </c>
      <c r="F3177" s="34">
        <v>10721300</v>
      </c>
      <c r="G3177" s="37" t="s">
        <v>199</v>
      </c>
      <c r="H3177" s="38">
        <v>91928415.599999994</v>
      </c>
      <c r="I3177" s="218">
        <v>150000</v>
      </c>
      <c r="J3177" s="38">
        <v>0.259999990463257</v>
      </c>
      <c r="K3177" s="38">
        <f>SUM(H3177,J3177)</f>
        <v>91928415.859999985</v>
      </c>
      <c r="L3177" s="433"/>
    </row>
    <row r="3178" spans="1:12" hidden="1" x14ac:dyDescent="0.35">
      <c r="A3178" s="23">
        <v>22020701</v>
      </c>
      <c r="B3178" s="437" t="s">
        <v>2891</v>
      </c>
      <c r="C3178" s="23">
        <v>70131</v>
      </c>
      <c r="D3178" s="24">
        <v>0</v>
      </c>
      <c r="E3178" s="25">
        <v>2101</v>
      </c>
      <c r="F3178" s="23">
        <v>10721300</v>
      </c>
      <c r="G3178" s="26" t="s">
        <v>199</v>
      </c>
      <c r="H3178" s="27">
        <v>4000000</v>
      </c>
      <c r="I3178" s="215"/>
      <c r="J3178" s="41"/>
      <c r="K3178" s="27">
        <f>H3178+J3178</f>
        <v>4000000</v>
      </c>
      <c r="L3178" s="207"/>
    </row>
    <row r="3179" spans="1:12" hidden="1" x14ac:dyDescent="0.35">
      <c r="A3179" s="23">
        <v>22020701</v>
      </c>
      <c r="B3179" s="437" t="s">
        <v>2891</v>
      </c>
      <c r="C3179" s="23">
        <v>70131</v>
      </c>
      <c r="D3179" s="24">
        <v>0</v>
      </c>
      <c r="E3179" s="25">
        <v>2101</v>
      </c>
      <c r="F3179" s="23">
        <v>10721300</v>
      </c>
      <c r="G3179" s="26" t="s">
        <v>199</v>
      </c>
      <c r="H3179" s="67">
        <v>494583360.60000002</v>
      </c>
      <c r="I3179" s="224"/>
      <c r="J3179" s="84">
        <v>-390000000</v>
      </c>
      <c r="K3179" s="67">
        <f t="shared" ref="K3179:K3214" si="73">SUM(H3179,J3179)</f>
        <v>104583360.60000002</v>
      </c>
      <c r="L3179" s="207"/>
    </row>
    <row r="3180" spans="1:12" hidden="1" x14ac:dyDescent="0.35">
      <c r="A3180" s="23">
        <v>22020701</v>
      </c>
      <c r="B3180" s="437" t="s">
        <v>2891</v>
      </c>
      <c r="C3180" s="23">
        <v>70133</v>
      </c>
      <c r="D3180" s="24">
        <v>0</v>
      </c>
      <c r="E3180" s="25">
        <v>2101</v>
      </c>
      <c r="F3180" s="23">
        <v>10721300</v>
      </c>
      <c r="G3180" s="26" t="s">
        <v>199</v>
      </c>
      <c r="H3180" s="27">
        <v>203280</v>
      </c>
      <c r="I3180" s="215"/>
      <c r="J3180" s="41"/>
      <c r="K3180" s="27">
        <f t="shared" si="73"/>
        <v>203280</v>
      </c>
      <c r="L3180" s="207"/>
    </row>
    <row r="3181" spans="1:12" hidden="1" x14ac:dyDescent="0.35">
      <c r="A3181" s="23">
        <v>22020701</v>
      </c>
      <c r="B3181" s="437" t="s">
        <v>2891</v>
      </c>
      <c r="C3181" s="23">
        <v>70133</v>
      </c>
      <c r="D3181" s="24">
        <v>0</v>
      </c>
      <c r="E3181" s="25">
        <v>2101</v>
      </c>
      <c r="F3181" s="23">
        <v>10721300</v>
      </c>
      <c r="G3181" s="26" t="s">
        <v>199</v>
      </c>
      <c r="H3181" s="67">
        <v>63000</v>
      </c>
      <c r="I3181" s="224">
        <v>221400</v>
      </c>
      <c r="J3181" s="67">
        <v>420000</v>
      </c>
      <c r="K3181" s="67">
        <f t="shared" si="73"/>
        <v>483000</v>
      </c>
      <c r="L3181" s="207"/>
    </row>
    <row r="3182" spans="1:12" hidden="1" x14ac:dyDescent="0.35">
      <c r="A3182" s="23">
        <v>22020701</v>
      </c>
      <c r="B3182" s="437" t="s">
        <v>2891</v>
      </c>
      <c r="C3182" s="23">
        <v>70133</v>
      </c>
      <c r="D3182" s="24">
        <v>0</v>
      </c>
      <c r="E3182" s="25">
        <v>2101</v>
      </c>
      <c r="F3182" s="23">
        <v>10721300</v>
      </c>
      <c r="G3182" s="26" t="s">
        <v>199</v>
      </c>
      <c r="H3182" s="27">
        <v>567000</v>
      </c>
      <c r="I3182" s="215">
        <v>550474</v>
      </c>
      <c r="J3182" s="27">
        <v>933000</v>
      </c>
      <c r="K3182" s="27">
        <f t="shared" si="73"/>
        <v>1500000</v>
      </c>
      <c r="L3182" s="207"/>
    </row>
    <row r="3183" spans="1:12" hidden="1" x14ac:dyDescent="0.35">
      <c r="A3183" s="23">
        <v>22020701</v>
      </c>
      <c r="B3183" s="437" t="s">
        <v>2892</v>
      </c>
      <c r="C3183" s="23">
        <v>70133</v>
      </c>
      <c r="D3183" s="24">
        <v>0</v>
      </c>
      <c r="E3183" s="25">
        <v>2101</v>
      </c>
      <c r="F3183" s="23">
        <v>10721300</v>
      </c>
      <c r="G3183" s="26" t="s">
        <v>199</v>
      </c>
      <c r="H3183" s="27">
        <v>420000</v>
      </c>
      <c r="I3183" s="215"/>
      <c r="J3183" s="27"/>
      <c r="K3183" s="27">
        <f t="shared" si="73"/>
        <v>420000</v>
      </c>
      <c r="L3183" s="207"/>
    </row>
    <row r="3184" spans="1:12" hidden="1" x14ac:dyDescent="0.35">
      <c r="A3184" s="23">
        <v>22020701</v>
      </c>
      <c r="B3184" s="437" t="s">
        <v>2893</v>
      </c>
      <c r="C3184" s="23">
        <v>70131</v>
      </c>
      <c r="D3184" s="24">
        <v>0</v>
      </c>
      <c r="E3184" s="25">
        <v>2101</v>
      </c>
      <c r="F3184" s="23">
        <v>10721300</v>
      </c>
      <c r="G3184" s="26" t="s">
        <v>199</v>
      </c>
      <c r="H3184" s="67">
        <v>588000</v>
      </c>
      <c r="I3184" s="224"/>
      <c r="J3184" s="67"/>
      <c r="K3184" s="67">
        <f t="shared" si="73"/>
        <v>588000</v>
      </c>
      <c r="L3184" s="207"/>
    </row>
    <row r="3185" spans="1:12" hidden="1" x14ac:dyDescent="0.35">
      <c r="A3185" s="23">
        <v>22020701</v>
      </c>
      <c r="B3185" s="437" t="s">
        <v>2893</v>
      </c>
      <c r="C3185" s="23">
        <v>70133</v>
      </c>
      <c r="D3185" s="24">
        <v>0</v>
      </c>
      <c r="E3185" s="25">
        <v>2101</v>
      </c>
      <c r="F3185" s="23">
        <v>10721300</v>
      </c>
      <c r="G3185" s="26" t="s">
        <v>199</v>
      </c>
      <c r="H3185" s="27">
        <v>122850</v>
      </c>
      <c r="I3185" s="215">
        <v>172000</v>
      </c>
      <c r="J3185" s="27">
        <v>377150</v>
      </c>
      <c r="K3185" s="27">
        <f t="shared" si="73"/>
        <v>500000</v>
      </c>
      <c r="L3185" s="207"/>
    </row>
    <row r="3186" spans="1:12" hidden="1" x14ac:dyDescent="0.35">
      <c r="A3186" s="23">
        <v>22020701</v>
      </c>
      <c r="B3186" s="437" t="s">
        <v>2893</v>
      </c>
      <c r="C3186" s="23">
        <v>70131</v>
      </c>
      <c r="D3186" s="24">
        <v>0</v>
      </c>
      <c r="E3186" s="25">
        <v>2101</v>
      </c>
      <c r="F3186" s="23">
        <v>10721300</v>
      </c>
      <c r="G3186" s="26" t="s">
        <v>199</v>
      </c>
      <c r="H3186" s="67">
        <v>1540000</v>
      </c>
      <c r="I3186" s="224">
        <v>0</v>
      </c>
      <c r="J3186" s="68"/>
      <c r="K3186" s="67">
        <f t="shared" si="73"/>
        <v>1540000</v>
      </c>
      <c r="L3186" s="207"/>
    </row>
    <row r="3187" spans="1:12" hidden="1" x14ac:dyDescent="0.35">
      <c r="A3187" s="23">
        <v>22020701</v>
      </c>
      <c r="B3187" s="437" t="s">
        <v>2893</v>
      </c>
      <c r="C3187" s="23">
        <v>70133</v>
      </c>
      <c r="D3187" s="24">
        <v>0</v>
      </c>
      <c r="E3187" s="25">
        <v>2101</v>
      </c>
      <c r="F3187" s="23">
        <v>10721300</v>
      </c>
      <c r="G3187" s="26" t="s">
        <v>555</v>
      </c>
      <c r="H3187" s="27">
        <v>5541375</v>
      </c>
      <c r="I3187" s="215">
        <v>75000</v>
      </c>
      <c r="J3187" s="27">
        <v>5000000</v>
      </c>
      <c r="K3187" s="27">
        <f t="shared" si="73"/>
        <v>10541375</v>
      </c>
      <c r="L3187" s="207"/>
    </row>
    <row r="3188" spans="1:12" hidden="1" x14ac:dyDescent="0.35">
      <c r="A3188" s="23">
        <v>22020701</v>
      </c>
      <c r="B3188" s="437" t="s">
        <v>2893</v>
      </c>
      <c r="C3188" s="23">
        <v>70133</v>
      </c>
      <c r="D3188" s="24">
        <v>0</v>
      </c>
      <c r="E3188" s="25">
        <v>2101</v>
      </c>
      <c r="F3188" s="23">
        <v>10721300</v>
      </c>
      <c r="G3188" s="26" t="s">
        <v>555</v>
      </c>
      <c r="H3188" s="101">
        <v>11358423.300000001</v>
      </c>
      <c r="I3188" s="255">
        <v>16748656.26</v>
      </c>
      <c r="J3188" s="101">
        <v>3000000</v>
      </c>
      <c r="K3188" s="101">
        <f t="shared" si="73"/>
        <v>14358423.300000001</v>
      </c>
      <c r="L3188" s="559"/>
    </row>
    <row r="3189" spans="1:12" hidden="1" x14ac:dyDescent="0.35">
      <c r="A3189" s="23">
        <v>22020701</v>
      </c>
      <c r="B3189" s="437" t="s">
        <v>2893</v>
      </c>
      <c r="C3189" s="23">
        <v>70133</v>
      </c>
      <c r="D3189" s="24">
        <v>0</v>
      </c>
      <c r="E3189" s="25">
        <v>2101</v>
      </c>
      <c r="F3189" s="23">
        <v>10721300</v>
      </c>
      <c r="G3189" s="26" t="s">
        <v>199</v>
      </c>
      <c r="H3189" s="101">
        <v>50370495</v>
      </c>
      <c r="I3189" s="255"/>
      <c r="J3189" s="108">
        <v>-49000000</v>
      </c>
      <c r="K3189" s="101">
        <f t="shared" si="73"/>
        <v>1370495</v>
      </c>
      <c r="L3189" s="207"/>
    </row>
    <row r="3190" spans="1:12" hidden="1" x14ac:dyDescent="0.35">
      <c r="A3190" s="23">
        <v>22020701</v>
      </c>
      <c r="B3190" s="437" t="s">
        <v>2893</v>
      </c>
      <c r="C3190" s="23">
        <v>70131</v>
      </c>
      <c r="D3190" s="24">
        <v>0</v>
      </c>
      <c r="E3190" s="25">
        <v>2101</v>
      </c>
      <c r="F3190" s="23">
        <v>10721300</v>
      </c>
      <c r="G3190" s="26" t="s">
        <v>199</v>
      </c>
      <c r="H3190" s="101">
        <v>340000</v>
      </c>
      <c r="I3190" s="255">
        <v>952500</v>
      </c>
      <c r="J3190" s="102">
        <v>2300000</v>
      </c>
      <c r="K3190" s="101">
        <f t="shared" si="73"/>
        <v>2640000</v>
      </c>
      <c r="L3190" s="207"/>
    </row>
    <row r="3191" spans="1:12" hidden="1" x14ac:dyDescent="0.35">
      <c r="A3191" s="23">
        <v>22020701</v>
      </c>
      <c r="B3191" s="437" t="s">
        <v>2893</v>
      </c>
      <c r="C3191" s="23">
        <v>70133</v>
      </c>
      <c r="D3191" s="24">
        <v>0</v>
      </c>
      <c r="E3191" s="25">
        <v>2101</v>
      </c>
      <c r="F3191" s="23">
        <v>10721300</v>
      </c>
      <c r="G3191" s="26" t="s">
        <v>199</v>
      </c>
      <c r="H3191" s="101">
        <v>2430000</v>
      </c>
      <c r="I3191" s="255">
        <v>2000000</v>
      </c>
      <c r="J3191" s="106">
        <v>2000000</v>
      </c>
      <c r="K3191" s="101">
        <f t="shared" si="73"/>
        <v>4430000</v>
      </c>
      <c r="L3191" s="559"/>
    </row>
    <row r="3192" spans="1:12" hidden="1" x14ac:dyDescent="0.35">
      <c r="A3192" s="54">
        <v>22020701</v>
      </c>
      <c r="B3192" s="437" t="s">
        <v>2893</v>
      </c>
      <c r="C3192" s="54">
        <v>70133</v>
      </c>
      <c r="D3192" s="55">
        <v>0</v>
      </c>
      <c r="E3192" s="56">
        <v>2101</v>
      </c>
      <c r="F3192" s="54">
        <v>10721300</v>
      </c>
      <c r="G3192" s="57" t="s">
        <v>199</v>
      </c>
      <c r="H3192" s="58">
        <v>801900</v>
      </c>
      <c r="I3192" s="221"/>
      <c r="J3192" s="87"/>
      <c r="K3192" s="58">
        <f t="shared" si="73"/>
        <v>801900</v>
      </c>
      <c r="L3192" s="400" t="s">
        <v>2557</v>
      </c>
    </row>
    <row r="3193" spans="1:12" hidden="1" x14ac:dyDescent="0.35">
      <c r="A3193" s="54">
        <v>22020701</v>
      </c>
      <c r="B3193" s="437" t="s">
        <v>2893</v>
      </c>
      <c r="C3193" s="54">
        <v>70131</v>
      </c>
      <c r="D3193" s="55">
        <v>0</v>
      </c>
      <c r="E3193" s="56">
        <v>2101</v>
      </c>
      <c r="F3193" s="54">
        <v>10721300</v>
      </c>
      <c r="G3193" s="57" t="s">
        <v>199</v>
      </c>
      <c r="H3193" s="117">
        <v>1650000</v>
      </c>
      <c r="I3193" s="263"/>
      <c r="J3193" s="122">
        <v>-500000</v>
      </c>
      <c r="K3193" s="117">
        <f t="shared" si="73"/>
        <v>1150000</v>
      </c>
      <c r="L3193" s="400" t="s">
        <v>2558</v>
      </c>
    </row>
    <row r="3194" spans="1:12" hidden="1" x14ac:dyDescent="0.35">
      <c r="A3194" s="23">
        <v>22020701</v>
      </c>
      <c r="B3194" s="437" t="s">
        <v>2893</v>
      </c>
      <c r="C3194" s="23">
        <v>70133</v>
      </c>
      <c r="D3194" s="24">
        <v>0</v>
      </c>
      <c r="E3194" s="25">
        <v>2101</v>
      </c>
      <c r="F3194" s="23">
        <v>10721300</v>
      </c>
      <c r="G3194" s="26" t="s">
        <v>199</v>
      </c>
      <c r="H3194" s="106">
        <v>378000</v>
      </c>
      <c r="I3194" s="260">
        <v>30000</v>
      </c>
      <c r="J3194" s="108">
        <v>-100000</v>
      </c>
      <c r="K3194" s="101">
        <f t="shared" si="73"/>
        <v>278000</v>
      </c>
      <c r="L3194" s="207"/>
    </row>
    <row r="3195" spans="1:12" hidden="1" x14ac:dyDescent="0.35">
      <c r="A3195" s="23">
        <v>22020701</v>
      </c>
      <c r="B3195" s="437" t="s">
        <v>2893</v>
      </c>
      <c r="C3195" s="23">
        <v>70133</v>
      </c>
      <c r="D3195" s="24">
        <v>0</v>
      </c>
      <c r="E3195" s="25">
        <v>2101</v>
      </c>
      <c r="F3195" s="23">
        <v>10721300</v>
      </c>
      <c r="G3195" s="26" t="s">
        <v>977</v>
      </c>
      <c r="H3195" s="101">
        <v>210000</v>
      </c>
      <c r="I3195" s="255">
        <v>0</v>
      </c>
      <c r="J3195" s="101">
        <v>1000000</v>
      </c>
      <c r="K3195" s="101">
        <f t="shared" si="73"/>
        <v>1210000</v>
      </c>
      <c r="L3195" s="207"/>
    </row>
    <row r="3196" spans="1:12" hidden="1" x14ac:dyDescent="0.35">
      <c r="A3196" s="34">
        <v>22020701</v>
      </c>
      <c r="B3196" s="437" t="s">
        <v>2893</v>
      </c>
      <c r="C3196" s="34">
        <v>70131</v>
      </c>
      <c r="D3196" s="35">
        <v>0</v>
      </c>
      <c r="E3196" s="36">
        <v>2101</v>
      </c>
      <c r="F3196" s="34">
        <v>10721300</v>
      </c>
      <c r="G3196" s="37" t="s">
        <v>199</v>
      </c>
      <c r="H3196" s="99">
        <v>48759060</v>
      </c>
      <c r="I3196" s="254">
        <v>20406250</v>
      </c>
      <c r="J3196" s="528">
        <v>-9129570</v>
      </c>
      <c r="K3196" s="99">
        <f t="shared" si="73"/>
        <v>39629490</v>
      </c>
      <c r="L3196" s="206"/>
    </row>
    <row r="3197" spans="1:12" ht="51" hidden="1" x14ac:dyDescent="0.35">
      <c r="A3197" s="54">
        <v>22020605</v>
      </c>
      <c r="B3197" s="437" t="s">
        <v>2890</v>
      </c>
      <c r="C3197" s="54">
        <v>70133</v>
      </c>
      <c r="D3197" s="55">
        <v>0</v>
      </c>
      <c r="E3197" s="56">
        <v>2101</v>
      </c>
      <c r="F3197" s="54">
        <v>10721300</v>
      </c>
      <c r="G3197" s="57" t="s">
        <v>295</v>
      </c>
      <c r="H3197" s="89">
        <v>58800000</v>
      </c>
      <c r="I3197" s="245">
        <v>11200000</v>
      </c>
      <c r="J3197" s="89">
        <v>8400000</v>
      </c>
      <c r="K3197" s="89">
        <f t="shared" si="73"/>
        <v>67200000</v>
      </c>
      <c r="L3197" s="400" t="s">
        <v>2553</v>
      </c>
    </row>
    <row r="3198" spans="1:12" hidden="1" x14ac:dyDescent="0.35">
      <c r="A3198" s="23">
        <v>22020605</v>
      </c>
      <c r="B3198" s="437" t="s">
        <v>2890</v>
      </c>
      <c r="C3198" s="23">
        <v>70133</v>
      </c>
      <c r="D3198" s="24">
        <v>0</v>
      </c>
      <c r="E3198" s="25">
        <v>2101</v>
      </c>
      <c r="F3198" s="23">
        <v>10721300</v>
      </c>
      <c r="G3198" s="26" t="s">
        <v>167</v>
      </c>
      <c r="H3198" s="67">
        <v>4800000</v>
      </c>
      <c r="I3198" s="224">
        <v>802200</v>
      </c>
      <c r="J3198" s="67"/>
      <c r="K3198" s="428">
        <f t="shared" si="73"/>
        <v>4800000</v>
      </c>
      <c r="L3198" s="207"/>
    </row>
    <row r="3199" spans="1:12" hidden="1" x14ac:dyDescent="0.35">
      <c r="A3199" s="23">
        <v>22020605</v>
      </c>
      <c r="B3199" s="437" t="s">
        <v>2890</v>
      </c>
      <c r="C3199" s="23">
        <v>70131</v>
      </c>
      <c r="D3199" s="24">
        <v>0</v>
      </c>
      <c r="E3199" s="25">
        <v>2101</v>
      </c>
      <c r="F3199" s="23">
        <v>10721300</v>
      </c>
      <c r="G3199" s="26" t="s">
        <v>167</v>
      </c>
      <c r="H3199" s="27">
        <v>4000000</v>
      </c>
      <c r="I3199" s="215">
        <v>2000000</v>
      </c>
      <c r="J3199" s="27">
        <v>4000000</v>
      </c>
      <c r="K3199" s="27">
        <f t="shared" si="73"/>
        <v>8000000</v>
      </c>
      <c r="L3199" s="207"/>
    </row>
    <row r="3200" spans="1:12" hidden="1" x14ac:dyDescent="0.35">
      <c r="A3200" s="23">
        <v>22020605</v>
      </c>
      <c r="B3200" s="437" t="s">
        <v>2890</v>
      </c>
      <c r="C3200" s="23">
        <v>70133</v>
      </c>
      <c r="D3200" s="24">
        <v>0</v>
      </c>
      <c r="E3200" s="25">
        <v>2101</v>
      </c>
      <c r="F3200" s="23">
        <v>10721300</v>
      </c>
      <c r="G3200" s="26" t="s">
        <v>167</v>
      </c>
      <c r="H3200" s="27">
        <v>43192800</v>
      </c>
      <c r="I3200" s="215"/>
      <c r="J3200" s="27">
        <v>-28965100</v>
      </c>
      <c r="K3200" s="39">
        <f t="shared" si="73"/>
        <v>14227700</v>
      </c>
      <c r="L3200" s="207"/>
    </row>
    <row r="3201" spans="1:12" hidden="1" x14ac:dyDescent="0.35">
      <c r="A3201" s="23">
        <v>22020605</v>
      </c>
      <c r="B3201" s="437" t="s">
        <v>2890</v>
      </c>
      <c r="C3201" s="23">
        <v>70133</v>
      </c>
      <c r="D3201" s="24">
        <v>0</v>
      </c>
      <c r="E3201" s="25">
        <v>2101</v>
      </c>
      <c r="F3201" s="23">
        <v>10721300</v>
      </c>
      <c r="G3201" s="26" t="s">
        <v>167</v>
      </c>
      <c r="H3201" s="27">
        <v>42000</v>
      </c>
      <c r="I3201" s="215">
        <v>31550</v>
      </c>
      <c r="J3201" s="27"/>
      <c r="K3201" s="27">
        <f t="shared" si="73"/>
        <v>42000</v>
      </c>
      <c r="L3201" s="207"/>
    </row>
    <row r="3202" spans="1:12" hidden="1" x14ac:dyDescent="0.35">
      <c r="A3202" s="23">
        <v>22020605</v>
      </c>
      <c r="B3202" s="437" t="s">
        <v>2890</v>
      </c>
      <c r="C3202" s="23">
        <v>70131</v>
      </c>
      <c r="D3202" s="24">
        <v>0</v>
      </c>
      <c r="E3202" s="25">
        <v>2101</v>
      </c>
      <c r="F3202" s="23">
        <v>10721300</v>
      </c>
      <c r="G3202" s="26" t="s">
        <v>167</v>
      </c>
      <c r="H3202" s="27">
        <v>10500</v>
      </c>
      <c r="I3202" s="215">
        <v>8000</v>
      </c>
      <c r="J3202" s="27">
        <v>50000</v>
      </c>
      <c r="K3202" s="27">
        <f t="shared" si="73"/>
        <v>60500</v>
      </c>
      <c r="L3202" s="207"/>
    </row>
    <row r="3203" spans="1:12" hidden="1" x14ac:dyDescent="0.35">
      <c r="A3203" s="23">
        <v>22020605</v>
      </c>
      <c r="B3203" s="437" t="s">
        <v>2890</v>
      </c>
      <c r="C3203" s="23">
        <v>70131</v>
      </c>
      <c r="D3203" s="24">
        <v>0</v>
      </c>
      <c r="E3203" s="25">
        <v>2101</v>
      </c>
      <c r="F3203" s="23">
        <v>10721300</v>
      </c>
      <c r="G3203" s="26" t="s">
        <v>167</v>
      </c>
      <c r="H3203" s="27">
        <v>129360</v>
      </c>
      <c r="I3203" s="215">
        <v>100000</v>
      </c>
      <c r="J3203" s="27">
        <v>170640</v>
      </c>
      <c r="K3203" s="27">
        <f t="shared" si="73"/>
        <v>300000</v>
      </c>
      <c r="L3203" s="207"/>
    </row>
    <row r="3204" spans="1:12" hidden="1" x14ac:dyDescent="0.35">
      <c r="A3204" s="23">
        <v>22020605</v>
      </c>
      <c r="B3204" s="437" t="s">
        <v>2890</v>
      </c>
      <c r="C3204" s="23">
        <v>70131</v>
      </c>
      <c r="D3204" s="24">
        <v>0</v>
      </c>
      <c r="E3204" s="23">
        <v>2101</v>
      </c>
      <c r="F3204" s="23">
        <v>10721300</v>
      </c>
      <c r="G3204" s="26" t="s">
        <v>167</v>
      </c>
      <c r="H3204" s="27">
        <v>525000</v>
      </c>
      <c r="I3204" s="215"/>
      <c r="J3204" s="27"/>
      <c r="K3204" s="27">
        <f t="shared" si="73"/>
        <v>525000</v>
      </c>
      <c r="L3204" s="207"/>
    </row>
    <row r="3205" spans="1:12" hidden="1" x14ac:dyDescent="0.35">
      <c r="A3205" s="23">
        <v>22020605</v>
      </c>
      <c r="B3205" s="437" t="s">
        <v>2890</v>
      </c>
      <c r="C3205" s="23">
        <v>70133</v>
      </c>
      <c r="D3205" s="24">
        <v>0</v>
      </c>
      <c r="E3205" s="25">
        <v>2101</v>
      </c>
      <c r="F3205" s="23">
        <v>10721300</v>
      </c>
      <c r="G3205" s="26" t="s">
        <v>167</v>
      </c>
      <c r="H3205" s="67">
        <v>105000</v>
      </c>
      <c r="I3205" s="224"/>
      <c r="J3205" s="67"/>
      <c r="K3205" s="67">
        <f t="shared" si="73"/>
        <v>105000</v>
      </c>
      <c r="L3205" s="207"/>
    </row>
    <row r="3206" spans="1:12" hidden="1" x14ac:dyDescent="0.35">
      <c r="A3206" s="23">
        <v>22020605</v>
      </c>
      <c r="B3206" s="437" t="s">
        <v>2890</v>
      </c>
      <c r="C3206" s="23">
        <v>70133</v>
      </c>
      <c r="D3206" s="24">
        <v>0</v>
      </c>
      <c r="E3206" s="25">
        <v>2101</v>
      </c>
      <c r="F3206" s="23">
        <v>10721300</v>
      </c>
      <c r="G3206" s="26" t="s">
        <v>167</v>
      </c>
      <c r="H3206" s="27">
        <v>14700</v>
      </c>
      <c r="I3206" s="215"/>
      <c r="J3206" s="27"/>
      <c r="K3206" s="27">
        <f t="shared" si="73"/>
        <v>14700</v>
      </c>
      <c r="L3206" s="207"/>
    </row>
    <row r="3207" spans="1:12" hidden="1" x14ac:dyDescent="0.35">
      <c r="A3207" s="23">
        <v>22020605</v>
      </c>
      <c r="B3207" s="437" t="s">
        <v>2890</v>
      </c>
      <c r="C3207" s="23">
        <v>70133</v>
      </c>
      <c r="D3207" s="24">
        <v>0</v>
      </c>
      <c r="E3207" s="25">
        <v>2101</v>
      </c>
      <c r="F3207" s="23">
        <v>10721300</v>
      </c>
      <c r="G3207" s="26" t="s">
        <v>167</v>
      </c>
      <c r="H3207" s="27">
        <v>799050</v>
      </c>
      <c r="I3207" s="215">
        <v>39500</v>
      </c>
      <c r="J3207" s="27"/>
      <c r="K3207" s="39">
        <f t="shared" si="73"/>
        <v>799050</v>
      </c>
      <c r="L3207" s="207"/>
    </row>
    <row r="3208" spans="1:12" hidden="1" x14ac:dyDescent="0.35">
      <c r="A3208" s="23">
        <v>22020605</v>
      </c>
      <c r="B3208" s="437" t="s">
        <v>2890</v>
      </c>
      <c r="C3208" s="23">
        <v>71033</v>
      </c>
      <c r="D3208" s="24">
        <v>0</v>
      </c>
      <c r="E3208" s="25">
        <v>1100</v>
      </c>
      <c r="F3208" s="23">
        <v>10721300</v>
      </c>
      <c r="G3208" s="26" t="s">
        <v>167</v>
      </c>
      <c r="H3208" s="27">
        <v>1768200</v>
      </c>
      <c r="I3208" s="282">
        <v>5000</v>
      </c>
      <c r="J3208" s="27"/>
      <c r="K3208" s="27">
        <f t="shared" si="73"/>
        <v>1768200</v>
      </c>
      <c r="L3208" s="207"/>
    </row>
    <row r="3209" spans="1:12" hidden="1" x14ac:dyDescent="0.35">
      <c r="A3209" s="23">
        <v>22020605</v>
      </c>
      <c r="B3209" s="437" t="s">
        <v>2890</v>
      </c>
      <c r="C3209" s="23">
        <v>70131</v>
      </c>
      <c r="D3209" s="24">
        <v>0</v>
      </c>
      <c r="E3209" s="25">
        <v>2101</v>
      </c>
      <c r="F3209" s="23">
        <v>10721300</v>
      </c>
      <c r="G3209" s="26" t="s">
        <v>167</v>
      </c>
      <c r="H3209" s="27">
        <v>54600</v>
      </c>
      <c r="I3209" s="215">
        <v>20000</v>
      </c>
      <c r="J3209" s="27"/>
      <c r="K3209" s="27">
        <f t="shared" si="73"/>
        <v>54600</v>
      </c>
      <c r="L3209" s="561"/>
    </row>
    <row r="3210" spans="1:12" hidden="1" x14ac:dyDescent="0.35">
      <c r="A3210" s="23">
        <v>22020605</v>
      </c>
      <c r="B3210" s="437" t="s">
        <v>2891</v>
      </c>
      <c r="C3210" s="23">
        <v>70131</v>
      </c>
      <c r="D3210" s="24">
        <v>0</v>
      </c>
      <c r="E3210" s="25">
        <v>2101</v>
      </c>
      <c r="F3210" s="23">
        <v>10720500</v>
      </c>
      <c r="G3210" s="26" t="s">
        <v>167</v>
      </c>
      <c r="H3210" s="67">
        <v>6300</v>
      </c>
      <c r="I3210" s="224">
        <v>216700</v>
      </c>
      <c r="J3210" s="67">
        <v>543700</v>
      </c>
      <c r="K3210" s="67">
        <f t="shared" si="73"/>
        <v>550000</v>
      </c>
      <c r="L3210" s="207"/>
    </row>
    <row r="3211" spans="1:12" hidden="1" x14ac:dyDescent="0.35">
      <c r="A3211" s="411">
        <v>22020605</v>
      </c>
      <c r="B3211" s="437" t="s">
        <v>2891</v>
      </c>
      <c r="C3211" s="411">
        <v>70131</v>
      </c>
      <c r="D3211" s="411" t="s">
        <v>192</v>
      </c>
      <c r="E3211" s="413" t="s">
        <v>193</v>
      </c>
      <c r="F3211" s="411">
        <v>10721300</v>
      </c>
      <c r="G3211" s="416" t="s">
        <v>167</v>
      </c>
      <c r="H3211" s="419">
        <v>20694.96</v>
      </c>
      <c r="I3211" s="422"/>
      <c r="J3211" s="425"/>
      <c r="K3211" s="538">
        <f t="shared" si="73"/>
        <v>20694.96</v>
      </c>
      <c r="L3211" s="562"/>
    </row>
    <row r="3212" spans="1:12" hidden="1" x14ac:dyDescent="0.35">
      <c r="A3212" s="23">
        <v>22020605</v>
      </c>
      <c r="B3212" s="437" t="s">
        <v>2891</v>
      </c>
      <c r="C3212" s="23">
        <v>70133</v>
      </c>
      <c r="D3212" s="24">
        <v>0</v>
      </c>
      <c r="E3212" s="25">
        <v>2101</v>
      </c>
      <c r="F3212" s="23">
        <v>10721300</v>
      </c>
      <c r="G3212" s="26" t="s">
        <v>167</v>
      </c>
      <c r="H3212" s="27">
        <v>4200000</v>
      </c>
      <c r="I3212" s="215">
        <v>15000</v>
      </c>
      <c r="J3212" s="27"/>
      <c r="K3212" s="27">
        <f t="shared" si="73"/>
        <v>4200000</v>
      </c>
      <c r="L3212" s="559"/>
    </row>
    <row r="3213" spans="1:12" hidden="1" x14ac:dyDescent="0.35">
      <c r="A3213" s="23">
        <v>22020605</v>
      </c>
      <c r="B3213" s="437" t="s">
        <v>2891</v>
      </c>
      <c r="C3213" s="23">
        <v>70131</v>
      </c>
      <c r="D3213" s="24">
        <v>0</v>
      </c>
      <c r="E3213" s="25">
        <v>2101</v>
      </c>
      <c r="F3213" s="23">
        <v>10721300</v>
      </c>
      <c r="G3213" s="26" t="s">
        <v>167</v>
      </c>
      <c r="H3213" s="67">
        <v>34918800</v>
      </c>
      <c r="I3213" s="224"/>
      <c r="J3213" s="67"/>
      <c r="K3213" s="67">
        <f t="shared" si="73"/>
        <v>34918800</v>
      </c>
      <c r="L3213" s="207"/>
    </row>
    <row r="3214" spans="1:12" hidden="1" x14ac:dyDescent="0.35">
      <c r="A3214" s="23">
        <v>22020605</v>
      </c>
      <c r="B3214" s="437" t="s">
        <v>2891</v>
      </c>
      <c r="C3214" s="23">
        <v>70133</v>
      </c>
      <c r="D3214" s="24">
        <v>0</v>
      </c>
      <c r="E3214" s="25">
        <v>2101</v>
      </c>
      <c r="F3214" s="23">
        <v>10721300</v>
      </c>
      <c r="G3214" s="26" t="s">
        <v>167</v>
      </c>
      <c r="H3214" s="27">
        <v>189000</v>
      </c>
      <c r="I3214" s="215">
        <v>97000</v>
      </c>
      <c r="J3214" s="27"/>
      <c r="K3214" s="27">
        <f t="shared" si="73"/>
        <v>189000</v>
      </c>
      <c r="L3214" s="207"/>
    </row>
    <row r="3215" spans="1:12" hidden="1" x14ac:dyDescent="0.35">
      <c r="A3215" s="23">
        <v>22020605</v>
      </c>
      <c r="B3215" s="437" t="s">
        <v>2891</v>
      </c>
      <c r="C3215" s="23">
        <v>70131</v>
      </c>
      <c r="D3215" s="24">
        <v>0</v>
      </c>
      <c r="E3215" s="25">
        <v>2101</v>
      </c>
      <c r="F3215" s="23">
        <v>10721300</v>
      </c>
      <c r="G3215" s="26" t="s">
        <v>167</v>
      </c>
      <c r="H3215" s="27">
        <v>110880</v>
      </c>
      <c r="I3215" s="215">
        <v>90000</v>
      </c>
      <c r="J3215" s="27"/>
      <c r="K3215" s="27">
        <f>H3215+J3215</f>
        <v>110880</v>
      </c>
      <c r="L3215" s="207"/>
    </row>
    <row r="3216" spans="1:12" hidden="1" x14ac:dyDescent="0.35">
      <c r="A3216" s="23">
        <v>22020605</v>
      </c>
      <c r="B3216" s="437" t="s">
        <v>2891</v>
      </c>
      <c r="C3216" s="23">
        <v>70131</v>
      </c>
      <c r="D3216" s="24">
        <v>0</v>
      </c>
      <c r="E3216" s="25">
        <v>2101</v>
      </c>
      <c r="F3216" s="23">
        <v>10721300</v>
      </c>
      <c r="G3216" s="26" t="s">
        <v>167</v>
      </c>
      <c r="H3216" s="67" t="s">
        <v>20</v>
      </c>
      <c r="I3216" s="224"/>
      <c r="J3216" s="68">
        <v>500000</v>
      </c>
      <c r="K3216" s="83">
        <f t="shared" ref="K3216:K3252" si="74">SUM(H3216,J3216)</f>
        <v>500000</v>
      </c>
      <c r="L3216" s="207"/>
    </row>
    <row r="3217" spans="1:12" hidden="1" x14ac:dyDescent="0.35">
      <c r="A3217" s="23">
        <v>22020605</v>
      </c>
      <c r="B3217" s="437" t="s">
        <v>2891</v>
      </c>
      <c r="C3217" s="23">
        <v>70133</v>
      </c>
      <c r="D3217" s="24">
        <v>0</v>
      </c>
      <c r="E3217" s="25">
        <v>2101</v>
      </c>
      <c r="F3217" s="23">
        <v>10721300</v>
      </c>
      <c r="G3217" s="26" t="s">
        <v>167</v>
      </c>
      <c r="H3217" s="27">
        <v>500000</v>
      </c>
      <c r="I3217" s="215">
        <v>130000</v>
      </c>
      <c r="J3217" s="27"/>
      <c r="K3217" s="27">
        <f t="shared" si="74"/>
        <v>500000</v>
      </c>
      <c r="L3217" s="207"/>
    </row>
    <row r="3218" spans="1:12" hidden="1" x14ac:dyDescent="0.35">
      <c r="A3218" s="34">
        <v>22020605</v>
      </c>
      <c r="B3218" s="437" t="s">
        <v>2892</v>
      </c>
      <c r="C3218" s="34">
        <v>70133</v>
      </c>
      <c r="D3218" s="35">
        <v>0</v>
      </c>
      <c r="E3218" s="36">
        <v>2101</v>
      </c>
      <c r="F3218" s="34">
        <v>10721300</v>
      </c>
      <c r="G3218" s="37" t="s">
        <v>167</v>
      </c>
      <c r="H3218" s="38">
        <v>231000</v>
      </c>
      <c r="I3218" s="218"/>
      <c r="J3218" s="38"/>
      <c r="K3218" s="38">
        <f t="shared" si="74"/>
        <v>231000</v>
      </c>
      <c r="L3218" s="206"/>
    </row>
    <row r="3219" spans="1:12" hidden="1" x14ac:dyDescent="0.35">
      <c r="A3219" s="23">
        <v>22020605</v>
      </c>
      <c r="B3219" s="437" t="s">
        <v>2892</v>
      </c>
      <c r="C3219" s="23">
        <v>70133</v>
      </c>
      <c r="D3219" s="24">
        <v>0</v>
      </c>
      <c r="E3219" s="25">
        <v>2101</v>
      </c>
      <c r="F3219" s="23">
        <v>10721300</v>
      </c>
      <c r="G3219" s="26" t="s">
        <v>167</v>
      </c>
      <c r="H3219" s="27">
        <v>1470000</v>
      </c>
      <c r="I3219" s="215"/>
      <c r="J3219" s="27"/>
      <c r="K3219" s="27">
        <f t="shared" si="74"/>
        <v>1470000</v>
      </c>
      <c r="L3219" s="207"/>
    </row>
    <row r="3220" spans="1:12" hidden="1" x14ac:dyDescent="0.35">
      <c r="A3220" s="23">
        <v>22020605</v>
      </c>
      <c r="B3220" s="437" t="s">
        <v>2892</v>
      </c>
      <c r="C3220" s="23">
        <v>70131</v>
      </c>
      <c r="D3220" s="24">
        <v>0</v>
      </c>
      <c r="E3220" s="25">
        <v>2101</v>
      </c>
      <c r="F3220" s="23">
        <v>10721300</v>
      </c>
      <c r="G3220" s="26" t="s">
        <v>167</v>
      </c>
      <c r="H3220" s="27">
        <v>84000</v>
      </c>
      <c r="I3220" s="215">
        <v>30000</v>
      </c>
      <c r="J3220" s="27"/>
      <c r="K3220" s="27">
        <f t="shared" si="74"/>
        <v>84000</v>
      </c>
      <c r="L3220" s="207"/>
    </row>
    <row r="3221" spans="1:12" hidden="1" x14ac:dyDescent="0.35">
      <c r="A3221" s="23">
        <v>22020605</v>
      </c>
      <c r="B3221" s="437" t="s">
        <v>2892</v>
      </c>
      <c r="C3221" s="23">
        <v>70133</v>
      </c>
      <c r="D3221" s="24">
        <v>0</v>
      </c>
      <c r="E3221" s="25">
        <v>2101</v>
      </c>
      <c r="F3221" s="23">
        <v>10721300</v>
      </c>
      <c r="G3221" s="26" t="s">
        <v>167</v>
      </c>
      <c r="H3221" s="67">
        <v>54600</v>
      </c>
      <c r="I3221" s="224">
        <v>0</v>
      </c>
      <c r="J3221" s="67"/>
      <c r="K3221" s="67">
        <f t="shared" si="74"/>
        <v>54600</v>
      </c>
      <c r="L3221" s="207"/>
    </row>
    <row r="3222" spans="1:12" hidden="1" x14ac:dyDescent="0.35">
      <c r="A3222" s="23">
        <v>22020605</v>
      </c>
      <c r="B3222" s="437" t="s">
        <v>2893</v>
      </c>
      <c r="C3222" s="23">
        <v>70131</v>
      </c>
      <c r="D3222" s="24">
        <v>0</v>
      </c>
      <c r="E3222" s="25">
        <v>2101</v>
      </c>
      <c r="F3222" s="23">
        <v>10721300</v>
      </c>
      <c r="G3222" s="26" t="s">
        <v>167</v>
      </c>
      <c r="H3222" s="67"/>
      <c r="I3222" s="224"/>
      <c r="J3222" s="68">
        <v>205000</v>
      </c>
      <c r="K3222" s="67">
        <f t="shared" si="74"/>
        <v>205000</v>
      </c>
      <c r="L3222" s="207"/>
    </row>
    <row r="3223" spans="1:12" hidden="1" x14ac:dyDescent="0.35">
      <c r="A3223" s="23">
        <v>22020605</v>
      </c>
      <c r="B3223" s="437" t="s">
        <v>2893</v>
      </c>
      <c r="C3223" s="23">
        <v>70133</v>
      </c>
      <c r="D3223" s="24">
        <v>0</v>
      </c>
      <c r="E3223" s="25">
        <v>2101</v>
      </c>
      <c r="F3223" s="23">
        <v>10721300</v>
      </c>
      <c r="G3223" s="26" t="s">
        <v>167</v>
      </c>
      <c r="H3223" s="67">
        <v>2471700</v>
      </c>
      <c r="I3223" s="224">
        <v>1479800</v>
      </c>
      <c r="J3223" s="67"/>
      <c r="K3223" s="67">
        <f t="shared" si="74"/>
        <v>2471700</v>
      </c>
      <c r="L3223" s="207"/>
    </row>
    <row r="3224" spans="1:12" hidden="1" x14ac:dyDescent="0.35">
      <c r="A3224" s="23">
        <v>22020605</v>
      </c>
      <c r="B3224" s="437" t="s">
        <v>2893</v>
      </c>
      <c r="C3224" s="23">
        <v>70133</v>
      </c>
      <c r="D3224" s="24">
        <v>0</v>
      </c>
      <c r="E3224" s="25">
        <v>2101</v>
      </c>
      <c r="F3224" s="23">
        <v>10721300</v>
      </c>
      <c r="G3224" s="26" t="s">
        <v>167</v>
      </c>
      <c r="H3224" s="27">
        <v>89250</v>
      </c>
      <c r="I3224" s="215">
        <v>10000</v>
      </c>
      <c r="J3224" s="27">
        <v>160750</v>
      </c>
      <c r="K3224" s="27">
        <f t="shared" si="74"/>
        <v>250000</v>
      </c>
      <c r="L3224" s="207"/>
    </row>
    <row r="3225" spans="1:12" hidden="1" x14ac:dyDescent="0.35">
      <c r="A3225" s="23">
        <v>22020605</v>
      </c>
      <c r="B3225" s="437" t="s">
        <v>2893</v>
      </c>
      <c r="C3225" s="23">
        <v>70131</v>
      </c>
      <c r="D3225" s="24">
        <v>0</v>
      </c>
      <c r="E3225" s="25">
        <v>2101</v>
      </c>
      <c r="F3225" s="23">
        <v>10721300</v>
      </c>
      <c r="G3225" s="26" t="s">
        <v>167</v>
      </c>
      <c r="H3225" s="67">
        <v>1232000</v>
      </c>
      <c r="I3225" s="224">
        <v>70000</v>
      </c>
      <c r="J3225" s="68"/>
      <c r="K3225" s="67">
        <f t="shared" si="74"/>
        <v>1232000</v>
      </c>
      <c r="L3225" s="207"/>
    </row>
    <row r="3226" spans="1:12" hidden="1" x14ac:dyDescent="0.35">
      <c r="A3226" s="23">
        <v>22020605</v>
      </c>
      <c r="B3226" s="437" t="s">
        <v>2893</v>
      </c>
      <c r="C3226" s="23">
        <v>70133</v>
      </c>
      <c r="D3226" s="24">
        <v>0</v>
      </c>
      <c r="E3226" s="25">
        <v>2101</v>
      </c>
      <c r="F3226" s="23">
        <v>10721300</v>
      </c>
      <c r="G3226" s="26" t="s">
        <v>167</v>
      </c>
      <c r="H3226" s="27">
        <v>1578150</v>
      </c>
      <c r="I3226" s="215">
        <v>45000</v>
      </c>
      <c r="J3226" s="27"/>
      <c r="K3226" s="27">
        <f t="shared" si="74"/>
        <v>1578150</v>
      </c>
      <c r="L3226" s="207"/>
    </row>
    <row r="3227" spans="1:12" hidden="1" x14ac:dyDescent="0.35">
      <c r="A3227" s="23">
        <v>22020605</v>
      </c>
      <c r="B3227" s="437" t="s">
        <v>2893</v>
      </c>
      <c r="C3227" s="23">
        <v>70133</v>
      </c>
      <c r="D3227" s="24">
        <v>0</v>
      </c>
      <c r="E3227" s="25">
        <v>2101</v>
      </c>
      <c r="F3227" s="23">
        <v>10721300</v>
      </c>
      <c r="G3227" s="26" t="s">
        <v>167</v>
      </c>
      <c r="H3227" s="101">
        <v>45085513.200000003</v>
      </c>
      <c r="I3227" s="255">
        <v>10453645.5</v>
      </c>
      <c r="J3227" s="108">
        <v>-25000000</v>
      </c>
      <c r="K3227" s="101">
        <f t="shared" si="74"/>
        <v>20085513.200000003</v>
      </c>
      <c r="L3227" s="559"/>
    </row>
    <row r="3228" spans="1:12" hidden="1" x14ac:dyDescent="0.35">
      <c r="A3228" s="23">
        <v>22020605</v>
      </c>
      <c r="B3228" s="437" t="s">
        <v>2893</v>
      </c>
      <c r="C3228" s="23">
        <v>70133</v>
      </c>
      <c r="D3228" s="24">
        <v>0</v>
      </c>
      <c r="E3228" s="25">
        <v>2101</v>
      </c>
      <c r="F3228" s="23">
        <v>10721300</v>
      </c>
      <c r="G3228" s="26" t="s">
        <v>167</v>
      </c>
      <c r="H3228" s="101">
        <v>238980</v>
      </c>
      <c r="I3228" s="255">
        <v>204000</v>
      </c>
      <c r="J3228" s="101">
        <v>761020</v>
      </c>
      <c r="K3228" s="101">
        <f t="shared" si="74"/>
        <v>1000000</v>
      </c>
      <c r="L3228" s="207"/>
    </row>
    <row r="3229" spans="1:12" hidden="1" x14ac:dyDescent="0.35">
      <c r="A3229" s="23">
        <v>22020605</v>
      </c>
      <c r="B3229" s="437" t="s">
        <v>2893</v>
      </c>
      <c r="C3229" s="23">
        <v>70131</v>
      </c>
      <c r="D3229" s="24">
        <v>0</v>
      </c>
      <c r="E3229" s="25">
        <v>2101</v>
      </c>
      <c r="F3229" s="23">
        <v>10721300</v>
      </c>
      <c r="G3229" s="26" t="s">
        <v>167</v>
      </c>
      <c r="H3229" s="101">
        <v>14442897</v>
      </c>
      <c r="I3229" s="255">
        <v>7172850</v>
      </c>
      <c r="J3229" s="101">
        <v>2157103</v>
      </c>
      <c r="K3229" s="101">
        <f t="shared" si="74"/>
        <v>16600000</v>
      </c>
      <c r="L3229" s="207"/>
    </row>
    <row r="3230" spans="1:12" hidden="1" x14ac:dyDescent="0.35">
      <c r="A3230" s="23">
        <v>22020605</v>
      </c>
      <c r="B3230" s="437" t="s">
        <v>2893</v>
      </c>
      <c r="C3230" s="23">
        <v>70133</v>
      </c>
      <c r="D3230" s="24">
        <v>0</v>
      </c>
      <c r="E3230" s="25">
        <v>2101</v>
      </c>
      <c r="F3230" s="23">
        <v>10721300</v>
      </c>
      <c r="G3230" s="26" t="s">
        <v>167</v>
      </c>
      <c r="H3230" s="101">
        <v>311850</v>
      </c>
      <c r="I3230" s="255">
        <v>160000</v>
      </c>
      <c r="J3230" s="106">
        <v>700000</v>
      </c>
      <c r="K3230" s="101">
        <f t="shared" si="74"/>
        <v>1011850</v>
      </c>
      <c r="L3230" s="559"/>
    </row>
    <row r="3231" spans="1:12" hidden="1" x14ac:dyDescent="0.35">
      <c r="A3231" s="54">
        <v>22020605</v>
      </c>
      <c r="B3231" s="437" t="s">
        <v>2893</v>
      </c>
      <c r="C3231" s="54">
        <v>70131</v>
      </c>
      <c r="D3231" s="55">
        <v>0</v>
      </c>
      <c r="E3231" s="56">
        <v>2101</v>
      </c>
      <c r="F3231" s="54">
        <v>10721300</v>
      </c>
      <c r="G3231" s="57" t="s">
        <v>167</v>
      </c>
      <c r="H3231" s="58">
        <v>405000</v>
      </c>
      <c r="I3231" s="221">
        <v>985853</v>
      </c>
      <c r="J3231" s="87">
        <v>3000000</v>
      </c>
      <c r="K3231" s="58">
        <f t="shared" si="74"/>
        <v>3405000</v>
      </c>
      <c r="L3231" s="400" t="s">
        <v>2555</v>
      </c>
    </row>
    <row r="3232" spans="1:12" hidden="1" x14ac:dyDescent="0.35">
      <c r="A3232" s="54">
        <v>22020605</v>
      </c>
      <c r="B3232" s="437" t="s">
        <v>2893</v>
      </c>
      <c r="C3232" s="54">
        <v>70133</v>
      </c>
      <c r="D3232" s="55">
        <v>0</v>
      </c>
      <c r="E3232" s="54">
        <v>2101</v>
      </c>
      <c r="F3232" s="54">
        <v>10721300</v>
      </c>
      <c r="G3232" s="57" t="s">
        <v>167</v>
      </c>
      <c r="H3232" s="117">
        <v>80190</v>
      </c>
      <c r="I3232" s="263">
        <v>0</v>
      </c>
      <c r="J3232" s="118">
        <v>45000</v>
      </c>
      <c r="K3232" s="117">
        <f t="shared" si="74"/>
        <v>125190</v>
      </c>
      <c r="L3232" s="400" t="s">
        <v>2556</v>
      </c>
    </row>
    <row r="3233" spans="1:12" hidden="1" x14ac:dyDescent="0.35">
      <c r="A3233" s="54">
        <v>22020605</v>
      </c>
      <c r="B3233" s="437" t="s">
        <v>2893</v>
      </c>
      <c r="C3233" s="54">
        <v>70133</v>
      </c>
      <c r="D3233" s="55">
        <v>0</v>
      </c>
      <c r="E3233" s="56">
        <v>2101</v>
      </c>
      <c r="F3233" s="54">
        <v>10721300</v>
      </c>
      <c r="G3233" s="57" t="s">
        <v>167</v>
      </c>
      <c r="H3233" s="58">
        <v>80629514.909999982</v>
      </c>
      <c r="I3233" s="221">
        <v>35417389.030000001</v>
      </c>
      <c r="J3233" s="58">
        <v>5000000</v>
      </c>
      <c r="K3233" s="58">
        <f t="shared" si="74"/>
        <v>85629514.909999982</v>
      </c>
      <c r="L3233" s="400" t="s">
        <v>2557</v>
      </c>
    </row>
    <row r="3234" spans="1:12" hidden="1" x14ac:dyDescent="0.35">
      <c r="A3234" s="54">
        <v>22020605</v>
      </c>
      <c r="B3234" s="437" t="s">
        <v>2893</v>
      </c>
      <c r="C3234" s="54">
        <v>70131</v>
      </c>
      <c r="D3234" s="55">
        <v>0</v>
      </c>
      <c r="E3234" s="56">
        <v>2101</v>
      </c>
      <c r="F3234" s="54">
        <v>10721300</v>
      </c>
      <c r="G3234" s="57" t="s">
        <v>167</v>
      </c>
      <c r="H3234" s="117">
        <v>165000</v>
      </c>
      <c r="I3234" s="263"/>
      <c r="J3234" s="118"/>
      <c r="K3234" s="117">
        <f t="shared" si="74"/>
        <v>165000</v>
      </c>
      <c r="L3234" s="400" t="s">
        <v>2558</v>
      </c>
    </row>
    <row r="3235" spans="1:12" hidden="1" x14ac:dyDescent="0.35">
      <c r="A3235" s="23">
        <v>22020605</v>
      </c>
      <c r="B3235" s="437" t="s">
        <v>2893</v>
      </c>
      <c r="C3235" s="23">
        <v>70133</v>
      </c>
      <c r="D3235" s="24">
        <v>0</v>
      </c>
      <c r="E3235" s="25">
        <v>2101</v>
      </c>
      <c r="F3235" s="23">
        <v>10721300</v>
      </c>
      <c r="G3235" s="26" t="s">
        <v>167</v>
      </c>
      <c r="H3235" s="101">
        <v>602700</v>
      </c>
      <c r="I3235" s="255">
        <v>243500</v>
      </c>
      <c r="J3235" s="108">
        <v>-200000</v>
      </c>
      <c r="K3235" s="101">
        <f t="shared" si="74"/>
        <v>402700</v>
      </c>
      <c r="L3235" s="207"/>
    </row>
    <row r="3236" spans="1:12" hidden="1" x14ac:dyDescent="0.35">
      <c r="A3236" s="23">
        <v>22020605</v>
      </c>
      <c r="B3236" s="437" t="s">
        <v>2893</v>
      </c>
      <c r="C3236" s="23">
        <v>70133</v>
      </c>
      <c r="D3236" s="24">
        <v>0</v>
      </c>
      <c r="E3236" s="25">
        <v>2101</v>
      </c>
      <c r="F3236" s="23">
        <v>10721300</v>
      </c>
      <c r="G3236" s="26" t="s">
        <v>167</v>
      </c>
      <c r="H3236" s="101">
        <v>3360000</v>
      </c>
      <c r="I3236" s="255">
        <v>2100000</v>
      </c>
      <c r="J3236" s="108"/>
      <c r="K3236" s="101">
        <f t="shared" si="74"/>
        <v>3360000</v>
      </c>
      <c r="L3236" s="207"/>
    </row>
    <row r="3237" spans="1:12" hidden="1" x14ac:dyDescent="0.35">
      <c r="A3237" s="23">
        <v>22020605</v>
      </c>
      <c r="B3237" s="437" t="s">
        <v>2893</v>
      </c>
      <c r="C3237" s="23">
        <v>70131</v>
      </c>
      <c r="D3237" s="24">
        <v>0</v>
      </c>
      <c r="E3237" s="25">
        <v>2101</v>
      </c>
      <c r="F3237" s="23">
        <v>10721300</v>
      </c>
      <c r="G3237" s="26" t="s">
        <v>167</v>
      </c>
      <c r="H3237" s="101">
        <v>63000</v>
      </c>
      <c r="I3237" s="255">
        <v>0</v>
      </c>
      <c r="J3237" s="101"/>
      <c r="K3237" s="101">
        <f t="shared" si="74"/>
        <v>63000</v>
      </c>
      <c r="L3237" s="207"/>
    </row>
    <row r="3238" spans="1:12" hidden="1" x14ac:dyDescent="0.35">
      <c r="A3238" s="23">
        <v>22020605</v>
      </c>
      <c r="B3238" s="437" t="s">
        <v>2893</v>
      </c>
      <c r="C3238" s="23">
        <v>70133</v>
      </c>
      <c r="D3238" s="24">
        <v>0</v>
      </c>
      <c r="E3238" s="23">
        <v>2101</v>
      </c>
      <c r="F3238" s="23">
        <v>10721300</v>
      </c>
      <c r="G3238" s="26" t="s">
        <v>167</v>
      </c>
      <c r="H3238" s="101">
        <v>1590330</v>
      </c>
      <c r="I3238" s="255">
        <v>0</v>
      </c>
      <c r="J3238" s="108">
        <v>-450000</v>
      </c>
      <c r="K3238" s="101">
        <f t="shared" si="74"/>
        <v>1140330</v>
      </c>
      <c r="L3238" s="207"/>
    </row>
    <row r="3239" spans="1:12" hidden="1" x14ac:dyDescent="0.35">
      <c r="A3239" s="23">
        <v>22020605</v>
      </c>
      <c r="B3239" s="437" t="s">
        <v>2893</v>
      </c>
      <c r="C3239" s="23">
        <v>70131</v>
      </c>
      <c r="D3239" s="24">
        <v>0</v>
      </c>
      <c r="E3239" s="25">
        <v>2101</v>
      </c>
      <c r="F3239" s="23">
        <v>10721300</v>
      </c>
      <c r="G3239" s="26" t="s">
        <v>167</v>
      </c>
      <c r="H3239" s="101">
        <v>40095</v>
      </c>
      <c r="I3239" s="255">
        <v>0</v>
      </c>
      <c r="J3239" s="106"/>
      <c r="K3239" s="101">
        <f t="shared" si="74"/>
        <v>40095</v>
      </c>
      <c r="L3239" s="207"/>
    </row>
    <row r="3240" spans="1:12" hidden="1" x14ac:dyDescent="0.35">
      <c r="A3240" s="23">
        <v>22020604</v>
      </c>
      <c r="B3240" s="437" t="s">
        <v>2890</v>
      </c>
      <c r="C3240" s="23">
        <v>70131</v>
      </c>
      <c r="D3240" s="24">
        <v>0</v>
      </c>
      <c r="E3240" s="25">
        <v>2101</v>
      </c>
      <c r="F3240" s="23">
        <v>10721300</v>
      </c>
      <c r="G3240" s="26" t="s">
        <v>228</v>
      </c>
      <c r="H3240" s="27">
        <v>10000000000</v>
      </c>
      <c r="I3240" s="215">
        <v>3800000000</v>
      </c>
      <c r="J3240" s="27"/>
      <c r="K3240" s="27">
        <f t="shared" si="74"/>
        <v>10000000000</v>
      </c>
      <c r="L3240" s="207"/>
    </row>
    <row r="3241" spans="1:12" hidden="1" x14ac:dyDescent="0.35">
      <c r="A3241" s="78">
        <v>22020604</v>
      </c>
      <c r="B3241" s="437" t="s">
        <v>2893</v>
      </c>
      <c r="C3241" s="78">
        <v>70133</v>
      </c>
      <c r="D3241" s="137">
        <v>0</v>
      </c>
      <c r="E3241" s="80">
        <v>2101</v>
      </c>
      <c r="F3241" s="78">
        <v>10721300</v>
      </c>
      <c r="G3241" s="129" t="s">
        <v>228</v>
      </c>
      <c r="H3241" s="81"/>
      <c r="I3241" s="228"/>
      <c r="J3241" s="81"/>
      <c r="K3241" s="133">
        <f t="shared" si="74"/>
        <v>0</v>
      </c>
      <c r="L3241" s="399" t="s">
        <v>2557</v>
      </c>
    </row>
    <row r="3242" spans="1:12" hidden="1" x14ac:dyDescent="0.35">
      <c r="A3242" s="23">
        <v>22020603</v>
      </c>
      <c r="B3242" s="437" t="s">
        <v>2890</v>
      </c>
      <c r="C3242" s="23">
        <v>70133</v>
      </c>
      <c r="D3242" s="24">
        <v>0</v>
      </c>
      <c r="E3242" s="25">
        <v>2101</v>
      </c>
      <c r="F3242" s="23">
        <v>10721300</v>
      </c>
      <c r="G3242" s="26" t="s">
        <v>233</v>
      </c>
      <c r="H3242" s="27">
        <v>0</v>
      </c>
      <c r="I3242" s="215">
        <v>2480442</v>
      </c>
      <c r="J3242" s="41"/>
      <c r="K3242" s="39">
        <f t="shared" si="74"/>
        <v>0</v>
      </c>
      <c r="L3242" s="207"/>
    </row>
    <row r="3243" spans="1:12" hidden="1" x14ac:dyDescent="0.35">
      <c r="A3243" s="23">
        <v>22020603</v>
      </c>
      <c r="B3243" s="437" t="s">
        <v>2892</v>
      </c>
      <c r="C3243" s="23">
        <v>70133</v>
      </c>
      <c r="D3243" s="24">
        <v>0</v>
      </c>
      <c r="E3243" s="25">
        <v>2101</v>
      </c>
      <c r="F3243" s="23">
        <v>10721300</v>
      </c>
      <c r="G3243" s="26" t="s">
        <v>233</v>
      </c>
      <c r="H3243" s="27">
        <v>11536948.5</v>
      </c>
      <c r="I3243" s="215"/>
      <c r="J3243" s="27"/>
      <c r="K3243" s="27">
        <f t="shared" si="74"/>
        <v>11536948.5</v>
      </c>
      <c r="L3243" s="207"/>
    </row>
    <row r="3244" spans="1:12" hidden="1" x14ac:dyDescent="0.35">
      <c r="A3244" s="23">
        <v>22020603</v>
      </c>
      <c r="B3244" s="437" t="s">
        <v>2893</v>
      </c>
      <c r="C3244" s="23">
        <v>70131</v>
      </c>
      <c r="D3244" s="24">
        <v>0</v>
      </c>
      <c r="E3244" s="25">
        <v>2101</v>
      </c>
      <c r="F3244" s="23">
        <v>10721300</v>
      </c>
      <c r="G3244" s="26" t="s">
        <v>233</v>
      </c>
      <c r="H3244" s="67">
        <v>2000000</v>
      </c>
      <c r="I3244" s="224">
        <v>1350000</v>
      </c>
      <c r="J3244" s="68">
        <v>1500000</v>
      </c>
      <c r="K3244" s="67">
        <f t="shared" si="74"/>
        <v>3500000</v>
      </c>
      <c r="L3244" s="207"/>
    </row>
    <row r="3245" spans="1:12" hidden="1" x14ac:dyDescent="0.35">
      <c r="A3245" s="23">
        <v>22020603</v>
      </c>
      <c r="B3245" s="437" t="s">
        <v>2893</v>
      </c>
      <c r="C3245" s="23">
        <v>70133</v>
      </c>
      <c r="D3245" s="24">
        <v>0</v>
      </c>
      <c r="E3245" s="25">
        <v>2101</v>
      </c>
      <c r="F3245" s="23">
        <v>10721300</v>
      </c>
      <c r="G3245" s="26" t="s">
        <v>233</v>
      </c>
      <c r="H3245" s="27">
        <v>1188600</v>
      </c>
      <c r="I3245" s="215">
        <v>344000</v>
      </c>
      <c r="J3245" s="27">
        <v>2000000</v>
      </c>
      <c r="K3245" s="27">
        <f t="shared" si="74"/>
        <v>3188600</v>
      </c>
      <c r="L3245" s="207"/>
    </row>
    <row r="3246" spans="1:12" hidden="1" x14ac:dyDescent="0.35">
      <c r="A3246" s="23">
        <v>22020603</v>
      </c>
      <c r="B3246" s="437" t="s">
        <v>2893</v>
      </c>
      <c r="C3246" s="23">
        <v>70133</v>
      </c>
      <c r="D3246" s="24">
        <v>0</v>
      </c>
      <c r="E3246" s="25">
        <v>2101</v>
      </c>
      <c r="F3246" s="23">
        <v>10721300</v>
      </c>
      <c r="G3246" s="26" t="s">
        <v>233</v>
      </c>
      <c r="H3246" s="101">
        <v>311850</v>
      </c>
      <c r="I3246" s="255">
        <v>300000</v>
      </c>
      <c r="J3246" s="106"/>
      <c r="K3246" s="101">
        <f t="shared" si="74"/>
        <v>311850</v>
      </c>
      <c r="L3246" s="559"/>
    </row>
    <row r="3247" spans="1:12" hidden="1" x14ac:dyDescent="0.35">
      <c r="A3247" s="54">
        <v>22020603</v>
      </c>
      <c r="B3247" s="437" t="s">
        <v>2893</v>
      </c>
      <c r="C3247" s="54">
        <v>70133</v>
      </c>
      <c r="D3247" s="55">
        <v>0</v>
      </c>
      <c r="E3247" s="54">
        <v>2101</v>
      </c>
      <c r="F3247" s="54">
        <v>10721300</v>
      </c>
      <c r="G3247" s="57" t="s">
        <v>233</v>
      </c>
      <c r="H3247" s="117">
        <v>400000</v>
      </c>
      <c r="I3247" s="263">
        <v>0</v>
      </c>
      <c r="J3247" s="118"/>
      <c r="K3247" s="117">
        <f t="shared" si="74"/>
        <v>400000</v>
      </c>
      <c r="L3247" s="400" t="s">
        <v>2556</v>
      </c>
    </row>
    <row r="3248" spans="1:12" hidden="1" x14ac:dyDescent="0.35">
      <c r="A3248" s="23">
        <v>22020603</v>
      </c>
      <c r="B3248" s="437" t="s">
        <v>2893</v>
      </c>
      <c r="C3248" s="23">
        <v>70133</v>
      </c>
      <c r="D3248" s="24">
        <v>0</v>
      </c>
      <c r="E3248" s="25">
        <v>2101</v>
      </c>
      <c r="F3248" s="23">
        <v>10721300</v>
      </c>
      <c r="G3248" s="26" t="s">
        <v>233</v>
      </c>
      <c r="H3248" s="101">
        <v>10000</v>
      </c>
      <c r="I3248" s="255"/>
      <c r="J3248" s="106"/>
      <c r="K3248" s="101">
        <f t="shared" si="74"/>
        <v>10000</v>
      </c>
      <c r="L3248" s="207"/>
    </row>
    <row r="3249" spans="1:12" hidden="1" x14ac:dyDescent="0.35">
      <c r="A3249" s="23">
        <v>22020603</v>
      </c>
      <c r="B3249" s="437" t="s">
        <v>2893</v>
      </c>
      <c r="C3249" s="23">
        <v>70133</v>
      </c>
      <c r="D3249" s="24">
        <v>0</v>
      </c>
      <c r="E3249" s="23">
        <v>2101</v>
      </c>
      <c r="F3249" s="23">
        <v>10721300</v>
      </c>
      <c r="G3249" s="26" t="s">
        <v>233</v>
      </c>
      <c r="H3249" s="101">
        <v>100000</v>
      </c>
      <c r="I3249" s="255">
        <v>0</v>
      </c>
      <c r="J3249" s="106"/>
      <c r="K3249" s="101">
        <f t="shared" si="74"/>
        <v>100000</v>
      </c>
      <c r="L3249" s="207"/>
    </row>
    <row r="3250" spans="1:12" hidden="1" x14ac:dyDescent="0.35">
      <c r="A3250" s="23">
        <v>22020602</v>
      </c>
      <c r="B3250" s="437" t="s">
        <v>2890</v>
      </c>
      <c r="C3250" s="23">
        <v>70133</v>
      </c>
      <c r="D3250" s="24">
        <v>0</v>
      </c>
      <c r="E3250" s="25">
        <v>2101</v>
      </c>
      <c r="F3250" s="23">
        <v>10721300</v>
      </c>
      <c r="G3250" s="26" t="s">
        <v>210</v>
      </c>
      <c r="H3250" s="67">
        <v>237300</v>
      </c>
      <c r="I3250" s="224"/>
      <c r="J3250" s="67"/>
      <c r="K3250" s="67">
        <f t="shared" si="74"/>
        <v>237300</v>
      </c>
      <c r="L3250" s="207"/>
    </row>
    <row r="3251" spans="1:12" hidden="1" x14ac:dyDescent="0.35">
      <c r="A3251" s="23">
        <v>22020602</v>
      </c>
      <c r="B3251" s="437" t="s">
        <v>2890</v>
      </c>
      <c r="C3251" s="23">
        <v>71033</v>
      </c>
      <c r="D3251" s="24">
        <v>0</v>
      </c>
      <c r="E3251" s="25">
        <v>1100</v>
      </c>
      <c r="F3251" s="23">
        <v>10721300</v>
      </c>
      <c r="G3251" s="26" t="s">
        <v>210</v>
      </c>
      <c r="H3251" s="27">
        <v>17640000</v>
      </c>
      <c r="I3251" s="282"/>
      <c r="J3251" s="27">
        <v>-10000000</v>
      </c>
      <c r="K3251" s="27">
        <f t="shared" si="74"/>
        <v>7640000</v>
      </c>
      <c r="L3251" s="207"/>
    </row>
    <row r="3252" spans="1:12" hidden="1" x14ac:dyDescent="0.35">
      <c r="A3252" s="411">
        <v>22020602</v>
      </c>
      <c r="B3252" s="437" t="s">
        <v>2891</v>
      </c>
      <c r="C3252" s="411">
        <v>70131</v>
      </c>
      <c r="D3252" s="411" t="s">
        <v>192</v>
      </c>
      <c r="E3252" s="413" t="s">
        <v>193</v>
      </c>
      <c r="F3252" s="411">
        <v>10721300</v>
      </c>
      <c r="G3252" s="416" t="s">
        <v>210</v>
      </c>
      <c r="H3252" s="419">
        <v>15935.119199999999</v>
      </c>
      <c r="I3252" s="422"/>
      <c r="J3252" s="425"/>
      <c r="K3252" s="538">
        <f t="shared" si="74"/>
        <v>15935.119199999999</v>
      </c>
      <c r="L3252" s="562"/>
    </row>
    <row r="3253" spans="1:12" hidden="1" x14ac:dyDescent="0.35">
      <c r="A3253" s="23">
        <v>22020602</v>
      </c>
      <c r="B3253" s="437" t="s">
        <v>2891</v>
      </c>
      <c r="C3253" s="23">
        <v>70131</v>
      </c>
      <c r="D3253" s="24">
        <v>0</v>
      </c>
      <c r="E3253" s="25">
        <v>2101</v>
      </c>
      <c r="F3253" s="23">
        <v>10721300</v>
      </c>
      <c r="G3253" s="26" t="s">
        <v>210</v>
      </c>
      <c r="H3253" s="27">
        <v>15000000</v>
      </c>
      <c r="I3253" s="215"/>
      <c r="J3253" s="27">
        <v>-726036</v>
      </c>
      <c r="K3253" s="27">
        <f>H3253+J3253</f>
        <v>14273964</v>
      </c>
      <c r="L3253" s="207"/>
    </row>
    <row r="3254" spans="1:12" hidden="1" x14ac:dyDescent="0.35">
      <c r="A3254" s="23">
        <v>22020602</v>
      </c>
      <c r="B3254" s="437" t="s">
        <v>2891</v>
      </c>
      <c r="C3254" s="23">
        <v>70131</v>
      </c>
      <c r="D3254" s="24">
        <v>0</v>
      </c>
      <c r="E3254" s="25">
        <v>2101</v>
      </c>
      <c r="F3254" s="23">
        <v>10721300</v>
      </c>
      <c r="G3254" s="26" t="s">
        <v>210</v>
      </c>
      <c r="H3254" s="67">
        <v>6585600</v>
      </c>
      <c r="I3254" s="224"/>
      <c r="J3254" s="67"/>
      <c r="K3254" s="67">
        <f>SUM(H3254,J3254)</f>
        <v>6585600</v>
      </c>
      <c r="L3254" s="207"/>
    </row>
    <row r="3255" spans="1:12" hidden="1" x14ac:dyDescent="0.35">
      <c r="A3255" s="23">
        <v>22020602</v>
      </c>
      <c r="B3255" s="437" t="s">
        <v>2891</v>
      </c>
      <c r="C3255" s="23">
        <v>70131</v>
      </c>
      <c r="D3255" s="24">
        <v>0</v>
      </c>
      <c r="E3255" s="25">
        <v>2101</v>
      </c>
      <c r="F3255" s="23">
        <v>10721300</v>
      </c>
      <c r="G3255" s="26" t="s">
        <v>210</v>
      </c>
      <c r="H3255" s="27">
        <v>105000</v>
      </c>
      <c r="I3255" s="215">
        <v>50000</v>
      </c>
      <c r="J3255" s="27"/>
      <c r="K3255" s="27">
        <f>H3255+J3255</f>
        <v>105000</v>
      </c>
      <c r="L3255" s="207"/>
    </row>
    <row r="3256" spans="1:12" hidden="1" x14ac:dyDescent="0.35">
      <c r="A3256" s="23">
        <v>22020602</v>
      </c>
      <c r="B3256" s="437" t="s">
        <v>2891</v>
      </c>
      <c r="C3256" s="23">
        <v>70133</v>
      </c>
      <c r="D3256" s="24">
        <v>0</v>
      </c>
      <c r="E3256" s="25">
        <v>2101</v>
      </c>
      <c r="F3256" s="23">
        <v>10721300</v>
      </c>
      <c r="G3256" s="26" t="s">
        <v>210</v>
      </c>
      <c r="H3256" s="27">
        <v>5000000</v>
      </c>
      <c r="I3256" s="215"/>
      <c r="J3256" s="41"/>
      <c r="K3256" s="27">
        <f t="shared" ref="K3256:K3265" si="75">SUM(H3256,J3256)</f>
        <v>5000000</v>
      </c>
      <c r="L3256" s="207"/>
    </row>
    <row r="3257" spans="1:12" hidden="1" x14ac:dyDescent="0.35">
      <c r="A3257" s="23">
        <v>22020602</v>
      </c>
      <c r="B3257" s="437" t="s">
        <v>2892</v>
      </c>
      <c r="C3257" s="23">
        <v>70133</v>
      </c>
      <c r="D3257" s="24">
        <v>0</v>
      </c>
      <c r="E3257" s="25">
        <v>2101</v>
      </c>
      <c r="F3257" s="23">
        <v>10721300</v>
      </c>
      <c r="G3257" s="26" t="s">
        <v>210</v>
      </c>
      <c r="H3257" s="27">
        <v>200000</v>
      </c>
      <c r="I3257" s="215">
        <v>40000</v>
      </c>
      <c r="J3257" s="41"/>
      <c r="K3257" s="27">
        <f t="shared" si="75"/>
        <v>200000</v>
      </c>
      <c r="L3257" s="207"/>
    </row>
    <row r="3258" spans="1:12" hidden="1" x14ac:dyDescent="0.35">
      <c r="A3258" s="23">
        <v>22020602</v>
      </c>
      <c r="B3258" s="437" t="s">
        <v>2892</v>
      </c>
      <c r="C3258" s="23">
        <v>70133</v>
      </c>
      <c r="D3258" s="24">
        <v>0</v>
      </c>
      <c r="E3258" s="25">
        <v>2101</v>
      </c>
      <c r="F3258" s="23">
        <v>10721300</v>
      </c>
      <c r="G3258" s="26" t="s">
        <v>210</v>
      </c>
      <c r="H3258" s="27">
        <v>19023449.865000002</v>
      </c>
      <c r="I3258" s="215"/>
      <c r="J3258" s="27">
        <v>-10000000</v>
      </c>
      <c r="K3258" s="27">
        <f t="shared" si="75"/>
        <v>9023449.8650000021</v>
      </c>
      <c r="L3258" s="207"/>
    </row>
    <row r="3259" spans="1:12" hidden="1" x14ac:dyDescent="0.35">
      <c r="A3259" s="23">
        <v>22020602</v>
      </c>
      <c r="B3259" s="437" t="s">
        <v>2893</v>
      </c>
      <c r="C3259" s="23">
        <v>70133</v>
      </c>
      <c r="D3259" s="24">
        <v>0</v>
      </c>
      <c r="E3259" s="25">
        <v>2101</v>
      </c>
      <c r="F3259" s="23">
        <v>10721300</v>
      </c>
      <c r="G3259" s="26" t="s">
        <v>210</v>
      </c>
      <c r="H3259" s="101">
        <v>351876</v>
      </c>
      <c r="I3259" s="255">
        <v>500000</v>
      </c>
      <c r="J3259" s="101"/>
      <c r="K3259" s="101">
        <f t="shared" si="75"/>
        <v>351876</v>
      </c>
      <c r="L3259" s="559"/>
    </row>
    <row r="3260" spans="1:12" hidden="1" x14ac:dyDescent="0.35">
      <c r="A3260" s="23">
        <v>22020602</v>
      </c>
      <c r="B3260" s="437" t="s">
        <v>2893</v>
      </c>
      <c r="C3260" s="23">
        <v>70133</v>
      </c>
      <c r="D3260" s="24">
        <v>0</v>
      </c>
      <c r="E3260" s="25">
        <v>2101</v>
      </c>
      <c r="F3260" s="23">
        <v>10721300</v>
      </c>
      <c r="G3260" s="26" t="s">
        <v>210</v>
      </c>
      <c r="H3260" s="101">
        <v>380100</v>
      </c>
      <c r="I3260" s="255">
        <v>97000</v>
      </c>
      <c r="J3260" s="101"/>
      <c r="K3260" s="101">
        <f t="shared" si="75"/>
        <v>380100</v>
      </c>
      <c r="L3260" s="559"/>
    </row>
    <row r="3261" spans="1:12" hidden="1" x14ac:dyDescent="0.35">
      <c r="A3261" s="54">
        <v>22020602</v>
      </c>
      <c r="B3261" s="437" t="s">
        <v>2893</v>
      </c>
      <c r="C3261" s="54">
        <v>70131</v>
      </c>
      <c r="D3261" s="55">
        <v>0</v>
      </c>
      <c r="E3261" s="56">
        <v>2101</v>
      </c>
      <c r="F3261" s="54">
        <v>10721300</v>
      </c>
      <c r="G3261" s="57" t="s">
        <v>210</v>
      </c>
      <c r="H3261" s="117">
        <v>825000</v>
      </c>
      <c r="I3261" s="263"/>
      <c r="J3261" s="118"/>
      <c r="K3261" s="117">
        <f t="shared" si="75"/>
        <v>825000</v>
      </c>
      <c r="L3261" s="400" t="s">
        <v>2558</v>
      </c>
    </row>
    <row r="3262" spans="1:12" hidden="1" x14ac:dyDescent="0.35">
      <c r="A3262" s="23">
        <v>22020602</v>
      </c>
      <c r="B3262" s="437" t="s">
        <v>2893</v>
      </c>
      <c r="C3262" s="23">
        <v>70133</v>
      </c>
      <c r="D3262" s="24">
        <v>0</v>
      </c>
      <c r="E3262" s="25">
        <v>2101</v>
      </c>
      <c r="F3262" s="23">
        <v>10721300</v>
      </c>
      <c r="G3262" s="26" t="s">
        <v>210</v>
      </c>
      <c r="H3262" s="101">
        <v>10000</v>
      </c>
      <c r="I3262" s="255"/>
      <c r="J3262" s="106"/>
      <c r="K3262" s="101">
        <f t="shared" si="75"/>
        <v>10000</v>
      </c>
      <c r="L3262" s="207"/>
    </row>
    <row r="3263" spans="1:12" hidden="1" x14ac:dyDescent="0.35">
      <c r="A3263" s="23">
        <v>22020602</v>
      </c>
      <c r="B3263" s="437" t="s">
        <v>2893</v>
      </c>
      <c r="C3263" s="23">
        <v>70133</v>
      </c>
      <c r="D3263" s="24">
        <v>0</v>
      </c>
      <c r="E3263" s="23">
        <v>2101</v>
      </c>
      <c r="F3263" s="23">
        <v>10721300</v>
      </c>
      <c r="G3263" s="26" t="s">
        <v>210</v>
      </c>
      <c r="H3263" s="101">
        <v>100000</v>
      </c>
      <c r="I3263" s="255">
        <v>0</v>
      </c>
      <c r="J3263" s="106"/>
      <c r="K3263" s="101">
        <f t="shared" si="75"/>
        <v>100000</v>
      </c>
      <c r="L3263" s="207"/>
    </row>
    <row r="3264" spans="1:12" hidden="1" x14ac:dyDescent="0.35">
      <c r="A3264" s="23">
        <v>22020601</v>
      </c>
      <c r="B3264" s="437" t="s">
        <v>2890</v>
      </c>
      <c r="C3264" s="23">
        <v>70133</v>
      </c>
      <c r="D3264" s="24">
        <v>0</v>
      </c>
      <c r="E3264" s="25">
        <v>2101</v>
      </c>
      <c r="F3264" s="23">
        <v>10721300</v>
      </c>
      <c r="G3264" s="26" t="s">
        <v>166</v>
      </c>
      <c r="H3264" s="67">
        <v>50000000</v>
      </c>
      <c r="I3264" s="224">
        <v>13119000</v>
      </c>
      <c r="J3264" s="67"/>
      <c r="K3264" s="428">
        <f t="shared" si="75"/>
        <v>50000000</v>
      </c>
      <c r="L3264" s="207"/>
    </row>
    <row r="3265" spans="1:12" hidden="1" x14ac:dyDescent="0.35">
      <c r="A3265" s="34">
        <v>22020601</v>
      </c>
      <c r="B3265" s="437" t="s">
        <v>2890</v>
      </c>
      <c r="C3265" s="34">
        <v>70131</v>
      </c>
      <c r="D3265" s="35">
        <v>0</v>
      </c>
      <c r="E3265" s="36">
        <v>2101</v>
      </c>
      <c r="F3265" s="34">
        <v>10721300</v>
      </c>
      <c r="G3265" s="37" t="s">
        <v>166</v>
      </c>
      <c r="H3265" s="38">
        <v>4000000</v>
      </c>
      <c r="I3265" s="218">
        <v>1710000</v>
      </c>
      <c r="J3265" s="38">
        <v>2500000</v>
      </c>
      <c r="K3265" s="38">
        <f t="shared" si="75"/>
        <v>6500000</v>
      </c>
      <c r="L3265" s="206"/>
    </row>
    <row r="3266" spans="1:12" hidden="1" x14ac:dyDescent="0.35">
      <c r="A3266" s="411">
        <v>22020601</v>
      </c>
      <c r="B3266" s="437" t="s">
        <v>2890</v>
      </c>
      <c r="C3266" s="411">
        <v>70133</v>
      </c>
      <c r="D3266" s="411" t="s">
        <v>192</v>
      </c>
      <c r="E3266" s="413" t="s">
        <v>193</v>
      </c>
      <c r="F3266" s="411" t="s">
        <v>194</v>
      </c>
      <c r="G3266" s="416" t="s">
        <v>166</v>
      </c>
      <c r="H3266" s="418">
        <v>168000</v>
      </c>
      <c r="I3266" s="421">
        <v>140000</v>
      </c>
      <c r="J3266" s="424">
        <v>32000</v>
      </c>
      <c r="K3266" s="418">
        <f>H3266+J3266</f>
        <v>200000</v>
      </c>
      <c r="L3266" s="565"/>
    </row>
    <row r="3267" spans="1:12" hidden="1" x14ac:dyDescent="0.35">
      <c r="A3267" s="23">
        <v>22020601</v>
      </c>
      <c r="B3267" s="437" t="s">
        <v>2890</v>
      </c>
      <c r="C3267" s="23">
        <v>70133</v>
      </c>
      <c r="D3267" s="24">
        <v>0</v>
      </c>
      <c r="E3267" s="25">
        <v>2101</v>
      </c>
      <c r="F3267" s="23">
        <v>10721300</v>
      </c>
      <c r="G3267" s="26" t="s">
        <v>166</v>
      </c>
      <c r="H3267" s="27">
        <v>105000</v>
      </c>
      <c r="I3267" s="215">
        <v>60000</v>
      </c>
      <c r="J3267" s="27">
        <v>58000</v>
      </c>
      <c r="K3267" s="27">
        <f t="shared" ref="K3267:K3286" si="76">SUM(H3267,J3267)</f>
        <v>163000</v>
      </c>
      <c r="L3267" s="207"/>
    </row>
    <row r="3268" spans="1:12" hidden="1" x14ac:dyDescent="0.35">
      <c r="A3268" s="23">
        <v>22020601</v>
      </c>
      <c r="B3268" s="437" t="s">
        <v>2890</v>
      </c>
      <c r="C3268" s="23">
        <v>70133</v>
      </c>
      <c r="D3268" s="24">
        <v>0</v>
      </c>
      <c r="E3268" s="25">
        <v>2101</v>
      </c>
      <c r="F3268" s="23">
        <v>10721300</v>
      </c>
      <c r="G3268" s="26" t="s">
        <v>166</v>
      </c>
      <c r="H3268" s="27">
        <v>642600</v>
      </c>
      <c r="I3268" s="215">
        <v>80000</v>
      </c>
      <c r="J3268" s="27"/>
      <c r="K3268" s="27">
        <f t="shared" si="76"/>
        <v>642600</v>
      </c>
      <c r="L3268" s="561"/>
    </row>
    <row r="3269" spans="1:12" hidden="1" x14ac:dyDescent="0.35">
      <c r="A3269" s="23">
        <v>22020601</v>
      </c>
      <c r="B3269" s="437" t="s">
        <v>2890</v>
      </c>
      <c r="C3269" s="23">
        <v>70133</v>
      </c>
      <c r="D3269" s="24">
        <v>0</v>
      </c>
      <c r="E3269" s="25">
        <v>2101</v>
      </c>
      <c r="F3269" s="23">
        <v>10721300</v>
      </c>
      <c r="G3269" s="26" t="s">
        <v>166</v>
      </c>
      <c r="H3269" s="27">
        <v>10500</v>
      </c>
      <c r="I3269" s="215"/>
      <c r="J3269" s="27"/>
      <c r="K3269" s="39">
        <f t="shared" si="76"/>
        <v>10500</v>
      </c>
      <c r="L3269" s="207"/>
    </row>
    <row r="3270" spans="1:12" hidden="1" x14ac:dyDescent="0.35">
      <c r="A3270" s="23">
        <v>22020601</v>
      </c>
      <c r="B3270" s="437" t="s">
        <v>2890</v>
      </c>
      <c r="C3270" s="23">
        <v>70133</v>
      </c>
      <c r="D3270" s="24">
        <v>0</v>
      </c>
      <c r="E3270" s="25">
        <v>2101</v>
      </c>
      <c r="F3270" s="23">
        <v>10721300</v>
      </c>
      <c r="G3270" s="26" t="s">
        <v>166</v>
      </c>
      <c r="H3270" s="27">
        <v>75600</v>
      </c>
      <c r="I3270" s="215">
        <v>0</v>
      </c>
      <c r="J3270" s="27">
        <v>800000</v>
      </c>
      <c r="K3270" s="27">
        <f t="shared" si="76"/>
        <v>875600</v>
      </c>
      <c r="L3270" s="207"/>
    </row>
    <row r="3271" spans="1:12" hidden="1" x14ac:dyDescent="0.35">
      <c r="A3271" s="23">
        <v>22020601</v>
      </c>
      <c r="B3271" s="437" t="s">
        <v>2890</v>
      </c>
      <c r="C3271" s="23">
        <v>70131</v>
      </c>
      <c r="D3271" s="24">
        <v>0</v>
      </c>
      <c r="E3271" s="25">
        <v>2101</v>
      </c>
      <c r="F3271" s="23">
        <v>10721300</v>
      </c>
      <c r="G3271" s="26" t="s">
        <v>166</v>
      </c>
      <c r="H3271" s="27">
        <v>27300</v>
      </c>
      <c r="I3271" s="215">
        <v>5000</v>
      </c>
      <c r="J3271" s="27">
        <v>50000</v>
      </c>
      <c r="K3271" s="27">
        <f t="shared" si="76"/>
        <v>77300</v>
      </c>
      <c r="L3271" s="207"/>
    </row>
    <row r="3272" spans="1:12" hidden="1" x14ac:dyDescent="0.35">
      <c r="A3272" s="23">
        <v>22020601</v>
      </c>
      <c r="B3272" s="437" t="s">
        <v>2890</v>
      </c>
      <c r="C3272" s="23">
        <v>70131</v>
      </c>
      <c r="D3272" s="24">
        <v>0</v>
      </c>
      <c r="E3272" s="25">
        <v>2101</v>
      </c>
      <c r="F3272" s="23">
        <v>10721300</v>
      </c>
      <c r="G3272" s="26" t="s">
        <v>166</v>
      </c>
      <c r="H3272" s="27">
        <v>8356026</v>
      </c>
      <c r="I3272" s="215">
        <v>8158680</v>
      </c>
      <c r="J3272" s="27">
        <v>10000000</v>
      </c>
      <c r="K3272" s="27">
        <f t="shared" si="76"/>
        <v>18356026</v>
      </c>
      <c r="L3272" s="207"/>
    </row>
    <row r="3273" spans="1:12" hidden="1" x14ac:dyDescent="0.35">
      <c r="A3273" s="23">
        <v>22020601</v>
      </c>
      <c r="B3273" s="437" t="s">
        <v>2890</v>
      </c>
      <c r="C3273" s="23">
        <v>70131</v>
      </c>
      <c r="D3273" s="24">
        <v>0</v>
      </c>
      <c r="E3273" s="25">
        <v>2101</v>
      </c>
      <c r="F3273" s="23">
        <v>10721300</v>
      </c>
      <c r="G3273" s="26" t="s">
        <v>166</v>
      </c>
      <c r="H3273" s="27">
        <v>126000</v>
      </c>
      <c r="I3273" s="215">
        <v>120000</v>
      </c>
      <c r="J3273" s="27">
        <v>124000</v>
      </c>
      <c r="K3273" s="27">
        <f t="shared" si="76"/>
        <v>250000</v>
      </c>
      <c r="L3273" s="207"/>
    </row>
    <row r="3274" spans="1:12" hidden="1" x14ac:dyDescent="0.35">
      <c r="A3274" s="23">
        <v>22020601</v>
      </c>
      <c r="B3274" s="437" t="s">
        <v>2890</v>
      </c>
      <c r="C3274" s="23">
        <v>70131</v>
      </c>
      <c r="D3274" s="24">
        <v>0</v>
      </c>
      <c r="E3274" s="25">
        <v>2101</v>
      </c>
      <c r="F3274" s="23">
        <v>10721300</v>
      </c>
      <c r="G3274" s="26" t="s">
        <v>166</v>
      </c>
      <c r="H3274" s="67">
        <v>210000</v>
      </c>
      <c r="I3274" s="224">
        <v>120000</v>
      </c>
      <c r="J3274" s="67">
        <v>480000</v>
      </c>
      <c r="K3274" s="67">
        <f t="shared" si="76"/>
        <v>690000</v>
      </c>
      <c r="L3274" s="207"/>
    </row>
    <row r="3275" spans="1:12" hidden="1" x14ac:dyDescent="0.35">
      <c r="A3275" s="23">
        <v>22020601</v>
      </c>
      <c r="B3275" s="437" t="s">
        <v>2890</v>
      </c>
      <c r="C3275" s="23">
        <v>70131</v>
      </c>
      <c r="D3275" s="24">
        <v>0</v>
      </c>
      <c r="E3275" s="25">
        <v>2101</v>
      </c>
      <c r="F3275" s="23">
        <v>10721300</v>
      </c>
      <c r="G3275" s="26" t="s">
        <v>166</v>
      </c>
      <c r="H3275" s="67">
        <v>1596000</v>
      </c>
      <c r="I3275" s="224">
        <v>304000</v>
      </c>
      <c r="J3275" s="67"/>
      <c r="K3275" s="67">
        <f t="shared" si="76"/>
        <v>1596000</v>
      </c>
      <c r="L3275" s="207"/>
    </row>
    <row r="3276" spans="1:12" hidden="1" x14ac:dyDescent="0.35">
      <c r="A3276" s="23">
        <v>22020601</v>
      </c>
      <c r="B3276" s="437" t="s">
        <v>2890</v>
      </c>
      <c r="C3276" s="23">
        <v>70133</v>
      </c>
      <c r="D3276" s="24">
        <v>0</v>
      </c>
      <c r="E3276" s="25">
        <v>2101</v>
      </c>
      <c r="F3276" s="23">
        <v>10721300</v>
      </c>
      <c r="G3276" s="26" t="s">
        <v>166</v>
      </c>
      <c r="H3276" s="27">
        <v>357000</v>
      </c>
      <c r="I3276" s="215"/>
      <c r="J3276" s="27"/>
      <c r="K3276" s="27">
        <f t="shared" si="76"/>
        <v>357000</v>
      </c>
      <c r="L3276" s="207"/>
    </row>
    <row r="3277" spans="1:12" hidden="1" x14ac:dyDescent="0.35">
      <c r="A3277" s="23">
        <v>22020601</v>
      </c>
      <c r="B3277" s="437" t="s">
        <v>2890</v>
      </c>
      <c r="C3277" s="23">
        <v>71033</v>
      </c>
      <c r="D3277" s="24">
        <v>0</v>
      </c>
      <c r="E3277" s="25">
        <v>1100</v>
      </c>
      <c r="F3277" s="23">
        <v>10721300</v>
      </c>
      <c r="G3277" s="26" t="s">
        <v>166</v>
      </c>
      <c r="H3277" s="27">
        <v>44625000</v>
      </c>
      <c r="I3277" s="282">
        <v>170000</v>
      </c>
      <c r="J3277" s="27">
        <v>-20000000</v>
      </c>
      <c r="K3277" s="27">
        <f t="shared" si="76"/>
        <v>24625000</v>
      </c>
      <c r="L3277" s="207"/>
    </row>
    <row r="3278" spans="1:12" hidden="1" x14ac:dyDescent="0.35">
      <c r="A3278" s="23">
        <v>22020601</v>
      </c>
      <c r="B3278" s="437" t="s">
        <v>2890</v>
      </c>
      <c r="C3278" s="23">
        <v>70131</v>
      </c>
      <c r="D3278" s="24">
        <v>0</v>
      </c>
      <c r="E3278" s="25">
        <v>2101</v>
      </c>
      <c r="F3278" s="23">
        <v>10721300</v>
      </c>
      <c r="G3278" s="26" t="s">
        <v>166</v>
      </c>
      <c r="H3278" s="27">
        <v>138600</v>
      </c>
      <c r="I3278" s="215">
        <v>0</v>
      </c>
      <c r="J3278" s="27"/>
      <c r="K3278" s="27">
        <f t="shared" si="76"/>
        <v>138600</v>
      </c>
      <c r="L3278" s="559"/>
    </row>
    <row r="3279" spans="1:12" hidden="1" x14ac:dyDescent="0.35">
      <c r="A3279" s="23">
        <v>22020601</v>
      </c>
      <c r="B3279" s="437" t="s">
        <v>2890</v>
      </c>
      <c r="C3279" s="23">
        <v>70131</v>
      </c>
      <c r="D3279" s="24">
        <v>0</v>
      </c>
      <c r="E3279" s="25">
        <v>2101</v>
      </c>
      <c r="F3279" s="23">
        <v>10721300</v>
      </c>
      <c r="G3279" s="26" t="s">
        <v>166</v>
      </c>
      <c r="H3279" s="27">
        <v>441000</v>
      </c>
      <c r="I3279" s="215">
        <v>40000</v>
      </c>
      <c r="J3279" s="27"/>
      <c r="K3279" s="27">
        <f t="shared" si="76"/>
        <v>441000</v>
      </c>
      <c r="L3279" s="561"/>
    </row>
    <row r="3280" spans="1:12" hidden="1" x14ac:dyDescent="0.35">
      <c r="A3280" s="23">
        <v>22020601</v>
      </c>
      <c r="B3280" s="437" t="s">
        <v>2891</v>
      </c>
      <c r="C3280" s="23">
        <v>70131</v>
      </c>
      <c r="D3280" s="24">
        <v>0</v>
      </c>
      <c r="E3280" s="25">
        <v>2101</v>
      </c>
      <c r="F3280" s="23">
        <v>10720500</v>
      </c>
      <c r="G3280" s="26" t="s">
        <v>166</v>
      </c>
      <c r="H3280" s="67">
        <v>5284860</v>
      </c>
      <c r="I3280" s="224">
        <v>433000</v>
      </c>
      <c r="J3280" s="67"/>
      <c r="K3280" s="67">
        <f t="shared" si="76"/>
        <v>5284860</v>
      </c>
      <c r="L3280" s="207"/>
    </row>
    <row r="3281" spans="1:12" hidden="1" x14ac:dyDescent="0.35">
      <c r="A3281" s="23">
        <v>22020601</v>
      </c>
      <c r="B3281" s="437" t="s">
        <v>2891</v>
      </c>
      <c r="C3281" s="23">
        <v>70133</v>
      </c>
      <c r="D3281" s="24" t="s">
        <v>192</v>
      </c>
      <c r="E3281" s="85" t="s">
        <v>2619</v>
      </c>
      <c r="F3281" s="23">
        <v>10721300</v>
      </c>
      <c r="G3281" s="26" t="s">
        <v>166</v>
      </c>
      <c r="H3281" s="27">
        <v>111207.6</v>
      </c>
      <c r="I3281" s="215"/>
      <c r="J3281" s="41"/>
      <c r="K3281" s="27">
        <f t="shared" si="76"/>
        <v>111207.6</v>
      </c>
      <c r="L3281" s="207"/>
    </row>
    <row r="3282" spans="1:12" hidden="1" x14ac:dyDescent="0.35">
      <c r="A3282" s="411">
        <v>22020601</v>
      </c>
      <c r="B3282" s="437" t="s">
        <v>2891</v>
      </c>
      <c r="C3282" s="411">
        <v>70131</v>
      </c>
      <c r="D3282" s="411" t="s">
        <v>192</v>
      </c>
      <c r="E3282" s="413" t="s">
        <v>193</v>
      </c>
      <c r="F3282" s="411">
        <v>10721300</v>
      </c>
      <c r="G3282" s="416" t="s">
        <v>166</v>
      </c>
      <c r="H3282" s="419">
        <v>28071.666000000001</v>
      </c>
      <c r="I3282" s="422"/>
      <c r="J3282" s="425"/>
      <c r="K3282" s="538">
        <f t="shared" si="76"/>
        <v>28071.666000000001</v>
      </c>
      <c r="L3282" s="562"/>
    </row>
    <row r="3283" spans="1:12" hidden="1" x14ac:dyDescent="0.35">
      <c r="A3283" s="23">
        <v>22020601</v>
      </c>
      <c r="B3283" s="437" t="s">
        <v>2891</v>
      </c>
      <c r="C3283" s="23">
        <v>70133</v>
      </c>
      <c r="D3283" s="24">
        <v>0</v>
      </c>
      <c r="E3283" s="25">
        <v>2101</v>
      </c>
      <c r="F3283" s="23">
        <v>10721300</v>
      </c>
      <c r="G3283" s="26" t="s">
        <v>166</v>
      </c>
      <c r="H3283" s="27">
        <v>714000</v>
      </c>
      <c r="I3283" s="215">
        <v>180000</v>
      </c>
      <c r="J3283" s="27"/>
      <c r="K3283" s="27">
        <f t="shared" si="76"/>
        <v>714000</v>
      </c>
      <c r="L3283" s="559"/>
    </row>
    <row r="3284" spans="1:12" hidden="1" x14ac:dyDescent="0.35">
      <c r="A3284" s="23">
        <v>22020601</v>
      </c>
      <c r="B3284" s="437" t="s">
        <v>2891</v>
      </c>
      <c r="C3284" s="23">
        <v>70131</v>
      </c>
      <c r="D3284" s="24">
        <v>0</v>
      </c>
      <c r="E3284" s="25">
        <v>2101</v>
      </c>
      <c r="F3284" s="23">
        <v>10721300</v>
      </c>
      <c r="G3284" s="26" t="s">
        <v>166</v>
      </c>
      <c r="H3284" s="67">
        <v>78748950</v>
      </c>
      <c r="I3284" s="224"/>
      <c r="J3284" s="67"/>
      <c r="K3284" s="67">
        <f t="shared" si="76"/>
        <v>78748950</v>
      </c>
      <c r="L3284" s="207"/>
    </row>
    <row r="3285" spans="1:12" hidden="1" x14ac:dyDescent="0.35">
      <c r="A3285" s="23">
        <v>22020601</v>
      </c>
      <c r="B3285" s="437" t="s">
        <v>2891</v>
      </c>
      <c r="C3285" s="23">
        <v>70133</v>
      </c>
      <c r="D3285" s="24">
        <v>0</v>
      </c>
      <c r="E3285" s="25">
        <v>2101</v>
      </c>
      <c r="F3285" s="23">
        <v>10721300</v>
      </c>
      <c r="G3285" s="26" t="s">
        <v>166</v>
      </c>
      <c r="H3285" s="27">
        <v>42000</v>
      </c>
      <c r="I3285" s="215"/>
      <c r="J3285" s="27">
        <v>8000</v>
      </c>
      <c r="K3285" s="27">
        <f t="shared" si="76"/>
        <v>50000</v>
      </c>
      <c r="L3285" s="207"/>
    </row>
    <row r="3286" spans="1:12" hidden="1" x14ac:dyDescent="0.35">
      <c r="A3286" s="23">
        <v>22020601</v>
      </c>
      <c r="B3286" s="437" t="s">
        <v>2891</v>
      </c>
      <c r="C3286" s="23">
        <v>70740</v>
      </c>
      <c r="D3286" s="24">
        <v>0</v>
      </c>
      <c r="E3286" s="25">
        <v>2101</v>
      </c>
      <c r="F3286" s="23">
        <v>10721300</v>
      </c>
      <c r="G3286" s="26" t="s">
        <v>166</v>
      </c>
      <c r="H3286" s="27">
        <v>5250</v>
      </c>
      <c r="I3286" s="215"/>
      <c r="J3286" s="27">
        <v>100000</v>
      </c>
      <c r="K3286" s="27">
        <f t="shared" si="76"/>
        <v>105250</v>
      </c>
      <c r="L3286" s="559"/>
    </row>
    <row r="3287" spans="1:12" hidden="1" x14ac:dyDescent="0.35">
      <c r="A3287" s="23">
        <v>22020601</v>
      </c>
      <c r="B3287" s="437" t="s">
        <v>2891</v>
      </c>
      <c r="C3287" s="23">
        <v>70131</v>
      </c>
      <c r="D3287" s="24">
        <v>0</v>
      </c>
      <c r="E3287" s="25">
        <v>2101</v>
      </c>
      <c r="F3287" s="23">
        <v>10721300</v>
      </c>
      <c r="G3287" s="26" t="s">
        <v>166</v>
      </c>
      <c r="H3287" s="27">
        <v>548856</v>
      </c>
      <c r="I3287" s="215">
        <v>295000</v>
      </c>
      <c r="J3287" s="27"/>
      <c r="K3287" s="27">
        <f>H3287+J3287</f>
        <v>548856</v>
      </c>
      <c r="L3287" s="207"/>
    </row>
    <row r="3288" spans="1:12" hidden="1" x14ac:dyDescent="0.35">
      <c r="A3288" s="34">
        <v>22020601</v>
      </c>
      <c r="B3288" s="437" t="s">
        <v>2891</v>
      </c>
      <c r="C3288" s="34">
        <v>70131</v>
      </c>
      <c r="D3288" s="35">
        <v>0</v>
      </c>
      <c r="E3288" s="36">
        <v>2101</v>
      </c>
      <c r="F3288" s="34">
        <v>10721300</v>
      </c>
      <c r="G3288" s="37" t="s">
        <v>166</v>
      </c>
      <c r="H3288" s="70">
        <v>787500</v>
      </c>
      <c r="I3288" s="223">
        <v>180000</v>
      </c>
      <c r="J3288" s="70"/>
      <c r="K3288" s="70">
        <f t="shared" ref="K3288:K3318" si="77">SUM(H3288,J3288)</f>
        <v>787500</v>
      </c>
      <c r="L3288" s="206"/>
    </row>
    <row r="3289" spans="1:12" hidden="1" x14ac:dyDescent="0.35">
      <c r="A3289" s="23">
        <v>22020601</v>
      </c>
      <c r="B3289" s="437" t="s">
        <v>2891</v>
      </c>
      <c r="C3289" s="23">
        <v>70133</v>
      </c>
      <c r="D3289" s="24">
        <v>0</v>
      </c>
      <c r="E3289" s="25">
        <v>2101</v>
      </c>
      <c r="F3289" s="23">
        <v>10721300</v>
      </c>
      <c r="G3289" s="26" t="s">
        <v>166</v>
      </c>
      <c r="H3289" s="27">
        <v>651000</v>
      </c>
      <c r="I3289" s="215">
        <v>260000</v>
      </c>
      <c r="J3289" s="27">
        <v>1000000</v>
      </c>
      <c r="K3289" s="27">
        <f t="shared" si="77"/>
        <v>1651000</v>
      </c>
      <c r="L3289" s="207"/>
    </row>
    <row r="3290" spans="1:12" hidden="1" x14ac:dyDescent="0.35">
      <c r="A3290" s="23">
        <v>22020601</v>
      </c>
      <c r="B3290" s="437" t="s">
        <v>2892</v>
      </c>
      <c r="C3290" s="23">
        <v>70133</v>
      </c>
      <c r="D3290" s="24">
        <v>0</v>
      </c>
      <c r="E3290" s="25">
        <v>2101</v>
      </c>
      <c r="F3290" s="23">
        <v>10721300</v>
      </c>
      <c r="G3290" s="26" t="s">
        <v>166</v>
      </c>
      <c r="H3290" s="27">
        <v>0</v>
      </c>
      <c r="I3290" s="215"/>
      <c r="J3290" s="41">
        <v>1000000</v>
      </c>
      <c r="K3290" s="27">
        <f t="shared" si="77"/>
        <v>1000000</v>
      </c>
      <c r="L3290" s="207"/>
    </row>
    <row r="3291" spans="1:12" hidden="1" x14ac:dyDescent="0.35">
      <c r="A3291" s="23">
        <v>22020601</v>
      </c>
      <c r="B3291" s="437" t="s">
        <v>2892</v>
      </c>
      <c r="C3291" s="23">
        <v>70133</v>
      </c>
      <c r="D3291" s="24">
        <v>0</v>
      </c>
      <c r="E3291" s="25">
        <v>2101</v>
      </c>
      <c r="F3291" s="23">
        <v>10721300</v>
      </c>
      <c r="G3291" s="26" t="s">
        <v>166</v>
      </c>
      <c r="H3291" s="27">
        <v>210000</v>
      </c>
      <c r="I3291" s="215"/>
      <c r="J3291" s="27"/>
      <c r="K3291" s="27">
        <f t="shared" si="77"/>
        <v>210000</v>
      </c>
      <c r="L3291" s="207"/>
    </row>
    <row r="3292" spans="1:12" hidden="1" x14ac:dyDescent="0.35">
      <c r="A3292" s="23">
        <v>22020601</v>
      </c>
      <c r="B3292" s="437" t="s">
        <v>2892</v>
      </c>
      <c r="C3292" s="23">
        <v>70131</v>
      </c>
      <c r="D3292" s="24">
        <v>0</v>
      </c>
      <c r="E3292" s="25">
        <v>2101</v>
      </c>
      <c r="F3292" s="23">
        <v>10721300</v>
      </c>
      <c r="G3292" s="26" t="s">
        <v>166</v>
      </c>
      <c r="H3292" s="27">
        <v>1260000</v>
      </c>
      <c r="I3292" s="215">
        <v>400000</v>
      </c>
      <c r="J3292" s="27"/>
      <c r="K3292" s="27">
        <f t="shared" si="77"/>
        <v>1260000</v>
      </c>
      <c r="L3292" s="207"/>
    </row>
    <row r="3293" spans="1:12" hidden="1" x14ac:dyDescent="0.35">
      <c r="A3293" s="23">
        <v>22020601</v>
      </c>
      <c r="B3293" s="437" t="s">
        <v>2893</v>
      </c>
      <c r="C3293" s="23">
        <v>70133</v>
      </c>
      <c r="D3293" s="24">
        <v>0</v>
      </c>
      <c r="E3293" s="25">
        <v>2101</v>
      </c>
      <c r="F3293" s="23">
        <v>10721300</v>
      </c>
      <c r="G3293" s="26" t="s">
        <v>166</v>
      </c>
      <c r="H3293" s="67">
        <v>26754000</v>
      </c>
      <c r="I3293" s="224">
        <v>5815500</v>
      </c>
      <c r="J3293" s="67"/>
      <c r="K3293" s="67">
        <f t="shared" si="77"/>
        <v>26754000</v>
      </c>
      <c r="L3293" s="207"/>
    </row>
    <row r="3294" spans="1:12" hidden="1" x14ac:dyDescent="0.35">
      <c r="A3294" s="23">
        <v>22020601</v>
      </c>
      <c r="B3294" s="437" t="s">
        <v>2893</v>
      </c>
      <c r="C3294" s="23">
        <v>70133</v>
      </c>
      <c r="D3294" s="24">
        <v>0</v>
      </c>
      <c r="E3294" s="25">
        <v>2101</v>
      </c>
      <c r="F3294" s="23">
        <v>10721300</v>
      </c>
      <c r="G3294" s="26" t="s">
        <v>166</v>
      </c>
      <c r="H3294" s="27">
        <v>669060</v>
      </c>
      <c r="I3294" s="215">
        <v>304500</v>
      </c>
      <c r="J3294" s="27"/>
      <c r="K3294" s="27">
        <f t="shared" si="77"/>
        <v>669060</v>
      </c>
      <c r="L3294" s="207"/>
    </row>
    <row r="3295" spans="1:12" hidden="1" x14ac:dyDescent="0.35">
      <c r="A3295" s="23">
        <v>22020601</v>
      </c>
      <c r="B3295" s="437" t="s">
        <v>2893</v>
      </c>
      <c r="C3295" s="23">
        <v>70131</v>
      </c>
      <c r="D3295" s="24">
        <v>0</v>
      </c>
      <c r="E3295" s="25">
        <v>2101</v>
      </c>
      <c r="F3295" s="23">
        <v>10721300</v>
      </c>
      <c r="G3295" s="26" t="s">
        <v>166</v>
      </c>
      <c r="H3295" s="67">
        <v>2093700</v>
      </c>
      <c r="I3295" s="224">
        <v>3156000</v>
      </c>
      <c r="J3295" s="67">
        <v>2906300</v>
      </c>
      <c r="K3295" s="67">
        <f t="shared" si="77"/>
        <v>5000000</v>
      </c>
      <c r="L3295" s="207"/>
    </row>
    <row r="3296" spans="1:12" hidden="1" x14ac:dyDescent="0.35">
      <c r="A3296" s="23">
        <v>22020601</v>
      </c>
      <c r="B3296" s="437" t="s">
        <v>2893</v>
      </c>
      <c r="C3296" s="23">
        <v>70133</v>
      </c>
      <c r="D3296" s="24">
        <v>0</v>
      </c>
      <c r="E3296" s="25">
        <v>2101</v>
      </c>
      <c r="F3296" s="23">
        <v>10721300</v>
      </c>
      <c r="G3296" s="26" t="s">
        <v>166</v>
      </c>
      <c r="H3296" s="27">
        <v>3395700</v>
      </c>
      <c r="I3296" s="215">
        <v>420000</v>
      </c>
      <c r="J3296" s="27">
        <v>2104300</v>
      </c>
      <c r="K3296" s="27">
        <f t="shared" si="77"/>
        <v>5500000</v>
      </c>
      <c r="L3296" s="207"/>
    </row>
    <row r="3297" spans="1:12" hidden="1" x14ac:dyDescent="0.35">
      <c r="A3297" s="23">
        <v>22020601</v>
      </c>
      <c r="B3297" s="437" t="s">
        <v>2893</v>
      </c>
      <c r="C3297" s="23">
        <v>70133</v>
      </c>
      <c r="D3297" s="24">
        <v>0</v>
      </c>
      <c r="E3297" s="25">
        <v>2101</v>
      </c>
      <c r="F3297" s="23">
        <v>10721300</v>
      </c>
      <c r="G3297" s="26" t="s">
        <v>166</v>
      </c>
      <c r="H3297" s="101">
        <v>31193513.399999999</v>
      </c>
      <c r="I3297" s="255">
        <v>22460622.510000002</v>
      </c>
      <c r="J3297" s="101"/>
      <c r="K3297" s="101">
        <f t="shared" si="77"/>
        <v>31193513.399999999</v>
      </c>
      <c r="L3297" s="559"/>
    </row>
    <row r="3298" spans="1:12" hidden="1" x14ac:dyDescent="0.35">
      <c r="A3298" s="23">
        <v>22020601</v>
      </c>
      <c r="B3298" s="437" t="s">
        <v>2893</v>
      </c>
      <c r="C3298" s="23">
        <v>70133</v>
      </c>
      <c r="D3298" s="24">
        <v>0</v>
      </c>
      <c r="E3298" s="25">
        <v>2101</v>
      </c>
      <c r="F3298" s="23">
        <v>10721300</v>
      </c>
      <c r="G3298" s="26" t="s">
        <v>166</v>
      </c>
      <c r="H3298" s="101">
        <v>750000</v>
      </c>
      <c r="I3298" s="255">
        <v>675000</v>
      </c>
      <c r="J3298" s="106">
        <v>750000</v>
      </c>
      <c r="K3298" s="101">
        <f t="shared" si="77"/>
        <v>1500000</v>
      </c>
      <c r="L3298" s="207"/>
    </row>
    <row r="3299" spans="1:12" hidden="1" x14ac:dyDescent="0.35">
      <c r="A3299" s="23">
        <v>22020601</v>
      </c>
      <c r="B3299" s="437" t="s">
        <v>2893</v>
      </c>
      <c r="C3299" s="23">
        <v>70131</v>
      </c>
      <c r="D3299" s="24">
        <v>0</v>
      </c>
      <c r="E3299" s="25">
        <v>2101</v>
      </c>
      <c r="F3299" s="23">
        <v>10721300</v>
      </c>
      <c r="G3299" s="26" t="s">
        <v>166</v>
      </c>
      <c r="H3299" s="101">
        <v>1363320</v>
      </c>
      <c r="I3299" s="255">
        <v>695000</v>
      </c>
      <c r="J3299" s="101">
        <v>436650</v>
      </c>
      <c r="K3299" s="101">
        <f t="shared" si="77"/>
        <v>1799970</v>
      </c>
      <c r="L3299" s="207"/>
    </row>
    <row r="3300" spans="1:12" hidden="1" x14ac:dyDescent="0.35">
      <c r="A3300" s="23">
        <v>22020601</v>
      </c>
      <c r="B3300" s="437" t="s">
        <v>2893</v>
      </c>
      <c r="C3300" s="23">
        <v>70131</v>
      </c>
      <c r="D3300" s="24">
        <v>0</v>
      </c>
      <c r="E3300" s="25">
        <v>2101</v>
      </c>
      <c r="F3300" s="23">
        <v>10721300</v>
      </c>
      <c r="G3300" s="26" t="s">
        <v>166</v>
      </c>
      <c r="H3300" s="41">
        <v>2000000</v>
      </c>
      <c r="I3300" s="220">
        <v>408000</v>
      </c>
      <c r="J3300" s="41"/>
      <c r="K3300" s="27">
        <f t="shared" si="77"/>
        <v>2000000</v>
      </c>
      <c r="L3300" s="207"/>
    </row>
    <row r="3301" spans="1:12" hidden="1" x14ac:dyDescent="0.35">
      <c r="A3301" s="54">
        <v>22020601</v>
      </c>
      <c r="B3301" s="437" t="s">
        <v>2893</v>
      </c>
      <c r="C3301" s="54">
        <v>70133</v>
      </c>
      <c r="D3301" s="55">
        <v>0</v>
      </c>
      <c r="E3301" s="54">
        <v>2101</v>
      </c>
      <c r="F3301" s="54">
        <v>10721300</v>
      </c>
      <c r="G3301" s="57" t="s">
        <v>166</v>
      </c>
      <c r="H3301" s="117">
        <v>378000</v>
      </c>
      <c r="I3301" s="263">
        <v>0</v>
      </c>
      <c r="J3301" s="117">
        <v>250000</v>
      </c>
      <c r="K3301" s="117">
        <f t="shared" si="77"/>
        <v>628000</v>
      </c>
      <c r="L3301" s="400" t="s">
        <v>2556</v>
      </c>
    </row>
    <row r="3302" spans="1:12" hidden="1" x14ac:dyDescent="0.35">
      <c r="A3302" s="54">
        <v>22020601</v>
      </c>
      <c r="B3302" s="437" t="s">
        <v>2893</v>
      </c>
      <c r="C3302" s="54">
        <v>70133</v>
      </c>
      <c r="D3302" s="55">
        <v>0</v>
      </c>
      <c r="E3302" s="56">
        <v>2101</v>
      </c>
      <c r="F3302" s="54">
        <v>10721300</v>
      </c>
      <c r="G3302" s="57" t="s">
        <v>166</v>
      </c>
      <c r="H3302" s="58">
        <v>16350749.982000001</v>
      </c>
      <c r="I3302" s="221">
        <v>4312856.57</v>
      </c>
      <c r="J3302" s="58">
        <v>5000000</v>
      </c>
      <c r="K3302" s="58">
        <f t="shared" si="77"/>
        <v>21350749.982000001</v>
      </c>
      <c r="L3302" s="400" t="s">
        <v>2557</v>
      </c>
    </row>
    <row r="3303" spans="1:12" hidden="1" x14ac:dyDescent="0.35">
      <c r="A3303" s="54">
        <v>22020601</v>
      </c>
      <c r="B3303" s="437" t="s">
        <v>2893</v>
      </c>
      <c r="C3303" s="54">
        <v>70131</v>
      </c>
      <c r="D3303" s="55">
        <v>0</v>
      </c>
      <c r="E3303" s="56">
        <v>2101</v>
      </c>
      <c r="F3303" s="54">
        <v>10721300</v>
      </c>
      <c r="G3303" s="57" t="s">
        <v>166</v>
      </c>
      <c r="H3303" s="117">
        <v>1386000</v>
      </c>
      <c r="I3303" s="263"/>
      <c r="J3303" s="122">
        <v>-500000</v>
      </c>
      <c r="K3303" s="117">
        <f t="shared" si="77"/>
        <v>886000</v>
      </c>
      <c r="L3303" s="400" t="s">
        <v>2558</v>
      </c>
    </row>
    <row r="3304" spans="1:12" hidden="1" x14ac:dyDescent="0.35">
      <c r="A3304" s="23">
        <v>22020601</v>
      </c>
      <c r="B3304" s="437" t="s">
        <v>2893</v>
      </c>
      <c r="C3304" s="23">
        <v>70133</v>
      </c>
      <c r="D3304" s="24">
        <v>0</v>
      </c>
      <c r="E3304" s="25">
        <v>2101</v>
      </c>
      <c r="F3304" s="23">
        <v>10721300</v>
      </c>
      <c r="G3304" s="26" t="s">
        <v>166</v>
      </c>
      <c r="H3304" s="101">
        <v>451500</v>
      </c>
      <c r="I3304" s="255">
        <v>163200</v>
      </c>
      <c r="J3304" s="101"/>
      <c r="K3304" s="101">
        <f t="shared" si="77"/>
        <v>451500</v>
      </c>
      <c r="L3304" s="207"/>
    </row>
    <row r="3305" spans="1:12" hidden="1" x14ac:dyDescent="0.35">
      <c r="A3305" s="23">
        <v>22020601</v>
      </c>
      <c r="B3305" s="437" t="s">
        <v>2893</v>
      </c>
      <c r="C3305" s="23">
        <v>70133</v>
      </c>
      <c r="D3305" s="24">
        <v>0</v>
      </c>
      <c r="E3305" s="25">
        <v>2101</v>
      </c>
      <c r="F3305" s="23">
        <v>10721300</v>
      </c>
      <c r="G3305" s="26" t="s">
        <v>166</v>
      </c>
      <c r="H3305" s="101">
        <v>2673000</v>
      </c>
      <c r="I3305" s="255">
        <v>3620000</v>
      </c>
      <c r="J3305" s="106">
        <v>4000000</v>
      </c>
      <c r="K3305" s="101">
        <f t="shared" si="77"/>
        <v>6673000</v>
      </c>
      <c r="L3305" s="207"/>
    </row>
    <row r="3306" spans="1:12" hidden="1" x14ac:dyDescent="0.35">
      <c r="A3306" s="23">
        <v>22020601</v>
      </c>
      <c r="B3306" s="437" t="s">
        <v>2893</v>
      </c>
      <c r="C3306" s="23">
        <v>70131</v>
      </c>
      <c r="D3306" s="24">
        <v>0</v>
      </c>
      <c r="E3306" s="25">
        <v>2101</v>
      </c>
      <c r="F3306" s="23">
        <v>10721300</v>
      </c>
      <c r="G3306" s="26" t="s">
        <v>166</v>
      </c>
      <c r="H3306" s="101">
        <v>200000</v>
      </c>
      <c r="I3306" s="255">
        <v>6000</v>
      </c>
      <c r="J3306" s="106"/>
      <c r="K3306" s="101">
        <f t="shared" si="77"/>
        <v>200000</v>
      </c>
      <c r="L3306" s="207"/>
    </row>
    <row r="3307" spans="1:12" hidden="1" x14ac:dyDescent="0.35">
      <c r="A3307" s="23">
        <v>22020601</v>
      </c>
      <c r="B3307" s="437" t="s">
        <v>2893</v>
      </c>
      <c r="C3307" s="23">
        <v>70133</v>
      </c>
      <c r="D3307" s="24">
        <v>0</v>
      </c>
      <c r="E3307" s="23">
        <v>2101</v>
      </c>
      <c r="F3307" s="23">
        <v>10721300</v>
      </c>
      <c r="G3307" s="26" t="s">
        <v>166</v>
      </c>
      <c r="H3307" s="101">
        <v>50000</v>
      </c>
      <c r="I3307" s="255">
        <v>0</v>
      </c>
      <c r="J3307" s="106"/>
      <c r="K3307" s="101">
        <f t="shared" si="77"/>
        <v>50000</v>
      </c>
      <c r="L3307" s="207"/>
    </row>
    <row r="3308" spans="1:12" hidden="1" x14ac:dyDescent="0.35">
      <c r="A3308" s="23">
        <v>22020601</v>
      </c>
      <c r="B3308" s="437" t="s">
        <v>2893</v>
      </c>
      <c r="C3308" s="23">
        <v>70131</v>
      </c>
      <c r="D3308" s="24">
        <v>0</v>
      </c>
      <c r="E3308" s="25">
        <v>2101</v>
      </c>
      <c r="F3308" s="23">
        <v>10721300</v>
      </c>
      <c r="G3308" s="26" t="s">
        <v>166</v>
      </c>
      <c r="H3308" s="101">
        <v>2142000</v>
      </c>
      <c r="I3308" s="255">
        <v>720000</v>
      </c>
      <c r="J3308" s="101"/>
      <c r="K3308" s="101">
        <f t="shared" si="77"/>
        <v>2142000</v>
      </c>
      <c r="L3308" s="207"/>
    </row>
    <row r="3309" spans="1:12" hidden="1" x14ac:dyDescent="0.35">
      <c r="A3309" s="23">
        <v>22020502</v>
      </c>
      <c r="B3309" s="437" t="s">
        <v>2891</v>
      </c>
      <c r="C3309" s="23">
        <v>70133</v>
      </c>
      <c r="D3309" s="24">
        <v>0</v>
      </c>
      <c r="E3309" s="25">
        <v>2101</v>
      </c>
      <c r="F3309" s="23">
        <v>10721300</v>
      </c>
      <c r="G3309" s="26" t="s">
        <v>222</v>
      </c>
      <c r="H3309" s="27">
        <v>5000000</v>
      </c>
      <c r="I3309" s="215"/>
      <c r="J3309" s="39"/>
      <c r="K3309" s="27">
        <f t="shared" si="77"/>
        <v>5000000</v>
      </c>
      <c r="L3309" s="559"/>
    </row>
    <row r="3310" spans="1:12" hidden="1" x14ac:dyDescent="0.35">
      <c r="A3310" s="23">
        <v>22020502</v>
      </c>
      <c r="B3310" s="437" t="s">
        <v>2891</v>
      </c>
      <c r="C3310" s="23">
        <v>70131</v>
      </c>
      <c r="D3310" s="24">
        <v>0</v>
      </c>
      <c r="E3310" s="25">
        <v>2101</v>
      </c>
      <c r="F3310" s="23">
        <v>10721300</v>
      </c>
      <c r="G3310" s="26" t="s">
        <v>222</v>
      </c>
      <c r="H3310" s="67">
        <v>10000000</v>
      </c>
      <c r="I3310" s="224"/>
      <c r="J3310" s="68"/>
      <c r="K3310" s="67">
        <f t="shared" si="77"/>
        <v>10000000</v>
      </c>
      <c r="L3310" s="207"/>
    </row>
    <row r="3311" spans="1:12" hidden="1" x14ac:dyDescent="0.35">
      <c r="A3311" s="34">
        <v>22020502</v>
      </c>
      <c r="B3311" s="437" t="s">
        <v>2892</v>
      </c>
      <c r="C3311" s="34">
        <v>70133</v>
      </c>
      <c r="D3311" s="35">
        <v>0</v>
      </c>
      <c r="E3311" s="36">
        <v>2101</v>
      </c>
      <c r="F3311" s="34">
        <v>10721300</v>
      </c>
      <c r="G3311" s="37" t="s">
        <v>222</v>
      </c>
      <c r="H3311" s="44">
        <v>6579762</v>
      </c>
      <c r="I3311" s="219"/>
      <c r="J3311" s="38"/>
      <c r="K3311" s="38">
        <f t="shared" si="77"/>
        <v>6579762</v>
      </c>
      <c r="L3311" s="206"/>
    </row>
    <row r="3312" spans="1:12" hidden="1" x14ac:dyDescent="0.35">
      <c r="A3312" s="23">
        <v>22020502</v>
      </c>
      <c r="B3312" s="437" t="s">
        <v>2892</v>
      </c>
      <c r="C3312" s="23">
        <v>70131</v>
      </c>
      <c r="D3312" s="24">
        <v>0</v>
      </c>
      <c r="E3312" s="25">
        <v>2101</v>
      </c>
      <c r="F3312" s="23">
        <v>10721300</v>
      </c>
      <c r="G3312" s="26" t="s">
        <v>457</v>
      </c>
      <c r="H3312" s="27"/>
      <c r="I3312" s="215"/>
      <c r="J3312" s="27"/>
      <c r="K3312" s="27">
        <f t="shared" si="77"/>
        <v>0</v>
      </c>
      <c r="L3312" s="207"/>
    </row>
    <row r="3313" spans="1:23" hidden="1" x14ac:dyDescent="0.35">
      <c r="A3313" s="23">
        <v>22020502</v>
      </c>
      <c r="B3313" s="437" t="s">
        <v>2893</v>
      </c>
      <c r="C3313" s="23">
        <v>70131</v>
      </c>
      <c r="D3313" s="24">
        <v>0</v>
      </c>
      <c r="E3313" s="25">
        <v>2101</v>
      </c>
      <c r="F3313" s="23">
        <v>10721300</v>
      </c>
      <c r="G3313" s="26" t="s">
        <v>549</v>
      </c>
      <c r="H3313" s="67">
        <v>5000000</v>
      </c>
      <c r="I3313" s="224">
        <v>0</v>
      </c>
      <c r="J3313" s="68"/>
      <c r="K3313" s="67">
        <f t="shared" si="77"/>
        <v>5000000</v>
      </c>
      <c r="L3313" s="207"/>
    </row>
    <row r="3314" spans="1:23" hidden="1" x14ac:dyDescent="0.35">
      <c r="A3314" s="23">
        <v>22020502</v>
      </c>
      <c r="B3314" s="437" t="s">
        <v>2893</v>
      </c>
      <c r="C3314" s="23">
        <v>70131</v>
      </c>
      <c r="D3314" s="24">
        <v>0</v>
      </c>
      <c r="E3314" s="25">
        <v>2101</v>
      </c>
      <c r="F3314" s="23">
        <v>10721300</v>
      </c>
      <c r="G3314" s="26" t="s">
        <v>222</v>
      </c>
      <c r="H3314" s="101">
        <v>11653845</v>
      </c>
      <c r="I3314" s="255"/>
      <c r="J3314" s="101"/>
      <c r="K3314" s="101">
        <f t="shared" si="77"/>
        <v>11653845</v>
      </c>
      <c r="L3314" s="207"/>
    </row>
    <row r="3315" spans="1:23" hidden="1" x14ac:dyDescent="0.35">
      <c r="A3315" s="23">
        <v>22020502</v>
      </c>
      <c r="B3315" s="437" t="s">
        <v>2893</v>
      </c>
      <c r="C3315" s="23">
        <v>70133</v>
      </c>
      <c r="D3315" s="24">
        <v>0</v>
      </c>
      <c r="E3315" s="25">
        <v>2101</v>
      </c>
      <c r="F3315" s="23">
        <v>10721300</v>
      </c>
      <c r="G3315" s="26" t="s">
        <v>222</v>
      </c>
      <c r="H3315" s="101">
        <v>4050000</v>
      </c>
      <c r="I3315" s="255">
        <v>0</v>
      </c>
      <c r="J3315" s="106"/>
      <c r="K3315" s="101">
        <f t="shared" si="77"/>
        <v>4050000</v>
      </c>
      <c r="L3315" s="559"/>
    </row>
    <row r="3316" spans="1:23" hidden="1" x14ac:dyDescent="0.35">
      <c r="A3316" s="54">
        <v>22020502</v>
      </c>
      <c r="B3316" s="437" t="s">
        <v>2893</v>
      </c>
      <c r="C3316" s="54">
        <v>70133</v>
      </c>
      <c r="D3316" s="55">
        <v>0</v>
      </c>
      <c r="E3316" s="56">
        <v>2101</v>
      </c>
      <c r="F3316" s="54">
        <v>10721300</v>
      </c>
      <c r="G3316" s="57" t="s">
        <v>222</v>
      </c>
      <c r="H3316" s="58">
        <v>12500000</v>
      </c>
      <c r="I3316" s="221"/>
      <c r="J3316" s="87"/>
      <c r="K3316" s="58">
        <f t="shared" si="77"/>
        <v>12500000</v>
      </c>
      <c r="L3316" s="400" t="s">
        <v>2557</v>
      </c>
    </row>
    <row r="3317" spans="1:23" hidden="1" x14ac:dyDescent="0.35">
      <c r="A3317" s="23">
        <v>22020501</v>
      </c>
      <c r="B3317" s="437" t="s">
        <v>2890</v>
      </c>
      <c r="C3317" s="23">
        <v>70133</v>
      </c>
      <c r="D3317" s="24">
        <v>0</v>
      </c>
      <c r="E3317" s="25">
        <v>2101</v>
      </c>
      <c r="F3317" s="23">
        <v>10721300</v>
      </c>
      <c r="G3317" s="26" t="s">
        <v>165</v>
      </c>
      <c r="H3317" s="67">
        <v>924000</v>
      </c>
      <c r="I3317" s="224"/>
      <c r="J3317" s="68"/>
      <c r="K3317" s="428">
        <f t="shared" si="77"/>
        <v>924000</v>
      </c>
      <c r="L3317" s="207"/>
    </row>
    <row r="3318" spans="1:23" hidden="1" x14ac:dyDescent="0.35">
      <c r="A3318" s="23">
        <v>22020501</v>
      </c>
      <c r="B3318" s="437" t="s">
        <v>2890</v>
      </c>
      <c r="C3318" s="23">
        <v>70131</v>
      </c>
      <c r="D3318" s="24">
        <v>0</v>
      </c>
      <c r="E3318" s="25">
        <v>2101</v>
      </c>
      <c r="F3318" s="23">
        <v>10721300</v>
      </c>
      <c r="G3318" s="26" t="s">
        <v>165</v>
      </c>
      <c r="H3318" s="27">
        <v>2400000</v>
      </c>
      <c r="I3318" s="215"/>
      <c r="J3318" s="41"/>
      <c r="K3318" s="27">
        <f t="shared" si="77"/>
        <v>2400000</v>
      </c>
      <c r="L3318" s="207"/>
    </row>
    <row r="3319" spans="1:23" hidden="1" x14ac:dyDescent="0.35">
      <c r="A3319" s="411">
        <v>22020501</v>
      </c>
      <c r="B3319" s="437" t="s">
        <v>2890</v>
      </c>
      <c r="C3319" s="411">
        <v>70133</v>
      </c>
      <c r="D3319" s="411" t="s">
        <v>192</v>
      </c>
      <c r="E3319" s="413" t="s">
        <v>193</v>
      </c>
      <c r="F3319" s="411" t="s">
        <v>194</v>
      </c>
      <c r="G3319" s="416" t="s">
        <v>198</v>
      </c>
      <c r="H3319" s="418"/>
      <c r="I3319" s="421"/>
      <c r="J3319" s="424">
        <v>800000</v>
      </c>
      <c r="K3319" s="418">
        <f>H3319+J3319</f>
        <v>800000</v>
      </c>
      <c r="L3319" s="565"/>
    </row>
    <row r="3320" spans="1:23" hidden="1" x14ac:dyDescent="0.35">
      <c r="A3320" s="23">
        <v>22020501</v>
      </c>
      <c r="B3320" s="437" t="s">
        <v>2890</v>
      </c>
      <c r="C3320" s="23">
        <v>70133</v>
      </c>
      <c r="D3320" s="24">
        <v>0</v>
      </c>
      <c r="E3320" s="25">
        <v>2101</v>
      </c>
      <c r="F3320" s="23">
        <v>10721300</v>
      </c>
      <c r="G3320" s="26" t="s">
        <v>165</v>
      </c>
      <c r="H3320" s="27">
        <v>105000</v>
      </c>
      <c r="I3320" s="215">
        <v>94000</v>
      </c>
      <c r="J3320" s="27">
        <v>58000</v>
      </c>
      <c r="K3320" s="27">
        <f t="shared" ref="K3320:K3334" si="78">SUM(H3320,J3320)</f>
        <v>163000</v>
      </c>
      <c r="L3320" s="207"/>
    </row>
    <row r="3321" spans="1:23" hidden="1" x14ac:dyDescent="0.35">
      <c r="A3321" s="23">
        <v>22020501</v>
      </c>
      <c r="B3321" s="437" t="s">
        <v>2890</v>
      </c>
      <c r="C3321" s="23">
        <v>70133</v>
      </c>
      <c r="D3321" s="24">
        <v>0</v>
      </c>
      <c r="E3321" s="25">
        <v>2101</v>
      </c>
      <c r="F3321" s="23">
        <v>10721300</v>
      </c>
      <c r="G3321" s="26" t="s">
        <v>165</v>
      </c>
      <c r="H3321" s="27">
        <v>441000</v>
      </c>
      <c r="I3321" s="215"/>
      <c r="J3321" s="27"/>
      <c r="K3321" s="27">
        <f t="shared" si="78"/>
        <v>441000</v>
      </c>
      <c r="L3321" s="207"/>
    </row>
    <row r="3322" spans="1:23" hidden="1" x14ac:dyDescent="0.35">
      <c r="A3322" s="23">
        <v>22020501</v>
      </c>
      <c r="B3322" s="437" t="s">
        <v>2890</v>
      </c>
      <c r="C3322" s="23">
        <v>70133</v>
      </c>
      <c r="D3322" s="24">
        <v>0</v>
      </c>
      <c r="E3322" s="25">
        <v>2101</v>
      </c>
      <c r="F3322" s="23">
        <v>10721300</v>
      </c>
      <c r="G3322" s="26" t="s">
        <v>165</v>
      </c>
      <c r="H3322" s="27">
        <v>160000000</v>
      </c>
      <c r="I3322" s="215"/>
      <c r="J3322" s="39">
        <v>-7170000</v>
      </c>
      <c r="K3322" s="27">
        <f t="shared" si="78"/>
        <v>152830000</v>
      </c>
      <c r="L3322" s="559"/>
    </row>
    <row r="3323" spans="1:23" hidden="1" x14ac:dyDescent="0.35">
      <c r="A3323" s="23">
        <v>22020501</v>
      </c>
      <c r="B3323" s="437" t="s">
        <v>2890</v>
      </c>
      <c r="C3323" s="23">
        <v>70133</v>
      </c>
      <c r="D3323" s="24">
        <v>0</v>
      </c>
      <c r="E3323" s="25">
        <v>2101</v>
      </c>
      <c r="F3323" s="23">
        <v>10721300</v>
      </c>
      <c r="G3323" s="26" t="s">
        <v>165</v>
      </c>
      <c r="H3323" s="27">
        <v>210000</v>
      </c>
      <c r="I3323" s="215">
        <v>0</v>
      </c>
      <c r="J3323" s="27"/>
      <c r="K3323" s="27">
        <f t="shared" si="78"/>
        <v>210000</v>
      </c>
      <c r="L3323" s="207"/>
    </row>
    <row r="3324" spans="1:23" hidden="1" x14ac:dyDescent="0.35">
      <c r="A3324" s="23">
        <v>22020501</v>
      </c>
      <c r="B3324" s="437" t="s">
        <v>2890</v>
      </c>
      <c r="C3324" s="23">
        <v>70131</v>
      </c>
      <c r="D3324" s="24">
        <v>0</v>
      </c>
      <c r="E3324" s="25">
        <v>2101</v>
      </c>
      <c r="F3324" s="23">
        <v>10721300</v>
      </c>
      <c r="G3324" s="26" t="s">
        <v>165</v>
      </c>
      <c r="H3324" s="27">
        <v>21000</v>
      </c>
      <c r="I3324" s="215"/>
      <c r="J3324" s="27"/>
      <c r="K3324" s="27">
        <f t="shared" si="78"/>
        <v>21000</v>
      </c>
      <c r="L3324" s="207"/>
    </row>
    <row r="3325" spans="1:23" hidden="1" x14ac:dyDescent="0.35">
      <c r="A3325" s="145">
        <v>22020501</v>
      </c>
      <c r="B3325" s="437" t="s">
        <v>2890</v>
      </c>
      <c r="C3325" s="145">
        <v>70131</v>
      </c>
      <c r="D3325" s="253">
        <v>0</v>
      </c>
      <c r="E3325" s="145">
        <v>2101</v>
      </c>
      <c r="F3325" s="145">
        <v>10721300</v>
      </c>
      <c r="G3325" s="148" t="s">
        <v>165</v>
      </c>
      <c r="H3325" s="149">
        <v>209726185.19999999</v>
      </c>
      <c r="I3325" s="215"/>
      <c r="J3325" s="149"/>
      <c r="K3325" s="149">
        <f t="shared" si="78"/>
        <v>209726185.19999999</v>
      </c>
      <c r="L3325" s="580"/>
      <c r="M3325" s="151"/>
      <c r="N3325" s="151"/>
      <c r="O3325" s="151"/>
      <c r="P3325" s="151"/>
      <c r="Q3325" s="151"/>
      <c r="R3325" s="151"/>
      <c r="S3325" s="151"/>
      <c r="T3325" s="151"/>
      <c r="U3325" s="151"/>
      <c r="V3325" s="151"/>
      <c r="W3325" s="151"/>
    </row>
    <row r="3326" spans="1:23" hidden="1" x14ac:dyDescent="0.35">
      <c r="A3326" s="23">
        <v>22020501</v>
      </c>
      <c r="B3326" s="437" t="s">
        <v>2890</v>
      </c>
      <c r="C3326" s="23">
        <v>70131</v>
      </c>
      <c r="D3326" s="24">
        <v>0</v>
      </c>
      <c r="E3326" s="25">
        <v>2101</v>
      </c>
      <c r="F3326" s="23">
        <v>10721300</v>
      </c>
      <c r="G3326" s="26" t="s">
        <v>165</v>
      </c>
      <c r="H3326" s="67">
        <v>978600</v>
      </c>
      <c r="I3326" s="224">
        <v>0</v>
      </c>
      <c r="J3326" s="67"/>
      <c r="K3326" s="67">
        <f t="shared" si="78"/>
        <v>978600</v>
      </c>
      <c r="L3326" s="207"/>
    </row>
    <row r="3327" spans="1:23" hidden="1" x14ac:dyDescent="0.35">
      <c r="A3327" s="23">
        <v>22020501</v>
      </c>
      <c r="B3327" s="437" t="s">
        <v>2890</v>
      </c>
      <c r="C3327" s="23">
        <v>70133</v>
      </c>
      <c r="D3327" s="24">
        <v>0</v>
      </c>
      <c r="E3327" s="25">
        <v>2101</v>
      </c>
      <c r="F3327" s="23">
        <v>10721300</v>
      </c>
      <c r="G3327" s="26" t="s">
        <v>165</v>
      </c>
      <c r="H3327" s="67">
        <v>500000</v>
      </c>
      <c r="I3327" s="224">
        <v>5750000</v>
      </c>
      <c r="J3327" s="67">
        <v>5750000</v>
      </c>
      <c r="K3327" s="67">
        <f t="shared" si="78"/>
        <v>6250000</v>
      </c>
      <c r="L3327" s="207"/>
    </row>
    <row r="3328" spans="1:23" hidden="1" x14ac:dyDescent="0.35">
      <c r="A3328" s="23">
        <v>22020501</v>
      </c>
      <c r="B3328" s="437" t="s">
        <v>2890</v>
      </c>
      <c r="C3328" s="23">
        <v>71033</v>
      </c>
      <c r="D3328" s="24">
        <v>0</v>
      </c>
      <c r="E3328" s="25">
        <v>1100</v>
      </c>
      <c r="F3328" s="23">
        <v>10721300</v>
      </c>
      <c r="G3328" s="26" t="s">
        <v>165</v>
      </c>
      <c r="H3328" s="27">
        <v>214830000</v>
      </c>
      <c r="I3328" s="282"/>
      <c r="J3328" s="27">
        <v>-200000000</v>
      </c>
      <c r="K3328" s="27">
        <f t="shared" si="78"/>
        <v>14830000</v>
      </c>
      <c r="L3328" s="207"/>
    </row>
    <row r="3329" spans="1:12" hidden="1" x14ac:dyDescent="0.35">
      <c r="A3329" s="23">
        <v>22020501</v>
      </c>
      <c r="B3329" s="437" t="s">
        <v>2890</v>
      </c>
      <c r="C3329" s="23">
        <v>70131</v>
      </c>
      <c r="D3329" s="24">
        <v>0</v>
      </c>
      <c r="E3329" s="25">
        <v>2101</v>
      </c>
      <c r="F3329" s="23">
        <v>10721300</v>
      </c>
      <c r="G3329" s="26" t="s">
        <v>165</v>
      </c>
      <c r="H3329" s="27">
        <v>4250400</v>
      </c>
      <c r="I3329" s="215"/>
      <c r="J3329" s="27"/>
      <c r="K3329" s="27">
        <f t="shared" si="78"/>
        <v>4250400</v>
      </c>
      <c r="L3329" s="561"/>
    </row>
    <row r="3330" spans="1:12" hidden="1" x14ac:dyDescent="0.35">
      <c r="A3330" s="23">
        <v>22020501</v>
      </c>
      <c r="B3330" s="437" t="s">
        <v>2891</v>
      </c>
      <c r="C3330" s="23">
        <v>70131</v>
      </c>
      <c r="D3330" s="24">
        <v>0</v>
      </c>
      <c r="E3330" s="25">
        <v>2101</v>
      </c>
      <c r="F3330" s="23">
        <v>10720500</v>
      </c>
      <c r="G3330" s="26" t="s">
        <v>165</v>
      </c>
      <c r="H3330" s="67">
        <v>80535</v>
      </c>
      <c r="I3330" s="224">
        <v>14000</v>
      </c>
      <c r="J3330" s="67">
        <v>919465</v>
      </c>
      <c r="K3330" s="67">
        <f t="shared" si="78"/>
        <v>1000000</v>
      </c>
      <c r="L3330" s="207"/>
    </row>
    <row r="3331" spans="1:12" hidden="1" x14ac:dyDescent="0.35">
      <c r="A3331" s="411">
        <v>22020501</v>
      </c>
      <c r="B3331" s="437" t="s">
        <v>2891</v>
      </c>
      <c r="C3331" s="411">
        <v>70131</v>
      </c>
      <c r="D3331" s="411" t="s">
        <v>192</v>
      </c>
      <c r="E3331" s="413" t="s">
        <v>193</v>
      </c>
      <c r="F3331" s="411">
        <v>10721300</v>
      </c>
      <c r="G3331" s="416" t="s">
        <v>198</v>
      </c>
      <c r="H3331" s="419">
        <v>29214.385199999997</v>
      </c>
      <c r="I3331" s="422"/>
      <c r="J3331" s="425"/>
      <c r="K3331" s="538">
        <f t="shared" si="78"/>
        <v>29214.385199999997</v>
      </c>
      <c r="L3331" s="562"/>
    </row>
    <row r="3332" spans="1:12" hidden="1" x14ac:dyDescent="0.35">
      <c r="A3332" s="412">
        <v>22020501</v>
      </c>
      <c r="B3332" s="437" t="s">
        <v>2891</v>
      </c>
      <c r="C3332" s="412">
        <v>70131</v>
      </c>
      <c r="D3332" s="412" t="s">
        <v>192</v>
      </c>
      <c r="E3332" s="414" t="s">
        <v>193</v>
      </c>
      <c r="F3332" s="412">
        <v>10721300</v>
      </c>
      <c r="G3332" s="417" t="s">
        <v>2620</v>
      </c>
      <c r="H3332" s="485">
        <v>209039.99999999997</v>
      </c>
      <c r="I3332" s="509"/>
      <c r="J3332" s="530"/>
      <c r="K3332" s="429">
        <f t="shared" si="78"/>
        <v>209039.99999999997</v>
      </c>
      <c r="L3332" s="573"/>
    </row>
    <row r="3333" spans="1:12" ht="51" hidden="1" x14ac:dyDescent="0.35">
      <c r="A3333" s="411">
        <v>22020501</v>
      </c>
      <c r="B3333" s="437" t="s">
        <v>2891</v>
      </c>
      <c r="C3333" s="411">
        <v>70131</v>
      </c>
      <c r="D3333" s="411" t="s">
        <v>192</v>
      </c>
      <c r="E3333" s="413" t="s">
        <v>193</v>
      </c>
      <c r="F3333" s="411">
        <v>10721300</v>
      </c>
      <c r="G3333" s="416" t="s">
        <v>2621</v>
      </c>
      <c r="H3333" s="419">
        <v>80710.343999999997</v>
      </c>
      <c r="I3333" s="422"/>
      <c r="J3333" s="425"/>
      <c r="K3333" s="538">
        <f t="shared" si="78"/>
        <v>80710.343999999997</v>
      </c>
      <c r="L3333" s="562"/>
    </row>
    <row r="3334" spans="1:12" hidden="1" x14ac:dyDescent="0.35">
      <c r="A3334" s="23">
        <v>22020501</v>
      </c>
      <c r="B3334" s="437" t="s">
        <v>2891</v>
      </c>
      <c r="C3334" s="23">
        <v>70133</v>
      </c>
      <c r="D3334" s="24">
        <v>0</v>
      </c>
      <c r="E3334" s="25">
        <v>2101</v>
      </c>
      <c r="F3334" s="23">
        <v>10721300</v>
      </c>
      <c r="G3334" s="26" t="s">
        <v>165</v>
      </c>
      <c r="H3334" s="27">
        <v>325500</v>
      </c>
      <c r="I3334" s="215">
        <v>30000</v>
      </c>
      <c r="J3334" s="27"/>
      <c r="K3334" s="27">
        <f t="shared" si="78"/>
        <v>325500</v>
      </c>
      <c r="L3334" s="559"/>
    </row>
    <row r="3335" spans="1:12" hidden="1" x14ac:dyDescent="0.35">
      <c r="A3335" s="23">
        <v>22020501</v>
      </c>
      <c r="B3335" s="437" t="s">
        <v>2891</v>
      </c>
      <c r="C3335" s="23">
        <v>70131</v>
      </c>
      <c r="D3335" s="24">
        <v>0</v>
      </c>
      <c r="E3335" s="25">
        <v>2101</v>
      </c>
      <c r="F3335" s="23">
        <v>10721300</v>
      </c>
      <c r="G3335" s="26" t="s">
        <v>287</v>
      </c>
      <c r="H3335" s="27">
        <v>36800000</v>
      </c>
      <c r="I3335" s="215"/>
      <c r="J3335" s="41">
        <v>-15000000</v>
      </c>
      <c r="K3335" s="27">
        <f>H3335+J3335</f>
        <v>21800000</v>
      </c>
      <c r="L3335" s="207"/>
    </row>
    <row r="3336" spans="1:12" hidden="1" x14ac:dyDescent="0.35">
      <c r="A3336" s="23">
        <v>22020501</v>
      </c>
      <c r="B3336" s="437" t="s">
        <v>2891</v>
      </c>
      <c r="C3336" s="23">
        <v>70131</v>
      </c>
      <c r="D3336" s="24">
        <v>0</v>
      </c>
      <c r="E3336" s="25">
        <v>2101</v>
      </c>
      <c r="F3336" s="23">
        <v>10721300</v>
      </c>
      <c r="G3336" s="26" t="s">
        <v>165</v>
      </c>
      <c r="H3336" s="67">
        <v>31437000</v>
      </c>
      <c r="I3336" s="224"/>
      <c r="J3336" s="67">
        <v>50000000</v>
      </c>
      <c r="K3336" s="67">
        <f>SUM(H3336,J3336)</f>
        <v>81437000</v>
      </c>
      <c r="L3336" s="207"/>
    </row>
    <row r="3337" spans="1:12" hidden="1" x14ac:dyDescent="0.35">
      <c r="A3337" s="23">
        <v>22020501</v>
      </c>
      <c r="B3337" s="437" t="s">
        <v>2891</v>
      </c>
      <c r="C3337" s="23">
        <v>70133</v>
      </c>
      <c r="D3337" s="24">
        <v>0</v>
      </c>
      <c r="E3337" s="25">
        <v>2101</v>
      </c>
      <c r="F3337" s="23">
        <v>10721300</v>
      </c>
      <c r="G3337" s="26" t="s">
        <v>165</v>
      </c>
      <c r="H3337" s="27">
        <v>609840</v>
      </c>
      <c r="I3337" s="215"/>
      <c r="J3337" s="41">
        <v>23830000</v>
      </c>
      <c r="K3337" s="27">
        <f>SUM(H3337,J3337)</f>
        <v>24439840</v>
      </c>
      <c r="L3337" s="207"/>
    </row>
    <row r="3338" spans="1:12" hidden="1" x14ac:dyDescent="0.35">
      <c r="A3338" s="23">
        <v>22020501</v>
      </c>
      <c r="B3338" s="437" t="s">
        <v>2891</v>
      </c>
      <c r="C3338" s="23">
        <v>70133</v>
      </c>
      <c r="D3338" s="24">
        <v>0</v>
      </c>
      <c r="E3338" s="25">
        <v>2101</v>
      </c>
      <c r="F3338" s="23">
        <v>10721300</v>
      </c>
      <c r="G3338" s="26" t="s">
        <v>165</v>
      </c>
      <c r="H3338" s="27">
        <v>42000</v>
      </c>
      <c r="I3338" s="215">
        <v>30000</v>
      </c>
      <c r="J3338" s="27">
        <v>1000000</v>
      </c>
      <c r="K3338" s="27">
        <f>SUM(H3338,J3338)</f>
        <v>1042000</v>
      </c>
      <c r="L3338" s="207"/>
    </row>
    <row r="3339" spans="1:12" hidden="1" x14ac:dyDescent="0.35">
      <c r="A3339" s="23">
        <v>22020501</v>
      </c>
      <c r="B3339" s="437" t="s">
        <v>2891</v>
      </c>
      <c r="C3339" s="23">
        <v>70131</v>
      </c>
      <c r="D3339" s="24">
        <v>0</v>
      </c>
      <c r="E3339" s="25">
        <v>2101</v>
      </c>
      <c r="F3339" s="23">
        <v>10721300</v>
      </c>
      <c r="G3339" s="26" t="s">
        <v>165</v>
      </c>
      <c r="H3339" s="27">
        <v>476700</v>
      </c>
      <c r="I3339" s="215">
        <v>185000</v>
      </c>
      <c r="J3339" s="27"/>
      <c r="K3339" s="27">
        <f>H3339+J3339</f>
        <v>476700</v>
      </c>
      <c r="L3339" s="207"/>
    </row>
    <row r="3340" spans="1:12" hidden="1" x14ac:dyDescent="0.35">
      <c r="A3340" s="23">
        <v>22020501</v>
      </c>
      <c r="B3340" s="437" t="s">
        <v>2891</v>
      </c>
      <c r="C3340" s="23">
        <v>70133</v>
      </c>
      <c r="D3340" s="24">
        <v>0</v>
      </c>
      <c r="E3340" s="25">
        <v>2101</v>
      </c>
      <c r="F3340" s="23">
        <v>10721300</v>
      </c>
      <c r="G3340" s="26" t="s">
        <v>165</v>
      </c>
      <c r="H3340" s="27">
        <v>0</v>
      </c>
      <c r="I3340" s="215"/>
      <c r="J3340" s="41">
        <v>2000000</v>
      </c>
      <c r="K3340" s="27">
        <f t="shared" ref="K3340:K3371" si="79">SUM(H3340,J3340)</f>
        <v>2000000</v>
      </c>
      <c r="L3340" s="207"/>
    </row>
    <row r="3341" spans="1:12" hidden="1" x14ac:dyDescent="0.35">
      <c r="A3341" s="23">
        <v>22020501</v>
      </c>
      <c r="B3341" s="437" t="s">
        <v>2891</v>
      </c>
      <c r="C3341" s="23">
        <v>70133</v>
      </c>
      <c r="D3341" s="24">
        <v>0</v>
      </c>
      <c r="E3341" s="25">
        <v>2101</v>
      </c>
      <c r="F3341" s="23">
        <v>10721300</v>
      </c>
      <c r="G3341" s="26" t="s">
        <v>165</v>
      </c>
      <c r="H3341" s="27">
        <v>168000</v>
      </c>
      <c r="I3341" s="215">
        <v>0</v>
      </c>
      <c r="J3341" s="27"/>
      <c r="K3341" s="27">
        <f t="shared" si="79"/>
        <v>168000</v>
      </c>
      <c r="L3341" s="207"/>
    </row>
    <row r="3342" spans="1:12" hidden="1" x14ac:dyDescent="0.35">
      <c r="A3342" s="23">
        <v>22020501</v>
      </c>
      <c r="B3342" s="437" t="s">
        <v>2892</v>
      </c>
      <c r="C3342" s="23">
        <v>70133</v>
      </c>
      <c r="D3342" s="24">
        <v>0</v>
      </c>
      <c r="E3342" s="25">
        <v>2101</v>
      </c>
      <c r="F3342" s="23">
        <v>10721300</v>
      </c>
      <c r="G3342" s="26" t="s">
        <v>165</v>
      </c>
      <c r="H3342" s="27">
        <v>3000000</v>
      </c>
      <c r="I3342" s="215">
        <v>100000</v>
      </c>
      <c r="J3342" s="41"/>
      <c r="K3342" s="27">
        <f t="shared" si="79"/>
        <v>3000000</v>
      </c>
      <c r="L3342" s="207"/>
    </row>
    <row r="3343" spans="1:12" hidden="1" x14ac:dyDescent="0.35">
      <c r="A3343" s="23">
        <v>22020501</v>
      </c>
      <c r="B3343" s="437" t="s">
        <v>2892</v>
      </c>
      <c r="C3343" s="23">
        <v>70133</v>
      </c>
      <c r="D3343" s="24">
        <v>0</v>
      </c>
      <c r="E3343" s="25">
        <v>2101</v>
      </c>
      <c r="F3343" s="23">
        <v>10721300</v>
      </c>
      <c r="G3343" s="26" t="s">
        <v>165</v>
      </c>
      <c r="H3343" s="27">
        <v>1313130</v>
      </c>
      <c r="I3343" s="215"/>
      <c r="J3343" s="27"/>
      <c r="K3343" s="27">
        <f t="shared" si="79"/>
        <v>1313130</v>
      </c>
      <c r="L3343" s="207"/>
    </row>
    <row r="3344" spans="1:12" hidden="1" x14ac:dyDescent="0.35">
      <c r="A3344" s="23">
        <v>22020501</v>
      </c>
      <c r="B3344" s="437" t="s">
        <v>2892</v>
      </c>
      <c r="C3344" s="23">
        <v>70131</v>
      </c>
      <c r="D3344" s="24">
        <v>0</v>
      </c>
      <c r="E3344" s="25">
        <v>2101</v>
      </c>
      <c r="F3344" s="23">
        <v>10721300</v>
      </c>
      <c r="G3344" s="26" t="s">
        <v>165</v>
      </c>
      <c r="H3344" s="27">
        <v>2100000</v>
      </c>
      <c r="I3344" s="215"/>
      <c r="J3344" s="27"/>
      <c r="K3344" s="27">
        <f t="shared" si="79"/>
        <v>2100000</v>
      </c>
      <c r="L3344" s="207"/>
    </row>
    <row r="3345" spans="1:12" hidden="1" x14ac:dyDescent="0.35">
      <c r="A3345" s="23">
        <v>22020501</v>
      </c>
      <c r="B3345" s="437" t="s">
        <v>2892</v>
      </c>
      <c r="C3345" s="23">
        <v>70133</v>
      </c>
      <c r="D3345" s="24">
        <v>0</v>
      </c>
      <c r="E3345" s="25">
        <v>2101</v>
      </c>
      <c r="F3345" s="23">
        <v>10721300</v>
      </c>
      <c r="G3345" s="26" t="s">
        <v>165</v>
      </c>
      <c r="H3345" s="67">
        <v>1137486</v>
      </c>
      <c r="I3345" s="224">
        <v>0</v>
      </c>
      <c r="J3345" s="67"/>
      <c r="K3345" s="67">
        <f t="shared" si="79"/>
        <v>1137486</v>
      </c>
      <c r="L3345" s="207"/>
    </row>
    <row r="3346" spans="1:12" hidden="1" x14ac:dyDescent="0.35">
      <c r="A3346" s="23">
        <v>22020501</v>
      </c>
      <c r="B3346" s="437" t="s">
        <v>2893</v>
      </c>
      <c r="C3346" s="23">
        <v>70131</v>
      </c>
      <c r="D3346" s="24">
        <v>0</v>
      </c>
      <c r="E3346" s="25">
        <v>2101</v>
      </c>
      <c r="F3346" s="23">
        <v>10721300</v>
      </c>
      <c r="G3346" s="26" t="s">
        <v>165</v>
      </c>
      <c r="H3346" s="67">
        <v>500000</v>
      </c>
      <c r="I3346" s="224"/>
      <c r="J3346" s="68"/>
      <c r="K3346" s="67">
        <f t="shared" si="79"/>
        <v>500000</v>
      </c>
      <c r="L3346" s="207"/>
    </row>
    <row r="3347" spans="1:12" hidden="1" x14ac:dyDescent="0.35">
      <c r="A3347" s="23">
        <v>22020501</v>
      </c>
      <c r="B3347" s="437" t="s">
        <v>2893</v>
      </c>
      <c r="C3347" s="23">
        <v>70131</v>
      </c>
      <c r="D3347" s="24">
        <v>0</v>
      </c>
      <c r="E3347" s="25">
        <v>2101</v>
      </c>
      <c r="F3347" s="23">
        <v>10721300</v>
      </c>
      <c r="G3347" s="26" t="s">
        <v>165</v>
      </c>
      <c r="H3347" s="67">
        <v>1050000</v>
      </c>
      <c r="I3347" s="224"/>
      <c r="J3347" s="67"/>
      <c r="K3347" s="67">
        <f t="shared" si="79"/>
        <v>1050000</v>
      </c>
      <c r="L3347" s="207"/>
    </row>
    <row r="3348" spans="1:12" hidden="1" x14ac:dyDescent="0.35">
      <c r="A3348" s="23">
        <v>22020501</v>
      </c>
      <c r="B3348" s="437" t="s">
        <v>2893</v>
      </c>
      <c r="C3348" s="23">
        <v>70133</v>
      </c>
      <c r="D3348" s="24">
        <v>0</v>
      </c>
      <c r="E3348" s="25">
        <v>2101</v>
      </c>
      <c r="F3348" s="23">
        <v>10721300</v>
      </c>
      <c r="G3348" s="26" t="s">
        <v>165</v>
      </c>
      <c r="H3348" s="67">
        <v>1355655</v>
      </c>
      <c r="I3348" s="224"/>
      <c r="J3348" s="67"/>
      <c r="K3348" s="67">
        <f t="shared" si="79"/>
        <v>1355655</v>
      </c>
      <c r="L3348" s="207"/>
    </row>
    <row r="3349" spans="1:12" hidden="1" x14ac:dyDescent="0.35">
      <c r="A3349" s="23">
        <v>22020501</v>
      </c>
      <c r="B3349" s="437" t="s">
        <v>2893</v>
      </c>
      <c r="C3349" s="23">
        <v>70133</v>
      </c>
      <c r="D3349" s="24">
        <v>0</v>
      </c>
      <c r="E3349" s="25">
        <v>2101</v>
      </c>
      <c r="F3349" s="23">
        <v>10721300</v>
      </c>
      <c r="G3349" s="26" t="s">
        <v>165</v>
      </c>
      <c r="H3349" s="27">
        <v>4104397.5</v>
      </c>
      <c r="I3349" s="215">
        <v>2393650</v>
      </c>
      <c r="J3349" s="27"/>
      <c r="K3349" s="27">
        <f t="shared" si="79"/>
        <v>4104397.5</v>
      </c>
      <c r="L3349" s="207"/>
    </row>
    <row r="3350" spans="1:12" hidden="1" x14ac:dyDescent="0.35">
      <c r="A3350" s="23">
        <v>22020501</v>
      </c>
      <c r="B3350" s="437" t="s">
        <v>2893</v>
      </c>
      <c r="C3350" s="23">
        <v>70131</v>
      </c>
      <c r="D3350" s="24">
        <v>0</v>
      </c>
      <c r="E3350" s="25">
        <v>2101</v>
      </c>
      <c r="F3350" s="23">
        <v>10721300</v>
      </c>
      <c r="G3350" s="26" t="s">
        <v>165</v>
      </c>
      <c r="H3350" s="67">
        <v>10000000</v>
      </c>
      <c r="I3350" s="224">
        <v>24980000</v>
      </c>
      <c r="J3350" s="68">
        <v>10000000</v>
      </c>
      <c r="K3350" s="67">
        <f t="shared" si="79"/>
        <v>20000000</v>
      </c>
      <c r="L3350" s="207"/>
    </row>
    <row r="3351" spans="1:12" hidden="1" x14ac:dyDescent="0.35">
      <c r="A3351" s="23">
        <v>22020501</v>
      </c>
      <c r="B3351" s="437" t="s">
        <v>2893</v>
      </c>
      <c r="C3351" s="23">
        <v>70133</v>
      </c>
      <c r="D3351" s="24">
        <v>0</v>
      </c>
      <c r="E3351" s="25">
        <v>2101</v>
      </c>
      <c r="F3351" s="23">
        <v>10721300</v>
      </c>
      <c r="G3351" s="26" t="s">
        <v>165</v>
      </c>
      <c r="H3351" s="27">
        <v>1669500</v>
      </c>
      <c r="I3351" s="215">
        <v>160000</v>
      </c>
      <c r="J3351" s="27">
        <v>2000000</v>
      </c>
      <c r="K3351" s="27">
        <f t="shared" si="79"/>
        <v>3669500</v>
      </c>
      <c r="L3351" s="207"/>
    </row>
    <row r="3352" spans="1:12" hidden="1" x14ac:dyDescent="0.35">
      <c r="A3352" s="23">
        <v>22020501</v>
      </c>
      <c r="B3352" s="437" t="s">
        <v>2893</v>
      </c>
      <c r="C3352" s="23">
        <v>70133</v>
      </c>
      <c r="D3352" s="24">
        <v>0</v>
      </c>
      <c r="E3352" s="25">
        <v>2101</v>
      </c>
      <c r="F3352" s="23">
        <v>10721300</v>
      </c>
      <c r="G3352" s="26" t="s">
        <v>165</v>
      </c>
      <c r="H3352" s="101">
        <v>7481775</v>
      </c>
      <c r="I3352" s="255">
        <v>2605000</v>
      </c>
      <c r="J3352" s="101"/>
      <c r="K3352" s="101">
        <f t="shared" si="79"/>
        <v>7481775</v>
      </c>
      <c r="L3352" s="559"/>
    </row>
    <row r="3353" spans="1:12" hidden="1" x14ac:dyDescent="0.35">
      <c r="A3353" s="23">
        <v>22020501</v>
      </c>
      <c r="B3353" s="437" t="s">
        <v>2893</v>
      </c>
      <c r="C3353" s="23">
        <v>70133</v>
      </c>
      <c r="D3353" s="24">
        <v>0</v>
      </c>
      <c r="E3353" s="25">
        <v>2101</v>
      </c>
      <c r="F3353" s="23">
        <v>10721300</v>
      </c>
      <c r="G3353" s="26" t="s">
        <v>165</v>
      </c>
      <c r="H3353" s="101">
        <v>750000</v>
      </c>
      <c r="I3353" s="255">
        <v>1657750</v>
      </c>
      <c r="J3353" s="106">
        <v>2750000</v>
      </c>
      <c r="K3353" s="101">
        <f t="shared" si="79"/>
        <v>3500000</v>
      </c>
      <c r="L3353" s="207"/>
    </row>
    <row r="3354" spans="1:12" hidden="1" x14ac:dyDescent="0.35">
      <c r="A3354" s="34">
        <v>22020501</v>
      </c>
      <c r="B3354" s="437" t="s">
        <v>2893</v>
      </c>
      <c r="C3354" s="34">
        <v>70131</v>
      </c>
      <c r="D3354" s="35">
        <v>0</v>
      </c>
      <c r="E3354" s="36">
        <v>2101</v>
      </c>
      <c r="F3354" s="34">
        <v>10721300</v>
      </c>
      <c r="G3354" s="37" t="s">
        <v>165</v>
      </c>
      <c r="H3354" s="99">
        <v>2475900</v>
      </c>
      <c r="I3354" s="254">
        <v>1506500</v>
      </c>
      <c r="J3354" s="99">
        <v>3524100</v>
      </c>
      <c r="K3354" s="99">
        <f t="shared" si="79"/>
        <v>6000000</v>
      </c>
      <c r="L3354" s="206"/>
    </row>
    <row r="3355" spans="1:12" hidden="1" x14ac:dyDescent="0.35">
      <c r="A3355" s="23">
        <v>22020501</v>
      </c>
      <c r="B3355" s="437" t="s">
        <v>2893</v>
      </c>
      <c r="C3355" s="23">
        <v>70133</v>
      </c>
      <c r="D3355" s="24">
        <v>0</v>
      </c>
      <c r="E3355" s="25">
        <v>2101</v>
      </c>
      <c r="F3355" s="23">
        <v>10721300</v>
      </c>
      <c r="G3355" s="26" t="s">
        <v>165</v>
      </c>
      <c r="H3355" s="101">
        <v>8100000</v>
      </c>
      <c r="I3355" s="255">
        <v>1105000</v>
      </c>
      <c r="J3355" s="115"/>
      <c r="K3355" s="101">
        <f t="shared" si="79"/>
        <v>8100000</v>
      </c>
      <c r="L3355" s="559"/>
    </row>
    <row r="3356" spans="1:12" hidden="1" x14ac:dyDescent="0.35">
      <c r="A3356" s="54">
        <v>22020501</v>
      </c>
      <c r="B3356" s="437" t="s">
        <v>2893</v>
      </c>
      <c r="C3356" s="54">
        <v>70131</v>
      </c>
      <c r="D3356" s="55">
        <v>0</v>
      </c>
      <c r="E3356" s="56">
        <v>2101</v>
      </c>
      <c r="F3356" s="54">
        <v>10721300</v>
      </c>
      <c r="G3356" s="57" t="s">
        <v>165</v>
      </c>
      <c r="H3356" s="58">
        <v>405000</v>
      </c>
      <c r="I3356" s="221">
        <v>180000</v>
      </c>
      <c r="J3356" s="87"/>
      <c r="K3356" s="58">
        <f t="shared" si="79"/>
        <v>405000</v>
      </c>
      <c r="L3356" s="400" t="s">
        <v>2555</v>
      </c>
    </row>
    <row r="3357" spans="1:12" hidden="1" x14ac:dyDescent="0.35">
      <c r="A3357" s="54">
        <v>22020501</v>
      </c>
      <c r="B3357" s="437" t="s">
        <v>2893</v>
      </c>
      <c r="C3357" s="54">
        <v>70133</v>
      </c>
      <c r="D3357" s="55">
        <v>0</v>
      </c>
      <c r="E3357" s="54">
        <v>2101</v>
      </c>
      <c r="F3357" s="54">
        <v>10721300</v>
      </c>
      <c r="G3357" s="57" t="s">
        <v>165</v>
      </c>
      <c r="H3357" s="117">
        <v>454410</v>
      </c>
      <c r="I3357" s="263">
        <v>0</v>
      </c>
      <c r="J3357" s="118"/>
      <c r="K3357" s="117">
        <f t="shared" si="79"/>
        <v>454410</v>
      </c>
      <c r="L3357" s="400" t="s">
        <v>2556</v>
      </c>
    </row>
    <row r="3358" spans="1:12" hidden="1" x14ac:dyDescent="0.35">
      <c r="A3358" s="54">
        <v>22020501</v>
      </c>
      <c r="B3358" s="437" t="s">
        <v>2893</v>
      </c>
      <c r="C3358" s="54">
        <v>70133</v>
      </c>
      <c r="D3358" s="55">
        <v>0</v>
      </c>
      <c r="E3358" s="56">
        <v>2101</v>
      </c>
      <c r="F3358" s="54">
        <v>10721300</v>
      </c>
      <c r="G3358" s="57" t="s">
        <v>165</v>
      </c>
      <c r="H3358" s="58">
        <v>1833300</v>
      </c>
      <c r="I3358" s="221">
        <v>1253500</v>
      </c>
      <c r="J3358" s="58">
        <v>5000000</v>
      </c>
      <c r="K3358" s="58">
        <f t="shared" si="79"/>
        <v>6833300</v>
      </c>
      <c r="L3358" s="400" t="s">
        <v>2557</v>
      </c>
    </row>
    <row r="3359" spans="1:12" hidden="1" x14ac:dyDescent="0.35">
      <c r="A3359" s="54">
        <v>22020501</v>
      </c>
      <c r="B3359" s="437" t="s">
        <v>2893</v>
      </c>
      <c r="C3359" s="54">
        <v>70131</v>
      </c>
      <c r="D3359" s="55">
        <v>0</v>
      </c>
      <c r="E3359" s="56">
        <v>2101</v>
      </c>
      <c r="F3359" s="54">
        <v>10721300</v>
      </c>
      <c r="G3359" s="57" t="s">
        <v>165</v>
      </c>
      <c r="H3359" s="117">
        <v>2000000</v>
      </c>
      <c r="I3359" s="263"/>
      <c r="J3359" s="122">
        <v>-1000000</v>
      </c>
      <c r="K3359" s="117">
        <f t="shared" si="79"/>
        <v>1000000</v>
      </c>
      <c r="L3359" s="400" t="s">
        <v>2558</v>
      </c>
    </row>
    <row r="3360" spans="1:12" hidden="1" x14ac:dyDescent="0.35">
      <c r="A3360" s="23">
        <v>22020501</v>
      </c>
      <c r="B3360" s="437" t="s">
        <v>2893</v>
      </c>
      <c r="C3360" s="23">
        <v>70133</v>
      </c>
      <c r="D3360" s="24">
        <v>0</v>
      </c>
      <c r="E3360" s="25">
        <v>2101</v>
      </c>
      <c r="F3360" s="23">
        <v>10721300</v>
      </c>
      <c r="G3360" s="26" t="s">
        <v>165</v>
      </c>
      <c r="H3360" s="101">
        <v>50000</v>
      </c>
      <c r="I3360" s="255"/>
      <c r="J3360" s="106"/>
      <c r="K3360" s="101">
        <f t="shared" si="79"/>
        <v>50000</v>
      </c>
      <c r="L3360" s="207"/>
    </row>
    <row r="3361" spans="1:12" hidden="1" x14ac:dyDescent="0.35">
      <c r="A3361" s="23">
        <v>22020501</v>
      </c>
      <c r="B3361" s="437" t="s">
        <v>2893</v>
      </c>
      <c r="C3361" s="23">
        <v>70133</v>
      </c>
      <c r="D3361" s="24">
        <v>0</v>
      </c>
      <c r="E3361" s="25">
        <v>2101</v>
      </c>
      <c r="F3361" s="23">
        <v>10721300</v>
      </c>
      <c r="G3361" s="26" t="s">
        <v>165</v>
      </c>
      <c r="H3361" s="101">
        <v>575400</v>
      </c>
      <c r="I3361" s="255">
        <v>100000</v>
      </c>
      <c r="J3361" s="101"/>
      <c r="K3361" s="101">
        <f t="shared" si="79"/>
        <v>575400</v>
      </c>
      <c r="L3361" s="207"/>
    </row>
    <row r="3362" spans="1:12" hidden="1" x14ac:dyDescent="0.35">
      <c r="A3362" s="23">
        <v>22020501</v>
      </c>
      <c r="B3362" s="437" t="s">
        <v>2893</v>
      </c>
      <c r="C3362" s="23">
        <v>70131</v>
      </c>
      <c r="D3362" s="24">
        <v>0</v>
      </c>
      <c r="E3362" s="25">
        <v>2101</v>
      </c>
      <c r="F3362" s="23">
        <v>10721300</v>
      </c>
      <c r="G3362" s="26" t="s">
        <v>165</v>
      </c>
      <c r="H3362" s="101">
        <v>1600200</v>
      </c>
      <c r="I3362" s="255">
        <v>0</v>
      </c>
      <c r="J3362" s="101"/>
      <c r="K3362" s="101">
        <f t="shared" si="79"/>
        <v>1600200</v>
      </c>
      <c r="L3362" s="207"/>
    </row>
    <row r="3363" spans="1:12" hidden="1" x14ac:dyDescent="0.35">
      <c r="A3363" s="23">
        <v>22020501</v>
      </c>
      <c r="B3363" s="437" t="s">
        <v>2893</v>
      </c>
      <c r="C3363" s="23">
        <v>70133</v>
      </c>
      <c r="D3363" s="24">
        <v>0</v>
      </c>
      <c r="E3363" s="23">
        <v>2101</v>
      </c>
      <c r="F3363" s="23">
        <v>10721300</v>
      </c>
      <c r="G3363" s="26" t="s">
        <v>165</v>
      </c>
      <c r="H3363" s="101">
        <v>100000</v>
      </c>
      <c r="I3363" s="255">
        <v>0</v>
      </c>
      <c r="J3363" s="106"/>
      <c r="K3363" s="101">
        <f t="shared" si="79"/>
        <v>100000</v>
      </c>
      <c r="L3363" s="207"/>
    </row>
    <row r="3364" spans="1:12" hidden="1" x14ac:dyDescent="0.35">
      <c r="A3364" s="23">
        <v>22020501</v>
      </c>
      <c r="B3364" s="437" t="s">
        <v>2893</v>
      </c>
      <c r="C3364" s="23">
        <v>70131</v>
      </c>
      <c r="D3364" s="24">
        <v>0</v>
      </c>
      <c r="E3364" s="25">
        <v>2101</v>
      </c>
      <c r="F3364" s="23">
        <v>10721300</v>
      </c>
      <c r="G3364" s="26" t="s">
        <v>165</v>
      </c>
      <c r="H3364" s="101">
        <v>19156011</v>
      </c>
      <c r="I3364" s="255">
        <v>16157000</v>
      </c>
      <c r="J3364" s="101"/>
      <c r="K3364" s="101">
        <f t="shared" si="79"/>
        <v>19156011</v>
      </c>
      <c r="L3364" s="207"/>
    </row>
    <row r="3365" spans="1:12" hidden="1" x14ac:dyDescent="0.35">
      <c r="A3365" s="23">
        <v>22020501</v>
      </c>
      <c r="B3365" s="437" t="s">
        <v>2891</v>
      </c>
      <c r="C3365" s="23">
        <v>70131</v>
      </c>
      <c r="D3365" s="24">
        <v>0</v>
      </c>
      <c r="E3365" s="25">
        <v>2101</v>
      </c>
      <c r="F3365" s="23">
        <v>10721300</v>
      </c>
      <c r="G3365" s="26" t="s">
        <v>165</v>
      </c>
      <c r="H3365" s="135">
        <v>5000000</v>
      </c>
      <c r="I3365" s="269"/>
      <c r="J3365" s="136"/>
      <c r="K3365" s="135">
        <f t="shared" si="79"/>
        <v>5000000</v>
      </c>
      <c r="L3365" s="207"/>
    </row>
    <row r="3366" spans="1:12" hidden="1" x14ac:dyDescent="0.35">
      <c r="A3366" s="23">
        <v>22020413</v>
      </c>
      <c r="B3366" s="437" t="s">
        <v>2890</v>
      </c>
      <c r="C3366" s="23">
        <v>70133</v>
      </c>
      <c r="D3366" s="24">
        <v>0</v>
      </c>
      <c r="E3366" s="25">
        <v>2101</v>
      </c>
      <c r="F3366" s="23">
        <v>10721300</v>
      </c>
      <c r="G3366" s="26" t="s">
        <v>212</v>
      </c>
      <c r="H3366" s="27">
        <v>21000</v>
      </c>
      <c r="I3366" s="215"/>
      <c r="J3366" s="27"/>
      <c r="K3366" s="39">
        <f t="shared" si="79"/>
        <v>21000</v>
      </c>
      <c r="L3366" s="207"/>
    </row>
    <row r="3367" spans="1:12" hidden="1" x14ac:dyDescent="0.35">
      <c r="A3367" s="23">
        <v>22020413</v>
      </c>
      <c r="B3367" s="437" t="s">
        <v>2893</v>
      </c>
      <c r="C3367" s="23">
        <v>70133</v>
      </c>
      <c r="D3367" s="24">
        <v>0</v>
      </c>
      <c r="E3367" s="25">
        <v>2101</v>
      </c>
      <c r="F3367" s="23">
        <v>10721300</v>
      </c>
      <c r="G3367" s="26" t="s">
        <v>212</v>
      </c>
      <c r="H3367" s="101">
        <v>10715571.300000001</v>
      </c>
      <c r="I3367" s="255"/>
      <c r="J3367" s="101"/>
      <c r="K3367" s="101">
        <f t="shared" si="79"/>
        <v>10715571.300000001</v>
      </c>
      <c r="L3367" s="559"/>
    </row>
    <row r="3368" spans="1:12" hidden="1" x14ac:dyDescent="0.35">
      <c r="A3368" s="54">
        <v>22020413</v>
      </c>
      <c r="B3368" s="437" t="s">
        <v>2893</v>
      </c>
      <c r="C3368" s="54">
        <v>70133</v>
      </c>
      <c r="D3368" s="55">
        <v>0</v>
      </c>
      <c r="E3368" s="56">
        <v>2101</v>
      </c>
      <c r="F3368" s="54">
        <v>10721300</v>
      </c>
      <c r="G3368" s="57" t="s">
        <v>212</v>
      </c>
      <c r="H3368" s="58">
        <v>1000000</v>
      </c>
      <c r="I3368" s="221"/>
      <c r="J3368" s="87"/>
      <c r="K3368" s="58">
        <f t="shared" si="79"/>
        <v>1000000</v>
      </c>
      <c r="L3368" s="400" t="s">
        <v>2557</v>
      </c>
    </row>
    <row r="3369" spans="1:12" hidden="1" x14ac:dyDescent="0.35">
      <c r="A3369" s="23">
        <v>22020412</v>
      </c>
      <c r="B3369" s="437" t="s">
        <v>2890</v>
      </c>
      <c r="C3369" s="23">
        <v>71033</v>
      </c>
      <c r="D3369" s="24">
        <v>0</v>
      </c>
      <c r="E3369" s="25">
        <v>1100</v>
      </c>
      <c r="F3369" s="23">
        <v>10721300</v>
      </c>
      <c r="G3369" s="26" t="s">
        <v>270</v>
      </c>
      <c r="H3369" s="27">
        <v>0</v>
      </c>
      <c r="I3369" s="282"/>
      <c r="J3369" s="41"/>
      <c r="K3369" s="27">
        <f t="shared" si="79"/>
        <v>0</v>
      </c>
      <c r="L3369" s="207"/>
    </row>
    <row r="3370" spans="1:12" hidden="1" x14ac:dyDescent="0.35">
      <c r="A3370" s="23">
        <v>22020412</v>
      </c>
      <c r="B3370" s="437" t="s">
        <v>2891</v>
      </c>
      <c r="C3370" s="23">
        <v>70133</v>
      </c>
      <c r="D3370" s="24" t="s">
        <v>192</v>
      </c>
      <c r="E3370" s="85" t="s">
        <v>2619</v>
      </c>
      <c r="F3370" s="23">
        <v>10721300</v>
      </c>
      <c r="G3370" s="26" t="s">
        <v>270</v>
      </c>
      <c r="H3370" s="27">
        <v>12678037.092</v>
      </c>
      <c r="I3370" s="215"/>
      <c r="J3370" s="27">
        <v>9800000</v>
      </c>
      <c r="K3370" s="27">
        <f t="shared" si="79"/>
        <v>22478037.092</v>
      </c>
      <c r="L3370" s="207"/>
    </row>
    <row r="3371" spans="1:12" hidden="1" x14ac:dyDescent="0.35">
      <c r="A3371" s="411">
        <v>22020412</v>
      </c>
      <c r="B3371" s="437" t="s">
        <v>2891</v>
      </c>
      <c r="C3371" s="411">
        <v>70131</v>
      </c>
      <c r="D3371" s="411" t="s">
        <v>192</v>
      </c>
      <c r="E3371" s="413" t="s">
        <v>193</v>
      </c>
      <c r="F3371" s="411">
        <v>10721300</v>
      </c>
      <c r="G3371" s="469" t="s">
        <v>270</v>
      </c>
      <c r="H3371" s="419">
        <v>1686382.9080000001</v>
      </c>
      <c r="I3371" s="422"/>
      <c r="J3371" s="531"/>
      <c r="K3371" s="538">
        <f t="shared" si="79"/>
        <v>1686382.9080000001</v>
      </c>
      <c r="L3371" s="575"/>
    </row>
    <row r="3372" spans="1:12" hidden="1" x14ac:dyDescent="0.35">
      <c r="A3372" s="23">
        <v>22020412</v>
      </c>
      <c r="B3372" s="437" t="s">
        <v>2891</v>
      </c>
      <c r="C3372" s="23">
        <v>70133</v>
      </c>
      <c r="D3372" s="24">
        <v>0</v>
      </c>
      <c r="E3372" s="25">
        <v>2101</v>
      </c>
      <c r="F3372" s="23">
        <v>10721300</v>
      </c>
      <c r="G3372" s="26" t="s">
        <v>270</v>
      </c>
      <c r="H3372" s="27">
        <v>105000</v>
      </c>
      <c r="I3372" s="215"/>
      <c r="J3372" s="27"/>
      <c r="K3372" s="27">
        <f t="shared" ref="K3372:K3403" si="80">SUM(H3372,J3372)</f>
        <v>105000</v>
      </c>
      <c r="L3372" s="207"/>
    </row>
    <row r="3373" spans="1:12" hidden="1" x14ac:dyDescent="0.35">
      <c r="A3373" s="34">
        <v>22020412</v>
      </c>
      <c r="B3373" s="437" t="s">
        <v>2893</v>
      </c>
      <c r="C3373" s="34">
        <v>70131</v>
      </c>
      <c r="D3373" s="35">
        <v>0</v>
      </c>
      <c r="E3373" s="36">
        <v>2101</v>
      </c>
      <c r="F3373" s="34">
        <v>10721300</v>
      </c>
      <c r="G3373" s="37" t="s">
        <v>270</v>
      </c>
      <c r="H3373" s="99">
        <v>100000</v>
      </c>
      <c r="I3373" s="254">
        <v>100000</v>
      </c>
      <c r="J3373" s="100"/>
      <c r="K3373" s="99">
        <f t="shared" si="80"/>
        <v>100000</v>
      </c>
      <c r="L3373" s="206"/>
    </row>
    <row r="3374" spans="1:12" hidden="1" x14ac:dyDescent="0.35">
      <c r="A3374" s="23">
        <v>22020411</v>
      </c>
      <c r="B3374" s="437" t="s">
        <v>2890</v>
      </c>
      <c r="C3374" s="23">
        <v>70133</v>
      </c>
      <c r="D3374" s="24">
        <v>0</v>
      </c>
      <c r="E3374" s="25">
        <v>2101</v>
      </c>
      <c r="F3374" s="23">
        <v>10721300</v>
      </c>
      <c r="G3374" s="26" t="s">
        <v>164</v>
      </c>
      <c r="H3374" s="67">
        <v>2400000</v>
      </c>
      <c r="I3374" s="224"/>
      <c r="J3374" s="67"/>
      <c r="K3374" s="428">
        <f t="shared" si="80"/>
        <v>2400000</v>
      </c>
      <c r="L3374" s="207"/>
    </row>
    <row r="3375" spans="1:12" hidden="1" x14ac:dyDescent="0.35">
      <c r="A3375" s="23">
        <v>22020411</v>
      </c>
      <c r="B3375" s="437" t="s">
        <v>2890</v>
      </c>
      <c r="C3375" s="23">
        <v>70131</v>
      </c>
      <c r="D3375" s="24">
        <v>0</v>
      </c>
      <c r="E3375" s="25">
        <v>2101</v>
      </c>
      <c r="F3375" s="23">
        <v>10721300</v>
      </c>
      <c r="G3375" s="26" t="s">
        <v>164</v>
      </c>
      <c r="H3375" s="27">
        <v>2400000</v>
      </c>
      <c r="I3375" s="215"/>
      <c r="J3375" s="27"/>
      <c r="K3375" s="27">
        <f t="shared" si="80"/>
        <v>2400000</v>
      </c>
      <c r="L3375" s="207"/>
    </row>
    <row r="3376" spans="1:12" hidden="1" x14ac:dyDescent="0.35">
      <c r="A3376" s="23">
        <v>22020411</v>
      </c>
      <c r="B3376" s="437" t="s">
        <v>2890</v>
      </c>
      <c r="C3376" s="23">
        <v>70133</v>
      </c>
      <c r="D3376" s="24">
        <v>0</v>
      </c>
      <c r="E3376" s="25">
        <v>2101</v>
      </c>
      <c r="F3376" s="23">
        <v>10721300</v>
      </c>
      <c r="G3376" s="26" t="s">
        <v>164</v>
      </c>
      <c r="H3376" s="27"/>
      <c r="I3376" s="215"/>
      <c r="J3376" s="39">
        <v>77000</v>
      </c>
      <c r="K3376" s="27">
        <f t="shared" si="80"/>
        <v>77000</v>
      </c>
      <c r="L3376" s="207"/>
    </row>
    <row r="3377" spans="1:12" hidden="1" x14ac:dyDescent="0.35">
      <c r="A3377" s="23">
        <v>22020411</v>
      </c>
      <c r="B3377" s="437" t="s">
        <v>2890</v>
      </c>
      <c r="C3377" s="23">
        <v>70133</v>
      </c>
      <c r="D3377" s="24">
        <v>0</v>
      </c>
      <c r="E3377" s="25">
        <v>2101</v>
      </c>
      <c r="F3377" s="23">
        <v>10721300</v>
      </c>
      <c r="G3377" s="26" t="s">
        <v>164</v>
      </c>
      <c r="H3377" s="27">
        <v>1050000</v>
      </c>
      <c r="I3377" s="215">
        <v>100000</v>
      </c>
      <c r="J3377" s="27"/>
      <c r="K3377" s="27">
        <f t="shared" si="80"/>
        <v>1050000</v>
      </c>
      <c r="L3377" s="207"/>
    </row>
    <row r="3378" spans="1:12" hidden="1" x14ac:dyDescent="0.35">
      <c r="A3378" s="23">
        <v>22020411</v>
      </c>
      <c r="B3378" s="437" t="s">
        <v>2890</v>
      </c>
      <c r="C3378" s="23">
        <v>71033</v>
      </c>
      <c r="D3378" s="24">
        <v>0</v>
      </c>
      <c r="E3378" s="25">
        <v>1100</v>
      </c>
      <c r="F3378" s="23">
        <v>10721300</v>
      </c>
      <c r="G3378" s="26" t="s">
        <v>164</v>
      </c>
      <c r="H3378" s="27">
        <v>2472183</v>
      </c>
      <c r="I3378" s="282"/>
      <c r="J3378" s="27"/>
      <c r="K3378" s="27">
        <f t="shared" si="80"/>
        <v>2472183</v>
      </c>
      <c r="L3378" s="207"/>
    </row>
    <row r="3379" spans="1:12" hidden="1" x14ac:dyDescent="0.35">
      <c r="A3379" s="23">
        <v>22020411</v>
      </c>
      <c r="B3379" s="437" t="s">
        <v>2890</v>
      </c>
      <c r="C3379" s="23">
        <v>70131</v>
      </c>
      <c r="D3379" s="24">
        <v>0</v>
      </c>
      <c r="E3379" s="25">
        <v>2101</v>
      </c>
      <c r="F3379" s="23">
        <v>10721300</v>
      </c>
      <c r="G3379" s="26" t="s">
        <v>227</v>
      </c>
      <c r="H3379" s="41">
        <v>732000</v>
      </c>
      <c r="I3379" s="220"/>
      <c r="J3379" s="41"/>
      <c r="K3379" s="27">
        <f t="shared" si="80"/>
        <v>732000</v>
      </c>
      <c r="L3379" s="561"/>
    </row>
    <row r="3380" spans="1:12" hidden="1" x14ac:dyDescent="0.35">
      <c r="A3380" s="23">
        <v>22020411</v>
      </c>
      <c r="B3380" s="437" t="s">
        <v>2891</v>
      </c>
      <c r="C3380" s="23">
        <v>70133</v>
      </c>
      <c r="D3380" s="24">
        <v>0</v>
      </c>
      <c r="E3380" s="25">
        <v>2101</v>
      </c>
      <c r="F3380" s="23">
        <v>10721300</v>
      </c>
      <c r="G3380" s="28" t="s">
        <v>164</v>
      </c>
      <c r="H3380" s="29">
        <v>250000</v>
      </c>
      <c r="I3380" s="217"/>
      <c r="J3380" s="52"/>
      <c r="K3380" s="29">
        <f t="shared" si="80"/>
        <v>250000</v>
      </c>
      <c r="L3380" s="559"/>
    </row>
    <row r="3381" spans="1:12" hidden="1" x14ac:dyDescent="0.35">
      <c r="A3381" s="34">
        <v>22020411</v>
      </c>
      <c r="B3381" s="437" t="s">
        <v>2892</v>
      </c>
      <c r="C3381" s="34">
        <v>70131</v>
      </c>
      <c r="D3381" s="35">
        <v>0</v>
      </c>
      <c r="E3381" s="36">
        <v>2101</v>
      </c>
      <c r="F3381" s="34">
        <v>10721300</v>
      </c>
      <c r="G3381" s="37" t="s">
        <v>227</v>
      </c>
      <c r="H3381" s="38">
        <v>0</v>
      </c>
      <c r="I3381" s="218">
        <v>970000</v>
      </c>
      <c r="J3381" s="44"/>
      <c r="K3381" s="38">
        <f t="shared" si="80"/>
        <v>0</v>
      </c>
      <c r="L3381" s="198"/>
    </row>
    <row r="3382" spans="1:12" hidden="1" x14ac:dyDescent="0.35">
      <c r="A3382" s="23">
        <v>22020411</v>
      </c>
      <c r="B3382" s="437" t="s">
        <v>2893</v>
      </c>
      <c r="C3382" s="23">
        <v>70131</v>
      </c>
      <c r="D3382" s="24">
        <v>0</v>
      </c>
      <c r="E3382" s="25">
        <v>2101</v>
      </c>
      <c r="F3382" s="23">
        <v>10721300</v>
      </c>
      <c r="G3382" s="26" t="s">
        <v>164</v>
      </c>
      <c r="H3382" s="101">
        <v>100000</v>
      </c>
      <c r="I3382" s="255">
        <v>134000</v>
      </c>
      <c r="J3382" s="102">
        <v>100000</v>
      </c>
      <c r="K3382" s="101">
        <f t="shared" si="80"/>
        <v>200000</v>
      </c>
      <c r="L3382" s="199"/>
    </row>
    <row r="3383" spans="1:12" hidden="1" x14ac:dyDescent="0.35">
      <c r="A3383" s="54">
        <v>22020411</v>
      </c>
      <c r="B3383" s="437" t="s">
        <v>2893</v>
      </c>
      <c r="C3383" s="54">
        <v>70133</v>
      </c>
      <c r="D3383" s="55">
        <v>0</v>
      </c>
      <c r="E3383" s="56">
        <v>2101</v>
      </c>
      <c r="F3383" s="54">
        <v>10721300</v>
      </c>
      <c r="G3383" s="57" t="s">
        <v>164</v>
      </c>
      <c r="H3383" s="58">
        <v>5550000</v>
      </c>
      <c r="I3383" s="221"/>
      <c r="J3383" s="87"/>
      <c r="K3383" s="58">
        <f t="shared" si="80"/>
        <v>5550000</v>
      </c>
      <c r="L3383" s="204" t="s">
        <v>2557</v>
      </c>
    </row>
    <row r="3384" spans="1:12" hidden="1" x14ac:dyDescent="0.35">
      <c r="A3384" s="54">
        <v>22020411</v>
      </c>
      <c r="B3384" s="437" t="s">
        <v>2893</v>
      </c>
      <c r="C3384" s="54">
        <v>70131</v>
      </c>
      <c r="D3384" s="55">
        <v>0</v>
      </c>
      <c r="E3384" s="56">
        <v>2101</v>
      </c>
      <c r="F3384" s="54">
        <v>10721300</v>
      </c>
      <c r="G3384" s="57" t="s">
        <v>227</v>
      </c>
      <c r="H3384" s="117">
        <v>136500</v>
      </c>
      <c r="I3384" s="263"/>
      <c r="J3384" s="117"/>
      <c r="K3384" s="117">
        <f t="shared" si="80"/>
        <v>136500</v>
      </c>
      <c r="L3384" s="204" t="s">
        <v>2558</v>
      </c>
    </row>
    <row r="3385" spans="1:12" hidden="1" x14ac:dyDescent="0.35">
      <c r="A3385" s="23">
        <v>22020410</v>
      </c>
      <c r="B3385" s="437" t="s">
        <v>2890</v>
      </c>
      <c r="C3385" s="23">
        <v>70133</v>
      </c>
      <c r="D3385" s="24">
        <v>0</v>
      </c>
      <c r="E3385" s="25">
        <v>2101</v>
      </c>
      <c r="F3385" s="23">
        <v>10721300</v>
      </c>
      <c r="G3385" s="26" t="s">
        <v>211</v>
      </c>
      <c r="H3385" s="27">
        <v>255675</v>
      </c>
      <c r="I3385" s="215">
        <v>106000</v>
      </c>
      <c r="J3385" s="27"/>
      <c r="K3385" s="39">
        <f t="shared" si="80"/>
        <v>255675</v>
      </c>
      <c r="L3385" s="199"/>
    </row>
    <row r="3386" spans="1:12" hidden="1" x14ac:dyDescent="0.35">
      <c r="A3386" s="23">
        <v>22020410</v>
      </c>
      <c r="B3386" s="437" t="s">
        <v>2893</v>
      </c>
      <c r="C3386" s="23">
        <v>70131</v>
      </c>
      <c r="D3386" s="24">
        <v>0</v>
      </c>
      <c r="E3386" s="25">
        <v>2101</v>
      </c>
      <c r="F3386" s="23">
        <v>10721300</v>
      </c>
      <c r="G3386" s="26" t="s">
        <v>211</v>
      </c>
      <c r="H3386" s="67">
        <v>308000</v>
      </c>
      <c r="I3386" s="224">
        <v>150000</v>
      </c>
      <c r="J3386" s="68">
        <v>192000</v>
      </c>
      <c r="K3386" s="67">
        <f t="shared" si="80"/>
        <v>500000</v>
      </c>
      <c r="L3386" s="199"/>
    </row>
    <row r="3387" spans="1:12" hidden="1" x14ac:dyDescent="0.35">
      <c r="A3387" s="23">
        <v>22020410</v>
      </c>
      <c r="B3387" s="437" t="s">
        <v>2893</v>
      </c>
      <c r="C3387" s="23">
        <v>70131</v>
      </c>
      <c r="D3387" s="24">
        <v>0</v>
      </c>
      <c r="E3387" s="25">
        <v>2101</v>
      </c>
      <c r="F3387" s="23">
        <v>10721300</v>
      </c>
      <c r="G3387" s="26" t="s">
        <v>211</v>
      </c>
      <c r="H3387" s="101">
        <v>100000</v>
      </c>
      <c r="I3387" s="255">
        <v>0</v>
      </c>
      <c r="J3387" s="102"/>
      <c r="K3387" s="101">
        <f t="shared" si="80"/>
        <v>100000</v>
      </c>
      <c r="L3387" s="199"/>
    </row>
    <row r="3388" spans="1:12" hidden="1" x14ac:dyDescent="0.35">
      <c r="A3388" s="54">
        <v>22020410</v>
      </c>
      <c r="B3388" s="437" t="s">
        <v>2893</v>
      </c>
      <c r="C3388" s="54">
        <v>70133</v>
      </c>
      <c r="D3388" s="55">
        <v>0</v>
      </c>
      <c r="E3388" s="56">
        <v>2101</v>
      </c>
      <c r="F3388" s="54">
        <v>10721300</v>
      </c>
      <c r="G3388" s="57" t="s">
        <v>211</v>
      </c>
      <c r="H3388" s="58">
        <v>1000000</v>
      </c>
      <c r="I3388" s="221"/>
      <c r="J3388" s="87">
        <v>10000000</v>
      </c>
      <c r="K3388" s="58">
        <f t="shared" si="80"/>
        <v>11000000</v>
      </c>
      <c r="L3388" s="204" t="s">
        <v>2557</v>
      </c>
    </row>
    <row r="3389" spans="1:12" hidden="1" x14ac:dyDescent="0.35">
      <c r="A3389" s="23">
        <v>22020406</v>
      </c>
      <c r="B3389" s="437" t="s">
        <v>2890</v>
      </c>
      <c r="C3389" s="23">
        <v>70133</v>
      </c>
      <c r="D3389" s="24">
        <v>0</v>
      </c>
      <c r="E3389" s="25">
        <v>2101</v>
      </c>
      <c r="F3389" s="23">
        <v>10721300</v>
      </c>
      <c r="G3389" s="26" t="s">
        <v>163</v>
      </c>
      <c r="H3389" s="67">
        <v>64000000</v>
      </c>
      <c r="I3389" s="224">
        <v>17701300</v>
      </c>
      <c r="J3389" s="67"/>
      <c r="K3389" s="428">
        <f t="shared" si="80"/>
        <v>64000000</v>
      </c>
      <c r="L3389" s="199"/>
    </row>
    <row r="3390" spans="1:12" hidden="1" x14ac:dyDescent="0.35">
      <c r="A3390" s="23">
        <v>22020406</v>
      </c>
      <c r="B3390" s="437" t="s">
        <v>2890</v>
      </c>
      <c r="C3390" s="23">
        <v>70131</v>
      </c>
      <c r="D3390" s="24">
        <v>0</v>
      </c>
      <c r="E3390" s="25">
        <v>2101</v>
      </c>
      <c r="F3390" s="23">
        <v>10721300</v>
      </c>
      <c r="G3390" s="26" t="s">
        <v>163</v>
      </c>
      <c r="H3390" s="27">
        <v>2400000</v>
      </c>
      <c r="I3390" s="215">
        <v>1809700</v>
      </c>
      <c r="J3390" s="27">
        <v>1000000</v>
      </c>
      <c r="K3390" s="27">
        <f t="shared" si="80"/>
        <v>3400000</v>
      </c>
      <c r="L3390" s="199"/>
    </row>
    <row r="3391" spans="1:12" hidden="1" x14ac:dyDescent="0.35">
      <c r="A3391" s="23">
        <v>22020406</v>
      </c>
      <c r="B3391" s="437" t="s">
        <v>2890</v>
      </c>
      <c r="C3391" s="23">
        <v>70133</v>
      </c>
      <c r="D3391" s="24">
        <v>0</v>
      </c>
      <c r="E3391" s="25">
        <v>2101</v>
      </c>
      <c r="F3391" s="23">
        <v>10721300</v>
      </c>
      <c r="G3391" s="26" t="s">
        <v>163</v>
      </c>
      <c r="H3391" s="27">
        <v>1974000</v>
      </c>
      <c r="I3391" s="215"/>
      <c r="J3391" s="27"/>
      <c r="K3391" s="27">
        <f t="shared" si="80"/>
        <v>1974000</v>
      </c>
      <c r="L3391" s="199"/>
    </row>
    <row r="3392" spans="1:12" hidden="1" x14ac:dyDescent="0.35">
      <c r="A3392" s="23">
        <v>22020406</v>
      </c>
      <c r="B3392" s="437" t="s">
        <v>2890</v>
      </c>
      <c r="C3392" s="23">
        <v>70133</v>
      </c>
      <c r="D3392" s="24">
        <v>0</v>
      </c>
      <c r="E3392" s="25">
        <v>2101</v>
      </c>
      <c r="F3392" s="23">
        <v>10721300</v>
      </c>
      <c r="G3392" s="26" t="s">
        <v>163</v>
      </c>
      <c r="H3392" s="27">
        <v>939750</v>
      </c>
      <c r="I3392" s="215">
        <v>132500</v>
      </c>
      <c r="J3392" s="27"/>
      <c r="K3392" s="39">
        <f t="shared" si="80"/>
        <v>939750</v>
      </c>
      <c r="L3392" s="199"/>
    </row>
    <row r="3393" spans="1:12" hidden="1" x14ac:dyDescent="0.35">
      <c r="A3393" s="23">
        <v>22020406</v>
      </c>
      <c r="B3393" s="437" t="s">
        <v>2890</v>
      </c>
      <c r="C3393" s="23">
        <v>70133</v>
      </c>
      <c r="D3393" s="24">
        <v>0</v>
      </c>
      <c r="E3393" s="25">
        <v>2101</v>
      </c>
      <c r="F3393" s="23">
        <v>10721300</v>
      </c>
      <c r="G3393" s="26" t="s">
        <v>163</v>
      </c>
      <c r="H3393" s="27">
        <v>68565</v>
      </c>
      <c r="I3393" s="215">
        <v>50000</v>
      </c>
      <c r="J3393" s="27"/>
      <c r="K3393" s="27">
        <f t="shared" si="80"/>
        <v>68565</v>
      </c>
      <c r="L3393" s="199"/>
    </row>
    <row r="3394" spans="1:12" hidden="1" x14ac:dyDescent="0.35">
      <c r="A3394" s="23">
        <v>22020406</v>
      </c>
      <c r="B3394" s="437" t="s">
        <v>2890</v>
      </c>
      <c r="C3394" s="23">
        <v>70131</v>
      </c>
      <c r="D3394" s="24">
        <v>0</v>
      </c>
      <c r="E3394" s="25">
        <v>2101</v>
      </c>
      <c r="F3394" s="23">
        <v>10721300</v>
      </c>
      <c r="G3394" s="26" t="s">
        <v>163</v>
      </c>
      <c r="H3394" s="27">
        <v>51240</v>
      </c>
      <c r="I3394" s="215">
        <v>50000</v>
      </c>
      <c r="J3394" s="27"/>
      <c r="K3394" s="27">
        <f t="shared" si="80"/>
        <v>51240</v>
      </c>
      <c r="L3394" s="199"/>
    </row>
    <row r="3395" spans="1:12" hidden="1" x14ac:dyDescent="0.35">
      <c r="A3395" s="23">
        <v>22020406</v>
      </c>
      <c r="B3395" s="437" t="s">
        <v>2890</v>
      </c>
      <c r="C3395" s="23">
        <v>70133</v>
      </c>
      <c r="D3395" s="24">
        <v>0</v>
      </c>
      <c r="E3395" s="25">
        <v>2101</v>
      </c>
      <c r="F3395" s="23">
        <v>10721300</v>
      </c>
      <c r="G3395" s="26" t="s">
        <v>163</v>
      </c>
      <c r="H3395" s="27">
        <v>384300</v>
      </c>
      <c r="I3395" s="215">
        <v>2400000</v>
      </c>
      <c r="J3395" s="27">
        <v>4470700</v>
      </c>
      <c r="K3395" s="27">
        <f t="shared" si="80"/>
        <v>4855000</v>
      </c>
      <c r="L3395" s="199"/>
    </row>
    <row r="3396" spans="1:12" hidden="1" x14ac:dyDescent="0.35">
      <c r="A3396" s="23">
        <v>22020406</v>
      </c>
      <c r="B3396" s="437" t="s">
        <v>2890</v>
      </c>
      <c r="C3396" s="23">
        <v>70131</v>
      </c>
      <c r="D3396" s="24">
        <v>0</v>
      </c>
      <c r="E3396" s="25">
        <v>2101</v>
      </c>
      <c r="F3396" s="23">
        <v>10721300</v>
      </c>
      <c r="G3396" s="26" t="s">
        <v>163</v>
      </c>
      <c r="H3396" s="27">
        <v>287700</v>
      </c>
      <c r="I3396" s="215"/>
      <c r="J3396" s="27"/>
      <c r="K3396" s="27">
        <f t="shared" si="80"/>
        <v>287700</v>
      </c>
      <c r="L3396" s="199"/>
    </row>
    <row r="3397" spans="1:12" hidden="1" x14ac:dyDescent="0.35">
      <c r="A3397" s="23">
        <v>22020406</v>
      </c>
      <c r="B3397" s="437" t="s">
        <v>2890</v>
      </c>
      <c r="C3397" s="23">
        <v>70131</v>
      </c>
      <c r="D3397" s="24">
        <v>0</v>
      </c>
      <c r="E3397" s="25">
        <v>2101</v>
      </c>
      <c r="F3397" s="23">
        <v>10721300</v>
      </c>
      <c r="G3397" s="26" t="s">
        <v>163</v>
      </c>
      <c r="H3397" s="27">
        <v>346500</v>
      </c>
      <c r="I3397" s="215">
        <v>120000</v>
      </c>
      <c r="J3397" s="27">
        <v>153500</v>
      </c>
      <c r="K3397" s="27">
        <f t="shared" si="80"/>
        <v>500000</v>
      </c>
      <c r="L3397" s="199"/>
    </row>
    <row r="3398" spans="1:12" hidden="1" x14ac:dyDescent="0.35">
      <c r="A3398" s="23">
        <v>22020406</v>
      </c>
      <c r="B3398" s="437" t="s">
        <v>2890</v>
      </c>
      <c r="C3398" s="23">
        <v>70133</v>
      </c>
      <c r="D3398" s="24">
        <v>0</v>
      </c>
      <c r="E3398" s="25">
        <v>2101</v>
      </c>
      <c r="F3398" s="23">
        <v>10721300</v>
      </c>
      <c r="G3398" s="26" t="s">
        <v>163</v>
      </c>
      <c r="H3398" s="67">
        <v>137050</v>
      </c>
      <c r="I3398" s="224">
        <v>32000</v>
      </c>
      <c r="J3398" s="67"/>
      <c r="K3398" s="67">
        <f t="shared" si="80"/>
        <v>137050</v>
      </c>
      <c r="L3398" s="199"/>
    </row>
    <row r="3399" spans="1:12" hidden="1" x14ac:dyDescent="0.35">
      <c r="A3399" s="23">
        <v>22020406</v>
      </c>
      <c r="B3399" s="437" t="s">
        <v>2890</v>
      </c>
      <c r="C3399" s="23">
        <v>70131</v>
      </c>
      <c r="D3399" s="24">
        <v>0</v>
      </c>
      <c r="E3399" s="25">
        <v>2101</v>
      </c>
      <c r="F3399" s="23">
        <v>10721300</v>
      </c>
      <c r="G3399" s="26" t="s">
        <v>163</v>
      </c>
      <c r="H3399" s="67">
        <v>168000</v>
      </c>
      <c r="I3399" s="224">
        <v>20000</v>
      </c>
      <c r="J3399" s="67"/>
      <c r="K3399" s="67">
        <f t="shared" si="80"/>
        <v>168000</v>
      </c>
      <c r="L3399" s="199"/>
    </row>
    <row r="3400" spans="1:12" hidden="1" x14ac:dyDescent="0.35">
      <c r="A3400" s="23">
        <v>22020406</v>
      </c>
      <c r="B3400" s="437" t="s">
        <v>2890</v>
      </c>
      <c r="C3400" s="23">
        <v>70133</v>
      </c>
      <c r="D3400" s="24">
        <v>0</v>
      </c>
      <c r="E3400" s="25">
        <v>2101</v>
      </c>
      <c r="F3400" s="23">
        <v>10721300</v>
      </c>
      <c r="G3400" s="26" t="s">
        <v>163</v>
      </c>
      <c r="H3400" s="27">
        <v>0</v>
      </c>
      <c r="I3400" s="215">
        <v>889000</v>
      </c>
      <c r="J3400" s="41"/>
      <c r="K3400" s="39">
        <f t="shared" si="80"/>
        <v>0</v>
      </c>
      <c r="L3400" s="199"/>
    </row>
    <row r="3401" spans="1:12" hidden="1" x14ac:dyDescent="0.35">
      <c r="A3401" s="23">
        <v>22020406</v>
      </c>
      <c r="B3401" s="437" t="s">
        <v>2890</v>
      </c>
      <c r="C3401" s="23">
        <v>71033</v>
      </c>
      <c r="D3401" s="24">
        <v>0</v>
      </c>
      <c r="E3401" s="25">
        <v>1100</v>
      </c>
      <c r="F3401" s="23">
        <v>10721300</v>
      </c>
      <c r="G3401" s="26" t="s">
        <v>163</v>
      </c>
      <c r="H3401" s="27">
        <v>3077415.6</v>
      </c>
      <c r="I3401" s="282">
        <v>26500</v>
      </c>
      <c r="J3401" s="27"/>
      <c r="K3401" s="27">
        <f t="shared" si="80"/>
        <v>3077415.6</v>
      </c>
      <c r="L3401" s="199"/>
    </row>
    <row r="3402" spans="1:12" hidden="1" x14ac:dyDescent="0.35">
      <c r="A3402" s="23">
        <v>22020406</v>
      </c>
      <c r="B3402" s="437" t="s">
        <v>2890</v>
      </c>
      <c r="C3402" s="23">
        <v>70131</v>
      </c>
      <c r="D3402" s="24">
        <v>0</v>
      </c>
      <c r="E3402" s="25">
        <v>2101</v>
      </c>
      <c r="F3402" s="23">
        <v>10721300</v>
      </c>
      <c r="G3402" s="26" t="s">
        <v>163</v>
      </c>
      <c r="H3402" s="27">
        <v>344400</v>
      </c>
      <c r="I3402" s="215">
        <v>28000</v>
      </c>
      <c r="J3402" s="27"/>
      <c r="K3402" s="27">
        <f t="shared" si="80"/>
        <v>344400</v>
      </c>
      <c r="L3402" s="200"/>
    </row>
    <row r="3403" spans="1:12" hidden="1" x14ac:dyDescent="0.35">
      <c r="A3403" s="23">
        <v>22020406</v>
      </c>
      <c r="B3403" s="437" t="s">
        <v>2890</v>
      </c>
      <c r="C3403" s="23">
        <v>70131</v>
      </c>
      <c r="D3403" s="24">
        <v>0</v>
      </c>
      <c r="E3403" s="25">
        <v>2101</v>
      </c>
      <c r="F3403" s="23">
        <v>10721300</v>
      </c>
      <c r="G3403" s="26" t="s">
        <v>163</v>
      </c>
      <c r="H3403" s="41">
        <v>232200</v>
      </c>
      <c r="I3403" s="220">
        <v>98600</v>
      </c>
      <c r="J3403" s="41"/>
      <c r="K3403" s="27">
        <f t="shared" si="80"/>
        <v>232200</v>
      </c>
      <c r="L3403" s="201"/>
    </row>
    <row r="3404" spans="1:12" hidden="1" x14ac:dyDescent="0.35">
      <c r="A3404" s="23">
        <v>22020406</v>
      </c>
      <c r="B3404" s="437" t="s">
        <v>2891</v>
      </c>
      <c r="C3404" s="23">
        <v>70131</v>
      </c>
      <c r="D3404" s="24">
        <v>0</v>
      </c>
      <c r="E3404" s="25">
        <v>2101</v>
      </c>
      <c r="F3404" s="23">
        <v>10720500</v>
      </c>
      <c r="G3404" s="26" t="s">
        <v>163</v>
      </c>
      <c r="H3404" s="67">
        <v>205905</v>
      </c>
      <c r="I3404" s="224">
        <v>366100</v>
      </c>
      <c r="J3404" s="67">
        <v>294095</v>
      </c>
      <c r="K3404" s="67">
        <f>SUM(H3404,J3404)</f>
        <v>500000</v>
      </c>
      <c r="L3404" s="199"/>
    </row>
    <row r="3405" spans="1:12" hidden="1" x14ac:dyDescent="0.35">
      <c r="A3405" s="23">
        <v>22020406</v>
      </c>
      <c r="B3405" s="437" t="s">
        <v>2891</v>
      </c>
      <c r="C3405" s="23">
        <v>70133</v>
      </c>
      <c r="D3405" s="24" t="s">
        <v>192</v>
      </c>
      <c r="E3405" s="85" t="s">
        <v>2619</v>
      </c>
      <c r="F3405" s="23">
        <v>10721300</v>
      </c>
      <c r="G3405" s="26" t="s">
        <v>163</v>
      </c>
      <c r="H3405" s="27">
        <v>30026.052</v>
      </c>
      <c r="I3405" s="215"/>
      <c r="J3405" s="27">
        <v>500000</v>
      </c>
      <c r="K3405" s="27">
        <f>SUM(H3405,J3405)</f>
        <v>530026.05200000003</v>
      </c>
      <c r="L3405" s="199"/>
    </row>
    <row r="3406" spans="1:12" hidden="1" x14ac:dyDescent="0.35">
      <c r="A3406" s="411">
        <v>22020406</v>
      </c>
      <c r="B3406" s="437" t="s">
        <v>2891</v>
      </c>
      <c r="C3406" s="411">
        <v>70131</v>
      </c>
      <c r="D3406" s="411" t="s">
        <v>192</v>
      </c>
      <c r="E3406" s="413" t="s">
        <v>193</v>
      </c>
      <c r="F3406" s="411">
        <v>10721300</v>
      </c>
      <c r="G3406" s="469" t="s">
        <v>163</v>
      </c>
      <c r="H3406" s="419">
        <v>17712.197999999997</v>
      </c>
      <c r="I3406" s="422"/>
      <c r="J3406" s="531">
        <v>81288</v>
      </c>
      <c r="K3406" s="538">
        <f>SUM(H3406,J3406)</f>
        <v>99000.198000000004</v>
      </c>
      <c r="L3406" s="396"/>
    </row>
    <row r="3407" spans="1:12" hidden="1" x14ac:dyDescent="0.35">
      <c r="A3407" s="23">
        <v>22020406</v>
      </c>
      <c r="B3407" s="437" t="s">
        <v>2891</v>
      </c>
      <c r="C3407" s="23">
        <v>70131</v>
      </c>
      <c r="D3407" s="24">
        <v>0</v>
      </c>
      <c r="E3407" s="25">
        <v>2101</v>
      </c>
      <c r="F3407" s="23">
        <v>10721300</v>
      </c>
      <c r="G3407" s="26" t="s">
        <v>163</v>
      </c>
      <c r="H3407" s="27">
        <v>1848000</v>
      </c>
      <c r="I3407" s="215">
        <v>294000</v>
      </c>
      <c r="J3407" s="27">
        <v>294000</v>
      </c>
      <c r="K3407" s="27">
        <f>H3407+J3407</f>
        <v>2142000</v>
      </c>
      <c r="L3407" s="199"/>
    </row>
    <row r="3408" spans="1:12" hidden="1" x14ac:dyDescent="0.35">
      <c r="A3408" s="23">
        <v>22020406</v>
      </c>
      <c r="B3408" s="437" t="s">
        <v>2891</v>
      </c>
      <c r="C3408" s="23">
        <v>70131</v>
      </c>
      <c r="D3408" s="24">
        <v>0</v>
      </c>
      <c r="E3408" s="25">
        <v>2101</v>
      </c>
      <c r="F3408" s="23">
        <v>10721300</v>
      </c>
      <c r="G3408" s="26" t="s">
        <v>163</v>
      </c>
      <c r="H3408" s="67">
        <v>3352230</v>
      </c>
      <c r="I3408" s="224"/>
      <c r="J3408" s="67"/>
      <c r="K3408" s="67">
        <f>SUM(H3408,J3408)</f>
        <v>3352230</v>
      </c>
      <c r="L3408" s="199"/>
    </row>
    <row r="3409" spans="1:12" hidden="1" x14ac:dyDescent="0.35">
      <c r="A3409" s="23">
        <v>22020406</v>
      </c>
      <c r="B3409" s="437" t="s">
        <v>2891</v>
      </c>
      <c r="C3409" s="23">
        <v>70133</v>
      </c>
      <c r="D3409" s="24">
        <v>0</v>
      </c>
      <c r="E3409" s="25">
        <v>2101</v>
      </c>
      <c r="F3409" s="23">
        <v>10721300</v>
      </c>
      <c r="G3409" s="26" t="s">
        <v>163</v>
      </c>
      <c r="H3409" s="27">
        <v>508200</v>
      </c>
      <c r="I3409" s="215">
        <v>23500</v>
      </c>
      <c r="J3409" s="27">
        <v>300000</v>
      </c>
      <c r="K3409" s="27">
        <f>SUM(H3409,J3409)</f>
        <v>808200</v>
      </c>
      <c r="L3409" s="199"/>
    </row>
    <row r="3410" spans="1:12" hidden="1" x14ac:dyDescent="0.35">
      <c r="A3410" s="23">
        <v>22020406</v>
      </c>
      <c r="B3410" s="437" t="s">
        <v>2891</v>
      </c>
      <c r="C3410" s="23">
        <v>70133</v>
      </c>
      <c r="D3410" s="24">
        <v>0</v>
      </c>
      <c r="E3410" s="25">
        <v>2101</v>
      </c>
      <c r="F3410" s="23">
        <v>10721300</v>
      </c>
      <c r="G3410" s="26" t="s">
        <v>163</v>
      </c>
      <c r="H3410" s="67">
        <v>1108800</v>
      </c>
      <c r="I3410" s="224">
        <v>120000</v>
      </c>
      <c r="J3410" s="67"/>
      <c r="K3410" s="67">
        <f>SUM(H3410,J3410)</f>
        <v>1108800</v>
      </c>
      <c r="L3410" s="199"/>
    </row>
    <row r="3411" spans="1:12" hidden="1" x14ac:dyDescent="0.35">
      <c r="A3411" s="23">
        <v>22020406</v>
      </c>
      <c r="B3411" s="437" t="s">
        <v>2891</v>
      </c>
      <c r="C3411" s="23">
        <v>70131</v>
      </c>
      <c r="D3411" s="24">
        <v>0</v>
      </c>
      <c r="E3411" s="25">
        <v>2101</v>
      </c>
      <c r="F3411" s="23">
        <v>10721300</v>
      </c>
      <c r="G3411" s="26" t="s">
        <v>163</v>
      </c>
      <c r="H3411" s="27">
        <v>3023685</v>
      </c>
      <c r="I3411" s="215">
        <v>2950600</v>
      </c>
      <c r="J3411" s="27">
        <v>8500000</v>
      </c>
      <c r="K3411" s="27">
        <f>H3411+J3411</f>
        <v>11523685</v>
      </c>
      <c r="L3411" s="199"/>
    </row>
    <row r="3412" spans="1:12" hidden="1" x14ac:dyDescent="0.35">
      <c r="A3412" s="23">
        <v>22020406</v>
      </c>
      <c r="B3412" s="437" t="s">
        <v>2891</v>
      </c>
      <c r="C3412" s="23">
        <v>70133</v>
      </c>
      <c r="D3412" s="24">
        <v>0</v>
      </c>
      <c r="E3412" s="25">
        <v>2101</v>
      </c>
      <c r="F3412" s="23">
        <v>10721300</v>
      </c>
      <c r="G3412" s="26" t="s">
        <v>163</v>
      </c>
      <c r="H3412" s="27">
        <v>220500</v>
      </c>
      <c r="I3412" s="215">
        <v>55000</v>
      </c>
      <c r="J3412" s="27">
        <v>200000</v>
      </c>
      <c r="K3412" s="27">
        <f t="shared" ref="K3412:K3436" si="81">SUM(H3412,J3412)</f>
        <v>420500</v>
      </c>
      <c r="L3412" s="199"/>
    </row>
    <row r="3413" spans="1:12" hidden="1" x14ac:dyDescent="0.35">
      <c r="A3413" s="23">
        <v>22020406</v>
      </c>
      <c r="B3413" s="437" t="s">
        <v>2892</v>
      </c>
      <c r="C3413" s="23">
        <v>70133</v>
      </c>
      <c r="D3413" s="24">
        <v>0</v>
      </c>
      <c r="E3413" s="25">
        <v>2101</v>
      </c>
      <c r="F3413" s="23">
        <v>10721300</v>
      </c>
      <c r="G3413" s="26" t="s">
        <v>163</v>
      </c>
      <c r="H3413" s="27">
        <v>294000</v>
      </c>
      <c r="I3413" s="215">
        <v>47500</v>
      </c>
      <c r="J3413" s="27"/>
      <c r="K3413" s="27">
        <f t="shared" si="81"/>
        <v>294000</v>
      </c>
      <c r="L3413" s="199"/>
    </row>
    <row r="3414" spans="1:12" hidden="1" x14ac:dyDescent="0.35">
      <c r="A3414" s="23">
        <v>22020406</v>
      </c>
      <c r="B3414" s="437" t="s">
        <v>2892</v>
      </c>
      <c r="C3414" s="23">
        <v>70133</v>
      </c>
      <c r="D3414" s="24">
        <v>0</v>
      </c>
      <c r="E3414" s="25">
        <v>2101</v>
      </c>
      <c r="F3414" s="23">
        <v>10721300</v>
      </c>
      <c r="G3414" s="26" t="s">
        <v>163</v>
      </c>
      <c r="H3414" s="27">
        <v>1143828</v>
      </c>
      <c r="I3414" s="215"/>
      <c r="J3414" s="27"/>
      <c r="K3414" s="27">
        <f t="shared" si="81"/>
        <v>1143828</v>
      </c>
      <c r="L3414" s="199"/>
    </row>
    <row r="3415" spans="1:12" hidden="1" x14ac:dyDescent="0.35">
      <c r="A3415" s="23">
        <v>22020406</v>
      </c>
      <c r="B3415" s="437" t="s">
        <v>2892</v>
      </c>
      <c r="C3415" s="23">
        <v>70131</v>
      </c>
      <c r="D3415" s="24">
        <v>0</v>
      </c>
      <c r="E3415" s="25">
        <v>2101</v>
      </c>
      <c r="F3415" s="23">
        <v>10721300</v>
      </c>
      <c r="G3415" s="26" t="s">
        <v>163</v>
      </c>
      <c r="H3415" s="27">
        <v>7214907</v>
      </c>
      <c r="I3415" s="215">
        <v>577000</v>
      </c>
      <c r="J3415" s="27"/>
      <c r="K3415" s="27">
        <f t="shared" si="81"/>
        <v>7214907</v>
      </c>
      <c r="L3415" s="199"/>
    </row>
    <row r="3416" spans="1:12" hidden="1" x14ac:dyDescent="0.35">
      <c r="A3416" s="23">
        <v>22020406</v>
      </c>
      <c r="B3416" s="437" t="s">
        <v>2893</v>
      </c>
      <c r="C3416" s="23">
        <v>70131</v>
      </c>
      <c r="D3416" s="24">
        <v>0</v>
      </c>
      <c r="E3416" s="25">
        <v>2101</v>
      </c>
      <c r="F3416" s="23">
        <v>10721300</v>
      </c>
      <c r="G3416" s="26" t="s">
        <v>163</v>
      </c>
      <c r="H3416" s="67">
        <v>2184000</v>
      </c>
      <c r="I3416" s="224">
        <v>700000</v>
      </c>
      <c r="J3416" s="271">
        <v>-1000000</v>
      </c>
      <c r="K3416" s="67">
        <f t="shared" si="81"/>
        <v>1184000</v>
      </c>
      <c r="L3416" s="199"/>
    </row>
    <row r="3417" spans="1:12" hidden="1" x14ac:dyDescent="0.35">
      <c r="A3417" s="23">
        <v>22020406</v>
      </c>
      <c r="B3417" s="437" t="s">
        <v>2893</v>
      </c>
      <c r="C3417" s="23">
        <v>70131</v>
      </c>
      <c r="D3417" s="24">
        <v>0</v>
      </c>
      <c r="E3417" s="25">
        <v>2101</v>
      </c>
      <c r="F3417" s="23">
        <v>10721300</v>
      </c>
      <c r="G3417" s="26" t="s">
        <v>163</v>
      </c>
      <c r="H3417" s="67">
        <v>210000</v>
      </c>
      <c r="I3417" s="224">
        <v>110000</v>
      </c>
      <c r="J3417" s="67"/>
      <c r="K3417" s="67">
        <f t="shared" si="81"/>
        <v>210000</v>
      </c>
      <c r="L3417" s="199"/>
    </row>
    <row r="3418" spans="1:12" hidden="1" x14ac:dyDescent="0.35">
      <c r="A3418" s="23">
        <v>22020406</v>
      </c>
      <c r="B3418" s="437" t="s">
        <v>2893</v>
      </c>
      <c r="C3418" s="23">
        <v>70133</v>
      </c>
      <c r="D3418" s="24">
        <v>0</v>
      </c>
      <c r="E3418" s="25">
        <v>2101</v>
      </c>
      <c r="F3418" s="23">
        <v>10721300</v>
      </c>
      <c r="G3418" s="26" t="s">
        <v>163</v>
      </c>
      <c r="H3418" s="67">
        <v>2554913</v>
      </c>
      <c r="I3418" s="224">
        <v>961250</v>
      </c>
      <c r="J3418" s="67"/>
      <c r="K3418" s="67">
        <f t="shared" si="81"/>
        <v>2554913</v>
      </c>
      <c r="L3418" s="199"/>
    </row>
    <row r="3419" spans="1:12" hidden="1" x14ac:dyDescent="0.35">
      <c r="A3419" s="23">
        <v>22020406</v>
      </c>
      <c r="B3419" s="437" t="s">
        <v>2893</v>
      </c>
      <c r="C3419" s="23">
        <v>70133</v>
      </c>
      <c r="D3419" s="24">
        <v>0</v>
      </c>
      <c r="E3419" s="25">
        <v>2101</v>
      </c>
      <c r="F3419" s="23">
        <v>10721300</v>
      </c>
      <c r="G3419" s="26" t="s">
        <v>163</v>
      </c>
      <c r="H3419" s="27">
        <v>1294440</v>
      </c>
      <c r="I3419" s="215">
        <v>180000</v>
      </c>
      <c r="J3419" s="27"/>
      <c r="K3419" s="27">
        <f t="shared" si="81"/>
        <v>1294440</v>
      </c>
      <c r="L3419" s="199"/>
    </row>
    <row r="3420" spans="1:12" hidden="1" x14ac:dyDescent="0.35">
      <c r="A3420" s="23">
        <v>22020406</v>
      </c>
      <c r="B3420" s="437" t="s">
        <v>2893</v>
      </c>
      <c r="C3420" s="23">
        <v>70131</v>
      </c>
      <c r="D3420" s="24">
        <v>0</v>
      </c>
      <c r="E3420" s="25">
        <v>2101</v>
      </c>
      <c r="F3420" s="23">
        <v>10721300</v>
      </c>
      <c r="G3420" s="26" t="s">
        <v>163</v>
      </c>
      <c r="H3420" s="67">
        <v>1183526.5</v>
      </c>
      <c r="I3420" s="224">
        <v>787600</v>
      </c>
      <c r="J3420" s="68">
        <v>316473.5</v>
      </c>
      <c r="K3420" s="67">
        <f t="shared" si="81"/>
        <v>1500000</v>
      </c>
      <c r="L3420" s="199"/>
    </row>
    <row r="3421" spans="1:12" hidden="1" x14ac:dyDescent="0.35">
      <c r="A3421" s="23">
        <v>22020406</v>
      </c>
      <c r="B3421" s="437" t="s">
        <v>2893</v>
      </c>
      <c r="C3421" s="23">
        <v>70133</v>
      </c>
      <c r="D3421" s="24">
        <v>0</v>
      </c>
      <c r="E3421" s="25">
        <v>2101</v>
      </c>
      <c r="F3421" s="23">
        <v>10721300</v>
      </c>
      <c r="G3421" s="26" t="s">
        <v>163</v>
      </c>
      <c r="H3421" s="27">
        <v>354375</v>
      </c>
      <c r="I3421" s="215">
        <v>50000</v>
      </c>
      <c r="J3421" s="27">
        <v>200000</v>
      </c>
      <c r="K3421" s="27">
        <f t="shared" si="81"/>
        <v>554375</v>
      </c>
      <c r="L3421" s="199"/>
    </row>
    <row r="3422" spans="1:12" hidden="1" x14ac:dyDescent="0.35">
      <c r="A3422" s="23">
        <v>22020406</v>
      </c>
      <c r="B3422" s="437" t="s">
        <v>2893</v>
      </c>
      <c r="C3422" s="23">
        <v>70133</v>
      </c>
      <c r="D3422" s="24">
        <v>0</v>
      </c>
      <c r="E3422" s="25">
        <v>2101</v>
      </c>
      <c r="F3422" s="23">
        <v>10721300</v>
      </c>
      <c r="G3422" s="26" t="s">
        <v>163</v>
      </c>
      <c r="H3422" s="101">
        <v>10435320</v>
      </c>
      <c r="I3422" s="255">
        <v>3922575</v>
      </c>
      <c r="J3422" s="101"/>
      <c r="K3422" s="101">
        <f t="shared" si="81"/>
        <v>10435320</v>
      </c>
      <c r="L3422" s="200"/>
    </row>
    <row r="3423" spans="1:12" hidden="1" x14ac:dyDescent="0.35">
      <c r="A3423" s="34">
        <v>22020406</v>
      </c>
      <c r="B3423" s="437" t="s">
        <v>2893</v>
      </c>
      <c r="C3423" s="34">
        <v>70133</v>
      </c>
      <c r="D3423" s="35">
        <v>0</v>
      </c>
      <c r="E3423" s="36">
        <v>2101</v>
      </c>
      <c r="F3423" s="34">
        <v>10721300</v>
      </c>
      <c r="G3423" s="37" t="s">
        <v>163</v>
      </c>
      <c r="H3423" s="99">
        <v>16682610</v>
      </c>
      <c r="I3423" s="254">
        <v>6435000</v>
      </c>
      <c r="J3423" s="528">
        <v>-7000000</v>
      </c>
      <c r="K3423" s="99">
        <f t="shared" si="81"/>
        <v>9682610</v>
      </c>
      <c r="L3423" s="198"/>
    </row>
    <row r="3424" spans="1:12" hidden="1" x14ac:dyDescent="0.35">
      <c r="A3424" s="23">
        <v>22020406</v>
      </c>
      <c r="B3424" s="437" t="s">
        <v>2893</v>
      </c>
      <c r="C3424" s="23">
        <v>70131</v>
      </c>
      <c r="D3424" s="24">
        <v>0</v>
      </c>
      <c r="E3424" s="25">
        <v>2101</v>
      </c>
      <c r="F3424" s="23">
        <v>10721300</v>
      </c>
      <c r="G3424" s="26" t="s">
        <v>163</v>
      </c>
      <c r="H3424" s="101">
        <v>1767265.5</v>
      </c>
      <c r="I3424" s="255">
        <v>1472000</v>
      </c>
      <c r="J3424" s="101">
        <v>732734</v>
      </c>
      <c r="K3424" s="101">
        <f t="shared" si="81"/>
        <v>2499999.5</v>
      </c>
      <c r="L3424" s="199"/>
    </row>
    <row r="3425" spans="1:12" hidden="1" x14ac:dyDescent="0.35">
      <c r="A3425" s="23">
        <v>22020406</v>
      </c>
      <c r="B3425" s="437" t="s">
        <v>2893</v>
      </c>
      <c r="C3425" s="23">
        <v>70133</v>
      </c>
      <c r="D3425" s="24">
        <v>0</v>
      </c>
      <c r="E3425" s="25">
        <v>2101</v>
      </c>
      <c r="F3425" s="23">
        <v>10721300</v>
      </c>
      <c r="G3425" s="26" t="s">
        <v>163</v>
      </c>
      <c r="H3425" s="101">
        <v>421680</v>
      </c>
      <c r="I3425" s="255">
        <v>455050</v>
      </c>
      <c r="J3425" s="101"/>
      <c r="K3425" s="101">
        <f t="shared" si="81"/>
        <v>421680</v>
      </c>
      <c r="L3425" s="200"/>
    </row>
    <row r="3426" spans="1:12" hidden="1" x14ac:dyDescent="0.35">
      <c r="A3426" s="54">
        <v>22020406</v>
      </c>
      <c r="B3426" s="437" t="s">
        <v>2893</v>
      </c>
      <c r="C3426" s="54">
        <v>70131</v>
      </c>
      <c r="D3426" s="55">
        <v>0</v>
      </c>
      <c r="E3426" s="56">
        <v>2101</v>
      </c>
      <c r="F3426" s="54">
        <v>10721300</v>
      </c>
      <c r="G3426" s="57" t="s">
        <v>163</v>
      </c>
      <c r="H3426" s="58">
        <v>159390</v>
      </c>
      <c r="I3426" s="221">
        <v>60900</v>
      </c>
      <c r="J3426" s="58">
        <v>500000</v>
      </c>
      <c r="K3426" s="58">
        <f t="shared" si="81"/>
        <v>659390</v>
      </c>
      <c r="L3426" s="204" t="s">
        <v>2555</v>
      </c>
    </row>
    <row r="3427" spans="1:12" hidden="1" x14ac:dyDescent="0.35">
      <c r="A3427" s="54">
        <v>22020406</v>
      </c>
      <c r="B3427" s="437" t="s">
        <v>2893</v>
      </c>
      <c r="C3427" s="54">
        <v>70133</v>
      </c>
      <c r="D3427" s="55">
        <v>0</v>
      </c>
      <c r="E3427" s="56">
        <v>2101</v>
      </c>
      <c r="F3427" s="54">
        <v>10721300</v>
      </c>
      <c r="G3427" s="57" t="s">
        <v>163</v>
      </c>
      <c r="H3427" s="58">
        <v>1134000</v>
      </c>
      <c r="I3427" s="221">
        <v>171100</v>
      </c>
      <c r="J3427" s="58">
        <v>7000000</v>
      </c>
      <c r="K3427" s="58">
        <f t="shared" si="81"/>
        <v>8134000</v>
      </c>
      <c r="L3427" s="204" t="s">
        <v>2557</v>
      </c>
    </row>
    <row r="3428" spans="1:12" hidden="1" x14ac:dyDescent="0.35">
      <c r="A3428" s="54">
        <v>22020406</v>
      </c>
      <c r="B3428" s="437" t="s">
        <v>2893</v>
      </c>
      <c r="C3428" s="54">
        <v>70131</v>
      </c>
      <c r="D3428" s="55">
        <v>0</v>
      </c>
      <c r="E3428" s="56">
        <v>2101</v>
      </c>
      <c r="F3428" s="54">
        <v>10721300</v>
      </c>
      <c r="G3428" s="57" t="s">
        <v>163</v>
      </c>
      <c r="H3428" s="117">
        <v>37800</v>
      </c>
      <c r="I3428" s="263"/>
      <c r="J3428" s="117">
        <v>2000000</v>
      </c>
      <c r="K3428" s="117">
        <f t="shared" si="81"/>
        <v>2037800</v>
      </c>
      <c r="L3428" s="204" t="s">
        <v>2558</v>
      </c>
    </row>
    <row r="3429" spans="1:12" hidden="1" x14ac:dyDescent="0.35">
      <c r="A3429" s="23">
        <v>22020406</v>
      </c>
      <c r="B3429" s="437" t="s">
        <v>2893</v>
      </c>
      <c r="C3429" s="23">
        <v>70133</v>
      </c>
      <c r="D3429" s="24">
        <v>0</v>
      </c>
      <c r="E3429" s="25">
        <v>2101</v>
      </c>
      <c r="F3429" s="23">
        <v>10721300</v>
      </c>
      <c r="G3429" s="26" t="s">
        <v>163</v>
      </c>
      <c r="H3429" s="106">
        <v>50000</v>
      </c>
      <c r="I3429" s="260"/>
      <c r="J3429" s="106"/>
      <c r="K3429" s="101">
        <f t="shared" si="81"/>
        <v>50000</v>
      </c>
      <c r="L3429" s="199"/>
    </row>
    <row r="3430" spans="1:12" hidden="1" x14ac:dyDescent="0.35">
      <c r="A3430" s="23">
        <v>22020406</v>
      </c>
      <c r="B3430" s="437" t="s">
        <v>2893</v>
      </c>
      <c r="C3430" s="23">
        <v>70133</v>
      </c>
      <c r="D3430" s="24">
        <v>0</v>
      </c>
      <c r="E3430" s="25">
        <v>2101</v>
      </c>
      <c r="F3430" s="23">
        <v>10721300</v>
      </c>
      <c r="G3430" s="26" t="s">
        <v>163</v>
      </c>
      <c r="H3430" s="101">
        <v>877800</v>
      </c>
      <c r="I3430" s="255">
        <v>561000</v>
      </c>
      <c r="J3430" s="101">
        <v>200000</v>
      </c>
      <c r="K3430" s="101">
        <f t="shared" si="81"/>
        <v>1077800</v>
      </c>
      <c r="L3430" s="199"/>
    </row>
    <row r="3431" spans="1:12" hidden="1" x14ac:dyDescent="0.35">
      <c r="A3431" s="23">
        <v>22020406</v>
      </c>
      <c r="B3431" s="437" t="s">
        <v>2893</v>
      </c>
      <c r="C3431" s="23">
        <v>70131</v>
      </c>
      <c r="D3431" s="24">
        <v>0</v>
      </c>
      <c r="E3431" s="25">
        <v>2101</v>
      </c>
      <c r="F3431" s="23">
        <v>10721300</v>
      </c>
      <c r="G3431" s="26" t="s">
        <v>163</v>
      </c>
      <c r="H3431" s="101">
        <v>365190</v>
      </c>
      <c r="I3431" s="255">
        <v>111450</v>
      </c>
      <c r="J3431" s="101"/>
      <c r="K3431" s="101">
        <f t="shared" si="81"/>
        <v>365190</v>
      </c>
      <c r="L3431" s="199"/>
    </row>
    <row r="3432" spans="1:12" hidden="1" x14ac:dyDescent="0.35">
      <c r="A3432" s="23">
        <v>22020406</v>
      </c>
      <c r="B3432" s="437" t="s">
        <v>2893</v>
      </c>
      <c r="C3432" s="23">
        <v>70133</v>
      </c>
      <c r="D3432" s="24">
        <v>0</v>
      </c>
      <c r="E3432" s="23">
        <v>2101</v>
      </c>
      <c r="F3432" s="23">
        <v>10721300</v>
      </c>
      <c r="G3432" s="26" t="s">
        <v>163</v>
      </c>
      <c r="H3432" s="101">
        <v>98700</v>
      </c>
      <c r="I3432" s="255">
        <v>10000</v>
      </c>
      <c r="J3432" s="101"/>
      <c r="K3432" s="101">
        <f t="shared" si="81"/>
        <v>98700</v>
      </c>
      <c r="L3432" s="199"/>
    </row>
    <row r="3433" spans="1:12" hidden="1" x14ac:dyDescent="0.35">
      <c r="A3433" s="23">
        <v>22020406</v>
      </c>
      <c r="B3433" s="437" t="s">
        <v>2893</v>
      </c>
      <c r="C3433" s="23">
        <v>70131</v>
      </c>
      <c r="D3433" s="24">
        <v>0</v>
      </c>
      <c r="E3433" s="25">
        <v>2101</v>
      </c>
      <c r="F3433" s="23">
        <v>10721300</v>
      </c>
      <c r="G3433" s="26" t="s">
        <v>163</v>
      </c>
      <c r="H3433" s="101">
        <v>51455</v>
      </c>
      <c r="I3433" s="255">
        <v>0</v>
      </c>
      <c r="J3433" s="106"/>
      <c r="K3433" s="101">
        <f t="shared" si="81"/>
        <v>51455</v>
      </c>
      <c r="L3433" s="199"/>
    </row>
    <row r="3434" spans="1:12" hidden="1" x14ac:dyDescent="0.35">
      <c r="A3434" s="23">
        <v>22020406</v>
      </c>
      <c r="B3434" s="437" t="s">
        <v>2891</v>
      </c>
      <c r="C3434" s="23">
        <v>70131</v>
      </c>
      <c r="D3434" s="24">
        <v>0</v>
      </c>
      <c r="E3434" s="25">
        <v>2101</v>
      </c>
      <c r="F3434" s="23">
        <v>10721300</v>
      </c>
      <c r="G3434" s="26" t="s">
        <v>163</v>
      </c>
      <c r="H3434" s="136">
        <v>100000</v>
      </c>
      <c r="I3434" s="270">
        <v>1348320</v>
      </c>
      <c r="J3434" s="136">
        <v>1300000</v>
      </c>
      <c r="K3434" s="135">
        <f t="shared" si="81"/>
        <v>1400000</v>
      </c>
      <c r="L3434" s="199"/>
    </row>
    <row r="3435" spans="1:12" hidden="1" x14ac:dyDescent="0.35">
      <c r="A3435" s="23">
        <v>22020405</v>
      </c>
      <c r="B3435" s="437" t="s">
        <v>2890</v>
      </c>
      <c r="C3435" s="23">
        <v>70133</v>
      </c>
      <c r="D3435" s="24">
        <v>0</v>
      </c>
      <c r="E3435" s="25">
        <v>2101</v>
      </c>
      <c r="F3435" s="23">
        <v>10721300</v>
      </c>
      <c r="G3435" s="26" t="s">
        <v>162</v>
      </c>
      <c r="H3435" s="67">
        <v>20000000</v>
      </c>
      <c r="I3435" s="224">
        <v>1315000</v>
      </c>
      <c r="J3435" s="67"/>
      <c r="K3435" s="428">
        <f t="shared" si="81"/>
        <v>20000000</v>
      </c>
      <c r="L3435" s="199"/>
    </row>
    <row r="3436" spans="1:12" hidden="1" x14ac:dyDescent="0.35">
      <c r="A3436" s="23">
        <v>22020405</v>
      </c>
      <c r="B3436" s="437" t="s">
        <v>2890</v>
      </c>
      <c r="C3436" s="23">
        <v>70131</v>
      </c>
      <c r="D3436" s="24">
        <v>0</v>
      </c>
      <c r="E3436" s="25">
        <v>2101</v>
      </c>
      <c r="F3436" s="23">
        <v>10721300</v>
      </c>
      <c r="G3436" s="26" t="s">
        <v>162</v>
      </c>
      <c r="H3436" s="27">
        <v>4000000</v>
      </c>
      <c r="I3436" s="215">
        <v>3985000</v>
      </c>
      <c r="J3436" s="27">
        <v>4215000</v>
      </c>
      <c r="K3436" s="27">
        <f t="shared" si="81"/>
        <v>8215000</v>
      </c>
      <c r="L3436" s="199"/>
    </row>
    <row r="3437" spans="1:12" hidden="1" x14ac:dyDescent="0.35">
      <c r="A3437" s="411">
        <v>22020405</v>
      </c>
      <c r="B3437" s="437" t="s">
        <v>2890</v>
      </c>
      <c r="C3437" s="411">
        <v>70133</v>
      </c>
      <c r="D3437" s="411" t="s">
        <v>192</v>
      </c>
      <c r="E3437" s="413" t="s">
        <v>193</v>
      </c>
      <c r="F3437" s="411" t="s">
        <v>194</v>
      </c>
      <c r="G3437" s="416" t="s">
        <v>162</v>
      </c>
      <c r="H3437" s="418"/>
      <c r="I3437" s="421"/>
      <c r="J3437" s="424">
        <v>350000</v>
      </c>
      <c r="K3437" s="418">
        <f>H3437+J3437</f>
        <v>350000</v>
      </c>
      <c r="L3437" s="434"/>
    </row>
    <row r="3438" spans="1:12" hidden="1" x14ac:dyDescent="0.35">
      <c r="A3438" s="23">
        <v>22020405</v>
      </c>
      <c r="B3438" s="437" t="s">
        <v>2890</v>
      </c>
      <c r="C3438" s="23">
        <v>70133</v>
      </c>
      <c r="D3438" s="24">
        <v>0</v>
      </c>
      <c r="E3438" s="25">
        <v>2101</v>
      </c>
      <c r="F3438" s="23">
        <v>10721300</v>
      </c>
      <c r="G3438" s="26" t="s">
        <v>162</v>
      </c>
      <c r="H3438" s="27">
        <v>63000</v>
      </c>
      <c r="I3438" s="215">
        <v>40000</v>
      </c>
      <c r="J3438" s="27">
        <v>100000</v>
      </c>
      <c r="K3438" s="27">
        <f t="shared" ref="K3438:K3456" si="82">SUM(H3438,J3438)</f>
        <v>163000</v>
      </c>
      <c r="L3438" s="199"/>
    </row>
    <row r="3439" spans="1:12" hidden="1" x14ac:dyDescent="0.35">
      <c r="A3439" s="23">
        <v>22020405</v>
      </c>
      <c r="B3439" s="437" t="s">
        <v>2890</v>
      </c>
      <c r="C3439" s="23">
        <v>70133</v>
      </c>
      <c r="D3439" s="24">
        <v>0</v>
      </c>
      <c r="E3439" s="25">
        <v>2101</v>
      </c>
      <c r="F3439" s="23">
        <v>10721300</v>
      </c>
      <c r="G3439" s="28" t="s">
        <v>162</v>
      </c>
      <c r="H3439" s="29">
        <v>493500</v>
      </c>
      <c r="I3439" s="217"/>
      <c r="J3439" s="29"/>
      <c r="K3439" s="29">
        <f t="shared" si="82"/>
        <v>493500</v>
      </c>
      <c r="L3439" s="199"/>
    </row>
    <row r="3440" spans="1:12" hidden="1" x14ac:dyDescent="0.35">
      <c r="A3440" s="34">
        <v>22020405</v>
      </c>
      <c r="B3440" s="437" t="s">
        <v>2890</v>
      </c>
      <c r="C3440" s="34">
        <v>70133</v>
      </c>
      <c r="D3440" s="35">
        <v>0</v>
      </c>
      <c r="E3440" s="36">
        <v>2101</v>
      </c>
      <c r="F3440" s="34">
        <v>10721300</v>
      </c>
      <c r="G3440" s="37" t="s">
        <v>162</v>
      </c>
      <c r="H3440" s="38">
        <v>420000</v>
      </c>
      <c r="I3440" s="218">
        <v>35000</v>
      </c>
      <c r="J3440" s="38">
        <v>370000</v>
      </c>
      <c r="K3440" s="38">
        <f t="shared" si="82"/>
        <v>790000</v>
      </c>
      <c r="L3440" s="198"/>
    </row>
    <row r="3441" spans="1:12" hidden="1" x14ac:dyDescent="0.35">
      <c r="A3441" s="23">
        <v>22020405</v>
      </c>
      <c r="B3441" s="437" t="s">
        <v>2890</v>
      </c>
      <c r="C3441" s="23">
        <v>70133</v>
      </c>
      <c r="D3441" s="24">
        <v>0</v>
      </c>
      <c r="E3441" s="25">
        <v>2101</v>
      </c>
      <c r="F3441" s="23">
        <v>10721300</v>
      </c>
      <c r="G3441" s="26" t="s">
        <v>162</v>
      </c>
      <c r="H3441" s="27">
        <v>2438100</v>
      </c>
      <c r="I3441" s="215">
        <v>227600</v>
      </c>
      <c r="J3441" s="27"/>
      <c r="K3441" s="39">
        <f t="shared" si="82"/>
        <v>2438100</v>
      </c>
      <c r="L3441" s="199"/>
    </row>
    <row r="3442" spans="1:12" hidden="1" x14ac:dyDescent="0.35">
      <c r="A3442" s="23">
        <v>22020405</v>
      </c>
      <c r="B3442" s="437" t="s">
        <v>2890</v>
      </c>
      <c r="C3442" s="23">
        <v>70133</v>
      </c>
      <c r="D3442" s="24">
        <v>0</v>
      </c>
      <c r="E3442" s="25">
        <v>2101</v>
      </c>
      <c r="F3442" s="23">
        <v>10721300</v>
      </c>
      <c r="G3442" s="26" t="s">
        <v>162</v>
      </c>
      <c r="H3442" s="27">
        <v>96915</v>
      </c>
      <c r="I3442" s="215">
        <v>50000</v>
      </c>
      <c r="J3442" s="27">
        <v>100000</v>
      </c>
      <c r="K3442" s="27">
        <f t="shared" si="82"/>
        <v>196915</v>
      </c>
      <c r="L3442" s="199"/>
    </row>
    <row r="3443" spans="1:12" hidden="1" x14ac:dyDescent="0.35">
      <c r="A3443" s="23">
        <v>22020405</v>
      </c>
      <c r="B3443" s="437" t="s">
        <v>2890</v>
      </c>
      <c r="C3443" s="23">
        <v>70131</v>
      </c>
      <c r="D3443" s="24">
        <v>0</v>
      </c>
      <c r="E3443" s="25">
        <v>2101</v>
      </c>
      <c r="F3443" s="23">
        <v>10721300</v>
      </c>
      <c r="G3443" s="26" t="s">
        <v>162</v>
      </c>
      <c r="H3443" s="27">
        <v>808500</v>
      </c>
      <c r="I3443" s="215">
        <v>121500</v>
      </c>
      <c r="J3443" s="27">
        <v>200000</v>
      </c>
      <c r="K3443" s="27">
        <f t="shared" si="82"/>
        <v>1008500</v>
      </c>
      <c r="L3443" s="199"/>
    </row>
    <row r="3444" spans="1:12" hidden="1" x14ac:dyDescent="0.35">
      <c r="A3444" s="23">
        <v>22020405</v>
      </c>
      <c r="B3444" s="437" t="s">
        <v>2890</v>
      </c>
      <c r="C3444" s="23">
        <v>70133</v>
      </c>
      <c r="D3444" s="24">
        <v>0</v>
      </c>
      <c r="E3444" s="25">
        <v>2101</v>
      </c>
      <c r="F3444" s="23">
        <v>10721300</v>
      </c>
      <c r="G3444" s="26" t="s">
        <v>162</v>
      </c>
      <c r="H3444" s="27">
        <v>793800</v>
      </c>
      <c r="I3444" s="215">
        <v>440300</v>
      </c>
      <c r="J3444" s="27">
        <v>200000</v>
      </c>
      <c r="K3444" s="27">
        <f t="shared" si="82"/>
        <v>993800</v>
      </c>
      <c r="L3444" s="199"/>
    </row>
    <row r="3445" spans="1:12" hidden="1" x14ac:dyDescent="0.35">
      <c r="A3445" s="23">
        <v>22020405</v>
      </c>
      <c r="B3445" s="437" t="s">
        <v>2890</v>
      </c>
      <c r="C3445" s="23">
        <v>70131</v>
      </c>
      <c r="D3445" s="24">
        <v>0</v>
      </c>
      <c r="E3445" s="25">
        <v>2101</v>
      </c>
      <c r="F3445" s="23">
        <v>10721300</v>
      </c>
      <c r="G3445" s="26" t="s">
        <v>162</v>
      </c>
      <c r="H3445" s="27">
        <v>759990</v>
      </c>
      <c r="I3445" s="215">
        <v>134000</v>
      </c>
      <c r="J3445" s="27"/>
      <c r="K3445" s="27">
        <f t="shared" si="82"/>
        <v>759990</v>
      </c>
      <c r="L3445" s="199"/>
    </row>
    <row r="3446" spans="1:12" hidden="1" x14ac:dyDescent="0.35">
      <c r="A3446" s="23">
        <v>22020405</v>
      </c>
      <c r="B3446" s="437" t="s">
        <v>2890</v>
      </c>
      <c r="C3446" s="23">
        <v>70131</v>
      </c>
      <c r="D3446" s="24">
        <v>0</v>
      </c>
      <c r="E3446" s="23">
        <v>2101</v>
      </c>
      <c r="F3446" s="23">
        <v>10721300</v>
      </c>
      <c r="G3446" s="26" t="s">
        <v>162</v>
      </c>
      <c r="H3446" s="27">
        <v>586950</v>
      </c>
      <c r="I3446" s="215"/>
      <c r="J3446" s="27"/>
      <c r="K3446" s="27">
        <f t="shared" si="82"/>
        <v>586950</v>
      </c>
      <c r="L3446" s="199"/>
    </row>
    <row r="3447" spans="1:12" hidden="1" x14ac:dyDescent="0.35">
      <c r="A3447" s="23">
        <v>22020405</v>
      </c>
      <c r="B3447" s="437" t="s">
        <v>2890</v>
      </c>
      <c r="C3447" s="23">
        <v>70133</v>
      </c>
      <c r="D3447" s="24">
        <v>0</v>
      </c>
      <c r="E3447" s="25">
        <v>2101</v>
      </c>
      <c r="F3447" s="23">
        <v>10721300</v>
      </c>
      <c r="G3447" s="26" t="s">
        <v>162</v>
      </c>
      <c r="H3447" s="67">
        <v>35280</v>
      </c>
      <c r="I3447" s="224"/>
      <c r="J3447" s="67"/>
      <c r="K3447" s="67">
        <f t="shared" si="82"/>
        <v>35280</v>
      </c>
      <c r="L3447" s="199"/>
    </row>
    <row r="3448" spans="1:12" hidden="1" x14ac:dyDescent="0.35">
      <c r="A3448" s="23">
        <v>22020405</v>
      </c>
      <c r="B3448" s="437" t="s">
        <v>2890</v>
      </c>
      <c r="C3448" s="23">
        <v>70133</v>
      </c>
      <c r="D3448" s="24">
        <v>0</v>
      </c>
      <c r="E3448" s="25">
        <v>2101</v>
      </c>
      <c r="F3448" s="23">
        <v>10721300</v>
      </c>
      <c r="G3448" s="26" t="s">
        <v>162</v>
      </c>
      <c r="H3448" s="27">
        <v>239400</v>
      </c>
      <c r="I3448" s="215">
        <v>185000</v>
      </c>
      <c r="J3448" s="27">
        <v>160600</v>
      </c>
      <c r="K3448" s="27">
        <f t="shared" si="82"/>
        <v>400000</v>
      </c>
      <c r="L3448" s="199"/>
    </row>
    <row r="3449" spans="1:12" hidden="1" x14ac:dyDescent="0.35">
      <c r="A3449" s="23">
        <v>22020405</v>
      </c>
      <c r="B3449" s="437" t="s">
        <v>2890</v>
      </c>
      <c r="C3449" s="23">
        <v>70133</v>
      </c>
      <c r="D3449" s="24">
        <v>0</v>
      </c>
      <c r="E3449" s="25">
        <v>2101</v>
      </c>
      <c r="F3449" s="23">
        <v>10721300</v>
      </c>
      <c r="G3449" s="26" t="s">
        <v>162</v>
      </c>
      <c r="H3449" s="27">
        <v>823200</v>
      </c>
      <c r="I3449" s="215">
        <v>297000</v>
      </c>
      <c r="J3449" s="27"/>
      <c r="K3449" s="39">
        <f t="shared" si="82"/>
        <v>823200</v>
      </c>
      <c r="L3449" s="199"/>
    </row>
    <row r="3450" spans="1:12" hidden="1" x14ac:dyDescent="0.35">
      <c r="A3450" s="23">
        <v>22020405</v>
      </c>
      <c r="B3450" s="437" t="s">
        <v>2890</v>
      </c>
      <c r="C3450" s="23">
        <v>71033</v>
      </c>
      <c r="D3450" s="24">
        <v>0</v>
      </c>
      <c r="E3450" s="25">
        <v>1100</v>
      </c>
      <c r="F3450" s="23">
        <v>10721300</v>
      </c>
      <c r="G3450" s="26" t="s">
        <v>162</v>
      </c>
      <c r="H3450" s="27">
        <v>3255000</v>
      </c>
      <c r="I3450" s="282"/>
      <c r="J3450" s="27"/>
      <c r="K3450" s="27">
        <f t="shared" si="82"/>
        <v>3255000</v>
      </c>
      <c r="L3450" s="199"/>
    </row>
    <row r="3451" spans="1:12" hidden="1" x14ac:dyDescent="0.35">
      <c r="A3451" s="23">
        <v>22020405</v>
      </c>
      <c r="B3451" s="437" t="s">
        <v>2890</v>
      </c>
      <c r="C3451" s="23">
        <v>70131</v>
      </c>
      <c r="D3451" s="24">
        <v>0</v>
      </c>
      <c r="E3451" s="25">
        <v>2101</v>
      </c>
      <c r="F3451" s="23">
        <v>10721300</v>
      </c>
      <c r="G3451" s="26" t="s">
        <v>162</v>
      </c>
      <c r="H3451" s="27">
        <v>1239000</v>
      </c>
      <c r="I3451" s="215">
        <v>0</v>
      </c>
      <c r="J3451" s="27"/>
      <c r="K3451" s="27">
        <f t="shared" si="82"/>
        <v>1239000</v>
      </c>
      <c r="L3451" s="200"/>
    </row>
    <row r="3452" spans="1:12" hidden="1" x14ac:dyDescent="0.35">
      <c r="A3452" s="23">
        <v>22020405</v>
      </c>
      <c r="B3452" s="437" t="s">
        <v>2890</v>
      </c>
      <c r="C3452" s="23">
        <v>70131</v>
      </c>
      <c r="D3452" s="24">
        <v>0</v>
      </c>
      <c r="E3452" s="25">
        <v>2101</v>
      </c>
      <c r="F3452" s="23">
        <v>10721300</v>
      </c>
      <c r="G3452" s="26" t="s">
        <v>162</v>
      </c>
      <c r="H3452" s="27">
        <v>42000</v>
      </c>
      <c r="I3452" s="215"/>
      <c r="J3452" s="27"/>
      <c r="K3452" s="27">
        <f t="shared" si="82"/>
        <v>42000</v>
      </c>
      <c r="L3452" s="201"/>
    </row>
    <row r="3453" spans="1:12" hidden="1" x14ac:dyDescent="0.35">
      <c r="A3453" s="23">
        <v>22020405</v>
      </c>
      <c r="B3453" s="437" t="s">
        <v>2891</v>
      </c>
      <c r="C3453" s="23">
        <v>70131</v>
      </c>
      <c r="D3453" s="24">
        <v>0</v>
      </c>
      <c r="E3453" s="25">
        <v>2101</v>
      </c>
      <c r="F3453" s="23">
        <v>10720500</v>
      </c>
      <c r="G3453" s="26" t="s">
        <v>162</v>
      </c>
      <c r="H3453" s="67">
        <v>13860</v>
      </c>
      <c r="I3453" s="224">
        <v>131540</v>
      </c>
      <c r="J3453" s="67">
        <v>1500000</v>
      </c>
      <c r="K3453" s="67">
        <f t="shared" si="82"/>
        <v>1513860</v>
      </c>
      <c r="L3453" s="199"/>
    </row>
    <row r="3454" spans="1:12" hidden="1" x14ac:dyDescent="0.35">
      <c r="A3454" s="23">
        <v>22020405</v>
      </c>
      <c r="B3454" s="437" t="s">
        <v>2891</v>
      </c>
      <c r="C3454" s="23">
        <v>70133</v>
      </c>
      <c r="D3454" s="24" t="s">
        <v>192</v>
      </c>
      <c r="E3454" s="85" t="s">
        <v>2619</v>
      </c>
      <c r="F3454" s="23">
        <v>10721300</v>
      </c>
      <c r="G3454" s="26" t="s">
        <v>162</v>
      </c>
      <c r="H3454" s="27">
        <v>129742.2</v>
      </c>
      <c r="I3454" s="215"/>
      <c r="J3454" s="27">
        <v>200000</v>
      </c>
      <c r="K3454" s="27">
        <f t="shared" si="82"/>
        <v>329742.2</v>
      </c>
      <c r="L3454" s="199"/>
    </row>
    <row r="3455" spans="1:12" hidden="1" x14ac:dyDescent="0.35">
      <c r="A3455" s="411">
        <v>22020405</v>
      </c>
      <c r="B3455" s="437" t="s">
        <v>2891</v>
      </c>
      <c r="C3455" s="411">
        <v>70131</v>
      </c>
      <c r="D3455" s="411" t="s">
        <v>192</v>
      </c>
      <c r="E3455" s="413" t="s">
        <v>193</v>
      </c>
      <c r="F3455" s="411">
        <v>10721300</v>
      </c>
      <c r="G3455" s="416" t="s">
        <v>162</v>
      </c>
      <c r="H3455" s="419">
        <v>33192.919199999997</v>
      </c>
      <c r="I3455" s="422"/>
      <c r="J3455" s="425"/>
      <c r="K3455" s="538">
        <f t="shared" si="82"/>
        <v>33192.919199999997</v>
      </c>
      <c r="L3455" s="395"/>
    </row>
    <row r="3456" spans="1:12" hidden="1" x14ac:dyDescent="0.35">
      <c r="A3456" s="23">
        <v>22020405</v>
      </c>
      <c r="B3456" s="437" t="s">
        <v>2891</v>
      </c>
      <c r="C3456" s="23">
        <v>70133</v>
      </c>
      <c r="D3456" s="24">
        <v>0</v>
      </c>
      <c r="E3456" s="25">
        <v>2101</v>
      </c>
      <c r="F3456" s="23">
        <v>10721300</v>
      </c>
      <c r="G3456" s="26" t="s">
        <v>162</v>
      </c>
      <c r="H3456" s="27">
        <v>579600</v>
      </c>
      <c r="I3456" s="215">
        <v>261000</v>
      </c>
      <c r="J3456" s="27"/>
      <c r="K3456" s="27">
        <f t="shared" si="82"/>
        <v>579600</v>
      </c>
      <c r="L3456" s="200"/>
    </row>
    <row r="3457" spans="1:12" hidden="1" x14ac:dyDescent="0.35">
      <c r="A3457" s="23">
        <v>22020405</v>
      </c>
      <c r="B3457" s="437" t="s">
        <v>2891</v>
      </c>
      <c r="C3457" s="23">
        <v>70131</v>
      </c>
      <c r="D3457" s="24">
        <v>0</v>
      </c>
      <c r="E3457" s="25">
        <v>2101</v>
      </c>
      <c r="F3457" s="23">
        <v>10721300</v>
      </c>
      <c r="G3457" s="26" t="s">
        <v>162</v>
      </c>
      <c r="H3457" s="27">
        <v>1848000</v>
      </c>
      <c r="I3457" s="215">
        <v>54000</v>
      </c>
      <c r="J3457" s="27">
        <v>54000</v>
      </c>
      <c r="K3457" s="27">
        <f>H3457+J3457</f>
        <v>1902000</v>
      </c>
      <c r="L3457" s="199"/>
    </row>
    <row r="3458" spans="1:12" hidden="1" x14ac:dyDescent="0.35">
      <c r="A3458" s="23">
        <v>22020405</v>
      </c>
      <c r="B3458" s="437" t="s">
        <v>2891</v>
      </c>
      <c r="C3458" s="23">
        <v>70131</v>
      </c>
      <c r="D3458" s="24">
        <v>0</v>
      </c>
      <c r="E3458" s="25">
        <v>2101</v>
      </c>
      <c r="F3458" s="23">
        <v>10721300</v>
      </c>
      <c r="G3458" s="26" t="s">
        <v>162</v>
      </c>
      <c r="H3458" s="67">
        <v>2843090.25</v>
      </c>
      <c r="I3458" s="224"/>
      <c r="J3458" s="67"/>
      <c r="K3458" s="67">
        <f>SUM(H3458,J3458)</f>
        <v>2843090.25</v>
      </c>
      <c r="L3458" s="199"/>
    </row>
    <row r="3459" spans="1:12" hidden="1" x14ac:dyDescent="0.35">
      <c r="A3459" s="23">
        <v>22020405</v>
      </c>
      <c r="B3459" s="437" t="s">
        <v>2891</v>
      </c>
      <c r="C3459" s="23">
        <v>70133</v>
      </c>
      <c r="D3459" s="24">
        <v>0</v>
      </c>
      <c r="E3459" s="25">
        <v>2101</v>
      </c>
      <c r="F3459" s="23">
        <v>10721300</v>
      </c>
      <c r="G3459" s="26" t="s">
        <v>162</v>
      </c>
      <c r="H3459" s="27">
        <v>508200</v>
      </c>
      <c r="I3459" s="215"/>
      <c r="J3459" s="41"/>
      <c r="K3459" s="27">
        <f>SUM(H3459,J3459)</f>
        <v>508200</v>
      </c>
      <c r="L3459" s="199"/>
    </row>
    <row r="3460" spans="1:12" hidden="1" x14ac:dyDescent="0.35">
      <c r="A3460" s="23">
        <v>22020405</v>
      </c>
      <c r="B3460" s="437" t="s">
        <v>2891</v>
      </c>
      <c r="C3460" s="23">
        <v>70133</v>
      </c>
      <c r="D3460" s="24">
        <v>0</v>
      </c>
      <c r="E3460" s="25">
        <v>2101</v>
      </c>
      <c r="F3460" s="23">
        <v>10721300</v>
      </c>
      <c r="G3460" s="26" t="s">
        <v>162</v>
      </c>
      <c r="H3460" s="27">
        <v>0</v>
      </c>
      <c r="I3460" s="215"/>
      <c r="J3460" s="41">
        <v>500000</v>
      </c>
      <c r="K3460" s="27">
        <f>SUM(H3460,J3460)</f>
        <v>500000</v>
      </c>
      <c r="L3460" s="199"/>
    </row>
    <row r="3461" spans="1:12" hidden="1" x14ac:dyDescent="0.35">
      <c r="A3461" s="23">
        <v>22020405</v>
      </c>
      <c r="B3461" s="437" t="s">
        <v>2891</v>
      </c>
      <c r="C3461" s="23">
        <v>70133</v>
      </c>
      <c r="D3461" s="24">
        <v>0</v>
      </c>
      <c r="E3461" s="25">
        <v>2101</v>
      </c>
      <c r="F3461" s="23">
        <v>10721300</v>
      </c>
      <c r="G3461" s="26" t="s">
        <v>162</v>
      </c>
      <c r="H3461" s="67">
        <v>409500</v>
      </c>
      <c r="I3461" s="224">
        <v>23000</v>
      </c>
      <c r="J3461" s="67"/>
      <c r="K3461" s="67">
        <f>SUM(H3461,J3461)</f>
        <v>409500</v>
      </c>
      <c r="L3461" s="199"/>
    </row>
    <row r="3462" spans="1:12" hidden="1" x14ac:dyDescent="0.35">
      <c r="A3462" s="23">
        <v>22020405</v>
      </c>
      <c r="B3462" s="437" t="s">
        <v>2891</v>
      </c>
      <c r="C3462" s="23">
        <v>70740</v>
      </c>
      <c r="D3462" s="24">
        <v>0</v>
      </c>
      <c r="E3462" s="25">
        <v>2101</v>
      </c>
      <c r="F3462" s="23">
        <v>10721300</v>
      </c>
      <c r="G3462" s="26" t="s">
        <v>162</v>
      </c>
      <c r="H3462" s="27">
        <v>8820</v>
      </c>
      <c r="I3462" s="215"/>
      <c r="J3462" s="27"/>
      <c r="K3462" s="27">
        <f>SUM(H3462,J3462)</f>
        <v>8820</v>
      </c>
      <c r="L3462" s="200"/>
    </row>
    <row r="3463" spans="1:12" hidden="1" x14ac:dyDescent="0.35">
      <c r="A3463" s="23">
        <v>22020405</v>
      </c>
      <c r="B3463" s="437" t="s">
        <v>2891</v>
      </c>
      <c r="C3463" s="23">
        <v>70131</v>
      </c>
      <c r="D3463" s="24">
        <v>0</v>
      </c>
      <c r="E3463" s="25">
        <v>2101</v>
      </c>
      <c r="F3463" s="23">
        <v>10721300</v>
      </c>
      <c r="G3463" s="26" t="s">
        <v>162</v>
      </c>
      <c r="H3463" s="27">
        <v>2142000</v>
      </c>
      <c r="I3463" s="215">
        <v>2002000</v>
      </c>
      <c r="J3463" s="27">
        <v>985000</v>
      </c>
      <c r="K3463" s="27">
        <f>H3463+J3463</f>
        <v>3127000</v>
      </c>
      <c r="L3463" s="199"/>
    </row>
    <row r="3464" spans="1:12" hidden="1" x14ac:dyDescent="0.35">
      <c r="A3464" s="23">
        <v>22020405</v>
      </c>
      <c r="B3464" s="437" t="s">
        <v>2891</v>
      </c>
      <c r="C3464" s="23">
        <v>70131</v>
      </c>
      <c r="D3464" s="24">
        <v>0</v>
      </c>
      <c r="E3464" s="25">
        <v>2101</v>
      </c>
      <c r="F3464" s="23">
        <v>10721300</v>
      </c>
      <c r="G3464" s="26" t="s">
        <v>162</v>
      </c>
      <c r="H3464" s="67">
        <v>381150</v>
      </c>
      <c r="I3464" s="224">
        <v>294780</v>
      </c>
      <c r="J3464" s="67"/>
      <c r="K3464" s="67">
        <f t="shared" ref="K3464:K3489" si="83">SUM(H3464,J3464)</f>
        <v>381150</v>
      </c>
      <c r="L3464" s="199"/>
    </row>
    <row r="3465" spans="1:12" hidden="1" x14ac:dyDescent="0.35">
      <c r="A3465" s="23">
        <v>22020405</v>
      </c>
      <c r="B3465" s="437" t="s">
        <v>2891</v>
      </c>
      <c r="C3465" s="23">
        <v>70133</v>
      </c>
      <c r="D3465" s="24">
        <v>0</v>
      </c>
      <c r="E3465" s="25">
        <v>2101</v>
      </c>
      <c r="F3465" s="23">
        <v>10721300</v>
      </c>
      <c r="G3465" s="26" t="s">
        <v>162</v>
      </c>
      <c r="H3465" s="27">
        <v>1000000</v>
      </c>
      <c r="I3465" s="215"/>
      <c r="J3465" s="27"/>
      <c r="K3465" s="27">
        <f t="shared" si="83"/>
        <v>1000000</v>
      </c>
      <c r="L3465" s="199"/>
    </row>
    <row r="3466" spans="1:12" hidden="1" x14ac:dyDescent="0.35">
      <c r="A3466" s="23">
        <v>22020405</v>
      </c>
      <c r="B3466" s="437" t="s">
        <v>2891</v>
      </c>
      <c r="C3466" s="23">
        <v>70133</v>
      </c>
      <c r="D3466" s="24">
        <v>0</v>
      </c>
      <c r="E3466" s="25">
        <v>2101</v>
      </c>
      <c r="F3466" s="23">
        <v>10721300</v>
      </c>
      <c r="G3466" s="26" t="s">
        <v>162</v>
      </c>
      <c r="H3466" s="27">
        <v>220500</v>
      </c>
      <c r="I3466" s="215">
        <v>0</v>
      </c>
      <c r="J3466" s="27">
        <v>279500</v>
      </c>
      <c r="K3466" s="27">
        <f t="shared" si="83"/>
        <v>500000</v>
      </c>
      <c r="L3466" s="199"/>
    </row>
    <row r="3467" spans="1:12" hidden="1" x14ac:dyDescent="0.35">
      <c r="A3467" s="23">
        <v>22020405</v>
      </c>
      <c r="B3467" s="437" t="s">
        <v>2891</v>
      </c>
      <c r="C3467" s="23">
        <v>70133</v>
      </c>
      <c r="D3467" s="24">
        <v>0</v>
      </c>
      <c r="E3467" s="25">
        <v>2101</v>
      </c>
      <c r="F3467" s="23">
        <v>10721300</v>
      </c>
      <c r="G3467" s="26" t="s">
        <v>162</v>
      </c>
      <c r="H3467" s="27">
        <v>819000</v>
      </c>
      <c r="I3467" s="215">
        <v>0</v>
      </c>
      <c r="J3467" s="27"/>
      <c r="K3467" s="27">
        <f t="shared" si="83"/>
        <v>819000</v>
      </c>
      <c r="L3467" s="199"/>
    </row>
    <row r="3468" spans="1:12" hidden="1" x14ac:dyDescent="0.35">
      <c r="A3468" s="34">
        <v>22020405</v>
      </c>
      <c r="B3468" s="437" t="s">
        <v>2892</v>
      </c>
      <c r="C3468" s="34">
        <v>70133</v>
      </c>
      <c r="D3468" s="35">
        <v>0</v>
      </c>
      <c r="E3468" s="36">
        <v>2101</v>
      </c>
      <c r="F3468" s="34">
        <v>10721300</v>
      </c>
      <c r="G3468" s="37" t="s">
        <v>162</v>
      </c>
      <c r="H3468" s="38">
        <v>10500</v>
      </c>
      <c r="I3468" s="218"/>
      <c r="J3468" s="38"/>
      <c r="K3468" s="38">
        <f t="shared" si="83"/>
        <v>10500</v>
      </c>
      <c r="L3468" s="198"/>
    </row>
    <row r="3469" spans="1:12" hidden="1" x14ac:dyDescent="0.35">
      <c r="A3469" s="23">
        <v>22020405</v>
      </c>
      <c r="B3469" s="437" t="s">
        <v>2892</v>
      </c>
      <c r="C3469" s="23">
        <v>70133</v>
      </c>
      <c r="D3469" s="24">
        <v>0</v>
      </c>
      <c r="E3469" s="25">
        <v>2101</v>
      </c>
      <c r="F3469" s="23">
        <v>10721300</v>
      </c>
      <c r="G3469" s="26" t="s">
        <v>162</v>
      </c>
      <c r="H3469" s="27">
        <v>1400700</v>
      </c>
      <c r="I3469" s="215"/>
      <c r="J3469" s="27"/>
      <c r="K3469" s="27">
        <f t="shared" si="83"/>
        <v>1400700</v>
      </c>
      <c r="L3469" s="199"/>
    </row>
    <row r="3470" spans="1:12" hidden="1" x14ac:dyDescent="0.35">
      <c r="A3470" s="23">
        <v>22020405</v>
      </c>
      <c r="B3470" s="437" t="s">
        <v>2892</v>
      </c>
      <c r="C3470" s="23">
        <v>70131</v>
      </c>
      <c r="D3470" s="24">
        <v>0</v>
      </c>
      <c r="E3470" s="25">
        <v>2101</v>
      </c>
      <c r="F3470" s="23">
        <v>10721300</v>
      </c>
      <c r="G3470" s="26" t="s">
        <v>162</v>
      </c>
      <c r="H3470" s="27">
        <v>378000</v>
      </c>
      <c r="I3470" s="215">
        <v>247000</v>
      </c>
      <c r="J3470" s="27"/>
      <c r="K3470" s="27">
        <f t="shared" si="83"/>
        <v>378000</v>
      </c>
      <c r="L3470" s="199"/>
    </row>
    <row r="3471" spans="1:12" hidden="1" x14ac:dyDescent="0.35">
      <c r="A3471" s="23">
        <v>22020405</v>
      </c>
      <c r="B3471" s="437" t="s">
        <v>2893</v>
      </c>
      <c r="C3471" s="23">
        <v>70131</v>
      </c>
      <c r="D3471" s="24">
        <v>0</v>
      </c>
      <c r="E3471" s="25">
        <v>2101</v>
      </c>
      <c r="F3471" s="23">
        <v>10721300</v>
      </c>
      <c r="G3471" s="26" t="s">
        <v>162</v>
      </c>
      <c r="H3471" s="67">
        <v>210000</v>
      </c>
      <c r="I3471" s="224">
        <v>40000</v>
      </c>
      <c r="J3471" s="67"/>
      <c r="K3471" s="67">
        <f t="shared" si="83"/>
        <v>210000</v>
      </c>
      <c r="L3471" s="199"/>
    </row>
    <row r="3472" spans="1:12" hidden="1" x14ac:dyDescent="0.35">
      <c r="A3472" s="23">
        <v>22020405</v>
      </c>
      <c r="B3472" s="437" t="s">
        <v>2893</v>
      </c>
      <c r="C3472" s="23">
        <v>70133</v>
      </c>
      <c r="D3472" s="24">
        <v>0</v>
      </c>
      <c r="E3472" s="25">
        <v>2101</v>
      </c>
      <c r="F3472" s="23">
        <v>10721300</v>
      </c>
      <c r="G3472" s="26" t="s">
        <v>162</v>
      </c>
      <c r="H3472" s="67">
        <v>2738209</v>
      </c>
      <c r="I3472" s="224">
        <v>1225500</v>
      </c>
      <c r="J3472" s="67">
        <v>761791.10000000009</v>
      </c>
      <c r="K3472" s="67">
        <f t="shared" si="83"/>
        <v>3500000.1</v>
      </c>
      <c r="L3472" s="199"/>
    </row>
    <row r="3473" spans="1:12" hidden="1" x14ac:dyDescent="0.35">
      <c r="A3473" s="23">
        <v>22020405</v>
      </c>
      <c r="B3473" s="437" t="s">
        <v>2893</v>
      </c>
      <c r="C3473" s="23">
        <v>70133</v>
      </c>
      <c r="D3473" s="24">
        <v>0</v>
      </c>
      <c r="E3473" s="25">
        <v>2101</v>
      </c>
      <c r="F3473" s="23">
        <v>10721300</v>
      </c>
      <c r="G3473" s="26" t="s">
        <v>162</v>
      </c>
      <c r="H3473" s="27">
        <v>103740</v>
      </c>
      <c r="I3473" s="215">
        <v>235850</v>
      </c>
      <c r="J3473" s="27">
        <v>396260</v>
      </c>
      <c r="K3473" s="27">
        <f t="shared" si="83"/>
        <v>500000</v>
      </c>
      <c r="L3473" s="199"/>
    </row>
    <row r="3474" spans="1:12" hidden="1" x14ac:dyDescent="0.35">
      <c r="A3474" s="23">
        <v>22020405</v>
      </c>
      <c r="B3474" s="437" t="s">
        <v>2893</v>
      </c>
      <c r="C3474" s="23">
        <v>70131</v>
      </c>
      <c r="D3474" s="24">
        <v>0</v>
      </c>
      <c r="E3474" s="25">
        <v>2101</v>
      </c>
      <c r="F3474" s="23">
        <v>10721300</v>
      </c>
      <c r="G3474" s="26" t="s">
        <v>162</v>
      </c>
      <c r="H3474" s="67">
        <v>1539600</v>
      </c>
      <c r="I3474" s="224">
        <v>75000</v>
      </c>
      <c r="J3474" s="68">
        <v>960400</v>
      </c>
      <c r="K3474" s="67">
        <f t="shared" si="83"/>
        <v>2500000</v>
      </c>
      <c r="L3474" s="199"/>
    </row>
    <row r="3475" spans="1:12" hidden="1" x14ac:dyDescent="0.35">
      <c r="A3475" s="23">
        <v>22020405</v>
      </c>
      <c r="B3475" s="437" t="s">
        <v>2893</v>
      </c>
      <c r="C3475" s="23">
        <v>70133</v>
      </c>
      <c r="D3475" s="24">
        <v>0</v>
      </c>
      <c r="E3475" s="25">
        <v>2101</v>
      </c>
      <c r="F3475" s="23">
        <v>10721300</v>
      </c>
      <c r="G3475" s="26" t="s">
        <v>162</v>
      </c>
      <c r="H3475" s="27">
        <v>27300</v>
      </c>
      <c r="I3475" s="215">
        <v>24000</v>
      </c>
      <c r="J3475" s="27">
        <v>1000000</v>
      </c>
      <c r="K3475" s="27">
        <f t="shared" si="83"/>
        <v>1027300</v>
      </c>
      <c r="L3475" s="199"/>
    </row>
    <row r="3476" spans="1:12" hidden="1" x14ac:dyDescent="0.35">
      <c r="A3476" s="23">
        <v>22020405</v>
      </c>
      <c r="B3476" s="437" t="s">
        <v>2893</v>
      </c>
      <c r="C3476" s="23">
        <v>70133</v>
      </c>
      <c r="D3476" s="24">
        <v>0</v>
      </c>
      <c r="E3476" s="25">
        <v>2101</v>
      </c>
      <c r="F3476" s="23">
        <v>10721300</v>
      </c>
      <c r="G3476" s="26" t="s">
        <v>162</v>
      </c>
      <c r="H3476" s="101">
        <v>3762780</v>
      </c>
      <c r="I3476" s="255">
        <v>1107400</v>
      </c>
      <c r="J3476" s="101"/>
      <c r="K3476" s="101">
        <f t="shared" si="83"/>
        <v>3762780</v>
      </c>
      <c r="L3476" s="200"/>
    </row>
    <row r="3477" spans="1:12" hidden="1" x14ac:dyDescent="0.35">
      <c r="A3477" s="23">
        <v>22020405</v>
      </c>
      <c r="B3477" s="437" t="s">
        <v>2893</v>
      </c>
      <c r="C3477" s="23">
        <v>70133</v>
      </c>
      <c r="D3477" s="24">
        <v>0</v>
      </c>
      <c r="E3477" s="25">
        <v>2101</v>
      </c>
      <c r="F3477" s="23">
        <v>10721300</v>
      </c>
      <c r="G3477" s="28" t="s">
        <v>162</v>
      </c>
      <c r="H3477" s="103">
        <v>1303050</v>
      </c>
      <c r="I3477" s="256">
        <v>45000</v>
      </c>
      <c r="J3477" s="103"/>
      <c r="K3477" s="103">
        <f t="shared" si="83"/>
        <v>1303050</v>
      </c>
      <c r="L3477" s="199"/>
    </row>
    <row r="3478" spans="1:12" hidden="1" x14ac:dyDescent="0.35">
      <c r="A3478" s="34">
        <v>22020405</v>
      </c>
      <c r="B3478" s="437" t="s">
        <v>2893</v>
      </c>
      <c r="C3478" s="34">
        <v>70131</v>
      </c>
      <c r="D3478" s="35">
        <v>0</v>
      </c>
      <c r="E3478" s="36">
        <v>2101</v>
      </c>
      <c r="F3478" s="34">
        <v>10721300</v>
      </c>
      <c r="G3478" s="37" t="s">
        <v>162</v>
      </c>
      <c r="H3478" s="99">
        <v>1455510</v>
      </c>
      <c r="I3478" s="254">
        <v>474900</v>
      </c>
      <c r="J3478" s="99">
        <v>544490</v>
      </c>
      <c r="K3478" s="99">
        <f t="shared" si="83"/>
        <v>2000000</v>
      </c>
      <c r="L3478" s="198"/>
    </row>
    <row r="3479" spans="1:12" hidden="1" x14ac:dyDescent="0.35">
      <c r="A3479" s="23">
        <v>22020405</v>
      </c>
      <c r="B3479" s="437" t="s">
        <v>2893</v>
      </c>
      <c r="C3479" s="23">
        <v>70133</v>
      </c>
      <c r="D3479" s="24">
        <v>0</v>
      </c>
      <c r="E3479" s="25">
        <v>2101</v>
      </c>
      <c r="F3479" s="23">
        <v>10721300</v>
      </c>
      <c r="G3479" s="26" t="s">
        <v>162</v>
      </c>
      <c r="H3479" s="101">
        <v>1370922</v>
      </c>
      <c r="I3479" s="255">
        <v>523000</v>
      </c>
      <c r="J3479" s="101"/>
      <c r="K3479" s="99">
        <f t="shared" si="83"/>
        <v>1370922</v>
      </c>
      <c r="L3479" s="200"/>
    </row>
    <row r="3480" spans="1:12" hidden="1" x14ac:dyDescent="0.35">
      <c r="A3480" s="54">
        <v>22020405</v>
      </c>
      <c r="B3480" s="437" t="s">
        <v>2893</v>
      </c>
      <c r="C3480" s="54">
        <v>70131</v>
      </c>
      <c r="D3480" s="55">
        <v>0</v>
      </c>
      <c r="E3480" s="56">
        <v>2101</v>
      </c>
      <c r="F3480" s="54">
        <v>10721300</v>
      </c>
      <c r="G3480" s="57" t="s">
        <v>162</v>
      </c>
      <c r="H3480" s="58">
        <v>2000000</v>
      </c>
      <c r="I3480" s="221">
        <v>79000</v>
      </c>
      <c r="J3480" s="87"/>
      <c r="K3480" s="81">
        <f t="shared" si="83"/>
        <v>2000000</v>
      </c>
      <c r="L3480" s="204" t="s">
        <v>2555</v>
      </c>
    </row>
    <row r="3481" spans="1:12" hidden="1" x14ac:dyDescent="0.35">
      <c r="A3481" s="54">
        <v>22020405</v>
      </c>
      <c r="B3481" s="437" t="s">
        <v>2893</v>
      </c>
      <c r="C3481" s="54">
        <v>70133</v>
      </c>
      <c r="D3481" s="55">
        <v>0</v>
      </c>
      <c r="E3481" s="54">
        <v>2101</v>
      </c>
      <c r="F3481" s="54">
        <v>10721300</v>
      </c>
      <c r="G3481" s="57" t="s">
        <v>162</v>
      </c>
      <c r="H3481" s="117">
        <v>308070</v>
      </c>
      <c r="I3481" s="263">
        <v>37000</v>
      </c>
      <c r="J3481" s="117"/>
      <c r="K3481" s="130">
        <f t="shared" si="83"/>
        <v>308070</v>
      </c>
      <c r="L3481" s="204" t="s">
        <v>2556</v>
      </c>
    </row>
    <row r="3482" spans="1:12" hidden="1" x14ac:dyDescent="0.35">
      <c r="A3482" s="54">
        <v>22020405</v>
      </c>
      <c r="B3482" s="437" t="s">
        <v>2893</v>
      </c>
      <c r="C3482" s="54">
        <v>70133</v>
      </c>
      <c r="D3482" s="55">
        <v>0</v>
      </c>
      <c r="E3482" s="56">
        <v>2101</v>
      </c>
      <c r="F3482" s="54">
        <v>10721300</v>
      </c>
      <c r="G3482" s="57" t="s">
        <v>162</v>
      </c>
      <c r="H3482" s="58">
        <v>2751000</v>
      </c>
      <c r="I3482" s="221">
        <v>3761000</v>
      </c>
      <c r="J3482" s="87">
        <v>7000000</v>
      </c>
      <c r="K3482" s="81">
        <f t="shared" si="83"/>
        <v>9751000</v>
      </c>
      <c r="L3482" s="204" t="s">
        <v>2557</v>
      </c>
    </row>
    <row r="3483" spans="1:12" hidden="1" x14ac:dyDescent="0.35">
      <c r="A3483" s="54">
        <v>22020405</v>
      </c>
      <c r="B3483" s="437" t="s">
        <v>2893</v>
      </c>
      <c r="C3483" s="54">
        <v>70131</v>
      </c>
      <c r="D3483" s="55">
        <v>0</v>
      </c>
      <c r="E3483" s="56">
        <v>2101</v>
      </c>
      <c r="F3483" s="54">
        <v>10721300</v>
      </c>
      <c r="G3483" s="57" t="s">
        <v>162</v>
      </c>
      <c r="H3483" s="117">
        <v>8505</v>
      </c>
      <c r="I3483" s="263"/>
      <c r="J3483" s="117">
        <v>5000000</v>
      </c>
      <c r="K3483" s="130">
        <f t="shared" si="83"/>
        <v>5008505</v>
      </c>
      <c r="L3483" s="204" t="s">
        <v>2558</v>
      </c>
    </row>
    <row r="3484" spans="1:12" hidden="1" x14ac:dyDescent="0.35">
      <c r="A3484" s="23">
        <v>22020405</v>
      </c>
      <c r="B3484" s="437" t="s">
        <v>2893</v>
      </c>
      <c r="C3484" s="23">
        <v>70133</v>
      </c>
      <c r="D3484" s="24">
        <v>0</v>
      </c>
      <c r="E3484" s="25">
        <v>2101</v>
      </c>
      <c r="F3484" s="23">
        <v>10721300</v>
      </c>
      <c r="G3484" s="26" t="s">
        <v>162</v>
      </c>
      <c r="H3484" s="101">
        <v>92400</v>
      </c>
      <c r="I3484" s="255"/>
      <c r="J3484" s="101"/>
      <c r="K3484" s="99">
        <f t="shared" si="83"/>
        <v>92400</v>
      </c>
      <c r="L3484" s="199"/>
    </row>
    <row r="3485" spans="1:12" hidden="1" x14ac:dyDescent="0.35">
      <c r="A3485" s="23">
        <v>22020405</v>
      </c>
      <c r="B3485" s="437" t="s">
        <v>2893</v>
      </c>
      <c r="C3485" s="23">
        <v>70133</v>
      </c>
      <c r="D3485" s="24">
        <v>0</v>
      </c>
      <c r="E3485" s="25">
        <v>2101</v>
      </c>
      <c r="F3485" s="23">
        <v>10721300</v>
      </c>
      <c r="G3485" s="26" t="s">
        <v>162</v>
      </c>
      <c r="H3485" s="101">
        <v>970200</v>
      </c>
      <c r="I3485" s="255">
        <v>1050000</v>
      </c>
      <c r="J3485" s="101">
        <v>1000000</v>
      </c>
      <c r="K3485" s="99">
        <f t="shared" si="83"/>
        <v>1970200</v>
      </c>
      <c r="L3485" s="199"/>
    </row>
    <row r="3486" spans="1:12" hidden="1" x14ac:dyDescent="0.35">
      <c r="A3486" s="23">
        <v>22020405</v>
      </c>
      <c r="B3486" s="437" t="s">
        <v>2893</v>
      </c>
      <c r="C3486" s="23">
        <v>70131</v>
      </c>
      <c r="D3486" s="24">
        <v>0</v>
      </c>
      <c r="E3486" s="25">
        <v>2101</v>
      </c>
      <c r="F3486" s="23">
        <v>10721300</v>
      </c>
      <c r="G3486" s="26" t="s">
        <v>162</v>
      </c>
      <c r="H3486" s="101">
        <v>300000</v>
      </c>
      <c r="I3486" s="255">
        <v>17500</v>
      </c>
      <c r="J3486" s="106"/>
      <c r="K3486" s="99">
        <f t="shared" si="83"/>
        <v>300000</v>
      </c>
      <c r="L3486" s="199"/>
    </row>
    <row r="3487" spans="1:12" hidden="1" x14ac:dyDescent="0.35">
      <c r="A3487" s="23">
        <v>22020405</v>
      </c>
      <c r="B3487" s="437" t="s">
        <v>2893</v>
      </c>
      <c r="C3487" s="23">
        <v>70131</v>
      </c>
      <c r="D3487" s="24">
        <v>0</v>
      </c>
      <c r="E3487" s="25">
        <v>2101</v>
      </c>
      <c r="F3487" s="23">
        <v>10721300</v>
      </c>
      <c r="G3487" s="26" t="s">
        <v>162</v>
      </c>
      <c r="H3487" s="101">
        <v>1462020</v>
      </c>
      <c r="I3487" s="255">
        <v>1945724</v>
      </c>
      <c r="J3487" s="101">
        <v>1500000</v>
      </c>
      <c r="K3487" s="99">
        <f t="shared" si="83"/>
        <v>2962020</v>
      </c>
      <c r="L3487" s="199"/>
    </row>
    <row r="3488" spans="1:12" hidden="1" x14ac:dyDescent="0.35">
      <c r="A3488" s="23">
        <v>22020404</v>
      </c>
      <c r="B3488" s="437" t="s">
        <v>2890</v>
      </c>
      <c r="C3488" s="23">
        <v>70133</v>
      </c>
      <c r="D3488" s="24">
        <v>0</v>
      </c>
      <c r="E3488" s="25">
        <v>2101</v>
      </c>
      <c r="F3488" s="23">
        <v>10721300</v>
      </c>
      <c r="G3488" s="26" t="s">
        <v>161</v>
      </c>
      <c r="H3488" s="67">
        <v>26400000</v>
      </c>
      <c r="I3488" s="224">
        <v>9339500</v>
      </c>
      <c r="J3488" s="67"/>
      <c r="K3488" s="542">
        <f t="shared" si="83"/>
        <v>26400000</v>
      </c>
      <c r="L3488" s="199"/>
    </row>
    <row r="3489" spans="1:12" hidden="1" x14ac:dyDescent="0.35">
      <c r="A3489" s="34">
        <v>22020404</v>
      </c>
      <c r="B3489" s="437" t="s">
        <v>2890</v>
      </c>
      <c r="C3489" s="34">
        <v>70131</v>
      </c>
      <c r="D3489" s="35">
        <v>0</v>
      </c>
      <c r="E3489" s="36">
        <v>2101</v>
      </c>
      <c r="F3489" s="34">
        <v>10721300</v>
      </c>
      <c r="G3489" s="37" t="s">
        <v>161</v>
      </c>
      <c r="H3489" s="38">
        <v>1600000</v>
      </c>
      <c r="I3489" s="218">
        <v>211000</v>
      </c>
      <c r="J3489" s="38"/>
      <c r="K3489" s="38">
        <f t="shared" si="83"/>
        <v>1600000</v>
      </c>
      <c r="L3489" s="198"/>
    </row>
    <row r="3490" spans="1:12" hidden="1" x14ac:dyDescent="0.35">
      <c r="A3490" s="411">
        <v>22020404</v>
      </c>
      <c r="B3490" s="437" t="s">
        <v>2890</v>
      </c>
      <c r="C3490" s="411">
        <v>70133</v>
      </c>
      <c r="D3490" s="411" t="s">
        <v>192</v>
      </c>
      <c r="E3490" s="413" t="s">
        <v>193</v>
      </c>
      <c r="F3490" s="411" t="s">
        <v>194</v>
      </c>
      <c r="G3490" s="416" t="s">
        <v>161</v>
      </c>
      <c r="H3490" s="418">
        <v>84000</v>
      </c>
      <c r="I3490" s="421">
        <v>79500</v>
      </c>
      <c r="J3490" s="424">
        <v>66000</v>
      </c>
      <c r="K3490" s="418">
        <f>H3490+J3490</f>
        <v>150000</v>
      </c>
      <c r="L3490" s="434"/>
    </row>
    <row r="3491" spans="1:12" hidden="1" x14ac:dyDescent="0.35">
      <c r="A3491" s="23">
        <v>22020404</v>
      </c>
      <c r="B3491" s="437" t="s">
        <v>2890</v>
      </c>
      <c r="C3491" s="23">
        <v>70133</v>
      </c>
      <c r="D3491" s="24">
        <v>0</v>
      </c>
      <c r="E3491" s="25">
        <v>2101</v>
      </c>
      <c r="F3491" s="23">
        <v>10721300</v>
      </c>
      <c r="G3491" s="26" t="s">
        <v>161</v>
      </c>
      <c r="H3491" s="27">
        <v>105000</v>
      </c>
      <c r="I3491" s="215">
        <v>50000</v>
      </c>
      <c r="J3491" s="27">
        <v>50000</v>
      </c>
      <c r="K3491" s="27">
        <f t="shared" ref="K3491:K3510" si="84">SUM(H3491,J3491)</f>
        <v>155000</v>
      </c>
      <c r="L3491" s="199"/>
    </row>
    <row r="3492" spans="1:12" hidden="1" x14ac:dyDescent="0.35">
      <c r="A3492" s="23">
        <v>22020404</v>
      </c>
      <c r="B3492" s="437" t="s">
        <v>2890</v>
      </c>
      <c r="C3492" s="23">
        <v>70133</v>
      </c>
      <c r="D3492" s="24">
        <v>0</v>
      </c>
      <c r="E3492" s="25">
        <v>2101</v>
      </c>
      <c r="F3492" s="23">
        <v>10721300</v>
      </c>
      <c r="G3492" s="26" t="s">
        <v>161</v>
      </c>
      <c r="H3492" s="27">
        <v>455700</v>
      </c>
      <c r="I3492" s="215">
        <v>38000</v>
      </c>
      <c r="J3492" s="27"/>
      <c r="K3492" s="27">
        <f t="shared" si="84"/>
        <v>455700</v>
      </c>
      <c r="L3492" s="199"/>
    </row>
    <row r="3493" spans="1:12" hidden="1" x14ac:dyDescent="0.35">
      <c r="A3493" s="23">
        <v>22020404</v>
      </c>
      <c r="B3493" s="437" t="s">
        <v>2890</v>
      </c>
      <c r="C3493" s="23">
        <v>70133</v>
      </c>
      <c r="D3493" s="24">
        <v>0</v>
      </c>
      <c r="E3493" s="25">
        <v>2101</v>
      </c>
      <c r="F3493" s="23">
        <v>10721300</v>
      </c>
      <c r="G3493" s="26" t="s">
        <v>161</v>
      </c>
      <c r="H3493" s="27">
        <v>441000</v>
      </c>
      <c r="I3493" s="215">
        <v>190000</v>
      </c>
      <c r="J3493" s="27">
        <v>450000</v>
      </c>
      <c r="K3493" s="27">
        <f t="shared" si="84"/>
        <v>891000</v>
      </c>
      <c r="L3493" s="199"/>
    </row>
    <row r="3494" spans="1:12" hidden="1" x14ac:dyDescent="0.35">
      <c r="A3494" s="23">
        <v>22020404</v>
      </c>
      <c r="B3494" s="437" t="s">
        <v>2890</v>
      </c>
      <c r="C3494" s="23">
        <v>70133</v>
      </c>
      <c r="D3494" s="24">
        <v>0</v>
      </c>
      <c r="E3494" s="25">
        <v>2101</v>
      </c>
      <c r="F3494" s="23">
        <v>10721300</v>
      </c>
      <c r="G3494" s="26" t="s">
        <v>161</v>
      </c>
      <c r="H3494" s="27">
        <v>30450</v>
      </c>
      <c r="I3494" s="215"/>
      <c r="J3494" s="27"/>
      <c r="K3494" s="39">
        <f t="shared" si="84"/>
        <v>30450</v>
      </c>
      <c r="L3494" s="199"/>
    </row>
    <row r="3495" spans="1:12" hidden="1" x14ac:dyDescent="0.35">
      <c r="A3495" s="23">
        <v>22020404</v>
      </c>
      <c r="B3495" s="437" t="s">
        <v>2890</v>
      </c>
      <c r="C3495" s="23">
        <v>70133</v>
      </c>
      <c r="D3495" s="24">
        <v>0</v>
      </c>
      <c r="E3495" s="25">
        <v>2101</v>
      </c>
      <c r="F3495" s="23">
        <v>10721300</v>
      </c>
      <c r="G3495" s="26" t="s">
        <v>161</v>
      </c>
      <c r="H3495" s="27">
        <v>1187550</v>
      </c>
      <c r="I3495" s="215">
        <v>271600</v>
      </c>
      <c r="J3495" s="27">
        <v>500000</v>
      </c>
      <c r="K3495" s="27">
        <f t="shared" si="84"/>
        <v>1687550</v>
      </c>
      <c r="L3495" s="199"/>
    </row>
    <row r="3496" spans="1:12" hidden="1" x14ac:dyDescent="0.35">
      <c r="A3496" s="23">
        <v>22020404</v>
      </c>
      <c r="B3496" s="437" t="s">
        <v>2890</v>
      </c>
      <c r="C3496" s="23">
        <v>70131</v>
      </c>
      <c r="D3496" s="24">
        <v>0</v>
      </c>
      <c r="E3496" s="25">
        <v>2101</v>
      </c>
      <c r="F3496" s="23">
        <v>10721300</v>
      </c>
      <c r="G3496" s="26" t="s">
        <v>161</v>
      </c>
      <c r="H3496" s="27">
        <v>22470</v>
      </c>
      <c r="I3496" s="215">
        <v>10000</v>
      </c>
      <c r="J3496" s="27">
        <v>200000</v>
      </c>
      <c r="K3496" s="27">
        <f t="shared" si="84"/>
        <v>222470</v>
      </c>
      <c r="L3496" s="199"/>
    </row>
    <row r="3497" spans="1:12" hidden="1" x14ac:dyDescent="0.35">
      <c r="A3497" s="23">
        <v>22020404</v>
      </c>
      <c r="B3497" s="437" t="s">
        <v>2890</v>
      </c>
      <c r="C3497" s="23">
        <v>70133</v>
      </c>
      <c r="D3497" s="24">
        <v>0</v>
      </c>
      <c r="E3497" s="25">
        <v>2101</v>
      </c>
      <c r="F3497" s="23">
        <v>10721300</v>
      </c>
      <c r="G3497" s="26" t="s">
        <v>161</v>
      </c>
      <c r="H3497" s="27">
        <v>367500</v>
      </c>
      <c r="I3497" s="215">
        <v>270000</v>
      </c>
      <c r="J3497" s="27">
        <v>134800</v>
      </c>
      <c r="K3497" s="27">
        <f t="shared" si="84"/>
        <v>502300</v>
      </c>
      <c r="L3497" s="199"/>
    </row>
    <row r="3498" spans="1:12" hidden="1" x14ac:dyDescent="0.35">
      <c r="A3498" s="23">
        <v>22020404</v>
      </c>
      <c r="B3498" s="437" t="s">
        <v>2890</v>
      </c>
      <c r="C3498" s="23">
        <v>70131</v>
      </c>
      <c r="D3498" s="24">
        <v>0</v>
      </c>
      <c r="E3498" s="25">
        <v>2101</v>
      </c>
      <c r="F3498" s="23">
        <v>10721300</v>
      </c>
      <c r="G3498" s="28" t="s">
        <v>161</v>
      </c>
      <c r="H3498" s="29">
        <v>800310</v>
      </c>
      <c r="I3498" s="217">
        <v>30000</v>
      </c>
      <c r="J3498" s="29"/>
      <c r="K3498" s="29">
        <f t="shared" si="84"/>
        <v>800310</v>
      </c>
      <c r="L3498" s="199"/>
    </row>
    <row r="3499" spans="1:12" hidden="1" x14ac:dyDescent="0.35">
      <c r="A3499" s="34">
        <v>22020404</v>
      </c>
      <c r="B3499" s="437" t="s">
        <v>2890</v>
      </c>
      <c r="C3499" s="34">
        <v>70131</v>
      </c>
      <c r="D3499" s="35">
        <v>0</v>
      </c>
      <c r="E3499" s="36">
        <v>2101</v>
      </c>
      <c r="F3499" s="34">
        <v>10721300</v>
      </c>
      <c r="G3499" s="37" t="s">
        <v>161</v>
      </c>
      <c r="H3499" s="38">
        <v>113400</v>
      </c>
      <c r="I3499" s="218">
        <v>80000</v>
      </c>
      <c r="J3499" s="38">
        <v>136600</v>
      </c>
      <c r="K3499" s="38">
        <f t="shared" si="84"/>
        <v>250000</v>
      </c>
      <c r="L3499" s="198"/>
    </row>
    <row r="3500" spans="1:12" hidden="1" x14ac:dyDescent="0.35">
      <c r="A3500" s="23">
        <v>22020404</v>
      </c>
      <c r="B3500" s="437" t="s">
        <v>2890</v>
      </c>
      <c r="C3500" s="23">
        <v>70131</v>
      </c>
      <c r="D3500" s="24">
        <v>0</v>
      </c>
      <c r="E3500" s="25">
        <v>2101</v>
      </c>
      <c r="F3500" s="23">
        <v>10721300</v>
      </c>
      <c r="G3500" s="26" t="s">
        <v>161</v>
      </c>
      <c r="H3500" s="67">
        <v>515970</v>
      </c>
      <c r="I3500" s="224">
        <v>0</v>
      </c>
      <c r="J3500" s="67"/>
      <c r="K3500" s="67">
        <f t="shared" si="84"/>
        <v>515970</v>
      </c>
      <c r="L3500" s="199"/>
    </row>
    <row r="3501" spans="1:12" hidden="1" x14ac:dyDescent="0.35">
      <c r="A3501" s="23">
        <v>22020404</v>
      </c>
      <c r="B3501" s="437" t="s">
        <v>2890</v>
      </c>
      <c r="C3501" s="23">
        <v>70131</v>
      </c>
      <c r="D3501" s="24">
        <v>0</v>
      </c>
      <c r="E3501" s="25">
        <v>2101</v>
      </c>
      <c r="F3501" s="23">
        <v>10721300</v>
      </c>
      <c r="G3501" s="26" t="s">
        <v>161</v>
      </c>
      <c r="H3501" s="67">
        <v>2100000</v>
      </c>
      <c r="I3501" s="224">
        <v>0</v>
      </c>
      <c r="J3501" s="67"/>
      <c r="K3501" s="67">
        <f t="shared" si="84"/>
        <v>2100000</v>
      </c>
      <c r="L3501" s="199"/>
    </row>
    <row r="3502" spans="1:12" hidden="1" x14ac:dyDescent="0.35">
      <c r="A3502" s="23">
        <v>22020404</v>
      </c>
      <c r="B3502" s="437" t="s">
        <v>2890</v>
      </c>
      <c r="C3502" s="23">
        <v>70133</v>
      </c>
      <c r="D3502" s="24">
        <v>0</v>
      </c>
      <c r="E3502" s="25">
        <v>2101</v>
      </c>
      <c r="F3502" s="23">
        <v>10721300</v>
      </c>
      <c r="G3502" s="26" t="s">
        <v>161</v>
      </c>
      <c r="H3502" s="27">
        <v>294000</v>
      </c>
      <c r="I3502" s="215">
        <v>110000</v>
      </c>
      <c r="J3502" s="27">
        <v>56000</v>
      </c>
      <c r="K3502" s="27">
        <f t="shared" si="84"/>
        <v>350000</v>
      </c>
      <c r="L3502" s="199"/>
    </row>
    <row r="3503" spans="1:12" hidden="1" x14ac:dyDescent="0.35">
      <c r="A3503" s="23">
        <v>22020404</v>
      </c>
      <c r="B3503" s="437" t="s">
        <v>2890</v>
      </c>
      <c r="C3503" s="23">
        <v>70133</v>
      </c>
      <c r="D3503" s="24">
        <v>0</v>
      </c>
      <c r="E3503" s="25">
        <v>2101</v>
      </c>
      <c r="F3503" s="23">
        <v>10721300</v>
      </c>
      <c r="G3503" s="28" t="s">
        <v>161</v>
      </c>
      <c r="H3503" s="29">
        <v>84000</v>
      </c>
      <c r="I3503" s="217">
        <v>29600</v>
      </c>
      <c r="J3503" s="29"/>
      <c r="K3503" s="52">
        <f t="shared" si="84"/>
        <v>84000</v>
      </c>
      <c r="L3503" s="199"/>
    </row>
    <row r="3504" spans="1:12" hidden="1" x14ac:dyDescent="0.35">
      <c r="A3504" s="34">
        <v>22020404</v>
      </c>
      <c r="B3504" s="437" t="s">
        <v>2890</v>
      </c>
      <c r="C3504" s="34">
        <v>71033</v>
      </c>
      <c r="D3504" s="35">
        <v>0</v>
      </c>
      <c r="E3504" s="36">
        <v>1100</v>
      </c>
      <c r="F3504" s="34">
        <v>10721300</v>
      </c>
      <c r="G3504" s="37" t="s">
        <v>161</v>
      </c>
      <c r="H3504" s="38">
        <v>438900</v>
      </c>
      <c r="I3504" s="309"/>
      <c r="J3504" s="38"/>
      <c r="K3504" s="38">
        <f t="shared" si="84"/>
        <v>438900</v>
      </c>
      <c r="L3504" s="198"/>
    </row>
    <row r="3505" spans="1:12" hidden="1" x14ac:dyDescent="0.35">
      <c r="A3505" s="23">
        <v>22020404</v>
      </c>
      <c r="B3505" s="437" t="s">
        <v>2890</v>
      </c>
      <c r="C3505" s="23">
        <v>70131</v>
      </c>
      <c r="D3505" s="24">
        <v>0</v>
      </c>
      <c r="E3505" s="25">
        <v>2101</v>
      </c>
      <c r="F3505" s="23">
        <v>10721300</v>
      </c>
      <c r="G3505" s="26" t="s">
        <v>161</v>
      </c>
      <c r="H3505" s="27">
        <v>89880</v>
      </c>
      <c r="I3505" s="215">
        <v>22900</v>
      </c>
      <c r="J3505" s="27">
        <v>350000</v>
      </c>
      <c r="K3505" s="27">
        <f t="shared" si="84"/>
        <v>439880</v>
      </c>
      <c r="L3505" s="200"/>
    </row>
    <row r="3506" spans="1:12" hidden="1" x14ac:dyDescent="0.35">
      <c r="A3506" s="23">
        <v>22020404</v>
      </c>
      <c r="B3506" s="437" t="s">
        <v>2890</v>
      </c>
      <c r="C3506" s="23">
        <v>70131</v>
      </c>
      <c r="D3506" s="24">
        <v>0</v>
      </c>
      <c r="E3506" s="25">
        <v>2101</v>
      </c>
      <c r="F3506" s="23">
        <v>10721300</v>
      </c>
      <c r="G3506" s="26" t="s">
        <v>161</v>
      </c>
      <c r="H3506" s="27">
        <v>72450</v>
      </c>
      <c r="I3506" s="215">
        <v>60000</v>
      </c>
      <c r="J3506" s="27"/>
      <c r="K3506" s="27">
        <f t="shared" si="84"/>
        <v>72450</v>
      </c>
      <c r="L3506" s="201"/>
    </row>
    <row r="3507" spans="1:12" hidden="1" x14ac:dyDescent="0.35">
      <c r="A3507" s="23">
        <v>22020404</v>
      </c>
      <c r="B3507" s="437" t="s">
        <v>2891</v>
      </c>
      <c r="C3507" s="23">
        <v>70131</v>
      </c>
      <c r="D3507" s="24">
        <v>0</v>
      </c>
      <c r="E3507" s="25">
        <v>2101</v>
      </c>
      <c r="F3507" s="23">
        <v>10720500</v>
      </c>
      <c r="G3507" s="26" t="s">
        <v>161</v>
      </c>
      <c r="H3507" s="67">
        <v>45150</v>
      </c>
      <c r="I3507" s="224">
        <v>507529.26</v>
      </c>
      <c r="J3507" s="67">
        <v>904850</v>
      </c>
      <c r="K3507" s="67">
        <f t="shared" si="84"/>
        <v>950000</v>
      </c>
      <c r="L3507" s="199"/>
    </row>
    <row r="3508" spans="1:12" hidden="1" x14ac:dyDescent="0.35">
      <c r="A3508" s="23">
        <v>22020404</v>
      </c>
      <c r="B3508" s="437" t="s">
        <v>2891</v>
      </c>
      <c r="C3508" s="23">
        <v>70133</v>
      </c>
      <c r="D3508" s="24" t="s">
        <v>192</v>
      </c>
      <c r="E3508" s="85" t="s">
        <v>2619</v>
      </c>
      <c r="F3508" s="23">
        <v>10721300</v>
      </c>
      <c r="G3508" s="26" t="s">
        <v>161</v>
      </c>
      <c r="H3508" s="27">
        <v>0</v>
      </c>
      <c r="I3508" s="215"/>
      <c r="J3508" s="27">
        <v>200000</v>
      </c>
      <c r="K3508" s="27">
        <f t="shared" si="84"/>
        <v>200000</v>
      </c>
      <c r="L3508" s="199"/>
    </row>
    <row r="3509" spans="1:12" hidden="1" x14ac:dyDescent="0.35">
      <c r="A3509" s="411">
        <v>22020404</v>
      </c>
      <c r="B3509" s="437" t="s">
        <v>2891</v>
      </c>
      <c r="C3509" s="411">
        <v>70131</v>
      </c>
      <c r="D3509" s="411" t="s">
        <v>192</v>
      </c>
      <c r="E3509" s="413" t="s">
        <v>193</v>
      </c>
      <c r="F3509" s="411">
        <v>10721300</v>
      </c>
      <c r="G3509" s="416" t="s">
        <v>161</v>
      </c>
      <c r="H3509" s="419">
        <v>26558.531999999999</v>
      </c>
      <c r="I3509" s="422"/>
      <c r="J3509" s="425">
        <v>173441</v>
      </c>
      <c r="K3509" s="538">
        <f t="shared" si="84"/>
        <v>199999.53200000001</v>
      </c>
      <c r="L3509" s="395"/>
    </row>
    <row r="3510" spans="1:12" hidden="1" x14ac:dyDescent="0.35">
      <c r="A3510" s="23">
        <v>22020404</v>
      </c>
      <c r="B3510" s="437" t="s">
        <v>2891</v>
      </c>
      <c r="C3510" s="23">
        <v>70133</v>
      </c>
      <c r="D3510" s="24">
        <v>0</v>
      </c>
      <c r="E3510" s="25">
        <v>2101</v>
      </c>
      <c r="F3510" s="23">
        <v>10721300</v>
      </c>
      <c r="G3510" s="26" t="s">
        <v>161</v>
      </c>
      <c r="H3510" s="27">
        <v>849450</v>
      </c>
      <c r="I3510" s="215">
        <v>572200</v>
      </c>
      <c r="J3510" s="27">
        <v>800000</v>
      </c>
      <c r="K3510" s="27">
        <f t="shared" si="84"/>
        <v>1649450</v>
      </c>
      <c r="L3510" s="200"/>
    </row>
    <row r="3511" spans="1:12" hidden="1" x14ac:dyDescent="0.35">
      <c r="A3511" s="23">
        <v>22020404</v>
      </c>
      <c r="B3511" s="437" t="s">
        <v>2891</v>
      </c>
      <c r="C3511" s="23">
        <v>70131</v>
      </c>
      <c r="D3511" s="24">
        <v>0</v>
      </c>
      <c r="E3511" s="25">
        <v>2101</v>
      </c>
      <c r="F3511" s="23">
        <v>10721300</v>
      </c>
      <c r="G3511" s="26" t="s">
        <v>161</v>
      </c>
      <c r="H3511" s="27">
        <v>6400000</v>
      </c>
      <c r="I3511" s="215">
        <v>76800</v>
      </c>
      <c r="J3511" s="27">
        <v>76800</v>
      </c>
      <c r="K3511" s="27">
        <f>H3511+J3511</f>
        <v>6476800</v>
      </c>
      <c r="L3511" s="199"/>
    </row>
    <row r="3512" spans="1:12" hidden="1" x14ac:dyDescent="0.35">
      <c r="A3512" s="23">
        <v>22020404</v>
      </c>
      <c r="B3512" s="437" t="s">
        <v>2891</v>
      </c>
      <c r="C3512" s="23">
        <v>70131</v>
      </c>
      <c r="D3512" s="24">
        <v>0</v>
      </c>
      <c r="E3512" s="25">
        <v>2101</v>
      </c>
      <c r="F3512" s="23">
        <v>10721300</v>
      </c>
      <c r="G3512" s="26" t="s">
        <v>161</v>
      </c>
      <c r="H3512" s="67">
        <v>74550</v>
      </c>
      <c r="I3512" s="224"/>
      <c r="J3512" s="67"/>
      <c r="K3512" s="67">
        <f>SUM(H3512,J3512)</f>
        <v>74550</v>
      </c>
      <c r="L3512" s="199"/>
    </row>
    <row r="3513" spans="1:12" hidden="1" x14ac:dyDescent="0.35">
      <c r="A3513" s="23">
        <v>22020404</v>
      </c>
      <c r="B3513" s="437" t="s">
        <v>2891</v>
      </c>
      <c r="C3513" s="23">
        <v>70133</v>
      </c>
      <c r="D3513" s="24">
        <v>0</v>
      </c>
      <c r="E3513" s="25">
        <v>2101</v>
      </c>
      <c r="F3513" s="23">
        <v>10721300</v>
      </c>
      <c r="G3513" s="26" t="s">
        <v>161</v>
      </c>
      <c r="H3513" s="27">
        <v>406560</v>
      </c>
      <c r="I3513" s="215">
        <v>287000</v>
      </c>
      <c r="J3513" s="27">
        <v>700000</v>
      </c>
      <c r="K3513" s="27">
        <f>SUM(H3513,J3513)</f>
        <v>1106560</v>
      </c>
      <c r="L3513" s="199"/>
    </row>
    <row r="3514" spans="1:12" hidden="1" x14ac:dyDescent="0.35">
      <c r="A3514" s="23">
        <v>22020404</v>
      </c>
      <c r="B3514" s="437" t="s">
        <v>2891</v>
      </c>
      <c r="C3514" s="23">
        <v>70133</v>
      </c>
      <c r="D3514" s="24">
        <v>0</v>
      </c>
      <c r="E3514" s="25">
        <v>2101</v>
      </c>
      <c r="F3514" s="23">
        <v>10721300</v>
      </c>
      <c r="G3514" s="26" t="s">
        <v>161</v>
      </c>
      <c r="H3514" s="27">
        <v>180600</v>
      </c>
      <c r="I3514" s="215">
        <v>120000</v>
      </c>
      <c r="J3514" s="27">
        <v>19400</v>
      </c>
      <c r="K3514" s="27">
        <f>SUM(H3514,J3514)</f>
        <v>200000</v>
      </c>
      <c r="L3514" s="199"/>
    </row>
    <row r="3515" spans="1:12" hidden="1" x14ac:dyDescent="0.35">
      <c r="A3515" s="23">
        <v>22020404</v>
      </c>
      <c r="B3515" s="437" t="s">
        <v>2891</v>
      </c>
      <c r="C3515" s="23">
        <v>70133</v>
      </c>
      <c r="D3515" s="24">
        <v>0</v>
      </c>
      <c r="E3515" s="25">
        <v>2101</v>
      </c>
      <c r="F3515" s="23">
        <v>10721300</v>
      </c>
      <c r="G3515" s="26" t="s">
        <v>161</v>
      </c>
      <c r="H3515" s="67">
        <v>1312500</v>
      </c>
      <c r="I3515" s="224">
        <v>176000</v>
      </c>
      <c r="J3515" s="67"/>
      <c r="K3515" s="67">
        <f>SUM(H3515,J3515)</f>
        <v>1312500</v>
      </c>
      <c r="L3515" s="199"/>
    </row>
    <row r="3516" spans="1:12" hidden="1" x14ac:dyDescent="0.35">
      <c r="A3516" s="23">
        <v>22020404</v>
      </c>
      <c r="B3516" s="437" t="s">
        <v>2891</v>
      </c>
      <c r="C3516" s="23">
        <v>70131</v>
      </c>
      <c r="D3516" s="24">
        <v>0</v>
      </c>
      <c r="E3516" s="25">
        <v>2101</v>
      </c>
      <c r="F3516" s="23">
        <v>10721300</v>
      </c>
      <c r="G3516" s="26" t="s">
        <v>161</v>
      </c>
      <c r="H3516" s="27">
        <v>184590</v>
      </c>
      <c r="I3516" s="215">
        <v>90000</v>
      </c>
      <c r="J3516" s="27">
        <v>200500</v>
      </c>
      <c r="K3516" s="27">
        <f>H3516+J3516</f>
        <v>385090</v>
      </c>
      <c r="L3516" s="199"/>
    </row>
    <row r="3517" spans="1:12" hidden="1" x14ac:dyDescent="0.35">
      <c r="A3517" s="23">
        <v>22020404</v>
      </c>
      <c r="B3517" s="437" t="s">
        <v>2891</v>
      </c>
      <c r="C3517" s="23">
        <v>70131</v>
      </c>
      <c r="D3517" s="24">
        <v>0</v>
      </c>
      <c r="E3517" s="25">
        <v>2101</v>
      </c>
      <c r="F3517" s="23">
        <v>10721300</v>
      </c>
      <c r="G3517" s="26" t="s">
        <v>161</v>
      </c>
      <c r="H3517" s="67">
        <v>204750</v>
      </c>
      <c r="I3517" s="224">
        <v>40000</v>
      </c>
      <c r="J3517" s="67"/>
      <c r="K3517" s="67">
        <f t="shared" ref="K3517:K3544" si="85">SUM(H3517,J3517)</f>
        <v>204750</v>
      </c>
      <c r="L3517" s="199"/>
    </row>
    <row r="3518" spans="1:12" hidden="1" x14ac:dyDescent="0.35">
      <c r="A3518" s="23">
        <v>22020404</v>
      </c>
      <c r="B3518" s="437" t="s">
        <v>2891</v>
      </c>
      <c r="C3518" s="23">
        <v>70133</v>
      </c>
      <c r="D3518" s="24">
        <v>0</v>
      </c>
      <c r="E3518" s="25">
        <v>2101</v>
      </c>
      <c r="F3518" s="23">
        <v>10721300</v>
      </c>
      <c r="G3518" s="26" t="s">
        <v>161</v>
      </c>
      <c r="H3518" s="27">
        <v>500000</v>
      </c>
      <c r="I3518" s="215">
        <v>20000</v>
      </c>
      <c r="J3518" s="41"/>
      <c r="K3518" s="27">
        <f t="shared" si="85"/>
        <v>500000</v>
      </c>
      <c r="L3518" s="199"/>
    </row>
    <row r="3519" spans="1:12" hidden="1" x14ac:dyDescent="0.35">
      <c r="A3519" s="23">
        <v>22020404</v>
      </c>
      <c r="B3519" s="437" t="s">
        <v>2891</v>
      </c>
      <c r="C3519" s="23">
        <v>70133</v>
      </c>
      <c r="D3519" s="24">
        <v>0</v>
      </c>
      <c r="E3519" s="25">
        <v>2101</v>
      </c>
      <c r="F3519" s="23">
        <v>10721300</v>
      </c>
      <c r="G3519" s="26" t="s">
        <v>161</v>
      </c>
      <c r="H3519" s="27">
        <v>1073100</v>
      </c>
      <c r="I3519" s="215">
        <v>929000</v>
      </c>
      <c r="J3519" s="27"/>
      <c r="K3519" s="27">
        <f t="shared" si="85"/>
        <v>1073100</v>
      </c>
      <c r="L3519" s="199"/>
    </row>
    <row r="3520" spans="1:12" hidden="1" x14ac:dyDescent="0.35">
      <c r="A3520" s="23">
        <v>22020404</v>
      </c>
      <c r="B3520" s="437" t="s">
        <v>2891</v>
      </c>
      <c r="C3520" s="23">
        <v>70133</v>
      </c>
      <c r="D3520" s="24">
        <v>0</v>
      </c>
      <c r="E3520" s="25">
        <v>2101</v>
      </c>
      <c r="F3520" s="23">
        <v>10721300</v>
      </c>
      <c r="G3520" s="26" t="s">
        <v>161</v>
      </c>
      <c r="H3520" s="27">
        <v>546000</v>
      </c>
      <c r="I3520" s="215">
        <v>0</v>
      </c>
      <c r="J3520" s="27"/>
      <c r="K3520" s="27">
        <f t="shared" si="85"/>
        <v>546000</v>
      </c>
      <c r="L3520" s="199"/>
    </row>
    <row r="3521" spans="1:12" hidden="1" x14ac:dyDescent="0.35">
      <c r="A3521" s="23">
        <v>22020404</v>
      </c>
      <c r="B3521" s="437" t="s">
        <v>2892</v>
      </c>
      <c r="C3521" s="23">
        <v>70133</v>
      </c>
      <c r="D3521" s="24">
        <v>0</v>
      </c>
      <c r="E3521" s="25">
        <v>2101</v>
      </c>
      <c r="F3521" s="23">
        <v>10721300</v>
      </c>
      <c r="G3521" s="26" t="s">
        <v>161</v>
      </c>
      <c r="H3521" s="27">
        <v>88200</v>
      </c>
      <c r="I3521" s="215"/>
      <c r="J3521" s="27"/>
      <c r="K3521" s="27">
        <f t="shared" si="85"/>
        <v>88200</v>
      </c>
      <c r="L3521" s="199"/>
    </row>
    <row r="3522" spans="1:12" hidden="1" x14ac:dyDescent="0.35">
      <c r="A3522" s="23">
        <v>22020404</v>
      </c>
      <c r="B3522" s="437" t="s">
        <v>2892</v>
      </c>
      <c r="C3522" s="23">
        <v>70133</v>
      </c>
      <c r="D3522" s="24">
        <v>0</v>
      </c>
      <c r="E3522" s="25">
        <v>2101</v>
      </c>
      <c r="F3522" s="23">
        <v>10721300</v>
      </c>
      <c r="G3522" s="26" t="s">
        <v>161</v>
      </c>
      <c r="H3522" s="27">
        <v>3543082.2</v>
      </c>
      <c r="I3522" s="215"/>
      <c r="J3522" s="27"/>
      <c r="K3522" s="27">
        <f t="shared" si="85"/>
        <v>3543082.2</v>
      </c>
      <c r="L3522" s="199"/>
    </row>
    <row r="3523" spans="1:12" hidden="1" x14ac:dyDescent="0.35">
      <c r="A3523" s="23">
        <v>22020404</v>
      </c>
      <c r="B3523" s="437" t="s">
        <v>2892</v>
      </c>
      <c r="C3523" s="23">
        <v>70131</v>
      </c>
      <c r="D3523" s="24">
        <v>0</v>
      </c>
      <c r="E3523" s="25">
        <v>2101</v>
      </c>
      <c r="F3523" s="23">
        <v>10721300</v>
      </c>
      <c r="G3523" s="26" t="s">
        <v>161</v>
      </c>
      <c r="H3523" s="27">
        <v>420000</v>
      </c>
      <c r="I3523" s="215">
        <v>320500</v>
      </c>
      <c r="J3523" s="27"/>
      <c r="K3523" s="27">
        <f t="shared" si="85"/>
        <v>420000</v>
      </c>
      <c r="L3523" s="199"/>
    </row>
    <row r="3524" spans="1:12" hidden="1" x14ac:dyDescent="0.35">
      <c r="A3524" s="23">
        <v>22020404</v>
      </c>
      <c r="B3524" s="437" t="s">
        <v>2892</v>
      </c>
      <c r="C3524" s="23">
        <v>70133</v>
      </c>
      <c r="D3524" s="24">
        <v>0</v>
      </c>
      <c r="E3524" s="25">
        <v>2101</v>
      </c>
      <c r="F3524" s="23">
        <v>10721300</v>
      </c>
      <c r="G3524" s="26" t="s">
        <v>161</v>
      </c>
      <c r="H3524" s="67">
        <v>186900</v>
      </c>
      <c r="I3524" s="224">
        <v>0</v>
      </c>
      <c r="J3524" s="67"/>
      <c r="K3524" s="67">
        <f t="shared" si="85"/>
        <v>186900</v>
      </c>
      <c r="L3524" s="199"/>
    </row>
    <row r="3525" spans="1:12" hidden="1" x14ac:dyDescent="0.35">
      <c r="A3525" s="23">
        <v>22020404</v>
      </c>
      <c r="B3525" s="437" t="s">
        <v>2893</v>
      </c>
      <c r="C3525" s="23">
        <v>70131</v>
      </c>
      <c r="D3525" s="24">
        <v>0</v>
      </c>
      <c r="E3525" s="25">
        <v>2101</v>
      </c>
      <c r="F3525" s="23">
        <v>10721300</v>
      </c>
      <c r="G3525" s="26" t="s">
        <v>161</v>
      </c>
      <c r="H3525" s="67">
        <v>630000</v>
      </c>
      <c r="I3525" s="224">
        <v>700000</v>
      </c>
      <c r="J3525" s="67">
        <v>980000</v>
      </c>
      <c r="K3525" s="67">
        <f t="shared" si="85"/>
        <v>1610000</v>
      </c>
      <c r="L3525" s="199"/>
    </row>
    <row r="3526" spans="1:12" hidden="1" x14ac:dyDescent="0.35">
      <c r="A3526" s="23">
        <v>22020404</v>
      </c>
      <c r="B3526" s="437" t="s">
        <v>2893</v>
      </c>
      <c r="C3526" s="23">
        <v>70133</v>
      </c>
      <c r="D3526" s="24">
        <v>0</v>
      </c>
      <c r="E3526" s="25">
        <v>2101</v>
      </c>
      <c r="F3526" s="23">
        <v>10721300</v>
      </c>
      <c r="G3526" s="26" t="s">
        <v>161</v>
      </c>
      <c r="H3526" s="67">
        <v>2985056</v>
      </c>
      <c r="I3526" s="224">
        <v>440422</v>
      </c>
      <c r="J3526" s="67"/>
      <c r="K3526" s="67">
        <f t="shared" si="85"/>
        <v>2985056</v>
      </c>
      <c r="L3526" s="199"/>
    </row>
    <row r="3527" spans="1:12" hidden="1" x14ac:dyDescent="0.35">
      <c r="A3527" s="23">
        <v>22020404</v>
      </c>
      <c r="B3527" s="437" t="s">
        <v>2893</v>
      </c>
      <c r="C3527" s="23">
        <v>70133</v>
      </c>
      <c r="D3527" s="24">
        <v>0</v>
      </c>
      <c r="E3527" s="25">
        <v>2101</v>
      </c>
      <c r="F3527" s="23">
        <v>10721300</v>
      </c>
      <c r="G3527" s="26" t="s">
        <v>161</v>
      </c>
      <c r="H3527" s="27">
        <v>537600</v>
      </c>
      <c r="I3527" s="215">
        <v>150000</v>
      </c>
      <c r="J3527" s="27"/>
      <c r="K3527" s="27">
        <f t="shared" si="85"/>
        <v>537600</v>
      </c>
      <c r="L3527" s="199"/>
    </row>
    <row r="3528" spans="1:12" hidden="1" x14ac:dyDescent="0.35">
      <c r="A3528" s="23">
        <v>22020404</v>
      </c>
      <c r="B3528" s="437" t="s">
        <v>2893</v>
      </c>
      <c r="C3528" s="23">
        <v>70131</v>
      </c>
      <c r="D3528" s="24">
        <v>0</v>
      </c>
      <c r="E3528" s="25">
        <v>2101</v>
      </c>
      <c r="F3528" s="23">
        <v>10721300</v>
      </c>
      <c r="G3528" s="26" t="s">
        <v>161</v>
      </c>
      <c r="H3528" s="67">
        <v>813600</v>
      </c>
      <c r="I3528" s="224">
        <v>560000</v>
      </c>
      <c r="J3528" s="68">
        <v>186400</v>
      </c>
      <c r="K3528" s="67">
        <f t="shared" si="85"/>
        <v>1000000</v>
      </c>
      <c r="L3528" s="199"/>
    </row>
    <row r="3529" spans="1:12" hidden="1" x14ac:dyDescent="0.35">
      <c r="A3529" s="23">
        <v>22020404</v>
      </c>
      <c r="B3529" s="437" t="s">
        <v>2893</v>
      </c>
      <c r="C3529" s="23">
        <v>70133</v>
      </c>
      <c r="D3529" s="24">
        <v>0</v>
      </c>
      <c r="E3529" s="25">
        <v>2101</v>
      </c>
      <c r="F3529" s="23">
        <v>10721300</v>
      </c>
      <c r="G3529" s="26" t="s">
        <v>161</v>
      </c>
      <c r="H3529" s="27">
        <v>487620</v>
      </c>
      <c r="I3529" s="215">
        <v>40000</v>
      </c>
      <c r="J3529" s="27">
        <v>100000</v>
      </c>
      <c r="K3529" s="27">
        <f t="shared" si="85"/>
        <v>587620</v>
      </c>
      <c r="L3529" s="199"/>
    </row>
    <row r="3530" spans="1:12" hidden="1" x14ac:dyDescent="0.35">
      <c r="A3530" s="23">
        <v>22020404</v>
      </c>
      <c r="B3530" s="437" t="s">
        <v>2893</v>
      </c>
      <c r="C3530" s="23">
        <v>70133</v>
      </c>
      <c r="D3530" s="24">
        <v>0</v>
      </c>
      <c r="E3530" s="25">
        <v>2101</v>
      </c>
      <c r="F3530" s="23">
        <v>10721300</v>
      </c>
      <c r="G3530" s="26" t="s">
        <v>161</v>
      </c>
      <c r="H3530" s="101">
        <v>4975013.4000000004</v>
      </c>
      <c r="I3530" s="255">
        <v>3344350</v>
      </c>
      <c r="J3530" s="101"/>
      <c r="K3530" s="101">
        <f t="shared" si="85"/>
        <v>4975013.4000000004</v>
      </c>
      <c r="L3530" s="200"/>
    </row>
    <row r="3531" spans="1:12" hidden="1" x14ac:dyDescent="0.35">
      <c r="A3531" s="23">
        <v>22020404</v>
      </c>
      <c r="B3531" s="437" t="s">
        <v>2893</v>
      </c>
      <c r="C3531" s="23">
        <v>70133</v>
      </c>
      <c r="D3531" s="24">
        <v>0</v>
      </c>
      <c r="E3531" s="25">
        <v>2101</v>
      </c>
      <c r="F3531" s="23">
        <v>10721300</v>
      </c>
      <c r="G3531" s="26" t="s">
        <v>161</v>
      </c>
      <c r="H3531" s="101">
        <v>37800</v>
      </c>
      <c r="I3531" s="255">
        <v>51000</v>
      </c>
      <c r="J3531" s="101">
        <v>12200</v>
      </c>
      <c r="K3531" s="101">
        <f t="shared" si="85"/>
        <v>50000</v>
      </c>
      <c r="L3531" s="199"/>
    </row>
    <row r="3532" spans="1:12" hidden="1" x14ac:dyDescent="0.35">
      <c r="A3532" s="23">
        <v>22020404</v>
      </c>
      <c r="B3532" s="437" t="s">
        <v>2893</v>
      </c>
      <c r="C3532" s="23">
        <v>70131</v>
      </c>
      <c r="D3532" s="24">
        <v>0</v>
      </c>
      <c r="E3532" s="25">
        <v>2101</v>
      </c>
      <c r="F3532" s="23">
        <v>10721300</v>
      </c>
      <c r="G3532" s="26" t="s">
        <v>161</v>
      </c>
      <c r="H3532" s="101">
        <v>1441188</v>
      </c>
      <c r="I3532" s="255">
        <v>3248275</v>
      </c>
      <c r="J3532" s="101">
        <v>2858812</v>
      </c>
      <c r="K3532" s="101">
        <f t="shared" si="85"/>
        <v>4300000</v>
      </c>
      <c r="L3532" s="199"/>
    </row>
    <row r="3533" spans="1:12" hidden="1" x14ac:dyDescent="0.35">
      <c r="A3533" s="23">
        <v>22020404</v>
      </c>
      <c r="B3533" s="437" t="s">
        <v>2893</v>
      </c>
      <c r="C3533" s="23">
        <v>70133</v>
      </c>
      <c r="D3533" s="24">
        <v>0</v>
      </c>
      <c r="E3533" s="25">
        <v>2101</v>
      </c>
      <c r="F3533" s="23">
        <v>10721300</v>
      </c>
      <c r="G3533" s="26" t="s">
        <v>161</v>
      </c>
      <c r="H3533" s="101">
        <v>22546545</v>
      </c>
      <c r="I3533" s="255">
        <v>8520710.5</v>
      </c>
      <c r="J3533" s="108"/>
      <c r="K3533" s="101">
        <f t="shared" si="85"/>
        <v>22546545</v>
      </c>
      <c r="L3533" s="200"/>
    </row>
    <row r="3534" spans="1:12" hidden="1" x14ac:dyDescent="0.35">
      <c r="A3534" s="54">
        <v>22020404</v>
      </c>
      <c r="B3534" s="437" t="s">
        <v>2893</v>
      </c>
      <c r="C3534" s="54">
        <v>70131</v>
      </c>
      <c r="D3534" s="55">
        <v>0</v>
      </c>
      <c r="E3534" s="56">
        <v>2101</v>
      </c>
      <c r="F3534" s="54">
        <v>10721300</v>
      </c>
      <c r="G3534" s="57" t="s">
        <v>161</v>
      </c>
      <c r="H3534" s="58">
        <v>741720</v>
      </c>
      <c r="I3534" s="221">
        <v>465200</v>
      </c>
      <c r="J3534" s="58">
        <v>1500000</v>
      </c>
      <c r="K3534" s="58">
        <f t="shared" si="85"/>
        <v>2241720</v>
      </c>
      <c r="L3534" s="204" t="s">
        <v>2555</v>
      </c>
    </row>
    <row r="3535" spans="1:12" hidden="1" x14ac:dyDescent="0.35">
      <c r="A3535" s="54">
        <v>22020404</v>
      </c>
      <c r="B3535" s="437" t="s">
        <v>2893</v>
      </c>
      <c r="C3535" s="54">
        <v>70133</v>
      </c>
      <c r="D3535" s="55">
        <v>0</v>
      </c>
      <c r="E3535" s="54">
        <v>2101</v>
      </c>
      <c r="F3535" s="54">
        <v>10721300</v>
      </c>
      <c r="G3535" s="57" t="s">
        <v>161</v>
      </c>
      <c r="H3535" s="117">
        <v>86100</v>
      </c>
      <c r="I3535" s="263">
        <v>75000</v>
      </c>
      <c r="J3535" s="117">
        <v>250000</v>
      </c>
      <c r="K3535" s="117">
        <f t="shared" si="85"/>
        <v>336100</v>
      </c>
      <c r="L3535" s="204" t="s">
        <v>2556</v>
      </c>
    </row>
    <row r="3536" spans="1:12" hidden="1" x14ac:dyDescent="0.35">
      <c r="A3536" s="54">
        <v>22020404</v>
      </c>
      <c r="B3536" s="437" t="s">
        <v>2893</v>
      </c>
      <c r="C3536" s="54">
        <v>70133</v>
      </c>
      <c r="D3536" s="55">
        <v>0</v>
      </c>
      <c r="E3536" s="56">
        <v>2101</v>
      </c>
      <c r="F3536" s="54">
        <v>10721300</v>
      </c>
      <c r="G3536" s="57" t="s">
        <v>161</v>
      </c>
      <c r="H3536" s="58">
        <v>3954510</v>
      </c>
      <c r="I3536" s="221">
        <v>1553000</v>
      </c>
      <c r="J3536" s="58"/>
      <c r="K3536" s="58">
        <f t="shared" si="85"/>
        <v>3954510</v>
      </c>
      <c r="L3536" s="204" t="s">
        <v>2557</v>
      </c>
    </row>
    <row r="3537" spans="1:12" hidden="1" x14ac:dyDescent="0.35">
      <c r="A3537" s="54">
        <v>22020404</v>
      </c>
      <c r="B3537" s="437" t="s">
        <v>2893</v>
      </c>
      <c r="C3537" s="54">
        <v>70131</v>
      </c>
      <c r="D3537" s="55">
        <v>0</v>
      </c>
      <c r="E3537" s="56">
        <v>2101</v>
      </c>
      <c r="F3537" s="54">
        <v>10721300</v>
      </c>
      <c r="G3537" s="57" t="s">
        <v>161</v>
      </c>
      <c r="H3537" s="117">
        <v>2223900</v>
      </c>
      <c r="I3537" s="263"/>
      <c r="J3537" s="121">
        <v>-1000000</v>
      </c>
      <c r="K3537" s="117">
        <f t="shared" si="85"/>
        <v>1223900</v>
      </c>
      <c r="L3537" s="204" t="s">
        <v>2558</v>
      </c>
    </row>
    <row r="3538" spans="1:12" hidden="1" x14ac:dyDescent="0.35">
      <c r="A3538" s="23">
        <v>22020404</v>
      </c>
      <c r="B3538" s="437" t="s">
        <v>2893</v>
      </c>
      <c r="C3538" s="23">
        <v>70133</v>
      </c>
      <c r="D3538" s="24">
        <v>0</v>
      </c>
      <c r="E3538" s="25">
        <v>2101</v>
      </c>
      <c r="F3538" s="23">
        <v>10721300</v>
      </c>
      <c r="G3538" s="26" t="s">
        <v>161</v>
      </c>
      <c r="H3538" s="101">
        <v>10000</v>
      </c>
      <c r="I3538" s="255"/>
      <c r="J3538" s="106"/>
      <c r="K3538" s="101">
        <f t="shared" si="85"/>
        <v>10000</v>
      </c>
      <c r="L3538" s="199"/>
    </row>
    <row r="3539" spans="1:12" hidden="1" x14ac:dyDescent="0.35">
      <c r="A3539" s="23">
        <v>22020404</v>
      </c>
      <c r="B3539" s="437" t="s">
        <v>2893</v>
      </c>
      <c r="C3539" s="23">
        <v>70133</v>
      </c>
      <c r="D3539" s="24">
        <v>0</v>
      </c>
      <c r="E3539" s="25">
        <v>2101</v>
      </c>
      <c r="F3539" s="23">
        <v>10721300</v>
      </c>
      <c r="G3539" s="26" t="s">
        <v>161</v>
      </c>
      <c r="H3539" s="101">
        <v>4009500</v>
      </c>
      <c r="I3539" s="255">
        <v>261000</v>
      </c>
      <c r="J3539" s="115">
        <v>-2000000</v>
      </c>
      <c r="K3539" s="101">
        <f t="shared" si="85"/>
        <v>2009500</v>
      </c>
      <c r="L3539" s="199"/>
    </row>
    <row r="3540" spans="1:12" hidden="1" x14ac:dyDescent="0.35">
      <c r="A3540" s="23">
        <v>22020404</v>
      </c>
      <c r="B3540" s="437" t="s">
        <v>2893</v>
      </c>
      <c r="C3540" s="23">
        <v>70131</v>
      </c>
      <c r="D3540" s="24">
        <v>0</v>
      </c>
      <c r="E3540" s="25">
        <v>2101</v>
      </c>
      <c r="F3540" s="23">
        <v>10721300</v>
      </c>
      <c r="G3540" s="26" t="s">
        <v>161</v>
      </c>
      <c r="H3540" s="101">
        <v>1189230</v>
      </c>
      <c r="I3540" s="255">
        <v>468050</v>
      </c>
      <c r="J3540" s="101"/>
      <c r="K3540" s="101">
        <f t="shared" si="85"/>
        <v>1189230</v>
      </c>
      <c r="L3540" s="199"/>
    </row>
    <row r="3541" spans="1:12" hidden="1" x14ac:dyDescent="0.35">
      <c r="A3541" s="23">
        <v>22020404</v>
      </c>
      <c r="B3541" s="437" t="s">
        <v>2893</v>
      </c>
      <c r="C3541" s="23">
        <v>70133</v>
      </c>
      <c r="D3541" s="24">
        <v>0</v>
      </c>
      <c r="E3541" s="23">
        <v>2101</v>
      </c>
      <c r="F3541" s="23">
        <v>10721300</v>
      </c>
      <c r="G3541" s="26" t="s">
        <v>161</v>
      </c>
      <c r="H3541" s="101">
        <v>84000</v>
      </c>
      <c r="I3541" s="255">
        <v>20000</v>
      </c>
      <c r="J3541" s="101"/>
      <c r="K3541" s="101">
        <f t="shared" si="85"/>
        <v>84000</v>
      </c>
      <c r="L3541" s="199"/>
    </row>
    <row r="3542" spans="1:12" hidden="1" x14ac:dyDescent="0.35">
      <c r="A3542" s="23">
        <v>22020404</v>
      </c>
      <c r="B3542" s="437" t="s">
        <v>2893</v>
      </c>
      <c r="C3542" s="23">
        <v>70131</v>
      </c>
      <c r="D3542" s="24">
        <v>0</v>
      </c>
      <c r="E3542" s="25">
        <v>2101</v>
      </c>
      <c r="F3542" s="23">
        <v>10721300</v>
      </c>
      <c r="G3542" s="26" t="s">
        <v>161</v>
      </c>
      <c r="H3542" s="101">
        <v>7350210</v>
      </c>
      <c r="I3542" s="255">
        <v>3394250</v>
      </c>
      <c r="J3542" s="101"/>
      <c r="K3542" s="101">
        <f t="shared" si="85"/>
        <v>7350210</v>
      </c>
      <c r="L3542" s="199"/>
    </row>
    <row r="3543" spans="1:12" hidden="1" x14ac:dyDescent="0.35">
      <c r="A3543" s="23">
        <v>22020403</v>
      </c>
      <c r="B3543" s="437" t="s">
        <v>2890</v>
      </c>
      <c r="C3543" s="23">
        <v>70133</v>
      </c>
      <c r="D3543" s="24">
        <v>0</v>
      </c>
      <c r="E3543" s="25">
        <v>2101</v>
      </c>
      <c r="F3543" s="23">
        <v>10721300</v>
      </c>
      <c r="G3543" s="26" t="s">
        <v>160</v>
      </c>
      <c r="H3543" s="67">
        <v>50000000</v>
      </c>
      <c r="I3543" s="224">
        <v>7723500</v>
      </c>
      <c r="J3543" s="67"/>
      <c r="K3543" s="428">
        <f t="shared" si="85"/>
        <v>50000000</v>
      </c>
      <c r="L3543" s="199"/>
    </row>
    <row r="3544" spans="1:12" hidden="1" x14ac:dyDescent="0.35">
      <c r="A3544" s="23">
        <v>22020403</v>
      </c>
      <c r="B3544" s="437" t="s">
        <v>2890</v>
      </c>
      <c r="C3544" s="23">
        <v>70131</v>
      </c>
      <c r="D3544" s="24">
        <v>0</v>
      </c>
      <c r="E3544" s="25">
        <v>2101</v>
      </c>
      <c r="F3544" s="23">
        <v>10721300</v>
      </c>
      <c r="G3544" s="26" t="s">
        <v>160</v>
      </c>
      <c r="H3544" s="27">
        <v>1600000</v>
      </c>
      <c r="I3544" s="215">
        <v>582500</v>
      </c>
      <c r="J3544" s="27">
        <v>400000</v>
      </c>
      <c r="K3544" s="27">
        <f t="shared" si="85"/>
        <v>2000000</v>
      </c>
      <c r="L3544" s="199"/>
    </row>
    <row r="3545" spans="1:12" hidden="1" x14ac:dyDescent="0.35">
      <c r="A3545" s="411">
        <v>22020403</v>
      </c>
      <c r="B3545" s="437" t="s">
        <v>2890</v>
      </c>
      <c r="C3545" s="411">
        <v>70133</v>
      </c>
      <c r="D3545" s="411" t="s">
        <v>192</v>
      </c>
      <c r="E3545" s="413" t="s">
        <v>193</v>
      </c>
      <c r="F3545" s="411" t="s">
        <v>194</v>
      </c>
      <c r="G3545" s="416" t="s">
        <v>160</v>
      </c>
      <c r="H3545" s="418">
        <v>735000</v>
      </c>
      <c r="I3545" s="421">
        <v>154000</v>
      </c>
      <c r="J3545" s="424">
        <v>750998</v>
      </c>
      <c r="K3545" s="418">
        <f>H3545+J3545</f>
        <v>1485998</v>
      </c>
      <c r="L3545" s="434"/>
    </row>
    <row r="3546" spans="1:12" hidden="1" x14ac:dyDescent="0.35">
      <c r="A3546" s="23">
        <v>22020403</v>
      </c>
      <c r="B3546" s="437" t="s">
        <v>2890</v>
      </c>
      <c r="C3546" s="23">
        <v>70133</v>
      </c>
      <c r="D3546" s="24">
        <v>0</v>
      </c>
      <c r="E3546" s="25">
        <v>2101</v>
      </c>
      <c r="F3546" s="23">
        <v>10721300</v>
      </c>
      <c r="G3546" s="26" t="s">
        <v>160</v>
      </c>
      <c r="H3546" s="27">
        <v>21000</v>
      </c>
      <c r="I3546" s="215">
        <v>19000</v>
      </c>
      <c r="J3546" s="27">
        <v>29000</v>
      </c>
      <c r="K3546" s="27">
        <f t="shared" ref="K3546:K3562" si="86">SUM(H3546,J3546)</f>
        <v>50000</v>
      </c>
      <c r="L3546" s="199"/>
    </row>
    <row r="3547" spans="1:12" hidden="1" x14ac:dyDescent="0.35">
      <c r="A3547" s="34">
        <v>22020403</v>
      </c>
      <c r="B3547" s="437" t="s">
        <v>2890</v>
      </c>
      <c r="C3547" s="34">
        <v>70133</v>
      </c>
      <c r="D3547" s="35">
        <v>0</v>
      </c>
      <c r="E3547" s="36">
        <v>2101</v>
      </c>
      <c r="F3547" s="34">
        <v>10721300</v>
      </c>
      <c r="G3547" s="37" t="s">
        <v>160</v>
      </c>
      <c r="H3547" s="38">
        <v>178500</v>
      </c>
      <c r="I3547" s="218">
        <v>3000</v>
      </c>
      <c r="J3547" s="38"/>
      <c r="K3547" s="38">
        <f t="shared" si="86"/>
        <v>178500</v>
      </c>
      <c r="L3547" s="198"/>
    </row>
    <row r="3548" spans="1:12" hidden="1" x14ac:dyDescent="0.35">
      <c r="A3548" s="23">
        <v>22020403</v>
      </c>
      <c r="B3548" s="437" t="s">
        <v>2890</v>
      </c>
      <c r="C3548" s="23">
        <v>70133</v>
      </c>
      <c r="D3548" s="24">
        <v>0</v>
      </c>
      <c r="E3548" s="25">
        <v>2101</v>
      </c>
      <c r="F3548" s="23">
        <v>10721300</v>
      </c>
      <c r="G3548" s="26" t="s">
        <v>160</v>
      </c>
      <c r="H3548" s="27">
        <v>674100</v>
      </c>
      <c r="I3548" s="215">
        <v>175000</v>
      </c>
      <c r="J3548" s="27">
        <v>500000</v>
      </c>
      <c r="K3548" s="27">
        <f t="shared" si="86"/>
        <v>1174100</v>
      </c>
      <c r="L3548" s="199"/>
    </row>
    <row r="3549" spans="1:12" hidden="1" x14ac:dyDescent="0.35">
      <c r="A3549" s="23">
        <v>22020403</v>
      </c>
      <c r="B3549" s="437" t="s">
        <v>2890</v>
      </c>
      <c r="C3549" s="23">
        <v>70133</v>
      </c>
      <c r="D3549" s="24">
        <v>0</v>
      </c>
      <c r="E3549" s="25">
        <v>2101</v>
      </c>
      <c r="F3549" s="23">
        <v>10721300</v>
      </c>
      <c r="G3549" s="26" t="s">
        <v>160</v>
      </c>
      <c r="H3549" s="27">
        <v>147000</v>
      </c>
      <c r="I3549" s="215">
        <v>30000</v>
      </c>
      <c r="J3549" s="27"/>
      <c r="K3549" s="39">
        <f t="shared" si="86"/>
        <v>147000</v>
      </c>
      <c r="L3549" s="199"/>
    </row>
    <row r="3550" spans="1:12" hidden="1" x14ac:dyDescent="0.35">
      <c r="A3550" s="23">
        <v>22020403</v>
      </c>
      <c r="B3550" s="437" t="s">
        <v>2890</v>
      </c>
      <c r="C3550" s="23">
        <v>70133</v>
      </c>
      <c r="D3550" s="24">
        <v>0</v>
      </c>
      <c r="E3550" s="25">
        <v>2101</v>
      </c>
      <c r="F3550" s="23">
        <v>10721300</v>
      </c>
      <c r="G3550" s="26" t="s">
        <v>160</v>
      </c>
      <c r="H3550" s="27">
        <v>80010</v>
      </c>
      <c r="I3550" s="215">
        <v>0</v>
      </c>
      <c r="J3550" s="27"/>
      <c r="K3550" s="27">
        <f t="shared" si="86"/>
        <v>80010</v>
      </c>
      <c r="L3550" s="199"/>
    </row>
    <row r="3551" spans="1:12" hidden="1" x14ac:dyDescent="0.35">
      <c r="A3551" s="23">
        <v>22020403</v>
      </c>
      <c r="B3551" s="437" t="s">
        <v>2890</v>
      </c>
      <c r="C3551" s="23">
        <v>70131</v>
      </c>
      <c r="D3551" s="24">
        <v>0</v>
      </c>
      <c r="E3551" s="25">
        <v>2101</v>
      </c>
      <c r="F3551" s="23">
        <v>10721300</v>
      </c>
      <c r="G3551" s="26" t="s">
        <v>160</v>
      </c>
      <c r="H3551" s="27"/>
      <c r="I3551" s="215"/>
      <c r="J3551" s="41">
        <v>50000</v>
      </c>
      <c r="K3551" s="27">
        <f t="shared" si="86"/>
        <v>50000</v>
      </c>
      <c r="L3551" s="199"/>
    </row>
    <row r="3552" spans="1:12" hidden="1" x14ac:dyDescent="0.35">
      <c r="A3552" s="23">
        <v>22020403</v>
      </c>
      <c r="B3552" s="437" t="s">
        <v>2890</v>
      </c>
      <c r="C3552" s="23">
        <v>70133</v>
      </c>
      <c r="D3552" s="24">
        <v>0</v>
      </c>
      <c r="E3552" s="25">
        <v>2101</v>
      </c>
      <c r="F3552" s="23">
        <v>10721300</v>
      </c>
      <c r="G3552" s="26" t="s">
        <v>160</v>
      </c>
      <c r="H3552" s="27">
        <v>153300</v>
      </c>
      <c r="I3552" s="215">
        <v>6000</v>
      </c>
      <c r="J3552" s="27"/>
      <c r="K3552" s="27">
        <f t="shared" si="86"/>
        <v>153300</v>
      </c>
      <c r="L3552" s="199"/>
    </row>
    <row r="3553" spans="1:12" hidden="1" x14ac:dyDescent="0.35">
      <c r="A3553" s="23">
        <v>22020403</v>
      </c>
      <c r="B3553" s="437" t="s">
        <v>2890</v>
      </c>
      <c r="C3553" s="23">
        <v>70131</v>
      </c>
      <c r="D3553" s="24">
        <v>0</v>
      </c>
      <c r="E3553" s="25">
        <v>2101</v>
      </c>
      <c r="F3553" s="23">
        <v>10721300</v>
      </c>
      <c r="G3553" s="26" t="s">
        <v>160</v>
      </c>
      <c r="H3553" s="27">
        <v>227850</v>
      </c>
      <c r="I3553" s="215"/>
      <c r="J3553" s="27"/>
      <c r="K3553" s="27">
        <f t="shared" si="86"/>
        <v>227850</v>
      </c>
      <c r="L3553" s="199"/>
    </row>
    <row r="3554" spans="1:12" hidden="1" x14ac:dyDescent="0.35">
      <c r="A3554" s="23">
        <v>22020403</v>
      </c>
      <c r="B3554" s="437" t="s">
        <v>2890</v>
      </c>
      <c r="C3554" s="23">
        <v>70133</v>
      </c>
      <c r="D3554" s="24">
        <v>0</v>
      </c>
      <c r="E3554" s="25">
        <v>2101</v>
      </c>
      <c r="F3554" s="23">
        <v>10721300</v>
      </c>
      <c r="G3554" s="26" t="s">
        <v>160</v>
      </c>
      <c r="H3554" s="67">
        <v>144900</v>
      </c>
      <c r="I3554" s="224">
        <v>14000</v>
      </c>
      <c r="J3554" s="67"/>
      <c r="K3554" s="67">
        <f t="shared" si="86"/>
        <v>144900</v>
      </c>
      <c r="L3554" s="199"/>
    </row>
    <row r="3555" spans="1:12" hidden="1" x14ac:dyDescent="0.35">
      <c r="A3555" s="23">
        <v>22020403</v>
      </c>
      <c r="B3555" s="437" t="s">
        <v>2890</v>
      </c>
      <c r="C3555" s="23">
        <v>70131</v>
      </c>
      <c r="D3555" s="24">
        <v>0</v>
      </c>
      <c r="E3555" s="25">
        <v>2101</v>
      </c>
      <c r="F3555" s="23">
        <v>10721300</v>
      </c>
      <c r="G3555" s="26" t="s">
        <v>160</v>
      </c>
      <c r="H3555" s="67">
        <v>218400</v>
      </c>
      <c r="I3555" s="224">
        <v>43200</v>
      </c>
      <c r="J3555" s="67"/>
      <c r="K3555" s="67">
        <f t="shared" si="86"/>
        <v>218400</v>
      </c>
      <c r="L3555" s="199"/>
    </row>
    <row r="3556" spans="1:12" hidden="1" x14ac:dyDescent="0.35">
      <c r="A3556" s="23">
        <v>22020403</v>
      </c>
      <c r="B3556" s="437" t="s">
        <v>2890</v>
      </c>
      <c r="C3556" s="23">
        <v>70133</v>
      </c>
      <c r="D3556" s="24">
        <v>0</v>
      </c>
      <c r="E3556" s="25">
        <v>2101</v>
      </c>
      <c r="F3556" s="23">
        <v>10721300</v>
      </c>
      <c r="G3556" s="26" t="s">
        <v>160</v>
      </c>
      <c r="H3556" s="27">
        <v>469560</v>
      </c>
      <c r="I3556" s="215">
        <v>822034</v>
      </c>
      <c r="J3556" s="27">
        <v>1110068</v>
      </c>
      <c r="K3556" s="39">
        <f t="shared" si="86"/>
        <v>1579628</v>
      </c>
      <c r="L3556" s="199"/>
    </row>
    <row r="3557" spans="1:12" hidden="1" x14ac:dyDescent="0.35">
      <c r="A3557" s="23">
        <v>22020403</v>
      </c>
      <c r="B3557" s="437" t="s">
        <v>2890</v>
      </c>
      <c r="C3557" s="23">
        <v>71033</v>
      </c>
      <c r="D3557" s="24">
        <v>0</v>
      </c>
      <c r="E3557" s="25">
        <v>2101</v>
      </c>
      <c r="F3557" s="23">
        <v>10721300</v>
      </c>
      <c r="G3557" s="26" t="s">
        <v>160</v>
      </c>
      <c r="H3557" s="27">
        <v>2543100</v>
      </c>
      <c r="I3557" s="282"/>
      <c r="J3557" s="27"/>
      <c r="K3557" s="27">
        <f t="shared" si="86"/>
        <v>2543100</v>
      </c>
      <c r="L3557" s="199"/>
    </row>
    <row r="3558" spans="1:12" hidden="1" x14ac:dyDescent="0.35">
      <c r="A3558" s="23">
        <v>22020403</v>
      </c>
      <c r="B3558" s="437" t="s">
        <v>2890</v>
      </c>
      <c r="C3558" s="23">
        <v>70131</v>
      </c>
      <c r="D3558" s="24">
        <v>0</v>
      </c>
      <c r="E3558" s="25">
        <v>2101</v>
      </c>
      <c r="F3558" s="23">
        <v>10721300</v>
      </c>
      <c r="G3558" s="26" t="s">
        <v>160</v>
      </c>
      <c r="H3558" s="27">
        <v>786660</v>
      </c>
      <c r="I3558" s="215">
        <v>60900</v>
      </c>
      <c r="J3558" s="27"/>
      <c r="K3558" s="27">
        <f t="shared" si="86"/>
        <v>786660</v>
      </c>
      <c r="L3558" s="200"/>
    </row>
    <row r="3559" spans="1:12" hidden="1" x14ac:dyDescent="0.35">
      <c r="A3559" s="23">
        <v>22020403</v>
      </c>
      <c r="B3559" s="437" t="s">
        <v>2890</v>
      </c>
      <c r="C3559" s="23">
        <v>70131</v>
      </c>
      <c r="D3559" s="24">
        <v>0</v>
      </c>
      <c r="E3559" s="25">
        <v>2101</v>
      </c>
      <c r="F3559" s="23">
        <v>10721300</v>
      </c>
      <c r="G3559" s="28" t="s">
        <v>160</v>
      </c>
      <c r="H3559" s="29">
        <v>242130</v>
      </c>
      <c r="I3559" s="217">
        <v>47600</v>
      </c>
      <c r="J3559" s="29"/>
      <c r="K3559" s="29">
        <f t="shared" si="86"/>
        <v>242130</v>
      </c>
      <c r="L3559" s="201"/>
    </row>
    <row r="3560" spans="1:12" hidden="1" x14ac:dyDescent="0.35">
      <c r="A3560" s="34">
        <v>22020403</v>
      </c>
      <c r="B3560" s="437" t="s">
        <v>2891</v>
      </c>
      <c r="C3560" s="34">
        <v>70131</v>
      </c>
      <c r="D3560" s="35">
        <v>0</v>
      </c>
      <c r="E3560" s="36">
        <v>2101</v>
      </c>
      <c r="F3560" s="34">
        <v>10720500</v>
      </c>
      <c r="G3560" s="37" t="s">
        <v>160</v>
      </c>
      <c r="H3560" s="70">
        <v>219870</v>
      </c>
      <c r="I3560" s="223">
        <v>330500</v>
      </c>
      <c r="J3560" s="70">
        <v>603930</v>
      </c>
      <c r="K3560" s="70">
        <f t="shared" si="86"/>
        <v>823800</v>
      </c>
      <c r="L3560" s="198"/>
    </row>
    <row r="3561" spans="1:12" hidden="1" x14ac:dyDescent="0.35">
      <c r="A3561" s="411">
        <v>22020403</v>
      </c>
      <c r="B3561" s="437" t="s">
        <v>2891</v>
      </c>
      <c r="C3561" s="411">
        <v>70131</v>
      </c>
      <c r="D3561" s="411" t="s">
        <v>192</v>
      </c>
      <c r="E3561" s="413" t="s">
        <v>193</v>
      </c>
      <c r="F3561" s="411">
        <v>10721300</v>
      </c>
      <c r="G3561" s="416" t="s">
        <v>160</v>
      </c>
      <c r="H3561" s="419">
        <v>79675.59599999999</v>
      </c>
      <c r="I3561" s="422"/>
      <c r="J3561" s="425"/>
      <c r="K3561" s="538">
        <f t="shared" si="86"/>
        <v>79675.59599999999</v>
      </c>
      <c r="L3561" s="395"/>
    </row>
    <row r="3562" spans="1:12" hidden="1" x14ac:dyDescent="0.35">
      <c r="A3562" s="23">
        <v>22020403</v>
      </c>
      <c r="B3562" s="437" t="s">
        <v>2891</v>
      </c>
      <c r="C3562" s="23">
        <v>70133</v>
      </c>
      <c r="D3562" s="24">
        <v>0</v>
      </c>
      <c r="E3562" s="25">
        <v>2101</v>
      </c>
      <c r="F3562" s="23">
        <v>10721300</v>
      </c>
      <c r="G3562" s="26" t="s">
        <v>160</v>
      </c>
      <c r="H3562" s="27">
        <v>2389800</v>
      </c>
      <c r="I3562" s="215">
        <v>19500</v>
      </c>
      <c r="J3562" s="27"/>
      <c r="K3562" s="27">
        <f t="shared" si="86"/>
        <v>2389800</v>
      </c>
      <c r="L3562" s="200"/>
    </row>
    <row r="3563" spans="1:12" hidden="1" x14ac:dyDescent="0.35">
      <c r="A3563" s="23">
        <v>22020403</v>
      </c>
      <c r="B3563" s="437" t="s">
        <v>2891</v>
      </c>
      <c r="C3563" s="23">
        <v>70131</v>
      </c>
      <c r="D3563" s="24">
        <v>0</v>
      </c>
      <c r="E3563" s="25">
        <v>2101</v>
      </c>
      <c r="F3563" s="23">
        <v>10721300</v>
      </c>
      <c r="G3563" s="26" t="s">
        <v>160</v>
      </c>
      <c r="H3563" s="27">
        <v>1600000</v>
      </c>
      <c r="I3563" s="215">
        <v>163000</v>
      </c>
      <c r="J3563" s="27">
        <v>163000</v>
      </c>
      <c r="K3563" s="27">
        <f>H3563+J3563</f>
        <v>1763000</v>
      </c>
      <c r="L3563" s="199"/>
    </row>
    <row r="3564" spans="1:12" hidden="1" x14ac:dyDescent="0.35">
      <c r="A3564" s="23">
        <v>22020403</v>
      </c>
      <c r="B3564" s="437" t="s">
        <v>2891</v>
      </c>
      <c r="C3564" s="23">
        <v>70131</v>
      </c>
      <c r="D3564" s="24">
        <v>0</v>
      </c>
      <c r="E3564" s="25">
        <v>2101</v>
      </c>
      <c r="F3564" s="23">
        <v>10721300</v>
      </c>
      <c r="G3564" s="26" t="s">
        <v>160</v>
      </c>
      <c r="H3564" s="67">
        <v>2876311.2</v>
      </c>
      <c r="I3564" s="224"/>
      <c r="J3564" s="67"/>
      <c r="K3564" s="67">
        <f>SUM(H3564,J3564)</f>
        <v>2876311.2</v>
      </c>
      <c r="L3564" s="199"/>
    </row>
    <row r="3565" spans="1:12" hidden="1" x14ac:dyDescent="0.35">
      <c r="A3565" s="23">
        <v>22020403</v>
      </c>
      <c r="B3565" s="437" t="s">
        <v>2891</v>
      </c>
      <c r="C3565" s="23">
        <v>70133</v>
      </c>
      <c r="D3565" s="24">
        <v>0</v>
      </c>
      <c r="E3565" s="25">
        <v>2101</v>
      </c>
      <c r="F3565" s="23">
        <v>10721300</v>
      </c>
      <c r="G3565" s="26" t="s">
        <v>160</v>
      </c>
      <c r="H3565" s="27">
        <v>40656</v>
      </c>
      <c r="I3565" s="215"/>
      <c r="J3565" s="41"/>
      <c r="K3565" s="27">
        <f>SUM(H3565,J3565)</f>
        <v>40656</v>
      </c>
      <c r="L3565" s="199"/>
    </row>
    <row r="3566" spans="1:12" hidden="1" x14ac:dyDescent="0.35">
      <c r="A3566" s="23">
        <v>22020403</v>
      </c>
      <c r="B3566" s="437" t="s">
        <v>2891</v>
      </c>
      <c r="C3566" s="23">
        <v>70133</v>
      </c>
      <c r="D3566" s="24">
        <v>0</v>
      </c>
      <c r="E3566" s="25">
        <v>2101</v>
      </c>
      <c r="F3566" s="23">
        <v>10721300</v>
      </c>
      <c r="G3566" s="26" t="s">
        <v>160</v>
      </c>
      <c r="H3566" s="27">
        <v>0</v>
      </c>
      <c r="I3566" s="215"/>
      <c r="J3566" s="41">
        <v>1000000</v>
      </c>
      <c r="K3566" s="27">
        <f>SUM(H3566,J3566)</f>
        <v>1000000</v>
      </c>
      <c r="L3566" s="199"/>
    </row>
    <row r="3567" spans="1:12" hidden="1" x14ac:dyDescent="0.35">
      <c r="A3567" s="23">
        <v>22020403</v>
      </c>
      <c r="B3567" s="437" t="s">
        <v>2891</v>
      </c>
      <c r="C3567" s="23">
        <v>70133</v>
      </c>
      <c r="D3567" s="24">
        <v>0</v>
      </c>
      <c r="E3567" s="25">
        <v>2101</v>
      </c>
      <c r="F3567" s="23">
        <v>10721300</v>
      </c>
      <c r="G3567" s="26" t="s">
        <v>160</v>
      </c>
      <c r="H3567" s="67">
        <v>210000</v>
      </c>
      <c r="I3567" s="224">
        <v>7000</v>
      </c>
      <c r="J3567" s="67"/>
      <c r="K3567" s="67">
        <f>SUM(H3567,J3567)</f>
        <v>210000</v>
      </c>
      <c r="L3567" s="199"/>
    </row>
    <row r="3568" spans="1:12" hidden="1" x14ac:dyDescent="0.35">
      <c r="A3568" s="23">
        <v>22020403</v>
      </c>
      <c r="B3568" s="437" t="s">
        <v>2891</v>
      </c>
      <c r="C3568" s="23">
        <v>70740</v>
      </c>
      <c r="D3568" s="24">
        <v>0</v>
      </c>
      <c r="E3568" s="25">
        <v>2101</v>
      </c>
      <c r="F3568" s="23">
        <v>10721300</v>
      </c>
      <c r="G3568" s="26" t="s">
        <v>160</v>
      </c>
      <c r="H3568" s="27">
        <v>10710</v>
      </c>
      <c r="I3568" s="215"/>
      <c r="J3568" s="27"/>
      <c r="K3568" s="27">
        <f>SUM(H3568,J3568)</f>
        <v>10710</v>
      </c>
      <c r="L3568" s="200"/>
    </row>
    <row r="3569" spans="1:12" hidden="1" x14ac:dyDescent="0.35">
      <c r="A3569" s="23">
        <v>22020403</v>
      </c>
      <c r="B3569" s="437" t="s">
        <v>2891</v>
      </c>
      <c r="C3569" s="23">
        <v>70131</v>
      </c>
      <c r="D3569" s="24">
        <v>0</v>
      </c>
      <c r="E3569" s="25">
        <v>2101</v>
      </c>
      <c r="F3569" s="23">
        <v>10721300</v>
      </c>
      <c r="G3569" s="26" t="s">
        <v>160</v>
      </c>
      <c r="H3569" s="27">
        <v>2632350</v>
      </c>
      <c r="I3569" s="215">
        <v>1920000</v>
      </c>
      <c r="J3569" s="27"/>
      <c r="K3569" s="27">
        <f>H3569+J3569</f>
        <v>2632350</v>
      </c>
      <c r="L3569" s="199"/>
    </row>
    <row r="3570" spans="1:12" hidden="1" x14ac:dyDescent="0.35">
      <c r="A3570" s="23">
        <v>22020403</v>
      </c>
      <c r="B3570" s="437" t="s">
        <v>2891</v>
      </c>
      <c r="C3570" s="23">
        <v>70131</v>
      </c>
      <c r="D3570" s="24">
        <v>0</v>
      </c>
      <c r="E3570" s="25">
        <v>2101</v>
      </c>
      <c r="F3570" s="23">
        <v>10721300</v>
      </c>
      <c r="G3570" s="26" t="s">
        <v>160</v>
      </c>
      <c r="H3570" s="67">
        <v>611310</v>
      </c>
      <c r="I3570" s="224">
        <v>100650</v>
      </c>
      <c r="J3570" s="67"/>
      <c r="K3570" s="67">
        <f t="shared" ref="K3570:K3593" si="87">SUM(H3570,J3570)</f>
        <v>611310</v>
      </c>
      <c r="L3570" s="199"/>
    </row>
    <row r="3571" spans="1:12" hidden="1" x14ac:dyDescent="0.35">
      <c r="A3571" s="23">
        <v>22020403</v>
      </c>
      <c r="B3571" s="437" t="s">
        <v>2891</v>
      </c>
      <c r="C3571" s="23">
        <v>70133</v>
      </c>
      <c r="D3571" s="24">
        <v>0</v>
      </c>
      <c r="E3571" s="25">
        <v>2101</v>
      </c>
      <c r="F3571" s="23">
        <v>10721300</v>
      </c>
      <c r="G3571" s="26" t="s">
        <v>160</v>
      </c>
      <c r="H3571" s="27">
        <v>1000000</v>
      </c>
      <c r="I3571" s="215"/>
      <c r="J3571" s="27"/>
      <c r="K3571" s="27">
        <f t="shared" si="87"/>
        <v>1000000</v>
      </c>
      <c r="L3571" s="199"/>
    </row>
    <row r="3572" spans="1:12" hidden="1" x14ac:dyDescent="0.35">
      <c r="A3572" s="23">
        <v>22020403</v>
      </c>
      <c r="B3572" s="437" t="s">
        <v>2891</v>
      </c>
      <c r="C3572" s="23">
        <v>70133</v>
      </c>
      <c r="D3572" s="24">
        <v>0</v>
      </c>
      <c r="E3572" s="25">
        <v>2101</v>
      </c>
      <c r="F3572" s="23">
        <v>10721300</v>
      </c>
      <c r="G3572" s="26" t="s">
        <v>160</v>
      </c>
      <c r="H3572" s="27">
        <v>226800</v>
      </c>
      <c r="I3572" s="215">
        <v>137500</v>
      </c>
      <c r="J3572" s="27">
        <v>273200</v>
      </c>
      <c r="K3572" s="27">
        <f t="shared" si="87"/>
        <v>500000</v>
      </c>
      <c r="L3572" s="199"/>
    </row>
    <row r="3573" spans="1:12" hidden="1" x14ac:dyDescent="0.35">
      <c r="A3573" s="23">
        <v>22020403</v>
      </c>
      <c r="B3573" s="437" t="s">
        <v>2892</v>
      </c>
      <c r="C3573" s="23">
        <v>70133</v>
      </c>
      <c r="D3573" s="24">
        <v>0</v>
      </c>
      <c r="E3573" s="25">
        <v>2101</v>
      </c>
      <c r="F3573" s="23">
        <v>10721300</v>
      </c>
      <c r="G3573" s="26" t="s">
        <v>160</v>
      </c>
      <c r="H3573" s="27">
        <v>200000</v>
      </c>
      <c r="I3573" s="215">
        <v>13000</v>
      </c>
      <c r="J3573" s="27"/>
      <c r="K3573" s="27">
        <f t="shared" si="87"/>
        <v>200000</v>
      </c>
      <c r="L3573" s="199"/>
    </row>
    <row r="3574" spans="1:12" hidden="1" x14ac:dyDescent="0.35">
      <c r="A3574" s="23">
        <v>22020403</v>
      </c>
      <c r="B3574" s="437" t="s">
        <v>2892</v>
      </c>
      <c r="C3574" s="23">
        <v>70133</v>
      </c>
      <c r="D3574" s="24">
        <v>0</v>
      </c>
      <c r="E3574" s="25">
        <v>2101</v>
      </c>
      <c r="F3574" s="23">
        <v>10721300</v>
      </c>
      <c r="G3574" s="26" t="s">
        <v>160</v>
      </c>
      <c r="H3574" s="27">
        <v>606900</v>
      </c>
      <c r="I3574" s="215"/>
      <c r="J3574" s="27"/>
      <c r="K3574" s="27">
        <f t="shared" si="87"/>
        <v>606900</v>
      </c>
      <c r="L3574" s="199"/>
    </row>
    <row r="3575" spans="1:12" hidden="1" x14ac:dyDescent="0.35">
      <c r="A3575" s="23">
        <v>22020403</v>
      </c>
      <c r="B3575" s="437" t="s">
        <v>2892</v>
      </c>
      <c r="C3575" s="23">
        <v>70131</v>
      </c>
      <c r="D3575" s="24">
        <v>0</v>
      </c>
      <c r="E3575" s="25">
        <v>2101</v>
      </c>
      <c r="F3575" s="23">
        <v>10721300</v>
      </c>
      <c r="G3575" s="26" t="s">
        <v>160</v>
      </c>
      <c r="H3575" s="27">
        <v>4097100</v>
      </c>
      <c r="I3575" s="215">
        <v>643100</v>
      </c>
      <c r="J3575" s="27"/>
      <c r="K3575" s="27">
        <f t="shared" si="87"/>
        <v>4097100</v>
      </c>
      <c r="L3575" s="199"/>
    </row>
    <row r="3576" spans="1:12" hidden="1" x14ac:dyDescent="0.35">
      <c r="A3576" s="23">
        <v>22020403</v>
      </c>
      <c r="B3576" s="437" t="s">
        <v>2893</v>
      </c>
      <c r="C3576" s="23">
        <v>70131</v>
      </c>
      <c r="D3576" s="24">
        <v>0</v>
      </c>
      <c r="E3576" s="25">
        <v>2101</v>
      </c>
      <c r="F3576" s="23">
        <v>10721300</v>
      </c>
      <c r="G3576" s="26" t="s">
        <v>160</v>
      </c>
      <c r="H3576" s="67">
        <v>630000</v>
      </c>
      <c r="I3576" s="224">
        <v>300000</v>
      </c>
      <c r="J3576" s="67">
        <v>420000</v>
      </c>
      <c r="K3576" s="67">
        <f t="shared" si="87"/>
        <v>1050000</v>
      </c>
      <c r="L3576" s="199"/>
    </row>
    <row r="3577" spans="1:12" hidden="1" x14ac:dyDescent="0.35">
      <c r="A3577" s="23">
        <v>22020403</v>
      </c>
      <c r="B3577" s="437" t="s">
        <v>2893</v>
      </c>
      <c r="C3577" s="23">
        <v>70133</v>
      </c>
      <c r="D3577" s="24">
        <v>0</v>
      </c>
      <c r="E3577" s="25">
        <v>2101</v>
      </c>
      <c r="F3577" s="23">
        <v>10721300</v>
      </c>
      <c r="G3577" s="26" t="s">
        <v>160</v>
      </c>
      <c r="H3577" s="67">
        <v>3386985</v>
      </c>
      <c r="I3577" s="224">
        <v>299000</v>
      </c>
      <c r="J3577" s="67"/>
      <c r="K3577" s="67">
        <f t="shared" si="87"/>
        <v>3386985</v>
      </c>
      <c r="L3577" s="199"/>
    </row>
    <row r="3578" spans="1:12" hidden="1" x14ac:dyDescent="0.35">
      <c r="A3578" s="23">
        <v>22020403</v>
      </c>
      <c r="B3578" s="437" t="s">
        <v>2893</v>
      </c>
      <c r="C3578" s="23">
        <v>70133</v>
      </c>
      <c r="D3578" s="24">
        <v>0</v>
      </c>
      <c r="E3578" s="25">
        <v>2101</v>
      </c>
      <c r="F3578" s="23">
        <v>10721300</v>
      </c>
      <c r="G3578" s="26" t="s">
        <v>160</v>
      </c>
      <c r="H3578" s="27">
        <v>1208130</v>
      </c>
      <c r="I3578" s="215">
        <v>881500</v>
      </c>
      <c r="J3578" s="27"/>
      <c r="K3578" s="27">
        <f t="shared" si="87"/>
        <v>1208130</v>
      </c>
      <c r="L3578" s="199"/>
    </row>
    <row r="3579" spans="1:12" hidden="1" x14ac:dyDescent="0.35">
      <c r="A3579" s="23">
        <v>22020403</v>
      </c>
      <c r="B3579" s="437" t="s">
        <v>2893</v>
      </c>
      <c r="C3579" s="23">
        <v>70131</v>
      </c>
      <c r="D3579" s="24">
        <v>0</v>
      </c>
      <c r="E3579" s="25">
        <v>2101</v>
      </c>
      <c r="F3579" s="23">
        <v>10721300</v>
      </c>
      <c r="G3579" s="26" t="s">
        <v>160</v>
      </c>
      <c r="H3579" s="67">
        <v>3868000</v>
      </c>
      <c r="I3579" s="224">
        <v>594500</v>
      </c>
      <c r="J3579" s="68"/>
      <c r="K3579" s="67">
        <f t="shared" si="87"/>
        <v>3868000</v>
      </c>
      <c r="L3579" s="199"/>
    </row>
    <row r="3580" spans="1:12" hidden="1" x14ac:dyDescent="0.35">
      <c r="A3580" s="23">
        <v>22020403</v>
      </c>
      <c r="B3580" s="437" t="s">
        <v>2893</v>
      </c>
      <c r="C3580" s="23">
        <v>70133</v>
      </c>
      <c r="D3580" s="24">
        <v>0</v>
      </c>
      <c r="E3580" s="25">
        <v>2101</v>
      </c>
      <c r="F3580" s="23">
        <v>10721300</v>
      </c>
      <c r="G3580" s="28" t="s">
        <v>160</v>
      </c>
      <c r="H3580" s="29">
        <v>1880256</v>
      </c>
      <c r="I3580" s="217"/>
      <c r="J3580" s="29"/>
      <c r="K3580" s="27">
        <f t="shared" si="87"/>
        <v>1880256</v>
      </c>
      <c r="L3580" s="199"/>
    </row>
    <row r="3581" spans="1:12" hidden="1" x14ac:dyDescent="0.35">
      <c r="A3581" s="23">
        <v>22020403</v>
      </c>
      <c r="B3581" s="437" t="s">
        <v>2893</v>
      </c>
      <c r="C3581" s="23">
        <v>70133</v>
      </c>
      <c r="D3581" s="24">
        <v>0</v>
      </c>
      <c r="E3581" s="25">
        <v>2101</v>
      </c>
      <c r="F3581" s="23">
        <v>10721300</v>
      </c>
      <c r="G3581" s="28" t="s">
        <v>160</v>
      </c>
      <c r="H3581" s="103">
        <v>6953520</v>
      </c>
      <c r="I3581" s="256">
        <v>3620480</v>
      </c>
      <c r="J3581" s="103"/>
      <c r="K3581" s="101">
        <f t="shared" si="87"/>
        <v>6953520</v>
      </c>
      <c r="L3581" s="200"/>
    </row>
    <row r="3582" spans="1:12" hidden="1" x14ac:dyDescent="0.35">
      <c r="A3582" s="60">
        <v>22020403</v>
      </c>
      <c r="B3582" s="437" t="s">
        <v>2893</v>
      </c>
      <c r="C3582" s="60">
        <v>70133</v>
      </c>
      <c r="D3582" s="61">
        <v>0</v>
      </c>
      <c r="E3582" s="62">
        <v>2101</v>
      </c>
      <c r="F3582" s="60">
        <v>10721300</v>
      </c>
      <c r="G3582" s="28" t="s">
        <v>160</v>
      </c>
      <c r="H3582" s="103">
        <v>79800</v>
      </c>
      <c r="I3582" s="256">
        <v>553000</v>
      </c>
      <c r="J3582" s="103">
        <v>1420200</v>
      </c>
      <c r="K3582" s="101">
        <f t="shared" si="87"/>
        <v>1500000</v>
      </c>
      <c r="L3582" s="205"/>
    </row>
    <row r="3583" spans="1:12" hidden="1" x14ac:dyDescent="0.35">
      <c r="A3583" s="6">
        <v>22020403</v>
      </c>
      <c r="B3583" s="437" t="s">
        <v>2893</v>
      </c>
      <c r="C3583" s="6">
        <v>70131</v>
      </c>
      <c r="D3583" s="7">
        <v>0</v>
      </c>
      <c r="E3583" s="8">
        <v>2101</v>
      </c>
      <c r="F3583" s="6">
        <v>10721300</v>
      </c>
      <c r="G3583" s="9" t="s">
        <v>160</v>
      </c>
      <c r="H3583" s="96">
        <v>4422978</v>
      </c>
      <c r="I3583" s="258">
        <v>1016200</v>
      </c>
      <c r="J3583" s="96"/>
      <c r="K3583" s="96">
        <f t="shared" si="87"/>
        <v>4422978</v>
      </c>
      <c r="L3583" s="199"/>
    </row>
    <row r="3584" spans="1:12" hidden="1" x14ac:dyDescent="0.35">
      <c r="A3584" s="6">
        <v>22020403</v>
      </c>
      <c r="B3584" s="437" t="s">
        <v>2893</v>
      </c>
      <c r="C3584" s="6">
        <v>70133</v>
      </c>
      <c r="D3584" s="7">
        <v>0</v>
      </c>
      <c r="E3584" s="8">
        <v>2101</v>
      </c>
      <c r="F3584" s="6">
        <v>10721300</v>
      </c>
      <c r="G3584" s="9" t="s">
        <v>160</v>
      </c>
      <c r="H3584" s="96">
        <v>10710000</v>
      </c>
      <c r="I3584" s="258">
        <v>1618516.11</v>
      </c>
      <c r="J3584" s="96"/>
      <c r="K3584" s="96">
        <f t="shared" si="87"/>
        <v>10710000</v>
      </c>
      <c r="L3584" s="200"/>
    </row>
    <row r="3585" spans="1:12" hidden="1" x14ac:dyDescent="0.35">
      <c r="A3585" s="168">
        <v>22020403</v>
      </c>
      <c r="B3585" s="437" t="s">
        <v>2893</v>
      </c>
      <c r="C3585" s="168">
        <v>70133</v>
      </c>
      <c r="D3585" s="415">
        <v>0</v>
      </c>
      <c r="E3585" s="170">
        <v>2101</v>
      </c>
      <c r="F3585" s="168">
        <v>10721300</v>
      </c>
      <c r="G3585" s="466" t="s">
        <v>160</v>
      </c>
      <c r="H3585" s="490">
        <v>304815</v>
      </c>
      <c r="I3585" s="516">
        <v>33500</v>
      </c>
      <c r="J3585" s="490"/>
      <c r="K3585" s="555">
        <f t="shared" si="87"/>
        <v>304815</v>
      </c>
      <c r="L3585" s="204" t="s">
        <v>2556</v>
      </c>
    </row>
    <row r="3586" spans="1:12" hidden="1" x14ac:dyDescent="0.35">
      <c r="A3586" s="78">
        <v>22020403</v>
      </c>
      <c r="B3586" s="437" t="s">
        <v>2893</v>
      </c>
      <c r="C3586" s="78">
        <v>70133</v>
      </c>
      <c r="D3586" s="137">
        <v>0</v>
      </c>
      <c r="E3586" s="80">
        <v>2101</v>
      </c>
      <c r="F3586" s="78">
        <v>10721300</v>
      </c>
      <c r="G3586" s="129" t="s">
        <v>160</v>
      </c>
      <c r="H3586" s="81">
        <v>11638200</v>
      </c>
      <c r="I3586" s="228">
        <v>1542350</v>
      </c>
      <c r="J3586" s="81"/>
      <c r="K3586" s="81">
        <f t="shared" si="87"/>
        <v>11638200</v>
      </c>
      <c r="L3586" s="210" t="s">
        <v>2557</v>
      </c>
    </row>
    <row r="3587" spans="1:12" hidden="1" x14ac:dyDescent="0.35">
      <c r="A3587" s="54">
        <v>22020403</v>
      </c>
      <c r="B3587" s="437" t="s">
        <v>2893</v>
      </c>
      <c r="C3587" s="54">
        <v>70131</v>
      </c>
      <c r="D3587" s="55">
        <v>0</v>
      </c>
      <c r="E3587" s="56">
        <v>2101</v>
      </c>
      <c r="F3587" s="54">
        <v>10721300</v>
      </c>
      <c r="G3587" s="57" t="s">
        <v>160</v>
      </c>
      <c r="H3587" s="117">
        <v>63000</v>
      </c>
      <c r="I3587" s="263"/>
      <c r="J3587" s="117">
        <v>2000000</v>
      </c>
      <c r="K3587" s="130">
        <f t="shared" si="87"/>
        <v>2063000</v>
      </c>
      <c r="L3587" s="204" t="s">
        <v>2558</v>
      </c>
    </row>
    <row r="3588" spans="1:12" hidden="1" x14ac:dyDescent="0.35">
      <c r="A3588" s="23">
        <v>22020403</v>
      </c>
      <c r="B3588" s="437" t="s">
        <v>2893</v>
      </c>
      <c r="C3588" s="23">
        <v>70133</v>
      </c>
      <c r="D3588" s="24">
        <v>0</v>
      </c>
      <c r="E3588" s="25">
        <v>2101</v>
      </c>
      <c r="F3588" s="23">
        <v>10721300</v>
      </c>
      <c r="G3588" s="26" t="s">
        <v>160</v>
      </c>
      <c r="H3588" s="101">
        <v>422100</v>
      </c>
      <c r="I3588" s="255">
        <v>270000</v>
      </c>
      <c r="J3588" s="101">
        <v>200000</v>
      </c>
      <c r="K3588" s="101">
        <f t="shared" si="87"/>
        <v>622100</v>
      </c>
      <c r="L3588" s="199"/>
    </row>
    <row r="3589" spans="1:12" hidden="1" x14ac:dyDescent="0.35">
      <c r="A3589" s="23">
        <v>22020403</v>
      </c>
      <c r="B3589" s="437" t="s">
        <v>2893</v>
      </c>
      <c r="C3589" s="23">
        <v>70133</v>
      </c>
      <c r="D3589" s="24">
        <v>0</v>
      </c>
      <c r="E3589" s="25">
        <v>2101</v>
      </c>
      <c r="F3589" s="23">
        <v>10721300</v>
      </c>
      <c r="G3589" s="26" t="s">
        <v>160</v>
      </c>
      <c r="H3589" s="101">
        <v>6132000</v>
      </c>
      <c r="I3589" s="255">
        <v>1480000</v>
      </c>
      <c r="J3589" s="108">
        <v>-1000000</v>
      </c>
      <c r="K3589" s="101">
        <f t="shared" si="87"/>
        <v>5132000</v>
      </c>
      <c r="L3589" s="199"/>
    </row>
    <row r="3590" spans="1:12" hidden="1" x14ac:dyDescent="0.35">
      <c r="A3590" s="23">
        <v>22020403</v>
      </c>
      <c r="B3590" s="437" t="s">
        <v>2893</v>
      </c>
      <c r="C3590" s="23">
        <v>70131</v>
      </c>
      <c r="D3590" s="24">
        <v>0</v>
      </c>
      <c r="E3590" s="25">
        <v>2101</v>
      </c>
      <c r="F3590" s="23">
        <v>10721300</v>
      </c>
      <c r="G3590" s="26" t="s">
        <v>160</v>
      </c>
      <c r="H3590" s="101">
        <v>210000</v>
      </c>
      <c r="I3590" s="255">
        <v>0</v>
      </c>
      <c r="J3590" s="101"/>
      <c r="K3590" s="101">
        <f t="shared" si="87"/>
        <v>210000</v>
      </c>
      <c r="L3590" s="199"/>
    </row>
    <row r="3591" spans="1:12" hidden="1" x14ac:dyDescent="0.35">
      <c r="A3591" s="23">
        <v>22020403</v>
      </c>
      <c r="B3591" s="437" t="s">
        <v>2891</v>
      </c>
      <c r="C3591" s="23">
        <v>70131</v>
      </c>
      <c r="D3591" s="24">
        <v>0</v>
      </c>
      <c r="E3591" s="25">
        <v>2101</v>
      </c>
      <c r="F3591" s="23">
        <v>10721300</v>
      </c>
      <c r="G3591" s="26" t="s">
        <v>1025</v>
      </c>
      <c r="H3591" s="136">
        <v>600000</v>
      </c>
      <c r="I3591" s="270"/>
      <c r="J3591" s="136"/>
      <c r="K3591" s="135">
        <f t="shared" si="87"/>
        <v>600000</v>
      </c>
      <c r="L3591" s="199"/>
    </row>
    <row r="3592" spans="1:12" hidden="1" x14ac:dyDescent="0.35">
      <c r="A3592" s="23">
        <v>22020402</v>
      </c>
      <c r="B3592" s="437" t="s">
        <v>2890</v>
      </c>
      <c r="C3592" s="23">
        <v>70133</v>
      </c>
      <c r="D3592" s="24">
        <v>0</v>
      </c>
      <c r="E3592" s="25">
        <v>2101</v>
      </c>
      <c r="F3592" s="23">
        <v>10721300</v>
      </c>
      <c r="G3592" s="26" t="s">
        <v>159</v>
      </c>
      <c r="H3592" s="67">
        <v>4000000</v>
      </c>
      <c r="I3592" s="224"/>
      <c r="J3592" s="67"/>
      <c r="K3592" s="428">
        <f t="shared" si="87"/>
        <v>4000000</v>
      </c>
      <c r="L3592" s="199"/>
    </row>
    <row r="3593" spans="1:12" hidden="1" x14ac:dyDescent="0.35">
      <c r="A3593" s="23">
        <v>22020402</v>
      </c>
      <c r="B3593" s="437" t="s">
        <v>2890</v>
      </c>
      <c r="C3593" s="23">
        <v>70131</v>
      </c>
      <c r="D3593" s="24">
        <v>0</v>
      </c>
      <c r="E3593" s="25">
        <v>2101</v>
      </c>
      <c r="F3593" s="23">
        <v>10721300</v>
      </c>
      <c r="G3593" s="26" t="s">
        <v>159</v>
      </c>
      <c r="H3593" s="27">
        <v>3200000</v>
      </c>
      <c r="I3593" s="215">
        <v>313000</v>
      </c>
      <c r="J3593" s="27"/>
      <c r="K3593" s="27">
        <f t="shared" si="87"/>
        <v>3200000</v>
      </c>
      <c r="L3593" s="199"/>
    </row>
    <row r="3594" spans="1:12" hidden="1" x14ac:dyDescent="0.35">
      <c r="A3594" s="411">
        <v>22020402</v>
      </c>
      <c r="B3594" s="437" t="s">
        <v>2890</v>
      </c>
      <c r="C3594" s="411">
        <v>70133</v>
      </c>
      <c r="D3594" s="411" t="s">
        <v>192</v>
      </c>
      <c r="E3594" s="413" t="s">
        <v>193</v>
      </c>
      <c r="F3594" s="411" t="s">
        <v>194</v>
      </c>
      <c r="G3594" s="416" t="s">
        <v>197</v>
      </c>
      <c r="H3594" s="418"/>
      <c r="I3594" s="421"/>
      <c r="J3594" s="424">
        <v>250000</v>
      </c>
      <c r="K3594" s="418">
        <f>H3594+J3594</f>
        <v>250000</v>
      </c>
      <c r="L3594" s="434"/>
    </row>
    <row r="3595" spans="1:12" hidden="1" x14ac:dyDescent="0.35">
      <c r="A3595" s="23">
        <v>22020402</v>
      </c>
      <c r="B3595" s="437" t="s">
        <v>2890</v>
      </c>
      <c r="C3595" s="23">
        <v>70133</v>
      </c>
      <c r="D3595" s="24">
        <v>0</v>
      </c>
      <c r="E3595" s="25">
        <v>2101</v>
      </c>
      <c r="F3595" s="23">
        <v>10721300</v>
      </c>
      <c r="G3595" s="26" t="s">
        <v>159</v>
      </c>
      <c r="H3595" s="27">
        <v>42000</v>
      </c>
      <c r="I3595" s="215">
        <v>30000</v>
      </c>
      <c r="J3595" s="27">
        <v>58000</v>
      </c>
      <c r="K3595" s="27">
        <f t="shared" ref="K3595:K3610" si="88">SUM(H3595,J3595)</f>
        <v>100000</v>
      </c>
      <c r="L3595" s="199"/>
    </row>
    <row r="3596" spans="1:12" hidden="1" x14ac:dyDescent="0.35">
      <c r="A3596" s="23">
        <v>22020402</v>
      </c>
      <c r="B3596" s="437" t="s">
        <v>2890</v>
      </c>
      <c r="C3596" s="23">
        <v>70133</v>
      </c>
      <c r="D3596" s="24">
        <v>0</v>
      </c>
      <c r="E3596" s="25">
        <v>2101</v>
      </c>
      <c r="F3596" s="23">
        <v>10721300</v>
      </c>
      <c r="G3596" s="26" t="s">
        <v>159</v>
      </c>
      <c r="H3596" s="27">
        <v>579600</v>
      </c>
      <c r="I3596" s="215">
        <v>129000</v>
      </c>
      <c r="J3596" s="27"/>
      <c r="K3596" s="27">
        <f t="shared" si="88"/>
        <v>579600</v>
      </c>
      <c r="L3596" s="199"/>
    </row>
    <row r="3597" spans="1:12" hidden="1" x14ac:dyDescent="0.35">
      <c r="A3597" s="23">
        <v>22020402</v>
      </c>
      <c r="B3597" s="437" t="s">
        <v>2890</v>
      </c>
      <c r="C3597" s="23">
        <v>70133</v>
      </c>
      <c r="D3597" s="24">
        <v>0</v>
      </c>
      <c r="E3597" s="25">
        <v>2101</v>
      </c>
      <c r="F3597" s="23">
        <v>10721300</v>
      </c>
      <c r="G3597" s="26" t="s">
        <v>159</v>
      </c>
      <c r="H3597" s="27">
        <v>163800</v>
      </c>
      <c r="I3597" s="215">
        <v>95000</v>
      </c>
      <c r="J3597" s="27">
        <v>700000</v>
      </c>
      <c r="K3597" s="27">
        <f t="shared" si="88"/>
        <v>863800</v>
      </c>
      <c r="L3597" s="199"/>
    </row>
    <row r="3598" spans="1:12" hidden="1" x14ac:dyDescent="0.35">
      <c r="A3598" s="23">
        <v>22020402</v>
      </c>
      <c r="B3598" s="437" t="s">
        <v>2890</v>
      </c>
      <c r="C3598" s="23">
        <v>70133</v>
      </c>
      <c r="D3598" s="24">
        <v>0</v>
      </c>
      <c r="E3598" s="25">
        <v>2101</v>
      </c>
      <c r="F3598" s="23">
        <v>10721300</v>
      </c>
      <c r="G3598" s="26" t="s">
        <v>159</v>
      </c>
      <c r="H3598" s="27">
        <v>157500</v>
      </c>
      <c r="I3598" s="215">
        <v>461500</v>
      </c>
      <c r="J3598" s="27"/>
      <c r="K3598" s="39">
        <f t="shared" si="88"/>
        <v>157500</v>
      </c>
      <c r="L3598" s="199"/>
    </row>
    <row r="3599" spans="1:12" hidden="1" x14ac:dyDescent="0.35">
      <c r="A3599" s="23">
        <v>22020402</v>
      </c>
      <c r="B3599" s="437" t="s">
        <v>2890</v>
      </c>
      <c r="C3599" s="23">
        <v>70133</v>
      </c>
      <c r="D3599" s="24">
        <v>0</v>
      </c>
      <c r="E3599" s="25">
        <v>2101</v>
      </c>
      <c r="F3599" s="23">
        <v>10721300</v>
      </c>
      <c r="G3599" s="26" t="s">
        <v>159</v>
      </c>
      <c r="H3599" s="27">
        <v>216615</v>
      </c>
      <c r="I3599" s="215">
        <v>50000</v>
      </c>
      <c r="J3599" s="27">
        <v>283385</v>
      </c>
      <c r="K3599" s="27">
        <f t="shared" si="88"/>
        <v>500000</v>
      </c>
      <c r="L3599" s="199"/>
    </row>
    <row r="3600" spans="1:12" hidden="1" x14ac:dyDescent="0.35">
      <c r="A3600" s="23">
        <v>22020402</v>
      </c>
      <c r="B3600" s="437" t="s">
        <v>2890</v>
      </c>
      <c r="C3600" s="23">
        <v>70133</v>
      </c>
      <c r="D3600" s="24">
        <v>0</v>
      </c>
      <c r="E3600" s="25">
        <v>2101</v>
      </c>
      <c r="F3600" s="23">
        <v>10721300</v>
      </c>
      <c r="G3600" s="26" t="s">
        <v>159</v>
      </c>
      <c r="H3600" s="27">
        <v>10500</v>
      </c>
      <c r="I3600" s="215">
        <v>2500</v>
      </c>
      <c r="J3600" s="27"/>
      <c r="K3600" s="27">
        <f t="shared" si="88"/>
        <v>10500</v>
      </c>
      <c r="L3600" s="199"/>
    </row>
    <row r="3601" spans="1:12" hidden="1" x14ac:dyDescent="0.35">
      <c r="A3601" s="23">
        <v>22020402</v>
      </c>
      <c r="B3601" s="437" t="s">
        <v>2890</v>
      </c>
      <c r="C3601" s="23">
        <v>70131</v>
      </c>
      <c r="D3601" s="24">
        <v>0</v>
      </c>
      <c r="E3601" s="25">
        <v>2101</v>
      </c>
      <c r="F3601" s="23">
        <v>10721300</v>
      </c>
      <c r="G3601" s="26" t="s">
        <v>159</v>
      </c>
      <c r="H3601" s="27">
        <v>429450</v>
      </c>
      <c r="I3601" s="215">
        <v>85500</v>
      </c>
      <c r="J3601" s="27"/>
      <c r="K3601" s="27">
        <f t="shared" si="88"/>
        <v>429450</v>
      </c>
      <c r="L3601" s="199"/>
    </row>
    <row r="3602" spans="1:12" hidden="1" x14ac:dyDescent="0.35">
      <c r="A3602" s="23">
        <v>22020402</v>
      </c>
      <c r="B3602" s="437" t="s">
        <v>2890</v>
      </c>
      <c r="C3602" s="23">
        <v>70133</v>
      </c>
      <c r="D3602" s="24">
        <v>0</v>
      </c>
      <c r="E3602" s="25">
        <v>2101</v>
      </c>
      <c r="F3602" s="23">
        <v>10721300</v>
      </c>
      <c r="G3602" s="26" t="s">
        <v>159</v>
      </c>
      <c r="H3602" s="67">
        <v>164850</v>
      </c>
      <c r="I3602" s="224">
        <v>34200</v>
      </c>
      <c r="J3602" s="67"/>
      <c r="K3602" s="67">
        <f t="shared" si="88"/>
        <v>164850</v>
      </c>
      <c r="L3602" s="199"/>
    </row>
    <row r="3603" spans="1:12" hidden="1" x14ac:dyDescent="0.35">
      <c r="A3603" s="23">
        <v>22020402</v>
      </c>
      <c r="B3603" s="437" t="s">
        <v>2890</v>
      </c>
      <c r="C3603" s="23">
        <v>70133</v>
      </c>
      <c r="D3603" s="24">
        <v>0</v>
      </c>
      <c r="E3603" s="25">
        <v>2101</v>
      </c>
      <c r="F3603" s="23">
        <v>10721300</v>
      </c>
      <c r="G3603" s="26" t="s">
        <v>159</v>
      </c>
      <c r="H3603" s="41">
        <v>52500</v>
      </c>
      <c r="I3603" s="220">
        <v>470000</v>
      </c>
      <c r="J3603" s="27">
        <v>180000</v>
      </c>
      <c r="K3603" s="39">
        <f t="shared" si="88"/>
        <v>232500</v>
      </c>
      <c r="L3603" s="199"/>
    </row>
    <row r="3604" spans="1:12" hidden="1" x14ac:dyDescent="0.35">
      <c r="A3604" s="23">
        <v>22020402</v>
      </c>
      <c r="B3604" s="437" t="s">
        <v>2890</v>
      </c>
      <c r="C3604" s="23">
        <v>71033</v>
      </c>
      <c r="D3604" s="24">
        <v>0</v>
      </c>
      <c r="E3604" s="25">
        <v>1100</v>
      </c>
      <c r="F3604" s="23">
        <v>10721300</v>
      </c>
      <c r="G3604" s="26" t="s">
        <v>159</v>
      </c>
      <c r="H3604" s="27">
        <v>2425920</v>
      </c>
      <c r="I3604" s="282"/>
      <c r="J3604" s="27"/>
      <c r="K3604" s="27">
        <f t="shared" si="88"/>
        <v>2425920</v>
      </c>
      <c r="L3604" s="199"/>
    </row>
    <row r="3605" spans="1:12" hidden="1" x14ac:dyDescent="0.35">
      <c r="A3605" s="23">
        <v>22020402</v>
      </c>
      <c r="B3605" s="437" t="s">
        <v>2890</v>
      </c>
      <c r="C3605" s="23">
        <v>70131</v>
      </c>
      <c r="D3605" s="24">
        <v>0</v>
      </c>
      <c r="E3605" s="25">
        <v>2101</v>
      </c>
      <c r="F3605" s="23">
        <v>10721300</v>
      </c>
      <c r="G3605" s="26" t="s">
        <v>159</v>
      </c>
      <c r="H3605" s="27">
        <v>494760</v>
      </c>
      <c r="I3605" s="215">
        <v>37000</v>
      </c>
      <c r="J3605" s="27"/>
      <c r="K3605" s="27">
        <f t="shared" si="88"/>
        <v>494760</v>
      </c>
      <c r="L3605" s="200"/>
    </row>
    <row r="3606" spans="1:12" hidden="1" x14ac:dyDescent="0.35">
      <c r="A3606" s="23">
        <v>22020402</v>
      </c>
      <c r="B3606" s="437" t="s">
        <v>2890</v>
      </c>
      <c r="C3606" s="23">
        <v>70131</v>
      </c>
      <c r="D3606" s="24">
        <v>0</v>
      </c>
      <c r="E3606" s="25">
        <v>2101</v>
      </c>
      <c r="F3606" s="23">
        <v>10721300</v>
      </c>
      <c r="G3606" s="26" t="s">
        <v>159</v>
      </c>
      <c r="H3606" s="27">
        <v>3280296</v>
      </c>
      <c r="I3606" s="215">
        <v>39000</v>
      </c>
      <c r="J3606" s="41"/>
      <c r="K3606" s="27">
        <f t="shared" si="88"/>
        <v>3280296</v>
      </c>
      <c r="L3606" s="201"/>
    </row>
    <row r="3607" spans="1:12" hidden="1" x14ac:dyDescent="0.35">
      <c r="A3607" s="23">
        <v>22020402</v>
      </c>
      <c r="B3607" s="437" t="s">
        <v>2891</v>
      </c>
      <c r="C3607" s="23">
        <v>70131</v>
      </c>
      <c r="D3607" s="24">
        <v>0</v>
      </c>
      <c r="E3607" s="25">
        <v>2101</v>
      </c>
      <c r="F3607" s="23">
        <v>10720500</v>
      </c>
      <c r="G3607" s="26" t="s">
        <v>159</v>
      </c>
      <c r="H3607" s="67"/>
      <c r="I3607" s="224">
        <v>22000</v>
      </c>
      <c r="J3607" s="83"/>
      <c r="K3607" s="83">
        <f t="shared" si="88"/>
        <v>0</v>
      </c>
      <c r="L3607" s="199"/>
    </row>
    <row r="3608" spans="1:12" hidden="1" x14ac:dyDescent="0.35">
      <c r="A3608" s="23">
        <v>22020402</v>
      </c>
      <c r="B3608" s="437" t="s">
        <v>2891</v>
      </c>
      <c r="C3608" s="23">
        <v>70133</v>
      </c>
      <c r="D3608" s="24" t="s">
        <v>192</v>
      </c>
      <c r="E3608" s="85" t="s">
        <v>2619</v>
      </c>
      <c r="F3608" s="23">
        <v>10721300</v>
      </c>
      <c r="G3608" s="26" t="s">
        <v>197</v>
      </c>
      <c r="H3608" s="27">
        <v>0</v>
      </c>
      <c r="I3608" s="215"/>
      <c r="J3608" s="41">
        <v>6000000</v>
      </c>
      <c r="K3608" s="27">
        <f t="shared" si="88"/>
        <v>6000000</v>
      </c>
      <c r="L3608" s="199"/>
    </row>
    <row r="3609" spans="1:12" hidden="1" x14ac:dyDescent="0.35">
      <c r="A3609" s="411">
        <v>22020402</v>
      </c>
      <c r="B3609" s="437" t="s">
        <v>2891</v>
      </c>
      <c r="C3609" s="411">
        <v>70131</v>
      </c>
      <c r="D3609" s="411" t="s">
        <v>192</v>
      </c>
      <c r="E3609" s="413" t="s">
        <v>193</v>
      </c>
      <c r="F3609" s="411">
        <v>10721300</v>
      </c>
      <c r="G3609" s="416" t="s">
        <v>197</v>
      </c>
      <c r="H3609" s="419">
        <v>53117.063999999998</v>
      </c>
      <c r="I3609" s="422"/>
      <c r="J3609" s="425"/>
      <c r="K3609" s="538">
        <f t="shared" si="88"/>
        <v>53117.063999999998</v>
      </c>
      <c r="L3609" s="395"/>
    </row>
    <row r="3610" spans="1:12" hidden="1" x14ac:dyDescent="0.35">
      <c r="A3610" s="23">
        <v>22020402</v>
      </c>
      <c r="B3610" s="437" t="s">
        <v>2891</v>
      </c>
      <c r="C3610" s="23">
        <v>70133</v>
      </c>
      <c r="D3610" s="24">
        <v>0</v>
      </c>
      <c r="E3610" s="25">
        <v>2101</v>
      </c>
      <c r="F3610" s="23">
        <v>10721300</v>
      </c>
      <c r="G3610" s="26" t="s">
        <v>159</v>
      </c>
      <c r="H3610" s="27">
        <v>3000000</v>
      </c>
      <c r="I3610" s="215"/>
      <c r="J3610" s="41">
        <v>-300000</v>
      </c>
      <c r="K3610" s="27">
        <f t="shared" si="88"/>
        <v>2700000</v>
      </c>
      <c r="L3610" s="200"/>
    </row>
    <row r="3611" spans="1:12" hidden="1" x14ac:dyDescent="0.35">
      <c r="A3611" s="23">
        <v>22020402</v>
      </c>
      <c r="B3611" s="437" t="s">
        <v>2891</v>
      </c>
      <c r="C3611" s="23">
        <v>70131</v>
      </c>
      <c r="D3611" s="24">
        <v>0</v>
      </c>
      <c r="E3611" s="25">
        <v>2101</v>
      </c>
      <c r="F3611" s="23">
        <v>10721300</v>
      </c>
      <c r="G3611" s="26" t="s">
        <v>159</v>
      </c>
      <c r="H3611" s="27">
        <v>3388000</v>
      </c>
      <c r="I3611" s="215">
        <v>237000</v>
      </c>
      <c r="J3611" s="27">
        <v>237000</v>
      </c>
      <c r="K3611" s="27">
        <f>H3611+J3611</f>
        <v>3625000</v>
      </c>
      <c r="L3611" s="199"/>
    </row>
    <row r="3612" spans="1:12" hidden="1" x14ac:dyDescent="0.35">
      <c r="A3612" s="23">
        <v>22020402</v>
      </c>
      <c r="B3612" s="437" t="s">
        <v>2891</v>
      </c>
      <c r="C3612" s="23">
        <v>70131</v>
      </c>
      <c r="D3612" s="24">
        <v>0</v>
      </c>
      <c r="E3612" s="25">
        <v>2101</v>
      </c>
      <c r="F3612" s="23">
        <v>10721300</v>
      </c>
      <c r="G3612" s="26" t="s">
        <v>159</v>
      </c>
      <c r="H3612" s="67">
        <v>5000000</v>
      </c>
      <c r="I3612" s="224"/>
      <c r="J3612" s="68"/>
      <c r="K3612" s="67">
        <f>SUM(H3612,J3612)</f>
        <v>5000000</v>
      </c>
      <c r="L3612" s="199"/>
    </row>
    <row r="3613" spans="1:12" hidden="1" x14ac:dyDescent="0.35">
      <c r="A3613" s="23">
        <v>22020402</v>
      </c>
      <c r="B3613" s="437" t="s">
        <v>2891</v>
      </c>
      <c r="C3613" s="23">
        <v>70133</v>
      </c>
      <c r="D3613" s="24">
        <v>0</v>
      </c>
      <c r="E3613" s="25">
        <v>2101</v>
      </c>
      <c r="F3613" s="23">
        <v>10721300</v>
      </c>
      <c r="G3613" s="26" t="s">
        <v>159</v>
      </c>
      <c r="H3613" s="27">
        <v>1000000</v>
      </c>
      <c r="I3613" s="215"/>
      <c r="J3613" s="27"/>
      <c r="K3613" s="27">
        <f>SUM(H3613,J3613)</f>
        <v>1000000</v>
      </c>
      <c r="L3613" s="199"/>
    </row>
    <row r="3614" spans="1:12" hidden="1" x14ac:dyDescent="0.35">
      <c r="A3614" s="23">
        <v>22020402</v>
      </c>
      <c r="B3614" s="437" t="s">
        <v>2891</v>
      </c>
      <c r="C3614" s="23">
        <v>70133</v>
      </c>
      <c r="D3614" s="24">
        <v>0</v>
      </c>
      <c r="E3614" s="25">
        <v>2101</v>
      </c>
      <c r="F3614" s="23">
        <v>10721300</v>
      </c>
      <c r="G3614" s="26" t="s">
        <v>159</v>
      </c>
      <c r="H3614" s="27">
        <v>94500</v>
      </c>
      <c r="I3614" s="215">
        <v>53000</v>
      </c>
      <c r="J3614" s="27">
        <v>105500</v>
      </c>
      <c r="K3614" s="27">
        <f>SUM(H3614,J3614)</f>
        <v>200000</v>
      </c>
      <c r="L3614" s="199"/>
    </row>
    <row r="3615" spans="1:12" hidden="1" x14ac:dyDescent="0.35">
      <c r="A3615" s="23">
        <v>22020402</v>
      </c>
      <c r="B3615" s="437" t="s">
        <v>2891</v>
      </c>
      <c r="C3615" s="23">
        <v>70133</v>
      </c>
      <c r="D3615" s="24">
        <v>0</v>
      </c>
      <c r="E3615" s="25">
        <v>2101</v>
      </c>
      <c r="F3615" s="23">
        <v>10721300</v>
      </c>
      <c r="G3615" s="26" t="s">
        <v>159</v>
      </c>
      <c r="H3615" s="67">
        <v>518700</v>
      </c>
      <c r="I3615" s="224">
        <v>7000</v>
      </c>
      <c r="J3615" s="67"/>
      <c r="K3615" s="67">
        <f>SUM(H3615,J3615)</f>
        <v>518700</v>
      </c>
      <c r="L3615" s="199"/>
    </row>
    <row r="3616" spans="1:12" hidden="1" x14ac:dyDescent="0.35">
      <c r="A3616" s="23">
        <v>22020402</v>
      </c>
      <c r="B3616" s="437" t="s">
        <v>2891</v>
      </c>
      <c r="C3616" s="23">
        <v>70740</v>
      </c>
      <c r="D3616" s="24">
        <v>0</v>
      </c>
      <c r="E3616" s="25">
        <v>2101</v>
      </c>
      <c r="F3616" s="23">
        <v>10721300</v>
      </c>
      <c r="G3616" s="26" t="s">
        <v>159</v>
      </c>
      <c r="H3616" s="27">
        <v>56910</v>
      </c>
      <c r="I3616" s="215">
        <v>37500</v>
      </c>
      <c r="J3616" s="27"/>
      <c r="K3616" s="27">
        <f>SUM(H3616,J3616)</f>
        <v>56910</v>
      </c>
      <c r="L3616" s="200"/>
    </row>
    <row r="3617" spans="1:12" hidden="1" x14ac:dyDescent="0.35">
      <c r="A3617" s="23">
        <v>22020402</v>
      </c>
      <c r="B3617" s="437" t="s">
        <v>2891</v>
      </c>
      <c r="C3617" s="23">
        <v>70131</v>
      </c>
      <c r="D3617" s="24">
        <v>0</v>
      </c>
      <c r="E3617" s="25">
        <v>2101</v>
      </c>
      <c r="F3617" s="23">
        <v>10721300</v>
      </c>
      <c r="G3617" s="26" t="s">
        <v>159</v>
      </c>
      <c r="H3617" s="27">
        <v>395535</v>
      </c>
      <c r="I3617" s="215">
        <v>263800</v>
      </c>
      <c r="J3617" s="27"/>
      <c r="K3617" s="27">
        <f>H3617+J3617</f>
        <v>395535</v>
      </c>
      <c r="L3617" s="199"/>
    </row>
    <row r="3618" spans="1:12" hidden="1" x14ac:dyDescent="0.35">
      <c r="A3618" s="23">
        <v>22020402</v>
      </c>
      <c r="B3618" s="437" t="s">
        <v>2891</v>
      </c>
      <c r="C3618" s="23">
        <v>70131</v>
      </c>
      <c r="D3618" s="24">
        <v>0</v>
      </c>
      <c r="E3618" s="25">
        <v>2101</v>
      </c>
      <c r="F3618" s="23">
        <v>10721300</v>
      </c>
      <c r="G3618" s="26" t="s">
        <v>159</v>
      </c>
      <c r="H3618" s="67">
        <v>53760</v>
      </c>
      <c r="I3618" s="224"/>
      <c r="J3618" s="67"/>
      <c r="K3618" s="67">
        <f t="shared" ref="K3618:K3642" si="89">SUM(H3618,J3618)</f>
        <v>53760</v>
      </c>
      <c r="L3618" s="199"/>
    </row>
    <row r="3619" spans="1:12" hidden="1" x14ac:dyDescent="0.35">
      <c r="A3619" s="23">
        <v>22020402</v>
      </c>
      <c r="B3619" s="437" t="s">
        <v>2891</v>
      </c>
      <c r="C3619" s="23">
        <v>70133</v>
      </c>
      <c r="D3619" s="24">
        <v>0</v>
      </c>
      <c r="E3619" s="25">
        <v>2101</v>
      </c>
      <c r="F3619" s="23">
        <v>10721300</v>
      </c>
      <c r="G3619" s="26" t="s">
        <v>159</v>
      </c>
      <c r="H3619" s="27">
        <v>1000000</v>
      </c>
      <c r="I3619" s="215"/>
      <c r="J3619" s="27"/>
      <c r="K3619" s="27">
        <f t="shared" si="89"/>
        <v>1000000</v>
      </c>
      <c r="L3619" s="199"/>
    </row>
    <row r="3620" spans="1:12" hidden="1" x14ac:dyDescent="0.35">
      <c r="A3620" s="23">
        <v>22020402</v>
      </c>
      <c r="B3620" s="437" t="s">
        <v>2891</v>
      </c>
      <c r="C3620" s="23">
        <v>70133</v>
      </c>
      <c r="D3620" s="24">
        <v>0</v>
      </c>
      <c r="E3620" s="25">
        <v>2101</v>
      </c>
      <c r="F3620" s="23">
        <v>10721300</v>
      </c>
      <c r="G3620" s="26" t="s">
        <v>159</v>
      </c>
      <c r="H3620" s="27">
        <v>193200</v>
      </c>
      <c r="I3620" s="215">
        <v>60000</v>
      </c>
      <c r="J3620" s="27">
        <v>56800</v>
      </c>
      <c r="K3620" s="27">
        <f t="shared" si="89"/>
        <v>250000</v>
      </c>
      <c r="L3620" s="199"/>
    </row>
    <row r="3621" spans="1:12" hidden="1" x14ac:dyDescent="0.35">
      <c r="A3621" s="23">
        <v>22020402</v>
      </c>
      <c r="B3621" s="437" t="s">
        <v>2891</v>
      </c>
      <c r="C3621" s="23">
        <v>70133</v>
      </c>
      <c r="D3621" s="24">
        <v>0</v>
      </c>
      <c r="E3621" s="25">
        <v>2101</v>
      </c>
      <c r="F3621" s="23">
        <v>10721300</v>
      </c>
      <c r="G3621" s="28" t="s">
        <v>159</v>
      </c>
      <c r="H3621" s="29">
        <v>31500</v>
      </c>
      <c r="I3621" s="217">
        <v>40000</v>
      </c>
      <c r="J3621" s="29">
        <v>68500</v>
      </c>
      <c r="K3621" s="29">
        <f t="shared" si="89"/>
        <v>100000</v>
      </c>
      <c r="L3621" s="199"/>
    </row>
    <row r="3622" spans="1:12" hidden="1" x14ac:dyDescent="0.35">
      <c r="A3622" s="34">
        <v>22020402</v>
      </c>
      <c r="B3622" s="437" t="s">
        <v>2892</v>
      </c>
      <c r="C3622" s="34">
        <v>70133</v>
      </c>
      <c r="D3622" s="35">
        <v>0</v>
      </c>
      <c r="E3622" s="36">
        <v>2101</v>
      </c>
      <c r="F3622" s="34">
        <v>10721300</v>
      </c>
      <c r="G3622" s="37" t="s">
        <v>159</v>
      </c>
      <c r="H3622" s="38">
        <v>432600</v>
      </c>
      <c r="I3622" s="218"/>
      <c r="J3622" s="38"/>
      <c r="K3622" s="38">
        <f t="shared" si="89"/>
        <v>432600</v>
      </c>
      <c r="L3622" s="198"/>
    </row>
    <row r="3623" spans="1:12" hidden="1" x14ac:dyDescent="0.35">
      <c r="A3623" s="23">
        <v>22020402</v>
      </c>
      <c r="B3623" s="437" t="s">
        <v>2892</v>
      </c>
      <c r="C3623" s="23">
        <v>70131</v>
      </c>
      <c r="D3623" s="24">
        <v>0</v>
      </c>
      <c r="E3623" s="25">
        <v>2101</v>
      </c>
      <c r="F3623" s="23">
        <v>10721300</v>
      </c>
      <c r="G3623" s="26" t="s">
        <v>159</v>
      </c>
      <c r="H3623" s="27">
        <v>562800</v>
      </c>
      <c r="I3623" s="215"/>
      <c r="J3623" s="27"/>
      <c r="K3623" s="27">
        <f t="shared" si="89"/>
        <v>562800</v>
      </c>
      <c r="L3623" s="199"/>
    </row>
    <row r="3624" spans="1:12" hidden="1" x14ac:dyDescent="0.35">
      <c r="A3624" s="23">
        <v>22020402</v>
      </c>
      <c r="B3624" s="437" t="s">
        <v>2892</v>
      </c>
      <c r="C3624" s="23">
        <v>70133</v>
      </c>
      <c r="D3624" s="24">
        <v>0</v>
      </c>
      <c r="E3624" s="25">
        <v>2101</v>
      </c>
      <c r="F3624" s="23">
        <v>10721300</v>
      </c>
      <c r="G3624" s="26" t="s">
        <v>159</v>
      </c>
      <c r="H3624" s="67">
        <v>505260</v>
      </c>
      <c r="I3624" s="224">
        <v>0</v>
      </c>
      <c r="J3624" s="67"/>
      <c r="K3624" s="67">
        <f t="shared" si="89"/>
        <v>505260</v>
      </c>
      <c r="L3624" s="199"/>
    </row>
    <row r="3625" spans="1:12" hidden="1" x14ac:dyDescent="0.35">
      <c r="A3625" s="23">
        <v>22020402</v>
      </c>
      <c r="B3625" s="437" t="s">
        <v>2893</v>
      </c>
      <c r="C3625" s="23">
        <v>70131</v>
      </c>
      <c r="D3625" s="24">
        <v>0</v>
      </c>
      <c r="E3625" s="25">
        <v>2101</v>
      </c>
      <c r="F3625" s="23">
        <v>10721300</v>
      </c>
      <c r="G3625" s="26" t="s">
        <v>159</v>
      </c>
      <c r="H3625" s="67">
        <v>105000</v>
      </c>
      <c r="I3625" s="224">
        <v>50000</v>
      </c>
      <c r="J3625" s="67">
        <v>70000</v>
      </c>
      <c r="K3625" s="67">
        <f t="shared" si="89"/>
        <v>175000</v>
      </c>
      <c r="L3625" s="199"/>
    </row>
    <row r="3626" spans="1:12" hidden="1" x14ac:dyDescent="0.35">
      <c r="A3626" s="23">
        <v>22020402</v>
      </c>
      <c r="B3626" s="437" t="s">
        <v>2893</v>
      </c>
      <c r="C3626" s="23">
        <v>70133</v>
      </c>
      <c r="D3626" s="24">
        <v>0</v>
      </c>
      <c r="E3626" s="25">
        <v>2101</v>
      </c>
      <c r="F3626" s="23">
        <v>10721300</v>
      </c>
      <c r="G3626" s="26" t="s">
        <v>159</v>
      </c>
      <c r="H3626" s="67">
        <v>926090</v>
      </c>
      <c r="I3626" s="224">
        <v>0</v>
      </c>
      <c r="J3626" s="67"/>
      <c r="K3626" s="67">
        <f t="shared" si="89"/>
        <v>926090</v>
      </c>
      <c r="L3626" s="199"/>
    </row>
    <row r="3627" spans="1:12" hidden="1" x14ac:dyDescent="0.35">
      <c r="A3627" s="23">
        <v>22020402</v>
      </c>
      <c r="B3627" s="437" t="s">
        <v>2893</v>
      </c>
      <c r="C3627" s="23">
        <v>70133</v>
      </c>
      <c r="D3627" s="24">
        <v>0</v>
      </c>
      <c r="E3627" s="25">
        <v>2101</v>
      </c>
      <c r="F3627" s="23">
        <v>10721300</v>
      </c>
      <c r="G3627" s="26" t="s">
        <v>159</v>
      </c>
      <c r="H3627" s="27">
        <v>430500</v>
      </c>
      <c r="I3627" s="215">
        <v>3500</v>
      </c>
      <c r="J3627" s="27"/>
      <c r="K3627" s="27">
        <f t="shared" si="89"/>
        <v>430500</v>
      </c>
      <c r="L3627" s="199"/>
    </row>
    <row r="3628" spans="1:12" hidden="1" x14ac:dyDescent="0.35">
      <c r="A3628" s="23">
        <v>22020402</v>
      </c>
      <c r="B3628" s="437" t="s">
        <v>2893</v>
      </c>
      <c r="C3628" s="23">
        <v>70131</v>
      </c>
      <c r="D3628" s="24">
        <v>0</v>
      </c>
      <c r="E3628" s="25">
        <v>2101</v>
      </c>
      <c r="F3628" s="23">
        <v>10721300</v>
      </c>
      <c r="G3628" s="26" t="s">
        <v>159</v>
      </c>
      <c r="H3628" s="67">
        <v>554400</v>
      </c>
      <c r="I3628" s="224">
        <v>480000</v>
      </c>
      <c r="J3628" s="68">
        <v>945600</v>
      </c>
      <c r="K3628" s="67">
        <f t="shared" si="89"/>
        <v>1500000</v>
      </c>
      <c r="L3628" s="199"/>
    </row>
    <row r="3629" spans="1:12" hidden="1" x14ac:dyDescent="0.35">
      <c r="A3629" s="23">
        <v>22020402</v>
      </c>
      <c r="B3629" s="437" t="s">
        <v>2893</v>
      </c>
      <c r="C3629" s="23">
        <v>70133</v>
      </c>
      <c r="D3629" s="24">
        <v>0</v>
      </c>
      <c r="E3629" s="25">
        <v>2101</v>
      </c>
      <c r="F3629" s="23">
        <v>10721300</v>
      </c>
      <c r="G3629" s="26" t="s">
        <v>159</v>
      </c>
      <c r="H3629" s="27">
        <v>472500</v>
      </c>
      <c r="I3629" s="215">
        <v>8000</v>
      </c>
      <c r="J3629" s="27">
        <v>500000</v>
      </c>
      <c r="K3629" s="27">
        <f t="shared" si="89"/>
        <v>972500</v>
      </c>
      <c r="L3629" s="199"/>
    </row>
    <row r="3630" spans="1:12" hidden="1" x14ac:dyDescent="0.35">
      <c r="A3630" s="23">
        <v>22020402</v>
      </c>
      <c r="B3630" s="437" t="s">
        <v>2893</v>
      </c>
      <c r="C3630" s="23">
        <v>70133</v>
      </c>
      <c r="D3630" s="24">
        <v>0</v>
      </c>
      <c r="E3630" s="25">
        <v>2101</v>
      </c>
      <c r="F3630" s="23">
        <v>10721300</v>
      </c>
      <c r="G3630" s="26" t="s">
        <v>159</v>
      </c>
      <c r="H3630" s="101">
        <v>454650</v>
      </c>
      <c r="I3630" s="255">
        <v>808000</v>
      </c>
      <c r="J3630" s="101"/>
      <c r="K3630" s="101">
        <f t="shared" si="89"/>
        <v>454650</v>
      </c>
      <c r="L3630" s="200"/>
    </row>
    <row r="3631" spans="1:12" hidden="1" x14ac:dyDescent="0.35">
      <c r="A3631" s="23">
        <v>22020402</v>
      </c>
      <c r="B3631" s="437" t="s">
        <v>2893</v>
      </c>
      <c r="C3631" s="23">
        <v>70133</v>
      </c>
      <c r="D3631" s="24">
        <v>0</v>
      </c>
      <c r="E3631" s="25">
        <v>2101</v>
      </c>
      <c r="F3631" s="23">
        <v>10721300</v>
      </c>
      <c r="G3631" s="26" t="s">
        <v>159</v>
      </c>
      <c r="H3631" s="101">
        <v>1686930</v>
      </c>
      <c r="I3631" s="255">
        <v>432000</v>
      </c>
      <c r="J3631" s="101"/>
      <c r="K3631" s="101">
        <f t="shared" si="89"/>
        <v>1686930</v>
      </c>
      <c r="L3631" s="199"/>
    </row>
    <row r="3632" spans="1:12" hidden="1" x14ac:dyDescent="0.35">
      <c r="A3632" s="23">
        <v>22020402</v>
      </c>
      <c r="B3632" s="437" t="s">
        <v>2893</v>
      </c>
      <c r="C3632" s="23">
        <v>70133</v>
      </c>
      <c r="D3632" s="24">
        <v>0</v>
      </c>
      <c r="E3632" s="25">
        <v>2101</v>
      </c>
      <c r="F3632" s="23">
        <v>10721300</v>
      </c>
      <c r="G3632" s="26" t="s">
        <v>159</v>
      </c>
      <c r="H3632" s="101">
        <v>300000</v>
      </c>
      <c r="I3632" s="255">
        <v>0</v>
      </c>
      <c r="J3632" s="106"/>
      <c r="K3632" s="101">
        <f t="shared" si="89"/>
        <v>300000</v>
      </c>
      <c r="L3632" s="200"/>
    </row>
    <row r="3633" spans="1:12" hidden="1" x14ac:dyDescent="0.35">
      <c r="A3633" s="54">
        <v>22020402</v>
      </c>
      <c r="B3633" s="437" t="s">
        <v>2893</v>
      </c>
      <c r="C3633" s="54">
        <v>70133</v>
      </c>
      <c r="D3633" s="55">
        <v>0</v>
      </c>
      <c r="E3633" s="54">
        <v>2101</v>
      </c>
      <c r="F3633" s="54">
        <v>10721300</v>
      </c>
      <c r="G3633" s="57" t="s">
        <v>159</v>
      </c>
      <c r="H3633" s="117">
        <v>84000</v>
      </c>
      <c r="I3633" s="263">
        <v>0</v>
      </c>
      <c r="J3633" s="117"/>
      <c r="K3633" s="117">
        <f t="shared" si="89"/>
        <v>84000</v>
      </c>
      <c r="L3633" s="204" t="s">
        <v>2556</v>
      </c>
    </row>
    <row r="3634" spans="1:12" hidden="1" x14ac:dyDescent="0.35">
      <c r="A3634" s="54">
        <v>22020402</v>
      </c>
      <c r="B3634" s="437" t="s">
        <v>2893</v>
      </c>
      <c r="C3634" s="54">
        <v>70133</v>
      </c>
      <c r="D3634" s="55">
        <v>0</v>
      </c>
      <c r="E3634" s="56">
        <v>2101</v>
      </c>
      <c r="F3634" s="54">
        <v>10721300</v>
      </c>
      <c r="G3634" s="57" t="s">
        <v>159</v>
      </c>
      <c r="H3634" s="58">
        <v>487620</v>
      </c>
      <c r="I3634" s="221">
        <v>87800</v>
      </c>
      <c r="J3634" s="58">
        <v>3000000</v>
      </c>
      <c r="K3634" s="58">
        <f t="shared" si="89"/>
        <v>3487620</v>
      </c>
      <c r="L3634" s="204" t="s">
        <v>2557</v>
      </c>
    </row>
    <row r="3635" spans="1:12" hidden="1" x14ac:dyDescent="0.35">
      <c r="A3635" s="54">
        <v>22020402</v>
      </c>
      <c r="B3635" s="437" t="s">
        <v>2893</v>
      </c>
      <c r="C3635" s="54">
        <v>70131</v>
      </c>
      <c r="D3635" s="55">
        <v>0</v>
      </c>
      <c r="E3635" s="56">
        <v>2101</v>
      </c>
      <c r="F3635" s="54">
        <v>10721300</v>
      </c>
      <c r="G3635" s="57" t="s">
        <v>159</v>
      </c>
      <c r="H3635" s="117">
        <v>168000</v>
      </c>
      <c r="I3635" s="263"/>
      <c r="J3635" s="117"/>
      <c r="K3635" s="117">
        <f t="shared" si="89"/>
        <v>168000</v>
      </c>
      <c r="L3635" s="204" t="s">
        <v>2558</v>
      </c>
    </row>
    <row r="3636" spans="1:12" hidden="1" x14ac:dyDescent="0.35">
      <c r="A3636" s="23">
        <v>22020402</v>
      </c>
      <c r="B3636" s="437" t="s">
        <v>2893</v>
      </c>
      <c r="C3636" s="23">
        <v>70133</v>
      </c>
      <c r="D3636" s="24">
        <v>0</v>
      </c>
      <c r="E3636" s="25">
        <v>2101</v>
      </c>
      <c r="F3636" s="23">
        <v>10721300</v>
      </c>
      <c r="G3636" s="26" t="s">
        <v>159</v>
      </c>
      <c r="H3636" s="101">
        <v>50000</v>
      </c>
      <c r="I3636" s="255">
        <v>19500</v>
      </c>
      <c r="J3636" s="106">
        <v>700000</v>
      </c>
      <c r="K3636" s="101">
        <f t="shared" si="89"/>
        <v>750000</v>
      </c>
      <c r="L3636" s="199"/>
    </row>
    <row r="3637" spans="1:12" hidden="1" x14ac:dyDescent="0.35">
      <c r="A3637" s="23">
        <v>22020402</v>
      </c>
      <c r="B3637" s="437" t="s">
        <v>2893</v>
      </c>
      <c r="C3637" s="23">
        <v>70133</v>
      </c>
      <c r="D3637" s="24">
        <v>0</v>
      </c>
      <c r="E3637" s="25">
        <v>2101</v>
      </c>
      <c r="F3637" s="23">
        <v>10721300</v>
      </c>
      <c r="G3637" s="26" t="s">
        <v>159</v>
      </c>
      <c r="H3637" s="101">
        <v>262500</v>
      </c>
      <c r="I3637" s="255">
        <v>25000</v>
      </c>
      <c r="J3637" s="101"/>
      <c r="K3637" s="101">
        <f t="shared" si="89"/>
        <v>262500</v>
      </c>
      <c r="L3637" s="199"/>
    </row>
    <row r="3638" spans="1:12" hidden="1" x14ac:dyDescent="0.35">
      <c r="A3638" s="23">
        <v>22020402</v>
      </c>
      <c r="B3638" s="437" t="s">
        <v>2893</v>
      </c>
      <c r="C3638" s="23">
        <v>70133</v>
      </c>
      <c r="D3638" s="24">
        <v>0</v>
      </c>
      <c r="E3638" s="23">
        <v>2101</v>
      </c>
      <c r="F3638" s="23">
        <v>10721300</v>
      </c>
      <c r="G3638" s="26" t="s">
        <v>159</v>
      </c>
      <c r="H3638" s="101">
        <v>105000</v>
      </c>
      <c r="I3638" s="255">
        <v>0</v>
      </c>
      <c r="J3638" s="101"/>
      <c r="K3638" s="101">
        <f t="shared" si="89"/>
        <v>105000</v>
      </c>
      <c r="L3638" s="199"/>
    </row>
    <row r="3639" spans="1:12" hidden="1" x14ac:dyDescent="0.35">
      <c r="A3639" s="23">
        <v>22020402</v>
      </c>
      <c r="B3639" s="437" t="s">
        <v>2893</v>
      </c>
      <c r="C3639" s="23">
        <v>70131</v>
      </c>
      <c r="D3639" s="24">
        <v>0</v>
      </c>
      <c r="E3639" s="25">
        <v>2101</v>
      </c>
      <c r="F3639" s="23">
        <v>10721300</v>
      </c>
      <c r="G3639" s="26" t="s">
        <v>159</v>
      </c>
      <c r="H3639" s="101">
        <v>668250</v>
      </c>
      <c r="I3639" s="255"/>
      <c r="J3639" s="106"/>
      <c r="K3639" s="101">
        <f t="shared" si="89"/>
        <v>668250</v>
      </c>
      <c r="L3639" s="199"/>
    </row>
    <row r="3640" spans="1:12" hidden="1" x14ac:dyDescent="0.35">
      <c r="A3640" s="23">
        <v>22020402</v>
      </c>
      <c r="B3640" s="437" t="s">
        <v>2891</v>
      </c>
      <c r="C3640" s="23">
        <v>70131</v>
      </c>
      <c r="D3640" s="24">
        <v>0</v>
      </c>
      <c r="E3640" s="25">
        <v>2101</v>
      </c>
      <c r="F3640" s="23">
        <v>10721300</v>
      </c>
      <c r="G3640" s="26" t="s">
        <v>159</v>
      </c>
      <c r="H3640" s="136">
        <v>100000</v>
      </c>
      <c r="I3640" s="270">
        <v>411000</v>
      </c>
      <c r="J3640" s="136">
        <v>600000</v>
      </c>
      <c r="K3640" s="135">
        <f t="shared" si="89"/>
        <v>700000</v>
      </c>
      <c r="L3640" s="199"/>
    </row>
    <row r="3641" spans="1:12" hidden="1" x14ac:dyDescent="0.35">
      <c r="A3641" s="23">
        <v>22020401</v>
      </c>
      <c r="B3641" s="437" t="s">
        <v>2890</v>
      </c>
      <c r="C3641" s="23">
        <v>70133</v>
      </c>
      <c r="D3641" s="24">
        <v>0</v>
      </c>
      <c r="E3641" s="25">
        <v>2101</v>
      </c>
      <c r="F3641" s="23">
        <v>10721300</v>
      </c>
      <c r="G3641" s="26" t="s">
        <v>158</v>
      </c>
      <c r="H3641" s="67">
        <v>130000000</v>
      </c>
      <c r="I3641" s="224">
        <v>56400861</v>
      </c>
      <c r="J3641" s="67"/>
      <c r="K3641" s="428">
        <f t="shared" si="89"/>
        <v>130000000</v>
      </c>
      <c r="L3641" s="199"/>
    </row>
    <row r="3642" spans="1:12" hidden="1" x14ac:dyDescent="0.35">
      <c r="A3642" s="23">
        <v>22020401</v>
      </c>
      <c r="B3642" s="437" t="s">
        <v>2890</v>
      </c>
      <c r="C3642" s="23">
        <v>70131</v>
      </c>
      <c r="D3642" s="24">
        <v>0</v>
      </c>
      <c r="E3642" s="25">
        <v>2101</v>
      </c>
      <c r="F3642" s="23">
        <v>10721300</v>
      </c>
      <c r="G3642" s="26" t="s">
        <v>158</v>
      </c>
      <c r="H3642" s="27">
        <v>24000000</v>
      </c>
      <c r="I3642" s="215">
        <v>8040000</v>
      </c>
      <c r="J3642" s="27">
        <v>11500000</v>
      </c>
      <c r="K3642" s="27">
        <f t="shared" si="89"/>
        <v>35500000</v>
      </c>
      <c r="L3642" s="199"/>
    </row>
    <row r="3643" spans="1:12" hidden="1" x14ac:dyDescent="0.35">
      <c r="A3643" s="411">
        <v>22020401</v>
      </c>
      <c r="B3643" s="437" t="s">
        <v>2890</v>
      </c>
      <c r="C3643" s="411">
        <v>70133</v>
      </c>
      <c r="D3643" s="411" t="s">
        <v>192</v>
      </c>
      <c r="E3643" s="413" t="s">
        <v>193</v>
      </c>
      <c r="F3643" s="411" t="s">
        <v>194</v>
      </c>
      <c r="G3643" s="416" t="s">
        <v>196</v>
      </c>
      <c r="H3643" s="418"/>
      <c r="I3643" s="421"/>
      <c r="J3643" s="424">
        <v>500000</v>
      </c>
      <c r="K3643" s="418">
        <f>H3643+J3643</f>
        <v>500000</v>
      </c>
      <c r="L3643" s="434"/>
    </row>
    <row r="3644" spans="1:12" hidden="1" x14ac:dyDescent="0.35">
      <c r="A3644" s="23">
        <v>22020401</v>
      </c>
      <c r="B3644" s="437" t="s">
        <v>2890</v>
      </c>
      <c r="C3644" s="23">
        <v>70133</v>
      </c>
      <c r="D3644" s="24">
        <v>0</v>
      </c>
      <c r="E3644" s="25">
        <v>2101</v>
      </c>
      <c r="F3644" s="23">
        <v>10721300</v>
      </c>
      <c r="G3644" s="26" t="s">
        <v>158</v>
      </c>
      <c r="H3644" s="27">
        <v>178500</v>
      </c>
      <c r="I3644" s="215">
        <v>150000</v>
      </c>
      <c r="J3644" s="27">
        <v>200000</v>
      </c>
      <c r="K3644" s="27">
        <f t="shared" ref="K3644:K3666" si="90">SUM(H3644,J3644)</f>
        <v>378500</v>
      </c>
      <c r="L3644" s="199"/>
    </row>
    <row r="3645" spans="1:12" hidden="1" x14ac:dyDescent="0.35">
      <c r="A3645" s="23">
        <v>22020401</v>
      </c>
      <c r="B3645" s="437" t="s">
        <v>2890</v>
      </c>
      <c r="C3645" s="23">
        <v>70133</v>
      </c>
      <c r="D3645" s="24">
        <v>0</v>
      </c>
      <c r="E3645" s="25">
        <v>2101</v>
      </c>
      <c r="F3645" s="23">
        <v>10721300</v>
      </c>
      <c r="G3645" s="26" t="s">
        <v>158</v>
      </c>
      <c r="H3645" s="27">
        <v>2268000</v>
      </c>
      <c r="I3645" s="215">
        <v>121000</v>
      </c>
      <c r="J3645" s="27"/>
      <c r="K3645" s="27">
        <f t="shared" si="90"/>
        <v>2268000</v>
      </c>
      <c r="L3645" s="199"/>
    </row>
    <row r="3646" spans="1:12" hidden="1" x14ac:dyDescent="0.35">
      <c r="A3646" s="23">
        <v>22020401</v>
      </c>
      <c r="B3646" s="437" t="s">
        <v>2890</v>
      </c>
      <c r="C3646" s="23">
        <v>70133</v>
      </c>
      <c r="D3646" s="24">
        <v>0</v>
      </c>
      <c r="E3646" s="25">
        <v>2101</v>
      </c>
      <c r="F3646" s="23">
        <v>10721300</v>
      </c>
      <c r="G3646" s="26" t="s">
        <v>158</v>
      </c>
      <c r="H3646" s="27">
        <v>1079316</v>
      </c>
      <c r="I3646" s="215">
        <v>445000</v>
      </c>
      <c r="J3646" s="27">
        <v>1000000</v>
      </c>
      <c r="K3646" s="27">
        <f t="shared" si="90"/>
        <v>2079316</v>
      </c>
      <c r="L3646" s="199"/>
    </row>
    <row r="3647" spans="1:12" hidden="1" x14ac:dyDescent="0.35">
      <c r="A3647" s="23">
        <v>22020401</v>
      </c>
      <c r="B3647" s="437" t="s">
        <v>2890</v>
      </c>
      <c r="C3647" s="23">
        <v>70133</v>
      </c>
      <c r="D3647" s="24">
        <v>0</v>
      </c>
      <c r="E3647" s="25">
        <v>2101</v>
      </c>
      <c r="F3647" s="23">
        <v>10721300</v>
      </c>
      <c r="G3647" s="26" t="s">
        <v>158</v>
      </c>
      <c r="H3647" s="27">
        <v>222390</v>
      </c>
      <c r="I3647" s="215">
        <v>371000</v>
      </c>
      <c r="J3647" s="27"/>
      <c r="K3647" s="39">
        <f t="shared" si="90"/>
        <v>222390</v>
      </c>
      <c r="L3647" s="199"/>
    </row>
    <row r="3648" spans="1:12" hidden="1" x14ac:dyDescent="0.35">
      <c r="A3648" s="23">
        <v>22020401</v>
      </c>
      <c r="B3648" s="437" t="s">
        <v>2890</v>
      </c>
      <c r="C3648" s="23">
        <v>70133</v>
      </c>
      <c r="D3648" s="24">
        <v>0</v>
      </c>
      <c r="E3648" s="25">
        <v>2101</v>
      </c>
      <c r="F3648" s="23">
        <v>10721300</v>
      </c>
      <c r="G3648" s="26" t="s">
        <v>158</v>
      </c>
      <c r="H3648" s="27">
        <v>3111150</v>
      </c>
      <c r="I3648" s="215">
        <v>4008023.43</v>
      </c>
      <c r="J3648" s="27">
        <v>2000000</v>
      </c>
      <c r="K3648" s="27">
        <f t="shared" si="90"/>
        <v>5111150</v>
      </c>
      <c r="L3648" s="199"/>
    </row>
    <row r="3649" spans="1:12" hidden="1" x14ac:dyDescent="0.35">
      <c r="A3649" s="23">
        <v>22020401</v>
      </c>
      <c r="B3649" s="437" t="s">
        <v>2890</v>
      </c>
      <c r="C3649" s="23">
        <v>70133</v>
      </c>
      <c r="D3649" s="24">
        <v>0</v>
      </c>
      <c r="E3649" s="25">
        <v>2101</v>
      </c>
      <c r="F3649" s="23">
        <v>10721300</v>
      </c>
      <c r="G3649" s="26" t="s">
        <v>158</v>
      </c>
      <c r="H3649" s="27">
        <v>130620</v>
      </c>
      <c r="I3649" s="215">
        <v>239500</v>
      </c>
      <c r="J3649" s="27">
        <v>369380</v>
      </c>
      <c r="K3649" s="27">
        <f t="shared" si="90"/>
        <v>500000</v>
      </c>
      <c r="L3649" s="199"/>
    </row>
    <row r="3650" spans="1:12" hidden="1" x14ac:dyDescent="0.35">
      <c r="A3650" s="23">
        <v>22020401</v>
      </c>
      <c r="B3650" s="437" t="s">
        <v>2890</v>
      </c>
      <c r="C3650" s="23">
        <v>70131</v>
      </c>
      <c r="D3650" s="24">
        <v>0</v>
      </c>
      <c r="E3650" s="25">
        <v>2101</v>
      </c>
      <c r="F3650" s="23">
        <v>10721300</v>
      </c>
      <c r="G3650" s="26" t="s">
        <v>158</v>
      </c>
      <c r="H3650" s="27">
        <v>518070</v>
      </c>
      <c r="I3650" s="215">
        <v>97000</v>
      </c>
      <c r="J3650" s="27"/>
      <c r="K3650" s="27">
        <f t="shared" si="90"/>
        <v>518070</v>
      </c>
      <c r="L3650" s="199"/>
    </row>
    <row r="3651" spans="1:12" hidden="1" x14ac:dyDescent="0.35">
      <c r="A3651" s="23">
        <v>22020401</v>
      </c>
      <c r="B3651" s="437" t="s">
        <v>2890</v>
      </c>
      <c r="C3651" s="23">
        <v>70131</v>
      </c>
      <c r="D3651" s="24">
        <v>0</v>
      </c>
      <c r="E3651" s="25">
        <v>2101</v>
      </c>
      <c r="F3651" s="23">
        <v>10721300</v>
      </c>
      <c r="G3651" s="26" t="s">
        <v>196</v>
      </c>
      <c r="H3651" s="27">
        <v>2079000</v>
      </c>
      <c r="I3651" s="215">
        <v>1225000</v>
      </c>
      <c r="J3651" s="27">
        <v>15000000</v>
      </c>
      <c r="K3651" s="27">
        <f t="shared" si="90"/>
        <v>17079000</v>
      </c>
      <c r="L3651" s="199"/>
    </row>
    <row r="3652" spans="1:12" hidden="1" x14ac:dyDescent="0.35">
      <c r="A3652" s="34">
        <v>22020401</v>
      </c>
      <c r="B3652" s="437" t="s">
        <v>2890</v>
      </c>
      <c r="C3652" s="34">
        <v>70131</v>
      </c>
      <c r="D3652" s="35">
        <v>0</v>
      </c>
      <c r="E3652" s="36">
        <v>2101</v>
      </c>
      <c r="F3652" s="34">
        <v>10721300</v>
      </c>
      <c r="G3652" s="37" t="s">
        <v>158</v>
      </c>
      <c r="H3652" s="70">
        <v>220500</v>
      </c>
      <c r="I3652" s="223">
        <v>354000</v>
      </c>
      <c r="J3652" s="70">
        <v>500000</v>
      </c>
      <c r="K3652" s="70">
        <f t="shared" si="90"/>
        <v>720500</v>
      </c>
      <c r="L3652" s="198"/>
    </row>
    <row r="3653" spans="1:12" hidden="1" x14ac:dyDescent="0.35">
      <c r="A3653" s="23">
        <v>22020401</v>
      </c>
      <c r="B3653" s="437" t="s">
        <v>2890</v>
      </c>
      <c r="C3653" s="23">
        <v>70131</v>
      </c>
      <c r="D3653" s="24">
        <v>0</v>
      </c>
      <c r="E3653" s="23">
        <v>2101</v>
      </c>
      <c r="F3653" s="23">
        <v>10721300</v>
      </c>
      <c r="G3653" s="26" t="s">
        <v>158</v>
      </c>
      <c r="H3653" s="27">
        <v>1235850</v>
      </c>
      <c r="I3653" s="215"/>
      <c r="J3653" s="27"/>
      <c r="K3653" s="27">
        <f t="shared" si="90"/>
        <v>1235850</v>
      </c>
      <c r="L3653" s="199"/>
    </row>
    <row r="3654" spans="1:12" hidden="1" x14ac:dyDescent="0.35">
      <c r="A3654" s="23">
        <v>22020401</v>
      </c>
      <c r="B3654" s="437" t="s">
        <v>2890</v>
      </c>
      <c r="C3654" s="23">
        <v>70131</v>
      </c>
      <c r="D3654" s="24">
        <v>0</v>
      </c>
      <c r="E3654" s="25">
        <v>2101</v>
      </c>
      <c r="F3654" s="23">
        <v>10721300</v>
      </c>
      <c r="G3654" s="26" t="s">
        <v>158</v>
      </c>
      <c r="H3654" s="67">
        <v>997500</v>
      </c>
      <c r="I3654" s="224">
        <v>75000</v>
      </c>
      <c r="J3654" s="67"/>
      <c r="K3654" s="67">
        <f t="shared" si="90"/>
        <v>997500</v>
      </c>
      <c r="L3654" s="199"/>
    </row>
    <row r="3655" spans="1:12" hidden="1" x14ac:dyDescent="0.35">
      <c r="A3655" s="23">
        <v>22020401</v>
      </c>
      <c r="B3655" s="437" t="s">
        <v>2890</v>
      </c>
      <c r="C3655" s="23">
        <v>70133</v>
      </c>
      <c r="D3655" s="24">
        <v>0</v>
      </c>
      <c r="E3655" s="25">
        <v>2101</v>
      </c>
      <c r="F3655" s="23">
        <v>10721300</v>
      </c>
      <c r="G3655" s="26" t="s">
        <v>158</v>
      </c>
      <c r="H3655" s="67">
        <v>2919400</v>
      </c>
      <c r="I3655" s="224">
        <v>601200</v>
      </c>
      <c r="J3655" s="271">
        <v>-1500000</v>
      </c>
      <c r="K3655" s="67">
        <f t="shared" si="90"/>
        <v>1419400</v>
      </c>
      <c r="L3655" s="199"/>
    </row>
    <row r="3656" spans="1:12" hidden="1" x14ac:dyDescent="0.35">
      <c r="A3656" s="23">
        <v>22020401</v>
      </c>
      <c r="B3656" s="437" t="s">
        <v>2890</v>
      </c>
      <c r="C3656" s="23">
        <v>70131</v>
      </c>
      <c r="D3656" s="24">
        <v>0</v>
      </c>
      <c r="E3656" s="25">
        <v>2101</v>
      </c>
      <c r="F3656" s="23">
        <v>10721300</v>
      </c>
      <c r="G3656" s="26" t="s">
        <v>158</v>
      </c>
      <c r="H3656" s="67">
        <v>1143450</v>
      </c>
      <c r="I3656" s="224">
        <v>299000</v>
      </c>
      <c r="J3656" s="67"/>
      <c r="K3656" s="67">
        <f t="shared" si="90"/>
        <v>1143450</v>
      </c>
      <c r="L3656" s="199"/>
    </row>
    <row r="3657" spans="1:12" hidden="1" x14ac:dyDescent="0.35">
      <c r="A3657" s="23">
        <v>22020401</v>
      </c>
      <c r="B3657" s="437" t="s">
        <v>2890</v>
      </c>
      <c r="C3657" s="23">
        <v>70133</v>
      </c>
      <c r="D3657" s="24">
        <v>0</v>
      </c>
      <c r="E3657" s="25">
        <v>2101</v>
      </c>
      <c r="F3657" s="23">
        <v>10721300</v>
      </c>
      <c r="G3657" s="26" t="s">
        <v>158</v>
      </c>
      <c r="H3657" s="27">
        <v>1864800</v>
      </c>
      <c r="I3657" s="215">
        <v>1080000</v>
      </c>
      <c r="J3657" s="27">
        <v>635200</v>
      </c>
      <c r="K3657" s="27">
        <f t="shared" si="90"/>
        <v>2500000</v>
      </c>
      <c r="L3657" s="199"/>
    </row>
    <row r="3658" spans="1:12" hidden="1" x14ac:dyDescent="0.35">
      <c r="A3658" s="23">
        <v>22020401</v>
      </c>
      <c r="B3658" s="437" t="s">
        <v>2890</v>
      </c>
      <c r="C3658" s="23">
        <v>70133</v>
      </c>
      <c r="D3658" s="24">
        <v>0</v>
      </c>
      <c r="E3658" s="25">
        <v>2101</v>
      </c>
      <c r="F3658" s="23">
        <v>10721300</v>
      </c>
      <c r="G3658" s="26" t="s">
        <v>158</v>
      </c>
      <c r="H3658" s="27">
        <v>10824502.5</v>
      </c>
      <c r="I3658" s="215">
        <v>4577689</v>
      </c>
      <c r="J3658" s="27"/>
      <c r="K3658" s="39">
        <f t="shared" si="90"/>
        <v>10824502.5</v>
      </c>
      <c r="L3658" s="199"/>
    </row>
    <row r="3659" spans="1:12" hidden="1" x14ac:dyDescent="0.35">
      <c r="A3659" s="23">
        <v>22020401</v>
      </c>
      <c r="B3659" s="437" t="s">
        <v>2890</v>
      </c>
      <c r="C3659" s="23">
        <v>70131</v>
      </c>
      <c r="D3659" s="24">
        <v>0</v>
      </c>
      <c r="E3659" s="25">
        <v>2101</v>
      </c>
      <c r="F3659" s="23">
        <v>10721300</v>
      </c>
      <c r="G3659" s="26" t="s">
        <v>158</v>
      </c>
      <c r="H3659" s="67">
        <v>250000</v>
      </c>
      <c r="I3659" s="224">
        <v>100000</v>
      </c>
      <c r="J3659" s="68"/>
      <c r="K3659" s="67">
        <f t="shared" si="90"/>
        <v>250000</v>
      </c>
      <c r="L3659" s="199"/>
    </row>
    <row r="3660" spans="1:12" hidden="1" x14ac:dyDescent="0.35">
      <c r="A3660" s="23">
        <v>22020401</v>
      </c>
      <c r="B3660" s="437" t="s">
        <v>2890</v>
      </c>
      <c r="C3660" s="23">
        <v>71033</v>
      </c>
      <c r="D3660" s="24">
        <v>0</v>
      </c>
      <c r="E3660" s="25">
        <v>1100</v>
      </c>
      <c r="F3660" s="23">
        <v>10721300</v>
      </c>
      <c r="G3660" s="26" t="s">
        <v>158</v>
      </c>
      <c r="H3660" s="27">
        <v>18658500</v>
      </c>
      <c r="I3660" s="282">
        <v>641000</v>
      </c>
      <c r="J3660" s="27">
        <v>-10000000</v>
      </c>
      <c r="K3660" s="27">
        <f t="shared" si="90"/>
        <v>8658500</v>
      </c>
      <c r="L3660" s="199"/>
    </row>
    <row r="3661" spans="1:12" hidden="1" x14ac:dyDescent="0.35">
      <c r="A3661" s="23">
        <v>22020401</v>
      </c>
      <c r="B3661" s="437" t="s">
        <v>2890</v>
      </c>
      <c r="C3661" s="23">
        <v>70131</v>
      </c>
      <c r="D3661" s="24">
        <v>0</v>
      </c>
      <c r="E3661" s="25">
        <v>2101</v>
      </c>
      <c r="F3661" s="23">
        <v>10721300</v>
      </c>
      <c r="G3661" s="26" t="s">
        <v>158</v>
      </c>
      <c r="H3661" s="27">
        <v>2013690</v>
      </c>
      <c r="I3661" s="215">
        <v>15000</v>
      </c>
      <c r="J3661" s="27"/>
      <c r="K3661" s="27">
        <f t="shared" si="90"/>
        <v>2013690</v>
      </c>
      <c r="L3661" s="200"/>
    </row>
    <row r="3662" spans="1:12" hidden="1" x14ac:dyDescent="0.35">
      <c r="A3662" s="23">
        <v>22020401</v>
      </c>
      <c r="B3662" s="437" t="s">
        <v>2890</v>
      </c>
      <c r="C3662" s="23">
        <v>70131</v>
      </c>
      <c r="D3662" s="24">
        <v>0</v>
      </c>
      <c r="E3662" s="25">
        <v>2101</v>
      </c>
      <c r="F3662" s="23">
        <v>10721300</v>
      </c>
      <c r="G3662" s="26" t="s">
        <v>196</v>
      </c>
      <c r="H3662" s="27">
        <v>1718955</v>
      </c>
      <c r="I3662" s="215">
        <v>1385405</v>
      </c>
      <c r="J3662" s="27"/>
      <c r="K3662" s="27">
        <f t="shared" si="90"/>
        <v>1718955</v>
      </c>
      <c r="L3662" s="201"/>
    </row>
    <row r="3663" spans="1:12" hidden="1" x14ac:dyDescent="0.35">
      <c r="A3663" s="23">
        <v>22020401</v>
      </c>
      <c r="B3663" s="437" t="s">
        <v>2891</v>
      </c>
      <c r="C3663" s="23">
        <v>70131</v>
      </c>
      <c r="D3663" s="24">
        <v>0</v>
      </c>
      <c r="E3663" s="25">
        <v>2101</v>
      </c>
      <c r="F3663" s="23">
        <v>10720500</v>
      </c>
      <c r="G3663" s="26" t="s">
        <v>158</v>
      </c>
      <c r="H3663" s="67">
        <v>2102835</v>
      </c>
      <c r="I3663" s="224">
        <v>655550</v>
      </c>
      <c r="J3663" s="67">
        <v>397166</v>
      </c>
      <c r="K3663" s="67">
        <f t="shared" si="90"/>
        <v>2500001</v>
      </c>
      <c r="L3663" s="199"/>
    </row>
    <row r="3664" spans="1:12" hidden="1" x14ac:dyDescent="0.35">
      <c r="A3664" s="23">
        <v>22020401</v>
      </c>
      <c r="B3664" s="437" t="s">
        <v>2891</v>
      </c>
      <c r="C3664" s="23">
        <v>70133</v>
      </c>
      <c r="D3664" s="24" t="s">
        <v>192</v>
      </c>
      <c r="E3664" s="85" t="s">
        <v>2619</v>
      </c>
      <c r="F3664" s="23">
        <v>10721300</v>
      </c>
      <c r="G3664" s="26" t="s">
        <v>158</v>
      </c>
      <c r="H3664" s="27">
        <v>814215.71069999994</v>
      </c>
      <c r="I3664" s="215"/>
      <c r="J3664" s="27">
        <v>500000</v>
      </c>
      <c r="K3664" s="27">
        <f t="shared" si="90"/>
        <v>1314215.7106999999</v>
      </c>
      <c r="L3664" s="199"/>
    </row>
    <row r="3665" spans="1:12" hidden="1" x14ac:dyDescent="0.35">
      <c r="A3665" s="411">
        <v>22020401</v>
      </c>
      <c r="B3665" s="437" t="s">
        <v>2891</v>
      </c>
      <c r="C3665" s="411">
        <v>70131</v>
      </c>
      <c r="D3665" s="411" t="s">
        <v>192</v>
      </c>
      <c r="E3665" s="413" t="s">
        <v>193</v>
      </c>
      <c r="F3665" s="411">
        <v>10721300</v>
      </c>
      <c r="G3665" s="416" t="s">
        <v>196</v>
      </c>
      <c r="H3665" s="419">
        <v>433151.94929999998</v>
      </c>
      <c r="I3665" s="422"/>
      <c r="J3665" s="425">
        <v>2902348</v>
      </c>
      <c r="K3665" s="538">
        <f t="shared" si="90"/>
        <v>3335499.9493</v>
      </c>
      <c r="L3665" s="395"/>
    </row>
    <row r="3666" spans="1:12" hidden="1" x14ac:dyDescent="0.35">
      <c r="A3666" s="23">
        <v>22020401</v>
      </c>
      <c r="B3666" s="437" t="s">
        <v>2891</v>
      </c>
      <c r="C3666" s="23">
        <v>70133</v>
      </c>
      <c r="D3666" s="24">
        <v>0</v>
      </c>
      <c r="E3666" s="25">
        <v>2101</v>
      </c>
      <c r="F3666" s="23">
        <v>10721300</v>
      </c>
      <c r="G3666" s="26" t="s">
        <v>158</v>
      </c>
      <c r="H3666" s="27">
        <v>5167375.5</v>
      </c>
      <c r="I3666" s="215">
        <v>2547700</v>
      </c>
      <c r="J3666" s="27">
        <v>-500000</v>
      </c>
      <c r="K3666" s="27">
        <f t="shared" si="90"/>
        <v>4667375.5</v>
      </c>
      <c r="L3666" s="200"/>
    </row>
    <row r="3667" spans="1:12" hidden="1" x14ac:dyDescent="0.35">
      <c r="A3667" s="23">
        <v>22020401</v>
      </c>
      <c r="B3667" s="437" t="s">
        <v>2891</v>
      </c>
      <c r="C3667" s="23">
        <v>70131</v>
      </c>
      <c r="D3667" s="24">
        <v>0</v>
      </c>
      <c r="E3667" s="25">
        <v>2101</v>
      </c>
      <c r="F3667" s="23">
        <v>10721300</v>
      </c>
      <c r="G3667" s="26" t="s">
        <v>158</v>
      </c>
      <c r="H3667" s="27">
        <v>3080000</v>
      </c>
      <c r="I3667" s="215">
        <v>318700</v>
      </c>
      <c r="J3667" s="27">
        <v>318700</v>
      </c>
      <c r="K3667" s="27">
        <f>H3667+J3667</f>
        <v>3398700</v>
      </c>
      <c r="L3667" s="199"/>
    </row>
    <row r="3668" spans="1:12" hidden="1" x14ac:dyDescent="0.35">
      <c r="A3668" s="23">
        <v>22020401</v>
      </c>
      <c r="B3668" s="437" t="s">
        <v>2891</v>
      </c>
      <c r="C3668" s="23">
        <v>70131</v>
      </c>
      <c r="D3668" s="24">
        <v>0</v>
      </c>
      <c r="E3668" s="25">
        <v>2101</v>
      </c>
      <c r="F3668" s="23">
        <v>10721300</v>
      </c>
      <c r="G3668" s="26" t="s">
        <v>158</v>
      </c>
      <c r="H3668" s="67">
        <v>21259806.75</v>
      </c>
      <c r="I3668" s="224"/>
      <c r="J3668" s="84">
        <v>-10000000</v>
      </c>
      <c r="K3668" s="67">
        <f>SUM(H3668,J3668)</f>
        <v>11259806.75</v>
      </c>
      <c r="L3668" s="199"/>
    </row>
    <row r="3669" spans="1:12" hidden="1" x14ac:dyDescent="0.35">
      <c r="A3669" s="23">
        <v>22020401</v>
      </c>
      <c r="B3669" s="437" t="s">
        <v>2891</v>
      </c>
      <c r="C3669" s="23">
        <v>70133</v>
      </c>
      <c r="D3669" s="24">
        <v>0</v>
      </c>
      <c r="E3669" s="25">
        <v>2101</v>
      </c>
      <c r="F3669" s="23">
        <v>10721300</v>
      </c>
      <c r="G3669" s="26" t="s">
        <v>158</v>
      </c>
      <c r="H3669" s="27">
        <v>1500000</v>
      </c>
      <c r="I3669" s="215">
        <v>236000</v>
      </c>
      <c r="J3669" s="27">
        <v>500000</v>
      </c>
      <c r="K3669" s="27">
        <f>SUM(H3669,J3669)</f>
        <v>2000000</v>
      </c>
      <c r="L3669" s="199"/>
    </row>
    <row r="3670" spans="1:12" hidden="1" x14ac:dyDescent="0.35">
      <c r="A3670" s="23">
        <v>22020401</v>
      </c>
      <c r="B3670" s="437" t="s">
        <v>2891</v>
      </c>
      <c r="C3670" s="23">
        <v>70133</v>
      </c>
      <c r="D3670" s="24">
        <v>0</v>
      </c>
      <c r="E3670" s="25">
        <v>2101</v>
      </c>
      <c r="F3670" s="23">
        <v>10721300</v>
      </c>
      <c r="G3670" s="26" t="s">
        <v>196</v>
      </c>
      <c r="H3670" s="27">
        <v>445200</v>
      </c>
      <c r="I3670" s="215">
        <v>75000</v>
      </c>
      <c r="J3670" s="27">
        <v>554800</v>
      </c>
      <c r="K3670" s="27">
        <f>SUM(H3670,J3670)</f>
        <v>1000000</v>
      </c>
      <c r="L3670" s="199"/>
    </row>
    <row r="3671" spans="1:12" hidden="1" x14ac:dyDescent="0.35">
      <c r="A3671" s="23">
        <v>22020401</v>
      </c>
      <c r="B3671" s="437" t="s">
        <v>2891</v>
      </c>
      <c r="C3671" s="23">
        <v>70133</v>
      </c>
      <c r="D3671" s="24">
        <v>0</v>
      </c>
      <c r="E3671" s="25">
        <v>2101</v>
      </c>
      <c r="F3671" s="23">
        <v>10721300</v>
      </c>
      <c r="G3671" s="26" t="s">
        <v>158</v>
      </c>
      <c r="H3671" s="67">
        <v>2215500</v>
      </c>
      <c r="I3671" s="224">
        <v>548000</v>
      </c>
      <c r="J3671" s="67"/>
      <c r="K3671" s="67">
        <f>SUM(H3671,J3671)</f>
        <v>2215500</v>
      </c>
      <c r="L3671" s="199"/>
    </row>
    <row r="3672" spans="1:12" hidden="1" x14ac:dyDescent="0.35">
      <c r="A3672" s="23">
        <v>22020401</v>
      </c>
      <c r="B3672" s="437" t="s">
        <v>2891</v>
      </c>
      <c r="C3672" s="23">
        <v>70740</v>
      </c>
      <c r="D3672" s="24">
        <v>0</v>
      </c>
      <c r="E3672" s="25">
        <v>2101</v>
      </c>
      <c r="F3672" s="23">
        <v>10721300</v>
      </c>
      <c r="G3672" s="26" t="s">
        <v>196</v>
      </c>
      <c r="H3672" s="27">
        <v>4078775.4</v>
      </c>
      <c r="I3672" s="215">
        <v>2582185</v>
      </c>
      <c r="J3672" s="27">
        <v>6000000</v>
      </c>
      <c r="K3672" s="27">
        <f>SUM(H3672,J3672)</f>
        <v>10078775.4</v>
      </c>
      <c r="L3672" s="200"/>
    </row>
    <row r="3673" spans="1:12" hidden="1" x14ac:dyDescent="0.35">
      <c r="A3673" s="23">
        <v>22020401</v>
      </c>
      <c r="B3673" s="437" t="s">
        <v>2891</v>
      </c>
      <c r="C3673" s="23">
        <v>70131</v>
      </c>
      <c r="D3673" s="24">
        <v>0</v>
      </c>
      <c r="E3673" s="25">
        <v>2101</v>
      </c>
      <c r="F3673" s="23">
        <v>10721300</v>
      </c>
      <c r="G3673" s="26" t="s">
        <v>158</v>
      </c>
      <c r="H3673" s="27">
        <v>2268420</v>
      </c>
      <c r="I3673" s="215">
        <v>1730400</v>
      </c>
      <c r="J3673" s="27"/>
      <c r="K3673" s="27">
        <f>H3673+J3673</f>
        <v>2268420</v>
      </c>
      <c r="L3673" s="199"/>
    </row>
    <row r="3674" spans="1:12" hidden="1" x14ac:dyDescent="0.35">
      <c r="A3674" s="23">
        <v>22020401</v>
      </c>
      <c r="B3674" s="437" t="s">
        <v>2891</v>
      </c>
      <c r="C3674" s="23">
        <v>70131</v>
      </c>
      <c r="D3674" s="24">
        <v>0</v>
      </c>
      <c r="E3674" s="25">
        <v>2101</v>
      </c>
      <c r="F3674" s="23">
        <v>10721300</v>
      </c>
      <c r="G3674" s="26" t="s">
        <v>196</v>
      </c>
      <c r="H3674" s="67">
        <v>4767105</v>
      </c>
      <c r="I3674" s="224">
        <v>1474000</v>
      </c>
      <c r="J3674" s="67"/>
      <c r="K3674" s="67">
        <f t="shared" ref="K3674:K3706" si="91">SUM(H3674,J3674)</f>
        <v>4767105</v>
      </c>
      <c r="L3674" s="199"/>
    </row>
    <row r="3675" spans="1:12" hidden="1" x14ac:dyDescent="0.35">
      <c r="A3675" s="23">
        <v>22020401</v>
      </c>
      <c r="B3675" s="437" t="s">
        <v>2891</v>
      </c>
      <c r="C3675" s="23">
        <v>70133</v>
      </c>
      <c r="D3675" s="24">
        <v>0</v>
      </c>
      <c r="E3675" s="25">
        <v>2101</v>
      </c>
      <c r="F3675" s="23">
        <v>10721300</v>
      </c>
      <c r="G3675" s="26" t="s">
        <v>196</v>
      </c>
      <c r="H3675" s="27">
        <v>2000000</v>
      </c>
      <c r="I3675" s="215">
        <v>500000</v>
      </c>
      <c r="J3675" s="27"/>
      <c r="K3675" s="27">
        <f t="shared" si="91"/>
        <v>2000000</v>
      </c>
      <c r="L3675" s="199"/>
    </row>
    <row r="3676" spans="1:12" hidden="1" x14ac:dyDescent="0.35">
      <c r="A3676" s="23">
        <v>22020401</v>
      </c>
      <c r="B3676" s="437" t="s">
        <v>2891</v>
      </c>
      <c r="C3676" s="23">
        <v>70133</v>
      </c>
      <c r="D3676" s="24">
        <v>0</v>
      </c>
      <c r="E3676" s="25">
        <v>2101</v>
      </c>
      <c r="F3676" s="23">
        <v>10721300</v>
      </c>
      <c r="G3676" s="26" t="s">
        <v>196</v>
      </c>
      <c r="H3676" s="27">
        <v>1472656.5</v>
      </c>
      <c r="I3676" s="215">
        <v>1470000</v>
      </c>
      <c r="J3676" s="27">
        <v>1527343.5</v>
      </c>
      <c r="K3676" s="27">
        <f t="shared" si="91"/>
        <v>3000000</v>
      </c>
      <c r="L3676" s="199"/>
    </row>
    <row r="3677" spans="1:12" hidden="1" x14ac:dyDescent="0.35">
      <c r="A3677" s="23">
        <v>22020401</v>
      </c>
      <c r="B3677" s="437" t="s">
        <v>2891</v>
      </c>
      <c r="C3677" s="23">
        <v>70133</v>
      </c>
      <c r="D3677" s="24">
        <v>0</v>
      </c>
      <c r="E3677" s="25">
        <v>2101</v>
      </c>
      <c r="F3677" s="23">
        <v>10721300</v>
      </c>
      <c r="G3677" s="26" t="s">
        <v>196</v>
      </c>
      <c r="H3677" s="27">
        <v>840000</v>
      </c>
      <c r="I3677" s="215">
        <v>560000</v>
      </c>
      <c r="J3677" s="27">
        <v>200000</v>
      </c>
      <c r="K3677" s="27">
        <f t="shared" si="91"/>
        <v>1040000</v>
      </c>
      <c r="L3677" s="199"/>
    </row>
    <row r="3678" spans="1:12" hidden="1" x14ac:dyDescent="0.35">
      <c r="A3678" s="23">
        <v>22020401</v>
      </c>
      <c r="B3678" s="437" t="s">
        <v>2892</v>
      </c>
      <c r="C3678" s="23">
        <v>70133</v>
      </c>
      <c r="D3678" s="24">
        <v>0</v>
      </c>
      <c r="E3678" s="25">
        <v>2101</v>
      </c>
      <c r="F3678" s="23">
        <v>10721300</v>
      </c>
      <c r="G3678" s="26" t="s">
        <v>196</v>
      </c>
      <c r="H3678" s="27">
        <v>2000000</v>
      </c>
      <c r="I3678" s="215"/>
      <c r="J3678" s="27"/>
      <c r="K3678" s="27">
        <f t="shared" si="91"/>
        <v>2000000</v>
      </c>
      <c r="L3678" s="199"/>
    </row>
    <row r="3679" spans="1:12" hidden="1" x14ac:dyDescent="0.35">
      <c r="A3679" s="23">
        <v>22020401</v>
      </c>
      <c r="B3679" s="437" t="s">
        <v>2892</v>
      </c>
      <c r="C3679" s="23">
        <v>70133</v>
      </c>
      <c r="D3679" s="24">
        <v>0</v>
      </c>
      <c r="E3679" s="25">
        <v>2101</v>
      </c>
      <c r="F3679" s="23">
        <v>10721300</v>
      </c>
      <c r="G3679" s="28" t="s">
        <v>158</v>
      </c>
      <c r="H3679" s="29">
        <v>6396600</v>
      </c>
      <c r="I3679" s="217">
        <v>778000</v>
      </c>
      <c r="J3679" s="29"/>
      <c r="K3679" s="29">
        <f t="shared" si="91"/>
        <v>6396600</v>
      </c>
      <c r="L3679" s="199"/>
    </row>
    <row r="3680" spans="1:12" hidden="1" x14ac:dyDescent="0.35">
      <c r="A3680" s="34">
        <v>22020401</v>
      </c>
      <c r="B3680" s="437" t="s">
        <v>2892</v>
      </c>
      <c r="C3680" s="34">
        <v>70131</v>
      </c>
      <c r="D3680" s="35">
        <v>0</v>
      </c>
      <c r="E3680" s="36">
        <v>2101</v>
      </c>
      <c r="F3680" s="34">
        <v>10721300</v>
      </c>
      <c r="G3680" s="37" t="s">
        <v>196</v>
      </c>
      <c r="H3680" s="38">
        <v>4465532.4000000004</v>
      </c>
      <c r="I3680" s="218">
        <v>1451750</v>
      </c>
      <c r="J3680" s="38"/>
      <c r="K3680" s="38">
        <f t="shared" si="91"/>
        <v>4465532.4000000004</v>
      </c>
      <c r="L3680" s="198"/>
    </row>
    <row r="3681" spans="1:12" hidden="1" x14ac:dyDescent="0.35">
      <c r="A3681" s="23">
        <v>22020401</v>
      </c>
      <c r="B3681" s="437" t="s">
        <v>2892</v>
      </c>
      <c r="C3681" s="23">
        <v>70133</v>
      </c>
      <c r="D3681" s="24">
        <v>0</v>
      </c>
      <c r="E3681" s="25">
        <v>2101</v>
      </c>
      <c r="F3681" s="23">
        <v>10721300</v>
      </c>
      <c r="G3681" s="26" t="s">
        <v>196</v>
      </c>
      <c r="H3681" s="67">
        <v>2204160</v>
      </c>
      <c r="I3681" s="224">
        <v>312500</v>
      </c>
      <c r="J3681" s="67"/>
      <c r="K3681" s="67">
        <f t="shared" si="91"/>
        <v>2204160</v>
      </c>
      <c r="L3681" s="199"/>
    </row>
    <row r="3682" spans="1:12" hidden="1" x14ac:dyDescent="0.35">
      <c r="A3682" s="23">
        <v>22020401</v>
      </c>
      <c r="B3682" s="437" t="s">
        <v>2893</v>
      </c>
      <c r="C3682" s="23">
        <v>70131</v>
      </c>
      <c r="D3682" s="24">
        <v>0</v>
      </c>
      <c r="E3682" s="25">
        <v>2101</v>
      </c>
      <c r="F3682" s="23">
        <v>10721300</v>
      </c>
      <c r="G3682" s="26" t="s">
        <v>158</v>
      </c>
      <c r="H3682" s="67">
        <v>1050000</v>
      </c>
      <c r="I3682" s="224">
        <v>400000</v>
      </c>
      <c r="J3682" s="67">
        <v>490000</v>
      </c>
      <c r="K3682" s="67">
        <f t="shared" si="91"/>
        <v>1540000</v>
      </c>
      <c r="L3682" s="199"/>
    </row>
    <row r="3683" spans="1:12" hidden="1" x14ac:dyDescent="0.35">
      <c r="A3683" s="23">
        <v>22020401</v>
      </c>
      <c r="B3683" s="437" t="s">
        <v>2893</v>
      </c>
      <c r="C3683" s="23">
        <v>70131</v>
      </c>
      <c r="D3683" s="24">
        <v>0</v>
      </c>
      <c r="E3683" s="25">
        <v>2101</v>
      </c>
      <c r="F3683" s="23">
        <v>10721300</v>
      </c>
      <c r="G3683" s="26" t="s">
        <v>196</v>
      </c>
      <c r="H3683" s="67">
        <v>630000</v>
      </c>
      <c r="I3683" s="224">
        <v>280000</v>
      </c>
      <c r="J3683" s="67"/>
      <c r="K3683" s="67">
        <f t="shared" si="91"/>
        <v>630000</v>
      </c>
      <c r="L3683" s="199"/>
    </row>
    <row r="3684" spans="1:12" hidden="1" x14ac:dyDescent="0.35">
      <c r="A3684" s="23">
        <v>22020401</v>
      </c>
      <c r="B3684" s="437" t="s">
        <v>2893</v>
      </c>
      <c r="C3684" s="23">
        <v>70133</v>
      </c>
      <c r="D3684" s="24">
        <v>0</v>
      </c>
      <c r="E3684" s="25">
        <v>2101</v>
      </c>
      <c r="F3684" s="23">
        <v>10721300</v>
      </c>
      <c r="G3684" s="26" t="s">
        <v>196</v>
      </c>
      <c r="H3684" s="67">
        <v>13804980</v>
      </c>
      <c r="I3684" s="224">
        <v>2138600</v>
      </c>
      <c r="J3684" s="67"/>
      <c r="K3684" s="67">
        <f t="shared" si="91"/>
        <v>13804980</v>
      </c>
      <c r="L3684" s="199"/>
    </row>
    <row r="3685" spans="1:12" hidden="1" x14ac:dyDescent="0.35">
      <c r="A3685" s="23">
        <v>22020401</v>
      </c>
      <c r="B3685" s="437" t="s">
        <v>2893</v>
      </c>
      <c r="C3685" s="23">
        <v>70133</v>
      </c>
      <c r="D3685" s="24">
        <v>0</v>
      </c>
      <c r="E3685" s="25">
        <v>2101</v>
      </c>
      <c r="F3685" s="23">
        <v>10721300</v>
      </c>
      <c r="G3685" s="26" t="s">
        <v>196</v>
      </c>
      <c r="H3685" s="27">
        <v>2331630</v>
      </c>
      <c r="I3685" s="215">
        <v>857350</v>
      </c>
      <c r="J3685" s="27"/>
      <c r="K3685" s="27">
        <f t="shared" si="91"/>
        <v>2331630</v>
      </c>
      <c r="L3685" s="199"/>
    </row>
    <row r="3686" spans="1:12" hidden="1" x14ac:dyDescent="0.35">
      <c r="A3686" s="23">
        <v>22020401</v>
      </c>
      <c r="B3686" s="437" t="s">
        <v>2893</v>
      </c>
      <c r="C3686" s="23">
        <v>70131</v>
      </c>
      <c r="D3686" s="24">
        <v>0</v>
      </c>
      <c r="E3686" s="25">
        <v>2101</v>
      </c>
      <c r="F3686" s="23">
        <v>10721300</v>
      </c>
      <c r="G3686" s="26" t="s">
        <v>196</v>
      </c>
      <c r="H3686" s="67">
        <v>1877760</v>
      </c>
      <c r="I3686" s="224">
        <v>391000</v>
      </c>
      <c r="J3686" s="68">
        <v>1622240</v>
      </c>
      <c r="K3686" s="67">
        <f t="shared" si="91"/>
        <v>3500000</v>
      </c>
      <c r="L3686" s="199"/>
    </row>
    <row r="3687" spans="1:12" hidden="1" x14ac:dyDescent="0.35">
      <c r="A3687" s="23">
        <v>22020401</v>
      </c>
      <c r="B3687" s="437" t="s">
        <v>2893</v>
      </c>
      <c r="C3687" s="23">
        <v>70133</v>
      </c>
      <c r="D3687" s="24">
        <v>0</v>
      </c>
      <c r="E3687" s="25">
        <v>2101</v>
      </c>
      <c r="F3687" s="23">
        <v>10721300</v>
      </c>
      <c r="G3687" s="26" t="s">
        <v>196</v>
      </c>
      <c r="H3687" s="27">
        <v>1888582.5</v>
      </c>
      <c r="I3687" s="215">
        <v>410500</v>
      </c>
      <c r="J3687" s="27">
        <v>2500000</v>
      </c>
      <c r="K3687" s="27">
        <f t="shared" si="91"/>
        <v>4388582.5</v>
      </c>
      <c r="L3687" s="199"/>
    </row>
    <row r="3688" spans="1:12" hidden="1" x14ac:dyDescent="0.35">
      <c r="A3688" s="23">
        <v>22020401</v>
      </c>
      <c r="B3688" s="437" t="s">
        <v>2893</v>
      </c>
      <c r="C3688" s="23">
        <v>70133</v>
      </c>
      <c r="D3688" s="24">
        <v>0</v>
      </c>
      <c r="E3688" s="25">
        <v>2101</v>
      </c>
      <c r="F3688" s="23">
        <v>10721300</v>
      </c>
      <c r="G3688" s="26" t="s">
        <v>196</v>
      </c>
      <c r="H3688" s="101">
        <v>11571795.9</v>
      </c>
      <c r="I3688" s="255">
        <v>2477000</v>
      </c>
      <c r="J3688" s="101"/>
      <c r="K3688" s="101">
        <f t="shared" si="91"/>
        <v>11571795.9</v>
      </c>
      <c r="L3688" s="200"/>
    </row>
    <row r="3689" spans="1:12" hidden="1" x14ac:dyDescent="0.35">
      <c r="A3689" s="23">
        <v>22020401</v>
      </c>
      <c r="B3689" s="437" t="s">
        <v>2893</v>
      </c>
      <c r="C3689" s="23">
        <v>70133</v>
      </c>
      <c r="D3689" s="24">
        <v>0</v>
      </c>
      <c r="E3689" s="25">
        <v>2101</v>
      </c>
      <c r="F3689" s="23">
        <v>10721300</v>
      </c>
      <c r="G3689" s="26" t="s">
        <v>196</v>
      </c>
      <c r="H3689" s="101">
        <v>838950</v>
      </c>
      <c r="I3689" s="255">
        <v>2855900</v>
      </c>
      <c r="J3689" s="101">
        <v>5661050</v>
      </c>
      <c r="K3689" s="101">
        <f t="shared" si="91"/>
        <v>6500000</v>
      </c>
      <c r="L3689" s="199"/>
    </row>
    <row r="3690" spans="1:12" hidden="1" x14ac:dyDescent="0.35">
      <c r="A3690" s="23">
        <v>22020401</v>
      </c>
      <c r="B3690" s="437" t="s">
        <v>2893</v>
      </c>
      <c r="C3690" s="23">
        <v>70131</v>
      </c>
      <c r="D3690" s="24">
        <v>0</v>
      </c>
      <c r="E3690" s="25">
        <v>2101</v>
      </c>
      <c r="F3690" s="23">
        <v>10721300</v>
      </c>
      <c r="G3690" s="26" t="s">
        <v>158</v>
      </c>
      <c r="H3690" s="101">
        <v>1824900</v>
      </c>
      <c r="I3690" s="255">
        <v>1029633.33</v>
      </c>
      <c r="J3690" s="101">
        <v>1175100</v>
      </c>
      <c r="K3690" s="101">
        <f t="shared" si="91"/>
        <v>3000000</v>
      </c>
      <c r="L3690" s="199"/>
    </row>
    <row r="3691" spans="1:12" hidden="1" x14ac:dyDescent="0.35">
      <c r="A3691" s="23">
        <v>22020401</v>
      </c>
      <c r="B3691" s="437" t="s">
        <v>2893</v>
      </c>
      <c r="C3691" s="23">
        <v>70133</v>
      </c>
      <c r="D3691" s="24">
        <v>0</v>
      </c>
      <c r="E3691" s="25">
        <v>2101</v>
      </c>
      <c r="F3691" s="23">
        <v>10721300</v>
      </c>
      <c r="G3691" s="26" t="s">
        <v>158</v>
      </c>
      <c r="H3691" s="101">
        <v>12088807.5</v>
      </c>
      <c r="I3691" s="255">
        <v>3790516.1100000003</v>
      </c>
      <c r="J3691" s="101"/>
      <c r="K3691" s="101">
        <f t="shared" si="91"/>
        <v>12088807.5</v>
      </c>
      <c r="L3691" s="200"/>
    </row>
    <row r="3692" spans="1:12" hidden="1" x14ac:dyDescent="0.35">
      <c r="A3692" s="54">
        <v>22020401</v>
      </c>
      <c r="B3692" s="437" t="s">
        <v>2893</v>
      </c>
      <c r="C3692" s="54">
        <v>70131</v>
      </c>
      <c r="D3692" s="55">
        <v>0</v>
      </c>
      <c r="E3692" s="56">
        <v>2101</v>
      </c>
      <c r="F3692" s="54">
        <v>10721300</v>
      </c>
      <c r="G3692" s="57" t="s">
        <v>196</v>
      </c>
      <c r="H3692" s="58">
        <v>976290</v>
      </c>
      <c r="I3692" s="221">
        <v>727200</v>
      </c>
      <c r="J3692" s="58">
        <v>3000000</v>
      </c>
      <c r="K3692" s="58">
        <f t="shared" si="91"/>
        <v>3976290</v>
      </c>
      <c r="L3692" s="204" t="s">
        <v>2555</v>
      </c>
    </row>
    <row r="3693" spans="1:12" hidden="1" x14ac:dyDescent="0.35">
      <c r="A3693" s="54">
        <v>22020401</v>
      </c>
      <c r="B3693" s="437" t="s">
        <v>2893</v>
      </c>
      <c r="C3693" s="54">
        <v>70133</v>
      </c>
      <c r="D3693" s="55">
        <v>0</v>
      </c>
      <c r="E3693" s="54">
        <v>2101</v>
      </c>
      <c r="F3693" s="54">
        <v>10721300</v>
      </c>
      <c r="G3693" s="57" t="s">
        <v>158</v>
      </c>
      <c r="H3693" s="117">
        <v>3988950</v>
      </c>
      <c r="I3693" s="263">
        <v>674150</v>
      </c>
      <c r="J3693" s="117"/>
      <c r="K3693" s="117">
        <f t="shared" si="91"/>
        <v>3988950</v>
      </c>
      <c r="L3693" s="204" t="s">
        <v>2556</v>
      </c>
    </row>
    <row r="3694" spans="1:12" hidden="1" x14ac:dyDescent="0.35">
      <c r="A3694" s="54">
        <v>22020401</v>
      </c>
      <c r="B3694" s="437" t="s">
        <v>2893</v>
      </c>
      <c r="C3694" s="54">
        <v>70133</v>
      </c>
      <c r="D3694" s="55">
        <v>0</v>
      </c>
      <c r="E3694" s="56">
        <v>2101</v>
      </c>
      <c r="F3694" s="54">
        <v>10721300</v>
      </c>
      <c r="G3694" s="57" t="s">
        <v>158</v>
      </c>
      <c r="H3694" s="58">
        <v>1291080</v>
      </c>
      <c r="I3694" s="221">
        <v>117600</v>
      </c>
      <c r="J3694" s="58">
        <v>4000000</v>
      </c>
      <c r="K3694" s="58">
        <f t="shared" si="91"/>
        <v>5291080</v>
      </c>
      <c r="L3694" s="204" t="s">
        <v>2557</v>
      </c>
    </row>
    <row r="3695" spans="1:12" hidden="1" x14ac:dyDescent="0.35">
      <c r="A3695" s="54">
        <v>22020401</v>
      </c>
      <c r="B3695" s="437" t="s">
        <v>2893</v>
      </c>
      <c r="C3695" s="54">
        <v>70131</v>
      </c>
      <c r="D3695" s="55">
        <v>0</v>
      </c>
      <c r="E3695" s="56">
        <v>2101</v>
      </c>
      <c r="F3695" s="54">
        <v>10721300</v>
      </c>
      <c r="G3695" s="76" t="s">
        <v>196</v>
      </c>
      <c r="H3695" s="126">
        <v>2607150</v>
      </c>
      <c r="I3695" s="265"/>
      <c r="J3695" s="126">
        <v>1000000</v>
      </c>
      <c r="K3695" s="126">
        <f t="shared" si="91"/>
        <v>3607150</v>
      </c>
      <c r="L3695" s="204" t="s">
        <v>2558</v>
      </c>
    </row>
    <row r="3696" spans="1:12" hidden="1" x14ac:dyDescent="0.35">
      <c r="A3696" s="34">
        <v>22020401</v>
      </c>
      <c r="B3696" s="437" t="s">
        <v>2893</v>
      </c>
      <c r="C3696" s="34">
        <v>70133</v>
      </c>
      <c r="D3696" s="35">
        <v>0</v>
      </c>
      <c r="E3696" s="36">
        <v>2101</v>
      </c>
      <c r="F3696" s="34">
        <v>10721300</v>
      </c>
      <c r="G3696" s="37" t="s">
        <v>158</v>
      </c>
      <c r="H3696" s="99">
        <v>378000</v>
      </c>
      <c r="I3696" s="254">
        <v>210000</v>
      </c>
      <c r="J3696" s="99"/>
      <c r="K3696" s="99">
        <f t="shared" si="91"/>
        <v>378000</v>
      </c>
      <c r="L3696" s="198"/>
    </row>
    <row r="3697" spans="1:12" hidden="1" x14ac:dyDescent="0.35">
      <c r="A3697" s="23">
        <v>22020401</v>
      </c>
      <c r="B3697" s="437" t="s">
        <v>2893</v>
      </c>
      <c r="C3697" s="23">
        <v>70133</v>
      </c>
      <c r="D3697" s="24">
        <v>0</v>
      </c>
      <c r="E3697" s="25">
        <v>2101</v>
      </c>
      <c r="F3697" s="23">
        <v>10721300</v>
      </c>
      <c r="G3697" s="26" t="s">
        <v>196</v>
      </c>
      <c r="H3697" s="101">
        <v>3633000</v>
      </c>
      <c r="I3697" s="255">
        <v>1163600</v>
      </c>
      <c r="J3697" s="101"/>
      <c r="K3697" s="101">
        <f t="shared" si="91"/>
        <v>3633000</v>
      </c>
      <c r="L3697" s="199"/>
    </row>
    <row r="3698" spans="1:12" hidden="1" x14ac:dyDescent="0.35">
      <c r="A3698" s="23">
        <v>22020401</v>
      </c>
      <c r="B3698" s="437" t="s">
        <v>2893</v>
      </c>
      <c r="C3698" s="23">
        <v>70131</v>
      </c>
      <c r="D3698" s="24">
        <v>0</v>
      </c>
      <c r="E3698" s="25">
        <v>2101</v>
      </c>
      <c r="F3698" s="23">
        <v>10721300</v>
      </c>
      <c r="G3698" s="26" t="s">
        <v>196</v>
      </c>
      <c r="H3698" s="101">
        <v>2940000</v>
      </c>
      <c r="I3698" s="255">
        <v>1400000</v>
      </c>
      <c r="J3698" s="101">
        <v>3000000</v>
      </c>
      <c r="K3698" s="101">
        <f t="shared" si="91"/>
        <v>5940000</v>
      </c>
      <c r="L3698" s="199"/>
    </row>
    <row r="3699" spans="1:12" hidden="1" x14ac:dyDescent="0.35">
      <c r="A3699" s="23">
        <v>22020401</v>
      </c>
      <c r="B3699" s="437" t="s">
        <v>2893</v>
      </c>
      <c r="C3699" s="23">
        <v>70133</v>
      </c>
      <c r="D3699" s="24">
        <v>0</v>
      </c>
      <c r="E3699" s="23">
        <v>2101</v>
      </c>
      <c r="F3699" s="23">
        <v>10721300</v>
      </c>
      <c r="G3699" s="26" t="s">
        <v>196</v>
      </c>
      <c r="H3699" s="101">
        <v>273000</v>
      </c>
      <c r="I3699" s="255">
        <v>120000</v>
      </c>
      <c r="J3699" s="101"/>
      <c r="K3699" s="101">
        <f t="shared" si="91"/>
        <v>273000</v>
      </c>
      <c r="L3699" s="199"/>
    </row>
    <row r="3700" spans="1:12" hidden="1" x14ac:dyDescent="0.35">
      <c r="A3700" s="23">
        <v>22020401</v>
      </c>
      <c r="B3700" s="437" t="s">
        <v>2893</v>
      </c>
      <c r="C3700" s="23">
        <v>70131</v>
      </c>
      <c r="D3700" s="24">
        <v>0</v>
      </c>
      <c r="E3700" s="25">
        <v>2101</v>
      </c>
      <c r="F3700" s="23">
        <v>10721300</v>
      </c>
      <c r="G3700" s="26" t="s">
        <v>196</v>
      </c>
      <c r="H3700" s="101">
        <v>9198851</v>
      </c>
      <c r="I3700" s="255">
        <v>4812634</v>
      </c>
      <c r="J3700" s="101"/>
      <c r="K3700" s="101">
        <f t="shared" si="91"/>
        <v>9198851</v>
      </c>
      <c r="L3700" s="199"/>
    </row>
    <row r="3701" spans="1:12" hidden="1" x14ac:dyDescent="0.35">
      <c r="A3701" s="23">
        <v>22020401</v>
      </c>
      <c r="B3701" s="437" t="s">
        <v>2891</v>
      </c>
      <c r="C3701" s="23">
        <v>70131</v>
      </c>
      <c r="D3701" s="24">
        <v>0</v>
      </c>
      <c r="E3701" s="25">
        <v>2101</v>
      </c>
      <c r="F3701" s="23">
        <v>10721300</v>
      </c>
      <c r="G3701" s="26" t="s">
        <v>196</v>
      </c>
      <c r="H3701" s="136">
        <v>500000</v>
      </c>
      <c r="I3701" s="270"/>
      <c r="J3701" s="136"/>
      <c r="K3701" s="135">
        <f t="shared" si="91"/>
        <v>500000</v>
      </c>
      <c r="L3701" s="199"/>
    </row>
    <row r="3702" spans="1:12" ht="51" hidden="1" x14ac:dyDescent="0.35">
      <c r="A3702" s="23">
        <v>22020313</v>
      </c>
      <c r="B3702" s="437" t="s">
        <v>2890</v>
      </c>
      <c r="C3702" s="23">
        <v>71033</v>
      </c>
      <c r="D3702" s="24">
        <v>0</v>
      </c>
      <c r="E3702" s="25">
        <v>1100</v>
      </c>
      <c r="F3702" s="23">
        <v>10721300</v>
      </c>
      <c r="G3702" s="47" t="s">
        <v>2770</v>
      </c>
      <c r="H3702" s="27">
        <v>0</v>
      </c>
      <c r="I3702" s="282"/>
      <c r="J3702" s="41"/>
      <c r="K3702" s="27">
        <f t="shared" si="91"/>
        <v>0</v>
      </c>
      <c r="L3702" s="199"/>
    </row>
    <row r="3703" spans="1:12" hidden="1" x14ac:dyDescent="0.35">
      <c r="A3703" s="23">
        <v>22020313</v>
      </c>
      <c r="B3703" s="437" t="s">
        <v>2891</v>
      </c>
      <c r="C3703" s="23">
        <v>70133</v>
      </c>
      <c r="D3703" s="24">
        <v>0</v>
      </c>
      <c r="E3703" s="25">
        <v>2101</v>
      </c>
      <c r="F3703" s="23">
        <v>10721300</v>
      </c>
      <c r="G3703" s="26" t="s">
        <v>203</v>
      </c>
      <c r="H3703" s="67" t="s">
        <v>20</v>
      </c>
      <c r="I3703" s="224"/>
      <c r="J3703" s="68"/>
      <c r="K3703" s="83">
        <f t="shared" si="91"/>
        <v>0</v>
      </c>
      <c r="L3703" s="199"/>
    </row>
    <row r="3704" spans="1:12" hidden="1" x14ac:dyDescent="0.35">
      <c r="A3704" s="23">
        <v>22020313</v>
      </c>
      <c r="B3704" s="437" t="s">
        <v>2893</v>
      </c>
      <c r="C3704" s="23">
        <v>70133</v>
      </c>
      <c r="D3704" s="24">
        <v>0</v>
      </c>
      <c r="E3704" s="25">
        <v>2101</v>
      </c>
      <c r="F3704" s="23">
        <v>10721300</v>
      </c>
      <c r="G3704" s="26" t="s">
        <v>203</v>
      </c>
      <c r="H3704" s="27"/>
      <c r="I3704" s="215"/>
      <c r="J3704" s="41">
        <v>1500000</v>
      </c>
      <c r="K3704" s="41">
        <f t="shared" si="91"/>
        <v>1500000</v>
      </c>
      <c r="L3704" s="199"/>
    </row>
    <row r="3705" spans="1:12" ht="51" hidden="1" x14ac:dyDescent="0.35">
      <c r="A3705" s="23">
        <v>22020312</v>
      </c>
      <c r="B3705" s="437" t="s">
        <v>2890</v>
      </c>
      <c r="C3705" s="23">
        <v>71033</v>
      </c>
      <c r="D3705" s="24">
        <v>0</v>
      </c>
      <c r="E3705" s="25">
        <v>1100</v>
      </c>
      <c r="F3705" s="23">
        <v>10721300</v>
      </c>
      <c r="G3705" s="26" t="s">
        <v>269</v>
      </c>
      <c r="H3705" s="27">
        <v>0</v>
      </c>
      <c r="I3705" s="282"/>
      <c r="J3705" s="41"/>
      <c r="K3705" s="27">
        <f t="shared" si="91"/>
        <v>0</v>
      </c>
      <c r="L3705" s="199"/>
    </row>
    <row r="3706" spans="1:12" ht="51" hidden="1" x14ac:dyDescent="0.35">
      <c r="A3706" s="23">
        <v>22020312</v>
      </c>
      <c r="B3706" s="437" t="s">
        <v>2891</v>
      </c>
      <c r="C3706" s="23">
        <v>70133</v>
      </c>
      <c r="D3706" s="24">
        <v>0</v>
      </c>
      <c r="E3706" s="25">
        <v>2101</v>
      </c>
      <c r="F3706" s="23">
        <v>10721300</v>
      </c>
      <c r="G3706" s="26" t="s">
        <v>269</v>
      </c>
      <c r="H3706" s="27">
        <v>63000000</v>
      </c>
      <c r="I3706" s="215"/>
      <c r="J3706" s="27"/>
      <c r="K3706" s="27">
        <f t="shared" si="91"/>
        <v>63000000</v>
      </c>
      <c r="L3706" s="200"/>
    </row>
    <row r="3707" spans="1:12" ht="51" hidden="1" x14ac:dyDescent="0.35">
      <c r="A3707" s="23">
        <v>22020312</v>
      </c>
      <c r="B3707" s="437" t="s">
        <v>2891</v>
      </c>
      <c r="C3707" s="23">
        <v>70131</v>
      </c>
      <c r="D3707" s="24">
        <v>0</v>
      </c>
      <c r="E3707" s="25">
        <v>2101</v>
      </c>
      <c r="F3707" s="23">
        <v>10721300</v>
      </c>
      <c r="G3707" s="26" t="s">
        <v>269</v>
      </c>
      <c r="H3707" s="27">
        <v>12320000</v>
      </c>
      <c r="I3707" s="215"/>
      <c r="J3707" s="41"/>
      <c r="K3707" s="27">
        <f>H3707+J3707</f>
        <v>12320000</v>
      </c>
      <c r="L3707" s="199"/>
    </row>
    <row r="3708" spans="1:12" ht="51" hidden="1" x14ac:dyDescent="0.35">
      <c r="A3708" s="23">
        <v>22020312</v>
      </c>
      <c r="B3708" s="437" t="s">
        <v>2893</v>
      </c>
      <c r="C3708" s="23">
        <v>70131</v>
      </c>
      <c r="D3708" s="24">
        <v>0</v>
      </c>
      <c r="E3708" s="25">
        <v>2101</v>
      </c>
      <c r="F3708" s="23">
        <v>10721300</v>
      </c>
      <c r="G3708" s="47" t="s">
        <v>441</v>
      </c>
      <c r="H3708" s="67">
        <v>300000</v>
      </c>
      <c r="I3708" s="224">
        <v>200000</v>
      </c>
      <c r="J3708" s="68"/>
      <c r="K3708" s="67">
        <f t="shared" ref="K3708:K3739" si="92">SUM(H3708,J3708)</f>
        <v>300000</v>
      </c>
      <c r="L3708" s="199"/>
    </row>
    <row r="3709" spans="1:12" ht="51" hidden="1" x14ac:dyDescent="0.35">
      <c r="A3709" s="54">
        <v>22020312</v>
      </c>
      <c r="B3709" s="437" t="s">
        <v>2893</v>
      </c>
      <c r="C3709" s="54">
        <v>70133</v>
      </c>
      <c r="D3709" s="55">
        <v>0</v>
      </c>
      <c r="E3709" s="56">
        <v>2101</v>
      </c>
      <c r="F3709" s="54">
        <v>10721300</v>
      </c>
      <c r="G3709" s="57" t="s">
        <v>269</v>
      </c>
      <c r="H3709" s="58">
        <v>534600</v>
      </c>
      <c r="I3709" s="221"/>
      <c r="J3709" s="87">
        <v>1500000</v>
      </c>
      <c r="K3709" s="58">
        <f t="shared" si="92"/>
        <v>2034600</v>
      </c>
      <c r="L3709" s="204" t="s">
        <v>2557</v>
      </c>
    </row>
    <row r="3710" spans="1:12" hidden="1" x14ac:dyDescent="0.35">
      <c r="A3710" s="23">
        <v>22020311</v>
      </c>
      <c r="B3710" s="437" t="s">
        <v>2890</v>
      </c>
      <c r="C3710" s="23">
        <v>70133</v>
      </c>
      <c r="D3710" s="24">
        <v>0</v>
      </c>
      <c r="E3710" s="25">
        <v>2101</v>
      </c>
      <c r="F3710" s="23">
        <v>10721300</v>
      </c>
      <c r="G3710" s="26" t="s">
        <v>157</v>
      </c>
      <c r="H3710" s="67">
        <v>250000000</v>
      </c>
      <c r="I3710" s="224">
        <v>60000000</v>
      </c>
      <c r="J3710" s="67"/>
      <c r="K3710" s="428">
        <f t="shared" si="92"/>
        <v>250000000</v>
      </c>
      <c r="L3710" s="199"/>
    </row>
    <row r="3711" spans="1:12" hidden="1" x14ac:dyDescent="0.35">
      <c r="A3711" s="23">
        <v>22020311</v>
      </c>
      <c r="B3711" s="437" t="s">
        <v>2890</v>
      </c>
      <c r="C3711" s="23">
        <v>70131</v>
      </c>
      <c r="D3711" s="24">
        <v>0</v>
      </c>
      <c r="E3711" s="25">
        <v>2101</v>
      </c>
      <c r="F3711" s="23">
        <v>10721300</v>
      </c>
      <c r="G3711" s="26" t="s">
        <v>157</v>
      </c>
      <c r="H3711" s="27">
        <v>8000000</v>
      </c>
      <c r="I3711" s="215">
        <v>3000000</v>
      </c>
      <c r="J3711" s="27">
        <v>5500000</v>
      </c>
      <c r="K3711" s="27">
        <f t="shared" si="92"/>
        <v>13500000</v>
      </c>
      <c r="L3711" s="201"/>
    </row>
    <row r="3712" spans="1:12" hidden="1" x14ac:dyDescent="0.35">
      <c r="A3712" s="23">
        <v>22020311</v>
      </c>
      <c r="B3712" s="437" t="s">
        <v>2890</v>
      </c>
      <c r="C3712" s="23">
        <v>70133</v>
      </c>
      <c r="D3712" s="24">
        <v>0</v>
      </c>
      <c r="E3712" s="25">
        <v>2101</v>
      </c>
      <c r="F3712" s="23">
        <v>10721300</v>
      </c>
      <c r="G3712" s="26" t="s">
        <v>221</v>
      </c>
      <c r="H3712" s="41">
        <v>11340000</v>
      </c>
      <c r="I3712" s="220">
        <v>1955000</v>
      </c>
      <c r="J3712" s="27">
        <v>-4000000</v>
      </c>
      <c r="K3712" s="27">
        <f t="shared" si="92"/>
        <v>7340000</v>
      </c>
      <c r="L3712" s="199"/>
    </row>
    <row r="3713" spans="1:12" hidden="1" x14ac:dyDescent="0.35">
      <c r="A3713" s="23">
        <v>22020311</v>
      </c>
      <c r="B3713" s="437" t="s">
        <v>2890</v>
      </c>
      <c r="C3713" s="23">
        <v>70133</v>
      </c>
      <c r="D3713" s="24">
        <v>0</v>
      </c>
      <c r="E3713" s="25">
        <v>2101</v>
      </c>
      <c r="F3713" s="23">
        <v>10721300</v>
      </c>
      <c r="G3713" s="26" t="s">
        <v>157</v>
      </c>
      <c r="H3713" s="27"/>
      <c r="I3713" s="215"/>
      <c r="J3713" s="41"/>
      <c r="K3713" s="39">
        <f t="shared" si="92"/>
        <v>0</v>
      </c>
      <c r="L3713" s="199"/>
    </row>
    <row r="3714" spans="1:12" hidden="1" x14ac:dyDescent="0.35">
      <c r="A3714" s="23">
        <v>22020311</v>
      </c>
      <c r="B3714" s="437" t="s">
        <v>2891</v>
      </c>
      <c r="C3714" s="23">
        <v>70131</v>
      </c>
      <c r="D3714" s="24">
        <v>0</v>
      </c>
      <c r="E3714" s="25">
        <v>2101</v>
      </c>
      <c r="F3714" s="23">
        <v>10720500</v>
      </c>
      <c r="G3714" s="26" t="s">
        <v>266</v>
      </c>
      <c r="H3714" s="67">
        <v>467670</v>
      </c>
      <c r="I3714" s="224">
        <v>0</v>
      </c>
      <c r="J3714" s="67">
        <v>82330</v>
      </c>
      <c r="K3714" s="67">
        <f t="shared" si="92"/>
        <v>550000</v>
      </c>
      <c r="L3714" s="199"/>
    </row>
    <row r="3715" spans="1:12" hidden="1" x14ac:dyDescent="0.35">
      <c r="A3715" s="23">
        <v>22020311</v>
      </c>
      <c r="B3715" s="437" t="s">
        <v>2892</v>
      </c>
      <c r="C3715" s="23">
        <v>70133</v>
      </c>
      <c r="D3715" s="24">
        <v>0</v>
      </c>
      <c r="E3715" s="25">
        <v>2101</v>
      </c>
      <c r="F3715" s="23">
        <v>10721300</v>
      </c>
      <c r="G3715" s="26" t="s">
        <v>157</v>
      </c>
      <c r="H3715" s="27">
        <v>0</v>
      </c>
      <c r="I3715" s="215"/>
      <c r="J3715" s="41">
        <v>1000000</v>
      </c>
      <c r="K3715" s="27">
        <f t="shared" si="92"/>
        <v>1000000</v>
      </c>
      <c r="L3715" s="199"/>
    </row>
    <row r="3716" spans="1:12" hidden="1" x14ac:dyDescent="0.35">
      <c r="A3716" s="23">
        <v>22020311</v>
      </c>
      <c r="B3716" s="437" t="s">
        <v>2893</v>
      </c>
      <c r="C3716" s="23">
        <v>70133</v>
      </c>
      <c r="D3716" s="24">
        <v>0</v>
      </c>
      <c r="E3716" s="25">
        <v>2101</v>
      </c>
      <c r="F3716" s="23">
        <v>10721300</v>
      </c>
      <c r="G3716" s="26" t="s">
        <v>157</v>
      </c>
      <c r="H3716" s="67">
        <v>4742546</v>
      </c>
      <c r="I3716" s="224">
        <v>1292000</v>
      </c>
      <c r="J3716" s="67"/>
      <c r="K3716" s="67">
        <f t="shared" si="92"/>
        <v>4742546</v>
      </c>
      <c r="L3716" s="199"/>
    </row>
    <row r="3717" spans="1:12" hidden="1" x14ac:dyDescent="0.35">
      <c r="A3717" s="23">
        <v>22020311</v>
      </c>
      <c r="B3717" s="437" t="s">
        <v>2893</v>
      </c>
      <c r="C3717" s="23">
        <v>70131</v>
      </c>
      <c r="D3717" s="24">
        <v>0</v>
      </c>
      <c r="E3717" s="25">
        <v>2101</v>
      </c>
      <c r="F3717" s="23">
        <v>10721300</v>
      </c>
      <c r="G3717" s="26" t="s">
        <v>157</v>
      </c>
      <c r="H3717" s="67">
        <v>273000</v>
      </c>
      <c r="I3717" s="224">
        <v>30000</v>
      </c>
      <c r="J3717" s="67">
        <v>227000</v>
      </c>
      <c r="K3717" s="67">
        <f t="shared" si="92"/>
        <v>500000</v>
      </c>
      <c r="L3717" s="199"/>
    </row>
    <row r="3718" spans="1:12" hidden="1" x14ac:dyDescent="0.35">
      <c r="A3718" s="23">
        <v>22020311</v>
      </c>
      <c r="B3718" s="437" t="s">
        <v>2893</v>
      </c>
      <c r="C3718" s="23">
        <v>70133</v>
      </c>
      <c r="D3718" s="24">
        <v>0</v>
      </c>
      <c r="E3718" s="25">
        <v>2101</v>
      </c>
      <c r="F3718" s="23">
        <v>10721300</v>
      </c>
      <c r="G3718" s="26" t="s">
        <v>157</v>
      </c>
      <c r="H3718" s="41">
        <v>73500</v>
      </c>
      <c r="I3718" s="220">
        <v>15000</v>
      </c>
      <c r="J3718" s="27">
        <v>500000</v>
      </c>
      <c r="K3718" s="27">
        <f t="shared" si="92"/>
        <v>573500</v>
      </c>
      <c r="L3718" s="199"/>
    </row>
    <row r="3719" spans="1:12" hidden="1" x14ac:dyDescent="0.35">
      <c r="A3719" s="23">
        <v>22020311</v>
      </c>
      <c r="B3719" s="437" t="s">
        <v>2893</v>
      </c>
      <c r="C3719" s="23">
        <v>70133</v>
      </c>
      <c r="D3719" s="24">
        <v>0</v>
      </c>
      <c r="E3719" s="25">
        <v>2101</v>
      </c>
      <c r="F3719" s="23">
        <v>10721300</v>
      </c>
      <c r="G3719" s="26" t="s">
        <v>157</v>
      </c>
      <c r="H3719" s="101">
        <v>1000000</v>
      </c>
      <c r="I3719" s="255"/>
      <c r="J3719" s="106"/>
      <c r="K3719" s="101">
        <f t="shared" si="92"/>
        <v>1000000</v>
      </c>
      <c r="L3719" s="200"/>
    </row>
    <row r="3720" spans="1:12" hidden="1" x14ac:dyDescent="0.35">
      <c r="A3720" s="23">
        <v>22020311</v>
      </c>
      <c r="B3720" s="437" t="s">
        <v>2893</v>
      </c>
      <c r="C3720" s="23">
        <v>70133</v>
      </c>
      <c r="D3720" s="24">
        <v>0</v>
      </c>
      <c r="E3720" s="25">
        <v>2101</v>
      </c>
      <c r="F3720" s="23">
        <v>10721300</v>
      </c>
      <c r="G3720" s="26" t="s">
        <v>157</v>
      </c>
      <c r="H3720" s="106">
        <v>15000000</v>
      </c>
      <c r="I3720" s="260">
        <v>12500000</v>
      </c>
      <c r="J3720" s="106">
        <v>21000000</v>
      </c>
      <c r="K3720" s="101">
        <f t="shared" si="92"/>
        <v>36000000</v>
      </c>
      <c r="L3720" s="199"/>
    </row>
    <row r="3721" spans="1:12" hidden="1" x14ac:dyDescent="0.35">
      <c r="A3721" s="54">
        <v>22020311</v>
      </c>
      <c r="B3721" s="437" t="s">
        <v>2893</v>
      </c>
      <c r="C3721" s="54">
        <v>70133</v>
      </c>
      <c r="D3721" s="55">
        <v>0</v>
      </c>
      <c r="E3721" s="56">
        <v>2101</v>
      </c>
      <c r="F3721" s="54">
        <v>10721300</v>
      </c>
      <c r="G3721" s="57" t="s">
        <v>157</v>
      </c>
      <c r="H3721" s="58">
        <v>1620000</v>
      </c>
      <c r="I3721" s="221"/>
      <c r="J3721" s="87"/>
      <c r="K3721" s="58">
        <f t="shared" si="92"/>
        <v>1620000</v>
      </c>
      <c r="L3721" s="204" t="s">
        <v>2557</v>
      </c>
    </row>
    <row r="3722" spans="1:12" hidden="1" x14ac:dyDescent="0.35">
      <c r="A3722" s="23">
        <v>22020311</v>
      </c>
      <c r="B3722" s="437" t="s">
        <v>2893</v>
      </c>
      <c r="C3722" s="23">
        <v>70131</v>
      </c>
      <c r="D3722" s="24">
        <v>0</v>
      </c>
      <c r="E3722" s="25">
        <v>2101</v>
      </c>
      <c r="F3722" s="23">
        <v>10721300</v>
      </c>
      <c r="G3722" s="26" t="s">
        <v>157</v>
      </c>
      <c r="H3722" s="101">
        <v>10932617</v>
      </c>
      <c r="I3722" s="255">
        <v>3998000</v>
      </c>
      <c r="J3722" s="108">
        <v>-3650000</v>
      </c>
      <c r="K3722" s="101">
        <f t="shared" si="92"/>
        <v>7282617</v>
      </c>
      <c r="L3722" s="199"/>
    </row>
    <row r="3723" spans="1:12" ht="51" hidden="1" x14ac:dyDescent="0.35">
      <c r="A3723" s="23">
        <v>22020311</v>
      </c>
      <c r="B3723" s="437" t="s">
        <v>2893</v>
      </c>
      <c r="C3723" s="23">
        <v>70133</v>
      </c>
      <c r="D3723" s="24">
        <v>0</v>
      </c>
      <c r="E3723" s="23">
        <v>2101</v>
      </c>
      <c r="F3723" s="23">
        <v>10721300</v>
      </c>
      <c r="G3723" s="47" t="s">
        <v>1020</v>
      </c>
      <c r="H3723" s="101">
        <v>6300000</v>
      </c>
      <c r="I3723" s="255">
        <v>4000000</v>
      </c>
      <c r="J3723" s="101">
        <v>100000</v>
      </c>
      <c r="K3723" s="101">
        <f t="shared" si="92"/>
        <v>6400000</v>
      </c>
      <c r="L3723" s="199"/>
    </row>
    <row r="3724" spans="1:12" hidden="1" x14ac:dyDescent="0.35">
      <c r="A3724" s="23">
        <v>22020310</v>
      </c>
      <c r="B3724" s="437" t="s">
        <v>2890</v>
      </c>
      <c r="C3724" s="23">
        <v>70133</v>
      </c>
      <c r="D3724" s="24">
        <v>0</v>
      </c>
      <c r="E3724" s="25">
        <v>2101</v>
      </c>
      <c r="F3724" s="23">
        <v>10721300</v>
      </c>
      <c r="G3724" s="26" t="s">
        <v>209</v>
      </c>
      <c r="H3724" s="27">
        <v>737100</v>
      </c>
      <c r="I3724" s="215">
        <v>115000</v>
      </c>
      <c r="J3724" s="27">
        <v>300000</v>
      </c>
      <c r="K3724" s="27">
        <f t="shared" si="92"/>
        <v>1037100</v>
      </c>
      <c r="L3724" s="199"/>
    </row>
    <row r="3725" spans="1:12" hidden="1" x14ac:dyDescent="0.35">
      <c r="A3725" s="23">
        <v>22020310</v>
      </c>
      <c r="B3725" s="437" t="s">
        <v>2891</v>
      </c>
      <c r="C3725" s="23">
        <v>70131</v>
      </c>
      <c r="D3725" s="24">
        <v>0</v>
      </c>
      <c r="E3725" s="25">
        <v>2101</v>
      </c>
      <c r="F3725" s="23">
        <v>10720500</v>
      </c>
      <c r="G3725" s="26" t="s">
        <v>265</v>
      </c>
      <c r="H3725" s="67">
        <v>477750</v>
      </c>
      <c r="I3725" s="224">
        <v>106400</v>
      </c>
      <c r="J3725" s="67">
        <v>301250</v>
      </c>
      <c r="K3725" s="67">
        <f t="shared" si="92"/>
        <v>779000</v>
      </c>
      <c r="L3725" s="199"/>
    </row>
    <row r="3726" spans="1:12" hidden="1" x14ac:dyDescent="0.35">
      <c r="A3726" s="23">
        <v>22020310</v>
      </c>
      <c r="B3726" s="437" t="s">
        <v>2892</v>
      </c>
      <c r="C3726" s="23">
        <v>70133</v>
      </c>
      <c r="D3726" s="24">
        <v>0</v>
      </c>
      <c r="E3726" s="25">
        <v>2101</v>
      </c>
      <c r="F3726" s="23">
        <v>10721300</v>
      </c>
      <c r="G3726" s="26" t="s">
        <v>209</v>
      </c>
      <c r="H3726" s="27">
        <v>325500</v>
      </c>
      <c r="I3726" s="215"/>
      <c r="J3726" s="27"/>
      <c r="K3726" s="27">
        <f t="shared" si="92"/>
        <v>325500</v>
      </c>
      <c r="L3726" s="199"/>
    </row>
    <row r="3727" spans="1:12" hidden="1" x14ac:dyDescent="0.35">
      <c r="A3727" s="23">
        <v>22020310</v>
      </c>
      <c r="B3727" s="437" t="s">
        <v>2893</v>
      </c>
      <c r="C3727" s="23">
        <v>70131</v>
      </c>
      <c r="D3727" s="24">
        <v>0</v>
      </c>
      <c r="E3727" s="25">
        <v>2101</v>
      </c>
      <c r="F3727" s="23">
        <v>10721300</v>
      </c>
      <c r="G3727" s="26" t="s">
        <v>209</v>
      </c>
      <c r="H3727" s="67">
        <v>1050000</v>
      </c>
      <c r="I3727" s="224"/>
      <c r="J3727" s="67"/>
      <c r="K3727" s="67">
        <f t="shared" si="92"/>
        <v>1050000</v>
      </c>
      <c r="L3727" s="199"/>
    </row>
    <row r="3728" spans="1:12" hidden="1" x14ac:dyDescent="0.35">
      <c r="A3728" s="23">
        <v>22020310</v>
      </c>
      <c r="B3728" s="437" t="s">
        <v>2893</v>
      </c>
      <c r="C3728" s="23">
        <v>70133</v>
      </c>
      <c r="D3728" s="24">
        <v>0</v>
      </c>
      <c r="E3728" s="25">
        <v>2101</v>
      </c>
      <c r="F3728" s="23">
        <v>10721300</v>
      </c>
      <c r="G3728" s="26" t="s">
        <v>209</v>
      </c>
      <c r="H3728" s="67">
        <v>2910495</v>
      </c>
      <c r="I3728" s="224">
        <v>385000</v>
      </c>
      <c r="J3728" s="67"/>
      <c r="K3728" s="67">
        <f t="shared" si="92"/>
        <v>2910495</v>
      </c>
      <c r="L3728" s="199"/>
    </row>
    <row r="3729" spans="1:12" hidden="1" x14ac:dyDescent="0.35">
      <c r="A3729" s="23">
        <v>22020310</v>
      </c>
      <c r="B3729" s="437" t="s">
        <v>2893</v>
      </c>
      <c r="C3729" s="23">
        <v>70133</v>
      </c>
      <c r="D3729" s="24">
        <v>0</v>
      </c>
      <c r="E3729" s="25">
        <v>2101</v>
      </c>
      <c r="F3729" s="23">
        <v>10721300</v>
      </c>
      <c r="G3729" s="26" t="s">
        <v>209</v>
      </c>
      <c r="H3729" s="27">
        <v>189000</v>
      </c>
      <c r="I3729" s="215">
        <v>19975</v>
      </c>
      <c r="J3729" s="27">
        <v>561000</v>
      </c>
      <c r="K3729" s="27">
        <f t="shared" si="92"/>
        <v>750000</v>
      </c>
      <c r="L3729" s="199"/>
    </row>
    <row r="3730" spans="1:12" hidden="1" x14ac:dyDescent="0.35">
      <c r="A3730" s="23">
        <v>22020310</v>
      </c>
      <c r="B3730" s="437" t="s">
        <v>2893</v>
      </c>
      <c r="C3730" s="23">
        <v>70131</v>
      </c>
      <c r="D3730" s="24">
        <v>0</v>
      </c>
      <c r="E3730" s="25">
        <v>2101</v>
      </c>
      <c r="F3730" s="23">
        <v>10721300</v>
      </c>
      <c r="G3730" s="26" t="s">
        <v>209</v>
      </c>
      <c r="H3730" s="67">
        <v>3948000</v>
      </c>
      <c r="I3730" s="224">
        <v>180000</v>
      </c>
      <c r="J3730" s="67"/>
      <c r="K3730" s="67">
        <f t="shared" si="92"/>
        <v>3948000</v>
      </c>
      <c r="L3730" s="199"/>
    </row>
    <row r="3731" spans="1:12" hidden="1" x14ac:dyDescent="0.35">
      <c r="A3731" s="23">
        <v>22020310</v>
      </c>
      <c r="B3731" s="437" t="s">
        <v>2893</v>
      </c>
      <c r="C3731" s="23">
        <v>70133</v>
      </c>
      <c r="D3731" s="24">
        <v>0</v>
      </c>
      <c r="E3731" s="25">
        <v>2101</v>
      </c>
      <c r="F3731" s="23">
        <v>10721300</v>
      </c>
      <c r="G3731" s="26" t="s">
        <v>209</v>
      </c>
      <c r="H3731" s="27">
        <v>63000</v>
      </c>
      <c r="I3731" s="215"/>
      <c r="J3731" s="27">
        <v>278000</v>
      </c>
      <c r="K3731" s="27">
        <f t="shared" si="92"/>
        <v>341000</v>
      </c>
      <c r="L3731" s="199"/>
    </row>
    <row r="3732" spans="1:12" hidden="1" x14ac:dyDescent="0.35">
      <c r="A3732" s="23">
        <v>22020310</v>
      </c>
      <c r="B3732" s="437" t="s">
        <v>2893</v>
      </c>
      <c r="C3732" s="23">
        <v>70133</v>
      </c>
      <c r="D3732" s="24">
        <v>0</v>
      </c>
      <c r="E3732" s="25">
        <v>2101</v>
      </c>
      <c r="F3732" s="23">
        <v>10721300</v>
      </c>
      <c r="G3732" s="26" t="s">
        <v>209</v>
      </c>
      <c r="H3732" s="101">
        <v>1000000</v>
      </c>
      <c r="I3732" s="255"/>
      <c r="J3732" s="106"/>
      <c r="K3732" s="101">
        <f t="shared" si="92"/>
        <v>1000000</v>
      </c>
      <c r="L3732" s="200"/>
    </row>
    <row r="3733" spans="1:12" hidden="1" x14ac:dyDescent="0.35">
      <c r="A3733" s="23">
        <v>22020310</v>
      </c>
      <c r="B3733" s="437" t="s">
        <v>2893</v>
      </c>
      <c r="C3733" s="23">
        <v>70131</v>
      </c>
      <c r="D3733" s="24">
        <v>0</v>
      </c>
      <c r="E3733" s="25">
        <v>2101</v>
      </c>
      <c r="F3733" s="23">
        <v>10721300</v>
      </c>
      <c r="G3733" s="26" t="s">
        <v>209</v>
      </c>
      <c r="H3733" s="101">
        <v>521640</v>
      </c>
      <c r="I3733" s="255">
        <v>250780</v>
      </c>
      <c r="J3733" s="101">
        <v>978360</v>
      </c>
      <c r="K3733" s="101">
        <f t="shared" si="92"/>
        <v>1500000</v>
      </c>
      <c r="L3733" s="199"/>
    </row>
    <row r="3734" spans="1:12" hidden="1" x14ac:dyDescent="0.35">
      <c r="A3734" s="23">
        <v>22020310</v>
      </c>
      <c r="B3734" s="437" t="s">
        <v>2893</v>
      </c>
      <c r="C3734" s="23">
        <v>70133</v>
      </c>
      <c r="D3734" s="24">
        <v>0</v>
      </c>
      <c r="E3734" s="25">
        <v>2101</v>
      </c>
      <c r="F3734" s="23">
        <v>10721300</v>
      </c>
      <c r="G3734" s="28" t="s">
        <v>209</v>
      </c>
      <c r="H3734" s="103">
        <v>31683766.212000001</v>
      </c>
      <c r="I3734" s="256">
        <v>14533000</v>
      </c>
      <c r="J3734" s="536">
        <v>-6700000</v>
      </c>
      <c r="K3734" s="103">
        <f t="shared" si="92"/>
        <v>24983766.212000001</v>
      </c>
      <c r="L3734" s="200"/>
    </row>
    <row r="3735" spans="1:12" hidden="1" x14ac:dyDescent="0.35">
      <c r="A3735" s="78">
        <v>22020310</v>
      </c>
      <c r="B3735" s="437" t="s">
        <v>2893</v>
      </c>
      <c r="C3735" s="78">
        <v>70131</v>
      </c>
      <c r="D3735" s="137">
        <v>0</v>
      </c>
      <c r="E3735" s="80">
        <v>2101</v>
      </c>
      <c r="F3735" s="78">
        <v>10721300</v>
      </c>
      <c r="G3735" s="129" t="s">
        <v>209</v>
      </c>
      <c r="H3735" s="81">
        <v>405000</v>
      </c>
      <c r="I3735" s="228">
        <v>0</v>
      </c>
      <c r="J3735" s="133"/>
      <c r="K3735" s="81">
        <f t="shared" si="92"/>
        <v>405000</v>
      </c>
      <c r="L3735" s="210" t="s">
        <v>2555</v>
      </c>
    </row>
    <row r="3736" spans="1:12" hidden="1" x14ac:dyDescent="0.35">
      <c r="A3736" s="54">
        <v>22020310</v>
      </c>
      <c r="B3736" s="437" t="s">
        <v>2893</v>
      </c>
      <c r="C3736" s="54">
        <v>70133</v>
      </c>
      <c r="D3736" s="55">
        <v>0</v>
      </c>
      <c r="E3736" s="56">
        <v>2101</v>
      </c>
      <c r="F3736" s="54">
        <v>10721300</v>
      </c>
      <c r="G3736" s="57" t="s">
        <v>209</v>
      </c>
      <c r="H3736" s="58">
        <v>298039.5</v>
      </c>
      <c r="I3736" s="221"/>
      <c r="J3736" s="133"/>
      <c r="K3736" s="58">
        <f t="shared" si="92"/>
        <v>298039.5</v>
      </c>
      <c r="L3736" s="204" t="s">
        <v>2557</v>
      </c>
    </row>
    <row r="3737" spans="1:12" hidden="1" x14ac:dyDescent="0.35">
      <c r="A3737" s="23">
        <v>22020310</v>
      </c>
      <c r="B3737" s="437" t="s">
        <v>2893</v>
      </c>
      <c r="C3737" s="23">
        <v>70131</v>
      </c>
      <c r="D3737" s="24">
        <v>0</v>
      </c>
      <c r="E3737" s="25">
        <v>2101</v>
      </c>
      <c r="F3737" s="23">
        <v>10721300</v>
      </c>
      <c r="G3737" s="26" t="s">
        <v>209</v>
      </c>
      <c r="H3737" s="101">
        <v>900000</v>
      </c>
      <c r="I3737" s="255">
        <v>0</v>
      </c>
      <c r="J3737" s="114"/>
      <c r="K3737" s="101">
        <f t="shared" si="92"/>
        <v>900000</v>
      </c>
      <c r="L3737" s="199"/>
    </row>
    <row r="3738" spans="1:12" ht="51" hidden="1" x14ac:dyDescent="0.35">
      <c r="A3738" s="23">
        <v>22020310</v>
      </c>
      <c r="B3738" s="437" t="s">
        <v>2893</v>
      </c>
      <c r="C3738" s="23">
        <v>70133</v>
      </c>
      <c r="D3738" s="24">
        <v>0</v>
      </c>
      <c r="E3738" s="23">
        <v>2101</v>
      </c>
      <c r="F3738" s="23">
        <v>10721300</v>
      </c>
      <c r="G3738" s="47" t="s">
        <v>1019</v>
      </c>
      <c r="H3738" s="101">
        <v>4452000</v>
      </c>
      <c r="I3738" s="255">
        <v>1600000</v>
      </c>
      <c r="J3738" s="99"/>
      <c r="K3738" s="101">
        <f t="shared" si="92"/>
        <v>4452000</v>
      </c>
      <c r="L3738" s="199"/>
    </row>
    <row r="3739" spans="1:12" hidden="1" x14ac:dyDescent="0.35">
      <c r="A3739" s="23">
        <v>22020310</v>
      </c>
      <c r="B3739" s="437" t="s">
        <v>2893</v>
      </c>
      <c r="C3739" s="23">
        <v>70131</v>
      </c>
      <c r="D3739" s="24">
        <v>0</v>
      </c>
      <c r="E3739" s="25">
        <v>2101</v>
      </c>
      <c r="F3739" s="23">
        <v>10721300</v>
      </c>
      <c r="G3739" s="26" t="s">
        <v>209</v>
      </c>
      <c r="H3739" s="101">
        <v>400950</v>
      </c>
      <c r="I3739" s="255">
        <v>0</v>
      </c>
      <c r="J3739" s="114"/>
      <c r="K3739" s="101">
        <f t="shared" si="92"/>
        <v>400950</v>
      </c>
      <c r="L3739" s="199"/>
    </row>
    <row r="3740" spans="1:12" hidden="1" x14ac:dyDescent="0.35">
      <c r="A3740" s="23">
        <v>22020309</v>
      </c>
      <c r="B3740" s="437" t="s">
        <v>2890</v>
      </c>
      <c r="C3740" s="23">
        <v>70133</v>
      </c>
      <c r="D3740" s="24">
        <v>0</v>
      </c>
      <c r="E3740" s="25">
        <v>2101</v>
      </c>
      <c r="F3740" s="23">
        <v>10721300</v>
      </c>
      <c r="G3740" s="26" t="s">
        <v>156</v>
      </c>
      <c r="H3740" s="67">
        <v>4000000</v>
      </c>
      <c r="I3740" s="224"/>
      <c r="J3740" s="94"/>
      <c r="K3740" s="428">
        <f t="shared" ref="K3740:K3771" si="93">SUM(H3740,J3740)</f>
        <v>4000000</v>
      </c>
      <c r="L3740" s="199"/>
    </row>
    <row r="3741" spans="1:12" hidden="1" x14ac:dyDescent="0.35">
      <c r="A3741" s="23">
        <v>22020309</v>
      </c>
      <c r="B3741" s="437" t="s">
        <v>2890</v>
      </c>
      <c r="C3741" s="23">
        <v>70131</v>
      </c>
      <c r="D3741" s="24">
        <v>0</v>
      </c>
      <c r="E3741" s="25">
        <v>2101</v>
      </c>
      <c r="F3741" s="23">
        <v>10721300</v>
      </c>
      <c r="G3741" s="26" t="s">
        <v>156</v>
      </c>
      <c r="H3741" s="27">
        <v>1356000</v>
      </c>
      <c r="I3741" s="215"/>
      <c r="J3741" s="44"/>
      <c r="K3741" s="27">
        <f t="shared" si="93"/>
        <v>1356000</v>
      </c>
      <c r="L3741" s="200"/>
    </row>
    <row r="3742" spans="1:12" hidden="1" x14ac:dyDescent="0.35">
      <c r="A3742" s="23">
        <v>22020309</v>
      </c>
      <c r="B3742" s="437" t="s">
        <v>2890</v>
      </c>
      <c r="C3742" s="23">
        <v>70133</v>
      </c>
      <c r="D3742" s="24">
        <v>0</v>
      </c>
      <c r="E3742" s="25">
        <v>2101</v>
      </c>
      <c r="F3742" s="23">
        <v>10721300</v>
      </c>
      <c r="G3742" s="26" t="s">
        <v>156</v>
      </c>
      <c r="H3742" s="27"/>
      <c r="I3742" s="215"/>
      <c r="J3742" s="44">
        <v>60000</v>
      </c>
      <c r="K3742" s="27">
        <f t="shared" si="93"/>
        <v>60000</v>
      </c>
      <c r="L3742" s="199"/>
    </row>
    <row r="3743" spans="1:12" hidden="1" x14ac:dyDescent="0.35">
      <c r="A3743" s="23">
        <v>22020309</v>
      </c>
      <c r="B3743" s="437" t="s">
        <v>2890</v>
      </c>
      <c r="C3743" s="23">
        <v>70131</v>
      </c>
      <c r="D3743" s="24">
        <v>0</v>
      </c>
      <c r="E3743" s="25">
        <v>2101</v>
      </c>
      <c r="F3743" s="23">
        <v>10721300</v>
      </c>
      <c r="G3743" s="26" t="s">
        <v>156</v>
      </c>
      <c r="H3743" s="27">
        <v>111195</v>
      </c>
      <c r="I3743" s="215">
        <v>9000</v>
      </c>
      <c r="J3743" s="38"/>
      <c r="K3743" s="27">
        <f t="shared" si="93"/>
        <v>111195</v>
      </c>
      <c r="L3743" s="199"/>
    </row>
    <row r="3744" spans="1:12" hidden="1" x14ac:dyDescent="0.35">
      <c r="A3744" s="23">
        <v>22020309</v>
      </c>
      <c r="B3744" s="437" t="s">
        <v>2890</v>
      </c>
      <c r="C3744" s="23">
        <v>70133</v>
      </c>
      <c r="D3744" s="24">
        <v>0</v>
      </c>
      <c r="E3744" s="25">
        <v>2101</v>
      </c>
      <c r="F3744" s="23">
        <v>10721300</v>
      </c>
      <c r="G3744" s="26" t="s">
        <v>156</v>
      </c>
      <c r="H3744" s="27">
        <v>136500</v>
      </c>
      <c r="I3744" s="215"/>
      <c r="J3744" s="38"/>
      <c r="K3744" s="27">
        <f t="shared" si="93"/>
        <v>136500</v>
      </c>
      <c r="L3744" s="199"/>
    </row>
    <row r="3745" spans="1:12" hidden="1" x14ac:dyDescent="0.35">
      <c r="A3745" s="23">
        <v>22020309</v>
      </c>
      <c r="B3745" s="437" t="s">
        <v>2890</v>
      </c>
      <c r="C3745" s="23">
        <v>71033</v>
      </c>
      <c r="D3745" s="24">
        <v>0</v>
      </c>
      <c r="E3745" s="25">
        <v>1100</v>
      </c>
      <c r="F3745" s="23">
        <v>10721300</v>
      </c>
      <c r="G3745" s="26" t="s">
        <v>156</v>
      </c>
      <c r="H3745" s="27">
        <v>0</v>
      </c>
      <c r="I3745" s="282"/>
      <c r="J3745" s="44"/>
      <c r="K3745" s="27">
        <f t="shared" si="93"/>
        <v>0</v>
      </c>
      <c r="L3745" s="199"/>
    </row>
    <row r="3746" spans="1:12" hidden="1" x14ac:dyDescent="0.35">
      <c r="A3746" s="23">
        <v>22020309</v>
      </c>
      <c r="B3746" s="437" t="s">
        <v>2890</v>
      </c>
      <c r="C3746" s="23">
        <v>70131</v>
      </c>
      <c r="D3746" s="24">
        <v>0</v>
      </c>
      <c r="E3746" s="25">
        <v>2101</v>
      </c>
      <c r="F3746" s="23">
        <v>10721300</v>
      </c>
      <c r="G3746" s="26" t="s">
        <v>156</v>
      </c>
      <c r="H3746" s="27">
        <v>735000</v>
      </c>
      <c r="I3746" s="215"/>
      <c r="J3746" s="38"/>
      <c r="K3746" s="27">
        <f t="shared" si="93"/>
        <v>735000</v>
      </c>
      <c r="L3746" s="201"/>
    </row>
    <row r="3747" spans="1:12" hidden="1" x14ac:dyDescent="0.35">
      <c r="A3747" s="23">
        <v>22020309</v>
      </c>
      <c r="B3747" s="437" t="s">
        <v>2891</v>
      </c>
      <c r="C3747" s="23">
        <v>70131</v>
      </c>
      <c r="D3747" s="24">
        <v>0</v>
      </c>
      <c r="E3747" s="25">
        <v>2101</v>
      </c>
      <c r="F3747" s="23">
        <v>10720500</v>
      </c>
      <c r="G3747" s="26" t="s">
        <v>156</v>
      </c>
      <c r="H3747" s="67"/>
      <c r="I3747" s="224">
        <v>21000</v>
      </c>
      <c r="J3747" s="94"/>
      <c r="K3747" s="83">
        <f t="shared" si="93"/>
        <v>0</v>
      </c>
      <c r="L3747" s="199"/>
    </row>
    <row r="3748" spans="1:12" hidden="1" x14ac:dyDescent="0.35">
      <c r="A3748" s="23">
        <v>22020309</v>
      </c>
      <c r="B3748" s="437" t="s">
        <v>2891</v>
      </c>
      <c r="C3748" s="23">
        <v>70131</v>
      </c>
      <c r="D3748" s="24">
        <v>0</v>
      </c>
      <c r="E3748" s="25">
        <v>2101</v>
      </c>
      <c r="F3748" s="23">
        <v>10721300</v>
      </c>
      <c r="G3748" s="26" t="s">
        <v>156</v>
      </c>
      <c r="H3748" s="67">
        <v>11288938.5</v>
      </c>
      <c r="I3748" s="224"/>
      <c r="J3748" s="522"/>
      <c r="K3748" s="67">
        <f t="shared" si="93"/>
        <v>11288938.5</v>
      </c>
      <c r="L3748" s="199"/>
    </row>
    <row r="3749" spans="1:12" hidden="1" x14ac:dyDescent="0.35">
      <c r="A3749" s="23">
        <v>22020309</v>
      </c>
      <c r="B3749" s="437" t="s">
        <v>2891</v>
      </c>
      <c r="C3749" s="23">
        <v>70133</v>
      </c>
      <c r="D3749" s="24">
        <v>0</v>
      </c>
      <c r="E3749" s="25">
        <v>2101</v>
      </c>
      <c r="F3749" s="23">
        <v>10721300</v>
      </c>
      <c r="G3749" s="26" t="s">
        <v>156</v>
      </c>
      <c r="H3749" s="27">
        <v>871500</v>
      </c>
      <c r="I3749" s="215">
        <v>190000</v>
      </c>
      <c r="J3749" s="38">
        <v>628500</v>
      </c>
      <c r="K3749" s="27">
        <f t="shared" si="93"/>
        <v>1500000</v>
      </c>
      <c r="L3749" s="199"/>
    </row>
    <row r="3750" spans="1:12" hidden="1" x14ac:dyDescent="0.35">
      <c r="A3750" s="23">
        <v>22020309</v>
      </c>
      <c r="B3750" s="437" t="s">
        <v>2891</v>
      </c>
      <c r="C3750" s="23">
        <v>70740</v>
      </c>
      <c r="D3750" s="24">
        <v>0</v>
      </c>
      <c r="E3750" s="25">
        <v>2101</v>
      </c>
      <c r="F3750" s="23">
        <v>10721300</v>
      </c>
      <c r="G3750" s="26" t="s">
        <v>156</v>
      </c>
      <c r="H3750" s="27">
        <v>7350</v>
      </c>
      <c r="I3750" s="215"/>
      <c r="J3750" s="38"/>
      <c r="K3750" s="27">
        <f t="shared" si="93"/>
        <v>7350</v>
      </c>
      <c r="L3750" s="200"/>
    </row>
    <row r="3751" spans="1:12" hidden="1" x14ac:dyDescent="0.35">
      <c r="A3751" s="23">
        <v>22020309</v>
      </c>
      <c r="B3751" s="437" t="s">
        <v>2891</v>
      </c>
      <c r="C3751" s="23">
        <v>70131</v>
      </c>
      <c r="D3751" s="24">
        <v>0</v>
      </c>
      <c r="E3751" s="25">
        <v>2101</v>
      </c>
      <c r="F3751" s="23">
        <v>10721300</v>
      </c>
      <c r="G3751" s="26" t="s">
        <v>156</v>
      </c>
      <c r="H3751" s="67">
        <v>63000</v>
      </c>
      <c r="I3751" s="224"/>
      <c r="J3751" s="70"/>
      <c r="K3751" s="67">
        <f t="shared" si="93"/>
        <v>63000</v>
      </c>
      <c r="L3751" s="199"/>
    </row>
    <row r="3752" spans="1:12" hidden="1" x14ac:dyDescent="0.35">
      <c r="A3752" s="23">
        <v>22020309</v>
      </c>
      <c r="B3752" s="437" t="s">
        <v>2892</v>
      </c>
      <c r="C3752" s="23">
        <v>70133</v>
      </c>
      <c r="D3752" s="24">
        <v>0</v>
      </c>
      <c r="E3752" s="25">
        <v>2101</v>
      </c>
      <c r="F3752" s="23">
        <v>10721300</v>
      </c>
      <c r="G3752" s="26" t="s">
        <v>156</v>
      </c>
      <c r="H3752" s="27">
        <v>10000000</v>
      </c>
      <c r="I3752" s="215">
        <v>7300000</v>
      </c>
      <c r="J3752" s="44"/>
      <c r="K3752" s="27">
        <f t="shared" si="93"/>
        <v>10000000</v>
      </c>
      <c r="L3752" s="199"/>
    </row>
    <row r="3753" spans="1:12" hidden="1" x14ac:dyDescent="0.35">
      <c r="A3753" s="23">
        <v>22020309</v>
      </c>
      <c r="B3753" s="437" t="s">
        <v>2892</v>
      </c>
      <c r="C3753" s="23">
        <v>70133</v>
      </c>
      <c r="D3753" s="24">
        <v>0</v>
      </c>
      <c r="E3753" s="25">
        <v>2101</v>
      </c>
      <c r="F3753" s="23">
        <v>10721300</v>
      </c>
      <c r="G3753" s="26" t="s">
        <v>156</v>
      </c>
      <c r="H3753" s="27">
        <v>304516.8</v>
      </c>
      <c r="I3753" s="215"/>
      <c r="J3753" s="38"/>
      <c r="K3753" s="27">
        <f t="shared" si="93"/>
        <v>304516.8</v>
      </c>
      <c r="L3753" s="199"/>
    </row>
    <row r="3754" spans="1:12" hidden="1" x14ac:dyDescent="0.35">
      <c r="A3754" s="23">
        <v>22020309</v>
      </c>
      <c r="B3754" s="437" t="s">
        <v>2892</v>
      </c>
      <c r="C3754" s="23">
        <v>70131</v>
      </c>
      <c r="D3754" s="24">
        <v>0</v>
      </c>
      <c r="E3754" s="25">
        <v>2101</v>
      </c>
      <c r="F3754" s="23">
        <v>10721300</v>
      </c>
      <c r="G3754" s="26" t="s">
        <v>156</v>
      </c>
      <c r="H3754" s="27">
        <v>0</v>
      </c>
      <c r="I3754" s="215">
        <v>700000</v>
      </c>
      <c r="J3754" s="44"/>
      <c r="K3754" s="27">
        <f t="shared" si="93"/>
        <v>0</v>
      </c>
      <c r="L3754" s="199"/>
    </row>
    <row r="3755" spans="1:12" hidden="1" x14ac:dyDescent="0.35">
      <c r="A3755" s="23">
        <v>22020309</v>
      </c>
      <c r="B3755" s="437" t="s">
        <v>2893</v>
      </c>
      <c r="C3755" s="23">
        <v>70133</v>
      </c>
      <c r="D3755" s="24">
        <v>0</v>
      </c>
      <c r="E3755" s="25">
        <v>2101</v>
      </c>
      <c r="F3755" s="23">
        <v>10721300</v>
      </c>
      <c r="G3755" s="26" t="s">
        <v>156</v>
      </c>
      <c r="H3755" s="67">
        <v>1186500</v>
      </c>
      <c r="I3755" s="224">
        <v>0</v>
      </c>
      <c r="J3755" s="70"/>
      <c r="K3755" s="67">
        <f t="shared" si="93"/>
        <v>1186500</v>
      </c>
      <c r="L3755" s="199"/>
    </row>
    <row r="3756" spans="1:12" hidden="1" x14ac:dyDescent="0.35">
      <c r="A3756" s="34">
        <v>22020309</v>
      </c>
      <c r="B3756" s="437" t="s">
        <v>2893</v>
      </c>
      <c r="C3756" s="34">
        <v>70131</v>
      </c>
      <c r="D3756" s="35">
        <v>0</v>
      </c>
      <c r="E3756" s="36">
        <v>2101</v>
      </c>
      <c r="F3756" s="34">
        <v>10721300</v>
      </c>
      <c r="G3756" s="37" t="s">
        <v>156</v>
      </c>
      <c r="H3756" s="70">
        <v>462000</v>
      </c>
      <c r="I3756" s="223">
        <v>0</v>
      </c>
      <c r="J3756" s="94">
        <v>38000</v>
      </c>
      <c r="K3756" s="70">
        <f t="shared" si="93"/>
        <v>500000</v>
      </c>
      <c r="L3756" s="198"/>
    </row>
    <row r="3757" spans="1:12" hidden="1" x14ac:dyDescent="0.35">
      <c r="A3757" s="23">
        <v>22020309</v>
      </c>
      <c r="B3757" s="437" t="s">
        <v>2893</v>
      </c>
      <c r="C3757" s="23">
        <v>70133</v>
      </c>
      <c r="D3757" s="24">
        <v>0</v>
      </c>
      <c r="E3757" s="25">
        <v>2101</v>
      </c>
      <c r="F3757" s="23">
        <v>10721300</v>
      </c>
      <c r="G3757" s="26" t="s">
        <v>156</v>
      </c>
      <c r="H3757" s="101">
        <v>1000000</v>
      </c>
      <c r="I3757" s="255"/>
      <c r="J3757" s="114"/>
      <c r="K3757" s="101">
        <f t="shared" si="93"/>
        <v>1000000</v>
      </c>
      <c r="L3757" s="200"/>
    </row>
    <row r="3758" spans="1:12" hidden="1" x14ac:dyDescent="0.35">
      <c r="A3758" s="23">
        <v>22020309</v>
      </c>
      <c r="B3758" s="437" t="s">
        <v>2893</v>
      </c>
      <c r="C3758" s="23">
        <v>70133</v>
      </c>
      <c r="D3758" s="24">
        <v>0</v>
      </c>
      <c r="E3758" s="25">
        <v>2101</v>
      </c>
      <c r="F3758" s="23">
        <v>10721300</v>
      </c>
      <c r="G3758" s="26" t="s">
        <v>156</v>
      </c>
      <c r="H3758" s="101">
        <v>500000</v>
      </c>
      <c r="I3758" s="255"/>
      <c r="J3758" s="106"/>
      <c r="K3758" s="101">
        <f t="shared" si="93"/>
        <v>500000</v>
      </c>
      <c r="L3758" s="199"/>
    </row>
    <row r="3759" spans="1:12" hidden="1" x14ac:dyDescent="0.35">
      <c r="A3759" s="23">
        <v>22020309</v>
      </c>
      <c r="B3759" s="437" t="s">
        <v>2893</v>
      </c>
      <c r="C3759" s="23">
        <v>70131</v>
      </c>
      <c r="D3759" s="24">
        <v>0</v>
      </c>
      <c r="E3759" s="25">
        <v>2101</v>
      </c>
      <c r="F3759" s="23">
        <v>10721300</v>
      </c>
      <c r="G3759" s="26" t="s">
        <v>156</v>
      </c>
      <c r="H3759" s="101">
        <v>100000</v>
      </c>
      <c r="I3759" s="255"/>
      <c r="J3759" s="102"/>
      <c r="K3759" s="101">
        <f t="shared" si="93"/>
        <v>100000</v>
      </c>
      <c r="L3759" s="199"/>
    </row>
    <row r="3760" spans="1:12" hidden="1" x14ac:dyDescent="0.35">
      <c r="A3760" s="54">
        <v>22020309</v>
      </c>
      <c r="B3760" s="437" t="s">
        <v>2893</v>
      </c>
      <c r="C3760" s="54">
        <v>70133</v>
      </c>
      <c r="D3760" s="55">
        <v>0</v>
      </c>
      <c r="E3760" s="56">
        <v>2101</v>
      </c>
      <c r="F3760" s="54">
        <v>10721300</v>
      </c>
      <c r="G3760" s="57" t="s">
        <v>156</v>
      </c>
      <c r="H3760" s="58">
        <v>1078555.5</v>
      </c>
      <c r="I3760" s="221"/>
      <c r="J3760" s="87"/>
      <c r="K3760" s="58">
        <f t="shared" si="93"/>
        <v>1078555.5</v>
      </c>
      <c r="L3760" s="204" t="s">
        <v>2557</v>
      </c>
    </row>
    <row r="3761" spans="1:12" hidden="1" x14ac:dyDescent="0.35">
      <c r="A3761" s="54">
        <v>22020309</v>
      </c>
      <c r="B3761" s="437" t="s">
        <v>2893</v>
      </c>
      <c r="C3761" s="54">
        <v>70131</v>
      </c>
      <c r="D3761" s="55">
        <v>0</v>
      </c>
      <c r="E3761" s="56">
        <v>2101</v>
      </c>
      <c r="F3761" s="54">
        <v>10721300</v>
      </c>
      <c r="G3761" s="57" t="s">
        <v>156</v>
      </c>
      <c r="H3761" s="117">
        <v>1000000</v>
      </c>
      <c r="I3761" s="263"/>
      <c r="J3761" s="118"/>
      <c r="K3761" s="117">
        <f t="shared" si="93"/>
        <v>1000000</v>
      </c>
      <c r="L3761" s="204" t="s">
        <v>2558</v>
      </c>
    </row>
    <row r="3762" spans="1:12" hidden="1" x14ac:dyDescent="0.35">
      <c r="A3762" s="23">
        <v>22020309</v>
      </c>
      <c r="B3762" s="437" t="s">
        <v>2893</v>
      </c>
      <c r="C3762" s="23">
        <v>70133</v>
      </c>
      <c r="D3762" s="24">
        <v>0</v>
      </c>
      <c r="E3762" s="25">
        <v>2101</v>
      </c>
      <c r="F3762" s="23">
        <v>10721300</v>
      </c>
      <c r="G3762" s="26" t="s">
        <v>156</v>
      </c>
      <c r="H3762" s="101"/>
      <c r="I3762" s="255"/>
      <c r="J3762" s="106"/>
      <c r="K3762" s="101">
        <f t="shared" si="93"/>
        <v>0</v>
      </c>
      <c r="L3762" s="199"/>
    </row>
    <row r="3763" spans="1:12" hidden="1" x14ac:dyDescent="0.35">
      <c r="A3763" s="23">
        <v>22020309</v>
      </c>
      <c r="B3763" s="437" t="s">
        <v>2893</v>
      </c>
      <c r="C3763" s="23">
        <v>70131</v>
      </c>
      <c r="D3763" s="24">
        <v>0</v>
      </c>
      <c r="E3763" s="25">
        <v>2101</v>
      </c>
      <c r="F3763" s="23">
        <v>10721300</v>
      </c>
      <c r="G3763" s="26" t="s">
        <v>156</v>
      </c>
      <c r="H3763" s="101">
        <v>1500000</v>
      </c>
      <c r="I3763" s="255">
        <v>0</v>
      </c>
      <c r="J3763" s="106"/>
      <c r="K3763" s="101">
        <f t="shared" si="93"/>
        <v>1500000</v>
      </c>
      <c r="L3763" s="199"/>
    </row>
    <row r="3764" spans="1:12" hidden="1" x14ac:dyDescent="0.35">
      <c r="A3764" s="23">
        <v>22020309</v>
      </c>
      <c r="B3764" s="437" t="s">
        <v>2893</v>
      </c>
      <c r="C3764" s="23">
        <v>70133</v>
      </c>
      <c r="D3764" s="24">
        <v>0</v>
      </c>
      <c r="E3764" s="23">
        <v>2101</v>
      </c>
      <c r="F3764" s="23">
        <v>10721300</v>
      </c>
      <c r="G3764" s="26" t="s">
        <v>156</v>
      </c>
      <c r="H3764" s="101">
        <v>500000</v>
      </c>
      <c r="I3764" s="255">
        <v>0</v>
      </c>
      <c r="J3764" s="106"/>
      <c r="K3764" s="101">
        <f t="shared" si="93"/>
        <v>500000</v>
      </c>
      <c r="L3764" s="199"/>
    </row>
    <row r="3765" spans="1:12" hidden="1" x14ac:dyDescent="0.35">
      <c r="A3765" s="23">
        <v>22020309</v>
      </c>
      <c r="B3765" s="437" t="s">
        <v>2893</v>
      </c>
      <c r="C3765" s="23">
        <v>70131</v>
      </c>
      <c r="D3765" s="24">
        <v>0</v>
      </c>
      <c r="E3765" s="25">
        <v>2101</v>
      </c>
      <c r="F3765" s="23">
        <v>10721300</v>
      </c>
      <c r="G3765" s="26" t="s">
        <v>156</v>
      </c>
      <c r="H3765" s="101">
        <v>26730</v>
      </c>
      <c r="I3765" s="255"/>
      <c r="J3765" s="106"/>
      <c r="K3765" s="101">
        <f t="shared" si="93"/>
        <v>26730</v>
      </c>
      <c r="L3765" s="199"/>
    </row>
    <row r="3766" spans="1:12" hidden="1" x14ac:dyDescent="0.35">
      <c r="A3766" s="23">
        <v>22020308</v>
      </c>
      <c r="B3766" s="437" t="s">
        <v>2890</v>
      </c>
      <c r="C3766" s="23">
        <v>71033</v>
      </c>
      <c r="D3766" s="24">
        <v>0</v>
      </c>
      <c r="E3766" s="25">
        <v>1100</v>
      </c>
      <c r="F3766" s="23">
        <v>10721300</v>
      </c>
      <c r="G3766" s="26" t="s">
        <v>242</v>
      </c>
      <c r="H3766" s="27">
        <v>0</v>
      </c>
      <c r="I3766" s="282"/>
      <c r="J3766" s="41"/>
      <c r="K3766" s="27">
        <f t="shared" si="93"/>
        <v>0</v>
      </c>
      <c r="L3766" s="199"/>
    </row>
    <row r="3767" spans="1:12" hidden="1" x14ac:dyDescent="0.35">
      <c r="A3767" s="23">
        <v>22020308</v>
      </c>
      <c r="B3767" s="437" t="s">
        <v>2890</v>
      </c>
      <c r="C3767" s="23">
        <v>70131</v>
      </c>
      <c r="D3767" s="24">
        <v>0</v>
      </c>
      <c r="E3767" s="25">
        <v>2101</v>
      </c>
      <c r="F3767" s="23">
        <v>10721300</v>
      </c>
      <c r="G3767" s="26" t="s">
        <v>242</v>
      </c>
      <c r="H3767" s="41">
        <v>792000</v>
      </c>
      <c r="I3767" s="220">
        <v>500000</v>
      </c>
      <c r="J3767" s="41"/>
      <c r="K3767" s="27">
        <f t="shared" si="93"/>
        <v>792000</v>
      </c>
      <c r="L3767" s="201"/>
    </row>
    <row r="3768" spans="1:12" hidden="1" x14ac:dyDescent="0.35">
      <c r="A3768" s="23">
        <v>22020308</v>
      </c>
      <c r="B3768" s="437" t="s">
        <v>2891</v>
      </c>
      <c r="C3768" s="23">
        <v>70131</v>
      </c>
      <c r="D3768" s="24">
        <v>0</v>
      </c>
      <c r="E3768" s="25">
        <v>2101</v>
      </c>
      <c r="F3768" s="23">
        <v>10720500</v>
      </c>
      <c r="G3768" s="26" t="s">
        <v>242</v>
      </c>
      <c r="H3768" s="67">
        <v>3150</v>
      </c>
      <c r="I3768" s="224">
        <v>0</v>
      </c>
      <c r="J3768" s="67">
        <v>1850</v>
      </c>
      <c r="K3768" s="67">
        <f t="shared" si="93"/>
        <v>5000</v>
      </c>
      <c r="L3768" s="199"/>
    </row>
    <row r="3769" spans="1:12" hidden="1" x14ac:dyDescent="0.35">
      <c r="A3769" s="23">
        <v>22020308</v>
      </c>
      <c r="B3769" s="437" t="s">
        <v>2891</v>
      </c>
      <c r="C3769" s="23">
        <v>70131</v>
      </c>
      <c r="D3769" s="24">
        <v>0</v>
      </c>
      <c r="E3769" s="25">
        <v>2101</v>
      </c>
      <c r="F3769" s="23">
        <v>10721300</v>
      </c>
      <c r="G3769" s="26" t="s">
        <v>242</v>
      </c>
      <c r="H3769" s="67">
        <v>350070</v>
      </c>
      <c r="I3769" s="224">
        <v>251600</v>
      </c>
      <c r="J3769" s="67"/>
      <c r="K3769" s="67">
        <f t="shared" si="93"/>
        <v>350070</v>
      </c>
      <c r="L3769" s="199"/>
    </row>
    <row r="3770" spans="1:12" hidden="1" x14ac:dyDescent="0.35">
      <c r="A3770" s="23">
        <v>22020308</v>
      </c>
      <c r="B3770" s="437" t="s">
        <v>2891</v>
      </c>
      <c r="C3770" s="23">
        <v>70133</v>
      </c>
      <c r="D3770" s="24">
        <v>0</v>
      </c>
      <c r="E3770" s="25">
        <v>2101</v>
      </c>
      <c r="F3770" s="23">
        <v>10721300</v>
      </c>
      <c r="G3770" s="26" t="s">
        <v>242</v>
      </c>
      <c r="H3770" s="27">
        <v>262500</v>
      </c>
      <c r="I3770" s="215">
        <v>240000</v>
      </c>
      <c r="J3770" s="27">
        <v>487500</v>
      </c>
      <c r="K3770" s="27">
        <f t="shared" si="93"/>
        <v>750000</v>
      </c>
      <c r="L3770" s="199"/>
    </row>
    <row r="3771" spans="1:12" hidden="1" x14ac:dyDescent="0.35">
      <c r="A3771" s="23">
        <v>22020308</v>
      </c>
      <c r="B3771" s="437" t="s">
        <v>2892</v>
      </c>
      <c r="C3771" s="23">
        <v>70133</v>
      </c>
      <c r="D3771" s="24">
        <v>0</v>
      </c>
      <c r="E3771" s="25">
        <v>2101</v>
      </c>
      <c r="F3771" s="23">
        <v>10721300</v>
      </c>
      <c r="G3771" s="26" t="s">
        <v>242</v>
      </c>
      <c r="H3771" s="27">
        <v>1197000</v>
      </c>
      <c r="I3771" s="215"/>
      <c r="J3771" s="27"/>
      <c r="K3771" s="27">
        <f t="shared" si="93"/>
        <v>1197000</v>
      </c>
      <c r="L3771" s="199"/>
    </row>
    <row r="3772" spans="1:12" hidden="1" x14ac:dyDescent="0.35">
      <c r="A3772" s="23">
        <v>22020308</v>
      </c>
      <c r="B3772" s="437" t="s">
        <v>2893</v>
      </c>
      <c r="C3772" s="23">
        <v>70133</v>
      </c>
      <c r="D3772" s="24">
        <v>0</v>
      </c>
      <c r="E3772" s="25">
        <v>2101</v>
      </c>
      <c r="F3772" s="23">
        <v>10721300</v>
      </c>
      <c r="G3772" s="26" t="s">
        <v>242</v>
      </c>
      <c r="H3772" s="27">
        <v>96600</v>
      </c>
      <c r="I3772" s="215">
        <v>57500</v>
      </c>
      <c r="J3772" s="27">
        <v>253400</v>
      </c>
      <c r="K3772" s="27">
        <f t="shared" ref="K3772:K3777" si="94">SUM(H3772,J3772)</f>
        <v>350000</v>
      </c>
      <c r="L3772" s="199"/>
    </row>
    <row r="3773" spans="1:12" hidden="1" x14ac:dyDescent="0.35">
      <c r="A3773" s="23">
        <v>22020308</v>
      </c>
      <c r="B3773" s="437" t="s">
        <v>2893</v>
      </c>
      <c r="C3773" s="23">
        <v>70131</v>
      </c>
      <c r="D3773" s="24">
        <v>0</v>
      </c>
      <c r="E3773" s="25">
        <v>2101</v>
      </c>
      <c r="F3773" s="23">
        <v>10721300</v>
      </c>
      <c r="G3773" s="26" t="s">
        <v>242</v>
      </c>
      <c r="H3773" s="67">
        <v>84084</v>
      </c>
      <c r="I3773" s="224">
        <v>0</v>
      </c>
      <c r="J3773" s="68">
        <v>215916</v>
      </c>
      <c r="K3773" s="67">
        <f t="shared" si="94"/>
        <v>300000</v>
      </c>
      <c r="L3773" s="199"/>
    </row>
    <row r="3774" spans="1:12" hidden="1" x14ac:dyDescent="0.35">
      <c r="A3774" s="23">
        <v>22020308</v>
      </c>
      <c r="B3774" s="437" t="s">
        <v>2893</v>
      </c>
      <c r="C3774" s="23">
        <v>70131</v>
      </c>
      <c r="D3774" s="24">
        <v>0</v>
      </c>
      <c r="E3774" s="25">
        <v>2101</v>
      </c>
      <c r="F3774" s="23">
        <v>10721300</v>
      </c>
      <c r="G3774" s="26" t="s">
        <v>242</v>
      </c>
      <c r="H3774" s="101">
        <v>54000</v>
      </c>
      <c r="I3774" s="255"/>
      <c r="J3774" s="102"/>
      <c r="K3774" s="101">
        <f t="shared" si="94"/>
        <v>54000</v>
      </c>
      <c r="L3774" s="199"/>
    </row>
    <row r="3775" spans="1:12" hidden="1" x14ac:dyDescent="0.35">
      <c r="A3775" s="54">
        <v>22020308</v>
      </c>
      <c r="B3775" s="437" t="s">
        <v>2893</v>
      </c>
      <c r="C3775" s="54">
        <v>70133</v>
      </c>
      <c r="D3775" s="55">
        <v>0</v>
      </c>
      <c r="E3775" s="56">
        <v>2101</v>
      </c>
      <c r="F3775" s="54">
        <v>10721300</v>
      </c>
      <c r="G3775" s="57" t="s">
        <v>242</v>
      </c>
      <c r="H3775" s="58">
        <v>668250</v>
      </c>
      <c r="I3775" s="221">
        <v>100000</v>
      </c>
      <c r="J3775" s="87"/>
      <c r="K3775" s="58">
        <f t="shared" si="94"/>
        <v>668250</v>
      </c>
      <c r="L3775" s="204" t="s">
        <v>2557</v>
      </c>
    </row>
    <row r="3776" spans="1:12" hidden="1" x14ac:dyDescent="0.35">
      <c r="A3776" s="23">
        <v>22020308</v>
      </c>
      <c r="B3776" s="437" t="s">
        <v>2893</v>
      </c>
      <c r="C3776" s="23">
        <v>70133</v>
      </c>
      <c r="D3776" s="24">
        <v>0</v>
      </c>
      <c r="E3776" s="25">
        <v>2101</v>
      </c>
      <c r="F3776" s="23">
        <v>10721300</v>
      </c>
      <c r="G3776" s="26" t="s">
        <v>242</v>
      </c>
      <c r="H3776" s="101"/>
      <c r="I3776" s="255"/>
      <c r="J3776" s="106"/>
      <c r="K3776" s="101">
        <f t="shared" si="94"/>
        <v>0</v>
      </c>
      <c r="L3776" s="199"/>
    </row>
    <row r="3777" spans="1:12" hidden="1" x14ac:dyDescent="0.35">
      <c r="A3777" s="23">
        <v>22020307</v>
      </c>
      <c r="B3777" s="437" t="s">
        <v>2890</v>
      </c>
      <c r="C3777" s="23">
        <v>70133</v>
      </c>
      <c r="D3777" s="24">
        <v>0</v>
      </c>
      <c r="E3777" s="25">
        <v>2101</v>
      </c>
      <c r="F3777" s="23">
        <v>10721300</v>
      </c>
      <c r="G3777" s="26" t="s">
        <v>155</v>
      </c>
      <c r="H3777" s="67">
        <v>6400000</v>
      </c>
      <c r="I3777" s="224">
        <v>1500000</v>
      </c>
      <c r="J3777" s="67"/>
      <c r="K3777" s="428">
        <f t="shared" si="94"/>
        <v>6400000</v>
      </c>
      <c r="L3777" s="199"/>
    </row>
    <row r="3778" spans="1:12" hidden="1" x14ac:dyDescent="0.35">
      <c r="A3778" s="411">
        <v>22020307</v>
      </c>
      <c r="B3778" s="437" t="s">
        <v>2890</v>
      </c>
      <c r="C3778" s="411">
        <v>70133</v>
      </c>
      <c r="D3778" s="411" t="s">
        <v>192</v>
      </c>
      <c r="E3778" s="413" t="s">
        <v>193</v>
      </c>
      <c r="F3778" s="411" t="s">
        <v>194</v>
      </c>
      <c r="G3778" s="416" t="s">
        <v>155</v>
      </c>
      <c r="H3778" s="418">
        <v>1457400</v>
      </c>
      <c r="I3778" s="421">
        <v>474000</v>
      </c>
      <c r="J3778" s="425">
        <v>6755158.6500000004</v>
      </c>
      <c r="K3778" s="539">
        <f>H3778+J3778</f>
        <v>8212558.6500000004</v>
      </c>
      <c r="L3778" s="202"/>
    </row>
    <row r="3779" spans="1:12" hidden="1" x14ac:dyDescent="0.35">
      <c r="A3779" s="23">
        <v>22020307</v>
      </c>
      <c r="B3779" s="437" t="s">
        <v>2890</v>
      </c>
      <c r="C3779" s="23">
        <v>70131</v>
      </c>
      <c r="D3779" s="24">
        <v>0</v>
      </c>
      <c r="E3779" s="25">
        <v>2101</v>
      </c>
      <c r="F3779" s="23">
        <v>10721300</v>
      </c>
      <c r="G3779" s="26" t="s">
        <v>155</v>
      </c>
      <c r="H3779" s="27">
        <v>739200</v>
      </c>
      <c r="I3779" s="215">
        <v>1400</v>
      </c>
      <c r="J3779" s="27"/>
      <c r="K3779" s="27">
        <f t="shared" ref="K3779:K3801" si="95">SUM(H3779,J3779)</f>
        <v>739200</v>
      </c>
      <c r="L3779" s="201"/>
    </row>
    <row r="3780" spans="1:12" hidden="1" x14ac:dyDescent="0.35">
      <c r="A3780" s="23">
        <v>22020307</v>
      </c>
      <c r="B3780" s="437" t="s">
        <v>2891</v>
      </c>
      <c r="C3780" s="23">
        <v>70131</v>
      </c>
      <c r="D3780" s="24">
        <v>0</v>
      </c>
      <c r="E3780" s="25">
        <v>2101</v>
      </c>
      <c r="F3780" s="23">
        <v>10720500</v>
      </c>
      <c r="G3780" s="26" t="s">
        <v>155</v>
      </c>
      <c r="H3780" s="67"/>
      <c r="I3780" s="224">
        <v>368500</v>
      </c>
      <c r="J3780" s="68">
        <v>1200000</v>
      </c>
      <c r="K3780" s="83">
        <f t="shared" si="95"/>
        <v>1200000</v>
      </c>
      <c r="L3780" s="199"/>
    </row>
    <row r="3781" spans="1:12" hidden="1" x14ac:dyDescent="0.35">
      <c r="A3781" s="23">
        <v>22020307</v>
      </c>
      <c r="B3781" s="437" t="s">
        <v>2891</v>
      </c>
      <c r="C3781" s="23">
        <v>70740</v>
      </c>
      <c r="D3781" s="24">
        <v>0</v>
      </c>
      <c r="E3781" s="25">
        <v>2101</v>
      </c>
      <c r="F3781" s="23">
        <v>10721300</v>
      </c>
      <c r="G3781" s="26" t="s">
        <v>155</v>
      </c>
      <c r="H3781" s="27">
        <v>146790</v>
      </c>
      <c r="I3781" s="215">
        <v>5000</v>
      </c>
      <c r="J3781" s="27"/>
      <c r="K3781" s="27">
        <f t="shared" si="95"/>
        <v>146790</v>
      </c>
      <c r="L3781" s="200"/>
    </row>
    <row r="3782" spans="1:12" hidden="1" x14ac:dyDescent="0.35">
      <c r="A3782" s="23">
        <v>22020307</v>
      </c>
      <c r="B3782" s="437" t="s">
        <v>2891</v>
      </c>
      <c r="C3782" s="23">
        <v>70131</v>
      </c>
      <c r="D3782" s="24">
        <v>0</v>
      </c>
      <c r="E3782" s="25">
        <v>2101</v>
      </c>
      <c r="F3782" s="23">
        <v>10721300</v>
      </c>
      <c r="G3782" s="26" t="s">
        <v>155</v>
      </c>
      <c r="H3782" s="67">
        <v>405300</v>
      </c>
      <c r="I3782" s="224"/>
      <c r="J3782" s="67"/>
      <c r="K3782" s="67">
        <f t="shared" si="95"/>
        <v>405300</v>
      </c>
      <c r="L3782" s="199"/>
    </row>
    <row r="3783" spans="1:12" hidden="1" x14ac:dyDescent="0.35">
      <c r="A3783" s="23">
        <v>22020307</v>
      </c>
      <c r="B3783" s="437" t="s">
        <v>2892</v>
      </c>
      <c r="C3783" s="23">
        <v>70133</v>
      </c>
      <c r="D3783" s="24">
        <v>0</v>
      </c>
      <c r="E3783" s="25">
        <v>2101</v>
      </c>
      <c r="F3783" s="23">
        <v>10721300</v>
      </c>
      <c r="G3783" s="26" t="s">
        <v>155</v>
      </c>
      <c r="H3783" s="27">
        <v>2299500</v>
      </c>
      <c r="I3783" s="215">
        <v>291000</v>
      </c>
      <c r="J3783" s="27"/>
      <c r="K3783" s="27">
        <f t="shared" si="95"/>
        <v>2299500</v>
      </c>
      <c r="L3783" s="199"/>
    </row>
    <row r="3784" spans="1:12" hidden="1" x14ac:dyDescent="0.35">
      <c r="A3784" s="23">
        <v>22020307</v>
      </c>
      <c r="B3784" s="437" t="s">
        <v>2893</v>
      </c>
      <c r="C3784" s="23">
        <v>70133</v>
      </c>
      <c r="D3784" s="24">
        <v>0</v>
      </c>
      <c r="E3784" s="25">
        <v>2101</v>
      </c>
      <c r="F3784" s="23">
        <v>10721300</v>
      </c>
      <c r="G3784" s="26" t="s">
        <v>155</v>
      </c>
      <c r="H3784" s="67">
        <v>2753394</v>
      </c>
      <c r="I3784" s="224">
        <v>350000</v>
      </c>
      <c r="J3784" s="67"/>
      <c r="K3784" s="67">
        <f t="shared" si="95"/>
        <v>2753394</v>
      </c>
      <c r="L3784" s="199"/>
    </row>
    <row r="3785" spans="1:12" hidden="1" x14ac:dyDescent="0.35">
      <c r="A3785" s="34">
        <v>22020307</v>
      </c>
      <c r="B3785" s="437" t="s">
        <v>2893</v>
      </c>
      <c r="C3785" s="34">
        <v>70131</v>
      </c>
      <c r="D3785" s="35">
        <v>0</v>
      </c>
      <c r="E3785" s="36">
        <v>2101</v>
      </c>
      <c r="F3785" s="34">
        <v>10721300</v>
      </c>
      <c r="G3785" s="37" t="s">
        <v>155</v>
      </c>
      <c r="H3785" s="70">
        <v>420000</v>
      </c>
      <c r="I3785" s="223">
        <v>0</v>
      </c>
      <c r="J3785" s="70">
        <v>80000</v>
      </c>
      <c r="K3785" s="70">
        <f t="shared" si="95"/>
        <v>500000</v>
      </c>
      <c r="L3785" s="198"/>
    </row>
    <row r="3786" spans="1:12" hidden="1" x14ac:dyDescent="0.35">
      <c r="A3786" s="23">
        <v>22020307</v>
      </c>
      <c r="B3786" s="437" t="s">
        <v>2893</v>
      </c>
      <c r="C3786" s="23">
        <v>70133</v>
      </c>
      <c r="D3786" s="24">
        <v>0</v>
      </c>
      <c r="E3786" s="25">
        <v>2101</v>
      </c>
      <c r="F3786" s="23">
        <v>10721300</v>
      </c>
      <c r="G3786" s="26" t="s">
        <v>155</v>
      </c>
      <c r="H3786" s="101">
        <v>15606780</v>
      </c>
      <c r="I3786" s="255">
        <v>1057550</v>
      </c>
      <c r="J3786" s="101"/>
      <c r="K3786" s="101">
        <f t="shared" si="95"/>
        <v>15606780</v>
      </c>
      <c r="L3786" s="200"/>
    </row>
    <row r="3787" spans="1:12" hidden="1" x14ac:dyDescent="0.35">
      <c r="A3787" s="23">
        <v>22020307</v>
      </c>
      <c r="B3787" s="437" t="s">
        <v>2893</v>
      </c>
      <c r="C3787" s="23">
        <v>70131</v>
      </c>
      <c r="D3787" s="24">
        <v>0</v>
      </c>
      <c r="E3787" s="25">
        <v>2101</v>
      </c>
      <c r="F3787" s="23">
        <v>10721300</v>
      </c>
      <c r="G3787" s="26" t="s">
        <v>155</v>
      </c>
      <c r="H3787" s="101">
        <v>320775</v>
      </c>
      <c r="I3787" s="255">
        <v>48000</v>
      </c>
      <c r="J3787" s="101"/>
      <c r="K3787" s="101">
        <f t="shared" si="95"/>
        <v>320775</v>
      </c>
      <c r="L3787" s="199"/>
    </row>
    <row r="3788" spans="1:12" hidden="1" x14ac:dyDescent="0.35">
      <c r="A3788" s="23">
        <v>22020307</v>
      </c>
      <c r="B3788" s="437" t="s">
        <v>2893</v>
      </c>
      <c r="C3788" s="23">
        <v>70131</v>
      </c>
      <c r="D3788" s="24">
        <v>0</v>
      </c>
      <c r="E3788" s="25">
        <v>2101</v>
      </c>
      <c r="F3788" s="23">
        <v>10721300</v>
      </c>
      <c r="G3788" s="26" t="s">
        <v>155</v>
      </c>
      <c r="H3788" s="41">
        <v>50000000</v>
      </c>
      <c r="I3788" s="220">
        <v>96200</v>
      </c>
      <c r="J3788" s="41">
        <v>-30000000</v>
      </c>
      <c r="K3788" s="27">
        <f t="shared" si="95"/>
        <v>20000000</v>
      </c>
      <c r="L3788" s="199"/>
    </row>
    <row r="3789" spans="1:12" ht="51" hidden="1" x14ac:dyDescent="0.35">
      <c r="A3789" s="54">
        <v>22020307</v>
      </c>
      <c r="B3789" s="437" t="s">
        <v>2893</v>
      </c>
      <c r="C3789" s="54">
        <v>70133</v>
      </c>
      <c r="D3789" s="55">
        <v>0</v>
      </c>
      <c r="E3789" s="54">
        <v>2101</v>
      </c>
      <c r="F3789" s="54">
        <v>10721300</v>
      </c>
      <c r="G3789" s="86" t="s">
        <v>955</v>
      </c>
      <c r="H3789" s="117">
        <v>93767</v>
      </c>
      <c r="I3789" s="263">
        <v>0</v>
      </c>
      <c r="J3789" s="117"/>
      <c r="K3789" s="117">
        <f t="shared" si="95"/>
        <v>93767</v>
      </c>
      <c r="L3789" s="204" t="s">
        <v>2556</v>
      </c>
    </row>
    <row r="3790" spans="1:12" hidden="1" x14ac:dyDescent="0.35">
      <c r="A3790" s="54">
        <v>22020307</v>
      </c>
      <c r="B3790" s="437" t="s">
        <v>2893</v>
      </c>
      <c r="C3790" s="54">
        <v>70133</v>
      </c>
      <c r="D3790" s="55">
        <v>0</v>
      </c>
      <c r="E3790" s="56">
        <v>2101</v>
      </c>
      <c r="F3790" s="54">
        <v>10721300</v>
      </c>
      <c r="G3790" s="57" t="s">
        <v>155</v>
      </c>
      <c r="H3790" s="58">
        <v>131172062.7</v>
      </c>
      <c r="I3790" s="221">
        <v>32842695.149999999</v>
      </c>
      <c r="J3790" s="58"/>
      <c r="K3790" s="58">
        <f t="shared" si="95"/>
        <v>131172062.7</v>
      </c>
      <c r="L3790" s="204" t="s">
        <v>2557</v>
      </c>
    </row>
    <row r="3791" spans="1:12" hidden="1" x14ac:dyDescent="0.35">
      <c r="A3791" s="54">
        <v>22020307</v>
      </c>
      <c r="B3791" s="437" t="s">
        <v>2893</v>
      </c>
      <c r="C3791" s="54">
        <v>70131</v>
      </c>
      <c r="D3791" s="55">
        <v>0</v>
      </c>
      <c r="E3791" s="56">
        <v>2101</v>
      </c>
      <c r="F3791" s="54">
        <v>10721300</v>
      </c>
      <c r="G3791" s="57" t="s">
        <v>155</v>
      </c>
      <c r="H3791" s="117">
        <v>1163400</v>
      </c>
      <c r="I3791" s="263"/>
      <c r="J3791" s="117"/>
      <c r="K3791" s="117">
        <f t="shared" si="95"/>
        <v>1163400</v>
      </c>
      <c r="L3791" s="204" t="s">
        <v>2558</v>
      </c>
    </row>
    <row r="3792" spans="1:12" hidden="1" x14ac:dyDescent="0.35">
      <c r="A3792" s="23">
        <v>22020307</v>
      </c>
      <c r="B3792" s="437" t="s">
        <v>2893</v>
      </c>
      <c r="C3792" s="23">
        <v>70131</v>
      </c>
      <c r="D3792" s="24">
        <v>0</v>
      </c>
      <c r="E3792" s="25">
        <v>2101</v>
      </c>
      <c r="F3792" s="23">
        <v>10721300</v>
      </c>
      <c r="G3792" s="26" t="s">
        <v>155</v>
      </c>
      <c r="H3792" s="101">
        <v>50000</v>
      </c>
      <c r="I3792" s="255">
        <v>0</v>
      </c>
      <c r="J3792" s="106"/>
      <c r="K3792" s="101">
        <f t="shared" si="95"/>
        <v>50000</v>
      </c>
      <c r="L3792" s="199"/>
    </row>
    <row r="3793" spans="1:12" hidden="1" x14ac:dyDescent="0.35">
      <c r="A3793" s="23">
        <v>22020307</v>
      </c>
      <c r="B3793" s="437" t="s">
        <v>2893</v>
      </c>
      <c r="C3793" s="23">
        <v>70133</v>
      </c>
      <c r="D3793" s="24">
        <v>0</v>
      </c>
      <c r="E3793" s="23">
        <v>2101</v>
      </c>
      <c r="F3793" s="23">
        <v>10721300</v>
      </c>
      <c r="G3793" s="26" t="s">
        <v>155</v>
      </c>
      <c r="H3793" s="101">
        <v>500000</v>
      </c>
      <c r="I3793" s="255">
        <v>0</v>
      </c>
      <c r="J3793" s="106"/>
      <c r="K3793" s="101">
        <f t="shared" si="95"/>
        <v>500000</v>
      </c>
      <c r="L3793" s="199"/>
    </row>
    <row r="3794" spans="1:12" hidden="1" x14ac:dyDescent="0.35">
      <c r="A3794" s="23">
        <v>22020306</v>
      </c>
      <c r="B3794" s="437" t="s">
        <v>2890</v>
      </c>
      <c r="C3794" s="23">
        <v>70133</v>
      </c>
      <c r="D3794" s="24">
        <v>0</v>
      </c>
      <c r="E3794" s="25">
        <v>2101</v>
      </c>
      <c r="F3794" s="23">
        <v>10721300</v>
      </c>
      <c r="G3794" s="26" t="s">
        <v>154</v>
      </c>
      <c r="H3794" s="67">
        <v>2000000</v>
      </c>
      <c r="I3794" s="224"/>
      <c r="J3794" s="67"/>
      <c r="K3794" s="428">
        <f t="shared" si="95"/>
        <v>2000000</v>
      </c>
      <c r="L3794" s="199"/>
    </row>
    <row r="3795" spans="1:12" hidden="1" x14ac:dyDescent="0.35">
      <c r="A3795" s="23">
        <v>22020306</v>
      </c>
      <c r="B3795" s="437" t="s">
        <v>2890</v>
      </c>
      <c r="C3795" s="23">
        <v>70131</v>
      </c>
      <c r="D3795" s="24">
        <v>0</v>
      </c>
      <c r="E3795" s="25">
        <v>2101</v>
      </c>
      <c r="F3795" s="23">
        <v>10721300</v>
      </c>
      <c r="G3795" s="26" t="s">
        <v>154</v>
      </c>
      <c r="H3795" s="27">
        <v>304500</v>
      </c>
      <c r="I3795" s="215">
        <v>1088700</v>
      </c>
      <c r="J3795" s="27"/>
      <c r="K3795" s="27">
        <f t="shared" si="95"/>
        <v>304500</v>
      </c>
      <c r="L3795" s="199"/>
    </row>
    <row r="3796" spans="1:12" hidden="1" x14ac:dyDescent="0.35">
      <c r="A3796" s="23">
        <v>22020306</v>
      </c>
      <c r="B3796" s="437" t="s">
        <v>2890</v>
      </c>
      <c r="C3796" s="23">
        <v>70133</v>
      </c>
      <c r="D3796" s="24">
        <v>0</v>
      </c>
      <c r="E3796" s="25">
        <v>2101</v>
      </c>
      <c r="F3796" s="23">
        <v>10721300</v>
      </c>
      <c r="G3796" s="26" t="s">
        <v>154</v>
      </c>
      <c r="H3796" s="67">
        <v>7846450</v>
      </c>
      <c r="I3796" s="224">
        <v>5970000</v>
      </c>
      <c r="J3796" s="271">
        <v>-4000000</v>
      </c>
      <c r="K3796" s="67">
        <f t="shared" si="95"/>
        <v>3846450</v>
      </c>
      <c r="L3796" s="199"/>
    </row>
    <row r="3797" spans="1:12" hidden="1" x14ac:dyDescent="0.35">
      <c r="A3797" s="23">
        <v>22020306</v>
      </c>
      <c r="B3797" s="437" t="s">
        <v>2890</v>
      </c>
      <c r="C3797" s="23">
        <v>71033</v>
      </c>
      <c r="D3797" s="24">
        <v>0</v>
      </c>
      <c r="E3797" s="25">
        <v>1100</v>
      </c>
      <c r="F3797" s="23">
        <v>10721300</v>
      </c>
      <c r="G3797" s="26" t="s">
        <v>154</v>
      </c>
      <c r="H3797" s="27">
        <v>67000000</v>
      </c>
      <c r="I3797" s="282"/>
      <c r="J3797" s="27">
        <v>-40000000</v>
      </c>
      <c r="K3797" s="27">
        <f t="shared" si="95"/>
        <v>27000000</v>
      </c>
      <c r="L3797" s="199"/>
    </row>
    <row r="3798" spans="1:12" hidden="1" x14ac:dyDescent="0.35">
      <c r="A3798" s="23">
        <v>22020306</v>
      </c>
      <c r="B3798" s="437" t="s">
        <v>2890</v>
      </c>
      <c r="C3798" s="23">
        <v>70131</v>
      </c>
      <c r="D3798" s="24">
        <v>0</v>
      </c>
      <c r="E3798" s="25">
        <v>2101</v>
      </c>
      <c r="F3798" s="23">
        <v>10721300</v>
      </c>
      <c r="G3798" s="26" t="s">
        <v>154</v>
      </c>
      <c r="H3798" s="41">
        <v>360000</v>
      </c>
      <c r="I3798" s="220"/>
      <c r="J3798" s="41"/>
      <c r="K3798" s="27">
        <f t="shared" si="95"/>
        <v>360000</v>
      </c>
      <c r="L3798" s="201"/>
    </row>
    <row r="3799" spans="1:12" hidden="1" x14ac:dyDescent="0.35">
      <c r="A3799" s="23">
        <v>22020306</v>
      </c>
      <c r="B3799" s="437" t="s">
        <v>2891</v>
      </c>
      <c r="C3799" s="23">
        <v>70131</v>
      </c>
      <c r="D3799" s="24">
        <v>0</v>
      </c>
      <c r="E3799" s="25">
        <v>2101</v>
      </c>
      <c r="F3799" s="23">
        <v>10720500</v>
      </c>
      <c r="G3799" s="26" t="s">
        <v>154</v>
      </c>
      <c r="H3799" s="67">
        <v>715428</v>
      </c>
      <c r="I3799" s="224">
        <v>2225200</v>
      </c>
      <c r="J3799" s="67">
        <v>4450400</v>
      </c>
      <c r="K3799" s="67">
        <f t="shared" si="95"/>
        <v>5165828</v>
      </c>
      <c r="L3799" s="199"/>
    </row>
    <row r="3800" spans="1:12" hidden="1" x14ac:dyDescent="0.35">
      <c r="A3800" s="23">
        <v>22020306</v>
      </c>
      <c r="B3800" s="437" t="s">
        <v>2891</v>
      </c>
      <c r="C3800" s="23">
        <v>70133</v>
      </c>
      <c r="D3800" s="24" t="s">
        <v>192</v>
      </c>
      <c r="E3800" s="85" t="s">
        <v>2619</v>
      </c>
      <c r="F3800" s="23">
        <v>10721300</v>
      </c>
      <c r="G3800" s="26" t="s">
        <v>154</v>
      </c>
      <c r="H3800" s="27">
        <v>0</v>
      </c>
      <c r="I3800" s="215"/>
      <c r="J3800" s="41">
        <v>200000</v>
      </c>
      <c r="K3800" s="27">
        <f t="shared" si="95"/>
        <v>200000</v>
      </c>
      <c r="L3800" s="199"/>
    </row>
    <row r="3801" spans="1:12" hidden="1" x14ac:dyDescent="0.35">
      <c r="A3801" s="411">
        <v>22020306</v>
      </c>
      <c r="B3801" s="437" t="s">
        <v>2891</v>
      </c>
      <c r="C3801" s="411">
        <v>70131</v>
      </c>
      <c r="D3801" s="411" t="s">
        <v>192</v>
      </c>
      <c r="E3801" s="413" t="s">
        <v>193</v>
      </c>
      <c r="F3801" s="411">
        <v>10721300</v>
      </c>
      <c r="G3801" s="416" t="s">
        <v>154</v>
      </c>
      <c r="H3801" s="419">
        <v>71334.899999999994</v>
      </c>
      <c r="I3801" s="422"/>
      <c r="J3801" s="425"/>
      <c r="K3801" s="538">
        <f t="shared" si="95"/>
        <v>71334.899999999994</v>
      </c>
      <c r="L3801" s="395"/>
    </row>
    <row r="3802" spans="1:12" hidden="1" x14ac:dyDescent="0.35">
      <c r="A3802" s="23">
        <v>22020306</v>
      </c>
      <c r="B3802" s="437" t="s">
        <v>2891</v>
      </c>
      <c r="C3802" s="23">
        <v>70131</v>
      </c>
      <c r="D3802" s="24">
        <v>0</v>
      </c>
      <c r="E3802" s="25">
        <v>2101</v>
      </c>
      <c r="F3802" s="23">
        <v>10721300</v>
      </c>
      <c r="G3802" s="26" t="s">
        <v>154</v>
      </c>
      <c r="H3802" s="27">
        <v>24000000</v>
      </c>
      <c r="I3802" s="215"/>
      <c r="J3802" s="41">
        <v>-10000000</v>
      </c>
      <c r="K3802" s="27">
        <f>H3802+J3802</f>
        <v>14000000</v>
      </c>
      <c r="L3802" s="199"/>
    </row>
    <row r="3803" spans="1:12" hidden="1" x14ac:dyDescent="0.35">
      <c r="A3803" s="23">
        <v>22020306</v>
      </c>
      <c r="B3803" s="437" t="s">
        <v>2891</v>
      </c>
      <c r="C3803" s="23">
        <v>70131</v>
      </c>
      <c r="D3803" s="24">
        <v>0</v>
      </c>
      <c r="E3803" s="25">
        <v>2101</v>
      </c>
      <c r="F3803" s="23">
        <v>10721300</v>
      </c>
      <c r="G3803" s="26" t="s">
        <v>154</v>
      </c>
      <c r="H3803" s="67">
        <v>3150000</v>
      </c>
      <c r="I3803" s="224"/>
      <c r="J3803" s="84"/>
      <c r="K3803" s="67">
        <f>SUM(H3803,J3803)</f>
        <v>3150000</v>
      </c>
      <c r="L3803" s="199"/>
    </row>
    <row r="3804" spans="1:12" hidden="1" x14ac:dyDescent="0.35">
      <c r="A3804" s="23">
        <v>22020306</v>
      </c>
      <c r="B3804" s="437" t="s">
        <v>2891</v>
      </c>
      <c r="C3804" s="23">
        <v>70133</v>
      </c>
      <c r="D3804" s="24">
        <v>0</v>
      </c>
      <c r="E3804" s="25">
        <v>2101</v>
      </c>
      <c r="F3804" s="23">
        <v>10721300</v>
      </c>
      <c r="G3804" s="26" t="s">
        <v>154</v>
      </c>
      <c r="H3804" s="27">
        <v>81900</v>
      </c>
      <c r="I3804" s="215">
        <v>179000</v>
      </c>
      <c r="J3804" s="27">
        <v>418100</v>
      </c>
      <c r="K3804" s="27">
        <f>SUM(H3804,J3804)</f>
        <v>500000</v>
      </c>
      <c r="L3804" s="199"/>
    </row>
    <row r="3805" spans="1:12" hidden="1" x14ac:dyDescent="0.35">
      <c r="A3805" s="23">
        <v>22020306</v>
      </c>
      <c r="B3805" s="437" t="s">
        <v>2891</v>
      </c>
      <c r="C3805" s="23">
        <v>70131</v>
      </c>
      <c r="D3805" s="24">
        <v>0</v>
      </c>
      <c r="E3805" s="25">
        <v>2101</v>
      </c>
      <c r="F3805" s="23">
        <v>10721300</v>
      </c>
      <c r="G3805" s="26" t="s">
        <v>154</v>
      </c>
      <c r="H3805" s="27">
        <v>273420</v>
      </c>
      <c r="I3805" s="215"/>
      <c r="J3805" s="27"/>
      <c r="K3805" s="27">
        <f>H3805+J3805</f>
        <v>273420</v>
      </c>
      <c r="L3805" s="199"/>
    </row>
    <row r="3806" spans="1:12" hidden="1" x14ac:dyDescent="0.35">
      <c r="A3806" s="23">
        <v>22020306</v>
      </c>
      <c r="B3806" s="437" t="s">
        <v>2891</v>
      </c>
      <c r="C3806" s="23">
        <v>70133</v>
      </c>
      <c r="D3806" s="24">
        <v>0</v>
      </c>
      <c r="E3806" s="25">
        <v>2101</v>
      </c>
      <c r="F3806" s="23">
        <v>10721300</v>
      </c>
      <c r="G3806" s="26" t="s">
        <v>154</v>
      </c>
      <c r="H3806" s="27">
        <v>367500</v>
      </c>
      <c r="I3806" s="215">
        <v>15000</v>
      </c>
      <c r="J3806" s="27"/>
      <c r="K3806" s="27">
        <f t="shared" ref="K3806:K3820" si="96">SUM(H3806,J3806)</f>
        <v>367500</v>
      </c>
      <c r="L3806" s="199"/>
    </row>
    <row r="3807" spans="1:12" hidden="1" x14ac:dyDescent="0.35">
      <c r="A3807" s="34">
        <v>22020306</v>
      </c>
      <c r="B3807" s="437" t="s">
        <v>2893</v>
      </c>
      <c r="C3807" s="34">
        <v>70133</v>
      </c>
      <c r="D3807" s="35">
        <v>0</v>
      </c>
      <c r="E3807" s="36">
        <v>2101</v>
      </c>
      <c r="F3807" s="34">
        <v>10721300</v>
      </c>
      <c r="G3807" s="37" t="s">
        <v>154</v>
      </c>
      <c r="H3807" s="70">
        <v>7360185</v>
      </c>
      <c r="I3807" s="223">
        <v>2619850</v>
      </c>
      <c r="J3807" s="70"/>
      <c r="K3807" s="70">
        <f t="shared" si="96"/>
        <v>7360185</v>
      </c>
      <c r="L3807" s="198"/>
    </row>
    <row r="3808" spans="1:12" hidden="1" x14ac:dyDescent="0.35">
      <c r="A3808" s="23">
        <v>22020306</v>
      </c>
      <c r="B3808" s="437" t="s">
        <v>2893</v>
      </c>
      <c r="C3808" s="23">
        <v>70133</v>
      </c>
      <c r="D3808" s="24">
        <v>0</v>
      </c>
      <c r="E3808" s="25">
        <v>2101</v>
      </c>
      <c r="F3808" s="23">
        <v>10721300</v>
      </c>
      <c r="G3808" s="26" t="s">
        <v>154</v>
      </c>
      <c r="H3808" s="27">
        <v>197400</v>
      </c>
      <c r="I3808" s="215">
        <v>3000</v>
      </c>
      <c r="J3808" s="27">
        <v>302600</v>
      </c>
      <c r="K3808" s="27">
        <f t="shared" si="96"/>
        <v>500000</v>
      </c>
      <c r="L3808" s="199"/>
    </row>
    <row r="3809" spans="1:12" hidden="1" x14ac:dyDescent="0.35">
      <c r="A3809" s="23">
        <v>22020306</v>
      </c>
      <c r="B3809" s="437" t="s">
        <v>2893</v>
      </c>
      <c r="C3809" s="23">
        <v>70131</v>
      </c>
      <c r="D3809" s="24">
        <v>0</v>
      </c>
      <c r="E3809" s="25">
        <v>2101</v>
      </c>
      <c r="F3809" s="23">
        <v>10721300</v>
      </c>
      <c r="G3809" s="26" t="s">
        <v>154</v>
      </c>
      <c r="H3809" s="67">
        <v>2400000</v>
      </c>
      <c r="I3809" s="224">
        <v>0</v>
      </c>
      <c r="J3809" s="68"/>
      <c r="K3809" s="67">
        <f t="shared" si="96"/>
        <v>2400000</v>
      </c>
      <c r="L3809" s="199"/>
    </row>
    <row r="3810" spans="1:12" hidden="1" x14ac:dyDescent="0.35">
      <c r="A3810" s="23">
        <v>22020306</v>
      </c>
      <c r="B3810" s="437" t="s">
        <v>2893</v>
      </c>
      <c r="C3810" s="23">
        <v>70133</v>
      </c>
      <c r="D3810" s="24">
        <v>0</v>
      </c>
      <c r="E3810" s="25">
        <v>2101</v>
      </c>
      <c r="F3810" s="23">
        <v>10721300</v>
      </c>
      <c r="G3810" s="26" t="s">
        <v>154</v>
      </c>
      <c r="H3810" s="27">
        <v>3015600</v>
      </c>
      <c r="I3810" s="215">
        <v>85000</v>
      </c>
      <c r="J3810" s="27">
        <v>1984400</v>
      </c>
      <c r="K3810" s="27">
        <f t="shared" si="96"/>
        <v>5000000</v>
      </c>
      <c r="L3810" s="199"/>
    </row>
    <row r="3811" spans="1:12" hidden="1" x14ac:dyDescent="0.35">
      <c r="A3811" s="23">
        <v>22020306</v>
      </c>
      <c r="B3811" s="437" t="s">
        <v>2893</v>
      </c>
      <c r="C3811" s="23">
        <v>70133</v>
      </c>
      <c r="D3811" s="24">
        <v>0</v>
      </c>
      <c r="E3811" s="25">
        <v>2101</v>
      </c>
      <c r="F3811" s="23">
        <v>10721300</v>
      </c>
      <c r="G3811" s="26" t="s">
        <v>154</v>
      </c>
      <c r="H3811" s="101">
        <v>6723240.2999999998</v>
      </c>
      <c r="I3811" s="255">
        <v>96024375</v>
      </c>
      <c r="J3811" s="101"/>
      <c r="K3811" s="101">
        <f t="shared" si="96"/>
        <v>6723240.2999999998</v>
      </c>
      <c r="L3811" s="200"/>
    </row>
    <row r="3812" spans="1:12" hidden="1" x14ac:dyDescent="0.35">
      <c r="A3812" s="23">
        <v>22020306</v>
      </c>
      <c r="B3812" s="437" t="s">
        <v>2893</v>
      </c>
      <c r="C3812" s="23">
        <v>70133</v>
      </c>
      <c r="D3812" s="24">
        <v>0</v>
      </c>
      <c r="E3812" s="25">
        <v>2101</v>
      </c>
      <c r="F3812" s="23">
        <v>10721300</v>
      </c>
      <c r="G3812" s="26" t="s">
        <v>154</v>
      </c>
      <c r="H3812" s="101">
        <v>80000000</v>
      </c>
      <c r="I3812" s="255">
        <v>159067666</v>
      </c>
      <c r="J3812" s="106">
        <v>15348030</v>
      </c>
      <c r="K3812" s="101">
        <f t="shared" si="96"/>
        <v>95348030</v>
      </c>
      <c r="L3812" s="199"/>
    </row>
    <row r="3813" spans="1:12" hidden="1" x14ac:dyDescent="0.35">
      <c r="A3813" s="23">
        <v>22020306</v>
      </c>
      <c r="B3813" s="437" t="s">
        <v>2893</v>
      </c>
      <c r="C3813" s="23">
        <v>70131</v>
      </c>
      <c r="D3813" s="24">
        <v>0</v>
      </c>
      <c r="E3813" s="25">
        <v>2101</v>
      </c>
      <c r="F3813" s="23">
        <v>10721300</v>
      </c>
      <c r="G3813" s="26" t="s">
        <v>154</v>
      </c>
      <c r="H3813" s="101">
        <v>400000</v>
      </c>
      <c r="I3813" s="255">
        <v>0</v>
      </c>
      <c r="J3813" s="102"/>
      <c r="K3813" s="101">
        <f t="shared" si="96"/>
        <v>400000</v>
      </c>
      <c r="L3813" s="199"/>
    </row>
    <row r="3814" spans="1:12" hidden="1" x14ac:dyDescent="0.35">
      <c r="A3814" s="54">
        <v>22020306</v>
      </c>
      <c r="B3814" s="437" t="s">
        <v>2893</v>
      </c>
      <c r="C3814" s="54">
        <v>70133</v>
      </c>
      <c r="D3814" s="55">
        <v>0</v>
      </c>
      <c r="E3814" s="54">
        <v>2101</v>
      </c>
      <c r="F3814" s="54">
        <v>10721300</v>
      </c>
      <c r="G3814" s="57" t="s">
        <v>154</v>
      </c>
      <c r="H3814" s="117">
        <v>1768200</v>
      </c>
      <c r="I3814" s="263">
        <v>319500</v>
      </c>
      <c r="J3814" s="117"/>
      <c r="K3814" s="117">
        <f t="shared" si="96"/>
        <v>1768200</v>
      </c>
      <c r="L3814" s="204" t="s">
        <v>2556</v>
      </c>
    </row>
    <row r="3815" spans="1:12" hidden="1" x14ac:dyDescent="0.35">
      <c r="A3815" s="54">
        <v>22020306</v>
      </c>
      <c r="B3815" s="437" t="s">
        <v>2893</v>
      </c>
      <c r="C3815" s="54">
        <v>70133</v>
      </c>
      <c r="D3815" s="55">
        <v>0</v>
      </c>
      <c r="E3815" s="56">
        <v>2101</v>
      </c>
      <c r="F3815" s="54">
        <v>10721300</v>
      </c>
      <c r="G3815" s="57" t="s">
        <v>154</v>
      </c>
      <c r="H3815" s="58">
        <v>540750</v>
      </c>
      <c r="I3815" s="221">
        <v>550000</v>
      </c>
      <c r="J3815" s="58">
        <v>4000000</v>
      </c>
      <c r="K3815" s="58">
        <f t="shared" si="96"/>
        <v>4540750</v>
      </c>
      <c r="L3815" s="204" t="s">
        <v>2557</v>
      </c>
    </row>
    <row r="3816" spans="1:12" hidden="1" x14ac:dyDescent="0.35">
      <c r="A3816" s="54">
        <v>22020306</v>
      </c>
      <c r="B3816" s="437" t="s">
        <v>2893</v>
      </c>
      <c r="C3816" s="54">
        <v>70131</v>
      </c>
      <c r="D3816" s="55">
        <v>0</v>
      </c>
      <c r="E3816" s="56">
        <v>2101</v>
      </c>
      <c r="F3816" s="54">
        <v>10721300</v>
      </c>
      <c r="G3816" s="57" t="s">
        <v>154</v>
      </c>
      <c r="H3816" s="117">
        <v>990000</v>
      </c>
      <c r="I3816" s="263"/>
      <c r="J3816" s="118"/>
      <c r="K3816" s="117">
        <f t="shared" si="96"/>
        <v>990000</v>
      </c>
      <c r="L3816" s="204" t="s">
        <v>2558</v>
      </c>
    </row>
    <row r="3817" spans="1:12" hidden="1" x14ac:dyDescent="0.35">
      <c r="A3817" s="23">
        <v>22020306</v>
      </c>
      <c r="B3817" s="437" t="s">
        <v>2893</v>
      </c>
      <c r="C3817" s="23">
        <v>70133</v>
      </c>
      <c r="D3817" s="24">
        <v>0</v>
      </c>
      <c r="E3817" s="25">
        <v>2101</v>
      </c>
      <c r="F3817" s="23">
        <v>10721300</v>
      </c>
      <c r="G3817" s="26" t="s">
        <v>154</v>
      </c>
      <c r="H3817" s="101">
        <v>1000000</v>
      </c>
      <c r="I3817" s="255">
        <v>0</v>
      </c>
      <c r="J3817" s="106"/>
      <c r="K3817" s="101">
        <f t="shared" si="96"/>
        <v>1000000</v>
      </c>
      <c r="L3817" s="199"/>
    </row>
    <row r="3818" spans="1:12" hidden="1" x14ac:dyDescent="0.35">
      <c r="A3818" s="23">
        <v>22020306</v>
      </c>
      <c r="B3818" s="437" t="s">
        <v>2893</v>
      </c>
      <c r="C3818" s="23">
        <v>70131</v>
      </c>
      <c r="D3818" s="24">
        <v>0</v>
      </c>
      <c r="E3818" s="25">
        <v>2101</v>
      </c>
      <c r="F3818" s="23">
        <v>10721300</v>
      </c>
      <c r="G3818" s="26" t="s">
        <v>154</v>
      </c>
      <c r="H3818" s="101">
        <v>500000</v>
      </c>
      <c r="I3818" s="255">
        <v>22500</v>
      </c>
      <c r="J3818" s="106">
        <v>100000</v>
      </c>
      <c r="K3818" s="101">
        <f t="shared" si="96"/>
        <v>600000</v>
      </c>
      <c r="L3818" s="199"/>
    </row>
    <row r="3819" spans="1:12" hidden="1" x14ac:dyDescent="0.35">
      <c r="A3819" s="23">
        <v>22020305</v>
      </c>
      <c r="B3819" s="437" t="s">
        <v>2890</v>
      </c>
      <c r="C3819" s="23">
        <v>70133</v>
      </c>
      <c r="D3819" s="24">
        <v>0</v>
      </c>
      <c r="E3819" s="25">
        <v>2101</v>
      </c>
      <c r="F3819" s="23">
        <v>10721300</v>
      </c>
      <c r="G3819" s="26" t="s">
        <v>153</v>
      </c>
      <c r="H3819" s="67">
        <v>2400000</v>
      </c>
      <c r="I3819" s="224">
        <v>400000</v>
      </c>
      <c r="J3819" s="67">
        <v>2000000</v>
      </c>
      <c r="K3819" s="428">
        <f t="shared" si="96"/>
        <v>4400000</v>
      </c>
      <c r="L3819" s="199"/>
    </row>
    <row r="3820" spans="1:12" hidden="1" x14ac:dyDescent="0.35">
      <c r="A3820" s="23">
        <v>22020305</v>
      </c>
      <c r="B3820" s="437" t="s">
        <v>2890</v>
      </c>
      <c r="C3820" s="23">
        <v>70131</v>
      </c>
      <c r="D3820" s="24">
        <v>0</v>
      </c>
      <c r="E3820" s="25">
        <v>2101</v>
      </c>
      <c r="F3820" s="23">
        <v>10721300</v>
      </c>
      <c r="G3820" s="26" t="s">
        <v>153</v>
      </c>
      <c r="H3820" s="27">
        <v>3600000</v>
      </c>
      <c r="I3820" s="215"/>
      <c r="J3820" s="41"/>
      <c r="K3820" s="27">
        <f t="shared" si="96"/>
        <v>3600000</v>
      </c>
      <c r="L3820" s="200"/>
    </row>
    <row r="3821" spans="1:12" hidden="1" x14ac:dyDescent="0.35">
      <c r="A3821" s="411">
        <v>22020305</v>
      </c>
      <c r="B3821" s="437" t="s">
        <v>2890</v>
      </c>
      <c r="C3821" s="411">
        <v>70133</v>
      </c>
      <c r="D3821" s="411" t="s">
        <v>192</v>
      </c>
      <c r="E3821" s="413" t="s">
        <v>193</v>
      </c>
      <c r="F3821" s="456" t="s">
        <v>194</v>
      </c>
      <c r="G3821" s="465" t="s">
        <v>153</v>
      </c>
      <c r="H3821" s="482">
        <v>399000</v>
      </c>
      <c r="I3821" s="505">
        <v>300000</v>
      </c>
      <c r="J3821" s="526">
        <v>250000</v>
      </c>
      <c r="K3821" s="482">
        <f>H3821+J3821</f>
        <v>649000</v>
      </c>
      <c r="L3821" s="572"/>
    </row>
    <row r="3822" spans="1:12" hidden="1" x14ac:dyDescent="0.35">
      <c r="A3822" s="23">
        <v>22020305</v>
      </c>
      <c r="B3822" s="437" t="s">
        <v>2890</v>
      </c>
      <c r="C3822" s="23">
        <v>70133</v>
      </c>
      <c r="D3822" s="24">
        <v>0</v>
      </c>
      <c r="E3822" s="25">
        <v>2101</v>
      </c>
      <c r="F3822" s="6">
        <v>10721300</v>
      </c>
      <c r="G3822" s="9" t="s">
        <v>153</v>
      </c>
      <c r="H3822" s="64">
        <v>126000</v>
      </c>
      <c r="I3822" s="261">
        <v>126000</v>
      </c>
      <c r="J3822" s="64">
        <v>300000</v>
      </c>
      <c r="K3822" s="64">
        <f t="shared" ref="K3822:K3842" si="97">SUM(H3822,J3822)</f>
        <v>426000</v>
      </c>
      <c r="L3822" s="199"/>
    </row>
    <row r="3823" spans="1:12" hidden="1" x14ac:dyDescent="0.35">
      <c r="A3823" s="34">
        <v>22020305</v>
      </c>
      <c r="B3823" s="437" t="s">
        <v>2890</v>
      </c>
      <c r="C3823" s="34">
        <v>70133</v>
      </c>
      <c r="D3823" s="35">
        <v>0</v>
      </c>
      <c r="E3823" s="36">
        <v>2101</v>
      </c>
      <c r="F3823" s="34">
        <v>10721300</v>
      </c>
      <c r="G3823" s="37" t="s">
        <v>153</v>
      </c>
      <c r="H3823" s="38">
        <v>1022700</v>
      </c>
      <c r="I3823" s="218">
        <v>148000</v>
      </c>
      <c r="J3823" s="38"/>
      <c r="K3823" s="38">
        <f t="shared" si="97"/>
        <v>1022700</v>
      </c>
      <c r="L3823" s="198"/>
    </row>
    <row r="3824" spans="1:12" hidden="1" x14ac:dyDescent="0.35">
      <c r="A3824" s="23">
        <v>22020305</v>
      </c>
      <c r="B3824" s="437" t="s">
        <v>2890</v>
      </c>
      <c r="C3824" s="23">
        <v>70133</v>
      </c>
      <c r="D3824" s="24">
        <v>0</v>
      </c>
      <c r="E3824" s="25">
        <v>2101</v>
      </c>
      <c r="F3824" s="23">
        <v>10721300</v>
      </c>
      <c r="G3824" s="26" t="s">
        <v>153</v>
      </c>
      <c r="H3824" s="27">
        <v>1083600</v>
      </c>
      <c r="I3824" s="215">
        <v>60000</v>
      </c>
      <c r="J3824" s="27"/>
      <c r="K3824" s="27">
        <f t="shared" si="97"/>
        <v>1083600</v>
      </c>
      <c r="L3824" s="199"/>
    </row>
    <row r="3825" spans="1:12" hidden="1" x14ac:dyDescent="0.35">
      <c r="A3825" s="23">
        <v>22020305</v>
      </c>
      <c r="B3825" s="437" t="s">
        <v>2890</v>
      </c>
      <c r="C3825" s="23">
        <v>70133</v>
      </c>
      <c r="D3825" s="24">
        <v>0</v>
      </c>
      <c r="E3825" s="25">
        <v>2101</v>
      </c>
      <c r="F3825" s="23">
        <v>10721300</v>
      </c>
      <c r="G3825" s="26" t="s">
        <v>153</v>
      </c>
      <c r="H3825" s="27">
        <v>192150</v>
      </c>
      <c r="I3825" s="215">
        <v>10000</v>
      </c>
      <c r="J3825" s="27"/>
      <c r="K3825" s="39">
        <f t="shared" si="97"/>
        <v>192150</v>
      </c>
      <c r="L3825" s="199"/>
    </row>
    <row r="3826" spans="1:12" hidden="1" x14ac:dyDescent="0.35">
      <c r="A3826" s="23">
        <v>22020305</v>
      </c>
      <c r="B3826" s="437" t="s">
        <v>2890</v>
      </c>
      <c r="C3826" s="23">
        <v>70133</v>
      </c>
      <c r="D3826" s="24">
        <v>0</v>
      </c>
      <c r="E3826" s="25">
        <v>2101</v>
      </c>
      <c r="F3826" s="23">
        <v>10721300</v>
      </c>
      <c r="G3826" s="26" t="s">
        <v>153</v>
      </c>
      <c r="H3826" s="27">
        <v>894600</v>
      </c>
      <c r="I3826" s="215">
        <v>0</v>
      </c>
      <c r="J3826" s="27"/>
      <c r="K3826" s="27">
        <f t="shared" si="97"/>
        <v>894600</v>
      </c>
      <c r="L3826" s="199"/>
    </row>
    <row r="3827" spans="1:12" hidden="1" x14ac:dyDescent="0.35">
      <c r="A3827" s="23">
        <v>22020305</v>
      </c>
      <c r="B3827" s="437" t="s">
        <v>2890</v>
      </c>
      <c r="C3827" s="23">
        <v>70131</v>
      </c>
      <c r="D3827" s="24">
        <v>0</v>
      </c>
      <c r="E3827" s="25">
        <v>2101</v>
      </c>
      <c r="F3827" s="23">
        <v>10721300</v>
      </c>
      <c r="G3827" s="26" t="s">
        <v>153</v>
      </c>
      <c r="H3827" s="27">
        <v>1763895</v>
      </c>
      <c r="I3827" s="215">
        <v>1046700</v>
      </c>
      <c r="J3827" s="27">
        <v>-548865</v>
      </c>
      <c r="K3827" s="27">
        <f t="shared" si="97"/>
        <v>1215030</v>
      </c>
      <c r="L3827" s="199"/>
    </row>
    <row r="3828" spans="1:12" hidden="1" x14ac:dyDescent="0.35">
      <c r="A3828" s="23">
        <v>22020305</v>
      </c>
      <c r="B3828" s="437" t="s">
        <v>2890</v>
      </c>
      <c r="C3828" s="23">
        <v>70131</v>
      </c>
      <c r="D3828" s="24">
        <v>0</v>
      </c>
      <c r="E3828" s="25">
        <v>2101</v>
      </c>
      <c r="F3828" s="23">
        <v>10721300</v>
      </c>
      <c r="G3828" s="26" t="s">
        <v>153</v>
      </c>
      <c r="H3828" s="27">
        <v>388080</v>
      </c>
      <c r="I3828" s="215">
        <v>30000</v>
      </c>
      <c r="J3828" s="27">
        <v>111920</v>
      </c>
      <c r="K3828" s="27">
        <f t="shared" si="97"/>
        <v>500000</v>
      </c>
      <c r="L3828" s="199"/>
    </row>
    <row r="3829" spans="1:12" hidden="1" x14ac:dyDescent="0.35">
      <c r="A3829" s="23">
        <v>22020305</v>
      </c>
      <c r="B3829" s="437" t="s">
        <v>2890</v>
      </c>
      <c r="C3829" s="23">
        <v>70131</v>
      </c>
      <c r="D3829" s="24">
        <v>0</v>
      </c>
      <c r="E3829" s="23">
        <v>2101</v>
      </c>
      <c r="F3829" s="23">
        <v>10721300</v>
      </c>
      <c r="G3829" s="26" t="s">
        <v>153</v>
      </c>
      <c r="H3829" s="27">
        <v>1050000</v>
      </c>
      <c r="I3829" s="215">
        <v>771500</v>
      </c>
      <c r="J3829" s="27">
        <v>771500</v>
      </c>
      <c r="K3829" s="27">
        <f t="shared" si="97"/>
        <v>1821500</v>
      </c>
      <c r="L3829" s="199"/>
    </row>
    <row r="3830" spans="1:12" hidden="1" x14ac:dyDescent="0.35">
      <c r="A3830" s="23">
        <v>22020305</v>
      </c>
      <c r="B3830" s="437" t="s">
        <v>2890</v>
      </c>
      <c r="C3830" s="23">
        <v>70131</v>
      </c>
      <c r="D3830" s="24">
        <v>0</v>
      </c>
      <c r="E3830" s="25">
        <v>2101</v>
      </c>
      <c r="F3830" s="23">
        <v>10721300</v>
      </c>
      <c r="G3830" s="26" t="s">
        <v>153</v>
      </c>
      <c r="H3830" s="67">
        <v>241500</v>
      </c>
      <c r="I3830" s="224">
        <v>18000</v>
      </c>
      <c r="J3830" s="67"/>
      <c r="K3830" s="67">
        <f t="shared" si="97"/>
        <v>241500</v>
      </c>
      <c r="L3830" s="199"/>
    </row>
    <row r="3831" spans="1:12" hidden="1" x14ac:dyDescent="0.35">
      <c r="A3831" s="23">
        <v>22020305</v>
      </c>
      <c r="B3831" s="437" t="s">
        <v>2890</v>
      </c>
      <c r="C3831" s="23">
        <v>70133</v>
      </c>
      <c r="D3831" s="24">
        <v>0</v>
      </c>
      <c r="E3831" s="25">
        <v>2101</v>
      </c>
      <c r="F3831" s="23">
        <v>10721300</v>
      </c>
      <c r="G3831" s="26" t="s">
        <v>153</v>
      </c>
      <c r="H3831" s="67">
        <v>21000</v>
      </c>
      <c r="I3831" s="224">
        <v>15000</v>
      </c>
      <c r="J3831" s="67"/>
      <c r="K3831" s="67">
        <f t="shared" si="97"/>
        <v>21000</v>
      </c>
      <c r="L3831" s="199"/>
    </row>
    <row r="3832" spans="1:12" hidden="1" x14ac:dyDescent="0.35">
      <c r="A3832" s="23">
        <v>22020305</v>
      </c>
      <c r="B3832" s="437" t="s">
        <v>2890</v>
      </c>
      <c r="C3832" s="23">
        <v>70131</v>
      </c>
      <c r="D3832" s="24">
        <v>0</v>
      </c>
      <c r="E3832" s="25">
        <v>2101</v>
      </c>
      <c r="F3832" s="23">
        <v>10721300</v>
      </c>
      <c r="G3832" s="26" t="s">
        <v>153</v>
      </c>
      <c r="H3832" s="67">
        <v>1155000</v>
      </c>
      <c r="I3832" s="224">
        <v>50000</v>
      </c>
      <c r="J3832" s="67"/>
      <c r="K3832" s="67">
        <f t="shared" si="97"/>
        <v>1155000</v>
      </c>
      <c r="L3832" s="199"/>
    </row>
    <row r="3833" spans="1:12" hidden="1" x14ac:dyDescent="0.35">
      <c r="A3833" s="23">
        <v>22020305</v>
      </c>
      <c r="B3833" s="437" t="s">
        <v>2890</v>
      </c>
      <c r="C3833" s="23">
        <v>70133</v>
      </c>
      <c r="D3833" s="24">
        <v>0</v>
      </c>
      <c r="E3833" s="25">
        <v>2101</v>
      </c>
      <c r="F3833" s="23">
        <v>10721300</v>
      </c>
      <c r="G3833" s="26" t="s">
        <v>153</v>
      </c>
      <c r="H3833" s="27">
        <v>363300</v>
      </c>
      <c r="I3833" s="215"/>
      <c r="J3833" s="27"/>
      <c r="K3833" s="27">
        <f t="shared" si="97"/>
        <v>363300</v>
      </c>
      <c r="L3833" s="199"/>
    </row>
    <row r="3834" spans="1:12" hidden="1" x14ac:dyDescent="0.35">
      <c r="A3834" s="23">
        <v>22020305</v>
      </c>
      <c r="B3834" s="437" t="s">
        <v>2890</v>
      </c>
      <c r="C3834" s="23">
        <v>70133</v>
      </c>
      <c r="D3834" s="24">
        <v>0</v>
      </c>
      <c r="E3834" s="25">
        <v>2101</v>
      </c>
      <c r="F3834" s="23">
        <v>10721300</v>
      </c>
      <c r="G3834" s="26" t="s">
        <v>153</v>
      </c>
      <c r="H3834" s="27">
        <v>0</v>
      </c>
      <c r="I3834" s="215"/>
      <c r="J3834" s="41"/>
      <c r="K3834" s="39">
        <f t="shared" si="97"/>
        <v>0</v>
      </c>
      <c r="L3834" s="199"/>
    </row>
    <row r="3835" spans="1:12" hidden="1" x14ac:dyDescent="0.35">
      <c r="A3835" s="23">
        <v>22020305</v>
      </c>
      <c r="B3835" s="437" t="s">
        <v>2890</v>
      </c>
      <c r="C3835" s="23">
        <v>70131</v>
      </c>
      <c r="D3835" s="24">
        <v>0</v>
      </c>
      <c r="E3835" s="25">
        <v>2101</v>
      </c>
      <c r="F3835" s="23">
        <v>10721300</v>
      </c>
      <c r="G3835" s="26" t="s">
        <v>153</v>
      </c>
      <c r="H3835" s="67">
        <v>42000</v>
      </c>
      <c r="I3835" s="224"/>
      <c r="J3835" s="67"/>
      <c r="K3835" s="67">
        <f t="shared" si="97"/>
        <v>42000</v>
      </c>
      <c r="L3835" s="273"/>
    </row>
    <row r="3836" spans="1:12" hidden="1" x14ac:dyDescent="0.35">
      <c r="A3836" s="23">
        <v>22020305</v>
      </c>
      <c r="B3836" s="437" t="s">
        <v>2890</v>
      </c>
      <c r="C3836" s="23">
        <v>71033</v>
      </c>
      <c r="D3836" s="24">
        <v>0</v>
      </c>
      <c r="E3836" s="25">
        <v>1100</v>
      </c>
      <c r="F3836" s="23">
        <v>10721300</v>
      </c>
      <c r="G3836" s="26" t="s">
        <v>153</v>
      </c>
      <c r="H3836" s="27">
        <v>100000000</v>
      </c>
      <c r="I3836" s="282">
        <v>220000</v>
      </c>
      <c r="J3836" s="27">
        <v>-80000000</v>
      </c>
      <c r="K3836" s="27">
        <f t="shared" si="97"/>
        <v>20000000</v>
      </c>
      <c r="L3836" s="199"/>
    </row>
    <row r="3837" spans="1:12" hidden="1" x14ac:dyDescent="0.35">
      <c r="A3837" s="23">
        <v>22020305</v>
      </c>
      <c r="B3837" s="437" t="s">
        <v>2890</v>
      </c>
      <c r="C3837" s="23">
        <v>70131</v>
      </c>
      <c r="D3837" s="24">
        <v>0</v>
      </c>
      <c r="E3837" s="25">
        <v>2101</v>
      </c>
      <c r="F3837" s="23">
        <v>10721300</v>
      </c>
      <c r="G3837" s="26" t="s">
        <v>153</v>
      </c>
      <c r="H3837" s="27">
        <v>1837500</v>
      </c>
      <c r="I3837" s="215">
        <v>12500</v>
      </c>
      <c r="J3837" s="27"/>
      <c r="K3837" s="27">
        <f t="shared" si="97"/>
        <v>1837500</v>
      </c>
      <c r="L3837" s="200"/>
    </row>
    <row r="3838" spans="1:12" hidden="1" x14ac:dyDescent="0.35">
      <c r="A3838" s="23">
        <v>22020305</v>
      </c>
      <c r="B3838" s="437" t="s">
        <v>2890</v>
      </c>
      <c r="C3838" s="23">
        <v>70131</v>
      </c>
      <c r="D3838" s="24">
        <v>0</v>
      </c>
      <c r="E3838" s="25">
        <v>2101</v>
      </c>
      <c r="F3838" s="23">
        <v>10721300</v>
      </c>
      <c r="G3838" s="26" t="s">
        <v>153</v>
      </c>
      <c r="H3838" s="27">
        <v>1695288</v>
      </c>
      <c r="I3838" s="215">
        <v>257800</v>
      </c>
      <c r="J3838" s="27"/>
      <c r="K3838" s="27">
        <f t="shared" si="97"/>
        <v>1695288</v>
      </c>
      <c r="L3838" s="201"/>
    </row>
    <row r="3839" spans="1:12" hidden="1" x14ac:dyDescent="0.35">
      <c r="A3839" s="23">
        <v>22020305</v>
      </c>
      <c r="B3839" s="437" t="s">
        <v>2891</v>
      </c>
      <c r="C3839" s="23">
        <v>70131</v>
      </c>
      <c r="D3839" s="24">
        <v>0</v>
      </c>
      <c r="E3839" s="25">
        <v>2101</v>
      </c>
      <c r="F3839" s="23">
        <v>10720500</v>
      </c>
      <c r="G3839" s="26" t="s">
        <v>153</v>
      </c>
      <c r="H3839" s="67">
        <v>1074360</v>
      </c>
      <c r="I3839" s="224">
        <v>687360</v>
      </c>
      <c r="J3839" s="67">
        <v>1093008</v>
      </c>
      <c r="K3839" s="67">
        <f t="shared" si="97"/>
        <v>2167368</v>
      </c>
      <c r="L3839" s="199"/>
    </row>
    <row r="3840" spans="1:12" hidden="1" x14ac:dyDescent="0.35">
      <c r="A3840" s="23">
        <v>22020305</v>
      </c>
      <c r="B3840" s="437" t="s">
        <v>2891</v>
      </c>
      <c r="C3840" s="23">
        <v>70133</v>
      </c>
      <c r="D3840" s="24" t="s">
        <v>192</v>
      </c>
      <c r="E3840" s="85" t="s">
        <v>2619</v>
      </c>
      <c r="F3840" s="23">
        <v>10721300</v>
      </c>
      <c r="G3840" s="26" t="s">
        <v>153</v>
      </c>
      <c r="H3840" s="27">
        <v>0</v>
      </c>
      <c r="I3840" s="215"/>
      <c r="J3840" s="27">
        <v>200000</v>
      </c>
      <c r="K3840" s="27">
        <f t="shared" si="97"/>
        <v>200000</v>
      </c>
      <c r="L3840" s="199"/>
    </row>
    <row r="3841" spans="1:12" hidden="1" x14ac:dyDescent="0.35">
      <c r="A3841" s="411">
        <v>22020305</v>
      </c>
      <c r="B3841" s="437" t="s">
        <v>2891</v>
      </c>
      <c r="C3841" s="411">
        <v>70131</v>
      </c>
      <c r="D3841" s="411" t="s">
        <v>192</v>
      </c>
      <c r="E3841" s="413" t="s">
        <v>193</v>
      </c>
      <c r="F3841" s="411">
        <v>10721300</v>
      </c>
      <c r="G3841" s="416" t="s">
        <v>153</v>
      </c>
      <c r="H3841" s="419">
        <v>132792.65999999997</v>
      </c>
      <c r="I3841" s="422"/>
      <c r="J3841" s="425">
        <v>300000</v>
      </c>
      <c r="K3841" s="538">
        <f t="shared" si="97"/>
        <v>432792.66</v>
      </c>
      <c r="L3841" s="395"/>
    </row>
    <row r="3842" spans="1:12" hidden="1" x14ac:dyDescent="0.35">
      <c r="A3842" s="23">
        <v>22020305</v>
      </c>
      <c r="B3842" s="437" t="s">
        <v>2891</v>
      </c>
      <c r="C3842" s="23">
        <v>70133</v>
      </c>
      <c r="D3842" s="24">
        <v>0</v>
      </c>
      <c r="E3842" s="25">
        <v>2101</v>
      </c>
      <c r="F3842" s="23">
        <v>10721300</v>
      </c>
      <c r="G3842" s="26" t="s">
        <v>153</v>
      </c>
      <c r="H3842" s="27">
        <v>10000000</v>
      </c>
      <c r="I3842" s="215">
        <v>660200</v>
      </c>
      <c r="J3842" s="27"/>
      <c r="K3842" s="27">
        <f t="shared" si="97"/>
        <v>10000000</v>
      </c>
      <c r="L3842" s="200"/>
    </row>
    <row r="3843" spans="1:12" hidden="1" x14ac:dyDescent="0.35">
      <c r="A3843" s="23">
        <v>22020305</v>
      </c>
      <c r="B3843" s="437" t="s">
        <v>2891</v>
      </c>
      <c r="C3843" s="23">
        <v>70131</v>
      </c>
      <c r="D3843" s="24">
        <v>0</v>
      </c>
      <c r="E3843" s="25">
        <v>2101</v>
      </c>
      <c r="F3843" s="23">
        <v>10721300</v>
      </c>
      <c r="G3843" s="26" t="s">
        <v>153</v>
      </c>
      <c r="H3843" s="27">
        <v>3080000</v>
      </c>
      <c r="I3843" s="215">
        <v>366000</v>
      </c>
      <c r="J3843" s="41">
        <v>366000</v>
      </c>
      <c r="K3843" s="27">
        <f>H3843+J3843</f>
        <v>3446000</v>
      </c>
      <c r="L3843" s="199"/>
    </row>
    <row r="3844" spans="1:12" hidden="1" x14ac:dyDescent="0.35">
      <c r="A3844" s="34">
        <v>22020305</v>
      </c>
      <c r="B3844" s="437" t="s">
        <v>2891</v>
      </c>
      <c r="C3844" s="34">
        <v>70131</v>
      </c>
      <c r="D3844" s="35">
        <v>0</v>
      </c>
      <c r="E3844" s="36">
        <v>2101</v>
      </c>
      <c r="F3844" s="34">
        <v>10721300</v>
      </c>
      <c r="G3844" s="37" t="s">
        <v>153</v>
      </c>
      <c r="H3844" s="70">
        <v>40902876</v>
      </c>
      <c r="I3844" s="223"/>
      <c r="J3844" s="522">
        <v>-20000000</v>
      </c>
      <c r="K3844" s="70">
        <f>SUM(H3844,J3844)</f>
        <v>20902876</v>
      </c>
      <c r="L3844" s="198"/>
    </row>
    <row r="3845" spans="1:12" hidden="1" x14ac:dyDescent="0.35">
      <c r="A3845" s="23">
        <v>22020305</v>
      </c>
      <c r="B3845" s="437" t="s">
        <v>2891</v>
      </c>
      <c r="C3845" s="23">
        <v>70133</v>
      </c>
      <c r="D3845" s="24">
        <v>0</v>
      </c>
      <c r="E3845" s="25">
        <v>2101</v>
      </c>
      <c r="F3845" s="23">
        <v>10721300</v>
      </c>
      <c r="G3845" s="26" t="s">
        <v>153</v>
      </c>
      <c r="H3845" s="27">
        <v>813120</v>
      </c>
      <c r="I3845" s="215">
        <v>96400</v>
      </c>
      <c r="J3845" s="27">
        <v>200000</v>
      </c>
      <c r="K3845" s="27">
        <f>SUM(H3845,J3845)</f>
        <v>1013120</v>
      </c>
      <c r="L3845" s="199"/>
    </row>
    <row r="3846" spans="1:12" hidden="1" x14ac:dyDescent="0.35">
      <c r="A3846" s="23">
        <v>22020305</v>
      </c>
      <c r="B3846" s="437" t="s">
        <v>2891</v>
      </c>
      <c r="C3846" s="23">
        <v>70133</v>
      </c>
      <c r="D3846" s="24">
        <v>0</v>
      </c>
      <c r="E3846" s="25">
        <v>2101</v>
      </c>
      <c r="F3846" s="23">
        <v>10721300</v>
      </c>
      <c r="G3846" s="26" t="s">
        <v>153</v>
      </c>
      <c r="H3846" s="27">
        <v>384300</v>
      </c>
      <c r="I3846" s="215">
        <v>175000</v>
      </c>
      <c r="J3846" s="27"/>
      <c r="K3846" s="27">
        <f>SUM(H3846,J3846)</f>
        <v>384300</v>
      </c>
      <c r="L3846" s="199"/>
    </row>
    <row r="3847" spans="1:12" hidden="1" x14ac:dyDescent="0.35">
      <c r="A3847" s="23">
        <v>22020305</v>
      </c>
      <c r="B3847" s="437" t="s">
        <v>2891</v>
      </c>
      <c r="C3847" s="23">
        <v>70740</v>
      </c>
      <c r="D3847" s="24">
        <v>0</v>
      </c>
      <c r="E3847" s="25">
        <v>2101</v>
      </c>
      <c r="F3847" s="23">
        <v>10721300</v>
      </c>
      <c r="G3847" s="26" t="s">
        <v>153</v>
      </c>
      <c r="H3847" s="27">
        <v>420000</v>
      </c>
      <c r="I3847" s="215">
        <v>10000</v>
      </c>
      <c r="J3847" s="27"/>
      <c r="K3847" s="27">
        <f>SUM(H3847,J3847)</f>
        <v>420000</v>
      </c>
      <c r="L3847" s="200"/>
    </row>
    <row r="3848" spans="1:12" hidden="1" x14ac:dyDescent="0.35">
      <c r="A3848" s="23">
        <v>22020305</v>
      </c>
      <c r="B3848" s="437" t="s">
        <v>2891</v>
      </c>
      <c r="C3848" s="23">
        <v>70131</v>
      </c>
      <c r="D3848" s="24">
        <v>0</v>
      </c>
      <c r="E3848" s="25">
        <v>2101</v>
      </c>
      <c r="F3848" s="23">
        <v>10721300</v>
      </c>
      <c r="G3848" s="26" t="s">
        <v>153</v>
      </c>
      <c r="H3848" s="27">
        <v>221550</v>
      </c>
      <c r="I3848" s="215">
        <v>200000</v>
      </c>
      <c r="J3848" s="27"/>
      <c r="K3848" s="27">
        <f>H3848+J3848</f>
        <v>221550</v>
      </c>
      <c r="L3848" s="199"/>
    </row>
    <row r="3849" spans="1:12" hidden="1" x14ac:dyDescent="0.35">
      <c r="A3849" s="23">
        <v>22020305</v>
      </c>
      <c r="B3849" s="437" t="s">
        <v>2891</v>
      </c>
      <c r="C3849" s="23">
        <v>70131</v>
      </c>
      <c r="D3849" s="24">
        <v>0</v>
      </c>
      <c r="E3849" s="25">
        <v>2101</v>
      </c>
      <c r="F3849" s="23">
        <v>10721300</v>
      </c>
      <c r="G3849" s="26" t="s">
        <v>153</v>
      </c>
      <c r="H3849" s="67">
        <v>336420</v>
      </c>
      <c r="I3849" s="224">
        <v>155400</v>
      </c>
      <c r="J3849" s="67"/>
      <c r="K3849" s="67">
        <f t="shared" ref="K3849:K3880" si="98">SUM(H3849,J3849)</f>
        <v>336420</v>
      </c>
      <c r="L3849" s="199"/>
    </row>
    <row r="3850" spans="1:12" hidden="1" x14ac:dyDescent="0.35">
      <c r="A3850" s="23">
        <v>22020305</v>
      </c>
      <c r="B3850" s="437" t="s">
        <v>2891</v>
      </c>
      <c r="C3850" s="23">
        <v>70133</v>
      </c>
      <c r="D3850" s="24">
        <v>0</v>
      </c>
      <c r="E3850" s="25">
        <v>2101</v>
      </c>
      <c r="F3850" s="23">
        <v>10721300</v>
      </c>
      <c r="G3850" s="26" t="s">
        <v>153</v>
      </c>
      <c r="H3850" s="27">
        <v>500000</v>
      </c>
      <c r="I3850" s="215">
        <v>205000</v>
      </c>
      <c r="J3850" s="27">
        <v>400000</v>
      </c>
      <c r="K3850" s="27">
        <f t="shared" si="98"/>
        <v>900000</v>
      </c>
      <c r="L3850" s="199"/>
    </row>
    <row r="3851" spans="1:12" hidden="1" x14ac:dyDescent="0.35">
      <c r="A3851" s="23">
        <v>22020305</v>
      </c>
      <c r="B3851" s="437" t="s">
        <v>2891</v>
      </c>
      <c r="C3851" s="23">
        <v>70133</v>
      </c>
      <c r="D3851" s="24">
        <v>0</v>
      </c>
      <c r="E3851" s="25">
        <v>2101</v>
      </c>
      <c r="F3851" s="23">
        <v>10721300</v>
      </c>
      <c r="G3851" s="26" t="s">
        <v>153</v>
      </c>
      <c r="H3851" s="27">
        <v>1249500</v>
      </c>
      <c r="I3851" s="215">
        <v>545800</v>
      </c>
      <c r="J3851" s="27"/>
      <c r="K3851" s="27">
        <f t="shared" si="98"/>
        <v>1249500</v>
      </c>
      <c r="L3851" s="199"/>
    </row>
    <row r="3852" spans="1:12" hidden="1" x14ac:dyDescent="0.35">
      <c r="A3852" s="23">
        <v>22020305</v>
      </c>
      <c r="B3852" s="437" t="s">
        <v>2892</v>
      </c>
      <c r="C3852" s="23">
        <v>70133</v>
      </c>
      <c r="D3852" s="24">
        <v>0</v>
      </c>
      <c r="E3852" s="25">
        <v>2101</v>
      </c>
      <c r="F3852" s="23">
        <v>10721300</v>
      </c>
      <c r="G3852" s="26" t="s">
        <v>153</v>
      </c>
      <c r="H3852" s="27">
        <v>61110</v>
      </c>
      <c r="I3852" s="215"/>
      <c r="J3852" s="27"/>
      <c r="K3852" s="27">
        <f t="shared" si="98"/>
        <v>61110</v>
      </c>
      <c r="L3852" s="199"/>
    </row>
    <row r="3853" spans="1:12" hidden="1" x14ac:dyDescent="0.35">
      <c r="A3853" s="23">
        <v>22020305</v>
      </c>
      <c r="B3853" s="437" t="s">
        <v>2892</v>
      </c>
      <c r="C3853" s="23">
        <v>70133</v>
      </c>
      <c r="D3853" s="24">
        <v>0</v>
      </c>
      <c r="E3853" s="25">
        <v>2101</v>
      </c>
      <c r="F3853" s="23">
        <v>10721300</v>
      </c>
      <c r="G3853" s="26" t="s">
        <v>153</v>
      </c>
      <c r="H3853" s="27">
        <v>0</v>
      </c>
      <c r="I3853" s="215"/>
      <c r="J3853" s="41">
        <v>2000000</v>
      </c>
      <c r="K3853" s="27">
        <f t="shared" si="98"/>
        <v>2000000</v>
      </c>
      <c r="L3853" s="199"/>
    </row>
    <row r="3854" spans="1:12" hidden="1" x14ac:dyDescent="0.35">
      <c r="A3854" s="23">
        <v>22020305</v>
      </c>
      <c r="B3854" s="437" t="s">
        <v>2892</v>
      </c>
      <c r="C3854" s="23">
        <v>70131</v>
      </c>
      <c r="D3854" s="24">
        <v>0</v>
      </c>
      <c r="E3854" s="25">
        <v>2101</v>
      </c>
      <c r="F3854" s="23">
        <v>10721300</v>
      </c>
      <c r="G3854" s="26" t="s">
        <v>153</v>
      </c>
      <c r="H3854" s="27">
        <v>126000</v>
      </c>
      <c r="I3854" s="215">
        <v>312500</v>
      </c>
      <c r="J3854" s="27">
        <v>924000</v>
      </c>
      <c r="K3854" s="27">
        <f t="shared" si="98"/>
        <v>1050000</v>
      </c>
      <c r="L3854" s="199"/>
    </row>
    <row r="3855" spans="1:12" hidden="1" x14ac:dyDescent="0.35">
      <c r="A3855" s="23">
        <v>22020305</v>
      </c>
      <c r="B3855" s="437" t="s">
        <v>2892</v>
      </c>
      <c r="C3855" s="23">
        <v>70133</v>
      </c>
      <c r="D3855" s="24">
        <v>0</v>
      </c>
      <c r="E3855" s="25">
        <v>2101</v>
      </c>
      <c r="F3855" s="23">
        <v>10721300</v>
      </c>
      <c r="G3855" s="26" t="s">
        <v>153</v>
      </c>
      <c r="H3855" s="67">
        <v>273000</v>
      </c>
      <c r="I3855" s="224">
        <v>0</v>
      </c>
      <c r="J3855" s="67">
        <v>400000</v>
      </c>
      <c r="K3855" s="67">
        <f t="shared" si="98"/>
        <v>673000</v>
      </c>
      <c r="L3855" s="199"/>
    </row>
    <row r="3856" spans="1:12" hidden="1" x14ac:dyDescent="0.35">
      <c r="A3856" s="23">
        <v>22020305</v>
      </c>
      <c r="B3856" s="437" t="s">
        <v>2893</v>
      </c>
      <c r="C3856" s="23">
        <v>70131</v>
      </c>
      <c r="D3856" s="24">
        <v>0</v>
      </c>
      <c r="E3856" s="25">
        <v>2101</v>
      </c>
      <c r="F3856" s="23">
        <v>10721300</v>
      </c>
      <c r="G3856" s="26" t="s">
        <v>153</v>
      </c>
      <c r="H3856" s="67">
        <v>199500</v>
      </c>
      <c r="I3856" s="224">
        <v>150000</v>
      </c>
      <c r="J3856" s="67">
        <v>210000</v>
      </c>
      <c r="K3856" s="67">
        <f t="shared" si="98"/>
        <v>409500</v>
      </c>
      <c r="L3856" s="199"/>
    </row>
    <row r="3857" spans="1:12" ht="51" hidden="1" x14ac:dyDescent="0.35">
      <c r="A3857" s="23">
        <v>22020305</v>
      </c>
      <c r="B3857" s="437" t="s">
        <v>2893</v>
      </c>
      <c r="C3857" s="23">
        <v>70131</v>
      </c>
      <c r="D3857" s="24">
        <v>0</v>
      </c>
      <c r="E3857" s="25">
        <v>2101</v>
      </c>
      <c r="F3857" s="23">
        <v>10721300</v>
      </c>
      <c r="G3857" s="47" t="s">
        <v>477</v>
      </c>
      <c r="H3857" s="67">
        <v>60000</v>
      </c>
      <c r="I3857" s="224"/>
      <c r="J3857" s="68">
        <v>3475000</v>
      </c>
      <c r="K3857" s="67">
        <f t="shared" si="98"/>
        <v>3535000</v>
      </c>
      <c r="L3857" s="199"/>
    </row>
    <row r="3858" spans="1:12" ht="76.5" hidden="1" x14ac:dyDescent="0.35">
      <c r="A3858" s="23">
        <v>22020305</v>
      </c>
      <c r="B3858" s="437" t="s">
        <v>2893</v>
      </c>
      <c r="C3858" s="23">
        <v>70131</v>
      </c>
      <c r="D3858" s="24">
        <v>0</v>
      </c>
      <c r="E3858" s="25">
        <v>2101</v>
      </c>
      <c r="F3858" s="23">
        <v>10721300</v>
      </c>
      <c r="G3858" s="47" t="s">
        <v>478</v>
      </c>
      <c r="H3858" s="67">
        <v>1500000</v>
      </c>
      <c r="I3858" s="224"/>
      <c r="J3858" s="339">
        <v>-500000</v>
      </c>
      <c r="K3858" s="67">
        <f t="shared" si="98"/>
        <v>1000000</v>
      </c>
      <c r="L3858" s="199"/>
    </row>
    <row r="3859" spans="1:12" ht="76.5" hidden="1" x14ac:dyDescent="0.35">
      <c r="A3859" s="23">
        <v>22020305</v>
      </c>
      <c r="B3859" s="437" t="s">
        <v>2893</v>
      </c>
      <c r="C3859" s="23">
        <v>70131</v>
      </c>
      <c r="D3859" s="24">
        <v>0</v>
      </c>
      <c r="E3859" s="25">
        <v>2101</v>
      </c>
      <c r="F3859" s="23">
        <v>10721300</v>
      </c>
      <c r="G3859" s="47" t="s">
        <v>479</v>
      </c>
      <c r="H3859" s="67">
        <v>3000000</v>
      </c>
      <c r="I3859" s="224"/>
      <c r="J3859" s="312">
        <v>-2000000</v>
      </c>
      <c r="K3859" s="67">
        <f t="shared" si="98"/>
        <v>1000000</v>
      </c>
      <c r="L3859" s="199"/>
    </row>
    <row r="3860" spans="1:12" hidden="1" x14ac:dyDescent="0.35">
      <c r="A3860" s="60">
        <v>22020305</v>
      </c>
      <c r="B3860" s="437" t="s">
        <v>2893</v>
      </c>
      <c r="C3860" s="60">
        <v>70131</v>
      </c>
      <c r="D3860" s="61">
        <v>0</v>
      </c>
      <c r="E3860" s="62">
        <v>2101</v>
      </c>
      <c r="F3860" s="23">
        <v>10721300</v>
      </c>
      <c r="G3860" s="26" t="s">
        <v>480</v>
      </c>
      <c r="H3860" s="68">
        <v>3600000</v>
      </c>
      <c r="I3860" s="226"/>
      <c r="J3860" s="312">
        <v>-2000000</v>
      </c>
      <c r="K3860" s="67">
        <f t="shared" si="98"/>
        <v>1600000</v>
      </c>
      <c r="L3860" s="199"/>
    </row>
    <row r="3861" spans="1:12" ht="76.5" hidden="1" x14ac:dyDescent="0.35">
      <c r="A3861" s="34">
        <v>22020305</v>
      </c>
      <c r="B3861" s="437" t="s">
        <v>2893</v>
      </c>
      <c r="C3861" s="34">
        <v>70131</v>
      </c>
      <c r="D3861" s="35">
        <v>0</v>
      </c>
      <c r="E3861" s="36">
        <v>2101</v>
      </c>
      <c r="F3861" s="34">
        <v>10721300</v>
      </c>
      <c r="G3861" s="50" t="s">
        <v>481</v>
      </c>
      <c r="H3861" s="94">
        <v>3000000</v>
      </c>
      <c r="I3861" s="511"/>
      <c r="J3861" s="529">
        <v>-2000000</v>
      </c>
      <c r="K3861" s="70">
        <f t="shared" si="98"/>
        <v>1000000</v>
      </c>
      <c r="L3861" s="198"/>
    </row>
    <row r="3862" spans="1:12" ht="51" hidden="1" x14ac:dyDescent="0.35">
      <c r="A3862" s="23">
        <v>22020305</v>
      </c>
      <c r="B3862" s="437" t="s">
        <v>2893</v>
      </c>
      <c r="C3862" s="23">
        <v>70131</v>
      </c>
      <c r="D3862" s="24" t="s">
        <v>192</v>
      </c>
      <c r="E3862" s="25" t="s">
        <v>193</v>
      </c>
      <c r="F3862" s="23">
        <v>10721300</v>
      </c>
      <c r="G3862" s="47" t="s">
        <v>543</v>
      </c>
      <c r="H3862" s="68"/>
      <c r="I3862" s="226"/>
      <c r="J3862" s="68"/>
      <c r="K3862" s="67">
        <f t="shared" si="98"/>
        <v>0</v>
      </c>
      <c r="L3862" s="199"/>
    </row>
    <row r="3863" spans="1:12" hidden="1" x14ac:dyDescent="0.35">
      <c r="A3863" s="23">
        <v>22020305</v>
      </c>
      <c r="B3863" s="437" t="s">
        <v>2893</v>
      </c>
      <c r="C3863" s="23">
        <v>70131</v>
      </c>
      <c r="D3863" s="24">
        <v>0</v>
      </c>
      <c r="E3863" s="25">
        <v>2101</v>
      </c>
      <c r="F3863" s="23">
        <v>10721300</v>
      </c>
      <c r="G3863" s="26" t="s">
        <v>548</v>
      </c>
      <c r="H3863" s="67" t="s">
        <v>20</v>
      </c>
      <c r="I3863" s="224"/>
      <c r="J3863" s="68">
        <v>4000000</v>
      </c>
      <c r="K3863" s="67">
        <f t="shared" si="98"/>
        <v>4000000</v>
      </c>
      <c r="L3863" s="199"/>
    </row>
    <row r="3864" spans="1:12" hidden="1" x14ac:dyDescent="0.35">
      <c r="A3864" s="23">
        <v>22020305</v>
      </c>
      <c r="B3864" s="437" t="s">
        <v>2893</v>
      </c>
      <c r="C3864" s="23">
        <v>70133</v>
      </c>
      <c r="D3864" s="24">
        <v>0</v>
      </c>
      <c r="E3864" s="25">
        <v>2101</v>
      </c>
      <c r="F3864" s="23">
        <v>10721300</v>
      </c>
      <c r="G3864" s="26" t="s">
        <v>153</v>
      </c>
      <c r="H3864" s="67">
        <v>12132110</v>
      </c>
      <c r="I3864" s="224">
        <v>4410000</v>
      </c>
      <c r="J3864" s="67"/>
      <c r="K3864" s="67">
        <f t="shared" si="98"/>
        <v>12132110</v>
      </c>
      <c r="L3864" s="199"/>
    </row>
    <row r="3865" spans="1:12" hidden="1" x14ac:dyDescent="0.35">
      <c r="A3865" s="23">
        <v>22020305</v>
      </c>
      <c r="B3865" s="437" t="s">
        <v>2893</v>
      </c>
      <c r="C3865" s="23">
        <v>70133</v>
      </c>
      <c r="D3865" s="24">
        <v>0</v>
      </c>
      <c r="E3865" s="25">
        <v>2101</v>
      </c>
      <c r="F3865" s="23">
        <v>10721300</v>
      </c>
      <c r="G3865" s="26" t="s">
        <v>153</v>
      </c>
      <c r="H3865" s="27">
        <v>73500</v>
      </c>
      <c r="I3865" s="215">
        <v>196300</v>
      </c>
      <c r="J3865" s="27">
        <v>426500</v>
      </c>
      <c r="K3865" s="27">
        <f t="shared" si="98"/>
        <v>500000</v>
      </c>
      <c r="L3865" s="199"/>
    </row>
    <row r="3866" spans="1:12" hidden="1" x14ac:dyDescent="0.35">
      <c r="A3866" s="23">
        <v>22020305</v>
      </c>
      <c r="B3866" s="437" t="s">
        <v>2893</v>
      </c>
      <c r="C3866" s="23">
        <v>70131</v>
      </c>
      <c r="D3866" s="24">
        <v>0</v>
      </c>
      <c r="E3866" s="25">
        <v>2101</v>
      </c>
      <c r="F3866" s="23">
        <v>10721300</v>
      </c>
      <c r="G3866" s="26" t="s">
        <v>153</v>
      </c>
      <c r="H3866" s="67">
        <v>7056000</v>
      </c>
      <c r="I3866" s="224">
        <v>685000</v>
      </c>
      <c r="J3866" s="67"/>
      <c r="K3866" s="67">
        <f t="shared" si="98"/>
        <v>7056000</v>
      </c>
      <c r="L3866" s="199"/>
    </row>
    <row r="3867" spans="1:12" hidden="1" x14ac:dyDescent="0.35">
      <c r="A3867" s="23">
        <v>22020305</v>
      </c>
      <c r="B3867" s="437" t="s">
        <v>2893</v>
      </c>
      <c r="C3867" s="23">
        <v>70133</v>
      </c>
      <c r="D3867" s="24">
        <v>0</v>
      </c>
      <c r="E3867" s="25">
        <v>2101</v>
      </c>
      <c r="F3867" s="23">
        <v>10721300</v>
      </c>
      <c r="G3867" s="28" t="s">
        <v>153</v>
      </c>
      <c r="H3867" s="29">
        <v>6142500</v>
      </c>
      <c r="I3867" s="217">
        <v>220000</v>
      </c>
      <c r="J3867" s="29">
        <v>8857500</v>
      </c>
      <c r="K3867" s="29">
        <f t="shared" si="98"/>
        <v>15000000</v>
      </c>
      <c r="L3867" s="199"/>
    </row>
    <row r="3868" spans="1:12" hidden="1" x14ac:dyDescent="0.35">
      <c r="A3868" s="34">
        <v>22020305</v>
      </c>
      <c r="B3868" s="437" t="s">
        <v>2893</v>
      </c>
      <c r="C3868" s="34">
        <v>70133</v>
      </c>
      <c r="D3868" s="35">
        <v>0</v>
      </c>
      <c r="E3868" s="36">
        <v>2101</v>
      </c>
      <c r="F3868" s="34">
        <v>10721300</v>
      </c>
      <c r="G3868" s="37" t="s">
        <v>153</v>
      </c>
      <c r="H3868" s="99">
        <v>26922000</v>
      </c>
      <c r="I3868" s="254">
        <v>26589650</v>
      </c>
      <c r="J3868" s="99"/>
      <c r="K3868" s="99">
        <f t="shared" si="98"/>
        <v>26922000</v>
      </c>
      <c r="L3868" s="209"/>
    </row>
    <row r="3869" spans="1:12" hidden="1" x14ac:dyDescent="0.35">
      <c r="A3869" s="23">
        <v>22020305</v>
      </c>
      <c r="B3869" s="437" t="s">
        <v>2893</v>
      </c>
      <c r="C3869" s="23">
        <v>70133</v>
      </c>
      <c r="D3869" s="24">
        <v>0</v>
      </c>
      <c r="E3869" s="25">
        <v>2101</v>
      </c>
      <c r="F3869" s="23">
        <v>10721300</v>
      </c>
      <c r="G3869" s="26" t="s">
        <v>153</v>
      </c>
      <c r="H3869" s="101">
        <v>500000</v>
      </c>
      <c r="I3869" s="255">
        <v>270000</v>
      </c>
      <c r="J3869" s="106">
        <v>500000</v>
      </c>
      <c r="K3869" s="101">
        <f t="shared" si="98"/>
        <v>1000000</v>
      </c>
      <c r="L3869" s="199"/>
    </row>
    <row r="3870" spans="1:12" hidden="1" x14ac:dyDescent="0.35">
      <c r="A3870" s="23">
        <v>22020305</v>
      </c>
      <c r="B3870" s="437" t="s">
        <v>2893</v>
      </c>
      <c r="C3870" s="23">
        <v>70131</v>
      </c>
      <c r="D3870" s="24">
        <v>0</v>
      </c>
      <c r="E3870" s="25">
        <v>2101</v>
      </c>
      <c r="F3870" s="23">
        <v>10721300</v>
      </c>
      <c r="G3870" s="26" t="s">
        <v>153</v>
      </c>
      <c r="H3870" s="101">
        <v>3795319.5</v>
      </c>
      <c r="I3870" s="255">
        <v>1464100</v>
      </c>
      <c r="J3870" s="101"/>
      <c r="K3870" s="101">
        <f t="shared" si="98"/>
        <v>3795319.5</v>
      </c>
      <c r="L3870" s="199"/>
    </row>
    <row r="3871" spans="1:12" hidden="1" x14ac:dyDescent="0.35">
      <c r="A3871" s="23">
        <v>22020305</v>
      </c>
      <c r="B3871" s="437" t="s">
        <v>2893</v>
      </c>
      <c r="C3871" s="23">
        <v>70133</v>
      </c>
      <c r="D3871" s="24">
        <v>0</v>
      </c>
      <c r="E3871" s="25">
        <v>2101</v>
      </c>
      <c r="F3871" s="23">
        <v>10721300</v>
      </c>
      <c r="G3871" s="26" t="s">
        <v>153</v>
      </c>
      <c r="H3871" s="101">
        <v>9197580</v>
      </c>
      <c r="I3871" s="255">
        <v>6000800</v>
      </c>
      <c r="J3871" s="101"/>
      <c r="K3871" s="101">
        <f t="shared" si="98"/>
        <v>9197580</v>
      </c>
      <c r="L3871" s="200"/>
    </row>
    <row r="3872" spans="1:12" hidden="1" x14ac:dyDescent="0.35">
      <c r="A3872" s="54">
        <v>22020305</v>
      </c>
      <c r="B3872" s="437" t="s">
        <v>2893</v>
      </c>
      <c r="C3872" s="54">
        <v>70131</v>
      </c>
      <c r="D3872" s="55">
        <v>0</v>
      </c>
      <c r="E3872" s="56">
        <v>2101</v>
      </c>
      <c r="F3872" s="54">
        <v>10721300</v>
      </c>
      <c r="G3872" s="57" t="s">
        <v>153</v>
      </c>
      <c r="H3872" s="58">
        <v>37800</v>
      </c>
      <c r="I3872" s="221">
        <v>47000</v>
      </c>
      <c r="J3872" s="58">
        <v>1300000</v>
      </c>
      <c r="K3872" s="58">
        <f t="shared" si="98"/>
        <v>1337800</v>
      </c>
      <c r="L3872" s="204" t="s">
        <v>2555</v>
      </c>
    </row>
    <row r="3873" spans="1:12" hidden="1" x14ac:dyDescent="0.35">
      <c r="A3873" s="54">
        <v>22020305</v>
      </c>
      <c r="B3873" s="437" t="s">
        <v>2893</v>
      </c>
      <c r="C3873" s="54">
        <v>70133</v>
      </c>
      <c r="D3873" s="55">
        <v>0</v>
      </c>
      <c r="E3873" s="54">
        <v>2101</v>
      </c>
      <c r="F3873" s="54">
        <v>10721300</v>
      </c>
      <c r="G3873" s="57" t="s">
        <v>153</v>
      </c>
      <c r="H3873" s="117">
        <v>336000</v>
      </c>
      <c r="I3873" s="263">
        <v>180000</v>
      </c>
      <c r="J3873" s="117"/>
      <c r="K3873" s="117">
        <f t="shared" si="98"/>
        <v>336000</v>
      </c>
      <c r="L3873" s="204" t="s">
        <v>2556</v>
      </c>
    </row>
    <row r="3874" spans="1:12" hidden="1" x14ac:dyDescent="0.35">
      <c r="A3874" s="54">
        <v>22020305</v>
      </c>
      <c r="B3874" s="437" t="s">
        <v>2893</v>
      </c>
      <c r="C3874" s="54">
        <v>70133</v>
      </c>
      <c r="D3874" s="55">
        <v>0</v>
      </c>
      <c r="E3874" s="56">
        <v>2101</v>
      </c>
      <c r="F3874" s="54">
        <v>10721300</v>
      </c>
      <c r="G3874" s="57" t="s">
        <v>153</v>
      </c>
      <c r="H3874" s="58">
        <v>2310000</v>
      </c>
      <c r="I3874" s="221">
        <v>2264600</v>
      </c>
      <c r="J3874" s="58">
        <v>8000000</v>
      </c>
      <c r="K3874" s="58">
        <f t="shared" si="98"/>
        <v>10310000</v>
      </c>
      <c r="L3874" s="204" t="s">
        <v>2557</v>
      </c>
    </row>
    <row r="3875" spans="1:12" hidden="1" x14ac:dyDescent="0.35">
      <c r="A3875" s="54">
        <v>22020305</v>
      </c>
      <c r="B3875" s="437" t="s">
        <v>2893</v>
      </c>
      <c r="C3875" s="54">
        <v>70131</v>
      </c>
      <c r="D3875" s="55">
        <v>0</v>
      </c>
      <c r="E3875" s="56">
        <v>2101</v>
      </c>
      <c r="F3875" s="54">
        <v>10721300</v>
      </c>
      <c r="G3875" s="57" t="s">
        <v>153</v>
      </c>
      <c r="H3875" s="117">
        <v>706650</v>
      </c>
      <c r="I3875" s="263"/>
      <c r="J3875" s="117">
        <v>10000000</v>
      </c>
      <c r="K3875" s="117">
        <f t="shared" si="98"/>
        <v>10706650</v>
      </c>
      <c r="L3875" s="204" t="s">
        <v>2558</v>
      </c>
    </row>
    <row r="3876" spans="1:12" hidden="1" x14ac:dyDescent="0.35">
      <c r="A3876" s="23">
        <v>22020305</v>
      </c>
      <c r="B3876" s="437" t="s">
        <v>2893</v>
      </c>
      <c r="C3876" s="23">
        <v>70133</v>
      </c>
      <c r="D3876" s="24">
        <v>0</v>
      </c>
      <c r="E3876" s="25">
        <v>2101</v>
      </c>
      <c r="F3876" s="23">
        <v>10721300</v>
      </c>
      <c r="G3876" s="26" t="s">
        <v>153</v>
      </c>
      <c r="H3876" s="101">
        <v>10692</v>
      </c>
      <c r="I3876" s="255"/>
      <c r="J3876" s="106"/>
      <c r="K3876" s="101">
        <f t="shared" si="98"/>
        <v>10692</v>
      </c>
      <c r="L3876" s="199"/>
    </row>
    <row r="3877" spans="1:12" hidden="1" x14ac:dyDescent="0.35">
      <c r="A3877" s="23">
        <v>22020305</v>
      </c>
      <c r="B3877" s="437" t="s">
        <v>2893</v>
      </c>
      <c r="C3877" s="23">
        <v>70133</v>
      </c>
      <c r="D3877" s="24">
        <v>0</v>
      </c>
      <c r="E3877" s="25">
        <v>2101</v>
      </c>
      <c r="F3877" s="23">
        <v>10721300</v>
      </c>
      <c r="G3877" s="26" t="s">
        <v>153</v>
      </c>
      <c r="H3877" s="101">
        <v>3465000</v>
      </c>
      <c r="I3877" s="255">
        <v>1870000</v>
      </c>
      <c r="J3877" s="101"/>
      <c r="K3877" s="101">
        <f t="shared" si="98"/>
        <v>3465000</v>
      </c>
      <c r="L3877" s="199"/>
    </row>
    <row r="3878" spans="1:12" hidden="1" x14ac:dyDescent="0.35">
      <c r="A3878" s="23">
        <v>22020305</v>
      </c>
      <c r="B3878" s="437" t="s">
        <v>2893</v>
      </c>
      <c r="C3878" s="23">
        <v>70131</v>
      </c>
      <c r="D3878" s="24">
        <v>0</v>
      </c>
      <c r="E3878" s="25">
        <v>2101</v>
      </c>
      <c r="F3878" s="23">
        <v>10721300</v>
      </c>
      <c r="G3878" s="26" t="s">
        <v>153</v>
      </c>
      <c r="H3878" s="101">
        <v>100000</v>
      </c>
      <c r="I3878" s="255">
        <v>95000</v>
      </c>
      <c r="J3878" s="106">
        <v>100000</v>
      </c>
      <c r="K3878" s="101">
        <f t="shared" si="98"/>
        <v>200000</v>
      </c>
      <c r="L3878" s="199"/>
    </row>
    <row r="3879" spans="1:12" hidden="1" x14ac:dyDescent="0.35">
      <c r="A3879" s="23">
        <v>22020305</v>
      </c>
      <c r="B3879" s="437" t="s">
        <v>2893</v>
      </c>
      <c r="C3879" s="23">
        <v>70133</v>
      </c>
      <c r="D3879" s="24">
        <v>0</v>
      </c>
      <c r="E3879" s="23">
        <v>2101</v>
      </c>
      <c r="F3879" s="23">
        <v>10721300</v>
      </c>
      <c r="G3879" s="26" t="s">
        <v>153</v>
      </c>
      <c r="H3879" s="101">
        <v>100000</v>
      </c>
      <c r="I3879" s="255">
        <v>21000</v>
      </c>
      <c r="J3879" s="106"/>
      <c r="K3879" s="101">
        <f t="shared" si="98"/>
        <v>100000</v>
      </c>
      <c r="L3879" s="199"/>
    </row>
    <row r="3880" spans="1:12" hidden="1" x14ac:dyDescent="0.35">
      <c r="A3880" s="23">
        <v>22020305</v>
      </c>
      <c r="B3880" s="437" t="s">
        <v>2891</v>
      </c>
      <c r="C3880" s="23">
        <v>70131</v>
      </c>
      <c r="D3880" s="24">
        <v>0</v>
      </c>
      <c r="E3880" s="25">
        <v>2101</v>
      </c>
      <c r="F3880" s="23">
        <v>10721300</v>
      </c>
      <c r="G3880" s="26" t="s">
        <v>153</v>
      </c>
      <c r="H3880" s="135">
        <v>2000000</v>
      </c>
      <c r="I3880" s="269">
        <v>530000</v>
      </c>
      <c r="J3880" s="136"/>
      <c r="K3880" s="135">
        <f t="shared" si="98"/>
        <v>2000000</v>
      </c>
      <c r="L3880" s="199"/>
    </row>
    <row r="3881" spans="1:12" hidden="1" x14ac:dyDescent="0.35">
      <c r="A3881" s="23">
        <v>22020304</v>
      </c>
      <c r="B3881" s="437" t="s">
        <v>2890</v>
      </c>
      <c r="C3881" s="23">
        <v>70131</v>
      </c>
      <c r="D3881" s="24">
        <v>0</v>
      </c>
      <c r="E3881" s="25">
        <v>2101</v>
      </c>
      <c r="F3881" s="23">
        <v>10721300</v>
      </c>
      <c r="G3881" s="26" t="s">
        <v>187</v>
      </c>
      <c r="H3881" s="27">
        <v>240000</v>
      </c>
      <c r="I3881" s="215"/>
      <c r="J3881" s="41"/>
      <c r="K3881" s="27">
        <f t="shared" ref="K3881:K3912" si="99">SUM(H3881,J3881)</f>
        <v>240000</v>
      </c>
      <c r="L3881" s="200"/>
    </row>
    <row r="3882" spans="1:12" hidden="1" x14ac:dyDescent="0.35">
      <c r="A3882" s="23">
        <v>22020304</v>
      </c>
      <c r="B3882" s="437" t="s">
        <v>2890</v>
      </c>
      <c r="C3882" s="23">
        <v>70133</v>
      </c>
      <c r="D3882" s="24">
        <v>0</v>
      </c>
      <c r="E3882" s="25">
        <v>2101</v>
      </c>
      <c r="F3882" s="23">
        <v>10721300</v>
      </c>
      <c r="G3882" s="26" t="s">
        <v>187</v>
      </c>
      <c r="H3882" s="27">
        <v>84000</v>
      </c>
      <c r="I3882" s="215">
        <v>0</v>
      </c>
      <c r="J3882" s="27"/>
      <c r="K3882" s="27">
        <f t="shared" si="99"/>
        <v>84000</v>
      </c>
      <c r="L3882" s="199"/>
    </row>
    <row r="3883" spans="1:12" hidden="1" x14ac:dyDescent="0.35">
      <c r="A3883" s="23">
        <v>22020304</v>
      </c>
      <c r="B3883" s="437" t="s">
        <v>2890</v>
      </c>
      <c r="C3883" s="23">
        <v>70133</v>
      </c>
      <c r="D3883" s="24">
        <v>0</v>
      </c>
      <c r="E3883" s="25">
        <v>2101</v>
      </c>
      <c r="F3883" s="23">
        <v>10721300</v>
      </c>
      <c r="G3883" s="26" t="s">
        <v>187</v>
      </c>
      <c r="H3883" s="27">
        <v>159600</v>
      </c>
      <c r="I3883" s="215"/>
      <c r="J3883" s="27"/>
      <c r="K3883" s="39">
        <f t="shared" si="99"/>
        <v>159600</v>
      </c>
      <c r="L3883" s="199"/>
    </row>
    <row r="3884" spans="1:12" hidden="1" x14ac:dyDescent="0.35">
      <c r="A3884" s="23">
        <v>22020304</v>
      </c>
      <c r="B3884" s="437" t="s">
        <v>2890</v>
      </c>
      <c r="C3884" s="23">
        <v>70133</v>
      </c>
      <c r="D3884" s="24">
        <v>0</v>
      </c>
      <c r="E3884" s="25">
        <v>2101</v>
      </c>
      <c r="F3884" s="23">
        <v>10721300</v>
      </c>
      <c r="G3884" s="26" t="s">
        <v>187</v>
      </c>
      <c r="H3884" s="67">
        <v>26000</v>
      </c>
      <c r="I3884" s="224"/>
      <c r="J3884" s="67"/>
      <c r="K3884" s="67">
        <f t="shared" si="99"/>
        <v>26000</v>
      </c>
      <c r="L3884" s="199"/>
    </row>
    <row r="3885" spans="1:12" hidden="1" x14ac:dyDescent="0.35">
      <c r="A3885" s="23">
        <v>22020304</v>
      </c>
      <c r="B3885" s="437" t="s">
        <v>2890</v>
      </c>
      <c r="C3885" s="23">
        <v>71033</v>
      </c>
      <c r="D3885" s="24">
        <v>0</v>
      </c>
      <c r="E3885" s="25">
        <v>1100</v>
      </c>
      <c r="F3885" s="23">
        <v>10721300</v>
      </c>
      <c r="G3885" s="26" t="s">
        <v>187</v>
      </c>
      <c r="H3885" s="27">
        <v>147000</v>
      </c>
      <c r="I3885" s="282"/>
      <c r="J3885" s="27"/>
      <c r="K3885" s="27">
        <f t="shared" si="99"/>
        <v>147000</v>
      </c>
      <c r="L3885" s="199"/>
    </row>
    <row r="3886" spans="1:12" hidden="1" x14ac:dyDescent="0.35">
      <c r="A3886" s="23">
        <v>22020304</v>
      </c>
      <c r="B3886" s="437" t="s">
        <v>2890</v>
      </c>
      <c r="C3886" s="23">
        <v>70131</v>
      </c>
      <c r="D3886" s="24">
        <v>0</v>
      </c>
      <c r="E3886" s="25">
        <v>2101</v>
      </c>
      <c r="F3886" s="23">
        <v>10721300</v>
      </c>
      <c r="G3886" s="26" t="s">
        <v>187</v>
      </c>
      <c r="H3886" s="27">
        <v>100000</v>
      </c>
      <c r="I3886" s="215"/>
      <c r="J3886" s="41"/>
      <c r="K3886" s="27">
        <f t="shared" si="99"/>
        <v>100000</v>
      </c>
      <c r="L3886" s="201"/>
    </row>
    <row r="3887" spans="1:12" hidden="1" x14ac:dyDescent="0.35">
      <c r="A3887" s="23">
        <v>22020304</v>
      </c>
      <c r="B3887" s="437" t="s">
        <v>2891</v>
      </c>
      <c r="C3887" s="23">
        <v>70133</v>
      </c>
      <c r="D3887" s="24" t="s">
        <v>192</v>
      </c>
      <c r="E3887" s="85" t="s">
        <v>2619</v>
      </c>
      <c r="F3887" s="23">
        <v>10721300</v>
      </c>
      <c r="G3887" s="26" t="s">
        <v>187</v>
      </c>
      <c r="H3887" s="27">
        <v>48931.343999999997</v>
      </c>
      <c r="I3887" s="215"/>
      <c r="J3887" s="27"/>
      <c r="K3887" s="27">
        <f t="shared" si="99"/>
        <v>48931.343999999997</v>
      </c>
      <c r="L3887" s="199"/>
    </row>
    <row r="3888" spans="1:12" hidden="1" x14ac:dyDescent="0.35">
      <c r="A3888" s="411">
        <v>22020304</v>
      </c>
      <c r="B3888" s="437" t="s">
        <v>2891</v>
      </c>
      <c r="C3888" s="411">
        <v>70131</v>
      </c>
      <c r="D3888" s="411" t="s">
        <v>192</v>
      </c>
      <c r="E3888" s="413" t="s">
        <v>193</v>
      </c>
      <c r="F3888" s="411">
        <v>10721300</v>
      </c>
      <c r="G3888" s="416" t="s">
        <v>187</v>
      </c>
      <c r="H3888" s="419">
        <v>11820.362399999998</v>
      </c>
      <c r="I3888" s="422"/>
      <c r="J3888" s="425">
        <v>67380</v>
      </c>
      <c r="K3888" s="538">
        <f t="shared" si="99"/>
        <v>79200.362399999998</v>
      </c>
      <c r="L3888" s="395"/>
    </row>
    <row r="3889" spans="1:12" hidden="1" x14ac:dyDescent="0.35">
      <c r="A3889" s="23">
        <v>22020304</v>
      </c>
      <c r="B3889" s="437" t="s">
        <v>2891</v>
      </c>
      <c r="C3889" s="23">
        <v>70133</v>
      </c>
      <c r="D3889" s="24">
        <v>0</v>
      </c>
      <c r="E3889" s="25">
        <v>2101</v>
      </c>
      <c r="F3889" s="23">
        <v>10721300</v>
      </c>
      <c r="G3889" s="26" t="s">
        <v>187</v>
      </c>
      <c r="H3889" s="27">
        <v>100000</v>
      </c>
      <c r="I3889" s="215">
        <v>22000</v>
      </c>
      <c r="J3889" s="41"/>
      <c r="K3889" s="27">
        <f t="shared" si="99"/>
        <v>100000</v>
      </c>
      <c r="L3889" s="200"/>
    </row>
    <row r="3890" spans="1:12" hidden="1" x14ac:dyDescent="0.35">
      <c r="A3890" s="23">
        <v>22020304</v>
      </c>
      <c r="B3890" s="437" t="s">
        <v>2891</v>
      </c>
      <c r="C3890" s="23">
        <v>70131</v>
      </c>
      <c r="D3890" s="24">
        <v>0</v>
      </c>
      <c r="E3890" s="25">
        <v>2101</v>
      </c>
      <c r="F3890" s="23">
        <v>10721300</v>
      </c>
      <c r="G3890" s="26" t="s">
        <v>187</v>
      </c>
      <c r="H3890" s="67">
        <v>100000</v>
      </c>
      <c r="I3890" s="224"/>
      <c r="J3890" s="68"/>
      <c r="K3890" s="67">
        <f t="shared" si="99"/>
        <v>100000</v>
      </c>
      <c r="L3890" s="199"/>
    </row>
    <row r="3891" spans="1:12" hidden="1" x14ac:dyDescent="0.35">
      <c r="A3891" s="23">
        <v>22020304</v>
      </c>
      <c r="B3891" s="437" t="s">
        <v>2891</v>
      </c>
      <c r="C3891" s="23">
        <v>70133</v>
      </c>
      <c r="D3891" s="24">
        <v>0</v>
      </c>
      <c r="E3891" s="25">
        <v>2101</v>
      </c>
      <c r="F3891" s="23">
        <v>10721300</v>
      </c>
      <c r="G3891" s="26" t="s">
        <v>187</v>
      </c>
      <c r="H3891" s="27">
        <v>20328</v>
      </c>
      <c r="I3891" s="215"/>
      <c r="J3891" s="41"/>
      <c r="K3891" s="27">
        <f t="shared" si="99"/>
        <v>20328</v>
      </c>
      <c r="L3891" s="199"/>
    </row>
    <row r="3892" spans="1:12" hidden="1" x14ac:dyDescent="0.35">
      <c r="A3892" s="23">
        <v>22020304</v>
      </c>
      <c r="B3892" s="437" t="s">
        <v>2891</v>
      </c>
      <c r="C3892" s="23">
        <v>70133</v>
      </c>
      <c r="D3892" s="24">
        <v>0</v>
      </c>
      <c r="E3892" s="25">
        <v>2101</v>
      </c>
      <c r="F3892" s="23">
        <v>10721300</v>
      </c>
      <c r="G3892" s="26" t="s">
        <v>187</v>
      </c>
      <c r="H3892" s="27"/>
      <c r="I3892" s="215"/>
      <c r="J3892" s="41">
        <v>50000</v>
      </c>
      <c r="K3892" s="27">
        <f t="shared" si="99"/>
        <v>50000</v>
      </c>
      <c r="L3892" s="199"/>
    </row>
    <row r="3893" spans="1:12" hidden="1" x14ac:dyDescent="0.35">
      <c r="A3893" s="23">
        <v>22020304</v>
      </c>
      <c r="B3893" s="437" t="s">
        <v>2891</v>
      </c>
      <c r="C3893" s="23">
        <v>70133</v>
      </c>
      <c r="D3893" s="24">
        <v>0</v>
      </c>
      <c r="E3893" s="25">
        <v>2101</v>
      </c>
      <c r="F3893" s="23">
        <v>10721300</v>
      </c>
      <c r="G3893" s="26" t="s">
        <v>187</v>
      </c>
      <c r="H3893" s="67">
        <v>210000</v>
      </c>
      <c r="I3893" s="224"/>
      <c r="J3893" s="67"/>
      <c r="K3893" s="67">
        <f t="shared" si="99"/>
        <v>210000</v>
      </c>
      <c r="L3893" s="199"/>
    </row>
    <row r="3894" spans="1:12" hidden="1" x14ac:dyDescent="0.35">
      <c r="A3894" s="23">
        <v>22020304</v>
      </c>
      <c r="B3894" s="437" t="s">
        <v>2891</v>
      </c>
      <c r="C3894" s="23">
        <v>70133</v>
      </c>
      <c r="D3894" s="24">
        <v>0</v>
      </c>
      <c r="E3894" s="25">
        <v>2101</v>
      </c>
      <c r="F3894" s="23">
        <v>10721300</v>
      </c>
      <c r="G3894" s="26" t="s">
        <v>187</v>
      </c>
      <c r="H3894" s="27">
        <v>20000</v>
      </c>
      <c r="I3894" s="215"/>
      <c r="J3894" s="41"/>
      <c r="K3894" s="27">
        <f t="shared" si="99"/>
        <v>20000</v>
      </c>
      <c r="L3894" s="199"/>
    </row>
    <row r="3895" spans="1:12" hidden="1" x14ac:dyDescent="0.35">
      <c r="A3895" s="23">
        <v>22020304</v>
      </c>
      <c r="B3895" s="437" t="s">
        <v>2892</v>
      </c>
      <c r="C3895" s="23">
        <v>70133</v>
      </c>
      <c r="D3895" s="24">
        <v>0</v>
      </c>
      <c r="E3895" s="25">
        <v>2101</v>
      </c>
      <c r="F3895" s="23">
        <v>10721300</v>
      </c>
      <c r="G3895" s="26" t="s">
        <v>187</v>
      </c>
      <c r="H3895" s="27">
        <v>81690</v>
      </c>
      <c r="I3895" s="215"/>
      <c r="J3895" s="27"/>
      <c r="K3895" s="27">
        <f t="shared" si="99"/>
        <v>81690</v>
      </c>
      <c r="L3895" s="199"/>
    </row>
    <row r="3896" spans="1:12" hidden="1" x14ac:dyDescent="0.35">
      <c r="A3896" s="23">
        <v>22020304</v>
      </c>
      <c r="B3896" s="437" t="s">
        <v>2892</v>
      </c>
      <c r="C3896" s="23">
        <v>70133</v>
      </c>
      <c r="D3896" s="24">
        <v>0</v>
      </c>
      <c r="E3896" s="25">
        <v>2101</v>
      </c>
      <c r="F3896" s="23">
        <v>10721300</v>
      </c>
      <c r="G3896" s="26" t="s">
        <v>187</v>
      </c>
      <c r="H3896" s="27">
        <v>2609181.8130000001</v>
      </c>
      <c r="I3896" s="215"/>
      <c r="J3896" s="27"/>
      <c r="K3896" s="27">
        <f t="shared" si="99"/>
        <v>2609181.8130000001</v>
      </c>
      <c r="L3896" s="199"/>
    </row>
    <row r="3897" spans="1:12" hidden="1" x14ac:dyDescent="0.35">
      <c r="A3897" s="23">
        <v>22020304</v>
      </c>
      <c r="B3897" s="437" t="s">
        <v>2893</v>
      </c>
      <c r="C3897" s="23">
        <v>70131</v>
      </c>
      <c r="D3897" s="24">
        <v>0</v>
      </c>
      <c r="E3897" s="25">
        <v>2101</v>
      </c>
      <c r="F3897" s="23">
        <v>10721300</v>
      </c>
      <c r="G3897" s="26" t="s">
        <v>187</v>
      </c>
      <c r="H3897" s="67">
        <v>308000</v>
      </c>
      <c r="I3897" s="224"/>
      <c r="J3897" s="68"/>
      <c r="K3897" s="67">
        <f t="shared" si="99"/>
        <v>308000</v>
      </c>
      <c r="L3897" s="199"/>
    </row>
    <row r="3898" spans="1:12" hidden="1" x14ac:dyDescent="0.35">
      <c r="A3898" s="23">
        <v>22020304</v>
      </c>
      <c r="B3898" s="437" t="s">
        <v>2893</v>
      </c>
      <c r="C3898" s="23">
        <v>70133</v>
      </c>
      <c r="D3898" s="24">
        <v>0</v>
      </c>
      <c r="E3898" s="25">
        <v>2101</v>
      </c>
      <c r="F3898" s="23">
        <v>10721300</v>
      </c>
      <c r="G3898" s="26" t="s">
        <v>187</v>
      </c>
      <c r="H3898" s="101">
        <v>642075</v>
      </c>
      <c r="I3898" s="255">
        <v>326250</v>
      </c>
      <c r="J3898" s="101"/>
      <c r="K3898" s="101">
        <f t="shared" si="99"/>
        <v>642075</v>
      </c>
      <c r="L3898" s="200"/>
    </row>
    <row r="3899" spans="1:12" hidden="1" x14ac:dyDescent="0.35">
      <c r="A3899" s="23">
        <v>22020304</v>
      </c>
      <c r="B3899" s="437" t="s">
        <v>2893</v>
      </c>
      <c r="C3899" s="23">
        <v>70133</v>
      </c>
      <c r="D3899" s="24">
        <v>0</v>
      </c>
      <c r="E3899" s="25">
        <v>2101</v>
      </c>
      <c r="F3899" s="23">
        <v>10721300</v>
      </c>
      <c r="G3899" s="26" t="s">
        <v>187</v>
      </c>
      <c r="H3899" s="101">
        <v>50000</v>
      </c>
      <c r="I3899" s="255"/>
      <c r="J3899" s="106"/>
      <c r="K3899" s="101">
        <f t="shared" si="99"/>
        <v>50000</v>
      </c>
      <c r="L3899" s="199"/>
    </row>
    <row r="3900" spans="1:12" hidden="1" x14ac:dyDescent="0.35">
      <c r="A3900" s="23">
        <v>22020304</v>
      </c>
      <c r="B3900" s="437" t="s">
        <v>2893</v>
      </c>
      <c r="C3900" s="23">
        <v>70131</v>
      </c>
      <c r="D3900" s="24">
        <v>0</v>
      </c>
      <c r="E3900" s="25">
        <v>2101</v>
      </c>
      <c r="F3900" s="23">
        <v>10721300</v>
      </c>
      <c r="G3900" s="26" t="s">
        <v>187</v>
      </c>
      <c r="H3900" s="101">
        <v>80000</v>
      </c>
      <c r="I3900" s="255"/>
      <c r="J3900" s="102"/>
      <c r="K3900" s="101">
        <f t="shared" si="99"/>
        <v>80000</v>
      </c>
      <c r="L3900" s="199"/>
    </row>
    <row r="3901" spans="1:12" hidden="1" x14ac:dyDescent="0.35">
      <c r="A3901" s="23">
        <v>22020304</v>
      </c>
      <c r="B3901" s="437" t="s">
        <v>2893</v>
      </c>
      <c r="C3901" s="23">
        <v>70133</v>
      </c>
      <c r="D3901" s="24">
        <v>0</v>
      </c>
      <c r="E3901" s="25">
        <v>2101</v>
      </c>
      <c r="F3901" s="23">
        <v>10721300</v>
      </c>
      <c r="G3901" s="26" t="s">
        <v>187</v>
      </c>
      <c r="H3901" s="101">
        <v>10000</v>
      </c>
      <c r="I3901" s="255">
        <v>0</v>
      </c>
      <c r="J3901" s="106"/>
      <c r="K3901" s="101">
        <f t="shared" si="99"/>
        <v>10000</v>
      </c>
      <c r="L3901" s="200"/>
    </row>
    <row r="3902" spans="1:12" hidden="1" x14ac:dyDescent="0.35">
      <c r="A3902" s="54">
        <v>22020304</v>
      </c>
      <c r="B3902" s="437" t="s">
        <v>2893</v>
      </c>
      <c r="C3902" s="54">
        <v>70133</v>
      </c>
      <c r="D3902" s="55">
        <v>0</v>
      </c>
      <c r="E3902" s="56">
        <v>2101</v>
      </c>
      <c r="F3902" s="54">
        <v>10721300</v>
      </c>
      <c r="G3902" s="57" t="s">
        <v>187</v>
      </c>
      <c r="H3902" s="58">
        <v>3760000</v>
      </c>
      <c r="I3902" s="221">
        <v>150000</v>
      </c>
      <c r="J3902" s="87"/>
      <c r="K3902" s="58">
        <f t="shared" si="99"/>
        <v>3760000</v>
      </c>
      <c r="L3902" s="204" t="s">
        <v>2557</v>
      </c>
    </row>
    <row r="3903" spans="1:12" hidden="1" x14ac:dyDescent="0.35">
      <c r="A3903" s="54">
        <v>22020304</v>
      </c>
      <c r="B3903" s="437" t="s">
        <v>2893</v>
      </c>
      <c r="C3903" s="54">
        <v>70131</v>
      </c>
      <c r="D3903" s="55">
        <v>0</v>
      </c>
      <c r="E3903" s="56">
        <v>2101</v>
      </c>
      <c r="F3903" s="54">
        <v>10721300</v>
      </c>
      <c r="G3903" s="76" t="s">
        <v>187</v>
      </c>
      <c r="H3903" s="126">
        <v>250000</v>
      </c>
      <c r="I3903" s="265"/>
      <c r="J3903" s="128"/>
      <c r="K3903" s="126">
        <f t="shared" si="99"/>
        <v>250000</v>
      </c>
      <c r="L3903" s="204" t="s">
        <v>2558</v>
      </c>
    </row>
    <row r="3904" spans="1:12" hidden="1" x14ac:dyDescent="0.35">
      <c r="A3904" s="34">
        <v>22020304</v>
      </c>
      <c r="B3904" s="437" t="s">
        <v>2893</v>
      </c>
      <c r="C3904" s="34">
        <v>70133</v>
      </c>
      <c r="D3904" s="35">
        <v>0</v>
      </c>
      <c r="E3904" s="36">
        <v>2101</v>
      </c>
      <c r="F3904" s="34">
        <v>10721300</v>
      </c>
      <c r="G3904" s="37" t="s">
        <v>187</v>
      </c>
      <c r="H3904" s="99">
        <v>8019</v>
      </c>
      <c r="I3904" s="254"/>
      <c r="J3904" s="114"/>
      <c r="K3904" s="99">
        <f t="shared" si="99"/>
        <v>8019</v>
      </c>
      <c r="L3904" s="198"/>
    </row>
    <row r="3905" spans="1:12" hidden="1" x14ac:dyDescent="0.35">
      <c r="A3905" s="23">
        <v>22020304</v>
      </c>
      <c r="B3905" s="437" t="s">
        <v>2893</v>
      </c>
      <c r="C3905" s="23">
        <v>70133</v>
      </c>
      <c r="D3905" s="24">
        <v>0</v>
      </c>
      <c r="E3905" s="25">
        <v>2101</v>
      </c>
      <c r="F3905" s="23">
        <v>10721300</v>
      </c>
      <c r="G3905" s="26" t="s">
        <v>187</v>
      </c>
      <c r="H3905" s="101">
        <v>1000000</v>
      </c>
      <c r="I3905" s="255">
        <v>0</v>
      </c>
      <c r="J3905" s="115">
        <v>-500000</v>
      </c>
      <c r="K3905" s="101">
        <f t="shared" si="99"/>
        <v>500000</v>
      </c>
      <c r="L3905" s="199"/>
    </row>
    <row r="3906" spans="1:12" hidden="1" x14ac:dyDescent="0.35">
      <c r="A3906" s="23">
        <v>22020304</v>
      </c>
      <c r="B3906" s="437" t="s">
        <v>2893</v>
      </c>
      <c r="C3906" s="23">
        <v>70131</v>
      </c>
      <c r="D3906" s="24">
        <v>0</v>
      </c>
      <c r="E3906" s="25">
        <v>2101</v>
      </c>
      <c r="F3906" s="23">
        <v>10721300</v>
      </c>
      <c r="G3906" s="26" t="s">
        <v>187</v>
      </c>
      <c r="H3906" s="101">
        <v>3208</v>
      </c>
      <c r="I3906" s="255"/>
      <c r="J3906" s="106"/>
      <c r="K3906" s="101">
        <f t="shared" si="99"/>
        <v>3208</v>
      </c>
      <c r="L3906" s="199"/>
    </row>
    <row r="3907" spans="1:12" hidden="1" x14ac:dyDescent="0.35">
      <c r="A3907" s="23">
        <v>22020303</v>
      </c>
      <c r="B3907" s="437" t="s">
        <v>2890</v>
      </c>
      <c r="C3907" s="23">
        <v>70133</v>
      </c>
      <c r="D3907" s="24">
        <v>0</v>
      </c>
      <c r="E3907" s="25">
        <v>2101</v>
      </c>
      <c r="F3907" s="23">
        <v>10721300</v>
      </c>
      <c r="G3907" s="26" t="s">
        <v>152</v>
      </c>
      <c r="H3907" s="67">
        <v>1000000</v>
      </c>
      <c r="I3907" s="224">
        <v>443250</v>
      </c>
      <c r="J3907" s="67"/>
      <c r="K3907" s="428">
        <f t="shared" si="99"/>
        <v>1000000</v>
      </c>
      <c r="L3907" s="199"/>
    </row>
    <row r="3908" spans="1:12" hidden="1" x14ac:dyDescent="0.35">
      <c r="A3908" s="23">
        <v>22020303</v>
      </c>
      <c r="B3908" s="437" t="s">
        <v>2890</v>
      </c>
      <c r="C3908" s="23">
        <v>70131</v>
      </c>
      <c r="D3908" s="24">
        <v>0</v>
      </c>
      <c r="E3908" s="25">
        <v>2101</v>
      </c>
      <c r="F3908" s="23">
        <v>10721300</v>
      </c>
      <c r="G3908" s="26" t="s">
        <v>152</v>
      </c>
      <c r="H3908" s="27">
        <v>640000</v>
      </c>
      <c r="I3908" s="215">
        <v>60000</v>
      </c>
      <c r="J3908" s="27"/>
      <c r="K3908" s="27">
        <f t="shared" si="99"/>
        <v>640000</v>
      </c>
      <c r="L3908" s="200"/>
    </row>
    <row r="3909" spans="1:12" hidden="1" x14ac:dyDescent="0.35">
      <c r="A3909" s="23">
        <v>22020303</v>
      </c>
      <c r="B3909" s="437" t="s">
        <v>2890</v>
      </c>
      <c r="C3909" s="23">
        <v>70133</v>
      </c>
      <c r="D3909" s="24">
        <v>0</v>
      </c>
      <c r="E3909" s="25">
        <v>2101</v>
      </c>
      <c r="F3909" s="23">
        <v>10721300</v>
      </c>
      <c r="G3909" s="26" t="s">
        <v>152</v>
      </c>
      <c r="H3909" s="27">
        <v>63000</v>
      </c>
      <c r="I3909" s="215">
        <v>5000</v>
      </c>
      <c r="J3909" s="27"/>
      <c r="K3909" s="27">
        <f t="shared" si="99"/>
        <v>63000</v>
      </c>
      <c r="L3909" s="199"/>
    </row>
    <row r="3910" spans="1:12" hidden="1" x14ac:dyDescent="0.35">
      <c r="A3910" s="23">
        <v>22020303</v>
      </c>
      <c r="B3910" s="437" t="s">
        <v>2890</v>
      </c>
      <c r="C3910" s="23">
        <v>70133</v>
      </c>
      <c r="D3910" s="24">
        <v>0</v>
      </c>
      <c r="E3910" s="25">
        <v>2101</v>
      </c>
      <c r="F3910" s="23">
        <v>10721300</v>
      </c>
      <c r="G3910" s="26" t="s">
        <v>152</v>
      </c>
      <c r="H3910" s="27">
        <v>105000</v>
      </c>
      <c r="I3910" s="215">
        <v>35000</v>
      </c>
      <c r="J3910" s="27"/>
      <c r="K3910" s="39">
        <f t="shared" si="99"/>
        <v>105000</v>
      </c>
      <c r="L3910" s="199"/>
    </row>
    <row r="3911" spans="1:12" hidden="1" x14ac:dyDescent="0.35">
      <c r="A3911" s="23">
        <v>22020303</v>
      </c>
      <c r="B3911" s="437" t="s">
        <v>2890</v>
      </c>
      <c r="C3911" s="23">
        <v>70131</v>
      </c>
      <c r="D3911" s="24">
        <v>0</v>
      </c>
      <c r="E3911" s="23">
        <v>2101</v>
      </c>
      <c r="F3911" s="23">
        <v>10721300</v>
      </c>
      <c r="G3911" s="26" t="s">
        <v>152</v>
      </c>
      <c r="H3911" s="27">
        <v>42000</v>
      </c>
      <c r="I3911" s="215"/>
      <c r="J3911" s="27"/>
      <c r="K3911" s="27">
        <f t="shared" si="99"/>
        <v>42000</v>
      </c>
      <c r="L3911" s="199"/>
    </row>
    <row r="3912" spans="1:12" hidden="1" x14ac:dyDescent="0.35">
      <c r="A3912" s="23">
        <v>22020303</v>
      </c>
      <c r="B3912" s="437" t="s">
        <v>2890</v>
      </c>
      <c r="C3912" s="23">
        <v>70133</v>
      </c>
      <c r="D3912" s="24">
        <v>0</v>
      </c>
      <c r="E3912" s="25">
        <v>2101</v>
      </c>
      <c r="F3912" s="23">
        <v>10721300</v>
      </c>
      <c r="G3912" s="26" t="s">
        <v>152</v>
      </c>
      <c r="H3912" s="27">
        <v>26460</v>
      </c>
      <c r="I3912" s="215"/>
      <c r="J3912" s="27"/>
      <c r="K3912" s="27">
        <f t="shared" si="99"/>
        <v>26460</v>
      </c>
      <c r="L3912" s="199"/>
    </row>
    <row r="3913" spans="1:12" hidden="1" x14ac:dyDescent="0.35">
      <c r="A3913" s="23">
        <v>22020303</v>
      </c>
      <c r="B3913" s="437" t="s">
        <v>2890</v>
      </c>
      <c r="C3913" s="23">
        <v>70133</v>
      </c>
      <c r="D3913" s="24">
        <v>0</v>
      </c>
      <c r="E3913" s="25">
        <v>2101</v>
      </c>
      <c r="F3913" s="23">
        <v>10721300</v>
      </c>
      <c r="G3913" s="26" t="s">
        <v>152</v>
      </c>
      <c r="H3913" s="27">
        <v>0</v>
      </c>
      <c r="I3913" s="215"/>
      <c r="J3913" s="41"/>
      <c r="K3913" s="39">
        <f t="shared" ref="K3913:K3942" si="100">SUM(H3913,J3913)</f>
        <v>0</v>
      </c>
      <c r="L3913" s="199"/>
    </row>
    <row r="3914" spans="1:12" hidden="1" x14ac:dyDescent="0.35">
      <c r="A3914" s="23">
        <v>22020303</v>
      </c>
      <c r="B3914" s="437" t="s">
        <v>2890</v>
      </c>
      <c r="C3914" s="23">
        <v>71033</v>
      </c>
      <c r="D3914" s="24">
        <v>0</v>
      </c>
      <c r="E3914" s="25">
        <v>1100</v>
      </c>
      <c r="F3914" s="23">
        <v>10721300</v>
      </c>
      <c r="G3914" s="26" t="s">
        <v>152</v>
      </c>
      <c r="H3914" s="27">
        <v>46200</v>
      </c>
      <c r="I3914" s="282"/>
      <c r="J3914" s="27"/>
      <c r="K3914" s="27">
        <f t="shared" si="100"/>
        <v>46200</v>
      </c>
      <c r="L3914" s="199"/>
    </row>
    <row r="3915" spans="1:12" hidden="1" x14ac:dyDescent="0.35">
      <c r="A3915" s="23">
        <v>22020303</v>
      </c>
      <c r="B3915" s="437" t="s">
        <v>2890</v>
      </c>
      <c r="C3915" s="23">
        <v>70131</v>
      </c>
      <c r="D3915" s="24">
        <v>0</v>
      </c>
      <c r="E3915" s="25">
        <v>2101</v>
      </c>
      <c r="F3915" s="23">
        <v>10721300</v>
      </c>
      <c r="G3915" s="26" t="s">
        <v>152</v>
      </c>
      <c r="H3915" s="27">
        <v>49980</v>
      </c>
      <c r="I3915" s="215">
        <v>25000</v>
      </c>
      <c r="J3915" s="27"/>
      <c r="K3915" s="27">
        <f t="shared" si="100"/>
        <v>49980</v>
      </c>
      <c r="L3915" s="201"/>
    </row>
    <row r="3916" spans="1:12" hidden="1" x14ac:dyDescent="0.35">
      <c r="A3916" s="411">
        <v>22020303</v>
      </c>
      <c r="B3916" s="437" t="s">
        <v>2891</v>
      </c>
      <c r="C3916" s="411">
        <v>70131</v>
      </c>
      <c r="D3916" s="411" t="s">
        <v>192</v>
      </c>
      <c r="E3916" s="413" t="s">
        <v>193</v>
      </c>
      <c r="F3916" s="411">
        <v>10721300</v>
      </c>
      <c r="G3916" s="416" t="s">
        <v>152</v>
      </c>
      <c r="H3916" s="419">
        <v>3983.7797999999998</v>
      </c>
      <c r="I3916" s="422"/>
      <c r="J3916" s="425">
        <v>180000</v>
      </c>
      <c r="K3916" s="538">
        <f t="shared" si="100"/>
        <v>183983.77979999999</v>
      </c>
      <c r="L3916" s="395"/>
    </row>
    <row r="3917" spans="1:12" hidden="1" x14ac:dyDescent="0.35">
      <c r="A3917" s="23">
        <v>22020303</v>
      </c>
      <c r="B3917" s="437" t="s">
        <v>2891</v>
      </c>
      <c r="C3917" s="23">
        <v>70133</v>
      </c>
      <c r="D3917" s="24">
        <v>0</v>
      </c>
      <c r="E3917" s="25">
        <v>2101</v>
      </c>
      <c r="F3917" s="23">
        <v>10721300</v>
      </c>
      <c r="G3917" s="26" t="s">
        <v>152</v>
      </c>
      <c r="H3917" s="27">
        <v>126000</v>
      </c>
      <c r="I3917" s="215">
        <v>60000</v>
      </c>
      <c r="J3917" s="27"/>
      <c r="K3917" s="27">
        <f t="shared" si="100"/>
        <v>126000</v>
      </c>
      <c r="L3917" s="200"/>
    </row>
    <row r="3918" spans="1:12" hidden="1" x14ac:dyDescent="0.35">
      <c r="A3918" s="23">
        <v>22020303</v>
      </c>
      <c r="B3918" s="437" t="s">
        <v>2891</v>
      </c>
      <c r="C3918" s="23">
        <v>70131</v>
      </c>
      <c r="D3918" s="24">
        <v>0</v>
      </c>
      <c r="E3918" s="25">
        <v>2101</v>
      </c>
      <c r="F3918" s="23">
        <v>10721300</v>
      </c>
      <c r="G3918" s="26" t="s">
        <v>152</v>
      </c>
      <c r="H3918" s="67">
        <v>500000</v>
      </c>
      <c r="I3918" s="224"/>
      <c r="J3918" s="68"/>
      <c r="K3918" s="67">
        <f t="shared" si="100"/>
        <v>500000</v>
      </c>
      <c r="L3918" s="199"/>
    </row>
    <row r="3919" spans="1:12" hidden="1" x14ac:dyDescent="0.35">
      <c r="A3919" s="23">
        <v>22020303</v>
      </c>
      <c r="B3919" s="437" t="s">
        <v>2891</v>
      </c>
      <c r="C3919" s="23">
        <v>70133</v>
      </c>
      <c r="D3919" s="24">
        <v>0</v>
      </c>
      <c r="E3919" s="25">
        <v>2101</v>
      </c>
      <c r="F3919" s="23">
        <v>10721300</v>
      </c>
      <c r="G3919" s="26" t="s">
        <v>152</v>
      </c>
      <c r="H3919" s="27">
        <v>40656</v>
      </c>
      <c r="I3919" s="215"/>
      <c r="J3919" s="41"/>
      <c r="K3919" s="27">
        <f t="shared" si="100"/>
        <v>40656</v>
      </c>
      <c r="L3919" s="199"/>
    </row>
    <row r="3920" spans="1:12" hidden="1" x14ac:dyDescent="0.35">
      <c r="A3920" s="23">
        <v>22020303</v>
      </c>
      <c r="B3920" s="437" t="s">
        <v>2891</v>
      </c>
      <c r="C3920" s="23">
        <v>70133</v>
      </c>
      <c r="D3920" s="24">
        <v>0</v>
      </c>
      <c r="E3920" s="25">
        <v>2101</v>
      </c>
      <c r="F3920" s="23">
        <v>10721300</v>
      </c>
      <c r="G3920" s="26" t="s">
        <v>152</v>
      </c>
      <c r="H3920" s="27">
        <v>0</v>
      </c>
      <c r="I3920" s="215"/>
      <c r="J3920" s="41">
        <v>50000</v>
      </c>
      <c r="K3920" s="27">
        <f t="shared" si="100"/>
        <v>50000</v>
      </c>
      <c r="L3920" s="199"/>
    </row>
    <row r="3921" spans="1:12" hidden="1" x14ac:dyDescent="0.35">
      <c r="A3921" s="23">
        <v>22020303</v>
      </c>
      <c r="B3921" s="437" t="s">
        <v>2891</v>
      </c>
      <c r="C3921" s="23">
        <v>70133</v>
      </c>
      <c r="D3921" s="24">
        <v>0</v>
      </c>
      <c r="E3921" s="25">
        <v>2101</v>
      </c>
      <c r="F3921" s="23">
        <v>10721300</v>
      </c>
      <c r="G3921" s="26" t="s">
        <v>152</v>
      </c>
      <c r="H3921" s="67">
        <v>205800</v>
      </c>
      <c r="I3921" s="224"/>
      <c r="J3921" s="67"/>
      <c r="K3921" s="67">
        <f t="shared" si="100"/>
        <v>205800</v>
      </c>
      <c r="L3921" s="199"/>
    </row>
    <row r="3922" spans="1:12" hidden="1" x14ac:dyDescent="0.35">
      <c r="A3922" s="23">
        <v>22020303</v>
      </c>
      <c r="B3922" s="437" t="s">
        <v>2891</v>
      </c>
      <c r="C3922" s="23">
        <v>70133</v>
      </c>
      <c r="D3922" s="24">
        <v>0</v>
      </c>
      <c r="E3922" s="25">
        <v>2101</v>
      </c>
      <c r="F3922" s="23">
        <v>10721300</v>
      </c>
      <c r="G3922" s="26" t="s">
        <v>152</v>
      </c>
      <c r="H3922" s="27">
        <v>20000</v>
      </c>
      <c r="I3922" s="215"/>
      <c r="J3922" s="41"/>
      <c r="K3922" s="27">
        <f t="shared" si="100"/>
        <v>20000</v>
      </c>
      <c r="L3922" s="199"/>
    </row>
    <row r="3923" spans="1:12" hidden="1" x14ac:dyDescent="0.35">
      <c r="A3923" s="34">
        <v>22020303</v>
      </c>
      <c r="B3923" s="437" t="s">
        <v>2892</v>
      </c>
      <c r="C3923" s="34">
        <v>70133</v>
      </c>
      <c r="D3923" s="35">
        <v>0</v>
      </c>
      <c r="E3923" s="36">
        <v>2101</v>
      </c>
      <c r="F3923" s="34">
        <v>10721300</v>
      </c>
      <c r="G3923" s="37" t="s">
        <v>152</v>
      </c>
      <c r="H3923" s="38">
        <v>273000</v>
      </c>
      <c r="I3923" s="218"/>
      <c r="J3923" s="38"/>
      <c r="K3923" s="38">
        <f t="shared" si="100"/>
        <v>273000</v>
      </c>
      <c r="L3923" s="198"/>
    </row>
    <row r="3924" spans="1:12" hidden="1" x14ac:dyDescent="0.35">
      <c r="A3924" s="23">
        <v>22020303</v>
      </c>
      <c r="B3924" s="437" t="s">
        <v>2892</v>
      </c>
      <c r="C3924" s="23">
        <v>70131</v>
      </c>
      <c r="D3924" s="24">
        <v>0</v>
      </c>
      <c r="E3924" s="25">
        <v>2101</v>
      </c>
      <c r="F3924" s="23">
        <v>10721300</v>
      </c>
      <c r="G3924" s="26" t="s">
        <v>152</v>
      </c>
      <c r="H3924" s="27">
        <v>0</v>
      </c>
      <c r="I3924" s="215">
        <v>295200</v>
      </c>
      <c r="J3924" s="41"/>
      <c r="K3924" s="27">
        <f t="shared" si="100"/>
        <v>0</v>
      </c>
      <c r="L3924" s="199"/>
    </row>
    <row r="3925" spans="1:12" hidden="1" x14ac:dyDescent="0.35">
      <c r="A3925" s="23">
        <v>22020303</v>
      </c>
      <c r="B3925" s="437" t="s">
        <v>2892</v>
      </c>
      <c r="C3925" s="23">
        <v>70133</v>
      </c>
      <c r="D3925" s="24">
        <v>0</v>
      </c>
      <c r="E3925" s="25">
        <v>2101</v>
      </c>
      <c r="F3925" s="23">
        <v>10721300</v>
      </c>
      <c r="G3925" s="26" t="s">
        <v>152</v>
      </c>
      <c r="H3925" s="67">
        <v>54600</v>
      </c>
      <c r="I3925" s="224">
        <v>6400</v>
      </c>
      <c r="J3925" s="67">
        <v>200000</v>
      </c>
      <c r="K3925" s="67">
        <f t="shared" si="100"/>
        <v>254600</v>
      </c>
      <c r="L3925" s="199"/>
    </row>
    <row r="3926" spans="1:12" hidden="1" x14ac:dyDescent="0.35">
      <c r="A3926" s="23">
        <v>22020303</v>
      </c>
      <c r="B3926" s="437" t="s">
        <v>2893</v>
      </c>
      <c r="C3926" s="23">
        <v>70131</v>
      </c>
      <c r="D3926" s="24">
        <v>0</v>
      </c>
      <c r="E3926" s="25">
        <v>2101</v>
      </c>
      <c r="F3926" s="23">
        <v>10721300</v>
      </c>
      <c r="G3926" s="26" t="s">
        <v>152</v>
      </c>
      <c r="H3926" s="67">
        <v>30800</v>
      </c>
      <c r="I3926" s="224">
        <v>60000</v>
      </c>
      <c r="J3926" s="68">
        <v>319200</v>
      </c>
      <c r="K3926" s="67">
        <f t="shared" si="100"/>
        <v>350000</v>
      </c>
      <c r="L3926" s="199"/>
    </row>
    <row r="3927" spans="1:12" hidden="1" x14ac:dyDescent="0.35">
      <c r="A3927" s="23">
        <v>22020303</v>
      </c>
      <c r="B3927" s="437" t="s">
        <v>2893</v>
      </c>
      <c r="C3927" s="23">
        <v>70133</v>
      </c>
      <c r="D3927" s="24">
        <v>0</v>
      </c>
      <c r="E3927" s="25">
        <v>2101</v>
      </c>
      <c r="F3927" s="23">
        <v>10721300</v>
      </c>
      <c r="G3927" s="26" t="s">
        <v>152</v>
      </c>
      <c r="H3927" s="101">
        <v>1675800</v>
      </c>
      <c r="I3927" s="255">
        <v>678600</v>
      </c>
      <c r="J3927" s="101"/>
      <c r="K3927" s="101">
        <f t="shared" si="100"/>
        <v>1675800</v>
      </c>
      <c r="L3927" s="200"/>
    </row>
    <row r="3928" spans="1:12" hidden="1" x14ac:dyDescent="0.35">
      <c r="A3928" s="23">
        <v>22020303</v>
      </c>
      <c r="B3928" s="437" t="s">
        <v>2893</v>
      </c>
      <c r="C3928" s="23">
        <v>70133</v>
      </c>
      <c r="D3928" s="24">
        <v>0</v>
      </c>
      <c r="E3928" s="25">
        <v>2101</v>
      </c>
      <c r="F3928" s="23">
        <v>10721300</v>
      </c>
      <c r="G3928" s="26" t="s">
        <v>152</v>
      </c>
      <c r="H3928" s="101">
        <v>50000</v>
      </c>
      <c r="I3928" s="255"/>
      <c r="J3928" s="106"/>
      <c r="K3928" s="101">
        <f t="shared" si="100"/>
        <v>50000</v>
      </c>
      <c r="L3928" s="199"/>
    </row>
    <row r="3929" spans="1:12" hidden="1" x14ac:dyDescent="0.35">
      <c r="A3929" s="23">
        <v>22020303</v>
      </c>
      <c r="B3929" s="437" t="s">
        <v>2893</v>
      </c>
      <c r="C3929" s="23">
        <v>70131</v>
      </c>
      <c r="D3929" s="24">
        <v>0</v>
      </c>
      <c r="E3929" s="25">
        <v>2101</v>
      </c>
      <c r="F3929" s="23">
        <v>10721300</v>
      </c>
      <c r="G3929" s="26" t="s">
        <v>152</v>
      </c>
      <c r="H3929" s="101">
        <v>131775</v>
      </c>
      <c r="I3929" s="255">
        <v>61750</v>
      </c>
      <c r="J3929" s="101"/>
      <c r="K3929" s="101">
        <f t="shared" si="100"/>
        <v>131775</v>
      </c>
      <c r="L3929" s="199"/>
    </row>
    <row r="3930" spans="1:12" hidden="1" x14ac:dyDescent="0.35">
      <c r="A3930" s="54">
        <v>22020303</v>
      </c>
      <c r="B3930" s="437" t="s">
        <v>2893</v>
      </c>
      <c r="C3930" s="54">
        <v>70133</v>
      </c>
      <c r="D3930" s="55">
        <v>0</v>
      </c>
      <c r="E3930" s="54">
        <v>2101</v>
      </c>
      <c r="F3930" s="54">
        <v>10721300</v>
      </c>
      <c r="G3930" s="57" t="s">
        <v>152</v>
      </c>
      <c r="H3930" s="117">
        <v>72000</v>
      </c>
      <c r="I3930" s="263">
        <v>0</v>
      </c>
      <c r="J3930" s="118"/>
      <c r="K3930" s="117">
        <f t="shared" si="100"/>
        <v>72000</v>
      </c>
      <c r="L3930" s="204" t="s">
        <v>2556</v>
      </c>
    </row>
    <row r="3931" spans="1:12" hidden="1" x14ac:dyDescent="0.35">
      <c r="A3931" s="54">
        <v>22020303</v>
      </c>
      <c r="B3931" s="437" t="s">
        <v>2893</v>
      </c>
      <c r="C3931" s="54">
        <v>70133</v>
      </c>
      <c r="D3931" s="55">
        <v>0</v>
      </c>
      <c r="E3931" s="56">
        <v>2101</v>
      </c>
      <c r="F3931" s="54">
        <v>10721300</v>
      </c>
      <c r="G3931" s="57" t="s">
        <v>152</v>
      </c>
      <c r="H3931" s="58">
        <v>681200</v>
      </c>
      <c r="I3931" s="221"/>
      <c r="J3931" s="87"/>
      <c r="K3931" s="58">
        <f t="shared" si="100"/>
        <v>681200</v>
      </c>
      <c r="L3931" s="204" t="s">
        <v>2557</v>
      </c>
    </row>
    <row r="3932" spans="1:12" hidden="1" x14ac:dyDescent="0.35">
      <c r="A3932" s="54">
        <v>22020303</v>
      </c>
      <c r="B3932" s="437" t="s">
        <v>2893</v>
      </c>
      <c r="C3932" s="54">
        <v>70131</v>
      </c>
      <c r="D3932" s="55">
        <v>0</v>
      </c>
      <c r="E3932" s="56">
        <v>2101</v>
      </c>
      <c r="F3932" s="54">
        <v>10721300</v>
      </c>
      <c r="G3932" s="57" t="s">
        <v>152</v>
      </c>
      <c r="H3932" s="117">
        <v>185000</v>
      </c>
      <c r="I3932" s="263"/>
      <c r="J3932" s="118"/>
      <c r="K3932" s="117">
        <f t="shared" si="100"/>
        <v>185000</v>
      </c>
      <c r="L3932" s="204" t="s">
        <v>2558</v>
      </c>
    </row>
    <row r="3933" spans="1:12" hidden="1" x14ac:dyDescent="0.35">
      <c r="A3933" s="23">
        <v>22020303</v>
      </c>
      <c r="B3933" s="437" t="s">
        <v>2893</v>
      </c>
      <c r="C3933" s="23">
        <v>70133</v>
      </c>
      <c r="D3933" s="24">
        <v>0</v>
      </c>
      <c r="E3933" s="25">
        <v>2101</v>
      </c>
      <c r="F3933" s="23">
        <v>10721300</v>
      </c>
      <c r="G3933" s="26" t="s">
        <v>152</v>
      </c>
      <c r="H3933" s="101">
        <v>13365</v>
      </c>
      <c r="I3933" s="255"/>
      <c r="J3933" s="106"/>
      <c r="K3933" s="101">
        <f t="shared" si="100"/>
        <v>13365</v>
      </c>
      <c r="L3933" s="199"/>
    </row>
    <row r="3934" spans="1:12" hidden="1" x14ac:dyDescent="0.35">
      <c r="A3934" s="34">
        <v>22020303</v>
      </c>
      <c r="B3934" s="437" t="s">
        <v>2893</v>
      </c>
      <c r="C3934" s="34">
        <v>70133</v>
      </c>
      <c r="D3934" s="35">
        <v>0</v>
      </c>
      <c r="E3934" s="36">
        <v>2101</v>
      </c>
      <c r="F3934" s="34">
        <v>10721300</v>
      </c>
      <c r="G3934" s="37" t="s">
        <v>152</v>
      </c>
      <c r="H3934" s="99">
        <v>157500</v>
      </c>
      <c r="I3934" s="254">
        <v>0</v>
      </c>
      <c r="J3934" s="99"/>
      <c r="K3934" s="99">
        <f t="shared" si="100"/>
        <v>157500</v>
      </c>
      <c r="L3934" s="198"/>
    </row>
    <row r="3935" spans="1:12" hidden="1" x14ac:dyDescent="0.35">
      <c r="A3935" s="23">
        <v>22020303</v>
      </c>
      <c r="B3935" s="437" t="s">
        <v>2893</v>
      </c>
      <c r="C3935" s="23">
        <v>70131</v>
      </c>
      <c r="D3935" s="24">
        <v>0</v>
      </c>
      <c r="E3935" s="25">
        <v>2101</v>
      </c>
      <c r="F3935" s="23">
        <v>10721300</v>
      </c>
      <c r="G3935" s="26" t="s">
        <v>152</v>
      </c>
      <c r="H3935" s="101">
        <v>13365</v>
      </c>
      <c r="I3935" s="255"/>
      <c r="J3935" s="106"/>
      <c r="K3935" s="101">
        <f t="shared" si="100"/>
        <v>13365</v>
      </c>
      <c r="L3935" s="199"/>
    </row>
    <row r="3936" spans="1:12" hidden="1" x14ac:dyDescent="0.35">
      <c r="A3936" s="23">
        <v>22020302</v>
      </c>
      <c r="B3936" s="437" t="s">
        <v>2890</v>
      </c>
      <c r="C3936" s="23">
        <v>70133</v>
      </c>
      <c r="D3936" s="24">
        <v>0</v>
      </c>
      <c r="E3936" s="25">
        <v>2101</v>
      </c>
      <c r="F3936" s="23">
        <v>10721300</v>
      </c>
      <c r="G3936" s="26" t="s">
        <v>207</v>
      </c>
      <c r="H3936" s="27">
        <v>69300</v>
      </c>
      <c r="I3936" s="215">
        <v>10000</v>
      </c>
      <c r="J3936" s="27"/>
      <c r="K3936" s="27">
        <f t="shared" si="100"/>
        <v>69300</v>
      </c>
      <c r="L3936" s="199"/>
    </row>
    <row r="3937" spans="1:12" hidden="1" x14ac:dyDescent="0.35">
      <c r="A3937" s="23">
        <v>22020302</v>
      </c>
      <c r="B3937" s="437" t="s">
        <v>2890</v>
      </c>
      <c r="C3937" s="23">
        <v>70133</v>
      </c>
      <c r="D3937" s="24">
        <v>0</v>
      </c>
      <c r="E3937" s="25">
        <v>2101</v>
      </c>
      <c r="F3937" s="23">
        <v>10721300</v>
      </c>
      <c r="G3937" s="26" t="s">
        <v>207</v>
      </c>
      <c r="H3937" s="27">
        <v>56364</v>
      </c>
      <c r="I3937" s="215">
        <v>30000</v>
      </c>
      <c r="J3937" s="27">
        <v>400000</v>
      </c>
      <c r="K3937" s="27">
        <f t="shared" si="100"/>
        <v>456364</v>
      </c>
      <c r="L3937" s="199"/>
    </row>
    <row r="3938" spans="1:12" hidden="1" x14ac:dyDescent="0.35">
      <c r="A3938" s="23">
        <v>22020302</v>
      </c>
      <c r="B3938" s="437" t="s">
        <v>2890</v>
      </c>
      <c r="C3938" s="23">
        <v>70133</v>
      </c>
      <c r="D3938" s="24">
        <v>0</v>
      </c>
      <c r="E3938" s="25">
        <v>2101</v>
      </c>
      <c r="F3938" s="23">
        <v>10721300</v>
      </c>
      <c r="G3938" s="26" t="s">
        <v>207</v>
      </c>
      <c r="H3938" s="67">
        <v>89000</v>
      </c>
      <c r="I3938" s="224"/>
      <c r="J3938" s="67"/>
      <c r="K3938" s="67">
        <f t="shared" si="100"/>
        <v>89000</v>
      </c>
      <c r="L3938" s="199"/>
    </row>
    <row r="3939" spans="1:12" hidden="1" x14ac:dyDescent="0.35">
      <c r="A3939" s="23">
        <v>22020302</v>
      </c>
      <c r="B3939" s="437" t="s">
        <v>2890</v>
      </c>
      <c r="C3939" s="23">
        <v>71033</v>
      </c>
      <c r="D3939" s="24">
        <v>0</v>
      </c>
      <c r="E3939" s="25">
        <v>1100</v>
      </c>
      <c r="F3939" s="23">
        <v>10721300</v>
      </c>
      <c r="G3939" s="26" t="s">
        <v>207</v>
      </c>
      <c r="H3939" s="27">
        <v>387450</v>
      </c>
      <c r="I3939" s="282"/>
      <c r="J3939" s="27"/>
      <c r="K3939" s="27">
        <f t="shared" si="100"/>
        <v>387450</v>
      </c>
      <c r="L3939" s="199"/>
    </row>
    <row r="3940" spans="1:12" hidden="1" x14ac:dyDescent="0.35">
      <c r="A3940" s="23">
        <v>22020302</v>
      </c>
      <c r="B3940" s="437" t="s">
        <v>2890</v>
      </c>
      <c r="C3940" s="23">
        <v>70131</v>
      </c>
      <c r="D3940" s="24">
        <v>0</v>
      </c>
      <c r="E3940" s="25">
        <v>2101</v>
      </c>
      <c r="F3940" s="23">
        <v>10721300</v>
      </c>
      <c r="G3940" s="26" t="s">
        <v>207</v>
      </c>
      <c r="H3940" s="41">
        <v>518420</v>
      </c>
      <c r="I3940" s="220"/>
      <c r="J3940" s="41"/>
      <c r="K3940" s="27">
        <f t="shared" si="100"/>
        <v>518420</v>
      </c>
      <c r="L3940" s="201"/>
    </row>
    <row r="3941" spans="1:12" hidden="1" x14ac:dyDescent="0.35">
      <c r="A3941" s="411">
        <v>22020302</v>
      </c>
      <c r="B3941" s="437" t="s">
        <v>2891</v>
      </c>
      <c r="C3941" s="411">
        <v>70131</v>
      </c>
      <c r="D3941" s="411" t="s">
        <v>192</v>
      </c>
      <c r="E3941" s="413" t="s">
        <v>193</v>
      </c>
      <c r="F3941" s="411">
        <v>10721300</v>
      </c>
      <c r="G3941" s="416" t="s">
        <v>207</v>
      </c>
      <c r="H3941" s="419">
        <v>5311.7063999999991</v>
      </c>
      <c r="I3941" s="422"/>
      <c r="J3941" s="425"/>
      <c r="K3941" s="538">
        <f t="shared" si="100"/>
        <v>5311.7063999999991</v>
      </c>
      <c r="L3941" s="395"/>
    </row>
    <row r="3942" spans="1:12" hidden="1" x14ac:dyDescent="0.35">
      <c r="A3942" s="23">
        <v>22020302</v>
      </c>
      <c r="B3942" s="437" t="s">
        <v>2891</v>
      </c>
      <c r="C3942" s="23">
        <v>70133</v>
      </c>
      <c r="D3942" s="24">
        <v>0</v>
      </c>
      <c r="E3942" s="25">
        <v>2101</v>
      </c>
      <c r="F3942" s="23">
        <v>10721300</v>
      </c>
      <c r="G3942" s="26" t="s">
        <v>207</v>
      </c>
      <c r="H3942" s="27">
        <v>300000</v>
      </c>
      <c r="I3942" s="215"/>
      <c r="J3942" s="39"/>
      <c r="K3942" s="27">
        <f t="shared" si="100"/>
        <v>300000</v>
      </c>
      <c r="L3942" s="200"/>
    </row>
    <row r="3943" spans="1:12" hidden="1" x14ac:dyDescent="0.35">
      <c r="A3943" s="34">
        <v>22020302</v>
      </c>
      <c r="B3943" s="437" t="s">
        <v>2891</v>
      </c>
      <c r="C3943" s="34">
        <v>70131</v>
      </c>
      <c r="D3943" s="35">
        <v>0</v>
      </c>
      <c r="E3943" s="36">
        <v>2101</v>
      </c>
      <c r="F3943" s="34">
        <v>10721300</v>
      </c>
      <c r="G3943" s="37" t="s">
        <v>207</v>
      </c>
      <c r="H3943" s="38">
        <v>240000</v>
      </c>
      <c r="I3943" s="218"/>
      <c r="J3943" s="44"/>
      <c r="K3943" s="38">
        <f>H3943+J3943</f>
        <v>240000</v>
      </c>
      <c r="L3943" s="198"/>
    </row>
    <row r="3944" spans="1:12" hidden="1" x14ac:dyDescent="0.35">
      <c r="A3944" s="23">
        <v>22020302</v>
      </c>
      <c r="B3944" s="437" t="s">
        <v>2891</v>
      </c>
      <c r="C3944" s="23">
        <v>70131</v>
      </c>
      <c r="D3944" s="24">
        <v>0</v>
      </c>
      <c r="E3944" s="25">
        <v>2101</v>
      </c>
      <c r="F3944" s="23">
        <v>10721300</v>
      </c>
      <c r="G3944" s="26" t="s">
        <v>207</v>
      </c>
      <c r="H3944" s="67">
        <v>500000</v>
      </c>
      <c r="I3944" s="224"/>
      <c r="J3944" s="68"/>
      <c r="K3944" s="67">
        <f t="shared" ref="K3944:K3968" si="101">SUM(H3944,J3944)</f>
        <v>500000</v>
      </c>
      <c r="L3944" s="199"/>
    </row>
    <row r="3945" spans="1:12" hidden="1" x14ac:dyDescent="0.35">
      <c r="A3945" s="23">
        <v>22020302</v>
      </c>
      <c r="B3945" s="437" t="s">
        <v>2891</v>
      </c>
      <c r="C3945" s="23">
        <v>70133</v>
      </c>
      <c r="D3945" s="24">
        <v>0</v>
      </c>
      <c r="E3945" s="25">
        <v>2101</v>
      </c>
      <c r="F3945" s="23">
        <v>10721300</v>
      </c>
      <c r="G3945" s="26" t="s">
        <v>207</v>
      </c>
      <c r="H3945" s="27"/>
      <c r="I3945" s="215"/>
      <c r="J3945" s="27">
        <v>200000</v>
      </c>
      <c r="K3945" s="27">
        <f t="shared" si="101"/>
        <v>200000</v>
      </c>
      <c r="L3945" s="199"/>
    </row>
    <row r="3946" spans="1:12" hidden="1" x14ac:dyDescent="0.35">
      <c r="A3946" s="23">
        <v>22020302</v>
      </c>
      <c r="B3946" s="437" t="s">
        <v>2892</v>
      </c>
      <c r="C3946" s="23">
        <v>70133</v>
      </c>
      <c r="D3946" s="24">
        <v>0</v>
      </c>
      <c r="E3946" s="25">
        <v>2101</v>
      </c>
      <c r="F3946" s="23">
        <v>10721300</v>
      </c>
      <c r="G3946" s="26" t="s">
        <v>207</v>
      </c>
      <c r="H3946" s="27">
        <v>105000</v>
      </c>
      <c r="I3946" s="215"/>
      <c r="J3946" s="27"/>
      <c r="K3946" s="27">
        <f t="shared" si="101"/>
        <v>105000</v>
      </c>
      <c r="L3946" s="199"/>
    </row>
    <row r="3947" spans="1:12" hidden="1" x14ac:dyDescent="0.35">
      <c r="A3947" s="23">
        <v>22020302</v>
      </c>
      <c r="B3947" s="437" t="s">
        <v>2892</v>
      </c>
      <c r="C3947" s="23">
        <v>70133</v>
      </c>
      <c r="D3947" s="24">
        <v>0</v>
      </c>
      <c r="E3947" s="25">
        <v>2101</v>
      </c>
      <c r="F3947" s="23">
        <v>10721300</v>
      </c>
      <c r="G3947" s="26" t="s">
        <v>207</v>
      </c>
      <c r="H3947" s="27">
        <v>357000</v>
      </c>
      <c r="I3947" s="215"/>
      <c r="J3947" s="27">
        <v>3500000</v>
      </c>
      <c r="K3947" s="27">
        <f t="shared" si="101"/>
        <v>3857000</v>
      </c>
      <c r="L3947" s="199"/>
    </row>
    <row r="3948" spans="1:12" hidden="1" x14ac:dyDescent="0.35">
      <c r="A3948" s="23">
        <v>22020302</v>
      </c>
      <c r="B3948" s="437" t="s">
        <v>2892</v>
      </c>
      <c r="C3948" s="23">
        <v>70131</v>
      </c>
      <c r="D3948" s="24">
        <v>0</v>
      </c>
      <c r="E3948" s="25">
        <v>2101</v>
      </c>
      <c r="F3948" s="23">
        <v>10721300</v>
      </c>
      <c r="G3948" s="26" t="s">
        <v>207</v>
      </c>
      <c r="H3948" s="27">
        <v>892500</v>
      </c>
      <c r="I3948" s="215"/>
      <c r="J3948" s="27"/>
      <c r="K3948" s="27">
        <f t="shared" si="101"/>
        <v>892500</v>
      </c>
      <c r="L3948" s="199"/>
    </row>
    <row r="3949" spans="1:12" hidden="1" x14ac:dyDescent="0.35">
      <c r="A3949" s="23">
        <v>22020302</v>
      </c>
      <c r="B3949" s="437" t="s">
        <v>2892</v>
      </c>
      <c r="C3949" s="23">
        <v>70133</v>
      </c>
      <c r="D3949" s="24">
        <v>0</v>
      </c>
      <c r="E3949" s="25">
        <v>2101</v>
      </c>
      <c r="F3949" s="23">
        <v>10721300</v>
      </c>
      <c r="G3949" s="26" t="s">
        <v>207</v>
      </c>
      <c r="H3949" s="67">
        <v>63420</v>
      </c>
      <c r="I3949" s="224">
        <v>0</v>
      </c>
      <c r="J3949" s="67"/>
      <c r="K3949" s="67">
        <f t="shared" si="101"/>
        <v>63420</v>
      </c>
      <c r="L3949" s="199"/>
    </row>
    <row r="3950" spans="1:12" ht="51" hidden="1" x14ac:dyDescent="0.35">
      <c r="A3950" s="23">
        <v>22020302</v>
      </c>
      <c r="B3950" s="437" t="s">
        <v>2893</v>
      </c>
      <c r="C3950" s="23">
        <v>70131</v>
      </c>
      <c r="D3950" s="24">
        <v>0</v>
      </c>
      <c r="E3950" s="25">
        <v>2101</v>
      </c>
      <c r="F3950" s="23">
        <v>10721300</v>
      </c>
      <c r="G3950" s="26" t="s">
        <v>475</v>
      </c>
      <c r="H3950" s="67">
        <v>5808000</v>
      </c>
      <c r="I3950" s="224">
        <v>1080000</v>
      </c>
      <c r="J3950" s="68"/>
      <c r="K3950" s="67">
        <f t="shared" si="101"/>
        <v>5808000</v>
      </c>
      <c r="L3950" s="199"/>
    </row>
    <row r="3951" spans="1:12" hidden="1" x14ac:dyDescent="0.35">
      <c r="A3951" s="23">
        <v>22020302</v>
      </c>
      <c r="B3951" s="437" t="s">
        <v>2893</v>
      </c>
      <c r="C3951" s="23">
        <v>70131</v>
      </c>
      <c r="D3951" s="24">
        <v>0</v>
      </c>
      <c r="E3951" s="25">
        <v>2101</v>
      </c>
      <c r="F3951" s="23">
        <v>10721300</v>
      </c>
      <c r="G3951" s="26" t="s">
        <v>476</v>
      </c>
      <c r="H3951" s="67">
        <v>200000</v>
      </c>
      <c r="I3951" s="224"/>
      <c r="J3951" s="68"/>
      <c r="K3951" s="67">
        <f t="shared" si="101"/>
        <v>200000</v>
      </c>
      <c r="L3951" s="199"/>
    </row>
    <row r="3952" spans="1:12" hidden="1" x14ac:dyDescent="0.35">
      <c r="A3952" s="23">
        <v>22020302</v>
      </c>
      <c r="B3952" s="437" t="s">
        <v>2893</v>
      </c>
      <c r="C3952" s="23">
        <v>70133</v>
      </c>
      <c r="D3952" s="24">
        <v>0</v>
      </c>
      <c r="E3952" s="25">
        <v>2101</v>
      </c>
      <c r="F3952" s="23">
        <v>10721300</v>
      </c>
      <c r="G3952" s="26" t="s">
        <v>207</v>
      </c>
      <c r="H3952" s="27">
        <v>6300</v>
      </c>
      <c r="I3952" s="215">
        <v>19000</v>
      </c>
      <c r="J3952" s="27">
        <v>1493700</v>
      </c>
      <c r="K3952" s="27">
        <f t="shared" si="101"/>
        <v>1500000</v>
      </c>
      <c r="L3952" s="199"/>
    </row>
    <row r="3953" spans="1:12" hidden="1" x14ac:dyDescent="0.35">
      <c r="A3953" s="34">
        <v>22020302</v>
      </c>
      <c r="B3953" s="437" t="s">
        <v>2893</v>
      </c>
      <c r="C3953" s="34">
        <v>70131</v>
      </c>
      <c r="D3953" s="35">
        <v>0</v>
      </c>
      <c r="E3953" s="36">
        <v>2101</v>
      </c>
      <c r="F3953" s="34">
        <v>10721300</v>
      </c>
      <c r="G3953" s="37" t="s">
        <v>207</v>
      </c>
      <c r="H3953" s="70">
        <v>308000</v>
      </c>
      <c r="I3953" s="223"/>
      <c r="J3953" s="94">
        <v>692000</v>
      </c>
      <c r="K3953" s="70">
        <f t="shared" si="101"/>
        <v>1000000</v>
      </c>
      <c r="L3953" s="198"/>
    </row>
    <row r="3954" spans="1:12" hidden="1" x14ac:dyDescent="0.35">
      <c r="A3954" s="23">
        <v>22020302</v>
      </c>
      <c r="B3954" s="437" t="s">
        <v>2893</v>
      </c>
      <c r="C3954" s="23">
        <v>70133</v>
      </c>
      <c r="D3954" s="24">
        <v>0</v>
      </c>
      <c r="E3954" s="25">
        <v>2101</v>
      </c>
      <c r="F3954" s="23">
        <v>10721300</v>
      </c>
      <c r="G3954" s="26" t="s">
        <v>207</v>
      </c>
      <c r="H3954" s="101">
        <v>4441500</v>
      </c>
      <c r="I3954" s="255">
        <v>45000</v>
      </c>
      <c r="J3954" s="101"/>
      <c r="K3954" s="101">
        <f t="shared" si="101"/>
        <v>4441500</v>
      </c>
      <c r="L3954" s="200"/>
    </row>
    <row r="3955" spans="1:12" hidden="1" x14ac:dyDescent="0.35">
      <c r="A3955" s="23">
        <v>22020302</v>
      </c>
      <c r="B3955" s="437" t="s">
        <v>2893</v>
      </c>
      <c r="C3955" s="23">
        <v>70131</v>
      </c>
      <c r="D3955" s="24">
        <v>0</v>
      </c>
      <c r="E3955" s="25">
        <v>2101</v>
      </c>
      <c r="F3955" s="23">
        <v>10721300</v>
      </c>
      <c r="G3955" s="26" t="s">
        <v>207</v>
      </c>
      <c r="H3955" s="101">
        <v>2250000</v>
      </c>
      <c r="I3955" s="255">
        <v>268500</v>
      </c>
      <c r="J3955" s="102">
        <v>1750000</v>
      </c>
      <c r="K3955" s="101">
        <f t="shared" si="101"/>
        <v>4000000</v>
      </c>
      <c r="L3955" s="199"/>
    </row>
    <row r="3956" spans="1:12" hidden="1" x14ac:dyDescent="0.35">
      <c r="A3956" s="23">
        <v>22020302</v>
      </c>
      <c r="B3956" s="437" t="s">
        <v>2893</v>
      </c>
      <c r="C3956" s="23">
        <v>70133</v>
      </c>
      <c r="D3956" s="24">
        <v>0</v>
      </c>
      <c r="E3956" s="25">
        <v>2101</v>
      </c>
      <c r="F3956" s="23">
        <v>10721300</v>
      </c>
      <c r="G3956" s="26" t="s">
        <v>207</v>
      </c>
      <c r="H3956" s="101">
        <v>5540000</v>
      </c>
      <c r="I3956" s="255">
        <v>100000</v>
      </c>
      <c r="J3956" s="106"/>
      <c r="K3956" s="101">
        <f t="shared" si="101"/>
        <v>5540000</v>
      </c>
      <c r="L3956" s="200"/>
    </row>
    <row r="3957" spans="1:12" hidden="1" x14ac:dyDescent="0.35">
      <c r="A3957" s="54">
        <v>22020302</v>
      </c>
      <c r="B3957" s="437" t="s">
        <v>2893</v>
      </c>
      <c r="C3957" s="54">
        <v>70131</v>
      </c>
      <c r="D3957" s="55">
        <v>0</v>
      </c>
      <c r="E3957" s="56">
        <v>2101</v>
      </c>
      <c r="F3957" s="54">
        <v>10721300</v>
      </c>
      <c r="G3957" s="57" t="s">
        <v>207</v>
      </c>
      <c r="H3957" s="58">
        <v>2500000</v>
      </c>
      <c r="I3957" s="221">
        <v>0</v>
      </c>
      <c r="J3957" s="87"/>
      <c r="K3957" s="58">
        <f t="shared" si="101"/>
        <v>2500000</v>
      </c>
      <c r="L3957" s="204" t="s">
        <v>2555</v>
      </c>
    </row>
    <row r="3958" spans="1:12" hidden="1" x14ac:dyDescent="0.35">
      <c r="A3958" s="54">
        <v>22020302</v>
      </c>
      <c r="B3958" s="437" t="s">
        <v>2893</v>
      </c>
      <c r="C3958" s="54">
        <v>70133</v>
      </c>
      <c r="D3958" s="55">
        <v>0</v>
      </c>
      <c r="E3958" s="54">
        <v>2101</v>
      </c>
      <c r="F3958" s="54">
        <v>10721300</v>
      </c>
      <c r="G3958" s="57" t="s">
        <v>207</v>
      </c>
      <c r="H3958" s="117">
        <v>40000</v>
      </c>
      <c r="I3958" s="263">
        <v>0</v>
      </c>
      <c r="J3958" s="118"/>
      <c r="K3958" s="117">
        <f t="shared" si="101"/>
        <v>40000</v>
      </c>
      <c r="L3958" s="204" t="s">
        <v>2556</v>
      </c>
    </row>
    <row r="3959" spans="1:12" hidden="1" x14ac:dyDescent="0.35">
      <c r="A3959" s="54">
        <v>22020302</v>
      </c>
      <c r="B3959" s="437" t="s">
        <v>2893</v>
      </c>
      <c r="C3959" s="54">
        <v>70133</v>
      </c>
      <c r="D3959" s="55">
        <v>0</v>
      </c>
      <c r="E3959" s="56">
        <v>2101</v>
      </c>
      <c r="F3959" s="54">
        <v>10721300</v>
      </c>
      <c r="G3959" s="57" t="s">
        <v>207</v>
      </c>
      <c r="H3959" s="58">
        <v>10498600</v>
      </c>
      <c r="I3959" s="221">
        <v>400000</v>
      </c>
      <c r="J3959" s="87"/>
      <c r="K3959" s="58">
        <f t="shared" si="101"/>
        <v>10498600</v>
      </c>
      <c r="L3959" s="204" t="s">
        <v>2557</v>
      </c>
    </row>
    <row r="3960" spans="1:12" hidden="1" x14ac:dyDescent="0.35">
      <c r="A3960" s="54">
        <v>22020302</v>
      </c>
      <c r="B3960" s="437" t="s">
        <v>2893</v>
      </c>
      <c r="C3960" s="54">
        <v>70131</v>
      </c>
      <c r="D3960" s="55">
        <v>0</v>
      </c>
      <c r="E3960" s="56">
        <v>2101</v>
      </c>
      <c r="F3960" s="54">
        <v>10721300</v>
      </c>
      <c r="G3960" s="57" t="s">
        <v>207</v>
      </c>
      <c r="H3960" s="117">
        <v>420000</v>
      </c>
      <c r="I3960" s="263"/>
      <c r="J3960" s="117"/>
      <c r="K3960" s="117">
        <f t="shared" si="101"/>
        <v>420000</v>
      </c>
      <c r="L3960" s="204" t="s">
        <v>2558</v>
      </c>
    </row>
    <row r="3961" spans="1:12" hidden="1" x14ac:dyDescent="0.35">
      <c r="A3961" s="23">
        <v>22020302</v>
      </c>
      <c r="B3961" s="437" t="s">
        <v>2893</v>
      </c>
      <c r="C3961" s="23">
        <v>70133</v>
      </c>
      <c r="D3961" s="24">
        <v>0</v>
      </c>
      <c r="E3961" s="25">
        <v>2101</v>
      </c>
      <c r="F3961" s="23">
        <v>10721300</v>
      </c>
      <c r="G3961" s="26" t="s">
        <v>207</v>
      </c>
      <c r="H3961" s="101">
        <v>2000000</v>
      </c>
      <c r="I3961" s="255"/>
      <c r="J3961" s="115">
        <v>-1000000</v>
      </c>
      <c r="K3961" s="101">
        <f t="shared" si="101"/>
        <v>1000000</v>
      </c>
      <c r="L3961" s="199"/>
    </row>
    <row r="3962" spans="1:12" hidden="1" x14ac:dyDescent="0.35">
      <c r="A3962" s="23">
        <v>22020302</v>
      </c>
      <c r="B3962" s="437" t="s">
        <v>2893</v>
      </c>
      <c r="C3962" s="23">
        <v>70133</v>
      </c>
      <c r="D3962" s="24">
        <v>0</v>
      </c>
      <c r="E3962" s="25">
        <v>2101</v>
      </c>
      <c r="F3962" s="23">
        <v>10721300</v>
      </c>
      <c r="G3962" s="26" t="s">
        <v>207</v>
      </c>
      <c r="H3962" s="101">
        <v>2000000</v>
      </c>
      <c r="I3962" s="255">
        <v>350000</v>
      </c>
      <c r="J3962" s="106"/>
      <c r="K3962" s="101">
        <f t="shared" si="101"/>
        <v>2000000</v>
      </c>
      <c r="L3962" s="199"/>
    </row>
    <row r="3963" spans="1:12" hidden="1" x14ac:dyDescent="0.35">
      <c r="A3963" s="23">
        <v>22020302</v>
      </c>
      <c r="B3963" s="437" t="s">
        <v>2893</v>
      </c>
      <c r="C3963" s="23">
        <v>70131</v>
      </c>
      <c r="D3963" s="24">
        <v>0</v>
      </c>
      <c r="E3963" s="25">
        <v>2101</v>
      </c>
      <c r="F3963" s="23">
        <v>10721300</v>
      </c>
      <c r="G3963" s="26" t="s">
        <v>207</v>
      </c>
      <c r="H3963" s="101">
        <v>73500</v>
      </c>
      <c r="I3963" s="255">
        <v>64000</v>
      </c>
      <c r="J3963" s="101">
        <v>200000</v>
      </c>
      <c r="K3963" s="101">
        <f t="shared" si="101"/>
        <v>273500</v>
      </c>
      <c r="L3963" s="199"/>
    </row>
    <row r="3964" spans="1:12" hidden="1" x14ac:dyDescent="0.35">
      <c r="A3964" s="34">
        <v>22020302</v>
      </c>
      <c r="B3964" s="437" t="s">
        <v>2893</v>
      </c>
      <c r="C3964" s="34">
        <v>70133</v>
      </c>
      <c r="D3964" s="35">
        <v>0</v>
      </c>
      <c r="E3964" s="34">
        <v>2101</v>
      </c>
      <c r="F3964" s="34">
        <v>10721300</v>
      </c>
      <c r="G3964" s="37" t="s">
        <v>207</v>
      </c>
      <c r="H3964" s="99">
        <v>105000</v>
      </c>
      <c r="I3964" s="254">
        <v>50000</v>
      </c>
      <c r="J3964" s="99"/>
      <c r="K3964" s="99">
        <f t="shared" si="101"/>
        <v>105000</v>
      </c>
      <c r="L3964" s="198"/>
    </row>
    <row r="3965" spans="1:12" hidden="1" x14ac:dyDescent="0.35">
      <c r="A3965" s="23">
        <v>22020302</v>
      </c>
      <c r="B3965" s="437" t="s">
        <v>2893</v>
      </c>
      <c r="C3965" s="23">
        <v>70131</v>
      </c>
      <c r="D3965" s="24">
        <v>0</v>
      </c>
      <c r="E3965" s="25">
        <v>2101</v>
      </c>
      <c r="F3965" s="23">
        <v>10721300</v>
      </c>
      <c r="G3965" s="26" t="s">
        <v>207</v>
      </c>
      <c r="H3965" s="101">
        <v>53460</v>
      </c>
      <c r="I3965" s="255"/>
      <c r="J3965" s="106"/>
      <c r="K3965" s="101">
        <f t="shared" si="101"/>
        <v>53460</v>
      </c>
      <c r="L3965" s="199"/>
    </row>
    <row r="3966" spans="1:12" hidden="1" x14ac:dyDescent="0.35">
      <c r="A3966" s="23">
        <v>22020302</v>
      </c>
      <c r="B3966" s="437" t="s">
        <v>2891</v>
      </c>
      <c r="C3966" s="23">
        <v>70131</v>
      </c>
      <c r="D3966" s="24">
        <v>0</v>
      </c>
      <c r="E3966" s="25">
        <v>2101</v>
      </c>
      <c r="F3966" s="23">
        <v>10721300</v>
      </c>
      <c r="G3966" s="26" t="s">
        <v>207</v>
      </c>
      <c r="H3966" s="136">
        <v>250000</v>
      </c>
      <c r="I3966" s="270">
        <v>5000</v>
      </c>
      <c r="J3966" s="136"/>
      <c r="K3966" s="135">
        <f t="shared" si="101"/>
        <v>250000</v>
      </c>
      <c r="L3966" s="199"/>
    </row>
    <row r="3967" spans="1:12" hidden="1" x14ac:dyDescent="0.35">
      <c r="A3967" s="23">
        <v>22020301</v>
      </c>
      <c r="B3967" s="437" t="s">
        <v>2890</v>
      </c>
      <c r="C3967" s="23">
        <v>70133</v>
      </c>
      <c r="D3967" s="24">
        <v>0</v>
      </c>
      <c r="E3967" s="25">
        <v>2101</v>
      </c>
      <c r="F3967" s="23">
        <v>10721300</v>
      </c>
      <c r="G3967" s="26" t="s">
        <v>151</v>
      </c>
      <c r="H3967" s="67">
        <v>4000000</v>
      </c>
      <c r="I3967" s="224">
        <v>249000</v>
      </c>
      <c r="J3967" s="67"/>
      <c r="K3967" s="428">
        <f t="shared" si="101"/>
        <v>4000000</v>
      </c>
      <c r="L3967" s="199"/>
    </row>
    <row r="3968" spans="1:12" hidden="1" x14ac:dyDescent="0.35">
      <c r="A3968" s="23">
        <v>22020301</v>
      </c>
      <c r="B3968" s="437" t="s">
        <v>2890</v>
      </c>
      <c r="C3968" s="23">
        <v>70131</v>
      </c>
      <c r="D3968" s="24">
        <v>0</v>
      </c>
      <c r="E3968" s="25">
        <v>2101</v>
      </c>
      <c r="F3968" s="23">
        <v>10721300</v>
      </c>
      <c r="G3968" s="26" t="s">
        <v>151</v>
      </c>
      <c r="H3968" s="27">
        <v>4000000</v>
      </c>
      <c r="I3968" s="215">
        <v>1349300</v>
      </c>
      <c r="J3968" s="27">
        <v>1000000</v>
      </c>
      <c r="K3968" s="27">
        <f t="shared" si="101"/>
        <v>5000000</v>
      </c>
      <c r="L3968" s="200"/>
    </row>
    <row r="3969" spans="1:12" hidden="1" x14ac:dyDescent="0.35">
      <c r="A3969" s="411">
        <v>22020301</v>
      </c>
      <c r="B3969" s="437" t="s">
        <v>2890</v>
      </c>
      <c r="C3969" s="411">
        <v>70133</v>
      </c>
      <c r="D3969" s="411" t="s">
        <v>192</v>
      </c>
      <c r="E3969" s="413" t="s">
        <v>193</v>
      </c>
      <c r="F3969" s="411" t="s">
        <v>194</v>
      </c>
      <c r="G3969" s="416" t="s">
        <v>195</v>
      </c>
      <c r="H3969" s="418">
        <v>357000</v>
      </c>
      <c r="I3969" s="421">
        <v>154000</v>
      </c>
      <c r="J3969" s="424">
        <v>166730</v>
      </c>
      <c r="K3969" s="418">
        <f>H3969+J3969</f>
        <v>523730</v>
      </c>
      <c r="L3969" s="434"/>
    </row>
    <row r="3970" spans="1:12" hidden="1" x14ac:dyDescent="0.35">
      <c r="A3970" s="23">
        <v>22020301</v>
      </c>
      <c r="B3970" s="437" t="s">
        <v>2890</v>
      </c>
      <c r="C3970" s="23">
        <v>70133</v>
      </c>
      <c r="D3970" s="24">
        <v>0</v>
      </c>
      <c r="E3970" s="25">
        <v>2101</v>
      </c>
      <c r="F3970" s="23">
        <v>10721300</v>
      </c>
      <c r="G3970" s="26" t="s">
        <v>151</v>
      </c>
      <c r="H3970" s="27">
        <v>252000</v>
      </c>
      <c r="I3970" s="215">
        <v>140000</v>
      </c>
      <c r="J3970" s="27">
        <v>48000</v>
      </c>
      <c r="K3970" s="27">
        <f t="shared" ref="K3970:K3994" si="102">SUM(H3970,J3970)</f>
        <v>300000</v>
      </c>
      <c r="L3970" s="199"/>
    </row>
    <row r="3971" spans="1:12" hidden="1" x14ac:dyDescent="0.35">
      <c r="A3971" s="23">
        <v>22020301</v>
      </c>
      <c r="B3971" s="437" t="s">
        <v>2890</v>
      </c>
      <c r="C3971" s="23">
        <v>70133</v>
      </c>
      <c r="D3971" s="24">
        <v>0</v>
      </c>
      <c r="E3971" s="25">
        <v>2101</v>
      </c>
      <c r="F3971" s="23">
        <v>10721300</v>
      </c>
      <c r="G3971" s="26" t="s">
        <v>151</v>
      </c>
      <c r="H3971" s="27">
        <v>6689550</v>
      </c>
      <c r="I3971" s="215">
        <v>930000</v>
      </c>
      <c r="J3971" s="27"/>
      <c r="K3971" s="27">
        <f t="shared" si="102"/>
        <v>6689550</v>
      </c>
      <c r="L3971" s="199"/>
    </row>
    <row r="3972" spans="1:12" hidden="1" x14ac:dyDescent="0.35">
      <c r="A3972" s="23">
        <v>22020301</v>
      </c>
      <c r="B3972" s="437" t="s">
        <v>2890</v>
      </c>
      <c r="C3972" s="23">
        <v>70133</v>
      </c>
      <c r="D3972" s="24">
        <v>0</v>
      </c>
      <c r="E3972" s="25">
        <v>2101</v>
      </c>
      <c r="F3972" s="23">
        <v>10721300</v>
      </c>
      <c r="G3972" s="26" t="s">
        <v>151</v>
      </c>
      <c r="H3972" s="27">
        <v>1465800</v>
      </c>
      <c r="I3972" s="215">
        <v>435000</v>
      </c>
      <c r="J3972" s="27">
        <v>350000</v>
      </c>
      <c r="K3972" s="27">
        <f t="shared" si="102"/>
        <v>1815800</v>
      </c>
      <c r="L3972" s="199"/>
    </row>
    <row r="3973" spans="1:12" hidden="1" x14ac:dyDescent="0.35">
      <c r="A3973" s="23">
        <v>22020301</v>
      </c>
      <c r="B3973" s="437" t="s">
        <v>2890</v>
      </c>
      <c r="C3973" s="23">
        <v>70133</v>
      </c>
      <c r="D3973" s="24">
        <v>0</v>
      </c>
      <c r="E3973" s="25">
        <v>2101</v>
      </c>
      <c r="F3973" s="23">
        <v>10721300</v>
      </c>
      <c r="G3973" s="26" t="s">
        <v>151</v>
      </c>
      <c r="H3973" s="27">
        <v>1764000</v>
      </c>
      <c r="I3973" s="215">
        <v>270000</v>
      </c>
      <c r="J3973" s="27"/>
      <c r="K3973" s="39">
        <f t="shared" si="102"/>
        <v>1764000</v>
      </c>
      <c r="L3973" s="199"/>
    </row>
    <row r="3974" spans="1:12" hidden="1" x14ac:dyDescent="0.35">
      <c r="A3974" s="23">
        <v>22020301</v>
      </c>
      <c r="B3974" s="437" t="s">
        <v>2890</v>
      </c>
      <c r="C3974" s="23">
        <v>70133</v>
      </c>
      <c r="D3974" s="24">
        <v>0</v>
      </c>
      <c r="E3974" s="25">
        <v>2101</v>
      </c>
      <c r="F3974" s="23">
        <v>10721300</v>
      </c>
      <c r="G3974" s="26" t="s">
        <v>151</v>
      </c>
      <c r="H3974" s="27">
        <v>1344000</v>
      </c>
      <c r="I3974" s="215">
        <v>501500</v>
      </c>
      <c r="J3974" s="27">
        <v>156000</v>
      </c>
      <c r="K3974" s="27">
        <f t="shared" si="102"/>
        <v>1500000</v>
      </c>
      <c r="L3974" s="199"/>
    </row>
    <row r="3975" spans="1:12" hidden="1" x14ac:dyDescent="0.35">
      <c r="A3975" s="23">
        <v>22020301</v>
      </c>
      <c r="B3975" s="437" t="s">
        <v>2890</v>
      </c>
      <c r="C3975" s="23">
        <v>70131</v>
      </c>
      <c r="D3975" s="24">
        <v>0</v>
      </c>
      <c r="E3975" s="25">
        <v>2101</v>
      </c>
      <c r="F3975" s="23">
        <v>10721300</v>
      </c>
      <c r="G3975" s="26" t="s">
        <v>151</v>
      </c>
      <c r="H3975" s="27">
        <v>2425500</v>
      </c>
      <c r="I3975" s="215">
        <v>593000</v>
      </c>
      <c r="J3975" s="27"/>
      <c r="K3975" s="27">
        <f t="shared" si="102"/>
        <v>2425500</v>
      </c>
      <c r="L3975" s="199"/>
    </row>
    <row r="3976" spans="1:12" hidden="1" x14ac:dyDescent="0.35">
      <c r="A3976" s="23">
        <v>22020301</v>
      </c>
      <c r="B3976" s="437" t="s">
        <v>2890</v>
      </c>
      <c r="C3976" s="23">
        <v>70133</v>
      </c>
      <c r="D3976" s="24">
        <v>0</v>
      </c>
      <c r="E3976" s="25">
        <v>2101</v>
      </c>
      <c r="F3976" s="23">
        <v>10721300</v>
      </c>
      <c r="G3976" s="26" t="s">
        <v>151</v>
      </c>
      <c r="H3976" s="41">
        <v>1440810</v>
      </c>
      <c r="I3976" s="220">
        <v>288900</v>
      </c>
      <c r="J3976" s="27"/>
      <c r="K3976" s="27">
        <f t="shared" si="102"/>
        <v>1440810</v>
      </c>
      <c r="L3976" s="199"/>
    </row>
    <row r="3977" spans="1:12" hidden="1" x14ac:dyDescent="0.35">
      <c r="A3977" s="34">
        <v>22020301</v>
      </c>
      <c r="B3977" s="437" t="s">
        <v>2890</v>
      </c>
      <c r="C3977" s="34">
        <v>70131</v>
      </c>
      <c r="D3977" s="35">
        <v>0</v>
      </c>
      <c r="E3977" s="36">
        <v>2101</v>
      </c>
      <c r="F3977" s="34">
        <v>10721300</v>
      </c>
      <c r="G3977" s="37" t="s">
        <v>151</v>
      </c>
      <c r="H3977" s="38">
        <v>1659000</v>
      </c>
      <c r="I3977" s="218"/>
      <c r="J3977" s="38">
        <v>-1000000</v>
      </c>
      <c r="K3977" s="38">
        <f t="shared" si="102"/>
        <v>659000</v>
      </c>
      <c r="L3977" s="198"/>
    </row>
    <row r="3978" spans="1:12" hidden="1" x14ac:dyDescent="0.35">
      <c r="A3978" s="23">
        <v>22020301</v>
      </c>
      <c r="B3978" s="437" t="s">
        <v>2890</v>
      </c>
      <c r="C3978" s="23">
        <v>70131</v>
      </c>
      <c r="D3978" s="24">
        <v>0</v>
      </c>
      <c r="E3978" s="25">
        <v>2101</v>
      </c>
      <c r="F3978" s="23">
        <v>10721300</v>
      </c>
      <c r="G3978" s="26" t="s">
        <v>195</v>
      </c>
      <c r="H3978" s="27">
        <v>231000</v>
      </c>
      <c r="I3978" s="215">
        <v>100000</v>
      </c>
      <c r="J3978" s="27"/>
      <c r="K3978" s="27">
        <f t="shared" si="102"/>
        <v>231000</v>
      </c>
      <c r="L3978" s="199"/>
    </row>
    <row r="3979" spans="1:12" hidden="1" x14ac:dyDescent="0.35">
      <c r="A3979" s="23">
        <v>22020301</v>
      </c>
      <c r="B3979" s="437" t="s">
        <v>2890</v>
      </c>
      <c r="C3979" s="23">
        <v>70131</v>
      </c>
      <c r="D3979" s="24">
        <v>0</v>
      </c>
      <c r="E3979" s="25">
        <v>2101</v>
      </c>
      <c r="F3979" s="23">
        <v>10721300</v>
      </c>
      <c r="G3979" s="26" t="s">
        <v>151</v>
      </c>
      <c r="H3979" s="27">
        <v>462000</v>
      </c>
      <c r="I3979" s="215">
        <v>50000</v>
      </c>
      <c r="J3979" s="27">
        <v>138000</v>
      </c>
      <c r="K3979" s="27">
        <f t="shared" si="102"/>
        <v>600000</v>
      </c>
      <c r="L3979" s="199"/>
    </row>
    <row r="3980" spans="1:12" hidden="1" x14ac:dyDescent="0.35">
      <c r="A3980" s="23">
        <v>22020301</v>
      </c>
      <c r="B3980" s="437" t="s">
        <v>2890</v>
      </c>
      <c r="C3980" s="23">
        <v>70131</v>
      </c>
      <c r="D3980" s="24">
        <v>0</v>
      </c>
      <c r="E3980" s="25">
        <v>2101</v>
      </c>
      <c r="F3980" s="23">
        <v>10721300</v>
      </c>
      <c r="G3980" s="26" t="s">
        <v>151</v>
      </c>
      <c r="H3980" s="67">
        <v>68250</v>
      </c>
      <c r="I3980" s="224">
        <v>47000</v>
      </c>
      <c r="J3980" s="67"/>
      <c r="K3980" s="67">
        <f t="shared" si="102"/>
        <v>68250</v>
      </c>
      <c r="L3980" s="199"/>
    </row>
    <row r="3981" spans="1:12" hidden="1" x14ac:dyDescent="0.35">
      <c r="A3981" s="23">
        <v>22020301</v>
      </c>
      <c r="B3981" s="437" t="s">
        <v>2890</v>
      </c>
      <c r="C3981" s="23">
        <v>70131</v>
      </c>
      <c r="D3981" s="24">
        <v>0</v>
      </c>
      <c r="E3981" s="23">
        <v>2101</v>
      </c>
      <c r="F3981" s="23">
        <v>10721300</v>
      </c>
      <c r="G3981" s="26" t="s">
        <v>151</v>
      </c>
      <c r="H3981" s="27">
        <v>636300</v>
      </c>
      <c r="I3981" s="215"/>
      <c r="J3981" s="27"/>
      <c r="K3981" s="27">
        <f t="shared" si="102"/>
        <v>636300</v>
      </c>
      <c r="L3981" s="199"/>
    </row>
    <row r="3982" spans="1:12" hidden="1" x14ac:dyDescent="0.35">
      <c r="A3982" s="23">
        <v>22020301</v>
      </c>
      <c r="B3982" s="437" t="s">
        <v>2890</v>
      </c>
      <c r="C3982" s="23">
        <v>70131</v>
      </c>
      <c r="D3982" s="24">
        <v>0</v>
      </c>
      <c r="E3982" s="25">
        <v>2101</v>
      </c>
      <c r="F3982" s="23">
        <v>10721300</v>
      </c>
      <c r="G3982" s="26" t="s">
        <v>151</v>
      </c>
      <c r="H3982" s="67">
        <v>1978200</v>
      </c>
      <c r="I3982" s="224">
        <v>215000</v>
      </c>
      <c r="J3982" s="67">
        <v>1500000</v>
      </c>
      <c r="K3982" s="67">
        <f t="shared" si="102"/>
        <v>3478200</v>
      </c>
      <c r="L3982" s="199"/>
    </row>
    <row r="3983" spans="1:12" hidden="1" x14ac:dyDescent="0.35">
      <c r="A3983" s="23">
        <v>22020301</v>
      </c>
      <c r="B3983" s="437" t="s">
        <v>2890</v>
      </c>
      <c r="C3983" s="23">
        <v>70133</v>
      </c>
      <c r="D3983" s="24">
        <v>0</v>
      </c>
      <c r="E3983" s="25">
        <v>2101</v>
      </c>
      <c r="F3983" s="23">
        <v>10721300</v>
      </c>
      <c r="G3983" s="26" t="s">
        <v>151</v>
      </c>
      <c r="H3983" s="67">
        <v>1296770</v>
      </c>
      <c r="I3983" s="224">
        <v>897500</v>
      </c>
      <c r="J3983" s="67"/>
      <c r="K3983" s="67">
        <f t="shared" si="102"/>
        <v>1296770</v>
      </c>
      <c r="L3983" s="199"/>
    </row>
    <row r="3984" spans="1:12" hidden="1" x14ac:dyDescent="0.35">
      <c r="A3984" s="23">
        <v>22020301</v>
      </c>
      <c r="B3984" s="437" t="s">
        <v>2890</v>
      </c>
      <c r="C3984" s="23">
        <v>70131</v>
      </c>
      <c r="D3984" s="24">
        <v>0</v>
      </c>
      <c r="E3984" s="25">
        <v>2101</v>
      </c>
      <c r="F3984" s="23">
        <v>10721300</v>
      </c>
      <c r="G3984" s="26" t="s">
        <v>151</v>
      </c>
      <c r="H3984" s="67">
        <v>3339000</v>
      </c>
      <c r="I3984" s="224">
        <v>679900</v>
      </c>
      <c r="J3984" s="67"/>
      <c r="K3984" s="67">
        <f t="shared" si="102"/>
        <v>3339000</v>
      </c>
      <c r="L3984" s="199"/>
    </row>
    <row r="3985" spans="1:12" hidden="1" x14ac:dyDescent="0.35">
      <c r="A3985" s="23">
        <v>22020301</v>
      </c>
      <c r="B3985" s="437" t="s">
        <v>2890</v>
      </c>
      <c r="C3985" s="23">
        <v>70133</v>
      </c>
      <c r="D3985" s="24">
        <v>0</v>
      </c>
      <c r="E3985" s="25">
        <v>2101</v>
      </c>
      <c r="F3985" s="23">
        <v>10721300</v>
      </c>
      <c r="G3985" s="26" t="s">
        <v>151</v>
      </c>
      <c r="H3985" s="27">
        <v>1465800</v>
      </c>
      <c r="I3985" s="215">
        <v>402000</v>
      </c>
      <c r="J3985" s="27"/>
      <c r="K3985" s="27">
        <f t="shared" si="102"/>
        <v>1465800</v>
      </c>
      <c r="L3985" s="199"/>
    </row>
    <row r="3986" spans="1:12" hidden="1" x14ac:dyDescent="0.35">
      <c r="A3986" s="23">
        <v>22020301</v>
      </c>
      <c r="B3986" s="437" t="s">
        <v>2890</v>
      </c>
      <c r="C3986" s="23">
        <v>70133</v>
      </c>
      <c r="D3986" s="24">
        <v>0</v>
      </c>
      <c r="E3986" s="25">
        <v>2101</v>
      </c>
      <c r="F3986" s="23">
        <v>10721300</v>
      </c>
      <c r="G3986" s="26" t="s">
        <v>151</v>
      </c>
      <c r="H3986" s="27">
        <v>116550</v>
      </c>
      <c r="I3986" s="215">
        <v>226680</v>
      </c>
      <c r="J3986" s="27">
        <v>383360</v>
      </c>
      <c r="K3986" s="39">
        <f t="shared" si="102"/>
        <v>499910</v>
      </c>
      <c r="L3986" s="199"/>
    </row>
    <row r="3987" spans="1:12" hidden="1" x14ac:dyDescent="0.35">
      <c r="A3987" s="23">
        <v>22020301</v>
      </c>
      <c r="B3987" s="437" t="s">
        <v>2890</v>
      </c>
      <c r="C3987" s="23">
        <v>70131</v>
      </c>
      <c r="D3987" s="24">
        <v>0</v>
      </c>
      <c r="E3987" s="25">
        <v>2101</v>
      </c>
      <c r="F3987" s="23">
        <v>10721300</v>
      </c>
      <c r="G3987" s="26" t="s">
        <v>151</v>
      </c>
      <c r="H3987" s="67">
        <v>126000</v>
      </c>
      <c r="I3987" s="224">
        <v>100000</v>
      </c>
      <c r="J3987" s="67"/>
      <c r="K3987" s="67">
        <f t="shared" si="102"/>
        <v>126000</v>
      </c>
      <c r="L3987" s="199"/>
    </row>
    <row r="3988" spans="1:12" hidden="1" x14ac:dyDescent="0.35">
      <c r="A3988" s="23">
        <v>22020301</v>
      </c>
      <c r="B3988" s="437" t="s">
        <v>2890</v>
      </c>
      <c r="C3988" s="23">
        <v>71033</v>
      </c>
      <c r="D3988" s="24">
        <v>0</v>
      </c>
      <c r="E3988" s="25">
        <v>1100</v>
      </c>
      <c r="F3988" s="23">
        <v>10721300</v>
      </c>
      <c r="G3988" s="26" t="s">
        <v>151</v>
      </c>
      <c r="H3988" s="27">
        <v>2289000</v>
      </c>
      <c r="I3988" s="282">
        <v>263500</v>
      </c>
      <c r="J3988" s="27"/>
      <c r="K3988" s="27">
        <f t="shared" si="102"/>
        <v>2289000</v>
      </c>
      <c r="L3988" s="199"/>
    </row>
    <row r="3989" spans="1:12" hidden="1" x14ac:dyDescent="0.35">
      <c r="A3989" s="60">
        <v>22020301</v>
      </c>
      <c r="B3989" s="437" t="s">
        <v>2890</v>
      </c>
      <c r="C3989" s="60">
        <v>70131</v>
      </c>
      <c r="D3989" s="61">
        <v>0</v>
      </c>
      <c r="E3989" s="62">
        <v>2101</v>
      </c>
      <c r="F3989" s="60">
        <v>10721300</v>
      </c>
      <c r="G3989" s="28" t="s">
        <v>151</v>
      </c>
      <c r="H3989" s="29">
        <v>3649800</v>
      </c>
      <c r="I3989" s="217">
        <v>0</v>
      </c>
      <c r="J3989" s="29"/>
      <c r="K3989" s="29">
        <f t="shared" si="102"/>
        <v>3649800</v>
      </c>
      <c r="L3989" s="563"/>
    </row>
    <row r="3990" spans="1:12" hidden="1" x14ac:dyDescent="0.35">
      <c r="A3990" s="6">
        <v>22020301</v>
      </c>
      <c r="B3990" s="437" t="s">
        <v>2890</v>
      </c>
      <c r="C3990" s="6">
        <v>70131</v>
      </c>
      <c r="D3990" s="7">
        <v>0</v>
      </c>
      <c r="E3990" s="8">
        <v>2101</v>
      </c>
      <c r="F3990" s="6">
        <v>10721300</v>
      </c>
      <c r="G3990" s="9" t="s">
        <v>195</v>
      </c>
      <c r="H3990" s="216">
        <v>2238390</v>
      </c>
      <c r="I3990" s="492">
        <v>1879000</v>
      </c>
      <c r="J3990" s="64">
        <v>633010</v>
      </c>
      <c r="K3990" s="29">
        <f t="shared" si="102"/>
        <v>2871400</v>
      </c>
      <c r="L3990" s="201"/>
    </row>
    <row r="3991" spans="1:12" hidden="1" x14ac:dyDescent="0.35">
      <c r="A3991" s="6">
        <v>22020301</v>
      </c>
      <c r="B3991" s="437" t="s">
        <v>2891</v>
      </c>
      <c r="C3991" s="6">
        <v>70131</v>
      </c>
      <c r="D3991" s="7">
        <v>0</v>
      </c>
      <c r="E3991" s="8">
        <v>2101</v>
      </c>
      <c r="F3991" s="6">
        <v>10720500</v>
      </c>
      <c r="G3991" s="9" t="s">
        <v>151</v>
      </c>
      <c r="H3991" s="10">
        <v>317310</v>
      </c>
      <c r="I3991" s="214">
        <v>897400</v>
      </c>
      <c r="J3991" s="10">
        <v>1796340</v>
      </c>
      <c r="K3991" s="10">
        <f t="shared" si="102"/>
        <v>2113650</v>
      </c>
      <c r="L3991" s="199"/>
    </row>
    <row r="3992" spans="1:12" hidden="1" x14ac:dyDescent="0.35">
      <c r="A3992" s="34">
        <v>22020301</v>
      </c>
      <c r="B3992" s="437" t="s">
        <v>2891</v>
      </c>
      <c r="C3992" s="34">
        <v>70133</v>
      </c>
      <c r="D3992" s="35" t="s">
        <v>192</v>
      </c>
      <c r="E3992" s="88" t="s">
        <v>2619</v>
      </c>
      <c r="F3992" s="34">
        <v>10721300</v>
      </c>
      <c r="G3992" s="37" t="s">
        <v>151</v>
      </c>
      <c r="H3992" s="38">
        <v>2129349.3744600001</v>
      </c>
      <c r="I3992" s="218"/>
      <c r="J3992" s="38">
        <v>1200000</v>
      </c>
      <c r="K3992" s="38">
        <f t="shared" si="102"/>
        <v>3329349.3744600001</v>
      </c>
      <c r="L3992" s="198"/>
    </row>
    <row r="3993" spans="1:12" hidden="1" x14ac:dyDescent="0.35">
      <c r="A3993" s="411">
        <v>22020301</v>
      </c>
      <c r="B3993" s="437" t="s">
        <v>2891</v>
      </c>
      <c r="C3993" s="411">
        <v>70131</v>
      </c>
      <c r="D3993" s="411" t="s">
        <v>192</v>
      </c>
      <c r="E3993" s="413" t="s">
        <v>193</v>
      </c>
      <c r="F3993" s="411">
        <v>10721300</v>
      </c>
      <c r="G3993" s="416" t="s">
        <v>195</v>
      </c>
      <c r="H3993" s="419">
        <v>1274683.0895400001</v>
      </c>
      <c r="I3993" s="422"/>
      <c r="J3993" s="425"/>
      <c r="K3993" s="538">
        <f t="shared" si="102"/>
        <v>1274683.0895400001</v>
      </c>
      <c r="L3993" s="395"/>
    </row>
    <row r="3994" spans="1:12" hidden="1" x14ac:dyDescent="0.35">
      <c r="A3994" s="23">
        <v>22020301</v>
      </c>
      <c r="B3994" s="437" t="s">
        <v>2891</v>
      </c>
      <c r="C3994" s="23">
        <v>70133</v>
      </c>
      <c r="D3994" s="24">
        <v>0</v>
      </c>
      <c r="E3994" s="25">
        <v>2101</v>
      </c>
      <c r="F3994" s="23">
        <v>10721300</v>
      </c>
      <c r="G3994" s="26" t="s">
        <v>151</v>
      </c>
      <c r="H3994" s="27">
        <v>16203894</v>
      </c>
      <c r="I3994" s="215">
        <v>11724700</v>
      </c>
      <c r="J3994" s="27"/>
      <c r="K3994" s="27">
        <f t="shared" si="102"/>
        <v>16203894</v>
      </c>
      <c r="L3994" s="200"/>
    </row>
    <row r="3995" spans="1:12" hidden="1" x14ac:dyDescent="0.35">
      <c r="A3995" s="23">
        <v>22020301</v>
      </c>
      <c r="B3995" s="437" t="s">
        <v>2891</v>
      </c>
      <c r="C3995" s="23">
        <v>70131</v>
      </c>
      <c r="D3995" s="24">
        <v>0</v>
      </c>
      <c r="E3995" s="25">
        <v>2101</v>
      </c>
      <c r="F3995" s="23">
        <v>10721300</v>
      </c>
      <c r="G3995" s="26" t="s">
        <v>151</v>
      </c>
      <c r="H3995" s="27">
        <v>20000000</v>
      </c>
      <c r="I3995" s="215">
        <v>3307500</v>
      </c>
      <c r="J3995" s="27">
        <v>3307500</v>
      </c>
      <c r="K3995" s="27">
        <f>H3995+J3995</f>
        <v>23307500</v>
      </c>
      <c r="L3995" s="199"/>
    </row>
    <row r="3996" spans="1:12" hidden="1" x14ac:dyDescent="0.35">
      <c r="A3996" s="23">
        <v>22020301</v>
      </c>
      <c r="B3996" s="437" t="s">
        <v>2891</v>
      </c>
      <c r="C3996" s="23">
        <v>70131</v>
      </c>
      <c r="D3996" s="24">
        <v>0</v>
      </c>
      <c r="E3996" s="25">
        <v>2101</v>
      </c>
      <c r="F3996" s="23">
        <v>10721300</v>
      </c>
      <c r="G3996" s="26" t="s">
        <v>151</v>
      </c>
      <c r="H3996" s="67">
        <v>25068540</v>
      </c>
      <c r="I3996" s="224"/>
      <c r="J3996" s="271">
        <v>-15000000</v>
      </c>
      <c r="K3996" s="67">
        <f>SUM(H3996,J3996)</f>
        <v>10068540</v>
      </c>
      <c r="L3996" s="199"/>
    </row>
    <row r="3997" spans="1:12" hidden="1" x14ac:dyDescent="0.35">
      <c r="A3997" s="23">
        <v>22020301</v>
      </c>
      <c r="B3997" s="437" t="s">
        <v>2891</v>
      </c>
      <c r="C3997" s="23">
        <v>70133</v>
      </c>
      <c r="D3997" s="24">
        <v>0</v>
      </c>
      <c r="E3997" s="25">
        <v>2101</v>
      </c>
      <c r="F3997" s="23">
        <v>10721300</v>
      </c>
      <c r="G3997" s="26" t="s">
        <v>151</v>
      </c>
      <c r="H3997" s="27">
        <v>4000000</v>
      </c>
      <c r="I3997" s="215">
        <v>1242200</v>
      </c>
      <c r="J3997" s="27">
        <v>1000000</v>
      </c>
      <c r="K3997" s="27">
        <f>SUM(H3997,J3997)</f>
        <v>5000000</v>
      </c>
      <c r="L3997" s="199"/>
    </row>
    <row r="3998" spans="1:12" hidden="1" x14ac:dyDescent="0.35">
      <c r="A3998" s="23">
        <v>22020301</v>
      </c>
      <c r="B3998" s="437" t="s">
        <v>2891</v>
      </c>
      <c r="C3998" s="23">
        <v>70133</v>
      </c>
      <c r="D3998" s="24">
        <v>0</v>
      </c>
      <c r="E3998" s="25">
        <v>2101</v>
      </c>
      <c r="F3998" s="23">
        <v>10721300</v>
      </c>
      <c r="G3998" s="26" t="s">
        <v>195</v>
      </c>
      <c r="H3998" s="27">
        <v>606900</v>
      </c>
      <c r="I3998" s="215">
        <v>431000</v>
      </c>
      <c r="J3998" s="27">
        <v>593100</v>
      </c>
      <c r="K3998" s="27">
        <f>SUM(H3998,J3998)</f>
        <v>1200000</v>
      </c>
      <c r="L3998" s="199"/>
    </row>
    <row r="3999" spans="1:12" hidden="1" x14ac:dyDescent="0.35">
      <c r="A3999" s="23">
        <v>22020301</v>
      </c>
      <c r="B3999" s="437" t="s">
        <v>2891</v>
      </c>
      <c r="C3999" s="23">
        <v>70133</v>
      </c>
      <c r="D3999" s="24">
        <v>0</v>
      </c>
      <c r="E3999" s="25">
        <v>2101</v>
      </c>
      <c r="F3999" s="23">
        <v>10721300</v>
      </c>
      <c r="G3999" s="26" t="s">
        <v>151</v>
      </c>
      <c r="H3999" s="67">
        <v>1601250</v>
      </c>
      <c r="I3999" s="224">
        <v>506000</v>
      </c>
      <c r="J3999" s="67">
        <v>750000</v>
      </c>
      <c r="K3999" s="67">
        <f>SUM(H3999,J3999)</f>
        <v>2351250</v>
      </c>
      <c r="L3999" s="199"/>
    </row>
    <row r="4000" spans="1:12" hidden="1" x14ac:dyDescent="0.35">
      <c r="A4000" s="23">
        <v>22020301</v>
      </c>
      <c r="B4000" s="437" t="s">
        <v>2891</v>
      </c>
      <c r="C4000" s="23">
        <v>70740</v>
      </c>
      <c r="D4000" s="24">
        <v>0</v>
      </c>
      <c r="E4000" s="25">
        <v>2101</v>
      </c>
      <c r="F4000" s="23">
        <v>10721300</v>
      </c>
      <c r="G4000" s="26" t="s">
        <v>195</v>
      </c>
      <c r="H4000" s="27">
        <v>153699</v>
      </c>
      <c r="I4000" s="215">
        <v>34330</v>
      </c>
      <c r="J4000" s="27"/>
      <c r="K4000" s="27">
        <f>SUM(H4000,J4000)</f>
        <v>153699</v>
      </c>
      <c r="L4000" s="200"/>
    </row>
    <row r="4001" spans="1:12" hidden="1" x14ac:dyDescent="0.35">
      <c r="A4001" s="23">
        <v>22020301</v>
      </c>
      <c r="B4001" s="437" t="s">
        <v>2891</v>
      </c>
      <c r="C4001" s="23">
        <v>70131</v>
      </c>
      <c r="D4001" s="24">
        <v>0</v>
      </c>
      <c r="E4001" s="25">
        <v>2101</v>
      </c>
      <c r="F4001" s="23">
        <v>10721300</v>
      </c>
      <c r="G4001" s="26" t="s">
        <v>151</v>
      </c>
      <c r="H4001" s="27">
        <v>474600</v>
      </c>
      <c r="I4001" s="215">
        <v>341000</v>
      </c>
      <c r="J4001" s="27"/>
      <c r="K4001" s="27">
        <f>H4001+J4001</f>
        <v>474600</v>
      </c>
      <c r="L4001" s="199"/>
    </row>
    <row r="4002" spans="1:12" hidden="1" x14ac:dyDescent="0.35">
      <c r="A4002" s="34">
        <v>22020301</v>
      </c>
      <c r="B4002" s="437" t="s">
        <v>2891</v>
      </c>
      <c r="C4002" s="34">
        <v>70131</v>
      </c>
      <c r="D4002" s="35">
        <v>0</v>
      </c>
      <c r="E4002" s="36">
        <v>2101</v>
      </c>
      <c r="F4002" s="34">
        <v>10721300</v>
      </c>
      <c r="G4002" s="37" t="s">
        <v>195</v>
      </c>
      <c r="H4002" s="70">
        <v>733583</v>
      </c>
      <c r="I4002" s="223">
        <v>215000</v>
      </c>
      <c r="J4002" s="70"/>
      <c r="K4002" s="70">
        <f t="shared" ref="K4002:K4031" si="103">SUM(H4002,J4002)</f>
        <v>733583</v>
      </c>
      <c r="L4002" s="198"/>
    </row>
    <row r="4003" spans="1:12" hidden="1" x14ac:dyDescent="0.35">
      <c r="A4003" s="23">
        <v>22020301</v>
      </c>
      <c r="B4003" s="437" t="s">
        <v>2891</v>
      </c>
      <c r="C4003" s="23">
        <v>70133</v>
      </c>
      <c r="D4003" s="24">
        <v>0</v>
      </c>
      <c r="E4003" s="25">
        <v>2101</v>
      </c>
      <c r="F4003" s="23">
        <v>10721300</v>
      </c>
      <c r="G4003" s="26" t="s">
        <v>195</v>
      </c>
      <c r="H4003" s="27">
        <v>3000000</v>
      </c>
      <c r="I4003" s="215">
        <v>555000</v>
      </c>
      <c r="J4003" s="27">
        <v>1000000</v>
      </c>
      <c r="K4003" s="27">
        <f t="shared" si="103"/>
        <v>4000000</v>
      </c>
      <c r="L4003" s="199"/>
    </row>
    <row r="4004" spans="1:12" hidden="1" x14ac:dyDescent="0.35">
      <c r="A4004" s="23">
        <v>22020301</v>
      </c>
      <c r="B4004" s="437" t="s">
        <v>2891</v>
      </c>
      <c r="C4004" s="23">
        <v>70133</v>
      </c>
      <c r="D4004" s="24">
        <v>0</v>
      </c>
      <c r="E4004" s="25">
        <v>2101</v>
      </c>
      <c r="F4004" s="23">
        <v>10721300</v>
      </c>
      <c r="G4004" s="26" t="s">
        <v>195</v>
      </c>
      <c r="H4004" s="27">
        <v>941850</v>
      </c>
      <c r="I4004" s="215">
        <v>940000</v>
      </c>
      <c r="J4004" s="27">
        <v>1558150</v>
      </c>
      <c r="K4004" s="27">
        <f t="shared" si="103"/>
        <v>2500000</v>
      </c>
      <c r="L4004" s="199"/>
    </row>
    <row r="4005" spans="1:12" hidden="1" x14ac:dyDescent="0.35">
      <c r="A4005" s="23">
        <v>22020301</v>
      </c>
      <c r="B4005" s="437" t="s">
        <v>2891</v>
      </c>
      <c r="C4005" s="23">
        <v>70133</v>
      </c>
      <c r="D4005" s="24">
        <v>0</v>
      </c>
      <c r="E4005" s="25">
        <v>2101</v>
      </c>
      <c r="F4005" s="23">
        <v>10721300</v>
      </c>
      <c r="G4005" s="26" t="s">
        <v>195</v>
      </c>
      <c r="H4005" s="27">
        <v>2971500</v>
      </c>
      <c r="I4005" s="215">
        <v>1182000</v>
      </c>
      <c r="J4005" s="27">
        <v>1000000</v>
      </c>
      <c r="K4005" s="27">
        <f t="shared" si="103"/>
        <v>3971500</v>
      </c>
      <c r="L4005" s="199"/>
    </row>
    <row r="4006" spans="1:12" hidden="1" x14ac:dyDescent="0.35">
      <c r="A4006" s="23">
        <v>22020301</v>
      </c>
      <c r="B4006" s="437" t="s">
        <v>2892</v>
      </c>
      <c r="C4006" s="23">
        <v>70133</v>
      </c>
      <c r="D4006" s="24">
        <v>0</v>
      </c>
      <c r="E4006" s="25">
        <v>2101</v>
      </c>
      <c r="F4006" s="23">
        <v>10721300</v>
      </c>
      <c r="G4006" s="26" t="s">
        <v>195</v>
      </c>
      <c r="H4006" s="27">
        <v>3530100</v>
      </c>
      <c r="I4006" s="215">
        <v>827000</v>
      </c>
      <c r="J4006" s="27">
        <v>500000</v>
      </c>
      <c r="K4006" s="27">
        <f t="shared" si="103"/>
        <v>4030100</v>
      </c>
      <c r="L4006" s="199"/>
    </row>
    <row r="4007" spans="1:12" hidden="1" x14ac:dyDescent="0.35">
      <c r="A4007" s="23">
        <v>22020301</v>
      </c>
      <c r="B4007" s="437" t="s">
        <v>2892</v>
      </c>
      <c r="C4007" s="23">
        <v>70133</v>
      </c>
      <c r="D4007" s="24">
        <v>0</v>
      </c>
      <c r="E4007" s="25">
        <v>2101</v>
      </c>
      <c r="F4007" s="23">
        <v>10721300</v>
      </c>
      <c r="G4007" s="26" t="s">
        <v>151</v>
      </c>
      <c r="H4007" s="27">
        <v>3777900</v>
      </c>
      <c r="I4007" s="215">
        <v>241400</v>
      </c>
      <c r="J4007" s="27"/>
      <c r="K4007" s="27">
        <f t="shared" si="103"/>
        <v>3777900</v>
      </c>
      <c r="L4007" s="199"/>
    </row>
    <row r="4008" spans="1:12" hidden="1" x14ac:dyDescent="0.35">
      <c r="A4008" s="23">
        <v>22020301</v>
      </c>
      <c r="B4008" s="437" t="s">
        <v>2892</v>
      </c>
      <c r="C4008" s="23">
        <v>70131</v>
      </c>
      <c r="D4008" s="24">
        <v>0</v>
      </c>
      <c r="E4008" s="25">
        <v>2101</v>
      </c>
      <c r="F4008" s="23">
        <v>10721300</v>
      </c>
      <c r="G4008" s="26" t="s">
        <v>195</v>
      </c>
      <c r="H4008" s="27">
        <v>2037000</v>
      </c>
      <c r="I4008" s="215">
        <v>949100</v>
      </c>
      <c r="J4008" s="27"/>
      <c r="K4008" s="27">
        <f t="shared" si="103"/>
        <v>2037000</v>
      </c>
      <c r="L4008" s="199"/>
    </row>
    <row r="4009" spans="1:12" hidden="1" x14ac:dyDescent="0.35">
      <c r="A4009" s="23">
        <v>22020301</v>
      </c>
      <c r="B4009" s="437" t="s">
        <v>2892</v>
      </c>
      <c r="C4009" s="23">
        <v>70133</v>
      </c>
      <c r="D4009" s="24">
        <v>0</v>
      </c>
      <c r="E4009" s="25">
        <v>2101</v>
      </c>
      <c r="F4009" s="23">
        <v>10721300</v>
      </c>
      <c r="G4009" s="26" t="s">
        <v>195</v>
      </c>
      <c r="H4009" s="67">
        <v>839223</v>
      </c>
      <c r="I4009" s="224">
        <v>49510</v>
      </c>
      <c r="J4009" s="67"/>
      <c r="K4009" s="67">
        <f t="shared" si="103"/>
        <v>839223</v>
      </c>
      <c r="L4009" s="199"/>
    </row>
    <row r="4010" spans="1:12" hidden="1" x14ac:dyDescent="0.35">
      <c r="A4010" s="34">
        <v>22020301</v>
      </c>
      <c r="B4010" s="437" t="s">
        <v>2893</v>
      </c>
      <c r="C4010" s="34">
        <v>70131</v>
      </c>
      <c r="D4010" s="35">
        <v>0</v>
      </c>
      <c r="E4010" s="36">
        <v>2101</v>
      </c>
      <c r="F4010" s="34">
        <v>10721300</v>
      </c>
      <c r="G4010" s="37" t="s">
        <v>151</v>
      </c>
      <c r="H4010" s="70">
        <v>5407500</v>
      </c>
      <c r="I4010" s="223">
        <v>1581450</v>
      </c>
      <c r="J4010" s="70"/>
      <c r="K4010" s="70">
        <f t="shared" si="103"/>
        <v>5407500</v>
      </c>
      <c r="L4010" s="198"/>
    </row>
    <row r="4011" spans="1:12" hidden="1" x14ac:dyDescent="0.35">
      <c r="A4011" s="23">
        <v>22020301</v>
      </c>
      <c r="B4011" s="437" t="s">
        <v>2893</v>
      </c>
      <c r="C4011" s="23">
        <v>70131</v>
      </c>
      <c r="D4011" s="24">
        <v>0</v>
      </c>
      <c r="E4011" s="25">
        <v>2101</v>
      </c>
      <c r="F4011" s="23">
        <v>10721300</v>
      </c>
      <c r="G4011" s="26" t="s">
        <v>195</v>
      </c>
      <c r="H4011" s="67">
        <v>934500</v>
      </c>
      <c r="I4011" s="224">
        <v>210000</v>
      </c>
      <c r="J4011" s="67"/>
      <c r="K4011" s="67">
        <f t="shared" si="103"/>
        <v>934500</v>
      </c>
      <c r="L4011" s="199"/>
    </row>
    <row r="4012" spans="1:12" hidden="1" x14ac:dyDescent="0.35">
      <c r="A4012" s="23">
        <v>22020301</v>
      </c>
      <c r="B4012" s="437" t="s">
        <v>2893</v>
      </c>
      <c r="C4012" s="23">
        <v>70133</v>
      </c>
      <c r="D4012" s="24">
        <v>0</v>
      </c>
      <c r="E4012" s="25">
        <v>2101</v>
      </c>
      <c r="F4012" s="23">
        <v>10721300</v>
      </c>
      <c r="G4012" s="26" t="s">
        <v>195</v>
      </c>
      <c r="H4012" s="67">
        <v>10699878</v>
      </c>
      <c r="I4012" s="224">
        <v>3374250</v>
      </c>
      <c r="J4012" s="67"/>
      <c r="K4012" s="67">
        <f t="shared" si="103"/>
        <v>10699878</v>
      </c>
      <c r="L4012" s="199"/>
    </row>
    <row r="4013" spans="1:12" hidden="1" x14ac:dyDescent="0.35">
      <c r="A4013" s="23">
        <v>22020301</v>
      </c>
      <c r="B4013" s="437" t="s">
        <v>2893</v>
      </c>
      <c r="C4013" s="23">
        <v>70133</v>
      </c>
      <c r="D4013" s="24">
        <v>0</v>
      </c>
      <c r="E4013" s="25">
        <v>2101</v>
      </c>
      <c r="F4013" s="23">
        <v>10721300</v>
      </c>
      <c r="G4013" s="26" t="s">
        <v>195</v>
      </c>
      <c r="H4013" s="27">
        <v>1117431</v>
      </c>
      <c r="I4013" s="215">
        <v>1381180</v>
      </c>
      <c r="J4013" s="27">
        <v>382569</v>
      </c>
      <c r="K4013" s="27">
        <f t="shared" si="103"/>
        <v>1500000</v>
      </c>
      <c r="L4013" s="199"/>
    </row>
    <row r="4014" spans="1:12" hidden="1" x14ac:dyDescent="0.35">
      <c r="A4014" s="23">
        <v>22020301</v>
      </c>
      <c r="B4014" s="437" t="s">
        <v>2893</v>
      </c>
      <c r="C4014" s="23">
        <v>70131</v>
      </c>
      <c r="D4014" s="24">
        <v>0</v>
      </c>
      <c r="E4014" s="25">
        <v>2101</v>
      </c>
      <c r="F4014" s="23">
        <v>10721300</v>
      </c>
      <c r="G4014" s="26" t="s">
        <v>195</v>
      </c>
      <c r="H4014" s="67">
        <v>6080000</v>
      </c>
      <c r="I4014" s="224">
        <v>7592500</v>
      </c>
      <c r="J4014" s="68">
        <v>8920000</v>
      </c>
      <c r="K4014" s="67">
        <f t="shared" si="103"/>
        <v>15000000</v>
      </c>
      <c r="L4014" s="199"/>
    </row>
    <row r="4015" spans="1:12" hidden="1" x14ac:dyDescent="0.35">
      <c r="A4015" s="23">
        <v>22020301</v>
      </c>
      <c r="B4015" s="437" t="s">
        <v>2893</v>
      </c>
      <c r="C4015" s="23">
        <v>70133</v>
      </c>
      <c r="D4015" s="24">
        <v>0</v>
      </c>
      <c r="E4015" s="25">
        <v>2101</v>
      </c>
      <c r="F4015" s="23">
        <v>10721300</v>
      </c>
      <c r="G4015" s="26" t="s">
        <v>195</v>
      </c>
      <c r="H4015" s="27">
        <v>4892580</v>
      </c>
      <c r="I4015" s="215">
        <v>366000</v>
      </c>
      <c r="J4015" s="27">
        <v>5107420</v>
      </c>
      <c r="K4015" s="27">
        <f t="shared" si="103"/>
        <v>10000000</v>
      </c>
      <c r="L4015" s="199"/>
    </row>
    <row r="4016" spans="1:12" hidden="1" x14ac:dyDescent="0.35">
      <c r="A4016" s="23">
        <v>22020301</v>
      </c>
      <c r="B4016" s="437" t="s">
        <v>2893</v>
      </c>
      <c r="C4016" s="23">
        <v>70133</v>
      </c>
      <c r="D4016" s="24">
        <v>0</v>
      </c>
      <c r="E4016" s="25">
        <v>2101</v>
      </c>
      <c r="F4016" s="23">
        <v>10721300</v>
      </c>
      <c r="G4016" s="26" t="s">
        <v>195</v>
      </c>
      <c r="H4016" s="101">
        <v>59518691.399999999</v>
      </c>
      <c r="I4016" s="255">
        <v>34788700</v>
      </c>
      <c r="J4016" s="101"/>
      <c r="K4016" s="101">
        <f t="shared" si="103"/>
        <v>59518691.399999999</v>
      </c>
      <c r="L4016" s="200"/>
    </row>
    <row r="4017" spans="1:12" hidden="1" x14ac:dyDescent="0.35">
      <c r="A4017" s="23">
        <v>22020301</v>
      </c>
      <c r="B4017" s="437" t="s">
        <v>2893</v>
      </c>
      <c r="C4017" s="23">
        <v>70133</v>
      </c>
      <c r="D4017" s="24">
        <v>0</v>
      </c>
      <c r="E4017" s="25">
        <v>2101</v>
      </c>
      <c r="F4017" s="23">
        <v>10721300</v>
      </c>
      <c r="G4017" s="26" t="s">
        <v>195</v>
      </c>
      <c r="H4017" s="101">
        <v>6032460</v>
      </c>
      <c r="I4017" s="255">
        <v>7717400</v>
      </c>
      <c r="J4017" s="101"/>
      <c r="K4017" s="101">
        <f t="shared" si="103"/>
        <v>6032460</v>
      </c>
      <c r="L4017" s="199"/>
    </row>
    <row r="4018" spans="1:12" hidden="1" x14ac:dyDescent="0.35">
      <c r="A4018" s="23">
        <v>22020301</v>
      </c>
      <c r="B4018" s="437" t="s">
        <v>2893</v>
      </c>
      <c r="C4018" s="23">
        <v>70131</v>
      </c>
      <c r="D4018" s="24">
        <v>0</v>
      </c>
      <c r="E4018" s="25">
        <v>2101</v>
      </c>
      <c r="F4018" s="23">
        <v>10721300</v>
      </c>
      <c r="G4018" s="26" t="s">
        <v>151</v>
      </c>
      <c r="H4018" s="101">
        <v>2876580</v>
      </c>
      <c r="I4018" s="255">
        <v>1428400</v>
      </c>
      <c r="J4018" s="101">
        <v>2123420</v>
      </c>
      <c r="K4018" s="101">
        <f t="shared" si="103"/>
        <v>5000000</v>
      </c>
      <c r="L4018" s="199"/>
    </row>
    <row r="4019" spans="1:12" hidden="1" x14ac:dyDescent="0.35">
      <c r="A4019" s="23">
        <v>22020301</v>
      </c>
      <c r="B4019" s="437" t="s">
        <v>2893</v>
      </c>
      <c r="C4019" s="23">
        <v>70133</v>
      </c>
      <c r="D4019" s="24">
        <v>0</v>
      </c>
      <c r="E4019" s="25">
        <v>2101</v>
      </c>
      <c r="F4019" s="23">
        <v>10721300</v>
      </c>
      <c r="G4019" s="26" t="s">
        <v>151</v>
      </c>
      <c r="H4019" s="101">
        <v>3202500</v>
      </c>
      <c r="I4019" s="255">
        <v>2781400</v>
      </c>
      <c r="J4019" s="101"/>
      <c r="K4019" s="101">
        <f t="shared" si="103"/>
        <v>3202500</v>
      </c>
      <c r="L4019" s="200"/>
    </row>
    <row r="4020" spans="1:12" hidden="1" x14ac:dyDescent="0.35">
      <c r="A4020" s="54">
        <v>22020301</v>
      </c>
      <c r="B4020" s="437" t="s">
        <v>2893</v>
      </c>
      <c r="C4020" s="54">
        <v>70131</v>
      </c>
      <c r="D4020" s="55">
        <v>0</v>
      </c>
      <c r="E4020" s="56">
        <v>2101</v>
      </c>
      <c r="F4020" s="54">
        <v>10721300</v>
      </c>
      <c r="G4020" s="57" t="s">
        <v>195</v>
      </c>
      <c r="H4020" s="58">
        <v>1490160</v>
      </c>
      <c r="I4020" s="221">
        <v>1196500</v>
      </c>
      <c r="J4020" s="58">
        <v>4000000</v>
      </c>
      <c r="K4020" s="58">
        <f t="shared" si="103"/>
        <v>5490160</v>
      </c>
      <c r="L4020" s="204" t="s">
        <v>2555</v>
      </c>
    </row>
    <row r="4021" spans="1:12" hidden="1" x14ac:dyDescent="0.35">
      <c r="A4021" s="54">
        <v>22020301</v>
      </c>
      <c r="B4021" s="437" t="s">
        <v>2893</v>
      </c>
      <c r="C4021" s="54">
        <v>70133</v>
      </c>
      <c r="D4021" s="55">
        <v>0</v>
      </c>
      <c r="E4021" s="54">
        <v>2101</v>
      </c>
      <c r="F4021" s="54">
        <v>10721300</v>
      </c>
      <c r="G4021" s="57" t="s">
        <v>151</v>
      </c>
      <c r="H4021" s="117">
        <v>714420</v>
      </c>
      <c r="I4021" s="263">
        <v>233460</v>
      </c>
      <c r="J4021" s="117"/>
      <c r="K4021" s="117">
        <f t="shared" si="103"/>
        <v>714420</v>
      </c>
      <c r="L4021" s="204" t="s">
        <v>2556</v>
      </c>
    </row>
    <row r="4022" spans="1:12" hidden="1" x14ac:dyDescent="0.35">
      <c r="A4022" s="54">
        <v>22020301</v>
      </c>
      <c r="B4022" s="437" t="s">
        <v>2893</v>
      </c>
      <c r="C4022" s="54">
        <v>70133</v>
      </c>
      <c r="D4022" s="55">
        <v>0</v>
      </c>
      <c r="E4022" s="56">
        <v>2101</v>
      </c>
      <c r="F4022" s="54">
        <v>10721300</v>
      </c>
      <c r="G4022" s="57" t="s">
        <v>151</v>
      </c>
      <c r="H4022" s="58">
        <v>3588060</v>
      </c>
      <c r="I4022" s="221">
        <v>1173650</v>
      </c>
      <c r="J4022" s="58">
        <v>10000000</v>
      </c>
      <c r="K4022" s="58">
        <f t="shared" si="103"/>
        <v>13588060</v>
      </c>
      <c r="L4022" s="204" t="s">
        <v>2557</v>
      </c>
    </row>
    <row r="4023" spans="1:12" hidden="1" x14ac:dyDescent="0.35">
      <c r="A4023" s="54">
        <v>22020301</v>
      </c>
      <c r="B4023" s="437" t="s">
        <v>2893</v>
      </c>
      <c r="C4023" s="54">
        <v>70131</v>
      </c>
      <c r="D4023" s="55">
        <v>0</v>
      </c>
      <c r="E4023" s="56">
        <v>2101</v>
      </c>
      <c r="F4023" s="54">
        <v>10721300</v>
      </c>
      <c r="G4023" s="57" t="s">
        <v>195</v>
      </c>
      <c r="H4023" s="117">
        <v>2313150</v>
      </c>
      <c r="I4023" s="263"/>
      <c r="J4023" s="121">
        <v>-1000000</v>
      </c>
      <c r="K4023" s="117">
        <f t="shared" si="103"/>
        <v>1313150</v>
      </c>
      <c r="L4023" s="204" t="s">
        <v>2558</v>
      </c>
    </row>
    <row r="4024" spans="1:12" hidden="1" x14ac:dyDescent="0.35">
      <c r="A4024" s="23">
        <v>22020301</v>
      </c>
      <c r="B4024" s="437" t="s">
        <v>2893</v>
      </c>
      <c r="C4024" s="23">
        <v>70133</v>
      </c>
      <c r="D4024" s="24">
        <v>0</v>
      </c>
      <c r="E4024" s="25">
        <v>2101</v>
      </c>
      <c r="F4024" s="23">
        <v>10721300</v>
      </c>
      <c r="G4024" s="26" t="s">
        <v>151</v>
      </c>
      <c r="H4024" s="101">
        <v>1608600</v>
      </c>
      <c r="I4024" s="255">
        <v>590000</v>
      </c>
      <c r="J4024" s="108">
        <v>-1000000</v>
      </c>
      <c r="K4024" s="101">
        <f t="shared" si="103"/>
        <v>608600</v>
      </c>
      <c r="L4024" s="199"/>
    </row>
    <row r="4025" spans="1:12" hidden="1" x14ac:dyDescent="0.35">
      <c r="A4025" s="34">
        <v>22020301</v>
      </c>
      <c r="B4025" s="437" t="s">
        <v>2893</v>
      </c>
      <c r="C4025" s="34">
        <v>70133</v>
      </c>
      <c r="D4025" s="35">
        <v>0</v>
      </c>
      <c r="E4025" s="36">
        <v>2101</v>
      </c>
      <c r="F4025" s="34">
        <v>10721300</v>
      </c>
      <c r="G4025" s="37" t="s">
        <v>195</v>
      </c>
      <c r="H4025" s="99">
        <v>5348700</v>
      </c>
      <c r="I4025" s="254">
        <v>6735000</v>
      </c>
      <c r="J4025" s="99">
        <v>4651300</v>
      </c>
      <c r="K4025" s="99">
        <f t="shared" si="103"/>
        <v>10000000</v>
      </c>
      <c r="L4025" s="198"/>
    </row>
    <row r="4026" spans="1:12" hidden="1" x14ac:dyDescent="0.35">
      <c r="A4026" s="23">
        <v>22020301</v>
      </c>
      <c r="B4026" s="437" t="s">
        <v>2893</v>
      </c>
      <c r="C4026" s="23">
        <v>70131</v>
      </c>
      <c r="D4026" s="24">
        <v>0</v>
      </c>
      <c r="E4026" s="25">
        <v>2101</v>
      </c>
      <c r="F4026" s="23">
        <v>10721300</v>
      </c>
      <c r="G4026" s="26" t="s">
        <v>195</v>
      </c>
      <c r="H4026" s="101">
        <v>3866100</v>
      </c>
      <c r="I4026" s="255">
        <v>1059500</v>
      </c>
      <c r="J4026" s="101"/>
      <c r="K4026" s="101">
        <f t="shared" si="103"/>
        <v>3866100</v>
      </c>
      <c r="L4026" s="199"/>
    </row>
    <row r="4027" spans="1:12" hidden="1" x14ac:dyDescent="0.35">
      <c r="A4027" s="23">
        <v>22020301</v>
      </c>
      <c r="B4027" s="437" t="s">
        <v>2893</v>
      </c>
      <c r="C4027" s="23">
        <v>70133</v>
      </c>
      <c r="D4027" s="24">
        <v>0</v>
      </c>
      <c r="E4027" s="23">
        <v>2101</v>
      </c>
      <c r="F4027" s="23">
        <v>10721300</v>
      </c>
      <c r="G4027" s="26" t="s">
        <v>195</v>
      </c>
      <c r="H4027" s="101">
        <v>735000</v>
      </c>
      <c r="I4027" s="255">
        <v>394000</v>
      </c>
      <c r="J4027" s="101">
        <v>150000</v>
      </c>
      <c r="K4027" s="101">
        <f t="shared" si="103"/>
        <v>885000</v>
      </c>
      <c r="L4027" s="199"/>
    </row>
    <row r="4028" spans="1:12" hidden="1" x14ac:dyDescent="0.35">
      <c r="A4028" s="23">
        <v>22020301</v>
      </c>
      <c r="B4028" s="437" t="s">
        <v>2893</v>
      </c>
      <c r="C4028" s="23">
        <v>70131</v>
      </c>
      <c r="D4028" s="24">
        <v>0</v>
      </c>
      <c r="E4028" s="25">
        <v>2101</v>
      </c>
      <c r="F4028" s="23">
        <v>10721300</v>
      </c>
      <c r="G4028" s="26" t="s">
        <v>195</v>
      </c>
      <c r="H4028" s="101">
        <v>3342570</v>
      </c>
      <c r="I4028" s="255">
        <v>3830100</v>
      </c>
      <c r="J4028" s="101">
        <v>3342570</v>
      </c>
      <c r="K4028" s="101">
        <f t="shared" si="103"/>
        <v>6685140</v>
      </c>
      <c r="L4028" s="199"/>
    </row>
    <row r="4029" spans="1:12" hidden="1" x14ac:dyDescent="0.35">
      <c r="A4029" s="23">
        <v>22020301</v>
      </c>
      <c r="B4029" s="437" t="s">
        <v>2891</v>
      </c>
      <c r="C4029" s="23">
        <v>70131</v>
      </c>
      <c r="D4029" s="24">
        <v>0</v>
      </c>
      <c r="E4029" s="25">
        <v>2101</v>
      </c>
      <c r="F4029" s="23">
        <v>10721300</v>
      </c>
      <c r="G4029" s="26" t="s">
        <v>195</v>
      </c>
      <c r="H4029" s="136">
        <v>700000</v>
      </c>
      <c r="I4029" s="270">
        <v>111900</v>
      </c>
      <c r="J4029" s="136"/>
      <c r="K4029" s="135">
        <f t="shared" si="103"/>
        <v>700000</v>
      </c>
      <c r="L4029" s="199"/>
    </row>
    <row r="4030" spans="1:12" hidden="1" x14ac:dyDescent="0.35">
      <c r="A4030" s="23">
        <v>22020210</v>
      </c>
      <c r="B4030" s="437" t="s">
        <v>2890</v>
      </c>
      <c r="C4030" s="23">
        <v>71033</v>
      </c>
      <c r="D4030" s="24">
        <v>0</v>
      </c>
      <c r="E4030" s="25">
        <v>1100</v>
      </c>
      <c r="F4030" s="23">
        <v>10721300</v>
      </c>
      <c r="G4030" s="26" t="s">
        <v>268</v>
      </c>
      <c r="H4030" s="27">
        <v>1638000</v>
      </c>
      <c r="I4030" s="282"/>
      <c r="J4030" s="27"/>
      <c r="K4030" s="27">
        <f t="shared" si="103"/>
        <v>1638000</v>
      </c>
      <c r="L4030" s="199"/>
    </row>
    <row r="4031" spans="1:12" hidden="1" x14ac:dyDescent="0.35">
      <c r="A4031" s="23">
        <v>22020210</v>
      </c>
      <c r="B4031" s="437" t="s">
        <v>2891</v>
      </c>
      <c r="C4031" s="23">
        <v>70133</v>
      </c>
      <c r="D4031" s="24">
        <v>0</v>
      </c>
      <c r="E4031" s="25">
        <v>2101</v>
      </c>
      <c r="F4031" s="23">
        <v>10721300</v>
      </c>
      <c r="G4031" s="26" t="s">
        <v>268</v>
      </c>
      <c r="H4031" s="27">
        <v>21000000</v>
      </c>
      <c r="I4031" s="215"/>
      <c r="J4031" s="27"/>
      <c r="K4031" s="27">
        <f t="shared" si="103"/>
        <v>21000000</v>
      </c>
      <c r="L4031" s="200"/>
    </row>
    <row r="4032" spans="1:12" hidden="1" x14ac:dyDescent="0.35">
      <c r="A4032" s="23">
        <v>22020210</v>
      </c>
      <c r="B4032" s="437" t="s">
        <v>2891</v>
      </c>
      <c r="C4032" s="23">
        <v>70131</v>
      </c>
      <c r="D4032" s="24">
        <v>0</v>
      </c>
      <c r="E4032" s="25">
        <v>2101</v>
      </c>
      <c r="F4032" s="23">
        <v>10721300</v>
      </c>
      <c r="G4032" s="26" t="s">
        <v>268</v>
      </c>
      <c r="H4032" s="27">
        <v>4000000</v>
      </c>
      <c r="I4032" s="215"/>
      <c r="J4032" s="41"/>
      <c r="K4032" s="27">
        <f>H4032+J4032</f>
        <v>4000000</v>
      </c>
      <c r="L4032" s="199"/>
    </row>
    <row r="4033" spans="1:12" hidden="1" x14ac:dyDescent="0.35">
      <c r="A4033" s="23">
        <v>22020210</v>
      </c>
      <c r="B4033" s="437" t="s">
        <v>2891</v>
      </c>
      <c r="C4033" s="23">
        <v>70131</v>
      </c>
      <c r="D4033" s="24">
        <v>0</v>
      </c>
      <c r="E4033" s="25">
        <v>2101</v>
      </c>
      <c r="F4033" s="23">
        <v>10721300</v>
      </c>
      <c r="G4033" s="26" t="s">
        <v>268</v>
      </c>
      <c r="H4033" s="67">
        <v>9594900</v>
      </c>
      <c r="I4033" s="224"/>
      <c r="J4033" s="67"/>
      <c r="K4033" s="67">
        <f t="shared" ref="K4033:K4058" si="104">SUM(H4033,J4033)</f>
        <v>9594900</v>
      </c>
      <c r="L4033" s="199"/>
    </row>
    <row r="4034" spans="1:12" hidden="1" x14ac:dyDescent="0.35">
      <c r="A4034" s="34">
        <v>22020210</v>
      </c>
      <c r="B4034" s="437" t="s">
        <v>2892</v>
      </c>
      <c r="C4034" s="34">
        <v>70133</v>
      </c>
      <c r="D4034" s="35">
        <v>0</v>
      </c>
      <c r="E4034" s="36">
        <v>2101</v>
      </c>
      <c r="F4034" s="34">
        <v>10721300</v>
      </c>
      <c r="G4034" s="37" t="s">
        <v>268</v>
      </c>
      <c r="H4034" s="38">
        <v>2746012.5</v>
      </c>
      <c r="I4034" s="218"/>
      <c r="J4034" s="38"/>
      <c r="K4034" s="38">
        <f t="shared" si="104"/>
        <v>2746012.5</v>
      </c>
      <c r="L4034" s="198"/>
    </row>
    <row r="4035" spans="1:12" hidden="1" x14ac:dyDescent="0.35">
      <c r="A4035" s="23">
        <v>22020210</v>
      </c>
      <c r="B4035" s="437" t="s">
        <v>2893</v>
      </c>
      <c r="C4035" s="23">
        <v>70131</v>
      </c>
      <c r="D4035" s="24">
        <v>0</v>
      </c>
      <c r="E4035" s="25">
        <v>2101</v>
      </c>
      <c r="F4035" s="23">
        <v>10721300</v>
      </c>
      <c r="G4035" s="26" t="s">
        <v>268</v>
      </c>
      <c r="H4035" s="101">
        <v>750000</v>
      </c>
      <c r="I4035" s="255"/>
      <c r="J4035" s="102"/>
      <c r="K4035" s="101">
        <f t="shared" si="104"/>
        <v>750000</v>
      </c>
      <c r="L4035" s="199"/>
    </row>
    <row r="4036" spans="1:12" hidden="1" x14ac:dyDescent="0.35">
      <c r="A4036" s="54">
        <v>22020210</v>
      </c>
      <c r="B4036" s="437" t="s">
        <v>2893</v>
      </c>
      <c r="C4036" s="54">
        <v>70133</v>
      </c>
      <c r="D4036" s="55">
        <v>0</v>
      </c>
      <c r="E4036" s="56">
        <v>2101</v>
      </c>
      <c r="F4036" s="54">
        <v>10721300</v>
      </c>
      <c r="G4036" s="57" t="s">
        <v>268</v>
      </c>
      <c r="H4036" s="58">
        <v>1029105</v>
      </c>
      <c r="I4036" s="221"/>
      <c r="J4036" s="87"/>
      <c r="K4036" s="58">
        <f t="shared" si="104"/>
        <v>1029105</v>
      </c>
      <c r="L4036" s="204" t="s">
        <v>2557</v>
      </c>
    </row>
    <row r="4037" spans="1:12" hidden="1" x14ac:dyDescent="0.35">
      <c r="A4037" s="23">
        <v>22020208</v>
      </c>
      <c r="B4037" s="437" t="s">
        <v>2890</v>
      </c>
      <c r="C4037" s="23">
        <v>70131</v>
      </c>
      <c r="D4037" s="24">
        <v>0</v>
      </c>
      <c r="E4037" s="25">
        <v>2101</v>
      </c>
      <c r="F4037" s="23">
        <v>10721300</v>
      </c>
      <c r="G4037" s="26" t="s">
        <v>241</v>
      </c>
      <c r="H4037" s="41">
        <v>6319404</v>
      </c>
      <c r="I4037" s="220"/>
      <c r="J4037" s="41"/>
      <c r="K4037" s="27">
        <f t="shared" si="104"/>
        <v>6319404</v>
      </c>
      <c r="L4037" s="201"/>
    </row>
    <row r="4038" spans="1:12" hidden="1" x14ac:dyDescent="0.35">
      <c r="A4038" s="23">
        <v>22020208</v>
      </c>
      <c r="B4038" s="437" t="s">
        <v>2893</v>
      </c>
      <c r="C4038" s="23">
        <v>70131</v>
      </c>
      <c r="D4038" s="24">
        <v>0</v>
      </c>
      <c r="E4038" s="25">
        <v>2101</v>
      </c>
      <c r="F4038" s="23">
        <v>10721300</v>
      </c>
      <c r="G4038" s="26" t="s">
        <v>241</v>
      </c>
      <c r="H4038" s="67">
        <v>4113200</v>
      </c>
      <c r="I4038" s="224"/>
      <c r="J4038" s="82">
        <v>-2000000</v>
      </c>
      <c r="K4038" s="67">
        <f t="shared" si="104"/>
        <v>2113200</v>
      </c>
      <c r="L4038" s="199"/>
    </row>
    <row r="4039" spans="1:12" hidden="1" x14ac:dyDescent="0.35">
      <c r="A4039" s="23">
        <v>22020208</v>
      </c>
      <c r="B4039" s="437" t="s">
        <v>2893</v>
      </c>
      <c r="C4039" s="23">
        <v>70133</v>
      </c>
      <c r="D4039" s="24">
        <v>0</v>
      </c>
      <c r="E4039" s="25">
        <v>2101</v>
      </c>
      <c r="F4039" s="23">
        <v>10721300</v>
      </c>
      <c r="G4039" s="26" t="s">
        <v>241</v>
      </c>
      <c r="H4039" s="27">
        <v>808500</v>
      </c>
      <c r="I4039" s="215">
        <v>64000</v>
      </c>
      <c r="J4039" s="27"/>
      <c r="K4039" s="27">
        <f t="shared" si="104"/>
        <v>808500</v>
      </c>
      <c r="L4039" s="199"/>
    </row>
    <row r="4040" spans="1:12" hidden="1" x14ac:dyDescent="0.35">
      <c r="A4040" s="34">
        <v>22020208</v>
      </c>
      <c r="B4040" s="437" t="s">
        <v>2893</v>
      </c>
      <c r="C4040" s="34">
        <v>70133</v>
      </c>
      <c r="D4040" s="35">
        <v>0</v>
      </c>
      <c r="E4040" s="36">
        <v>2101</v>
      </c>
      <c r="F4040" s="34">
        <v>10721300</v>
      </c>
      <c r="G4040" s="37" t="s">
        <v>241</v>
      </c>
      <c r="H4040" s="99">
        <v>4000000</v>
      </c>
      <c r="I4040" s="254"/>
      <c r="J4040" s="114"/>
      <c r="K4040" s="99">
        <f t="shared" si="104"/>
        <v>4000000</v>
      </c>
      <c r="L4040" s="209"/>
    </row>
    <row r="4041" spans="1:12" hidden="1" x14ac:dyDescent="0.35">
      <c r="A4041" s="23">
        <v>22020208</v>
      </c>
      <c r="B4041" s="437" t="s">
        <v>2893</v>
      </c>
      <c r="C4041" s="23">
        <v>70131</v>
      </c>
      <c r="D4041" s="24">
        <v>0</v>
      </c>
      <c r="E4041" s="25">
        <v>2101</v>
      </c>
      <c r="F4041" s="23">
        <v>10721300</v>
      </c>
      <c r="G4041" s="26" t="s">
        <v>241</v>
      </c>
      <c r="H4041" s="41">
        <v>500000</v>
      </c>
      <c r="I4041" s="220">
        <v>0</v>
      </c>
      <c r="J4041" s="41"/>
      <c r="K4041" s="27">
        <f t="shared" si="104"/>
        <v>500000</v>
      </c>
      <c r="L4041" s="199"/>
    </row>
    <row r="4042" spans="1:12" hidden="1" x14ac:dyDescent="0.35">
      <c r="A4042" s="54">
        <v>22020208</v>
      </c>
      <c r="B4042" s="437" t="s">
        <v>2893</v>
      </c>
      <c r="C4042" s="54">
        <v>70131</v>
      </c>
      <c r="D4042" s="55">
        <v>0</v>
      </c>
      <c r="E4042" s="56">
        <v>2101</v>
      </c>
      <c r="F4042" s="54">
        <v>10721300</v>
      </c>
      <c r="G4042" s="57" t="s">
        <v>241</v>
      </c>
      <c r="H4042" s="117">
        <v>237600</v>
      </c>
      <c r="I4042" s="263"/>
      <c r="J4042" s="118"/>
      <c r="K4042" s="117">
        <f t="shared" si="104"/>
        <v>237600</v>
      </c>
      <c r="L4042" s="204" t="s">
        <v>2558</v>
      </c>
    </row>
    <row r="4043" spans="1:12" hidden="1" x14ac:dyDescent="0.35">
      <c r="A4043" s="23">
        <v>22020208</v>
      </c>
      <c r="B4043" s="437" t="s">
        <v>2891</v>
      </c>
      <c r="C4043" s="23">
        <v>70131</v>
      </c>
      <c r="D4043" s="24">
        <v>0</v>
      </c>
      <c r="E4043" s="25">
        <v>2101</v>
      </c>
      <c r="F4043" s="23">
        <v>10721300</v>
      </c>
      <c r="G4043" s="26" t="s">
        <v>241</v>
      </c>
      <c r="H4043" s="136">
        <v>100000</v>
      </c>
      <c r="I4043" s="270"/>
      <c r="J4043" s="136"/>
      <c r="K4043" s="135">
        <f t="shared" si="104"/>
        <v>100000</v>
      </c>
      <c r="L4043" s="199"/>
    </row>
    <row r="4044" spans="1:12" hidden="1" x14ac:dyDescent="0.35">
      <c r="A4044" s="23">
        <v>22020207</v>
      </c>
      <c r="B4044" s="437" t="s">
        <v>2890</v>
      </c>
      <c r="C4044" s="23">
        <v>70131</v>
      </c>
      <c r="D4044" s="24">
        <v>0</v>
      </c>
      <c r="E4044" s="25">
        <v>2101</v>
      </c>
      <c r="F4044" s="23">
        <v>10721300</v>
      </c>
      <c r="G4044" s="26" t="s">
        <v>186</v>
      </c>
      <c r="H4044" s="27">
        <v>560000</v>
      </c>
      <c r="I4044" s="215"/>
      <c r="J4044" s="41"/>
      <c r="K4044" s="27">
        <f t="shared" si="104"/>
        <v>560000</v>
      </c>
      <c r="L4044" s="200"/>
    </row>
    <row r="4045" spans="1:12" hidden="1" x14ac:dyDescent="0.35">
      <c r="A4045" s="23">
        <v>22020206</v>
      </c>
      <c r="B4045" s="437" t="s">
        <v>2890</v>
      </c>
      <c r="C4045" s="23">
        <v>70133</v>
      </c>
      <c r="D4045" s="24">
        <v>0</v>
      </c>
      <c r="E4045" s="25">
        <v>2101</v>
      </c>
      <c r="F4045" s="23">
        <v>10721300</v>
      </c>
      <c r="G4045" s="26" t="s">
        <v>150</v>
      </c>
      <c r="H4045" s="67">
        <v>1200000</v>
      </c>
      <c r="I4045" s="224">
        <v>200000</v>
      </c>
      <c r="J4045" s="68"/>
      <c r="K4045" s="428">
        <f t="shared" si="104"/>
        <v>1200000</v>
      </c>
      <c r="L4045" s="199"/>
    </row>
    <row r="4046" spans="1:12" hidden="1" x14ac:dyDescent="0.35">
      <c r="A4046" s="23">
        <v>22020206</v>
      </c>
      <c r="B4046" s="437" t="s">
        <v>2890</v>
      </c>
      <c r="C4046" s="23">
        <v>70131</v>
      </c>
      <c r="D4046" s="24">
        <v>0</v>
      </c>
      <c r="E4046" s="25">
        <v>2101</v>
      </c>
      <c r="F4046" s="23">
        <v>10721300</v>
      </c>
      <c r="G4046" s="26" t="s">
        <v>150</v>
      </c>
      <c r="H4046" s="27">
        <v>400000</v>
      </c>
      <c r="I4046" s="215"/>
      <c r="J4046" s="27"/>
      <c r="K4046" s="27">
        <f t="shared" si="104"/>
        <v>400000</v>
      </c>
      <c r="L4046" s="200"/>
    </row>
    <row r="4047" spans="1:12" hidden="1" x14ac:dyDescent="0.35">
      <c r="A4047" s="34">
        <v>22020206</v>
      </c>
      <c r="B4047" s="437" t="s">
        <v>2890</v>
      </c>
      <c r="C4047" s="34">
        <v>70133</v>
      </c>
      <c r="D4047" s="35">
        <v>0</v>
      </c>
      <c r="E4047" s="36">
        <v>2101</v>
      </c>
      <c r="F4047" s="34">
        <v>10721300</v>
      </c>
      <c r="G4047" s="37" t="s">
        <v>150</v>
      </c>
      <c r="H4047" s="38">
        <v>2310000</v>
      </c>
      <c r="I4047" s="218"/>
      <c r="J4047" s="38"/>
      <c r="K4047" s="53">
        <f t="shared" si="104"/>
        <v>2310000</v>
      </c>
      <c r="L4047" s="198"/>
    </row>
    <row r="4048" spans="1:12" hidden="1" x14ac:dyDescent="0.35">
      <c r="A4048" s="23">
        <v>22020206</v>
      </c>
      <c r="B4048" s="437" t="s">
        <v>2890</v>
      </c>
      <c r="C4048" s="23">
        <v>70131</v>
      </c>
      <c r="D4048" s="24">
        <v>0</v>
      </c>
      <c r="E4048" s="25">
        <v>2101</v>
      </c>
      <c r="F4048" s="23">
        <v>10721300</v>
      </c>
      <c r="G4048" s="26" t="s">
        <v>150</v>
      </c>
      <c r="H4048" s="27">
        <v>23100</v>
      </c>
      <c r="I4048" s="215"/>
      <c r="J4048" s="27"/>
      <c r="K4048" s="27">
        <f t="shared" si="104"/>
        <v>23100</v>
      </c>
      <c r="L4048" s="199"/>
    </row>
    <row r="4049" spans="1:23" hidden="1" x14ac:dyDescent="0.35">
      <c r="A4049" s="23">
        <v>22020206</v>
      </c>
      <c r="B4049" s="437" t="s">
        <v>2890</v>
      </c>
      <c r="C4049" s="23">
        <v>70131</v>
      </c>
      <c r="D4049" s="24">
        <v>0</v>
      </c>
      <c r="E4049" s="25">
        <v>2101</v>
      </c>
      <c r="F4049" s="23">
        <v>10721300</v>
      </c>
      <c r="G4049" s="26" t="s">
        <v>150</v>
      </c>
      <c r="H4049" s="27">
        <v>31920</v>
      </c>
      <c r="I4049" s="215">
        <v>0</v>
      </c>
      <c r="J4049" s="27"/>
      <c r="K4049" s="27">
        <f t="shared" si="104"/>
        <v>31920</v>
      </c>
      <c r="L4049" s="199"/>
    </row>
    <row r="4050" spans="1:23" hidden="1" x14ac:dyDescent="0.35">
      <c r="A4050" s="23">
        <v>22020206</v>
      </c>
      <c r="B4050" s="437" t="s">
        <v>2890</v>
      </c>
      <c r="C4050" s="23">
        <v>70133</v>
      </c>
      <c r="D4050" s="24">
        <v>0</v>
      </c>
      <c r="E4050" s="25">
        <v>2101</v>
      </c>
      <c r="F4050" s="23">
        <v>10721300</v>
      </c>
      <c r="G4050" s="26" t="s">
        <v>150</v>
      </c>
      <c r="H4050" s="67">
        <v>37170</v>
      </c>
      <c r="I4050" s="224"/>
      <c r="J4050" s="67"/>
      <c r="K4050" s="67">
        <f t="shared" si="104"/>
        <v>37170</v>
      </c>
      <c r="L4050" s="199"/>
    </row>
    <row r="4051" spans="1:23" hidden="1" x14ac:dyDescent="0.35">
      <c r="A4051" s="23">
        <v>22020206</v>
      </c>
      <c r="B4051" s="437" t="s">
        <v>2890</v>
      </c>
      <c r="C4051" s="23">
        <v>70133</v>
      </c>
      <c r="D4051" s="24">
        <v>0</v>
      </c>
      <c r="E4051" s="25">
        <v>2101</v>
      </c>
      <c r="F4051" s="23">
        <v>10721300</v>
      </c>
      <c r="G4051" s="26" t="s">
        <v>150</v>
      </c>
      <c r="H4051" s="27">
        <v>150150</v>
      </c>
      <c r="I4051" s="215">
        <v>80000</v>
      </c>
      <c r="J4051" s="27">
        <v>50000</v>
      </c>
      <c r="K4051" s="27">
        <f t="shared" si="104"/>
        <v>200150</v>
      </c>
      <c r="L4051" s="199"/>
    </row>
    <row r="4052" spans="1:23" hidden="1" x14ac:dyDescent="0.35">
      <c r="A4052" s="23">
        <v>22020206</v>
      </c>
      <c r="B4052" s="437" t="s">
        <v>2890</v>
      </c>
      <c r="C4052" s="23">
        <v>70133</v>
      </c>
      <c r="D4052" s="24">
        <v>0</v>
      </c>
      <c r="E4052" s="25">
        <v>2101</v>
      </c>
      <c r="F4052" s="23">
        <v>10721300</v>
      </c>
      <c r="G4052" s="26" t="s">
        <v>234</v>
      </c>
      <c r="H4052" s="27"/>
      <c r="I4052" s="215">
        <v>3345975</v>
      </c>
      <c r="J4052" s="41"/>
      <c r="K4052" s="39">
        <f t="shared" si="104"/>
        <v>0</v>
      </c>
      <c r="L4052" s="199"/>
    </row>
    <row r="4053" spans="1:23" hidden="1" x14ac:dyDescent="0.35">
      <c r="A4053" s="23">
        <v>22020206</v>
      </c>
      <c r="B4053" s="437" t="s">
        <v>2890</v>
      </c>
      <c r="C4053" s="23">
        <v>71033</v>
      </c>
      <c r="D4053" s="24">
        <v>0</v>
      </c>
      <c r="E4053" s="25">
        <v>1100</v>
      </c>
      <c r="F4053" s="23">
        <v>10721300</v>
      </c>
      <c r="G4053" s="26" t="s">
        <v>150</v>
      </c>
      <c r="H4053" s="27">
        <v>147000</v>
      </c>
      <c r="I4053" s="282"/>
      <c r="J4053" s="27"/>
      <c r="K4053" s="27">
        <f t="shared" si="104"/>
        <v>147000</v>
      </c>
      <c r="L4053" s="199"/>
    </row>
    <row r="4054" spans="1:23" hidden="1" x14ac:dyDescent="0.35">
      <c r="A4054" s="23">
        <v>22020206</v>
      </c>
      <c r="B4054" s="437" t="s">
        <v>2890</v>
      </c>
      <c r="C4054" s="23">
        <v>70131</v>
      </c>
      <c r="D4054" s="24">
        <v>0</v>
      </c>
      <c r="E4054" s="25">
        <v>2101</v>
      </c>
      <c r="F4054" s="23">
        <v>10721300</v>
      </c>
      <c r="G4054" s="26" t="s">
        <v>234</v>
      </c>
      <c r="H4054" s="27">
        <v>66495</v>
      </c>
      <c r="I4054" s="215"/>
      <c r="J4054" s="41"/>
      <c r="K4054" s="27">
        <f t="shared" si="104"/>
        <v>66495</v>
      </c>
      <c r="L4054" s="201"/>
    </row>
    <row r="4055" spans="1:23" hidden="1" x14ac:dyDescent="0.35">
      <c r="A4055" s="23">
        <v>22020206</v>
      </c>
      <c r="B4055" s="437" t="s">
        <v>2891</v>
      </c>
      <c r="C4055" s="23">
        <v>70131</v>
      </c>
      <c r="D4055" s="24">
        <v>0</v>
      </c>
      <c r="E4055" s="25">
        <v>2101</v>
      </c>
      <c r="F4055" s="23">
        <v>10720500</v>
      </c>
      <c r="G4055" s="26" t="s">
        <v>150</v>
      </c>
      <c r="H4055" s="67"/>
      <c r="I4055" s="224"/>
      <c r="J4055" s="68"/>
      <c r="K4055" s="83">
        <f t="shared" si="104"/>
        <v>0</v>
      </c>
      <c r="L4055" s="199"/>
    </row>
    <row r="4056" spans="1:23" hidden="1" x14ac:dyDescent="0.35">
      <c r="A4056" s="411">
        <v>22020206</v>
      </c>
      <c r="B4056" s="437" t="s">
        <v>2891</v>
      </c>
      <c r="C4056" s="411">
        <v>70131</v>
      </c>
      <c r="D4056" s="411" t="s">
        <v>192</v>
      </c>
      <c r="E4056" s="413" t="s">
        <v>193</v>
      </c>
      <c r="F4056" s="411">
        <v>10721300</v>
      </c>
      <c r="G4056" s="416" t="s">
        <v>234</v>
      </c>
      <c r="H4056" s="419">
        <v>2655.8531999999996</v>
      </c>
      <c r="I4056" s="422"/>
      <c r="J4056" s="425"/>
      <c r="K4056" s="538">
        <f t="shared" si="104"/>
        <v>2655.8531999999996</v>
      </c>
      <c r="L4056" s="395"/>
    </row>
    <row r="4057" spans="1:23" hidden="1" x14ac:dyDescent="0.35">
      <c r="A4057" s="23">
        <v>22020206</v>
      </c>
      <c r="B4057" s="437" t="s">
        <v>2891</v>
      </c>
      <c r="C4057" s="23">
        <v>70133</v>
      </c>
      <c r="D4057" s="24">
        <v>0</v>
      </c>
      <c r="E4057" s="25">
        <v>2101</v>
      </c>
      <c r="F4057" s="23">
        <v>10721300</v>
      </c>
      <c r="G4057" s="26" t="s">
        <v>150</v>
      </c>
      <c r="H4057" s="27">
        <v>50000</v>
      </c>
      <c r="I4057" s="215"/>
      <c r="J4057" s="41"/>
      <c r="K4057" s="27">
        <f t="shared" si="104"/>
        <v>50000</v>
      </c>
      <c r="L4057" s="200"/>
    </row>
    <row r="4058" spans="1:23" hidden="1" x14ac:dyDescent="0.35">
      <c r="A4058" s="60">
        <v>22020206</v>
      </c>
      <c r="B4058" s="437" t="s">
        <v>2891</v>
      </c>
      <c r="C4058" s="60">
        <v>70131</v>
      </c>
      <c r="D4058" s="61">
        <v>0</v>
      </c>
      <c r="E4058" s="62">
        <v>2101</v>
      </c>
      <c r="F4058" s="60">
        <v>10721300</v>
      </c>
      <c r="G4058" s="28" t="s">
        <v>150</v>
      </c>
      <c r="H4058" s="71">
        <v>63000</v>
      </c>
      <c r="I4058" s="225"/>
      <c r="J4058" s="71"/>
      <c r="K4058" s="71">
        <f t="shared" si="104"/>
        <v>63000</v>
      </c>
      <c r="L4058" s="205"/>
    </row>
    <row r="4059" spans="1:23" s="127" customFormat="1" hidden="1" x14ac:dyDescent="0.35">
      <c r="A4059" s="6">
        <v>22020206</v>
      </c>
      <c r="B4059" s="437" t="s">
        <v>2891</v>
      </c>
      <c r="C4059" s="6">
        <v>70131</v>
      </c>
      <c r="D4059" s="7">
        <v>0</v>
      </c>
      <c r="E4059" s="8">
        <v>2101</v>
      </c>
      <c r="F4059" s="6">
        <v>10721300</v>
      </c>
      <c r="G4059" s="9" t="s">
        <v>150</v>
      </c>
      <c r="H4059" s="64">
        <v>12810</v>
      </c>
      <c r="I4059" s="261">
        <v>12000</v>
      </c>
      <c r="J4059" s="64"/>
      <c r="K4059" s="29">
        <f>H4059+J4059</f>
        <v>12810</v>
      </c>
      <c r="L4059" s="199"/>
      <c r="M4059" s="42"/>
      <c r="N4059" s="42"/>
      <c r="O4059" s="42"/>
      <c r="P4059" s="42"/>
      <c r="Q4059" s="42"/>
      <c r="R4059" s="42"/>
      <c r="S4059" s="42"/>
      <c r="T4059" s="42"/>
      <c r="U4059" s="42"/>
      <c r="V4059" s="42"/>
      <c r="W4059" s="42"/>
    </row>
    <row r="4060" spans="1:23" s="127" customFormat="1" hidden="1" x14ac:dyDescent="0.35">
      <c r="A4060" s="6">
        <v>22020206</v>
      </c>
      <c r="B4060" s="437" t="s">
        <v>2891</v>
      </c>
      <c r="C4060" s="6">
        <v>70133</v>
      </c>
      <c r="D4060" s="7">
        <v>0</v>
      </c>
      <c r="E4060" s="8">
        <v>2101</v>
      </c>
      <c r="F4060" s="6">
        <v>10721300</v>
      </c>
      <c r="G4060" s="9" t="s">
        <v>234</v>
      </c>
      <c r="H4060" s="64">
        <v>50000</v>
      </c>
      <c r="I4060" s="261"/>
      <c r="J4060" s="216"/>
      <c r="K4060" s="29">
        <f t="shared" ref="K4060:K4091" si="105">SUM(H4060,J4060)</f>
        <v>50000</v>
      </c>
      <c r="L4060" s="199"/>
      <c r="M4060" s="42"/>
      <c r="N4060" s="42"/>
      <c r="O4060" s="42"/>
      <c r="P4060" s="42"/>
      <c r="Q4060" s="42"/>
      <c r="R4060" s="42"/>
      <c r="S4060" s="42"/>
      <c r="T4060" s="42"/>
      <c r="U4060" s="42"/>
      <c r="V4060" s="42"/>
      <c r="W4060" s="42"/>
    </row>
    <row r="4061" spans="1:23" s="127" customFormat="1" hidden="1" x14ac:dyDescent="0.35">
      <c r="A4061" s="6">
        <v>22020206</v>
      </c>
      <c r="B4061" s="437" t="s">
        <v>2892</v>
      </c>
      <c r="C4061" s="6">
        <v>70133</v>
      </c>
      <c r="D4061" s="7">
        <v>0</v>
      </c>
      <c r="E4061" s="8">
        <v>2101</v>
      </c>
      <c r="F4061" s="6">
        <v>10721300</v>
      </c>
      <c r="G4061" s="9" t="s">
        <v>150</v>
      </c>
      <c r="H4061" s="64">
        <v>525000</v>
      </c>
      <c r="I4061" s="261"/>
      <c r="J4061" s="64"/>
      <c r="K4061" s="64">
        <f t="shared" si="105"/>
        <v>525000</v>
      </c>
      <c r="L4061" s="199"/>
      <c r="M4061" s="42"/>
      <c r="N4061" s="42"/>
      <c r="O4061" s="42"/>
      <c r="P4061" s="42"/>
      <c r="Q4061" s="42"/>
      <c r="R4061" s="42"/>
      <c r="S4061" s="42"/>
      <c r="T4061" s="42"/>
      <c r="U4061" s="42"/>
      <c r="V4061" s="42"/>
      <c r="W4061" s="42"/>
    </row>
    <row r="4062" spans="1:23" hidden="1" x14ac:dyDescent="0.35">
      <c r="A4062" s="34">
        <v>22020206</v>
      </c>
      <c r="B4062" s="437" t="s">
        <v>2893</v>
      </c>
      <c r="C4062" s="34">
        <v>70131</v>
      </c>
      <c r="D4062" s="35">
        <v>0</v>
      </c>
      <c r="E4062" s="36">
        <v>2101</v>
      </c>
      <c r="F4062" s="34">
        <v>10721300</v>
      </c>
      <c r="G4062" s="37" t="s">
        <v>234</v>
      </c>
      <c r="H4062" s="70">
        <v>756000</v>
      </c>
      <c r="I4062" s="223"/>
      <c r="J4062" s="70"/>
      <c r="K4062" s="70">
        <f t="shared" si="105"/>
        <v>756000</v>
      </c>
      <c r="L4062" s="198"/>
    </row>
    <row r="4063" spans="1:23" hidden="1" x14ac:dyDescent="0.35">
      <c r="A4063" s="23">
        <v>22020206</v>
      </c>
      <c r="B4063" s="437" t="s">
        <v>2893</v>
      </c>
      <c r="C4063" s="23">
        <v>70131</v>
      </c>
      <c r="D4063" s="24">
        <v>0</v>
      </c>
      <c r="E4063" s="25">
        <v>2101</v>
      </c>
      <c r="F4063" s="23">
        <v>10721300</v>
      </c>
      <c r="G4063" s="26" t="s">
        <v>150</v>
      </c>
      <c r="H4063" s="101">
        <v>644700</v>
      </c>
      <c r="I4063" s="255">
        <v>462320</v>
      </c>
      <c r="J4063" s="101">
        <v>955300</v>
      </c>
      <c r="K4063" s="101">
        <f t="shared" si="105"/>
        <v>1600000</v>
      </c>
      <c r="L4063" s="199"/>
    </row>
    <row r="4064" spans="1:23" hidden="1" x14ac:dyDescent="0.35">
      <c r="A4064" s="23">
        <v>22020206</v>
      </c>
      <c r="B4064" s="437" t="s">
        <v>2893</v>
      </c>
      <c r="C4064" s="23">
        <v>70133</v>
      </c>
      <c r="D4064" s="24">
        <v>0</v>
      </c>
      <c r="E4064" s="25">
        <v>2101</v>
      </c>
      <c r="F4064" s="23">
        <v>10721300</v>
      </c>
      <c r="G4064" s="26" t="s">
        <v>150</v>
      </c>
      <c r="H4064" s="101">
        <v>100000</v>
      </c>
      <c r="I4064" s="255">
        <v>0</v>
      </c>
      <c r="J4064" s="106"/>
      <c r="K4064" s="101">
        <f t="shared" si="105"/>
        <v>100000</v>
      </c>
      <c r="L4064" s="200"/>
    </row>
    <row r="4065" spans="1:12" hidden="1" x14ac:dyDescent="0.35">
      <c r="A4065" s="54">
        <v>22020206</v>
      </c>
      <c r="B4065" s="437" t="s">
        <v>2893</v>
      </c>
      <c r="C4065" s="54">
        <v>70131</v>
      </c>
      <c r="D4065" s="55">
        <v>0</v>
      </c>
      <c r="E4065" s="56">
        <v>2101</v>
      </c>
      <c r="F4065" s="54">
        <v>10721300</v>
      </c>
      <c r="G4065" s="57" t="s">
        <v>234</v>
      </c>
      <c r="H4065" s="58">
        <v>500000</v>
      </c>
      <c r="I4065" s="221">
        <v>0</v>
      </c>
      <c r="J4065" s="87"/>
      <c r="K4065" s="58">
        <f t="shared" si="105"/>
        <v>500000</v>
      </c>
      <c r="L4065" s="204" t="s">
        <v>2555</v>
      </c>
    </row>
    <row r="4066" spans="1:12" hidden="1" x14ac:dyDescent="0.35">
      <c r="A4066" s="54">
        <v>22020206</v>
      </c>
      <c r="B4066" s="437" t="s">
        <v>2893</v>
      </c>
      <c r="C4066" s="54">
        <v>70133</v>
      </c>
      <c r="D4066" s="55">
        <v>0</v>
      </c>
      <c r="E4066" s="54">
        <v>2101</v>
      </c>
      <c r="F4066" s="54">
        <v>10721300</v>
      </c>
      <c r="G4066" s="57" t="s">
        <v>150</v>
      </c>
      <c r="H4066" s="117">
        <v>50000</v>
      </c>
      <c r="I4066" s="263">
        <v>0</v>
      </c>
      <c r="J4066" s="118">
        <v>250000</v>
      </c>
      <c r="K4066" s="117">
        <f t="shared" si="105"/>
        <v>300000</v>
      </c>
      <c r="L4066" s="204" t="s">
        <v>2556</v>
      </c>
    </row>
    <row r="4067" spans="1:12" hidden="1" x14ac:dyDescent="0.35">
      <c r="A4067" s="54">
        <v>22020206</v>
      </c>
      <c r="B4067" s="437" t="s">
        <v>2893</v>
      </c>
      <c r="C4067" s="54">
        <v>70133</v>
      </c>
      <c r="D4067" s="55">
        <v>0</v>
      </c>
      <c r="E4067" s="56">
        <v>2101</v>
      </c>
      <c r="F4067" s="54">
        <v>10721300</v>
      </c>
      <c r="G4067" s="57" t="s">
        <v>150</v>
      </c>
      <c r="H4067" s="58">
        <v>1029105</v>
      </c>
      <c r="I4067" s="221"/>
      <c r="J4067" s="87"/>
      <c r="K4067" s="58">
        <f t="shared" si="105"/>
        <v>1029105</v>
      </c>
      <c r="L4067" s="204" t="s">
        <v>2557</v>
      </c>
    </row>
    <row r="4068" spans="1:12" hidden="1" x14ac:dyDescent="0.35">
      <c r="A4068" s="54">
        <v>22020206</v>
      </c>
      <c r="B4068" s="437" t="s">
        <v>2893</v>
      </c>
      <c r="C4068" s="54">
        <v>70131</v>
      </c>
      <c r="D4068" s="55">
        <v>0</v>
      </c>
      <c r="E4068" s="56">
        <v>2101</v>
      </c>
      <c r="F4068" s="54">
        <v>10721300</v>
      </c>
      <c r="G4068" s="57" t="s">
        <v>234</v>
      </c>
      <c r="H4068" s="117">
        <v>99000</v>
      </c>
      <c r="I4068" s="263"/>
      <c r="J4068" s="118"/>
      <c r="K4068" s="117">
        <f t="shared" si="105"/>
        <v>99000</v>
      </c>
      <c r="L4068" s="204" t="s">
        <v>2558</v>
      </c>
    </row>
    <row r="4069" spans="1:12" hidden="1" x14ac:dyDescent="0.35">
      <c r="A4069" s="23">
        <v>22020206</v>
      </c>
      <c r="B4069" s="437" t="s">
        <v>2893</v>
      </c>
      <c r="C4069" s="23">
        <v>70133</v>
      </c>
      <c r="D4069" s="24">
        <v>0</v>
      </c>
      <c r="E4069" s="25">
        <v>2101</v>
      </c>
      <c r="F4069" s="23">
        <v>10721300</v>
      </c>
      <c r="G4069" s="26" t="s">
        <v>234</v>
      </c>
      <c r="H4069" s="101">
        <v>63000</v>
      </c>
      <c r="I4069" s="255">
        <v>30000</v>
      </c>
      <c r="J4069" s="101">
        <v>87000</v>
      </c>
      <c r="K4069" s="101">
        <f t="shared" si="105"/>
        <v>150000</v>
      </c>
      <c r="L4069" s="199"/>
    </row>
    <row r="4070" spans="1:12" hidden="1" x14ac:dyDescent="0.35">
      <c r="A4070" s="34">
        <v>22020206</v>
      </c>
      <c r="B4070" s="437" t="s">
        <v>2893</v>
      </c>
      <c r="C4070" s="34">
        <v>70131</v>
      </c>
      <c r="D4070" s="35">
        <v>0</v>
      </c>
      <c r="E4070" s="36">
        <v>2101</v>
      </c>
      <c r="F4070" s="34">
        <v>10721300</v>
      </c>
      <c r="G4070" s="37" t="s">
        <v>234</v>
      </c>
      <c r="H4070" s="99">
        <v>668250</v>
      </c>
      <c r="I4070" s="254">
        <v>213000</v>
      </c>
      <c r="J4070" s="114"/>
      <c r="K4070" s="99">
        <f t="shared" si="105"/>
        <v>668250</v>
      </c>
      <c r="L4070" s="198"/>
    </row>
    <row r="4071" spans="1:12" hidden="1" x14ac:dyDescent="0.35">
      <c r="A4071" s="23">
        <v>22020205</v>
      </c>
      <c r="B4071" s="437" t="s">
        <v>2890</v>
      </c>
      <c r="C4071" s="23">
        <v>70131</v>
      </c>
      <c r="D4071" s="24">
        <v>0</v>
      </c>
      <c r="E4071" s="25">
        <v>2101</v>
      </c>
      <c r="F4071" s="23">
        <v>10721300</v>
      </c>
      <c r="G4071" s="26" t="s">
        <v>185</v>
      </c>
      <c r="H4071" s="27">
        <v>400000</v>
      </c>
      <c r="I4071" s="215"/>
      <c r="J4071" s="41"/>
      <c r="K4071" s="27">
        <f t="shared" si="105"/>
        <v>400000</v>
      </c>
      <c r="L4071" s="200"/>
    </row>
    <row r="4072" spans="1:12" hidden="1" x14ac:dyDescent="0.35">
      <c r="A4072" s="23">
        <v>22020205</v>
      </c>
      <c r="B4072" s="437" t="s">
        <v>2890</v>
      </c>
      <c r="C4072" s="23">
        <v>70133</v>
      </c>
      <c r="D4072" s="24">
        <v>0</v>
      </c>
      <c r="E4072" s="25">
        <v>2101</v>
      </c>
      <c r="F4072" s="23">
        <v>10721300</v>
      </c>
      <c r="G4072" s="26" t="s">
        <v>185</v>
      </c>
      <c r="H4072" s="27">
        <v>52500</v>
      </c>
      <c r="I4072" s="215"/>
      <c r="J4072" s="27"/>
      <c r="K4072" s="27">
        <f t="shared" si="105"/>
        <v>52500</v>
      </c>
      <c r="L4072" s="199"/>
    </row>
    <row r="4073" spans="1:12" hidden="1" x14ac:dyDescent="0.35">
      <c r="A4073" s="23">
        <v>22020205</v>
      </c>
      <c r="B4073" s="437" t="s">
        <v>2890</v>
      </c>
      <c r="C4073" s="23">
        <v>70133</v>
      </c>
      <c r="D4073" s="24">
        <v>0</v>
      </c>
      <c r="E4073" s="25">
        <v>2101</v>
      </c>
      <c r="F4073" s="23">
        <v>10721300</v>
      </c>
      <c r="G4073" s="26" t="s">
        <v>185</v>
      </c>
      <c r="H4073" s="27">
        <v>0</v>
      </c>
      <c r="I4073" s="215"/>
      <c r="J4073" s="39">
        <v>50000</v>
      </c>
      <c r="K4073" s="39">
        <f t="shared" si="105"/>
        <v>50000</v>
      </c>
      <c r="L4073" s="199"/>
    </row>
    <row r="4074" spans="1:12" hidden="1" x14ac:dyDescent="0.35">
      <c r="A4074" s="23">
        <v>22020205</v>
      </c>
      <c r="B4074" s="437" t="s">
        <v>2890</v>
      </c>
      <c r="C4074" s="23">
        <v>70131</v>
      </c>
      <c r="D4074" s="24">
        <v>0</v>
      </c>
      <c r="E4074" s="25">
        <v>2101</v>
      </c>
      <c r="F4074" s="23">
        <v>10721300</v>
      </c>
      <c r="G4074" s="26" t="s">
        <v>185</v>
      </c>
      <c r="H4074" s="27">
        <v>107100</v>
      </c>
      <c r="I4074" s="215">
        <v>35500</v>
      </c>
      <c r="J4074" s="27">
        <v>114500</v>
      </c>
      <c r="K4074" s="27">
        <f t="shared" si="105"/>
        <v>221600</v>
      </c>
      <c r="L4074" s="199"/>
    </row>
    <row r="4075" spans="1:12" hidden="1" x14ac:dyDescent="0.35">
      <c r="A4075" s="23">
        <v>22020205</v>
      </c>
      <c r="B4075" s="437" t="s">
        <v>2890</v>
      </c>
      <c r="C4075" s="23">
        <v>70131</v>
      </c>
      <c r="D4075" s="24">
        <v>0</v>
      </c>
      <c r="E4075" s="25">
        <v>2101</v>
      </c>
      <c r="F4075" s="23">
        <v>10721300</v>
      </c>
      <c r="G4075" s="26" t="s">
        <v>185</v>
      </c>
      <c r="H4075" s="27">
        <v>17640</v>
      </c>
      <c r="I4075" s="215">
        <v>10000</v>
      </c>
      <c r="J4075" s="27">
        <v>12360</v>
      </c>
      <c r="K4075" s="27">
        <f t="shared" si="105"/>
        <v>30000</v>
      </c>
      <c r="L4075" s="199"/>
    </row>
    <row r="4076" spans="1:12" hidden="1" x14ac:dyDescent="0.35">
      <c r="A4076" s="23">
        <v>22020205</v>
      </c>
      <c r="B4076" s="437" t="s">
        <v>2890</v>
      </c>
      <c r="C4076" s="23">
        <v>70131</v>
      </c>
      <c r="D4076" s="24">
        <v>0</v>
      </c>
      <c r="E4076" s="23">
        <v>2101</v>
      </c>
      <c r="F4076" s="23">
        <v>10721300</v>
      </c>
      <c r="G4076" s="26" t="s">
        <v>185</v>
      </c>
      <c r="H4076" s="27">
        <v>105000</v>
      </c>
      <c r="I4076" s="215"/>
      <c r="J4076" s="27"/>
      <c r="K4076" s="27">
        <f t="shared" si="105"/>
        <v>105000</v>
      </c>
      <c r="L4076" s="199"/>
    </row>
    <row r="4077" spans="1:12" hidden="1" x14ac:dyDescent="0.35">
      <c r="A4077" s="23">
        <v>22020205</v>
      </c>
      <c r="B4077" s="437" t="s">
        <v>2890</v>
      </c>
      <c r="C4077" s="23">
        <v>70133</v>
      </c>
      <c r="D4077" s="24">
        <v>0</v>
      </c>
      <c r="E4077" s="25">
        <v>2101</v>
      </c>
      <c r="F4077" s="23">
        <v>10721300</v>
      </c>
      <c r="G4077" s="26" t="s">
        <v>185</v>
      </c>
      <c r="H4077" s="67">
        <v>109200</v>
      </c>
      <c r="I4077" s="224">
        <v>56500</v>
      </c>
      <c r="J4077" s="67"/>
      <c r="K4077" s="67">
        <f t="shared" si="105"/>
        <v>109200</v>
      </c>
      <c r="L4077" s="199"/>
    </row>
    <row r="4078" spans="1:12" hidden="1" x14ac:dyDescent="0.35">
      <c r="A4078" s="23">
        <v>22020205</v>
      </c>
      <c r="B4078" s="437" t="s">
        <v>2890</v>
      </c>
      <c r="C4078" s="23">
        <v>70133</v>
      </c>
      <c r="D4078" s="24">
        <v>0</v>
      </c>
      <c r="E4078" s="25">
        <v>2101</v>
      </c>
      <c r="F4078" s="23">
        <v>10721300</v>
      </c>
      <c r="G4078" s="26" t="s">
        <v>185</v>
      </c>
      <c r="H4078" s="27">
        <v>105000</v>
      </c>
      <c r="I4078" s="215">
        <v>30000</v>
      </c>
      <c r="J4078" s="27"/>
      <c r="K4078" s="27">
        <f t="shared" si="105"/>
        <v>105000</v>
      </c>
      <c r="L4078" s="199"/>
    </row>
    <row r="4079" spans="1:12" hidden="1" x14ac:dyDescent="0.35">
      <c r="A4079" s="23">
        <v>22020205</v>
      </c>
      <c r="B4079" s="437" t="s">
        <v>2890</v>
      </c>
      <c r="C4079" s="23">
        <v>70133</v>
      </c>
      <c r="D4079" s="24">
        <v>0</v>
      </c>
      <c r="E4079" s="25">
        <v>2101</v>
      </c>
      <c r="F4079" s="23">
        <v>10721300</v>
      </c>
      <c r="G4079" s="26" t="s">
        <v>185</v>
      </c>
      <c r="H4079" s="27">
        <v>0</v>
      </c>
      <c r="I4079" s="215">
        <v>543779.19999999995</v>
      </c>
      <c r="J4079" s="41">
        <v>100000</v>
      </c>
      <c r="K4079" s="39">
        <f t="shared" si="105"/>
        <v>100000</v>
      </c>
      <c r="L4079" s="199"/>
    </row>
    <row r="4080" spans="1:12" hidden="1" x14ac:dyDescent="0.35">
      <c r="A4080" s="23">
        <v>22020205</v>
      </c>
      <c r="B4080" s="437" t="s">
        <v>2890</v>
      </c>
      <c r="C4080" s="23">
        <v>71033</v>
      </c>
      <c r="D4080" s="24">
        <v>0</v>
      </c>
      <c r="E4080" s="25">
        <v>1100</v>
      </c>
      <c r="F4080" s="23">
        <v>10721300</v>
      </c>
      <c r="G4080" s="26" t="s">
        <v>185</v>
      </c>
      <c r="H4080" s="27">
        <v>541023</v>
      </c>
      <c r="I4080" s="282"/>
      <c r="J4080" s="27"/>
      <c r="K4080" s="27">
        <f t="shared" si="105"/>
        <v>541023</v>
      </c>
      <c r="L4080" s="199"/>
    </row>
    <row r="4081" spans="1:12" hidden="1" x14ac:dyDescent="0.35">
      <c r="A4081" s="34">
        <v>22020205</v>
      </c>
      <c r="B4081" s="437" t="s">
        <v>2890</v>
      </c>
      <c r="C4081" s="34">
        <v>70131</v>
      </c>
      <c r="D4081" s="35">
        <v>0</v>
      </c>
      <c r="E4081" s="36">
        <v>2101</v>
      </c>
      <c r="F4081" s="34">
        <v>10721300</v>
      </c>
      <c r="G4081" s="37" t="s">
        <v>185</v>
      </c>
      <c r="H4081" s="38">
        <v>73500</v>
      </c>
      <c r="I4081" s="218">
        <v>10450</v>
      </c>
      <c r="J4081" s="38"/>
      <c r="K4081" s="38">
        <f t="shared" si="105"/>
        <v>73500</v>
      </c>
      <c r="L4081" s="209"/>
    </row>
    <row r="4082" spans="1:12" hidden="1" x14ac:dyDescent="0.35">
      <c r="A4082" s="23">
        <v>22020205</v>
      </c>
      <c r="B4082" s="437" t="s">
        <v>2890</v>
      </c>
      <c r="C4082" s="23">
        <v>70131</v>
      </c>
      <c r="D4082" s="24">
        <v>0</v>
      </c>
      <c r="E4082" s="25">
        <v>2101</v>
      </c>
      <c r="F4082" s="23">
        <v>10721300</v>
      </c>
      <c r="G4082" s="26" t="s">
        <v>185</v>
      </c>
      <c r="H4082" s="27">
        <v>90922</v>
      </c>
      <c r="I4082" s="215"/>
      <c r="J4082" s="41"/>
      <c r="K4082" s="27">
        <f t="shared" si="105"/>
        <v>90922</v>
      </c>
      <c r="L4082" s="201"/>
    </row>
    <row r="4083" spans="1:12" hidden="1" x14ac:dyDescent="0.35">
      <c r="A4083" s="23">
        <v>22020205</v>
      </c>
      <c r="B4083" s="437" t="s">
        <v>2891</v>
      </c>
      <c r="C4083" s="23">
        <v>70131</v>
      </c>
      <c r="D4083" s="24">
        <v>0</v>
      </c>
      <c r="E4083" s="25">
        <v>2101</v>
      </c>
      <c r="F4083" s="23">
        <v>10720500</v>
      </c>
      <c r="G4083" s="26" t="s">
        <v>185</v>
      </c>
      <c r="H4083" s="67"/>
      <c r="I4083" s="224"/>
      <c r="J4083" s="68"/>
      <c r="K4083" s="83">
        <f t="shared" si="105"/>
        <v>0</v>
      </c>
      <c r="L4083" s="199"/>
    </row>
    <row r="4084" spans="1:12" hidden="1" x14ac:dyDescent="0.35">
      <c r="A4084" s="23">
        <v>22020205</v>
      </c>
      <c r="B4084" s="437" t="s">
        <v>2891</v>
      </c>
      <c r="C4084" s="23">
        <v>70133</v>
      </c>
      <c r="D4084" s="24" t="s">
        <v>192</v>
      </c>
      <c r="E4084" s="85" t="s">
        <v>2619</v>
      </c>
      <c r="F4084" s="23">
        <v>10721300</v>
      </c>
      <c r="G4084" s="26" t="s">
        <v>185</v>
      </c>
      <c r="H4084" s="27">
        <v>53620.597800000003</v>
      </c>
      <c r="I4084" s="215"/>
      <c r="J4084" s="27"/>
      <c r="K4084" s="27">
        <f t="shared" si="105"/>
        <v>53620.597800000003</v>
      </c>
      <c r="L4084" s="199"/>
    </row>
    <row r="4085" spans="1:12" hidden="1" x14ac:dyDescent="0.35">
      <c r="A4085" s="411">
        <v>22020205</v>
      </c>
      <c r="B4085" s="437" t="s">
        <v>2891</v>
      </c>
      <c r="C4085" s="411">
        <v>70131</v>
      </c>
      <c r="D4085" s="411" t="s">
        <v>192</v>
      </c>
      <c r="E4085" s="413" t="s">
        <v>193</v>
      </c>
      <c r="F4085" s="411">
        <v>10721300</v>
      </c>
      <c r="G4085" s="416" t="s">
        <v>185</v>
      </c>
      <c r="H4085" s="419">
        <v>20411.6682</v>
      </c>
      <c r="I4085" s="422"/>
      <c r="J4085" s="425">
        <v>161088</v>
      </c>
      <c r="K4085" s="538">
        <f t="shared" si="105"/>
        <v>181499.66820000001</v>
      </c>
      <c r="L4085" s="395"/>
    </row>
    <row r="4086" spans="1:12" hidden="1" x14ac:dyDescent="0.35">
      <c r="A4086" s="23">
        <v>22020205</v>
      </c>
      <c r="B4086" s="437" t="s">
        <v>2891</v>
      </c>
      <c r="C4086" s="23">
        <v>70133</v>
      </c>
      <c r="D4086" s="24">
        <v>0</v>
      </c>
      <c r="E4086" s="25">
        <v>2101</v>
      </c>
      <c r="F4086" s="23">
        <v>10721300</v>
      </c>
      <c r="G4086" s="26" t="s">
        <v>185</v>
      </c>
      <c r="H4086" s="27">
        <v>84000</v>
      </c>
      <c r="I4086" s="215">
        <v>20000</v>
      </c>
      <c r="J4086" s="27"/>
      <c r="K4086" s="27">
        <f t="shared" si="105"/>
        <v>84000</v>
      </c>
      <c r="L4086" s="200"/>
    </row>
    <row r="4087" spans="1:12" hidden="1" x14ac:dyDescent="0.35">
      <c r="A4087" s="23">
        <v>22020205</v>
      </c>
      <c r="B4087" s="437" t="s">
        <v>2891</v>
      </c>
      <c r="C4087" s="23">
        <v>70131</v>
      </c>
      <c r="D4087" s="24">
        <v>0</v>
      </c>
      <c r="E4087" s="25">
        <v>2101</v>
      </c>
      <c r="F4087" s="23">
        <v>10721300</v>
      </c>
      <c r="G4087" s="26" t="s">
        <v>185</v>
      </c>
      <c r="H4087" s="67">
        <v>967365</v>
      </c>
      <c r="I4087" s="224"/>
      <c r="J4087" s="67"/>
      <c r="K4087" s="67">
        <f t="shared" si="105"/>
        <v>967365</v>
      </c>
      <c r="L4087" s="199"/>
    </row>
    <row r="4088" spans="1:12" hidden="1" x14ac:dyDescent="0.35">
      <c r="A4088" s="23">
        <v>22020205</v>
      </c>
      <c r="B4088" s="437" t="s">
        <v>2891</v>
      </c>
      <c r="C4088" s="23">
        <v>70133</v>
      </c>
      <c r="D4088" s="24">
        <v>0</v>
      </c>
      <c r="E4088" s="25">
        <v>2101</v>
      </c>
      <c r="F4088" s="23">
        <v>10721300</v>
      </c>
      <c r="G4088" s="26" t="s">
        <v>185</v>
      </c>
      <c r="H4088" s="27">
        <v>101640</v>
      </c>
      <c r="I4088" s="215">
        <v>10700</v>
      </c>
      <c r="J4088" s="41"/>
      <c r="K4088" s="27">
        <f t="shared" si="105"/>
        <v>101640</v>
      </c>
      <c r="L4088" s="199"/>
    </row>
    <row r="4089" spans="1:12" hidden="1" x14ac:dyDescent="0.35">
      <c r="A4089" s="23">
        <v>22020205</v>
      </c>
      <c r="B4089" s="437" t="s">
        <v>2891</v>
      </c>
      <c r="C4089" s="23">
        <v>70133</v>
      </c>
      <c r="D4089" s="24">
        <v>0</v>
      </c>
      <c r="E4089" s="25">
        <v>2101</v>
      </c>
      <c r="F4089" s="23">
        <v>10721300</v>
      </c>
      <c r="G4089" s="26" t="s">
        <v>185</v>
      </c>
      <c r="H4089" s="27">
        <v>52500</v>
      </c>
      <c r="I4089" s="215">
        <v>2000</v>
      </c>
      <c r="J4089" s="27"/>
      <c r="K4089" s="27">
        <f t="shared" si="105"/>
        <v>52500</v>
      </c>
      <c r="L4089" s="199"/>
    </row>
    <row r="4090" spans="1:12" hidden="1" x14ac:dyDescent="0.35">
      <c r="A4090" s="23">
        <v>22020205</v>
      </c>
      <c r="B4090" s="437" t="s">
        <v>2891</v>
      </c>
      <c r="C4090" s="23">
        <v>70740</v>
      </c>
      <c r="D4090" s="24">
        <v>0</v>
      </c>
      <c r="E4090" s="25">
        <v>2101</v>
      </c>
      <c r="F4090" s="23">
        <v>10721300</v>
      </c>
      <c r="G4090" s="26" t="s">
        <v>185</v>
      </c>
      <c r="H4090" s="27">
        <v>28665</v>
      </c>
      <c r="I4090" s="215">
        <v>4500</v>
      </c>
      <c r="J4090" s="27"/>
      <c r="K4090" s="27">
        <f t="shared" si="105"/>
        <v>28665</v>
      </c>
      <c r="L4090" s="200"/>
    </row>
    <row r="4091" spans="1:12" hidden="1" x14ac:dyDescent="0.35">
      <c r="A4091" s="23">
        <v>22020205</v>
      </c>
      <c r="B4091" s="437" t="s">
        <v>2891</v>
      </c>
      <c r="C4091" s="23">
        <v>70133</v>
      </c>
      <c r="D4091" s="24">
        <v>0</v>
      </c>
      <c r="E4091" s="25">
        <v>2101</v>
      </c>
      <c r="F4091" s="23">
        <v>10721300</v>
      </c>
      <c r="G4091" s="26" t="s">
        <v>185</v>
      </c>
      <c r="H4091" s="27">
        <v>50000</v>
      </c>
      <c r="I4091" s="215"/>
      <c r="J4091" s="41"/>
      <c r="K4091" s="27">
        <f t="shared" si="105"/>
        <v>50000</v>
      </c>
      <c r="L4091" s="199"/>
    </row>
    <row r="4092" spans="1:12" hidden="1" x14ac:dyDescent="0.35">
      <c r="A4092" s="34">
        <v>22020205</v>
      </c>
      <c r="B4092" s="437" t="s">
        <v>2892</v>
      </c>
      <c r="C4092" s="34">
        <v>70133</v>
      </c>
      <c r="D4092" s="35">
        <v>0</v>
      </c>
      <c r="E4092" s="36">
        <v>2101</v>
      </c>
      <c r="F4092" s="34">
        <v>10721300</v>
      </c>
      <c r="G4092" s="37" t="s">
        <v>185</v>
      </c>
      <c r="H4092" s="44"/>
      <c r="I4092" s="219"/>
      <c r="J4092" s="38">
        <v>500000</v>
      </c>
      <c r="K4092" s="38">
        <f t="shared" ref="K4092:K4123" si="106">SUM(H4092,J4092)</f>
        <v>500000</v>
      </c>
      <c r="L4092" s="198"/>
    </row>
    <row r="4093" spans="1:12" hidden="1" x14ac:dyDescent="0.35">
      <c r="A4093" s="23">
        <v>22020205</v>
      </c>
      <c r="B4093" s="437" t="s">
        <v>2892</v>
      </c>
      <c r="C4093" s="23">
        <v>70131</v>
      </c>
      <c r="D4093" s="24">
        <v>0</v>
      </c>
      <c r="E4093" s="25">
        <v>2101</v>
      </c>
      <c r="F4093" s="23">
        <v>10721300</v>
      </c>
      <c r="G4093" s="26" t="s">
        <v>185</v>
      </c>
      <c r="H4093" s="27">
        <v>0</v>
      </c>
      <c r="I4093" s="215">
        <v>2000</v>
      </c>
      <c r="J4093" s="41"/>
      <c r="K4093" s="27">
        <f t="shared" si="106"/>
        <v>0</v>
      </c>
      <c r="L4093" s="199"/>
    </row>
    <row r="4094" spans="1:12" hidden="1" x14ac:dyDescent="0.35">
      <c r="A4094" s="23">
        <v>22020205</v>
      </c>
      <c r="B4094" s="437" t="s">
        <v>2893</v>
      </c>
      <c r="C4094" s="23">
        <v>70131</v>
      </c>
      <c r="D4094" s="24">
        <v>0</v>
      </c>
      <c r="E4094" s="25">
        <v>2101</v>
      </c>
      <c r="F4094" s="23">
        <v>10721300</v>
      </c>
      <c r="G4094" s="26" t="s">
        <v>185</v>
      </c>
      <c r="H4094" s="67">
        <v>25000</v>
      </c>
      <c r="I4094" s="224"/>
      <c r="J4094" s="68"/>
      <c r="K4094" s="67">
        <f t="shared" si="106"/>
        <v>25000</v>
      </c>
      <c r="L4094" s="199"/>
    </row>
    <row r="4095" spans="1:12" hidden="1" x14ac:dyDescent="0.35">
      <c r="A4095" s="23">
        <v>22020205</v>
      </c>
      <c r="B4095" s="437" t="s">
        <v>2893</v>
      </c>
      <c r="C4095" s="23">
        <v>70133</v>
      </c>
      <c r="D4095" s="24">
        <v>0</v>
      </c>
      <c r="E4095" s="25">
        <v>2101</v>
      </c>
      <c r="F4095" s="23">
        <v>10721300</v>
      </c>
      <c r="G4095" s="26" t="s">
        <v>185</v>
      </c>
      <c r="H4095" s="27">
        <v>1637160</v>
      </c>
      <c r="I4095" s="215">
        <v>109500</v>
      </c>
      <c r="J4095" s="27"/>
      <c r="K4095" s="27">
        <f t="shared" si="106"/>
        <v>1637160</v>
      </c>
      <c r="L4095" s="199"/>
    </row>
    <row r="4096" spans="1:12" hidden="1" x14ac:dyDescent="0.35">
      <c r="A4096" s="23">
        <v>22020205</v>
      </c>
      <c r="B4096" s="437" t="s">
        <v>2893</v>
      </c>
      <c r="C4096" s="23">
        <v>70131</v>
      </c>
      <c r="D4096" s="24">
        <v>0</v>
      </c>
      <c r="E4096" s="25">
        <v>2101</v>
      </c>
      <c r="F4096" s="23">
        <v>10721300</v>
      </c>
      <c r="G4096" s="26" t="s">
        <v>185</v>
      </c>
      <c r="H4096" s="67">
        <v>154000</v>
      </c>
      <c r="I4096" s="224"/>
      <c r="J4096" s="68">
        <v>1046000</v>
      </c>
      <c r="K4096" s="67">
        <f t="shared" si="106"/>
        <v>1200000</v>
      </c>
      <c r="L4096" s="199"/>
    </row>
    <row r="4097" spans="1:12" hidden="1" x14ac:dyDescent="0.35">
      <c r="A4097" s="23">
        <v>22020205</v>
      </c>
      <c r="B4097" s="437" t="s">
        <v>2893</v>
      </c>
      <c r="C4097" s="23">
        <v>70133</v>
      </c>
      <c r="D4097" s="24">
        <v>0</v>
      </c>
      <c r="E4097" s="25">
        <v>2101</v>
      </c>
      <c r="F4097" s="23">
        <v>10721300</v>
      </c>
      <c r="G4097" s="28" t="s">
        <v>185</v>
      </c>
      <c r="H4097" s="29">
        <v>406980</v>
      </c>
      <c r="I4097" s="217">
        <v>193000</v>
      </c>
      <c r="J4097" s="29">
        <v>1093020</v>
      </c>
      <c r="K4097" s="29">
        <f t="shared" si="106"/>
        <v>1500000</v>
      </c>
      <c r="L4097" s="199"/>
    </row>
    <row r="4098" spans="1:12" hidden="1" x14ac:dyDescent="0.35">
      <c r="A4098" s="34">
        <v>22020205</v>
      </c>
      <c r="B4098" s="437" t="s">
        <v>2893</v>
      </c>
      <c r="C4098" s="34">
        <v>70133</v>
      </c>
      <c r="D4098" s="35">
        <v>0</v>
      </c>
      <c r="E4098" s="36">
        <v>2101</v>
      </c>
      <c r="F4098" s="34">
        <v>10721300</v>
      </c>
      <c r="G4098" s="37" t="s">
        <v>185</v>
      </c>
      <c r="H4098" s="99">
        <v>772800</v>
      </c>
      <c r="I4098" s="254">
        <v>350161.25</v>
      </c>
      <c r="J4098" s="99"/>
      <c r="K4098" s="99">
        <f t="shared" si="106"/>
        <v>772800</v>
      </c>
      <c r="L4098" s="209"/>
    </row>
    <row r="4099" spans="1:12" hidden="1" x14ac:dyDescent="0.35">
      <c r="A4099" s="23">
        <v>22020205</v>
      </c>
      <c r="B4099" s="437" t="s">
        <v>2893</v>
      </c>
      <c r="C4099" s="23">
        <v>70133</v>
      </c>
      <c r="D4099" s="24">
        <v>0</v>
      </c>
      <c r="E4099" s="25">
        <v>2101</v>
      </c>
      <c r="F4099" s="23">
        <v>10721300</v>
      </c>
      <c r="G4099" s="26" t="s">
        <v>185</v>
      </c>
      <c r="H4099" s="101">
        <v>161700</v>
      </c>
      <c r="I4099" s="255">
        <v>77500</v>
      </c>
      <c r="J4099" s="101">
        <v>88300</v>
      </c>
      <c r="K4099" s="101">
        <f t="shared" si="106"/>
        <v>250000</v>
      </c>
      <c r="L4099" s="199"/>
    </row>
    <row r="4100" spans="1:12" hidden="1" x14ac:dyDescent="0.35">
      <c r="A4100" s="23">
        <v>22020205</v>
      </c>
      <c r="B4100" s="437" t="s">
        <v>2893</v>
      </c>
      <c r="C4100" s="23">
        <v>70131</v>
      </c>
      <c r="D4100" s="24">
        <v>0</v>
      </c>
      <c r="E4100" s="25">
        <v>2101</v>
      </c>
      <c r="F4100" s="23">
        <v>10721300</v>
      </c>
      <c r="G4100" s="26" t="s">
        <v>185</v>
      </c>
      <c r="H4100" s="101">
        <v>84000</v>
      </c>
      <c r="I4100" s="255">
        <v>124000</v>
      </c>
      <c r="J4100" s="101">
        <v>316000</v>
      </c>
      <c r="K4100" s="101">
        <f t="shared" si="106"/>
        <v>400000</v>
      </c>
      <c r="L4100" s="199"/>
    </row>
    <row r="4101" spans="1:12" hidden="1" x14ac:dyDescent="0.35">
      <c r="A4101" s="23">
        <v>22020205</v>
      </c>
      <c r="B4101" s="437" t="s">
        <v>2893</v>
      </c>
      <c r="C4101" s="23">
        <v>70133</v>
      </c>
      <c r="D4101" s="24">
        <v>0</v>
      </c>
      <c r="E4101" s="25">
        <v>2101</v>
      </c>
      <c r="F4101" s="23">
        <v>10721300</v>
      </c>
      <c r="G4101" s="26" t="s">
        <v>185</v>
      </c>
      <c r="H4101" s="101">
        <v>100000</v>
      </c>
      <c r="I4101" s="255">
        <v>0</v>
      </c>
      <c r="J4101" s="106"/>
      <c r="K4101" s="101">
        <f t="shared" si="106"/>
        <v>100000</v>
      </c>
      <c r="L4101" s="200"/>
    </row>
    <row r="4102" spans="1:12" hidden="1" x14ac:dyDescent="0.35">
      <c r="A4102" s="54">
        <v>22020205</v>
      </c>
      <c r="B4102" s="437" t="s">
        <v>2893</v>
      </c>
      <c r="C4102" s="54">
        <v>70133</v>
      </c>
      <c r="D4102" s="55">
        <v>0</v>
      </c>
      <c r="E4102" s="54">
        <v>2101</v>
      </c>
      <c r="F4102" s="54">
        <v>10721300</v>
      </c>
      <c r="G4102" s="57" t="s">
        <v>185</v>
      </c>
      <c r="H4102" s="117">
        <v>73500</v>
      </c>
      <c r="I4102" s="263">
        <v>29000</v>
      </c>
      <c r="J4102" s="117">
        <v>105000</v>
      </c>
      <c r="K4102" s="117">
        <f t="shared" si="106"/>
        <v>178500</v>
      </c>
      <c r="L4102" s="204" t="s">
        <v>2556</v>
      </c>
    </row>
    <row r="4103" spans="1:12" hidden="1" x14ac:dyDescent="0.35">
      <c r="A4103" s="54">
        <v>22020205</v>
      </c>
      <c r="B4103" s="437" t="s">
        <v>2893</v>
      </c>
      <c r="C4103" s="54">
        <v>70133</v>
      </c>
      <c r="D4103" s="55">
        <v>0</v>
      </c>
      <c r="E4103" s="56">
        <v>2101</v>
      </c>
      <c r="F4103" s="54">
        <v>10721300</v>
      </c>
      <c r="G4103" s="57" t="s">
        <v>185</v>
      </c>
      <c r="H4103" s="58">
        <v>370477.8</v>
      </c>
      <c r="I4103" s="221"/>
      <c r="J4103" s="87"/>
      <c r="K4103" s="58">
        <f t="shared" si="106"/>
        <v>370477.8</v>
      </c>
      <c r="L4103" s="204" t="s">
        <v>2557</v>
      </c>
    </row>
    <row r="4104" spans="1:12" hidden="1" x14ac:dyDescent="0.35">
      <c r="A4104" s="54">
        <v>22020205</v>
      </c>
      <c r="B4104" s="437" t="s">
        <v>2893</v>
      </c>
      <c r="C4104" s="54">
        <v>70131</v>
      </c>
      <c r="D4104" s="55">
        <v>0</v>
      </c>
      <c r="E4104" s="56">
        <v>2101</v>
      </c>
      <c r="F4104" s="54">
        <v>10721300</v>
      </c>
      <c r="G4104" s="57" t="s">
        <v>185</v>
      </c>
      <c r="H4104" s="117">
        <v>66000</v>
      </c>
      <c r="I4104" s="263"/>
      <c r="J4104" s="118"/>
      <c r="K4104" s="117">
        <f t="shared" si="106"/>
        <v>66000</v>
      </c>
      <c r="L4104" s="204" t="s">
        <v>2558</v>
      </c>
    </row>
    <row r="4105" spans="1:12" hidden="1" x14ac:dyDescent="0.35">
      <c r="A4105" s="23">
        <v>22020205</v>
      </c>
      <c r="B4105" s="437" t="s">
        <v>2893</v>
      </c>
      <c r="C4105" s="23">
        <v>70133</v>
      </c>
      <c r="D4105" s="24">
        <v>0</v>
      </c>
      <c r="E4105" s="25">
        <v>2101</v>
      </c>
      <c r="F4105" s="23">
        <v>10721300</v>
      </c>
      <c r="G4105" s="26" t="s">
        <v>185</v>
      </c>
      <c r="H4105" s="101">
        <v>1176120</v>
      </c>
      <c r="I4105" s="255">
        <v>1020000</v>
      </c>
      <c r="J4105" s="106"/>
      <c r="K4105" s="101">
        <f t="shared" si="106"/>
        <v>1176120</v>
      </c>
      <c r="L4105" s="199"/>
    </row>
    <row r="4106" spans="1:12" hidden="1" x14ac:dyDescent="0.35">
      <c r="A4106" s="23">
        <v>22020205</v>
      </c>
      <c r="B4106" s="437" t="s">
        <v>2893</v>
      </c>
      <c r="C4106" s="23">
        <v>70131</v>
      </c>
      <c r="D4106" s="24">
        <v>0</v>
      </c>
      <c r="E4106" s="25">
        <v>2101</v>
      </c>
      <c r="F4106" s="23">
        <v>10721300</v>
      </c>
      <c r="G4106" s="26" t="s">
        <v>185</v>
      </c>
      <c r="H4106" s="101">
        <v>100000</v>
      </c>
      <c r="I4106" s="255">
        <v>0</v>
      </c>
      <c r="J4106" s="106"/>
      <c r="K4106" s="101">
        <f t="shared" si="106"/>
        <v>100000</v>
      </c>
      <c r="L4106" s="199"/>
    </row>
    <row r="4107" spans="1:12" hidden="1" x14ac:dyDescent="0.35">
      <c r="A4107" s="23">
        <v>22020205</v>
      </c>
      <c r="B4107" s="437" t="s">
        <v>2893</v>
      </c>
      <c r="C4107" s="23">
        <v>70131</v>
      </c>
      <c r="D4107" s="24">
        <v>0</v>
      </c>
      <c r="E4107" s="25">
        <v>2101</v>
      </c>
      <c r="F4107" s="23">
        <v>10721300</v>
      </c>
      <c r="G4107" s="26" t="s">
        <v>185</v>
      </c>
      <c r="H4107" s="101">
        <v>29638</v>
      </c>
      <c r="I4107" s="255"/>
      <c r="J4107" s="106"/>
      <c r="K4107" s="101">
        <f t="shared" si="106"/>
        <v>29638</v>
      </c>
      <c r="L4107" s="199"/>
    </row>
    <row r="4108" spans="1:12" hidden="1" x14ac:dyDescent="0.35">
      <c r="A4108" s="23">
        <v>22020204</v>
      </c>
      <c r="B4108" s="437" t="s">
        <v>2890</v>
      </c>
      <c r="C4108" s="23">
        <v>70133</v>
      </c>
      <c r="D4108" s="24">
        <v>0</v>
      </c>
      <c r="E4108" s="25">
        <v>2101</v>
      </c>
      <c r="F4108" s="23">
        <v>10721300</v>
      </c>
      <c r="G4108" s="26" t="s">
        <v>149</v>
      </c>
      <c r="H4108" s="67">
        <v>40000000</v>
      </c>
      <c r="I4108" s="224">
        <v>500000</v>
      </c>
      <c r="J4108" s="67"/>
      <c r="K4108" s="428">
        <f t="shared" si="106"/>
        <v>40000000</v>
      </c>
      <c r="L4108" s="199"/>
    </row>
    <row r="4109" spans="1:12" hidden="1" x14ac:dyDescent="0.35">
      <c r="A4109" s="23">
        <v>22020204</v>
      </c>
      <c r="B4109" s="437" t="s">
        <v>2890</v>
      </c>
      <c r="C4109" s="23">
        <v>70131</v>
      </c>
      <c r="D4109" s="24">
        <v>0</v>
      </c>
      <c r="E4109" s="25">
        <v>2101</v>
      </c>
      <c r="F4109" s="23">
        <v>10721300</v>
      </c>
      <c r="G4109" s="26" t="s">
        <v>149</v>
      </c>
      <c r="H4109" s="27">
        <v>1200000</v>
      </c>
      <c r="I4109" s="215">
        <v>111500</v>
      </c>
      <c r="J4109" s="27"/>
      <c r="K4109" s="27">
        <f t="shared" si="106"/>
        <v>1200000</v>
      </c>
      <c r="L4109" s="200"/>
    </row>
    <row r="4110" spans="1:12" hidden="1" x14ac:dyDescent="0.35">
      <c r="A4110" s="23">
        <v>22020204</v>
      </c>
      <c r="B4110" s="437" t="s">
        <v>2890</v>
      </c>
      <c r="C4110" s="23">
        <v>70133</v>
      </c>
      <c r="D4110" s="24">
        <v>0</v>
      </c>
      <c r="E4110" s="25">
        <v>2101</v>
      </c>
      <c r="F4110" s="23">
        <v>10721300</v>
      </c>
      <c r="G4110" s="26" t="s">
        <v>149</v>
      </c>
      <c r="H4110" s="27">
        <v>353850</v>
      </c>
      <c r="I4110" s="215">
        <v>38000</v>
      </c>
      <c r="J4110" s="27"/>
      <c r="K4110" s="27">
        <f t="shared" si="106"/>
        <v>353850</v>
      </c>
      <c r="L4110" s="199"/>
    </row>
    <row r="4111" spans="1:12" hidden="1" x14ac:dyDescent="0.35">
      <c r="A4111" s="23">
        <v>22020204</v>
      </c>
      <c r="B4111" s="437" t="s">
        <v>2890</v>
      </c>
      <c r="C4111" s="23">
        <v>70133</v>
      </c>
      <c r="D4111" s="24">
        <v>0</v>
      </c>
      <c r="E4111" s="25">
        <v>2101</v>
      </c>
      <c r="F4111" s="23">
        <v>10721300</v>
      </c>
      <c r="G4111" s="26" t="s">
        <v>149</v>
      </c>
      <c r="H4111" s="27">
        <v>0</v>
      </c>
      <c r="I4111" s="215"/>
      <c r="J4111" s="39">
        <v>50000</v>
      </c>
      <c r="K4111" s="39">
        <f t="shared" si="106"/>
        <v>50000</v>
      </c>
      <c r="L4111" s="199"/>
    </row>
    <row r="4112" spans="1:12" hidden="1" x14ac:dyDescent="0.35">
      <c r="A4112" s="23">
        <v>22020204</v>
      </c>
      <c r="B4112" s="437" t="s">
        <v>2890</v>
      </c>
      <c r="C4112" s="23">
        <v>70133</v>
      </c>
      <c r="D4112" s="24">
        <v>0</v>
      </c>
      <c r="E4112" s="25">
        <v>2101</v>
      </c>
      <c r="F4112" s="23">
        <v>10721300</v>
      </c>
      <c r="G4112" s="26" t="s">
        <v>149</v>
      </c>
      <c r="H4112" s="27">
        <v>74550</v>
      </c>
      <c r="I4112" s="215">
        <v>0</v>
      </c>
      <c r="J4112" s="27"/>
      <c r="K4112" s="27">
        <f t="shared" si="106"/>
        <v>74550</v>
      </c>
      <c r="L4112" s="199"/>
    </row>
    <row r="4113" spans="1:12" hidden="1" x14ac:dyDescent="0.35">
      <c r="A4113" s="23">
        <v>22020204</v>
      </c>
      <c r="B4113" s="437" t="s">
        <v>2890</v>
      </c>
      <c r="C4113" s="23">
        <v>70131</v>
      </c>
      <c r="D4113" s="24">
        <v>0</v>
      </c>
      <c r="E4113" s="25">
        <v>2101</v>
      </c>
      <c r="F4113" s="23">
        <v>10721300</v>
      </c>
      <c r="G4113" s="26" t="s">
        <v>149</v>
      </c>
      <c r="H4113" s="67">
        <v>23940</v>
      </c>
      <c r="I4113" s="224">
        <v>12300</v>
      </c>
      <c r="J4113" s="67"/>
      <c r="K4113" s="67">
        <f t="shared" si="106"/>
        <v>23940</v>
      </c>
      <c r="L4113" s="199"/>
    </row>
    <row r="4114" spans="1:12" hidden="1" x14ac:dyDescent="0.35">
      <c r="A4114" s="23">
        <v>22020204</v>
      </c>
      <c r="B4114" s="437" t="s">
        <v>2890</v>
      </c>
      <c r="C4114" s="23">
        <v>70131</v>
      </c>
      <c r="D4114" s="24">
        <v>0</v>
      </c>
      <c r="E4114" s="25">
        <v>2101</v>
      </c>
      <c r="F4114" s="23">
        <v>10721300</v>
      </c>
      <c r="G4114" s="26" t="s">
        <v>149</v>
      </c>
      <c r="H4114" s="67">
        <v>33600</v>
      </c>
      <c r="I4114" s="224">
        <v>0</v>
      </c>
      <c r="J4114" s="67"/>
      <c r="K4114" s="67">
        <f t="shared" si="106"/>
        <v>33600</v>
      </c>
      <c r="L4114" s="199"/>
    </row>
    <row r="4115" spans="1:12" hidden="1" x14ac:dyDescent="0.35">
      <c r="A4115" s="23">
        <v>22020204</v>
      </c>
      <c r="B4115" s="437" t="s">
        <v>2890</v>
      </c>
      <c r="C4115" s="23">
        <v>70133</v>
      </c>
      <c r="D4115" s="24">
        <v>0</v>
      </c>
      <c r="E4115" s="25">
        <v>2101</v>
      </c>
      <c r="F4115" s="23">
        <v>10721300</v>
      </c>
      <c r="G4115" s="26" t="s">
        <v>149</v>
      </c>
      <c r="H4115" s="67">
        <v>78055</v>
      </c>
      <c r="I4115" s="224">
        <v>11379</v>
      </c>
      <c r="J4115" s="67"/>
      <c r="K4115" s="67">
        <f t="shared" si="106"/>
        <v>78055</v>
      </c>
      <c r="L4115" s="199"/>
    </row>
    <row r="4116" spans="1:12" hidden="1" x14ac:dyDescent="0.35">
      <c r="A4116" s="23">
        <v>22020204</v>
      </c>
      <c r="B4116" s="437" t="s">
        <v>2890</v>
      </c>
      <c r="C4116" s="23">
        <v>70133</v>
      </c>
      <c r="D4116" s="24">
        <v>0</v>
      </c>
      <c r="E4116" s="25">
        <v>2101</v>
      </c>
      <c r="F4116" s="23">
        <v>10721300</v>
      </c>
      <c r="G4116" s="26" t="s">
        <v>149</v>
      </c>
      <c r="H4116" s="27">
        <v>1138200</v>
      </c>
      <c r="I4116" s="215">
        <v>331800</v>
      </c>
      <c r="J4116" s="27"/>
      <c r="K4116" s="39">
        <f t="shared" si="106"/>
        <v>1138200</v>
      </c>
      <c r="L4116" s="199"/>
    </row>
    <row r="4117" spans="1:12" hidden="1" x14ac:dyDescent="0.35">
      <c r="A4117" s="23">
        <v>22020204</v>
      </c>
      <c r="B4117" s="437" t="s">
        <v>2890</v>
      </c>
      <c r="C4117" s="23">
        <v>70131</v>
      </c>
      <c r="D4117" s="24">
        <v>0</v>
      </c>
      <c r="E4117" s="25">
        <v>2101</v>
      </c>
      <c r="F4117" s="23">
        <v>10721300</v>
      </c>
      <c r="G4117" s="26" t="s">
        <v>149</v>
      </c>
      <c r="H4117" s="27">
        <v>367710</v>
      </c>
      <c r="I4117" s="215">
        <v>173000</v>
      </c>
      <c r="J4117" s="27"/>
      <c r="K4117" s="27">
        <f t="shared" si="106"/>
        <v>367710</v>
      </c>
      <c r="L4117" s="201"/>
    </row>
    <row r="4118" spans="1:12" hidden="1" x14ac:dyDescent="0.35">
      <c r="A4118" s="23">
        <v>22020204</v>
      </c>
      <c r="B4118" s="437" t="s">
        <v>2891</v>
      </c>
      <c r="C4118" s="23">
        <v>70131</v>
      </c>
      <c r="D4118" s="24">
        <v>0</v>
      </c>
      <c r="E4118" s="25">
        <v>2101</v>
      </c>
      <c r="F4118" s="23">
        <v>10720500</v>
      </c>
      <c r="G4118" s="26" t="s">
        <v>149</v>
      </c>
      <c r="H4118" s="67">
        <v>161175</v>
      </c>
      <c r="I4118" s="224">
        <v>221250</v>
      </c>
      <c r="J4118" s="67">
        <v>438825</v>
      </c>
      <c r="K4118" s="67">
        <f t="shared" si="106"/>
        <v>600000</v>
      </c>
      <c r="L4118" s="199"/>
    </row>
    <row r="4119" spans="1:12" hidden="1" x14ac:dyDescent="0.35">
      <c r="A4119" s="23">
        <v>22020204</v>
      </c>
      <c r="B4119" s="437" t="s">
        <v>2891</v>
      </c>
      <c r="C4119" s="23">
        <v>70133</v>
      </c>
      <c r="D4119" s="24" t="s">
        <v>192</v>
      </c>
      <c r="E4119" s="85" t="s">
        <v>2619</v>
      </c>
      <c r="F4119" s="23">
        <v>10721300</v>
      </c>
      <c r="G4119" s="26" t="s">
        <v>149</v>
      </c>
      <c r="H4119" s="27">
        <v>22241.52</v>
      </c>
      <c r="I4119" s="215"/>
      <c r="J4119" s="27"/>
      <c r="K4119" s="27">
        <f t="shared" si="106"/>
        <v>22241.52</v>
      </c>
      <c r="L4119" s="199"/>
    </row>
    <row r="4120" spans="1:12" hidden="1" x14ac:dyDescent="0.35">
      <c r="A4120" s="411">
        <v>22020204</v>
      </c>
      <c r="B4120" s="437" t="s">
        <v>2891</v>
      </c>
      <c r="C4120" s="411">
        <v>70131</v>
      </c>
      <c r="D4120" s="411" t="s">
        <v>192</v>
      </c>
      <c r="E4120" s="413" t="s">
        <v>193</v>
      </c>
      <c r="F4120" s="411">
        <v>10721300</v>
      </c>
      <c r="G4120" s="416" t="s">
        <v>149</v>
      </c>
      <c r="H4120" s="419">
        <v>2958.48</v>
      </c>
      <c r="I4120" s="422"/>
      <c r="J4120" s="425">
        <v>33042</v>
      </c>
      <c r="K4120" s="538">
        <f t="shared" si="106"/>
        <v>36000.480000000003</v>
      </c>
      <c r="L4120" s="395"/>
    </row>
    <row r="4121" spans="1:12" hidden="1" x14ac:dyDescent="0.35">
      <c r="A4121" s="23">
        <v>22020204</v>
      </c>
      <c r="B4121" s="437" t="s">
        <v>2891</v>
      </c>
      <c r="C4121" s="23">
        <v>70133</v>
      </c>
      <c r="D4121" s="24">
        <v>0</v>
      </c>
      <c r="E4121" s="25">
        <v>2101</v>
      </c>
      <c r="F4121" s="23">
        <v>10721300</v>
      </c>
      <c r="G4121" s="26" t="s">
        <v>149</v>
      </c>
      <c r="H4121" s="27">
        <v>100000</v>
      </c>
      <c r="I4121" s="215"/>
      <c r="J4121" s="41"/>
      <c r="K4121" s="27">
        <f t="shared" si="106"/>
        <v>100000</v>
      </c>
      <c r="L4121" s="200"/>
    </row>
    <row r="4122" spans="1:12" hidden="1" x14ac:dyDescent="0.35">
      <c r="A4122" s="23">
        <v>22020204</v>
      </c>
      <c r="B4122" s="437" t="s">
        <v>2891</v>
      </c>
      <c r="C4122" s="23">
        <v>70133</v>
      </c>
      <c r="D4122" s="24">
        <v>0</v>
      </c>
      <c r="E4122" s="25">
        <v>2101</v>
      </c>
      <c r="F4122" s="23">
        <v>10721300</v>
      </c>
      <c r="G4122" s="26" t="s">
        <v>149</v>
      </c>
      <c r="H4122" s="27">
        <v>50000</v>
      </c>
      <c r="I4122" s="215"/>
      <c r="J4122" s="41"/>
      <c r="K4122" s="27">
        <f t="shared" si="106"/>
        <v>50000</v>
      </c>
      <c r="L4122" s="199"/>
    </row>
    <row r="4123" spans="1:12" hidden="1" x14ac:dyDescent="0.35">
      <c r="A4123" s="23">
        <v>22020204</v>
      </c>
      <c r="B4123" s="437" t="s">
        <v>2892</v>
      </c>
      <c r="C4123" s="23">
        <v>70133</v>
      </c>
      <c r="D4123" s="24">
        <v>0</v>
      </c>
      <c r="E4123" s="25">
        <v>2101</v>
      </c>
      <c r="F4123" s="23">
        <v>10721300</v>
      </c>
      <c r="G4123" s="26" t="s">
        <v>149</v>
      </c>
      <c r="H4123" s="27">
        <v>1145092.2</v>
      </c>
      <c r="I4123" s="215"/>
      <c r="J4123" s="27"/>
      <c r="K4123" s="27">
        <f t="shared" si="106"/>
        <v>1145092.2</v>
      </c>
      <c r="L4123" s="199"/>
    </row>
    <row r="4124" spans="1:12" hidden="1" x14ac:dyDescent="0.35">
      <c r="A4124" s="23">
        <v>22020204</v>
      </c>
      <c r="B4124" s="437" t="s">
        <v>2893</v>
      </c>
      <c r="C4124" s="23">
        <v>70131</v>
      </c>
      <c r="D4124" s="24">
        <v>0</v>
      </c>
      <c r="E4124" s="25">
        <v>2101</v>
      </c>
      <c r="F4124" s="23">
        <v>10721300</v>
      </c>
      <c r="G4124" s="26" t="s">
        <v>149</v>
      </c>
      <c r="H4124" s="67">
        <v>2400000</v>
      </c>
      <c r="I4124" s="224"/>
      <c r="J4124" s="82">
        <v>-1400000</v>
      </c>
      <c r="K4124" s="67">
        <f t="shared" ref="K4124:K4131" si="107">SUM(H4124,J4124)</f>
        <v>1000000</v>
      </c>
      <c r="L4124" s="199"/>
    </row>
    <row r="4125" spans="1:12" hidden="1" x14ac:dyDescent="0.35">
      <c r="A4125" s="23">
        <v>22020204</v>
      </c>
      <c r="B4125" s="437" t="s">
        <v>2893</v>
      </c>
      <c r="C4125" s="23">
        <v>70131</v>
      </c>
      <c r="D4125" s="24">
        <v>0</v>
      </c>
      <c r="E4125" s="25">
        <v>2101</v>
      </c>
      <c r="F4125" s="23">
        <v>10721300</v>
      </c>
      <c r="G4125" s="26" t="s">
        <v>149</v>
      </c>
      <c r="H4125" s="101">
        <v>432390</v>
      </c>
      <c r="I4125" s="255">
        <v>165260</v>
      </c>
      <c r="J4125" s="101"/>
      <c r="K4125" s="101">
        <f t="shared" si="107"/>
        <v>432390</v>
      </c>
      <c r="L4125" s="199"/>
    </row>
    <row r="4126" spans="1:12" hidden="1" x14ac:dyDescent="0.35">
      <c r="A4126" s="23">
        <v>22020204</v>
      </c>
      <c r="B4126" s="437" t="s">
        <v>2893</v>
      </c>
      <c r="C4126" s="23">
        <v>70131</v>
      </c>
      <c r="D4126" s="24">
        <v>0</v>
      </c>
      <c r="E4126" s="25">
        <v>2101</v>
      </c>
      <c r="F4126" s="23">
        <v>7021300</v>
      </c>
      <c r="G4126" s="26" t="s">
        <v>149</v>
      </c>
      <c r="H4126" s="41">
        <v>2000000</v>
      </c>
      <c r="I4126" s="220"/>
      <c r="J4126" s="41"/>
      <c r="K4126" s="27">
        <f t="shared" si="107"/>
        <v>2000000</v>
      </c>
      <c r="L4126" s="199"/>
    </row>
    <row r="4127" spans="1:12" hidden="1" x14ac:dyDescent="0.35">
      <c r="A4127" s="54">
        <v>22020204</v>
      </c>
      <c r="B4127" s="437" t="s">
        <v>2893</v>
      </c>
      <c r="C4127" s="54">
        <v>70131</v>
      </c>
      <c r="D4127" s="55">
        <v>0</v>
      </c>
      <c r="E4127" s="56">
        <v>2101</v>
      </c>
      <c r="F4127" s="54">
        <v>10721300</v>
      </c>
      <c r="G4127" s="57" t="s">
        <v>149</v>
      </c>
      <c r="H4127" s="117">
        <v>226800</v>
      </c>
      <c r="I4127" s="263"/>
      <c r="J4127" s="117"/>
      <c r="K4127" s="117">
        <f t="shared" si="107"/>
        <v>226800</v>
      </c>
      <c r="L4127" s="204" t="s">
        <v>2558</v>
      </c>
    </row>
    <row r="4128" spans="1:12" hidden="1" x14ac:dyDescent="0.35">
      <c r="A4128" s="23">
        <v>22020204</v>
      </c>
      <c r="B4128" s="437" t="s">
        <v>2893</v>
      </c>
      <c r="C4128" s="23">
        <v>70133</v>
      </c>
      <c r="D4128" s="24">
        <v>0</v>
      </c>
      <c r="E4128" s="25">
        <v>2101</v>
      </c>
      <c r="F4128" s="23">
        <v>10721300</v>
      </c>
      <c r="G4128" s="26" t="s">
        <v>149</v>
      </c>
      <c r="H4128" s="101">
        <v>801900</v>
      </c>
      <c r="I4128" s="255">
        <v>0</v>
      </c>
      <c r="J4128" s="106"/>
      <c r="K4128" s="101">
        <f t="shared" si="107"/>
        <v>801900</v>
      </c>
      <c r="L4128" s="199"/>
    </row>
    <row r="4129" spans="1:12" hidden="1" x14ac:dyDescent="0.35">
      <c r="A4129" s="23">
        <v>22020204</v>
      </c>
      <c r="B4129" s="437" t="s">
        <v>2893</v>
      </c>
      <c r="C4129" s="23">
        <v>70131</v>
      </c>
      <c r="D4129" s="24">
        <v>0</v>
      </c>
      <c r="E4129" s="25">
        <v>2101</v>
      </c>
      <c r="F4129" s="23">
        <v>10721300</v>
      </c>
      <c r="G4129" s="26" t="s">
        <v>149</v>
      </c>
      <c r="H4129" s="101">
        <v>2914800</v>
      </c>
      <c r="I4129" s="255">
        <v>2593920</v>
      </c>
      <c r="J4129" s="101"/>
      <c r="K4129" s="101">
        <f t="shared" si="107"/>
        <v>2914800</v>
      </c>
      <c r="L4129" s="199"/>
    </row>
    <row r="4130" spans="1:12" hidden="1" x14ac:dyDescent="0.35">
      <c r="A4130" s="23">
        <v>22020203</v>
      </c>
      <c r="B4130" s="437" t="s">
        <v>2890</v>
      </c>
      <c r="C4130" s="23">
        <v>70133</v>
      </c>
      <c r="D4130" s="24">
        <v>0</v>
      </c>
      <c r="E4130" s="25">
        <v>2101</v>
      </c>
      <c r="F4130" s="23">
        <v>10721300</v>
      </c>
      <c r="G4130" s="26" t="s">
        <v>148</v>
      </c>
      <c r="H4130" s="67">
        <v>8000000</v>
      </c>
      <c r="I4130" s="224">
        <v>3234775</v>
      </c>
      <c r="J4130" s="67"/>
      <c r="K4130" s="428">
        <f t="shared" si="107"/>
        <v>8000000</v>
      </c>
      <c r="L4130" s="199"/>
    </row>
    <row r="4131" spans="1:12" hidden="1" x14ac:dyDescent="0.35">
      <c r="A4131" s="23">
        <v>22020203</v>
      </c>
      <c r="B4131" s="437" t="s">
        <v>2890</v>
      </c>
      <c r="C4131" s="23">
        <v>70131</v>
      </c>
      <c r="D4131" s="24">
        <v>0</v>
      </c>
      <c r="E4131" s="25">
        <v>2101</v>
      </c>
      <c r="F4131" s="23">
        <v>10721300</v>
      </c>
      <c r="G4131" s="26" t="s">
        <v>148</v>
      </c>
      <c r="H4131" s="27">
        <v>800000</v>
      </c>
      <c r="I4131" s="215">
        <v>100000</v>
      </c>
      <c r="J4131" s="27"/>
      <c r="K4131" s="27">
        <f t="shared" si="107"/>
        <v>800000</v>
      </c>
      <c r="L4131" s="200"/>
    </row>
    <row r="4132" spans="1:12" ht="37.5" hidden="1" customHeight="1" x14ac:dyDescent="0.35">
      <c r="A4132" s="411">
        <v>22020203</v>
      </c>
      <c r="B4132" s="437" t="s">
        <v>2890</v>
      </c>
      <c r="C4132" s="411">
        <v>70133</v>
      </c>
      <c r="D4132" s="411" t="s">
        <v>192</v>
      </c>
      <c r="E4132" s="413" t="s">
        <v>193</v>
      </c>
      <c r="F4132" s="411" t="s">
        <v>194</v>
      </c>
      <c r="G4132" s="465" t="s">
        <v>148</v>
      </c>
      <c r="H4132" s="482"/>
      <c r="I4132" s="505"/>
      <c r="J4132" s="526">
        <v>150000</v>
      </c>
      <c r="K4132" s="482">
        <f>H4132+J4132</f>
        <v>150000</v>
      </c>
      <c r="L4132" s="434"/>
    </row>
    <row r="4133" spans="1:12" hidden="1" x14ac:dyDescent="0.35">
      <c r="A4133" s="34">
        <v>22020203</v>
      </c>
      <c r="B4133" s="437" t="s">
        <v>2890</v>
      </c>
      <c r="C4133" s="34">
        <v>70133</v>
      </c>
      <c r="D4133" s="35">
        <v>0</v>
      </c>
      <c r="E4133" s="36">
        <v>2101</v>
      </c>
      <c r="F4133" s="34">
        <v>10721300</v>
      </c>
      <c r="G4133" s="37" t="s">
        <v>148</v>
      </c>
      <c r="H4133" s="38">
        <v>483000</v>
      </c>
      <c r="I4133" s="218">
        <v>25000</v>
      </c>
      <c r="J4133" s="38"/>
      <c r="K4133" s="38">
        <f t="shared" ref="K4133:K4148" si="108">SUM(H4133,J4133)</f>
        <v>483000</v>
      </c>
      <c r="L4133" s="198"/>
    </row>
    <row r="4134" spans="1:12" hidden="1" x14ac:dyDescent="0.35">
      <c r="A4134" s="23">
        <v>22020203</v>
      </c>
      <c r="B4134" s="437" t="s">
        <v>2890</v>
      </c>
      <c r="C4134" s="23">
        <v>70133</v>
      </c>
      <c r="D4134" s="24">
        <v>0</v>
      </c>
      <c r="E4134" s="25">
        <v>2101</v>
      </c>
      <c r="F4134" s="23">
        <v>10721300</v>
      </c>
      <c r="G4134" s="26" t="s">
        <v>148</v>
      </c>
      <c r="H4134" s="27">
        <v>2058000</v>
      </c>
      <c r="I4134" s="215">
        <v>550000</v>
      </c>
      <c r="J4134" s="27">
        <v>-161800</v>
      </c>
      <c r="K4134" s="27">
        <f t="shared" si="108"/>
        <v>1896200</v>
      </c>
      <c r="L4134" s="199"/>
    </row>
    <row r="4135" spans="1:12" hidden="1" x14ac:dyDescent="0.35">
      <c r="A4135" s="23">
        <v>22020203</v>
      </c>
      <c r="B4135" s="437" t="s">
        <v>2890</v>
      </c>
      <c r="C4135" s="23">
        <v>70131</v>
      </c>
      <c r="D4135" s="24">
        <v>0</v>
      </c>
      <c r="E4135" s="25">
        <v>2101</v>
      </c>
      <c r="F4135" s="23">
        <v>10721300</v>
      </c>
      <c r="G4135" s="26" t="s">
        <v>148</v>
      </c>
      <c r="H4135" s="27">
        <v>340200</v>
      </c>
      <c r="I4135" s="215">
        <v>200100</v>
      </c>
      <c r="J4135" s="27"/>
      <c r="K4135" s="27">
        <f t="shared" si="108"/>
        <v>340200</v>
      </c>
      <c r="L4135" s="199"/>
    </row>
    <row r="4136" spans="1:12" hidden="1" x14ac:dyDescent="0.35">
      <c r="A4136" s="23">
        <v>22020203</v>
      </c>
      <c r="B4136" s="437" t="s">
        <v>2890</v>
      </c>
      <c r="C4136" s="23">
        <v>70131</v>
      </c>
      <c r="D4136" s="24">
        <v>0</v>
      </c>
      <c r="E4136" s="25">
        <v>2101</v>
      </c>
      <c r="F4136" s="23">
        <v>10721300</v>
      </c>
      <c r="G4136" s="26" t="s">
        <v>148</v>
      </c>
      <c r="H4136" s="27">
        <v>160000</v>
      </c>
      <c r="I4136" s="215"/>
      <c r="J4136" s="41"/>
      <c r="K4136" s="27">
        <f t="shared" si="108"/>
        <v>160000</v>
      </c>
      <c r="L4136" s="199"/>
    </row>
    <row r="4137" spans="1:12" hidden="1" x14ac:dyDescent="0.35">
      <c r="A4137" s="23">
        <v>22020203</v>
      </c>
      <c r="B4137" s="437" t="s">
        <v>2890</v>
      </c>
      <c r="C4137" s="23">
        <v>70131</v>
      </c>
      <c r="D4137" s="24">
        <v>0</v>
      </c>
      <c r="E4137" s="25">
        <v>2101</v>
      </c>
      <c r="F4137" s="23">
        <v>10721300</v>
      </c>
      <c r="G4137" s="26" t="s">
        <v>148</v>
      </c>
      <c r="H4137" s="27">
        <v>46200</v>
      </c>
      <c r="I4137" s="215">
        <v>20000</v>
      </c>
      <c r="J4137" s="27">
        <v>53800</v>
      </c>
      <c r="K4137" s="27">
        <f t="shared" si="108"/>
        <v>100000</v>
      </c>
      <c r="L4137" s="199"/>
    </row>
    <row r="4138" spans="1:12" hidden="1" x14ac:dyDescent="0.35">
      <c r="A4138" s="23">
        <v>22020203</v>
      </c>
      <c r="B4138" s="437" t="s">
        <v>2890</v>
      </c>
      <c r="C4138" s="23">
        <v>70131</v>
      </c>
      <c r="D4138" s="24">
        <v>0</v>
      </c>
      <c r="E4138" s="23">
        <v>2101</v>
      </c>
      <c r="F4138" s="23">
        <v>10721300</v>
      </c>
      <c r="G4138" s="26" t="s">
        <v>148</v>
      </c>
      <c r="H4138" s="27">
        <v>523110</v>
      </c>
      <c r="I4138" s="215"/>
      <c r="J4138" s="27"/>
      <c r="K4138" s="27">
        <f t="shared" si="108"/>
        <v>523110</v>
      </c>
      <c r="L4138" s="199"/>
    </row>
    <row r="4139" spans="1:12" hidden="1" x14ac:dyDescent="0.35">
      <c r="A4139" s="23">
        <v>22020203</v>
      </c>
      <c r="B4139" s="437" t="s">
        <v>2890</v>
      </c>
      <c r="C4139" s="23">
        <v>70133</v>
      </c>
      <c r="D4139" s="24">
        <v>0</v>
      </c>
      <c r="E4139" s="25">
        <v>2101</v>
      </c>
      <c r="F4139" s="23">
        <v>10721300</v>
      </c>
      <c r="G4139" s="26" t="s">
        <v>148</v>
      </c>
      <c r="H4139" s="67">
        <v>25200</v>
      </c>
      <c r="I4139" s="224">
        <v>9045757</v>
      </c>
      <c r="J4139" s="67"/>
      <c r="K4139" s="67">
        <f t="shared" si="108"/>
        <v>25200</v>
      </c>
      <c r="L4139" s="199"/>
    </row>
    <row r="4140" spans="1:12" hidden="1" x14ac:dyDescent="0.35">
      <c r="A4140" s="23">
        <v>22020203</v>
      </c>
      <c r="B4140" s="437" t="s">
        <v>2890</v>
      </c>
      <c r="C4140" s="23">
        <v>70133</v>
      </c>
      <c r="D4140" s="24">
        <v>0</v>
      </c>
      <c r="E4140" s="25">
        <v>2101</v>
      </c>
      <c r="F4140" s="23">
        <v>10721300</v>
      </c>
      <c r="G4140" s="26" t="s">
        <v>148</v>
      </c>
      <c r="H4140" s="27">
        <v>105000</v>
      </c>
      <c r="I4140" s="215">
        <v>71500</v>
      </c>
      <c r="J4140" s="27">
        <v>95000</v>
      </c>
      <c r="K4140" s="27">
        <f t="shared" si="108"/>
        <v>200000</v>
      </c>
      <c r="L4140" s="199"/>
    </row>
    <row r="4141" spans="1:12" hidden="1" x14ac:dyDescent="0.35">
      <c r="A4141" s="23">
        <v>22020203</v>
      </c>
      <c r="B4141" s="437" t="s">
        <v>2890</v>
      </c>
      <c r="C4141" s="23">
        <v>70133</v>
      </c>
      <c r="D4141" s="24">
        <v>0</v>
      </c>
      <c r="E4141" s="25">
        <v>2101</v>
      </c>
      <c r="F4141" s="23">
        <v>10721300</v>
      </c>
      <c r="G4141" s="26" t="s">
        <v>148</v>
      </c>
      <c r="H4141" s="27">
        <v>325500</v>
      </c>
      <c r="I4141" s="215">
        <v>165000</v>
      </c>
      <c r="J4141" s="27"/>
      <c r="K4141" s="39">
        <f t="shared" si="108"/>
        <v>325500</v>
      </c>
      <c r="L4141" s="199"/>
    </row>
    <row r="4142" spans="1:12" hidden="1" x14ac:dyDescent="0.35">
      <c r="A4142" s="23">
        <v>22020203</v>
      </c>
      <c r="B4142" s="437" t="s">
        <v>2890</v>
      </c>
      <c r="C4142" s="23">
        <v>71033</v>
      </c>
      <c r="D4142" s="24">
        <v>0</v>
      </c>
      <c r="E4142" s="25">
        <v>1100</v>
      </c>
      <c r="F4142" s="23">
        <v>10721300</v>
      </c>
      <c r="G4142" s="26" t="s">
        <v>148</v>
      </c>
      <c r="H4142" s="27">
        <v>210000</v>
      </c>
      <c r="I4142" s="282"/>
      <c r="J4142" s="27"/>
      <c r="K4142" s="27">
        <f t="shared" si="108"/>
        <v>210000</v>
      </c>
      <c r="L4142" s="199"/>
    </row>
    <row r="4143" spans="1:12" hidden="1" x14ac:dyDescent="0.35">
      <c r="A4143" s="23">
        <v>22020203</v>
      </c>
      <c r="B4143" s="437" t="s">
        <v>2890</v>
      </c>
      <c r="C4143" s="23">
        <v>70131</v>
      </c>
      <c r="D4143" s="24">
        <v>0</v>
      </c>
      <c r="E4143" s="25">
        <v>2101</v>
      </c>
      <c r="F4143" s="23">
        <v>10721300</v>
      </c>
      <c r="G4143" s="26" t="s">
        <v>148</v>
      </c>
      <c r="H4143" s="27">
        <v>15991.5</v>
      </c>
      <c r="I4143" s="215">
        <v>5000</v>
      </c>
      <c r="J4143" s="27">
        <v>100000</v>
      </c>
      <c r="K4143" s="27">
        <f t="shared" si="108"/>
        <v>115991.5</v>
      </c>
      <c r="L4143" s="200"/>
    </row>
    <row r="4144" spans="1:12" hidden="1" x14ac:dyDescent="0.35">
      <c r="A4144" s="23">
        <v>22020203</v>
      </c>
      <c r="B4144" s="437" t="s">
        <v>2890</v>
      </c>
      <c r="C4144" s="23">
        <v>70131</v>
      </c>
      <c r="D4144" s="24">
        <v>0</v>
      </c>
      <c r="E4144" s="25">
        <v>2101</v>
      </c>
      <c r="F4144" s="23">
        <v>10721300</v>
      </c>
      <c r="G4144" s="26" t="s">
        <v>148</v>
      </c>
      <c r="H4144" s="41">
        <v>3013000</v>
      </c>
      <c r="I4144" s="220">
        <v>364000</v>
      </c>
      <c r="J4144" s="41"/>
      <c r="K4144" s="27">
        <f t="shared" si="108"/>
        <v>3013000</v>
      </c>
      <c r="L4144" s="201"/>
    </row>
    <row r="4145" spans="1:12" hidden="1" x14ac:dyDescent="0.35">
      <c r="A4145" s="23">
        <v>22020203</v>
      </c>
      <c r="B4145" s="437" t="s">
        <v>2891</v>
      </c>
      <c r="C4145" s="23">
        <v>70131</v>
      </c>
      <c r="D4145" s="24">
        <v>0</v>
      </c>
      <c r="E4145" s="25">
        <v>2101</v>
      </c>
      <c r="F4145" s="23">
        <v>10720500</v>
      </c>
      <c r="G4145" s="26" t="s">
        <v>148</v>
      </c>
      <c r="H4145" s="67">
        <v>28770</v>
      </c>
      <c r="I4145" s="224">
        <v>2125000</v>
      </c>
      <c r="J4145" s="67">
        <v>3442230</v>
      </c>
      <c r="K4145" s="67">
        <f t="shared" si="108"/>
        <v>3471000</v>
      </c>
      <c r="L4145" s="199"/>
    </row>
    <row r="4146" spans="1:12" hidden="1" x14ac:dyDescent="0.35">
      <c r="A4146" s="23">
        <v>22020203</v>
      </c>
      <c r="B4146" s="437" t="s">
        <v>2891</v>
      </c>
      <c r="C4146" s="23">
        <v>70133</v>
      </c>
      <c r="D4146" s="24" t="s">
        <v>192</v>
      </c>
      <c r="E4146" s="85" t="s">
        <v>2619</v>
      </c>
      <c r="F4146" s="23">
        <v>10721300</v>
      </c>
      <c r="G4146" s="26" t="s">
        <v>148</v>
      </c>
      <c r="H4146" s="27">
        <v>118436.094</v>
      </c>
      <c r="I4146" s="215"/>
      <c r="J4146" s="27"/>
      <c r="K4146" s="27">
        <f t="shared" si="108"/>
        <v>118436.094</v>
      </c>
      <c r="L4146" s="199"/>
    </row>
    <row r="4147" spans="1:12" hidden="1" x14ac:dyDescent="0.35">
      <c r="A4147" s="411">
        <v>22020203</v>
      </c>
      <c r="B4147" s="437" t="s">
        <v>2891</v>
      </c>
      <c r="C4147" s="411">
        <v>70131</v>
      </c>
      <c r="D4147" s="411" t="s">
        <v>192</v>
      </c>
      <c r="E4147" s="413" t="s">
        <v>193</v>
      </c>
      <c r="F4147" s="411">
        <v>10721300</v>
      </c>
      <c r="G4147" s="416" t="s">
        <v>148</v>
      </c>
      <c r="H4147" s="419">
        <v>29033.171999999999</v>
      </c>
      <c r="I4147" s="422"/>
      <c r="J4147" s="425">
        <v>90967</v>
      </c>
      <c r="K4147" s="538">
        <f t="shared" si="108"/>
        <v>120000.17199999999</v>
      </c>
      <c r="L4147" s="395"/>
    </row>
    <row r="4148" spans="1:12" hidden="1" x14ac:dyDescent="0.35">
      <c r="A4148" s="23">
        <v>22020203</v>
      </c>
      <c r="B4148" s="437" t="s">
        <v>2891</v>
      </c>
      <c r="C4148" s="23">
        <v>70133</v>
      </c>
      <c r="D4148" s="24">
        <v>0</v>
      </c>
      <c r="E4148" s="25">
        <v>2101</v>
      </c>
      <c r="F4148" s="23">
        <v>10721300</v>
      </c>
      <c r="G4148" s="26" t="s">
        <v>148</v>
      </c>
      <c r="H4148" s="27">
        <v>6000000</v>
      </c>
      <c r="I4148" s="215"/>
      <c r="J4148" s="41"/>
      <c r="K4148" s="27">
        <f t="shared" si="108"/>
        <v>6000000</v>
      </c>
      <c r="L4148" s="200"/>
    </row>
    <row r="4149" spans="1:12" hidden="1" x14ac:dyDescent="0.35">
      <c r="A4149" s="23">
        <v>22020203</v>
      </c>
      <c r="B4149" s="437" t="s">
        <v>2891</v>
      </c>
      <c r="C4149" s="23">
        <v>70131</v>
      </c>
      <c r="D4149" s="24">
        <v>0</v>
      </c>
      <c r="E4149" s="25">
        <v>2101</v>
      </c>
      <c r="F4149" s="23">
        <v>10721300</v>
      </c>
      <c r="G4149" s="26" t="s">
        <v>148</v>
      </c>
      <c r="H4149" s="27">
        <v>4800000</v>
      </c>
      <c r="I4149" s="215"/>
      <c r="J4149" s="41"/>
      <c r="K4149" s="27">
        <f>H4149+J4149</f>
        <v>4800000</v>
      </c>
      <c r="L4149" s="199"/>
    </row>
    <row r="4150" spans="1:12" hidden="1" x14ac:dyDescent="0.35">
      <c r="A4150" s="23">
        <v>22020203</v>
      </c>
      <c r="B4150" s="437" t="s">
        <v>2891</v>
      </c>
      <c r="C4150" s="23">
        <v>70131</v>
      </c>
      <c r="D4150" s="24">
        <v>0</v>
      </c>
      <c r="E4150" s="25">
        <v>2101</v>
      </c>
      <c r="F4150" s="23">
        <v>10721300</v>
      </c>
      <c r="G4150" s="26" t="s">
        <v>148</v>
      </c>
      <c r="H4150" s="67">
        <v>4561422.5999999996</v>
      </c>
      <c r="I4150" s="224"/>
      <c r="J4150" s="67"/>
      <c r="K4150" s="67">
        <f t="shared" ref="K4150:K4182" si="109">SUM(H4150,J4150)</f>
        <v>4561422.5999999996</v>
      </c>
      <c r="L4150" s="199"/>
    </row>
    <row r="4151" spans="1:12" hidden="1" x14ac:dyDescent="0.35">
      <c r="A4151" s="23">
        <v>22020203</v>
      </c>
      <c r="B4151" s="437" t="s">
        <v>2891</v>
      </c>
      <c r="C4151" s="23">
        <v>70133</v>
      </c>
      <c r="D4151" s="24">
        <v>0</v>
      </c>
      <c r="E4151" s="25">
        <v>2101</v>
      </c>
      <c r="F4151" s="23">
        <v>10721300</v>
      </c>
      <c r="G4151" s="26" t="s">
        <v>148</v>
      </c>
      <c r="H4151" s="27">
        <v>162624</v>
      </c>
      <c r="I4151" s="215">
        <v>73600</v>
      </c>
      <c r="J4151" s="27">
        <v>300000</v>
      </c>
      <c r="K4151" s="27">
        <f t="shared" si="109"/>
        <v>462624</v>
      </c>
      <c r="L4151" s="199"/>
    </row>
    <row r="4152" spans="1:12" hidden="1" x14ac:dyDescent="0.35">
      <c r="A4152" s="23">
        <v>22020203</v>
      </c>
      <c r="B4152" s="437" t="s">
        <v>2891</v>
      </c>
      <c r="C4152" s="23">
        <v>70740</v>
      </c>
      <c r="D4152" s="24">
        <v>0</v>
      </c>
      <c r="E4152" s="25">
        <v>2101</v>
      </c>
      <c r="F4152" s="23">
        <v>10721300</v>
      </c>
      <c r="G4152" s="26" t="s">
        <v>148</v>
      </c>
      <c r="H4152" s="27">
        <v>31500</v>
      </c>
      <c r="I4152" s="215">
        <v>12500</v>
      </c>
      <c r="J4152" s="27"/>
      <c r="K4152" s="27">
        <f t="shared" si="109"/>
        <v>31500</v>
      </c>
      <c r="L4152" s="200"/>
    </row>
    <row r="4153" spans="1:12" hidden="1" x14ac:dyDescent="0.35">
      <c r="A4153" s="23">
        <v>22020203</v>
      </c>
      <c r="B4153" s="437" t="s">
        <v>2891</v>
      </c>
      <c r="C4153" s="23">
        <v>70131</v>
      </c>
      <c r="D4153" s="24">
        <v>0</v>
      </c>
      <c r="E4153" s="25">
        <v>2101</v>
      </c>
      <c r="F4153" s="23">
        <v>10721300</v>
      </c>
      <c r="G4153" s="26" t="s">
        <v>148</v>
      </c>
      <c r="H4153" s="67">
        <v>22260</v>
      </c>
      <c r="I4153" s="224">
        <v>12880</v>
      </c>
      <c r="J4153" s="67"/>
      <c r="K4153" s="67">
        <f t="shared" si="109"/>
        <v>22260</v>
      </c>
      <c r="L4153" s="199"/>
    </row>
    <row r="4154" spans="1:12" hidden="1" x14ac:dyDescent="0.35">
      <c r="A4154" s="23">
        <v>22020203</v>
      </c>
      <c r="B4154" s="437" t="s">
        <v>2891</v>
      </c>
      <c r="C4154" s="23">
        <v>70133</v>
      </c>
      <c r="D4154" s="24">
        <v>0</v>
      </c>
      <c r="E4154" s="25">
        <v>2101</v>
      </c>
      <c r="F4154" s="23">
        <v>10721300</v>
      </c>
      <c r="G4154" s="26" t="s">
        <v>148</v>
      </c>
      <c r="H4154" s="27">
        <v>50000</v>
      </c>
      <c r="I4154" s="215"/>
      <c r="J4154" s="41"/>
      <c r="K4154" s="27">
        <f t="shared" si="109"/>
        <v>50000</v>
      </c>
      <c r="L4154" s="199"/>
    </row>
    <row r="4155" spans="1:12" hidden="1" x14ac:dyDescent="0.35">
      <c r="A4155" s="23">
        <v>22020203</v>
      </c>
      <c r="B4155" s="437" t="s">
        <v>2891</v>
      </c>
      <c r="C4155" s="23">
        <v>70133</v>
      </c>
      <c r="D4155" s="24">
        <v>0</v>
      </c>
      <c r="E4155" s="25">
        <v>2101</v>
      </c>
      <c r="F4155" s="23">
        <v>10721300</v>
      </c>
      <c r="G4155" s="26" t="s">
        <v>148</v>
      </c>
      <c r="H4155" s="27">
        <v>987000</v>
      </c>
      <c r="I4155" s="215">
        <v>0</v>
      </c>
      <c r="J4155" s="27"/>
      <c r="K4155" s="27">
        <f t="shared" si="109"/>
        <v>987000</v>
      </c>
      <c r="L4155" s="199"/>
    </row>
    <row r="4156" spans="1:12" hidden="1" x14ac:dyDescent="0.35">
      <c r="A4156" s="23">
        <v>22020203</v>
      </c>
      <c r="B4156" s="437" t="s">
        <v>2892</v>
      </c>
      <c r="C4156" s="23">
        <v>70133</v>
      </c>
      <c r="D4156" s="24">
        <v>0</v>
      </c>
      <c r="E4156" s="25">
        <v>2101</v>
      </c>
      <c r="F4156" s="23">
        <v>10721300</v>
      </c>
      <c r="G4156" s="26" t="s">
        <v>148</v>
      </c>
      <c r="H4156" s="27">
        <v>375900</v>
      </c>
      <c r="I4156" s="215"/>
      <c r="J4156" s="27"/>
      <c r="K4156" s="27">
        <f t="shared" si="109"/>
        <v>375900</v>
      </c>
      <c r="L4156" s="199"/>
    </row>
    <row r="4157" spans="1:12" hidden="1" x14ac:dyDescent="0.35">
      <c r="A4157" s="23">
        <v>22020203</v>
      </c>
      <c r="B4157" s="437" t="s">
        <v>2892</v>
      </c>
      <c r="C4157" s="23">
        <v>70131</v>
      </c>
      <c r="D4157" s="24">
        <v>0</v>
      </c>
      <c r="E4157" s="25">
        <v>2101</v>
      </c>
      <c r="F4157" s="23">
        <v>10721300</v>
      </c>
      <c r="G4157" s="26" t="s">
        <v>148</v>
      </c>
      <c r="H4157" s="27">
        <v>1063020</v>
      </c>
      <c r="I4157" s="215">
        <v>403000</v>
      </c>
      <c r="J4157" s="27"/>
      <c r="K4157" s="27">
        <f t="shared" si="109"/>
        <v>1063020</v>
      </c>
      <c r="L4157" s="199"/>
    </row>
    <row r="4158" spans="1:12" hidden="1" x14ac:dyDescent="0.35">
      <c r="A4158" s="23">
        <v>22020203</v>
      </c>
      <c r="B4158" s="437" t="s">
        <v>2892</v>
      </c>
      <c r="C4158" s="23">
        <v>70133</v>
      </c>
      <c r="D4158" s="24">
        <v>0</v>
      </c>
      <c r="E4158" s="25">
        <v>2101</v>
      </c>
      <c r="F4158" s="23">
        <v>10721300</v>
      </c>
      <c r="G4158" s="26" t="s">
        <v>148</v>
      </c>
      <c r="H4158" s="67">
        <v>165900</v>
      </c>
      <c r="I4158" s="224">
        <v>54615</v>
      </c>
      <c r="J4158" s="67">
        <v>600000</v>
      </c>
      <c r="K4158" s="67">
        <f t="shared" si="109"/>
        <v>765900</v>
      </c>
      <c r="L4158" s="199"/>
    </row>
    <row r="4159" spans="1:12" hidden="1" x14ac:dyDescent="0.35">
      <c r="A4159" s="23">
        <v>22020203</v>
      </c>
      <c r="B4159" s="437" t="s">
        <v>2893</v>
      </c>
      <c r="C4159" s="23">
        <v>70131</v>
      </c>
      <c r="D4159" s="24">
        <v>0</v>
      </c>
      <c r="E4159" s="25">
        <v>2101</v>
      </c>
      <c r="F4159" s="23">
        <v>10721300</v>
      </c>
      <c r="G4159" s="26" t="s">
        <v>471</v>
      </c>
      <c r="H4159" s="67">
        <v>15000</v>
      </c>
      <c r="I4159" s="224"/>
      <c r="J4159" s="68"/>
      <c r="K4159" s="67">
        <f t="shared" si="109"/>
        <v>15000</v>
      </c>
      <c r="L4159" s="199"/>
    </row>
    <row r="4160" spans="1:12" ht="51" hidden="1" x14ac:dyDescent="0.35">
      <c r="A4160" s="23">
        <v>22020203</v>
      </c>
      <c r="B4160" s="437" t="s">
        <v>2893</v>
      </c>
      <c r="C4160" s="23">
        <v>70131</v>
      </c>
      <c r="D4160" s="24">
        <v>0</v>
      </c>
      <c r="E4160" s="25">
        <v>2101</v>
      </c>
      <c r="F4160" s="23">
        <v>10721300</v>
      </c>
      <c r="G4160" s="26" t="s">
        <v>472</v>
      </c>
      <c r="H4160" s="67">
        <v>500000</v>
      </c>
      <c r="I4160" s="224"/>
      <c r="J4160" s="68"/>
      <c r="K4160" s="67">
        <f t="shared" si="109"/>
        <v>500000</v>
      </c>
      <c r="L4160" s="199"/>
    </row>
    <row r="4161" spans="1:12" ht="51" hidden="1" x14ac:dyDescent="0.35">
      <c r="A4161" s="23">
        <v>22020203</v>
      </c>
      <c r="B4161" s="437" t="s">
        <v>2893</v>
      </c>
      <c r="C4161" s="23">
        <v>70131</v>
      </c>
      <c r="D4161" s="24">
        <v>0</v>
      </c>
      <c r="E4161" s="25">
        <v>2101</v>
      </c>
      <c r="F4161" s="23">
        <v>10721300</v>
      </c>
      <c r="G4161" s="47" t="s">
        <v>473</v>
      </c>
      <c r="H4161" s="67">
        <v>100000</v>
      </c>
      <c r="I4161" s="224"/>
      <c r="J4161" s="68"/>
      <c r="K4161" s="67">
        <f t="shared" si="109"/>
        <v>100000</v>
      </c>
      <c r="L4161" s="199"/>
    </row>
    <row r="4162" spans="1:12" ht="29.45" hidden="1" customHeight="1" x14ac:dyDescent="0.35">
      <c r="A4162" s="23">
        <v>22020203</v>
      </c>
      <c r="B4162" s="437" t="s">
        <v>2893</v>
      </c>
      <c r="C4162" s="23">
        <v>70131</v>
      </c>
      <c r="D4162" s="24">
        <v>0</v>
      </c>
      <c r="E4162" s="25">
        <v>2101</v>
      </c>
      <c r="F4162" s="23">
        <v>10721300</v>
      </c>
      <c r="G4162" s="26" t="s">
        <v>474</v>
      </c>
      <c r="H4162" s="67">
        <v>20000</v>
      </c>
      <c r="I4162" s="224"/>
      <c r="J4162" s="68"/>
      <c r="K4162" s="67">
        <f t="shared" si="109"/>
        <v>20000</v>
      </c>
      <c r="L4162" s="199"/>
    </row>
    <row r="4163" spans="1:12" hidden="1" x14ac:dyDescent="0.35">
      <c r="A4163" s="23">
        <v>22020203</v>
      </c>
      <c r="B4163" s="437" t="s">
        <v>2893</v>
      </c>
      <c r="C4163" s="23">
        <v>70131</v>
      </c>
      <c r="D4163" s="24">
        <v>0</v>
      </c>
      <c r="E4163" s="25">
        <v>2101</v>
      </c>
      <c r="F4163" s="23">
        <v>10721300</v>
      </c>
      <c r="G4163" s="26" t="s">
        <v>148</v>
      </c>
      <c r="H4163" s="67">
        <v>31500</v>
      </c>
      <c r="I4163" s="224"/>
      <c r="J4163" s="67"/>
      <c r="K4163" s="67">
        <f t="shared" si="109"/>
        <v>31500</v>
      </c>
      <c r="L4163" s="199"/>
    </row>
    <row r="4164" spans="1:12" hidden="1" x14ac:dyDescent="0.35">
      <c r="A4164" s="23">
        <v>22020203</v>
      </c>
      <c r="B4164" s="437" t="s">
        <v>2893</v>
      </c>
      <c r="C4164" s="23">
        <v>70133</v>
      </c>
      <c r="D4164" s="24">
        <v>0</v>
      </c>
      <c r="E4164" s="25">
        <v>2101</v>
      </c>
      <c r="F4164" s="23">
        <v>10721300</v>
      </c>
      <c r="G4164" s="26" t="s">
        <v>148</v>
      </c>
      <c r="H4164" s="67">
        <v>15566624</v>
      </c>
      <c r="I4164" s="224">
        <v>7048094</v>
      </c>
      <c r="J4164" s="67"/>
      <c r="K4164" s="67">
        <f t="shared" si="109"/>
        <v>15566624</v>
      </c>
      <c r="L4164" s="199"/>
    </row>
    <row r="4165" spans="1:12" hidden="1" x14ac:dyDescent="0.35">
      <c r="A4165" s="23">
        <v>22020203</v>
      </c>
      <c r="B4165" s="437" t="s">
        <v>2893</v>
      </c>
      <c r="C4165" s="23">
        <v>70133</v>
      </c>
      <c r="D4165" s="24">
        <v>0</v>
      </c>
      <c r="E4165" s="25">
        <v>2101</v>
      </c>
      <c r="F4165" s="23">
        <v>10721300</v>
      </c>
      <c r="G4165" s="26" t="s">
        <v>148</v>
      </c>
      <c r="H4165" s="27">
        <v>324240</v>
      </c>
      <c r="I4165" s="215">
        <v>302900</v>
      </c>
      <c r="J4165" s="27">
        <v>175760</v>
      </c>
      <c r="K4165" s="27">
        <f t="shared" si="109"/>
        <v>500000</v>
      </c>
      <c r="L4165" s="199"/>
    </row>
    <row r="4166" spans="1:12" hidden="1" x14ac:dyDescent="0.35">
      <c r="A4166" s="34">
        <v>22020203</v>
      </c>
      <c r="B4166" s="437" t="s">
        <v>2893</v>
      </c>
      <c r="C4166" s="34">
        <v>70131</v>
      </c>
      <c r="D4166" s="35">
        <v>0</v>
      </c>
      <c r="E4166" s="36">
        <v>2101</v>
      </c>
      <c r="F4166" s="34">
        <v>10721300</v>
      </c>
      <c r="G4166" s="37" t="s">
        <v>148</v>
      </c>
      <c r="H4166" s="70">
        <v>200000</v>
      </c>
      <c r="I4166" s="223">
        <v>1400000</v>
      </c>
      <c r="J4166" s="94">
        <v>1400000</v>
      </c>
      <c r="K4166" s="70">
        <f t="shared" si="109"/>
        <v>1600000</v>
      </c>
      <c r="L4166" s="198"/>
    </row>
    <row r="4167" spans="1:12" hidden="1" x14ac:dyDescent="0.35">
      <c r="A4167" s="23">
        <v>22020203</v>
      </c>
      <c r="B4167" s="437" t="s">
        <v>2893</v>
      </c>
      <c r="C4167" s="23">
        <v>70133</v>
      </c>
      <c r="D4167" s="24">
        <v>0</v>
      </c>
      <c r="E4167" s="25">
        <v>2101</v>
      </c>
      <c r="F4167" s="23">
        <v>10721300</v>
      </c>
      <c r="G4167" s="26" t="s">
        <v>148</v>
      </c>
      <c r="H4167" s="27">
        <v>751800</v>
      </c>
      <c r="I4167" s="215">
        <v>20000</v>
      </c>
      <c r="J4167" s="27"/>
      <c r="K4167" s="27">
        <f t="shared" si="109"/>
        <v>751800</v>
      </c>
      <c r="L4167" s="199"/>
    </row>
    <row r="4168" spans="1:12" hidden="1" x14ac:dyDescent="0.35">
      <c r="A4168" s="23">
        <v>22020203</v>
      </c>
      <c r="B4168" s="437" t="s">
        <v>2893</v>
      </c>
      <c r="C4168" s="23">
        <v>70133</v>
      </c>
      <c r="D4168" s="24">
        <v>0</v>
      </c>
      <c r="E4168" s="25">
        <v>2101</v>
      </c>
      <c r="F4168" s="23">
        <v>10721300</v>
      </c>
      <c r="G4168" s="26" t="s">
        <v>148</v>
      </c>
      <c r="H4168" s="101">
        <v>7500000</v>
      </c>
      <c r="I4168" s="255">
        <v>3439720</v>
      </c>
      <c r="J4168" s="106"/>
      <c r="K4168" s="101">
        <f t="shared" si="109"/>
        <v>7500000</v>
      </c>
      <c r="L4168" s="200"/>
    </row>
    <row r="4169" spans="1:12" hidden="1" x14ac:dyDescent="0.35">
      <c r="A4169" s="23">
        <v>22020203</v>
      </c>
      <c r="B4169" s="437" t="s">
        <v>2893</v>
      </c>
      <c r="C4169" s="23">
        <v>70133</v>
      </c>
      <c r="D4169" s="24">
        <v>0</v>
      </c>
      <c r="E4169" s="25">
        <v>2101</v>
      </c>
      <c r="F4169" s="23">
        <v>10721300</v>
      </c>
      <c r="G4169" s="26" t="s">
        <v>148</v>
      </c>
      <c r="H4169" s="101">
        <v>281400</v>
      </c>
      <c r="I4169" s="255">
        <v>750000</v>
      </c>
      <c r="J4169" s="101">
        <v>518600</v>
      </c>
      <c r="K4169" s="101">
        <f t="shared" si="109"/>
        <v>800000</v>
      </c>
      <c r="L4169" s="199"/>
    </row>
    <row r="4170" spans="1:12" hidden="1" x14ac:dyDescent="0.35">
      <c r="A4170" s="23">
        <v>22020203</v>
      </c>
      <c r="B4170" s="437" t="s">
        <v>2893</v>
      </c>
      <c r="C4170" s="23">
        <v>70131</v>
      </c>
      <c r="D4170" s="24">
        <v>0</v>
      </c>
      <c r="E4170" s="25">
        <v>2101</v>
      </c>
      <c r="F4170" s="23">
        <v>10721300</v>
      </c>
      <c r="G4170" s="26" t="s">
        <v>148</v>
      </c>
      <c r="H4170" s="101">
        <v>500000</v>
      </c>
      <c r="I4170" s="255"/>
      <c r="J4170" s="102"/>
      <c r="K4170" s="101">
        <f t="shared" si="109"/>
        <v>500000</v>
      </c>
      <c r="L4170" s="199"/>
    </row>
    <row r="4171" spans="1:12" hidden="1" x14ac:dyDescent="0.35">
      <c r="A4171" s="23">
        <v>22020203</v>
      </c>
      <c r="B4171" s="437" t="s">
        <v>2893</v>
      </c>
      <c r="C4171" s="23">
        <v>70133</v>
      </c>
      <c r="D4171" s="24">
        <v>0</v>
      </c>
      <c r="E4171" s="25">
        <v>2101</v>
      </c>
      <c r="F4171" s="23">
        <v>10721300</v>
      </c>
      <c r="G4171" s="26" t="s">
        <v>148</v>
      </c>
      <c r="H4171" s="101">
        <v>2000000</v>
      </c>
      <c r="I4171" s="255">
        <v>2000000</v>
      </c>
      <c r="J4171" s="106"/>
      <c r="K4171" s="101">
        <f t="shared" si="109"/>
        <v>2000000</v>
      </c>
      <c r="L4171" s="200"/>
    </row>
    <row r="4172" spans="1:12" hidden="1" x14ac:dyDescent="0.35">
      <c r="A4172" s="54">
        <v>22020203</v>
      </c>
      <c r="B4172" s="437" t="s">
        <v>2893</v>
      </c>
      <c r="C4172" s="54">
        <v>70131</v>
      </c>
      <c r="D4172" s="55">
        <v>0</v>
      </c>
      <c r="E4172" s="56">
        <v>2101</v>
      </c>
      <c r="F4172" s="54">
        <v>10721300</v>
      </c>
      <c r="G4172" s="57" t="s">
        <v>148</v>
      </c>
      <c r="H4172" s="58">
        <v>500000</v>
      </c>
      <c r="I4172" s="221">
        <v>0</v>
      </c>
      <c r="J4172" s="87"/>
      <c r="K4172" s="58">
        <f t="shared" si="109"/>
        <v>500000</v>
      </c>
      <c r="L4172" s="204" t="s">
        <v>2555</v>
      </c>
    </row>
    <row r="4173" spans="1:12" hidden="1" x14ac:dyDescent="0.35">
      <c r="A4173" s="54">
        <v>22020203</v>
      </c>
      <c r="B4173" s="437" t="s">
        <v>2893</v>
      </c>
      <c r="C4173" s="54">
        <v>70133</v>
      </c>
      <c r="D4173" s="55">
        <v>0</v>
      </c>
      <c r="E4173" s="54">
        <v>2101</v>
      </c>
      <c r="F4173" s="54">
        <v>10721300</v>
      </c>
      <c r="G4173" s="57" t="s">
        <v>148</v>
      </c>
      <c r="H4173" s="117">
        <v>11130</v>
      </c>
      <c r="I4173" s="263">
        <v>0</v>
      </c>
      <c r="J4173" s="117"/>
      <c r="K4173" s="117">
        <f t="shared" si="109"/>
        <v>11130</v>
      </c>
      <c r="L4173" s="204" t="s">
        <v>2556</v>
      </c>
    </row>
    <row r="4174" spans="1:12" hidden="1" x14ac:dyDescent="0.35">
      <c r="A4174" s="54">
        <v>22020203</v>
      </c>
      <c r="B4174" s="437" t="s">
        <v>2893</v>
      </c>
      <c r="C4174" s="54">
        <v>70133</v>
      </c>
      <c r="D4174" s="55">
        <v>0</v>
      </c>
      <c r="E4174" s="56">
        <v>2101</v>
      </c>
      <c r="F4174" s="54">
        <v>10721300</v>
      </c>
      <c r="G4174" s="57" t="s">
        <v>148</v>
      </c>
      <c r="H4174" s="58">
        <v>358050</v>
      </c>
      <c r="I4174" s="221">
        <v>106500</v>
      </c>
      <c r="J4174" s="58">
        <v>5924750</v>
      </c>
      <c r="K4174" s="58">
        <f t="shared" si="109"/>
        <v>6282800</v>
      </c>
      <c r="L4174" s="204" t="s">
        <v>2557</v>
      </c>
    </row>
    <row r="4175" spans="1:12" hidden="1" x14ac:dyDescent="0.35">
      <c r="A4175" s="54">
        <v>22020203</v>
      </c>
      <c r="B4175" s="437" t="s">
        <v>2893</v>
      </c>
      <c r="C4175" s="54">
        <v>70131</v>
      </c>
      <c r="D4175" s="55">
        <v>0</v>
      </c>
      <c r="E4175" s="56">
        <v>2101</v>
      </c>
      <c r="F4175" s="54">
        <v>10721300</v>
      </c>
      <c r="G4175" s="57" t="s">
        <v>148</v>
      </c>
      <c r="H4175" s="117">
        <v>907200</v>
      </c>
      <c r="I4175" s="263"/>
      <c r="J4175" s="117"/>
      <c r="K4175" s="117">
        <f t="shared" si="109"/>
        <v>907200</v>
      </c>
      <c r="L4175" s="204" t="s">
        <v>2558</v>
      </c>
    </row>
    <row r="4176" spans="1:12" hidden="1" x14ac:dyDescent="0.35">
      <c r="A4176" s="23">
        <v>22020203</v>
      </c>
      <c r="B4176" s="437" t="s">
        <v>2893</v>
      </c>
      <c r="C4176" s="23">
        <v>70133</v>
      </c>
      <c r="D4176" s="24">
        <v>0</v>
      </c>
      <c r="E4176" s="25">
        <v>2101</v>
      </c>
      <c r="F4176" s="23">
        <v>10721300</v>
      </c>
      <c r="G4176" s="26" t="s">
        <v>148</v>
      </c>
      <c r="H4176" s="106">
        <v>100000</v>
      </c>
      <c r="I4176" s="260"/>
      <c r="J4176" s="106"/>
      <c r="K4176" s="101">
        <f t="shared" si="109"/>
        <v>100000</v>
      </c>
      <c r="L4176" s="199"/>
    </row>
    <row r="4177" spans="1:12" hidden="1" x14ac:dyDescent="0.35">
      <c r="A4177" s="23">
        <v>22020203</v>
      </c>
      <c r="B4177" s="437" t="s">
        <v>2893</v>
      </c>
      <c r="C4177" s="23">
        <v>70133</v>
      </c>
      <c r="D4177" s="24">
        <v>0</v>
      </c>
      <c r="E4177" s="25">
        <v>2101</v>
      </c>
      <c r="F4177" s="23">
        <v>10721300</v>
      </c>
      <c r="G4177" s="26" t="s">
        <v>148</v>
      </c>
      <c r="H4177" s="101">
        <v>1336500</v>
      </c>
      <c r="I4177" s="255">
        <v>0</v>
      </c>
      <c r="J4177" s="106"/>
      <c r="K4177" s="101">
        <f t="shared" si="109"/>
        <v>1336500</v>
      </c>
      <c r="L4177" s="199"/>
    </row>
    <row r="4178" spans="1:12" hidden="1" x14ac:dyDescent="0.35">
      <c r="A4178" s="23">
        <v>22020203</v>
      </c>
      <c r="B4178" s="437" t="s">
        <v>2893</v>
      </c>
      <c r="C4178" s="23">
        <v>70131</v>
      </c>
      <c r="D4178" s="24">
        <v>0</v>
      </c>
      <c r="E4178" s="25">
        <v>2101</v>
      </c>
      <c r="F4178" s="23">
        <v>10721300</v>
      </c>
      <c r="G4178" s="26" t="s">
        <v>148</v>
      </c>
      <c r="H4178" s="101">
        <v>200000</v>
      </c>
      <c r="I4178" s="255">
        <v>0</v>
      </c>
      <c r="J4178" s="106"/>
      <c r="K4178" s="101">
        <f t="shared" si="109"/>
        <v>200000</v>
      </c>
      <c r="L4178" s="199"/>
    </row>
    <row r="4179" spans="1:12" hidden="1" x14ac:dyDescent="0.35">
      <c r="A4179" s="23">
        <v>22020203</v>
      </c>
      <c r="B4179" s="437" t="s">
        <v>2893</v>
      </c>
      <c r="C4179" s="23">
        <v>70133</v>
      </c>
      <c r="D4179" s="24">
        <v>0</v>
      </c>
      <c r="E4179" s="23">
        <v>2101</v>
      </c>
      <c r="F4179" s="23">
        <v>10721300</v>
      </c>
      <c r="G4179" s="26" t="s">
        <v>148</v>
      </c>
      <c r="H4179" s="101">
        <v>105000</v>
      </c>
      <c r="I4179" s="255">
        <v>30000</v>
      </c>
      <c r="J4179" s="101"/>
      <c r="K4179" s="101">
        <f t="shared" si="109"/>
        <v>105000</v>
      </c>
      <c r="L4179" s="199"/>
    </row>
    <row r="4180" spans="1:12" hidden="1" x14ac:dyDescent="0.35">
      <c r="A4180" s="23">
        <v>22020203</v>
      </c>
      <c r="B4180" s="437" t="s">
        <v>2893</v>
      </c>
      <c r="C4180" s="23">
        <v>70131</v>
      </c>
      <c r="D4180" s="24">
        <v>0</v>
      </c>
      <c r="E4180" s="25">
        <v>2101</v>
      </c>
      <c r="F4180" s="23">
        <v>10721300</v>
      </c>
      <c r="G4180" s="26" t="s">
        <v>148</v>
      </c>
      <c r="H4180" s="101">
        <v>106920</v>
      </c>
      <c r="I4180" s="255">
        <v>0</v>
      </c>
      <c r="J4180" s="106"/>
      <c r="K4180" s="101">
        <f t="shared" si="109"/>
        <v>106920</v>
      </c>
      <c r="L4180" s="199"/>
    </row>
    <row r="4181" spans="1:12" hidden="1" x14ac:dyDescent="0.35">
      <c r="A4181" s="23">
        <v>22020203</v>
      </c>
      <c r="B4181" s="437" t="s">
        <v>2891</v>
      </c>
      <c r="C4181" s="23">
        <v>70131</v>
      </c>
      <c r="D4181" s="24">
        <v>0</v>
      </c>
      <c r="E4181" s="25">
        <v>2101</v>
      </c>
      <c r="F4181" s="23">
        <v>10721300</v>
      </c>
      <c r="G4181" s="26" t="s">
        <v>148</v>
      </c>
      <c r="H4181" s="136">
        <v>250000</v>
      </c>
      <c r="I4181" s="270">
        <v>650000</v>
      </c>
      <c r="J4181" s="136">
        <v>650000</v>
      </c>
      <c r="K4181" s="135">
        <f t="shared" si="109"/>
        <v>900000</v>
      </c>
      <c r="L4181" s="199"/>
    </row>
    <row r="4182" spans="1:12" hidden="1" x14ac:dyDescent="0.35">
      <c r="A4182" s="23">
        <v>22020202</v>
      </c>
      <c r="B4182" s="437" t="s">
        <v>2890</v>
      </c>
      <c r="C4182" s="23">
        <v>70131</v>
      </c>
      <c r="D4182" s="24">
        <v>0</v>
      </c>
      <c r="E4182" s="25">
        <v>2101</v>
      </c>
      <c r="F4182" s="23">
        <v>10721300</v>
      </c>
      <c r="G4182" s="26" t="s">
        <v>184</v>
      </c>
      <c r="H4182" s="27">
        <v>2400000</v>
      </c>
      <c r="I4182" s="215">
        <v>245000</v>
      </c>
      <c r="J4182" s="27"/>
      <c r="K4182" s="27">
        <f t="shared" si="109"/>
        <v>2400000</v>
      </c>
      <c r="L4182" s="200"/>
    </row>
    <row r="4183" spans="1:12" hidden="1" x14ac:dyDescent="0.35">
      <c r="A4183" s="411">
        <v>22020202</v>
      </c>
      <c r="B4183" s="437" t="s">
        <v>2890</v>
      </c>
      <c r="C4183" s="411">
        <v>70133</v>
      </c>
      <c r="D4183" s="411" t="s">
        <v>192</v>
      </c>
      <c r="E4183" s="413" t="s">
        <v>193</v>
      </c>
      <c r="F4183" s="411" t="s">
        <v>194</v>
      </c>
      <c r="G4183" s="416" t="s">
        <v>184</v>
      </c>
      <c r="H4183" s="418"/>
      <c r="I4183" s="421"/>
      <c r="J4183" s="424">
        <v>50000</v>
      </c>
      <c r="K4183" s="418">
        <f>H4183+J4183</f>
        <v>50000</v>
      </c>
      <c r="L4183" s="434"/>
    </row>
    <row r="4184" spans="1:12" hidden="1" x14ac:dyDescent="0.35">
      <c r="A4184" s="23">
        <v>22020202</v>
      </c>
      <c r="B4184" s="437" t="s">
        <v>2890</v>
      </c>
      <c r="C4184" s="23">
        <v>70133</v>
      </c>
      <c r="D4184" s="24">
        <v>0</v>
      </c>
      <c r="E4184" s="25">
        <v>2101</v>
      </c>
      <c r="F4184" s="23">
        <v>10721300</v>
      </c>
      <c r="G4184" s="26" t="s">
        <v>184</v>
      </c>
      <c r="H4184" s="27"/>
      <c r="I4184" s="215"/>
      <c r="J4184" s="39">
        <v>120000</v>
      </c>
      <c r="K4184" s="27">
        <f t="shared" ref="K4184:K4193" si="110">SUM(H4184,J4184)</f>
        <v>120000</v>
      </c>
      <c r="L4184" s="199"/>
    </row>
    <row r="4185" spans="1:12" hidden="1" x14ac:dyDescent="0.35">
      <c r="A4185" s="23">
        <v>22020202</v>
      </c>
      <c r="B4185" s="437" t="s">
        <v>2890</v>
      </c>
      <c r="C4185" s="23">
        <v>70133</v>
      </c>
      <c r="D4185" s="24">
        <v>0</v>
      </c>
      <c r="E4185" s="25">
        <v>2101</v>
      </c>
      <c r="F4185" s="23">
        <v>10721300</v>
      </c>
      <c r="G4185" s="26" t="s">
        <v>184</v>
      </c>
      <c r="H4185" s="27">
        <v>21000</v>
      </c>
      <c r="I4185" s="215"/>
      <c r="J4185" s="27"/>
      <c r="K4185" s="39">
        <f t="shared" si="110"/>
        <v>21000</v>
      </c>
      <c r="L4185" s="199"/>
    </row>
    <row r="4186" spans="1:12" hidden="1" x14ac:dyDescent="0.35">
      <c r="A4186" s="23">
        <v>22020202</v>
      </c>
      <c r="B4186" s="437" t="s">
        <v>2890</v>
      </c>
      <c r="C4186" s="23">
        <v>70133</v>
      </c>
      <c r="D4186" s="24">
        <v>0</v>
      </c>
      <c r="E4186" s="25">
        <v>2101</v>
      </c>
      <c r="F4186" s="23">
        <v>10721300</v>
      </c>
      <c r="G4186" s="26" t="s">
        <v>184</v>
      </c>
      <c r="H4186" s="27">
        <v>294000</v>
      </c>
      <c r="I4186" s="215">
        <v>0</v>
      </c>
      <c r="J4186" s="27"/>
      <c r="K4186" s="27">
        <f t="shared" si="110"/>
        <v>294000</v>
      </c>
      <c r="L4186" s="199"/>
    </row>
    <row r="4187" spans="1:12" hidden="1" x14ac:dyDescent="0.35">
      <c r="A4187" s="23">
        <v>22020202</v>
      </c>
      <c r="B4187" s="437" t="s">
        <v>2890</v>
      </c>
      <c r="C4187" s="23">
        <v>70131</v>
      </c>
      <c r="D4187" s="24">
        <v>0</v>
      </c>
      <c r="E4187" s="25">
        <v>2101</v>
      </c>
      <c r="F4187" s="23">
        <v>10721300</v>
      </c>
      <c r="G4187" s="26" t="s">
        <v>184</v>
      </c>
      <c r="H4187" s="27">
        <v>184800</v>
      </c>
      <c r="I4187" s="215">
        <v>202200</v>
      </c>
      <c r="J4187" s="27">
        <v>65200</v>
      </c>
      <c r="K4187" s="27">
        <f t="shared" si="110"/>
        <v>250000</v>
      </c>
      <c r="L4187" s="199"/>
    </row>
    <row r="4188" spans="1:12" hidden="1" x14ac:dyDescent="0.35">
      <c r="A4188" s="23">
        <v>22020202</v>
      </c>
      <c r="B4188" s="437" t="s">
        <v>2890</v>
      </c>
      <c r="C4188" s="23">
        <v>70131</v>
      </c>
      <c r="D4188" s="24">
        <v>0</v>
      </c>
      <c r="E4188" s="25">
        <v>2101</v>
      </c>
      <c r="F4188" s="23">
        <v>10721300</v>
      </c>
      <c r="G4188" s="26" t="s">
        <v>184</v>
      </c>
      <c r="H4188" s="67">
        <v>5250</v>
      </c>
      <c r="I4188" s="224"/>
      <c r="J4188" s="67"/>
      <c r="K4188" s="67">
        <f t="shared" si="110"/>
        <v>5250</v>
      </c>
      <c r="L4188" s="199"/>
    </row>
    <row r="4189" spans="1:12" hidden="1" x14ac:dyDescent="0.35">
      <c r="A4189" s="23">
        <v>22020202</v>
      </c>
      <c r="B4189" s="437" t="s">
        <v>2890</v>
      </c>
      <c r="C4189" s="23">
        <v>71033</v>
      </c>
      <c r="D4189" s="24">
        <v>0</v>
      </c>
      <c r="E4189" s="25">
        <v>1100</v>
      </c>
      <c r="F4189" s="23">
        <v>10721300</v>
      </c>
      <c r="G4189" s="26" t="s">
        <v>184</v>
      </c>
      <c r="H4189" s="27">
        <v>1102500</v>
      </c>
      <c r="I4189" s="282"/>
      <c r="J4189" s="27"/>
      <c r="K4189" s="27">
        <f t="shared" si="110"/>
        <v>1102500</v>
      </c>
      <c r="L4189" s="199"/>
    </row>
    <row r="4190" spans="1:12" hidden="1" x14ac:dyDescent="0.35">
      <c r="A4190" s="23">
        <v>22020202</v>
      </c>
      <c r="B4190" s="437" t="s">
        <v>2890</v>
      </c>
      <c r="C4190" s="23">
        <v>70131</v>
      </c>
      <c r="D4190" s="24">
        <v>0</v>
      </c>
      <c r="E4190" s="25">
        <v>2101</v>
      </c>
      <c r="F4190" s="23">
        <v>10721300</v>
      </c>
      <c r="G4190" s="26" t="s">
        <v>184</v>
      </c>
      <c r="H4190" s="27">
        <v>688966</v>
      </c>
      <c r="I4190" s="215"/>
      <c r="J4190" s="41"/>
      <c r="K4190" s="27">
        <f t="shared" si="110"/>
        <v>688966</v>
      </c>
      <c r="L4190" s="201"/>
    </row>
    <row r="4191" spans="1:12" hidden="1" x14ac:dyDescent="0.35">
      <c r="A4191" s="23">
        <v>22020202</v>
      </c>
      <c r="B4191" s="437" t="s">
        <v>2891</v>
      </c>
      <c r="C4191" s="23">
        <v>70131</v>
      </c>
      <c r="D4191" s="24">
        <v>0</v>
      </c>
      <c r="E4191" s="25">
        <v>2101</v>
      </c>
      <c r="F4191" s="23">
        <v>10720500</v>
      </c>
      <c r="G4191" s="26" t="s">
        <v>184</v>
      </c>
      <c r="H4191" s="67">
        <v>196350</v>
      </c>
      <c r="I4191" s="224">
        <v>63000</v>
      </c>
      <c r="J4191" s="67">
        <v>53650</v>
      </c>
      <c r="K4191" s="67">
        <f t="shared" si="110"/>
        <v>250000</v>
      </c>
      <c r="L4191" s="199"/>
    </row>
    <row r="4192" spans="1:12" hidden="1" x14ac:dyDescent="0.35">
      <c r="A4192" s="411">
        <v>22020202</v>
      </c>
      <c r="B4192" s="437" t="s">
        <v>2891</v>
      </c>
      <c r="C4192" s="411">
        <v>70131</v>
      </c>
      <c r="D4192" s="411" t="s">
        <v>192</v>
      </c>
      <c r="E4192" s="413" t="s">
        <v>193</v>
      </c>
      <c r="F4192" s="411">
        <v>10721300</v>
      </c>
      <c r="G4192" s="416" t="s">
        <v>184</v>
      </c>
      <c r="H4192" s="419">
        <v>5311.7063999999991</v>
      </c>
      <c r="I4192" s="422"/>
      <c r="J4192" s="425"/>
      <c r="K4192" s="538">
        <f t="shared" si="110"/>
        <v>5311.7063999999991</v>
      </c>
      <c r="L4192" s="395"/>
    </row>
    <row r="4193" spans="1:12" hidden="1" x14ac:dyDescent="0.35">
      <c r="A4193" s="23">
        <v>22020202</v>
      </c>
      <c r="B4193" s="437" t="s">
        <v>2891</v>
      </c>
      <c r="C4193" s="23">
        <v>70133</v>
      </c>
      <c r="D4193" s="24">
        <v>0</v>
      </c>
      <c r="E4193" s="25">
        <v>2101</v>
      </c>
      <c r="F4193" s="23">
        <v>10721300</v>
      </c>
      <c r="G4193" s="26" t="s">
        <v>184</v>
      </c>
      <c r="H4193" s="27">
        <v>500000</v>
      </c>
      <c r="I4193" s="215"/>
      <c r="J4193" s="41"/>
      <c r="K4193" s="27">
        <f t="shared" si="110"/>
        <v>500000</v>
      </c>
      <c r="L4193" s="200"/>
    </row>
    <row r="4194" spans="1:12" hidden="1" x14ac:dyDescent="0.35">
      <c r="A4194" s="23">
        <v>22020202</v>
      </c>
      <c r="B4194" s="437" t="s">
        <v>2891</v>
      </c>
      <c r="C4194" s="23">
        <v>70131</v>
      </c>
      <c r="D4194" s="24">
        <v>0</v>
      </c>
      <c r="E4194" s="25">
        <v>2101</v>
      </c>
      <c r="F4194" s="23">
        <v>10721300</v>
      </c>
      <c r="G4194" s="26" t="s">
        <v>184</v>
      </c>
      <c r="H4194" s="27">
        <v>61600</v>
      </c>
      <c r="I4194" s="215"/>
      <c r="J4194" s="41"/>
      <c r="K4194" s="27">
        <f>H4194+J4194</f>
        <v>61600</v>
      </c>
      <c r="L4194" s="199"/>
    </row>
    <row r="4195" spans="1:12" hidden="1" x14ac:dyDescent="0.35">
      <c r="A4195" s="23">
        <v>22020202</v>
      </c>
      <c r="B4195" s="437" t="s">
        <v>2891</v>
      </c>
      <c r="C4195" s="23">
        <v>70131</v>
      </c>
      <c r="D4195" s="24">
        <v>0</v>
      </c>
      <c r="E4195" s="25">
        <v>2101</v>
      </c>
      <c r="F4195" s="23">
        <v>10721300</v>
      </c>
      <c r="G4195" s="26" t="s">
        <v>184</v>
      </c>
      <c r="H4195" s="67">
        <v>775950</v>
      </c>
      <c r="I4195" s="224"/>
      <c r="J4195" s="67"/>
      <c r="K4195" s="67">
        <f t="shared" ref="K4195:K4217" si="111">SUM(H4195,J4195)</f>
        <v>775950</v>
      </c>
      <c r="L4195" s="199"/>
    </row>
    <row r="4196" spans="1:12" hidden="1" x14ac:dyDescent="0.35">
      <c r="A4196" s="23">
        <v>22020202</v>
      </c>
      <c r="B4196" s="437" t="s">
        <v>2891</v>
      </c>
      <c r="C4196" s="23">
        <v>70133</v>
      </c>
      <c r="D4196" s="24">
        <v>0</v>
      </c>
      <c r="E4196" s="25">
        <v>2101</v>
      </c>
      <c r="F4196" s="23">
        <v>10721300</v>
      </c>
      <c r="G4196" s="26" t="s">
        <v>184</v>
      </c>
      <c r="H4196" s="27">
        <v>60984</v>
      </c>
      <c r="I4196" s="215"/>
      <c r="J4196" s="41"/>
      <c r="K4196" s="27">
        <f t="shared" si="111"/>
        <v>60984</v>
      </c>
      <c r="L4196" s="199"/>
    </row>
    <row r="4197" spans="1:12" hidden="1" x14ac:dyDescent="0.35">
      <c r="A4197" s="23">
        <v>22020202</v>
      </c>
      <c r="B4197" s="437" t="s">
        <v>2891</v>
      </c>
      <c r="C4197" s="23">
        <v>70133</v>
      </c>
      <c r="D4197" s="24">
        <v>0</v>
      </c>
      <c r="E4197" s="25">
        <v>2101</v>
      </c>
      <c r="F4197" s="23">
        <v>10721300</v>
      </c>
      <c r="G4197" s="26" t="s">
        <v>184</v>
      </c>
      <c r="H4197" s="27">
        <v>73500</v>
      </c>
      <c r="I4197" s="215">
        <v>30000</v>
      </c>
      <c r="J4197" s="27">
        <v>46500</v>
      </c>
      <c r="K4197" s="27">
        <f t="shared" si="111"/>
        <v>120000</v>
      </c>
      <c r="L4197" s="199"/>
    </row>
    <row r="4198" spans="1:12" hidden="1" x14ac:dyDescent="0.35">
      <c r="A4198" s="23">
        <v>22020202</v>
      </c>
      <c r="B4198" s="437" t="s">
        <v>2891</v>
      </c>
      <c r="C4198" s="23">
        <v>70131</v>
      </c>
      <c r="D4198" s="24">
        <v>0</v>
      </c>
      <c r="E4198" s="25">
        <v>2101</v>
      </c>
      <c r="F4198" s="23">
        <v>10721300</v>
      </c>
      <c r="G4198" s="26" t="s">
        <v>184</v>
      </c>
      <c r="H4198" s="67">
        <v>25200</v>
      </c>
      <c r="I4198" s="224"/>
      <c r="J4198" s="67"/>
      <c r="K4198" s="67">
        <f t="shared" si="111"/>
        <v>25200</v>
      </c>
      <c r="L4198" s="199"/>
    </row>
    <row r="4199" spans="1:12" hidden="1" x14ac:dyDescent="0.35">
      <c r="A4199" s="23">
        <v>22020202</v>
      </c>
      <c r="B4199" s="437" t="s">
        <v>2891</v>
      </c>
      <c r="C4199" s="23">
        <v>70133</v>
      </c>
      <c r="D4199" s="24">
        <v>0</v>
      </c>
      <c r="E4199" s="25">
        <v>2101</v>
      </c>
      <c r="F4199" s="23">
        <v>10721300</v>
      </c>
      <c r="G4199" s="26" t="s">
        <v>184</v>
      </c>
      <c r="H4199" s="27">
        <v>10500</v>
      </c>
      <c r="I4199" s="215"/>
      <c r="J4199" s="27"/>
      <c r="K4199" s="27">
        <f t="shared" si="111"/>
        <v>10500</v>
      </c>
      <c r="L4199" s="199"/>
    </row>
    <row r="4200" spans="1:12" hidden="1" x14ac:dyDescent="0.35">
      <c r="A4200" s="23">
        <v>22020202</v>
      </c>
      <c r="B4200" s="437" t="s">
        <v>2892</v>
      </c>
      <c r="C4200" s="23">
        <v>70133</v>
      </c>
      <c r="D4200" s="24">
        <v>0</v>
      </c>
      <c r="E4200" s="25">
        <v>2101</v>
      </c>
      <c r="F4200" s="23">
        <v>10721300</v>
      </c>
      <c r="G4200" s="26" t="s">
        <v>184</v>
      </c>
      <c r="H4200" s="27">
        <v>3346350</v>
      </c>
      <c r="I4200" s="215">
        <v>32000</v>
      </c>
      <c r="J4200" s="27"/>
      <c r="K4200" s="27">
        <f t="shared" si="111"/>
        <v>3346350</v>
      </c>
      <c r="L4200" s="199"/>
    </row>
    <row r="4201" spans="1:12" hidden="1" x14ac:dyDescent="0.35">
      <c r="A4201" s="23">
        <v>22020202</v>
      </c>
      <c r="B4201" s="437" t="s">
        <v>2892</v>
      </c>
      <c r="C4201" s="23">
        <v>70131</v>
      </c>
      <c r="D4201" s="24">
        <v>0</v>
      </c>
      <c r="E4201" s="25">
        <v>2101</v>
      </c>
      <c r="F4201" s="23">
        <v>10721300</v>
      </c>
      <c r="G4201" s="26" t="s">
        <v>184</v>
      </c>
      <c r="H4201" s="27">
        <v>1688400</v>
      </c>
      <c r="I4201" s="215">
        <v>1738900</v>
      </c>
      <c r="J4201" s="27"/>
      <c r="K4201" s="27">
        <f t="shared" si="111"/>
        <v>1688400</v>
      </c>
      <c r="L4201" s="199"/>
    </row>
    <row r="4202" spans="1:12" hidden="1" x14ac:dyDescent="0.35">
      <c r="A4202" s="23">
        <v>22020202</v>
      </c>
      <c r="B4202" s="437" t="s">
        <v>2892</v>
      </c>
      <c r="C4202" s="23">
        <v>70133</v>
      </c>
      <c r="D4202" s="24">
        <v>0</v>
      </c>
      <c r="E4202" s="25">
        <v>2101</v>
      </c>
      <c r="F4202" s="23">
        <v>10721300</v>
      </c>
      <c r="G4202" s="28" t="s">
        <v>184</v>
      </c>
      <c r="H4202" s="71">
        <v>182700</v>
      </c>
      <c r="I4202" s="225">
        <v>86</v>
      </c>
      <c r="J4202" s="71">
        <v>300000</v>
      </c>
      <c r="K4202" s="71">
        <f t="shared" si="111"/>
        <v>482700</v>
      </c>
      <c r="L4202" s="199"/>
    </row>
    <row r="4203" spans="1:12" hidden="1" x14ac:dyDescent="0.35">
      <c r="A4203" s="34">
        <v>22020202</v>
      </c>
      <c r="B4203" s="437" t="s">
        <v>2893</v>
      </c>
      <c r="C4203" s="34">
        <v>70131</v>
      </c>
      <c r="D4203" s="35">
        <v>0</v>
      </c>
      <c r="E4203" s="36">
        <v>2101</v>
      </c>
      <c r="F4203" s="34">
        <v>10721300</v>
      </c>
      <c r="G4203" s="37" t="s">
        <v>184</v>
      </c>
      <c r="H4203" s="70">
        <v>100000</v>
      </c>
      <c r="I4203" s="223"/>
      <c r="J4203" s="94"/>
      <c r="K4203" s="70">
        <f t="shared" si="111"/>
        <v>100000</v>
      </c>
      <c r="L4203" s="198"/>
    </row>
    <row r="4204" spans="1:12" hidden="1" x14ac:dyDescent="0.35">
      <c r="A4204" s="23">
        <v>22020202</v>
      </c>
      <c r="B4204" s="437" t="s">
        <v>2893</v>
      </c>
      <c r="C4204" s="23">
        <v>70131</v>
      </c>
      <c r="D4204" s="24">
        <v>0</v>
      </c>
      <c r="E4204" s="25">
        <v>2101</v>
      </c>
      <c r="F4204" s="23">
        <v>10721300</v>
      </c>
      <c r="G4204" s="26" t="s">
        <v>184</v>
      </c>
      <c r="H4204" s="67">
        <v>42000</v>
      </c>
      <c r="I4204" s="224">
        <v>20000</v>
      </c>
      <c r="J4204" s="67"/>
      <c r="K4204" s="67">
        <f t="shared" si="111"/>
        <v>42000</v>
      </c>
      <c r="L4204" s="199"/>
    </row>
    <row r="4205" spans="1:12" hidden="1" x14ac:dyDescent="0.35">
      <c r="A4205" s="23">
        <v>22020202</v>
      </c>
      <c r="B4205" s="437" t="s">
        <v>2893</v>
      </c>
      <c r="C4205" s="23">
        <v>70133</v>
      </c>
      <c r="D4205" s="24">
        <v>0</v>
      </c>
      <c r="E4205" s="25">
        <v>2101</v>
      </c>
      <c r="F4205" s="23">
        <v>10721300</v>
      </c>
      <c r="G4205" s="26" t="s">
        <v>184</v>
      </c>
      <c r="H4205" s="27">
        <v>286650</v>
      </c>
      <c r="I4205" s="215">
        <v>976280</v>
      </c>
      <c r="J4205" s="27"/>
      <c r="K4205" s="27">
        <f t="shared" si="111"/>
        <v>286650</v>
      </c>
      <c r="L4205" s="199"/>
    </row>
    <row r="4206" spans="1:12" hidden="1" x14ac:dyDescent="0.35">
      <c r="A4206" s="23">
        <v>22020202</v>
      </c>
      <c r="B4206" s="437" t="s">
        <v>2893</v>
      </c>
      <c r="C4206" s="23">
        <v>70131</v>
      </c>
      <c r="D4206" s="24">
        <v>0</v>
      </c>
      <c r="E4206" s="25">
        <v>2101</v>
      </c>
      <c r="F4206" s="23">
        <v>10721300</v>
      </c>
      <c r="G4206" s="26" t="s">
        <v>184</v>
      </c>
      <c r="H4206" s="67">
        <v>520000</v>
      </c>
      <c r="I4206" s="224"/>
      <c r="J4206" s="68"/>
      <c r="K4206" s="67">
        <f t="shared" si="111"/>
        <v>520000</v>
      </c>
      <c r="L4206" s="199"/>
    </row>
    <row r="4207" spans="1:12" hidden="1" x14ac:dyDescent="0.35">
      <c r="A4207" s="23">
        <v>22020202</v>
      </c>
      <c r="B4207" s="437" t="s">
        <v>2893</v>
      </c>
      <c r="C4207" s="23">
        <v>70133</v>
      </c>
      <c r="D4207" s="24">
        <v>0</v>
      </c>
      <c r="E4207" s="25">
        <v>2101</v>
      </c>
      <c r="F4207" s="23">
        <v>10721300</v>
      </c>
      <c r="G4207" s="26" t="s">
        <v>184</v>
      </c>
      <c r="H4207" s="101">
        <v>3663450</v>
      </c>
      <c r="I4207" s="255">
        <v>2204000</v>
      </c>
      <c r="J4207" s="101"/>
      <c r="K4207" s="101">
        <f t="shared" si="111"/>
        <v>3663450</v>
      </c>
      <c r="L4207" s="200"/>
    </row>
    <row r="4208" spans="1:12" hidden="1" x14ac:dyDescent="0.35">
      <c r="A4208" s="23">
        <v>22020202</v>
      </c>
      <c r="B4208" s="437" t="s">
        <v>2893</v>
      </c>
      <c r="C4208" s="23">
        <v>70131</v>
      </c>
      <c r="D4208" s="24">
        <v>0</v>
      </c>
      <c r="E4208" s="25">
        <v>2101</v>
      </c>
      <c r="F4208" s="23">
        <v>10721300</v>
      </c>
      <c r="G4208" s="26" t="s">
        <v>184</v>
      </c>
      <c r="H4208" s="101">
        <v>184590</v>
      </c>
      <c r="I4208" s="255">
        <v>66000</v>
      </c>
      <c r="J4208" s="101">
        <v>15410</v>
      </c>
      <c r="K4208" s="101">
        <f t="shared" si="111"/>
        <v>200000</v>
      </c>
      <c r="L4208" s="199"/>
    </row>
    <row r="4209" spans="1:12" hidden="1" x14ac:dyDescent="0.35">
      <c r="A4209" s="23">
        <v>22020202</v>
      </c>
      <c r="B4209" s="437" t="s">
        <v>2893</v>
      </c>
      <c r="C4209" s="23">
        <v>70133</v>
      </c>
      <c r="D4209" s="24">
        <v>0</v>
      </c>
      <c r="E4209" s="25">
        <v>2101</v>
      </c>
      <c r="F4209" s="23">
        <v>10721300</v>
      </c>
      <c r="G4209" s="26" t="s">
        <v>184</v>
      </c>
      <c r="H4209" s="101">
        <v>50000</v>
      </c>
      <c r="I4209" s="255">
        <v>0</v>
      </c>
      <c r="J4209" s="106"/>
      <c r="K4209" s="101">
        <f t="shared" si="111"/>
        <v>50000</v>
      </c>
      <c r="L4209" s="200"/>
    </row>
    <row r="4210" spans="1:12" hidden="1" x14ac:dyDescent="0.35">
      <c r="A4210" s="54">
        <v>22020202</v>
      </c>
      <c r="B4210" s="437" t="s">
        <v>2893</v>
      </c>
      <c r="C4210" s="54">
        <v>70133</v>
      </c>
      <c r="D4210" s="55">
        <v>0</v>
      </c>
      <c r="E4210" s="54">
        <v>2101</v>
      </c>
      <c r="F4210" s="54">
        <v>10721300</v>
      </c>
      <c r="G4210" s="57" t="s">
        <v>184</v>
      </c>
      <c r="H4210" s="117">
        <v>210000</v>
      </c>
      <c r="I4210" s="263">
        <v>126250</v>
      </c>
      <c r="J4210" s="117">
        <v>100000</v>
      </c>
      <c r="K4210" s="117">
        <f t="shared" si="111"/>
        <v>310000</v>
      </c>
      <c r="L4210" s="204" t="s">
        <v>2556</v>
      </c>
    </row>
    <row r="4211" spans="1:12" hidden="1" x14ac:dyDescent="0.35">
      <c r="A4211" s="54">
        <v>22020202</v>
      </c>
      <c r="B4211" s="437" t="s">
        <v>2893</v>
      </c>
      <c r="C4211" s="54">
        <v>70133</v>
      </c>
      <c r="D4211" s="55">
        <v>0</v>
      </c>
      <c r="E4211" s="56">
        <v>2101</v>
      </c>
      <c r="F4211" s="54">
        <v>10721300</v>
      </c>
      <c r="G4211" s="57" t="s">
        <v>184</v>
      </c>
      <c r="H4211" s="58">
        <v>2786910</v>
      </c>
      <c r="I4211" s="221">
        <v>1080000</v>
      </c>
      <c r="J4211" s="58"/>
      <c r="K4211" s="58">
        <f t="shared" si="111"/>
        <v>2786910</v>
      </c>
      <c r="L4211" s="204" t="s">
        <v>2557</v>
      </c>
    </row>
    <row r="4212" spans="1:12" hidden="1" x14ac:dyDescent="0.35">
      <c r="A4212" s="54">
        <v>22020202</v>
      </c>
      <c r="B4212" s="437" t="s">
        <v>2893</v>
      </c>
      <c r="C4212" s="54">
        <v>70131</v>
      </c>
      <c r="D4212" s="55">
        <v>0</v>
      </c>
      <c r="E4212" s="56">
        <v>2101</v>
      </c>
      <c r="F4212" s="54">
        <v>10721300</v>
      </c>
      <c r="G4212" s="57" t="s">
        <v>184</v>
      </c>
      <c r="H4212" s="117">
        <v>132000</v>
      </c>
      <c r="I4212" s="263"/>
      <c r="J4212" s="118"/>
      <c r="K4212" s="117">
        <f t="shared" si="111"/>
        <v>132000</v>
      </c>
      <c r="L4212" s="204" t="s">
        <v>2558</v>
      </c>
    </row>
    <row r="4213" spans="1:12" hidden="1" x14ac:dyDescent="0.35">
      <c r="A4213" s="23">
        <v>22020202</v>
      </c>
      <c r="B4213" s="437" t="s">
        <v>2893</v>
      </c>
      <c r="C4213" s="23">
        <v>70133</v>
      </c>
      <c r="D4213" s="24">
        <v>0</v>
      </c>
      <c r="E4213" s="25">
        <v>2101</v>
      </c>
      <c r="F4213" s="23">
        <v>10721300</v>
      </c>
      <c r="G4213" s="26" t="s">
        <v>184</v>
      </c>
      <c r="H4213" s="101">
        <v>210000</v>
      </c>
      <c r="I4213" s="255">
        <v>0</v>
      </c>
      <c r="J4213" s="101"/>
      <c r="K4213" s="101">
        <f t="shared" si="111"/>
        <v>210000</v>
      </c>
      <c r="L4213" s="199"/>
    </row>
    <row r="4214" spans="1:12" hidden="1" x14ac:dyDescent="0.35">
      <c r="A4214" s="23">
        <v>22020202</v>
      </c>
      <c r="B4214" s="437" t="s">
        <v>2893</v>
      </c>
      <c r="C4214" s="23">
        <v>70133</v>
      </c>
      <c r="D4214" s="24">
        <v>0</v>
      </c>
      <c r="E4214" s="23">
        <v>2101</v>
      </c>
      <c r="F4214" s="23">
        <v>10721300</v>
      </c>
      <c r="G4214" s="26" t="s">
        <v>184</v>
      </c>
      <c r="H4214" s="101">
        <v>126000</v>
      </c>
      <c r="I4214" s="255">
        <v>50000</v>
      </c>
      <c r="J4214" s="101"/>
      <c r="K4214" s="101">
        <f t="shared" si="111"/>
        <v>126000</v>
      </c>
      <c r="L4214" s="199"/>
    </row>
    <row r="4215" spans="1:12" hidden="1" x14ac:dyDescent="0.35">
      <c r="A4215" s="23">
        <v>22020202</v>
      </c>
      <c r="B4215" s="437" t="s">
        <v>2893</v>
      </c>
      <c r="C4215" s="23">
        <v>70131</v>
      </c>
      <c r="D4215" s="24">
        <v>0</v>
      </c>
      <c r="E4215" s="25">
        <v>2101</v>
      </c>
      <c r="F4215" s="23">
        <v>10721300</v>
      </c>
      <c r="G4215" s="26" t="s">
        <v>184</v>
      </c>
      <c r="H4215" s="101">
        <v>630000</v>
      </c>
      <c r="I4215" s="255">
        <v>366000</v>
      </c>
      <c r="J4215" s="101"/>
      <c r="K4215" s="101">
        <f t="shared" si="111"/>
        <v>630000</v>
      </c>
      <c r="L4215" s="199"/>
    </row>
    <row r="4216" spans="1:12" hidden="1" x14ac:dyDescent="0.35">
      <c r="A4216" s="23">
        <v>22020201</v>
      </c>
      <c r="B4216" s="437" t="s">
        <v>2890</v>
      </c>
      <c r="C4216" s="23">
        <v>70133</v>
      </c>
      <c r="D4216" s="24">
        <v>0</v>
      </c>
      <c r="E4216" s="25">
        <v>2101</v>
      </c>
      <c r="F4216" s="23">
        <v>10721300</v>
      </c>
      <c r="G4216" s="26" t="s">
        <v>147</v>
      </c>
      <c r="H4216" s="67">
        <v>37879380</v>
      </c>
      <c r="I4216" s="224">
        <v>7900000</v>
      </c>
      <c r="J4216" s="67"/>
      <c r="K4216" s="428">
        <f t="shared" si="111"/>
        <v>37879380</v>
      </c>
      <c r="L4216" s="199"/>
    </row>
    <row r="4217" spans="1:12" hidden="1" x14ac:dyDescent="0.35">
      <c r="A4217" s="23">
        <v>22020201</v>
      </c>
      <c r="B4217" s="437" t="s">
        <v>2890</v>
      </c>
      <c r="C4217" s="23">
        <v>70131</v>
      </c>
      <c r="D4217" s="24">
        <v>0</v>
      </c>
      <c r="E4217" s="25">
        <v>2101</v>
      </c>
      <c r="F4217" s="23">
        <v>10721300</v>
      </c>
      <c r="G4217" s="26" t="s">
        <v>147</v>
      </c>
      <c r="H4217" s="27">
        <v>2400000</v>
      </c>
      <c r="I4217" s="215"/>
      <c r="J4217" s="27">
        <v>3000000</v>
      </c>
      <c r="K4217" s="27">
        <f t="shared" si="111"/>
        <v>5400000</v>
      </c>
      <c r="L4217" s="200"/>
    </row>
    <row r="4218" spans="1:12" hidden="1" x14ac:dyDescent="0.35">
      <c r="A4218" s="411">
        <v>22020201</v>
      </c>
      <c r="B4218" s="437" t="s">
        <v>2890</v>
      </c>
      <c r="C4218" s="411">
        <v>70133</v>
      </c>
      <c r="D4218" s="411" t="s">
        <v>192</v>
      </c>
      <c r="E4218" s="413" t="s">
        <v>193</v>
      </c>
      <c r="F4218" s="411" t="s">
        <v>194</v>
      </c>
      <c r="G4218" s="465" t="s">
        <v>147</v>
      </c>
      <c r="H4218" s="482">
        <v>189000</v>
      </c>
      <c r="I4218" s="505">
        <v>78000</v>
      </c>
      <c r="J4218" s="526">
        <v>11000</v>
      </c>
      <c r="K4218" s="482">
        <f>H4218+J4218</f>
        <v>200000</v>
      </c>
      <c r="L4218" s="434"/>
    </row>
    <row r="4219" spans="1:12" hidden="1" x14ac:dyDescent="0.35">
      <c r="A4219" s="34">
        <v>22020201</v>
      </c>
      <c r="B4219" s="437" t="s">
        <v>2890</v>
      </c>
      <c r="C4219" s="34">
        <v>70133</v>
      </c>
      <c r="D4219" s="35">
        <v>0</v>
      </c>
      <c r="E4219" s="36">
        <v>2101</v>
      </c>
      <c r="F4219" s="34">
        <v>10721300</v>
      </c>
      <c r="G4219" s="37" t="s">
        <v>147</v>
      </c>
      <c r="H4219" s="38">
        <v>12600</v>
      </c>
      <c r="I4219" s="218">
        <v>0</v>
      </c>
      <c r="J4219" s="38"/>
      <c r="K4219" s="38">
        <f t="shared" ref="K4219:K4245" si="112">SUM(H4219,J4219)</f>
        <v>12600</v>
      </c>
      <c r="L4219" s="198"/>
    </row>
    <row r="4220" spans="1:12" hidden="1" x14ac:dyDescent="0.35">
      <c r="A4220" s="23">
        <v>22020201</v>
      </c>
      <c r="B4220" s="437" t="s">
        <v>2890</v>
      </c>
      <c r="C4220" s="23">
        <v>70133</v>
      </c>
      <c r="D4220" s="24">
        <v>0</v>
      </c>
      <c r="E4220" s="25">
        <v>2101</v>
      </c>
      <c r="F4220" s="23">
        <v>10721300</v>
      </c>
      <c r="G4220" s="26" t="s">
        <v>147</v>
      </c>
      <c r="H4220" s="27">
        <v>105000</v>
      </c>
      <c r="I4220" s="215">
        <v>100000</v>
      </c>
      <c r="J4220" s="27">
        <v>500000</v>
      </c>
      <c r="K4220" s="27">
        <f t="shared" si="112"/>
        <v>605000</v>
      </c>
      <c r="L4220" s="199"/>
    </row>
    <row r="4221" spans="1:12" hidden="1" x14ac:dyDescent="0.35">
      <c r="A4221" s="23">
        <v>22020201</v>
      </c>
      <c r="B4221" s="437" t="s">
        <v>2890</v>
      </c>
      <c r="C4221" s="23">
        <v>70133</v>
      </c>
      <c r="D4221" s="24">
        <v>0</v>
      </c>
      <c r="E4221" s="25">
        <v>2101</v>
      </c>
      <c r="F4221" s="23">
        <v>10721300</v>
      </c>
      <c r="G4221" s="26" t="s">
        <v>147</v>
      </c>
      <c r="H4221" s="27">
        <v>18900</v>
      </c>
      <c r="I4221" s="215">
        <v>21903849.189999998</v>
      </c>
      <c r="J4221" s="27">
        <v>38480100</v>
      </c>
      <c r="K4221" s="39">
        <f t="shared" si="112"/>
        <v>38499000</v>
      </c>
      <c r="L4221" s="199"/>
    </row>
    <row r="4222" spans="1:12" hidden="1" x14ac:dyDescent="0.35">
      <c r="A4222" s="23">
        <v>22020201</v>
      </c>
      <c r="B4222" s="437" t="s">
        <v>2890</v>
      </c>
      <c r="C4222" s="23">
        <v>70133</v>
      </c>
      <c r="D4222" s="24">
        <v>0</v>
      </c>
      <c r="E4222" s="25">
        <v>2101</v>
      </c>
      <c r="F4222" s="23">
        <v>10721300</v>
      </c>
      <c r="G4222" s="26" t="s">
        <v>147</v>
      </c>
      <c r="H4222" s="27">
        <v>31500</v>
      </c>
      <c r="I4222" s="215">
        <v>30000</v>
      </c>
      <c r="J4222" s="27">
        <v>118500</v>
      </c>
      <c r="K4222" s="27">
        <f t="shared" si="112"/>
        <v>150000</v>
      </c>
      <c r="L4222" s="199"/>
    </row>
    <row r="4223" spans="1:12" hidden="1" x14ac:dyDescent="0.35">
      <c r="A4223" s="23">
        <v>22020201</v>
      </c>
      <c r="B4223" s="437" t="s">
        <v>2890</v>
      </c>
      <c r="C4223" s="23">
        <v>70131</v>
      </c>
      <c r="D4223" s="24">
        <v>0</v>
      </c>
      <c r="E4223" s="25">
        <v>2101</v>
      </c>
      <c r="F4223" s="23">
        <v>10721300</v>
      </c>
      <c r="G4223" s="26" t="s">
        <v>147</v>
      </c>
      <c r="H4223" s="27">
        <v>917280</v>
      </c>
      <c r="I4223" s="215">
        <v>180000</v>
      </c>
      <c r="J4223" s="27"/>
      <c r="K4223" s="27">
        <f t="shared" si="112"/>
        <v>917280</v>
      </c>
      <c r="L4223" s="199"/>
    </row>
    <row r="4224" spans="1:12" hidden="1" x14ac:dyDescent="0.35">
      <c r="A4224" s="23">
        <v>22020201</v>
      </c>
      <c r="B4224" s="437" t="s">
        <v>2890</v>
      </c>
      <c r="C4224" s="23">
        <v>70133</v>
      </c>
      <c r="D4224" s="24">
        <v>0</v>
      </c>
      <c r="E4224" s="25">
        <v>2101</v>
      </c>
      <c r="F4224" s="23">
        <v>10721300</v>
      </c>
      <c r="G4224" s="26" t="s">
        <v>147</v>
      </c>
      <c r="H4224" s="27">
        <v>2587200</v>
      </c>
      <c r="I4224" s="215">
        <v>1802000</v>
      </c>
      <c r="J4224" s="27">
        <v>1000000</v>
      </c>
      <c r="K4224" s="27">
        <f t="shared" si="112"/>
        <v>3587200</v>
      </c>
      <c r="L4224" s="199"/>
    </row>
    <row r="4225" spans="1:12" hidden="1" x14ac:dyDescent="0.35">
      <c r="A4225" s="23">
        <v>22020201</v>
      </c>
      <c r="B4225" s="437" t="s">
        <v>2890</v>
      </c>
      <c r="C4225" s="23">
        <v>70131</v>
      </c>
      <c r="D4225" s="24">
        <v>0</v>
      </c>
      <c r="E4225" s="25">
        <v>2101</v>
      </c>
      <c r="F4225" s="23">
        <v>10721300</v>
      </c>
      <c r="G4225" s="26" t="s">
        <v>147</v>
      </c>
      <c r="H4225" s="27">
        <v>273000</v>
      </c>
      <c r="I4225" s="215">
        <v>160000</v>
      </c>
      <c r="J4225" s="27">
        <v>177000</v>
      </c>
      <c r="K4225" s="27">
        <f t="shared" si="112"/>
        <v>450000</v>
      </c>
      <c r="L4225" s="199"/>
    </row>
    <row r="4226" spans="1:12" hidden="1" x14ac:dyDescent="0.35">
      <c r="A4226" s="23">
        <v>22020201</v>
      </c>
      <c r="B4226" s="437" t="s">
        <v>2890</v>
      </c>
      <c r="C4226" s="23">
        <v>70131</v>
      </c>
      <c r="D4226" s="24">
        <v>0</v>
      </c>
      <c r="E4226" s="25">
        <v>2101</v>
      </c>
      <c r="F4226" s="23">
        <v>10721300</v>
      </c>
      <c r="G4226" s="26" t="s">
        <v>147</v>
      </c>
      <c r="H4226" s="27">
        <v>240000</v>
      </c>
      <c r="I4226" s="215"/>
      <c r="J4226" s="41"/>
      <c r="K4226" s="27">
        <f t="shared" si="112"/>
        <v>240000</v>
      </c>
      <c r="L4226" s="199"/>
    </row>
    <row r="4227" spans="1:12" hidden="1" x14ac:dyDescent="0.35">
      <c r="A4227" s="23">
        <v>22020201</v>
      </c>
      <c r="B4227" s="437" t="s">
        <v>2890</v>
      </c>
      <c r="C4227" s="23">
        <v>70131</v>
      </c>
      <c r="D4227" s="24">
        <v>0</v>
      </c>
      <c r="E4227" s="25">
        <v>2101</v>
      </c>
      <c r="F4227" s="23">
        <v>10721300</v>
      </c>
      <c r="G4227" s="26" t="s">
        <v>147</v>
      </c>
      <c r="H4227" s="27">
        <v>21000</v>
      </c>
      <c r="I4227" s="215">
        <v>10000</v>
      </c>
      <c r="J4227" s="27">
        <v>40000</v>
      </c>
      <c r="K4227" s="27">
        <f t="shared" si="112"/>
        <v>61000</v>
      </c>
      <c r="L4227" s="199"/>
    </row>
    <row r="4228" spans="1:12" hidden="1" x14ac:dyDescent="0.35">
      <c r="A4228" s="23">
        <v>22020201</v>
      </c>
      <c r="B4228" s="437" t="s">
        <v>2890</v>
      </c>
      <c r="C4228" s="23">
        <v>70131</v>
      </c>
      <c r="D4228" s="24">
        <v>0</v>
      </c>
      <c r="E4228" s="25">
        <v>2101</v>
      </c>
      <c r="F4228" s="23">
        <v>10721300</v>
      </c>
      <c r="G4228" s="26" t="s">
        <v>147</v>
      </c>
      <c r="H4228" s="67">
        <v>160160</v>
      </c>
      <c r="I4228" s="224"/>
      <c r="J4228" s="68"/>
      <c r="K4228" s="67">
        <f t="shared" si="112"/>
        <v>160160</v>
      </c>
      <c r="L4228" s="199"/>
    </row>
    <row r="4229" spans="1:12" hidden="1" x14ac:dyDescent="0.35">
      <c r="A4229" s="23">
        <v>22020201</v>
      </c>
      <c r="B4229" s="437" t="s">
        <v>2890</v>
      </c>
      <c r="C4229" s="23">
        <v>70131</v>
      </c>
      <c r="D4229" s="24">
        <v>0</v>
      </c>
      <c r="E4229" s="23">
        <v>2101</v>
      </c>
      <c r="F4229" s="23">
        <v>10721300</v>
      </c>
      <c r="G4229" s="26" t="s">
        <v>147</v>
      </c>
      <c r="H4229" s="27">
        <v>85890</v>
      </c>
      <c r="I4229" s="215">
        <v>40900</v>
      </c>
      <c r="J4229" s="27">
        <v>30000</v>
      </c>
      <c r="K4229" s="27">
        <f t="shared" si="112"/>
        <v>115890</v>
      </c>
      <c r="L4229" s="199"/>
    </row>
    <row r="4230" spans="1:12" hidden="1" x14ac:dyDescent="0.35">
      <c r="A4230" s="23">
        <v>22020201</v>
      </c>
      <c r="B4230" s="437" t="s">
        <v>2890</v>
      </c>
      <c r="C4230" s="23">
        <v>70133</v>
      </c>
      <c r="D4230" s="24">
        <v>0</v>
      </c>
      <c r="E4230" s="25">
        <v>2101</v>
      </c>
      <c r="F4230" s="23">
        <v>10721300</v>
      </c>
      <c r="G4230" s="26" t="s">
        <v>147</v>
      </c>
      <c r="H4230" s="67">
        <v>126000</v>
      </c>
      <c r="I4230" s="224">
        <v>30000</v>
      </c>
      <c r="J4230" s="67"/>
      <c r="K4230" s="67">
        <f t="shared" si="112"/>
        <v>126000</v>
      </c>
      <c r="L4230" s="199"/>
    </row>
    <row r="4231" spans="1:12" hidden="1" x14ac:dyDescent="0.35">
      <c r="A4231" s="23">
        <v>22020201</v>
      </c>
      <c r="B4231" s="437" t="s">
        <v>2890</v>
      </c>
      <c r="C4231" s="23">
        <v>70131</v>
      </c>
      <c r="D4231" s="24">
        <v>0</v>
      </c>
      <c r="E4231" s="25">
        <v>2101</v>
      </c>
      <c r="F4231" s="23">
        <v>10721300</v>
      </c>
      <c r="G4231" s="26" t="s">
        <v>147</v>
      </c>
      <c r="H4231" s="68">
        <v>105000</v>
      </c>
      <c r="I4231" s="226"/>
      <c r="J4231" s="67"/>
      <c r="K4231" s="67">
        <f t="shared" si="112"/>
        <v>105000</v>
      </c>
      <c r="L4231" s="199"/>
    </row>
    <row r="4232" spans="1:12" hidden="1" x14ac:dyDescent="0.35">
      <c r="A4232" s="23">
        <v>22020201</v>
      </c>
      <c r="B4232" s="437" t="s">
        <v>2890</v>
      </c>
      <c r="C4232" s="23">
        <v>70133</v>
      </c>
      <c r="D4232" s="24">
        <v>0</v>
      </c>
      <c r="E4232" s="25">
        <v>2101</v>
      </c>
      <c r="F4232" s="23">
        <v>10721300</v>
      </c>
      <c r="G4232" s="26" t="s">
        <v>147</v>
      </c>
      <c r="H4232" s="27">
        <v>210000</v>
      </c>
      <c r="I4232" s="215">
        <v>30000</v>
      </c>
      <c r="J4232" s="27"/>
      <c r="K4232" s="27">
        <f t="shared" si="112"/>
        <v>210000</v>
      </c>
      <c r="L4232" s="199"/>
    </row>
    <row r="4233" spans="1:12" hidden="1" x14ac:dyDescent="0.35">
      <c r="A4233" s="23">
        <v>22020201</v>
      </c>
      <c r="B4233" s="437" t="s">
        <v>2890</v>
      </c>
      <c r="C4233" s="23">
        <v>70133</v>
      </c>
      <c r="D4233" s="24">
        <v>0</v>
      </c>
      <c r="E4233" s="25">
        <v>2101</v>
      </c>
      <c r="F4233" s="23">
        <v>10721300</v>
      </c>
      <c r="G4233" s="26" t="s">
        <v>147</v>
      </c>
      <c r="H4233" s="27">
        <v>3680250</v>
      </c>
      <c r="I4233" s="215">
        <v>1885550</v>
      </c>
      <c r="J4233" s="27"/>
      <c r="K4233" s="39">
        <f t="shared" si="112"/>
        <v>3680250</v>
      </c>
      <c r="L4233" s="199"/>
    </row>
    <row r="4234" spans="1:12" hidden="1" x14ac:dyDescent="0.35">
      <c r="A4234" s="23">
        <v>22020201</v>
      </c>
      <c r="B4234" s="437" t="s">
        <v>2890</v>
      </c>
      <c r="C4234" s="23">
        <v>70131</v>
      </c>
      <c r="D4234" s="24">
        <v>0</v>
      </c>
      <c r="E4234" s="25">
        <v>2101</v>
      </c>
      <c r="F4234" s="23">
        <v>10721300</v>
      </c>
      <c r="G4234" s="26" t="s">
        <v>147</v>
      </c>
      <c r="H4234" s="67">
        <v>105000</v>
      </c>
      <c r="I4234" s="224"/>
      <c r="J4234" s="67"/>
      <c r="K4234" s="67">
        <f t="shared" si="112"/>
        <v>105000</v>
      </c>
      <c r="L4234" s="199"/>
    </row>
    <row r="4235" spans="1:12" hidden="1" x14ac:dyDescent="0.35">
      <c r="A4235" s="23">
        <v>22020201</v>
      </c>
      <c r="B4235" s="437" t="s">
        <v>2890</v>
      </c>
      <c r="C4235" s="23">
        <v>71033</v>
      </c>
      <c r="D4235" s="24">
        <v>0</v>
      </c>
      <c r="E4235" s="25">
        <v>1100</v>
      </c>
      <c r="F4235" s="23">
        <v>10721300</v>
      </c>
      <c r="G4235" s="26" t="s">
        <v>147</v>
      </c>
      <c r="H4235" s="27">
        <v>1460867.52</v>
      </c>
      <c r="I4235" s="282">
        <v>55000</v>
      </c>
      <c r="J4235" s="27"/>
      <c r="K4235" s="27">
        <f t="shared" si="112"/>
        <v>1460867.52</v>
      </c>
      <c r="L4235" s="199"/>
    </row>
    <row r="4236" spans="1:12" hidden="1" x14ac:dyDescent="0.35">
      <c r="A4236" s="23">
        <v>22020201</v>
      </c>
      <c r="B4236" s="437" t="s">
        <v>2890</v>
      </c>
      <c r="C4236" s="23">
        <v>70131</v>
      </c>
      <c r="D4236" s="24">
        <v>0</v>
      </c>
      <c r="E4236" s="25">
        <v>2101</v>
      </c>
      <c r="F4236" s="23">
        <v>10721300</v>
      </c>
      <c r="G4236" s="26" t="s">
        <v>147</v>
      </c>
      <c r="H4236" s="27">
        <v>740250</v>
      </c>
      <c r="I4236" s="215">
        <v>180970</v>
      </c>
      <c r="J4236" s="27">
        <v>200000</v>
      </c>
      <c r="K4236" s="27">
        <f t="shared" si="112"/>
        <v>940250</v>
      </c>
      <c r="L4236" s="200"/>
    </row>
    <row r="4237" spans="1:12" hidden="1" x14ac:dyDescent="0.35">
      <c r="A4237" s="23">
        <v>22020201</v>
      </c>
      <c r="B4237" s="437" t="s">
        <v>2890</v>
      </c>
      <c r="C4237" s="23">
        <v>70131</v>
      </c>
      <c r="D4237" s="24">
        <v>0</v>
      </c>
      <c r="E4237" s="25">
        <v>2101</v>
      </c>
      <c r="F4237" s="23">
        <v>10721300</v>
      </c>
      <c r="G4237" s="26" t="s">
        <v>147</v>
      </c>
      <c r="H4237" s="27">
        <v>103320</v>
      </c>
      <c r="I4237" s="215"/>
      <c r="J4237" s="27"/>
      <c r="K4237" s="27">
        <f t="shared" si="112"/>
        <v>103320</v>
      </c>
      <c r="L4237" s="201"/>
    </row>
    <row r="4238" spans="1:12" hidden="1" x14ac:dyDescent="0.35">
      <c r="A4238" s="23">
        <v>22020201</v>
      </c>
      <c r="B4238" s="437" t="s">
        <v>2891</v>
      </c>
      <c r="C4238" s="23">
        <v>70131</v>
      </c>
      <c r="D4238" s="24">
        <v>0</v>
      </c>
      <c r="E4238" s="25">
        <v>2101</v>
      </c>
      <c r="F4238" s="23">
        <v>10720500</v>
      </c>
      <c r="G4238" s="26" t="s">
        <v>147</v>
      </c>
      <c r="H4238" s="67">
        <v>4110729</v>
      </c>
      <c r="I4238" s="224">
        <v>1566400</v>
      </c>
      <c r="J4238" s="67">
        <v>389271</v>
      </c>
      <c r="K4238" s="67">
        <f t="shared" si="112"/>
        <v>4500000</v>
      </c>
      <c r="L4238" s="199"/>
    </row>
    <row r="4239" spans="1:12" hidden="1" x14ac:dyDescent="0.35">
      <c r="A4239" s="411">
        <v>22020201</v>
      </c>
      <c r="B4239" s="437" t="s">
        <v>2891</v>
      </c>
      <c r="C4239" s="411">
        <v>70131</v>
      </c>
      <c r="D4239" s="411" t="s">
        <v>192</v>
      </c>
      <c r="E4239" s="413" t="s">
        <v>193</v>
      </c>
      <c r="F4239" s="411">
        <v>10721300</v>
      </c>
      <c r="G4239" s="416" t="s">
        <v>147</v>
      </c>
      <c r="H4239" s="419">
        <v>76822.2</v>
      </c>
      <c r="I4239" s="422"/>
      <c r="J4239" s="425"/>
      <c r="K4239" s="538">
        <f t="shared" si="112"/>
        <v>76822.2</v>
      </c>
      <c r="L4239" s="395"/>
    </row>
    <row r="4240" spans="1:12" hidden="1" x14ac:dyDescent="0.35">
      <c r="A4240" s="23">
        <v>22020201</v>
      </c>
      <c r="B4240" s="437" t="s">
        <v>2891</v>
      </c>
      <c r="C4240" s="23">
        <v>70133</v>
      </c>
      <c r="D4240" s="24">
        <v>0</v>
      </c>
      <c r="E4240" s="25">
        <v>2101</v>
      </c>
      <c r="F4240" s="23">
        <v>10721300</v>
      </c>
      <c r="G4240" s="26" t="s">
        <v>147</v>
      </c>
      <c r="H4240" s="27">
        <v>200000</v>
      </c>
      <c r="I4240" s="215">
        <v>7500</v>
      </c>
      <c r="J4240" s="41"/>
      <c r="K4240" s="27">
        <f t="shared" si="112"/>
        <v>200000</v>
      </c>
      <c r="L4240" s="200"/>
    </row>
    <row r="4241" spans="1:12" hidden="1" x14ac:dyDescent="0.35">
      <c r="A4241" s="23">
        <v>22020201</v>
      </c>
      <c r="B4241" s="437" t="s">
        <v>2891</v>
      </c>
      <c r="C4241" s="23">
        <v>70131</v>
      </c>
      <c r="D4241" s="24">
        <v>0</v>
      </c>
      <c r="E4241" s="25">
        <v>2101</v>
      </c>
      <c r="F4241" s="23">
        <v>10721300</v>
      </c>
      <c r="G4241" s="26" t="s">
        <v>147</v>
      </c>
      <c r="H4241" s="67">
        <v>2502097.5840000003</v>
      </c>
      <c r="I4241" s="224"/>
      <c r="J4241" s="67"/>
      <c r="K4241" s="67">
        <f t="shared" si="112"/>
        <v>2502097.5840000003</v>
      </c>
      <c r="L4241" s="199"/>
    </row>
    <row r="4242" spans="1:12" hidden="1" x14ac:dyDescent="0.35">
      <c r="A4242" s="23">
        <v>22020201</v>
      </c>
      <c r="B4242" s="437" t="s">
        <v>2891</v>
      </c>
      <c r="C4242" s="23">
        <v>70133</v>
      </c>
      <c r="D4242" s="24">
        <v>0</v>
      </c>
      <c r="E4242" s="25">
        <v>2101</v>
      </c>
      <c r="F4242" s="23">
        <v>10721300</v>
      </c>
      <c r="G4242" s="26" t="s">
        <v>147</v>
      </c>
      <c r="H4242" s="27">
        <v>101640</v>
      </c>
      <c r="I4242" s="215"/>
      <c r="J4242" s="41"/>
      <c r="K4242" s="27">
        <f t="shared" si="112"/>
        <v>101640</v>
      </c>
      <c r="L4242" s="199"/>
    </row>
    <row r="4243" spans="1:12" hidden="1" x14ac:dyDescent="0.35">
      <c r="A4243" s="23">
        <v>22020201</v>
      </c>
      <c r="B4243" s="437" t="s">
        <v>2891</v>
      </c>
      <c r="C4243" s="23">
        <v>70133</v>
      </c>
      <c r="D4243" s="24">
        <v>0</v>
      </c>
      <c r="E4243" s="25">
        <v>2101</v>
      </c>
      <c r="F4243" s="23">
        <v>10721300</v>
      </c>
      <c r="G4243" s="26" t="s">
        <v>147</v>
      </c>
      <c r="H4243" s="27">
        <v>518700</v>
      </c>
      <c r="I4243" s="215">
        <v>41500</v>
      </c>
      <c r="J4243" s="27"/>
      <c r="K4243" s="27">
        <f t="shared" si="112"/>
        <v>518700</v>
      </c>
      <c r="L4243" s="199"/>
    </row>
    <row r="4244" spans="1:12" hidden="1" x14ac:dyDescent="0.35">
      <c r="A4244" s="23">
        <v>22020201</v>
      </c>
      <c r="B4244" s="437" t="s">
        <v>2891</v>
      </c>
      <c r="C4244" s="23">
        <v>70133</v>
      </c>
      <c r="D4244" s="24">
        <v>0</v>
      </c>
      <c r="E4244" s="25">
        <v>2101</v>
      </c>
      <c r="F4244" s="23">
        <v>10721300</v>
      </c>
      <c r="G4244" s="26" t="s">
        <v>147</v>
      </c>
      <c r="H4244" s="67" t="s">
        <v>20</v>
      </c>
      <c r="I4244" s="224"/>
      <c r="J4244" s="68"/>
      <c r="K4244" s="83">
        <f t="shared" si="112"/>
        <v>0</v>
      </c>
      <c r="L4244" s="199"/>
    </row>
    <row r="4245" spans="1:12" hidden="1" x14ac:dyDescent="0.35">
      <c r="A4245" s="23">
        <v>22020201</v>
      </c>
      <c r="B4245" s="437" t="s">
        <v>2891</v>
      </c>
      <c r="C4245" s="23">
        <v>70740</v>
      </c>
      <c r="D4245" s="24">
        <v>0</v>
      </c>
      <c r="E4245" s="25">
        <v>2101</v>
      </c>
      <c r="F4245" s="23">
        <v>10721300</v>
      </c>
      <c r="G4245" s="26" t="s">
        <v>147</v>
      </c>
      <c r="H4245" s="27">
        <v>235515</v>
      </c>
      <c r="I4245" s="215">
        <v>64000</v>
      </c>
      <c r="J4245" s="27"/>
      <c r="K4245" s="27">
        <f t="shared" si="112"/>
        <v>235515</v>
      </c>
      <c r="L4245" s="200"/>
    </row>
    <row r="4246" spans="1:12" hidden="1" x14ac:dyDescent="0.35">
      <c r="A4246" s="23">
        <v>22020201</v>
      </c>
      <c r="B4246" s="437" t="s">
        <v>2891</v>
      </c>
      <c r="C4246" s="23">
        <v>70131</v>
      </c>
      <c r="D4246" s="24">
        <v>0</v>
      </c>
      <c r="E4246" s="25">
        <v>2101</v>
      </c>
      <c r="F4246" s="23">
        <v>10721300</v>
      </c>
      <c r="G4246" s="26" t="s">
        <v>147</v>
      </c>
      <c r="H4246" s="27">
        <v>406560</v>
      </c>
      <c r="I4246" s="215">
        <v>323000</v>
      </c>
      <c r="J4246" s="27"/>
      <c r="K4246" s="27">
        <f>H4246+J4246</f>
        <v>406560</v>
      </c>
      <c r="L4246" s="199"/>
    </row>
    <row r="4247" spans="1:12" hidden="1" x14ac:dyDescent="0.35">
      <c r="A4247" s="23">
        <v>22020201</v>
      </c>
      <c r="B4247" s="437" t="s">
        <v>2891</v>
      </c>
      <c r="C4247" s="23">
        <v>70131</v>
      </c>
      <c r="D4247" s="24">
        <v>0</v>
      </c>
      <c r="E4247" s="25">
        <v>2101</v>
      </c>
      <c r="F4247" s="23">
        <v>10721300</v>
      </c>
      <c r="G4247" s="26" t="s">
        <v>147</v>
      </c>
      <c r="H4247" s="67">
        <v>201823</v>
      </c>
      <c r="I4247" s="224">
        <v>148493</v>
      </c>
      <c r="J4247" s="67"/>
      <c r="K4247" s="67">
        <f t="shared" ref="K4247:K4280" si="113">SUM(H4247,J4247)</f>
        <v>201823</v>
      </c>
      <c r="L4247" s="199"/>
    </row>
    <row r="4248" spans="1:12" hidden="1" x14ac:dyDescent="0.35">
      <c r="A4248" s="23">
        <v>22020201</v>
      </c>
      <c r="B4248" s="437" t="s">
        <v>2891</v>
      </c>
      <c r="C4248" s="23">
        <v>70133</v>
      </c>
      <c r="D4248" s="24">
        <v>0</v>
      </c>
      <c r="E4248" s="25">
        <v>2101</v>
      </c>
      <c r="F4248" s="23">
        <v>10721300</v>
      </c>
      <c r="G4248" s="26" t="s">
        <v>147</v>
      </c>
      <c r="H4248" s="27">
        <v>500000</v>
      </c>
      <c r="I4248" s="215"/>
      <c r="J4248" s="41">
        <v>500000</v>
      </c>
      <c r="K4248" s="27">
        <f t="shared" si="113"/>
        <v>1000000</v>
      </c>
      <c r="L4248" s="199"/>
    </row>
    <row r="4249" spans="1:12" hidden="1" x14ac:dyDescent="0.35">
      <c r="A4249" s="23">
        <v>22020201</v>
      </c>
      <c r="B4249" s="437" t="s">
        <v>2891</v>
      </c>
      <c r="C4249" s="23">
        <v>70133</v>
      </c>
      <c r="D4249" s="24">
        <v>0</v>
      </c>
      <c r="E4249" s="25">
        <v>2101</v>
      </c>
      <c r="F4249" s="23">
        <v>10721300</v>
      </c>
      <c r="G4249" s="26" t="s">
        <v>147</v>
      </c>
      <c r="H4249" s="27">
        <v>283500</v>
      </c>
      <c r="I4249" s="215">
        <v>70000</v>
      </c>
      <c r="J4249" s="27"/>
      <c r="K4249" s="27">
        <f t="shared" si="113"/>
        <v>283500</v>
      </c>
      <c r="L4249" s="199"/>
    </row>
    <row r="4250" spans="1:12" hidden="1" x14ac:dyDescent="0.35">
      <c r="A4250" s="23">
        <v>22020201</v>
      </c>
      <c r="B4250" s="437" t="s">
        <v>2891</v>
      </c>
      <c r="C4250" s="23">
        <v>70133</v>
      </c>
      <c r="D4250" s="24">
        <v>0</v>
      </c>
      <c r="E4250" s="25">
        <v>2101</v>
      </c>
      <c r="F4250" s="23">
        <v>10721300</v>
      </c>
      <c r="G4250" s="26" t="s">
        <v>147</v>
      </c>
      <c r="H4250" s="27">
        <v>304500</v>
      </c>
      <c r="I4250" s="215">
        <v>193000</v>
      </c>
      <c r="J4250" s="27"/>
      <c r="K4250" s="27">
        <f t="shared" si="113"/>
        <v>304500</v>
      </c>
      <c r="L4250" s="199"/>
    </row>
    <row r="4251" spans="1:12" hidden="1" x14ac:dyDescent="0.35">
      <c r="A4251" s="23">
        <v>22020201</v>
      </c>
      <c r="B4251" s="437" t="s">
        <v>2892</v>
      </c>
      <c r="C4251" s="23">
        <v>70133</v>
      </c>
      <c r="D4251" s="24">
        <v>0</v>
      </c>
      <c r="E4251" s="25">
        <v>2101</v>
      </c>
      <c r="F4251" s="23">
        <v>10721300</v>
      </c>
      <c r="G4251" s="26" t="s">
        <v>147</v>
      </c>
      <c r="H4251" s="27">
        <v>558180</v>
      </c>
      <c r="I4251" s="215">
        <v>117500</v>
      </c>
      <c r="J4251" s="27"/>
      <c r="K4251" s="27">
        <f t="shared" si="113"/>
        <v>558180</v>
      </c>
      <c r="L4251" s="199"/>
    </row>
    <row r="4252" spans="1:12" hidden="1" x14ac:dyDescent="0.35">
      <c r="A4252" s="23">
        <v>22020201</v>
      </c>
      <c r="B4252" s="437" t="s">
        <v>2892</v>
      </c>
      <c r="C4252" s="23">
        <v>70133</v>
      </c>
      <c r="D4252" s="24">
        <v>0</v>
      </c>
      <c r="E4252" s="25">
        <v>2101</v>
      </c>
      <c r="F4252" s="23">
        <v>10721300</v>
      </c>
      <c r="G4252" s="26" t="s">
        <v>147</v>
      </c>
      <c r="H4252" s="27">
        <v>4148094.3</v>
      </c>
      <c r="I4252" s="215">
        <v>500000</v>
      </c>
      <c r="J4252" s="27">
        <v>3500000</v>
      </c>
      <c r="K4252" s="27">
        <f t="shared" si="113"/>
        <v>7648094.2999999998</v>
      </c>
      <c r="L4252" s="199"/>
    </row>
    <row r="4253" spans="1:12" hidden="1" x14ac:dyDescent="0.35">
      <c r="A4253" s="23">
        <v>22020201</v>
      </c>
      <c r="B4253" s="437" t="s">
        <v>2892</v>
      </c>
      <c r="C4253" s="23">
        <v>70131</v>
      </c>
      <c r="D4253" s="24">
        <v>0</v>
      </c>
      <c r="E4253" s="25">
        <v>2101</v>
      </c>
      <c r="F4253" s="23">
        <v>10721300</v>
      </c>
      <c r="G4253" s="26" t="s">
        <v>147</v>
      </c>
      <c r="H4253" s="27">
        <v>3306891</v>
      </c>
      <c r="I4253" s="215">
        <v>1132049</v>
      </c>
      <c r="J4253" s="27"/>
      <c r="K4253" s="27">
        <f t="shared" si="113"/>
        <v>3306891</v>
      </c>
      <c r="L4253" s="199"/>
    </row>
    <row r="4254" spans="1:12" hidden="1" x14ac:dyDescent="0.35">
      <c r="A4254" s="23">
        <v>22020201</v>
      </c>
      <c r="B4254" s="437" t="s">
        <v>2893</v>
      </c>
      <c r="C4254" s="23">
        <v>70131</v>
      </c>
      <c r="D4254" s="24">
        <v>0</v>
      </c>
      <c r="E4254" s="25">
        <v>2101</v>
      </c>
      <c r="F4254" s="23">
        <v>10721300</v>
      </c>
      <c r="G4254" s="26" t="s">
        <v>147</v>
      </c>
      <c r="H4254" s="67">
        <v>20000</v>
      </c>
      <c r="I4254" s="224"/>
      <c r="J4254" s="68"/>
      <c r="K4254" s="67">
        <f t="shared" si="113"/>
        <v>20000</v>
      </c>
      <c r="L4254" s="199"/>
    </row>
    <row r="4255" spans="1:12" hidden="1" x14ac:dyDescent="0.35">
      <c r="A4255" s="23">
        <v>22020201</v>
      </c>
      <c r="B4255" s="437" t="s">
        <v>2893</v>
      </c>
      <c r="C4255" s="23">
        <v>70131</v>
      </c>
      <c r="D4255" s="24">
        <v>0</v>
      </c>
      <c r="E4255" s="25">
        <v>2101</v>
      </c>
      <c r="F4255" s="23">
        <v>10721300</v>
      </c>
      <c r="G4255" s="26" t="s">
        <v>147</v>
      </c>
      <c r="H4255" s="67">
        <v>42000</v>
      </c>
      <c r="I4255" s="224">
        <v>20000</v>
      </c>
      <c r="J4255" s="67"/>
      <c r="K4255" s="67">
        <f t="shared" si="113"/>
        <v>42000</v>
      </c>
      <c r="L4255" s="199"/>
    </row>
    <row r="4256" spans="1:12" hidden="1" x14ac:dyDescent="0.35">
      <c r="A4256" s="23">
        <v>22020201</v>
      </c>
      <c r="B4256" s="437" t="s">
        <v>2893</v>
      </c>
      <c r="C4256" s="23">
        <v>70133</v>
      </c>
      <c r="D4256" s="24">
        <v>0</v>
      </c>
      <c r="E4256" s="25">
        <v>2101</v>
      </c>
      <c r="F4256" s="23">
        <v>10721300</v>
      </c>
      <c r="G4256" s="26" t="s">
        <v>147</v>
      </c>
      <c r="H4256" s="67">
        <v>5465670</v>
      </c>
      <c r="I4256" s="224">
        <v>646000</v>
      </c>
      <c r="J4256" s="67"/>
      <c r="K4256" s="67">
        <f t="shared" si="113"/>
        <v>5465670</v>
      </c>
      <c r="L4256" s="199"/>
    </row>
    <row r="4257" spans="1:12" hidden="1" x14ac:dyDescent="0.35">
      <c r="A4257" s="23">
        <v>22020201</v>
      </c>
      <c r="B4257" s="437" t="s">
        <v>2893</v>
      </c>
      <c r="C4257" s="23">
        <v>70133</v>
      </c>
      <c r="D4257" s="24">
        <v>0</v>
      </c>
      <c r="E4257" s="25">
        <v>2101</v>
      </c>
      <c r="F4257" s="23">
        <v>10721300</v>
      </c>
      <c r="G4257" s="26" t="s">
        <v>147</v>
      </c>
      <c r="H4257" s="27">
        <v>787500</v>
      </c>
      <c r="I4257" s="215">
        <v>867233.13</v>
      </c>
      <c r="J4257" s="27"/>
      <c r="K4257" s="27">
        <f t="shared" si="113"/>
        <v>787500</v>
      </c>
      <c r="L4257" s="199"/>
    </row>
    <row r="4258" spans="1:12" hidden="1" x14ac:dyDescent="0.35">
      <c r="A4258" s="34">
        <v>22020201</v>
      </c>
      <c r="B4258" s="437" t="s">
        <v>2893</v>
      </c>
      <c r="C4258" s="34">
        <v>70131</v>
      </c>
      <c r="D4258" s="35">
        <v>0</v>
      </c>
      <c r="E4258" s="36">
        <v>2101</v>
      </c>
      <c r="F4258" s="34">
        <v>10721300</v>
      </c>
      <c r="G4258" s="37" t="s">
        <v>147</v>
      </c>
      <c r="H4258" s="70">
        <v>2682000</v>
      </c>
      <c r="I4258" s="223">
        <v>1486026.54</v>
      </c>
      <c r="J4258" s="94">
        <v>818000</v>
      </c>
      <c r="K4258" s="70">
        <f t="shared" si="113"/>
        <v>3500000</v>
      </c>
      <c r="L4258" s="198"/>
    </row>
    <row r="4259" spans="1:12" hidden="1" x14ac:dyDescent="0.35">
      <c r="A4259" s="23">
        <v>22020201</v>
      </c>
      <c r="B4259" s="437" t="s">
        <v>2893</v>
      </c>
      <c r="C4259" s="23">
        <v>70133</v>
      </c>
      <c r="D4259" s="24">
        <v>0</v>
      </c>
      <c r="E4259" s="25">
        <v>2101</v>
      </c>
      <c r="F4259" s="23">
        <v>10721300</v>
      </c>
      <c r="G4259" s="26" t="s">
        <v>147</v>
      </c>
      <c r="H4259" s="27">
        <v>2493810.9</v>
      </c>
      <c r="I4259" s="215">
        <v>12000</v>
      </c>
      <c r="J4259" s="27">
        <v>500000</v>
      </c>
      <c r="K4259" s="27">
        <f t="shared" si="113"/>
        <v>2993810.9</v>
      </c>
      <c r="L4259" s="199"/>
    </row>
    <row r="4260" spans="1:12" hidden="1" x14ac:dyDescent="0.35">
      <c r="A4260" s="23">
        <v>22020201</v>
      </c>
      <c r="B4260" s="437" t="s">
        <v>2893</v>
      </c>
      <c r="C4260" s="23">
        <v>70133</v>
      </c>
      <c r="D4260" s="24">
        <v>0</v>
      </c>
      <c r="E4260" s="25">
        <v>2101</v>
      </c>
      <c r="F4260" s="23">
        <v>10721300</v>
      </c>
      <c r="G4260" s="26" t="s">
        <v>147</v>
      </c>
      <c r="H4260" s="101">
        <v>82386670.799999997</v>
      </c>
      <c r="I4260" s="255">
        <v>28286664.740000002</v>
      </c>
      <c r="J4260" s="101"/>
      <c r="K4260" s="101">
        <f t="shared" si="113"/>
        <v>82386670.799999997</v>
      </c>
      <c r="L4260" s="200"/>
    </row>
    <row r="4261" spans="1:12" hidden="1" x14ac:dyDescent="0.35">
      <c r="A4261" s="23">
        <v>22020201</v>
      </c>
      <c r="B4261" s="437" t="s">
        <v>2893</v>
      </c>
      <c r="C4261" s="23">
        <v>70133</v>
      </c>
      <c r="D4261" s="24">
        <v>0</v>
      </c>
      <c r="E4261" s="25">
        <v>2101</v>
      </c>
      <c r="F4261" s="23">
        <v>10721300</v>
      </c>
      <c r="G4261" s="26" t="s">
        <v>147</v>
      </c>
      <c r="H4261" s="101">
        <v>258300</v>
      </c>
      <c r="I4261" s="255">
        <v>198000</v>
      </c>
      <c r="J4261" s="101">
        <v>241700</v>
      </c>
      <c r="K4261" s="101">
        <f t="shared" si="113"/>
        <v>500000</v>
      </c>
      <c r="L4261" s="199"/>
    </row>
    <row r="4262" spans="1:12" hidden="1" x14ac:dyDescent="0.35">
      <c r="A4262" s="23">
        <v>22020201</v>
      </c>
      <c r="B4262" s="437" t="s">
        <v>2893</v>
      </c>
      <c r="C4262" s="23">
        <v>70131</v>
      </c>
      <c r="D4262" s="24">
        <v>0</v>
      </c>
      <c r="E4262" s="25">
        <v>2101</v>
      </c>
      <c r="F4262" s="23">
        <v>10721300</v>
      </c>
      <c r="G4262" s="26" t="s">
        <v>147</v>
      </c>
      <c r="H4262" s="101">
        <v>11504226.300000001</v>
      </c>
      <c r="I4262" s="255">
        <v>3049842.41</v>
      </c>
      <c r="J4262" s="101">
        <v>545616.11</v>
      </c>
      <c r="K4262" s="101">
        <f t="shared" si="113"/>
        <v>12049842.41</v>
      </c>
      <c r="L4262" s="199"/>
    </row>
    <row r="4263" spans="1:12" hidden="1" x14ac:dyDescent="0.35">
      <c r="A4263" s="23">
        <v>22020201</v>
      </c>
      <c r="B4263" s="437" t="s">
        <v>2893</v>
      </c>
      <c r="C4263" s="23">
        <v>70133</v>
      </c>
      <c r="D4263" s="24">
        <v>0</v>
      </c>
      <c r="E4263" s="25">
        <v>2101</v>
      </c>
      <c r="F4263" s="23">
        <v>10721300</v>
      </c>
      <c r="G4263" s="26" t="s">
        <v>147</v>
      </c>
      <c r="H4263" s="101">
        <v>2648310</v>
      </c>
      <c r="I4263" s="255">
        <v>2459186.25</v>
      </c>
      <c r="J4263" s="101"/>
      <c r="K4263" s="101">
        <f t="shared" si="113"/>
        <v>2648310</v>
      </c>
      <c r="L4263" s="200"/>
    </row>
    <row r="4264" spans="1:12" hidden="1" x14ac:dyDescent="0.35">
      <c r="A4264" s="23">
        <v>22020201</v>
      </c>
      <c r="B4264" s="437" t="s">
        <v>2893</v>
      </c>
      <c r="C4264" s="23">
        <v>70131</v>
      </c>
      <c r="D4264" s="24">
        <v>0</v>
      </c>
      <c r="E4264" s="25">
        <v>2101</v>
      </c>
      <c r="F4264" s="23">
        <v>10721300</v>
      </c>
      <c r="G4264" s="28" t="s">
        <v>147</v>
      </c>
      <c r="H4264" s="40">
        <v>5000000</v>
      </c>
      <c r="I4264" s="243">
        <v>2120123.48</v>
      </c>
      <c r="J4264" s="40"/>
      <c r="K4264" s="29">
        <f t="shared" si="113"/>
        <v>5000000</v>
      </c>
      <c r="L4264" s="199"/>
    </row>
    <row r="4265" spans="1:12" hidden="1" x14ac:dyDescent="0.35">
      <c r="A4265" s="78">
        <v>22020201</v>
      </c>
      <c r="B4265" s="437" t="s">
        <v>2893</v>
      </c>
      <c r="C4265" s="78">
        <v>70133</v>
      </c>
      <c r="D4265" s="137">
        <v>0</v>
      </c>
      <c r="E4265" s="78">
        <v>2101</v>
      </c>
      <c r="F4265" s="78">
        <v>10721300</v>
      </c>
      <c r="G4265" s="129" t="s">
        <v>147</v>
      </c>
      <c r="H4265" s="130">
        <v>497175</v>
      </c>
      <c r="I4265" s="262">
        <v>158250</v>
      </c>
      <c r="J4265" s="130"/>
      <c r="K4265" s="130">
        <f t="shared" si="113"/>
        <v>497175</v>
      </c>
      <c r="L4265" s="204" t="s">
        <v>2556</v>
      </c>
    </row>
    <row r="4266" spans="1:12" hidden="1" x14ac:dyDescent="0.35">
      <c r="A4266" s="54">
        <v>22020201</v>
      </c>
      <c r="B4266" s="437" t="s">
        <v>2893</v>
      </c>
      <c r="C4266" s="54">
        <v>70133</v>
      </c>
      <c r="D4266" s="55">
        <v>0</v>
      </c>
      <c r="E4266" s="56">
        <v>2101</v>
      </c>
      <c r="F4266" s="54">
        <v>10721300</v>
      </c>
      <c r="G4266" s="57" t="s">
        <v>147</v>
      </c>
      <c r="H4266" s="58">
        <v>45360000</v>
      </c>
      <c r="I4266" s="221">
        <v>14774450</v>
      </c>
      <c r="J4266" s="58"/>
      <c r="K4266" s="58">
        <f t="shared" si="113"/>
        <v>45360000</v>
      </c>
      <c r="L4266" s="204" t="s">
        <v>2557</v>
      </c>
    </row>
    <row r="4267" spans="1:12" hidden="1" x14ac:dyDescent="0.35">
      <c r="A4267" s="54">
        <v>22020201</v>
      </c>
      <c r="B4267" s="437" t="s">
        <v>2893</v>
      </c>
      <c r="C4267" s="54">
        <v>70131</v>
      </c>
      <c r="D4267" s="55">
        <v>0</v>
      </c>
      <c r="E4267" s="56">
        <v>2101</v>
      </c>
      <c r="F4267" s="54">
        <v>10721300</v>
      </c>
      <c r="G4267" s="57" t="s">
        <v>147</v>
      </c>
      <c r="H4267" s="117">
        <v>264000</v>
      </c>
      <c r="I4267" s="263"/>
      <c r="J4267" s="118"/>
      <c r="K4267" s="117">
        <f t="shared" si="113"/>
        <v>264000</v>
      </c>
      <c r="L4267" s="204" t="s">
        <v>2558</v>
      </c>
    </row>
    <row r="4268" spans="1:12" hidden="1" x14ac:dyDescent="0.35">
      <c r="A4268" s="23">
        <v>22020201</v>
      </c>
      <c r="B4268" s="437" t="s">
        <v>2893</v>
      </c>
      <c r="C4268" s="23">
        <v>70133</v>
      </c>
      <c r="D4268" s="24">
        <v>0</v>
      </c>
      <c r="E4268" s="25">
        <v>2101</v>
      </c>
      <c r="F4268" s="23">
        <v>10721300</v>
      </c>
      <c r="G4268" s="26" t="s">
        <v>147</v>
      </c>
      <c r="H4268" s="101">
        <v>50000</v>
      </c>
      <c r="I4268" s="255">
        <v>60000</v>
      </c>
      <c r="J4268" s="106">
        <v>300000</v>
      </c>
      <c r="K4268" s="101">
        <f t="shared" si="113"/>
        <v>350000</v>
      </c>
      <c r="L4268" s="199"/>
    </row>
    <row r="4269" spans="1:12" hidden="1" x14ac:dyDescent="0.35">
      <c r="A4269" s="23">
        <v>22020201</v>
      </c>
      <c r="B4269" s="437" t="s">
        <v>2893</v>
      </c>
      <c r="C4269" s="23">
        <v>70133</v>
      </c>
      <c r="D4269" s="24">
        <v>0</v>
      </c>
      <c r="E4269" s="25">
        <v>2101</v>
      </c>
      <c r="F4269" s="23">
        <v>10721300</v>
      </c>
      <c r="G4269" s="26" t="s">
        <v>147</v>
      </c>
      <c r="H4269" s="101">
        <v>1680000</v>
      </c>
      <c r="I4269" s="255">
        <v>2500000</v>
      </c>
      <c r="J4269" s="101">
        <v>4320000</v>
      </c>
      <c r="K4269" s="101">
        <f t="shared" si="113"/>
        <v>6000000</v>
      </c>
      <c r="L4269" s="199"/>
    </row>
    <row r="4270" spans="1:12" hidden="1" x14ac:dyDescent="0.35">
      <c r="A4270" s="23">
        <v>22020201</v>
      </c>
      <c r="B4270" s="437" t="s">
        <v>2893</v>
      </c>
      <c r="C4270" s="23">
        <v>70131</v>
      </c>
      <c r="D4270" s="24">
        <v>0</v>
      </c>
      <c r="E4270" s="25">
        <v>2101</v>
      </c>
      <c r="F4270" s="23">
        <v>10721300</v>
      </c>
      <c r="G4270" s="26" t="s">
        <v>147</v>
      </c>
      <c r="H4270" s="101">
        <v>17640</v>
      </c>
      <c r="I4270" s="255">
        <v>0</v>
      </c>
      <c r="J4270" s="101"/>
      <c r="K4270" s="101">
        <f t="shared" si="113"/>
        <v>17640</v>
      </c>
      <c r="L4270" s="199"/>
    </row>
    <row r="4271" spans="1:12" hidden="1" x14ac:dyDescent="0.35">
      <c r="A4271" s="23">
        <v>22020201</v>
      </c>
      <c r="B4271" s="437" t="s">
        <v>2893</v>
      </c>
      <c r="C4271" s="23">
        <v>70133</v>
      </c>
      <c r="D4271" s="24">
        <v>0</v>
      </c>
      <c r="E4271" s="23">
        <v>2101</v>
      </c>
      <c r="F4271" s="23">
        <v>10721300</v>
      </c>
      <c r="G4271" s="26" t="s">
        <v>147</v>
      </c>
      <c r="H4271" s="101">
        <v>310800</v>
      </c>
      <c r="I4271" s="255">
        <v>64000</v>
      </c>
      <c r="J4271" s="101"/>
      <c r="K4271" s="101">
        <f t="shared" si="113"/>
        <v>310800</v>
      </c>
      <c r="L4271" s="199"/>
    </row>
    <row r="4272" spans="1:12" hidden="1" x14ac:dyDescent="0.35">
      <c r="A4272" s="23">
        <v>22020201</v>
      </c>
      <c r="B4272" s="437" t="s">
        <v>2893</v>
      </c>
      <c r="C4272" s="23">
        <v>70131</v>
      </c>
      <c r="D4272" s="24">
        <v>0</v>
      </c>
      <c r="E4272" s="25">
        <v>2101</v>
      </c>
      <c r="F4272" s="23">
        <v>10721300</v>
      </c>
      <c r="G4272" s="26" t="s">
        <v>147</v>
      </c>
      <c r="H4272" s="101">
        <v>879037</v>
      </c>
      <c r="I4272" s="255">
        <v>340557</v>
      </c>
      <c r="J4272" s="101"/>
      <c r="K4272" s="101">
        <f t="shared" si="113"/>
        <v>879037</v>
      </c>
      <c r="L4272" s="199"/>
    </row>
    <row r="4273" spans="1:12" hidden="1" x14ac:dyDescent="0.35">
      <c r="A4273" s="23">
        <v>22020104</v>
      </c>
      <c r="B4273" s="437" t="s">
        <v>2891</v>
      </c>
      <c r="C4273" s="23">
        <v>70133</v>
      </c>
      <c r="D4273" s="24">
        <v>0</v>
      </c>
      <c r="E4273" s="25">
        <v>2101</v>
      </c>
      <c r="F4273" s="23">
        <v>10721300</v>
      </c>
      <c r="G4273" s="26" t="s">
        <v>283</v>
      </c>
      <c r="H4273" s="27">
        <v>448975352.69999999</v>
      </c>
      <c r="I4273" s="215"/>
      <c r="J4273" s="27">
        <v>-100000000</v>
      </c>
      <c r="K4273" s="27">
        <f t="shared" si="113"/>
        <v>348975352.69999999</v>
      </c>
      <c r="L4273" s="200"/>
    </row>
    <row r="4274" spans="1:12" hidden="1" x14ac:dyDescent="0.35">
      <c r="A4274" s="23">
        <v>22020104</v>
      </c>
      <c r="B4274" s="437" t="s">
        <v>2891</v>
      </c>
      <c r="C4274" s="23">
        <v>70131</v>
      </c>
      <c r="D4274" s="24">
        <v>0</v>
      </c>
      <c r="E4274" s="25">
        <v>2101</v>
      </c>
      <c r="F4274" s="23">
        <v>10721300</v>
      </c>
      <c r="G4274" s="26" t="s">
        <v>283</v>
      </c>
      <c r="H4274" s="67">
        <v>5000000</v>
      </c>
      <c r="I4274" s="224"/>
      <c r="J4274" s="68"/>
      <c r="K4274" s="67">
        <f t="shared" si="113"/>
        <v>5000000</v>
      </c>
      <c r="L4274" s="199"/>
    </row>
    <row r="4275" spans="1:12" hidden="1" x14ac:dyDescent="0.35">
      <c r="A4275" s="23">
        <v>22020104</v>
      </c>
      <c r="B4275" s="437" t="s">
        <v>2892</v>
      </c>
      <c r="C4275" s="23">
        <v>70133</v>
      </c>
      <c r="D4275" s="24">
        <v>0</v>
      </c>
      <c r="E4275" s="25">
        <v>2101</v>
      </c>
      <c r="F4275" s="23">
        <v>10721300</v>
      </c>
      <c r="G4275" s="26" t="s">
        <v>283</v>
      </c>
      <c r="H4275" s="41">
        <v>1072487.9550000001</v>
      </c>
      <c r="I4275" s="220"/>
      <c r="J4275" s="27"/>
      <c r="K4275" s="27">
        <f t="shared" si="113"/>
        <v>1072487.9550000001</v>
      </c>
      <c r="L4275" s="199"/>
    </row>
    <row r="4276" spans="1:12" hidden="1" x14ac:dyDescent="0.35">
      <c r="A4276" s="23">
        <v>22020104</v>
      </c>
      <c r="B4276" s="437" t="s">
        <v>2893</v>
      </c>
      <c r="C4276" s="23">
        <v>70131</v>
      </c>
      <c r="D4276" s="24">
        <v>0</v>
      </c>
      <c r="E4276" s="25">
        <v>2101</v>
      </c>
      <c r="F4276" s="23">
        <v>10721300</v>
      </c>
      <c r="G4276" s="26" t="s">
        <v>283</v>
      </c>
      <c r="H4276" s="101">
        <v>300000</v>
      </c>
      <c r="I4276" s="255"/>
      <c r="J4276" s="102"/>
      <c r="K4276" s="101">
        <f t="shared" si="113"/>
        <v>300000</v>
      </c>
      <c r="L4276" s="199"/>
    </row>
    <row r="4277" spans="1:12" hidden="1" x14ac:dyDescent="0.35">
      <c r="A4277" s="23">
        <v>22020104</v>
      </c>
      <c r="B4277" s="437" t="s">
        <v>2893</v>
      </c>
      <c r="C4277" s="23">
        <v>70131</v>
      </c>
      <c r="D4277" s="24">
        <v>0</v>
      </c>
      <c r="E4277" s="25">
        <v>2101</v>
      </c>
      <c r="F4277" s="23">
        <v>7021300</v>
      </c>
      <c r="G4277" s="26" t="s">
        <v>283</v>
      </c>
      <c r="H4277" s="41">
        <v>4000000</v>
      </c>
      <c r="I4277" s="220"/>
      <c r="J4277" s="41"/>
      <c r="K4277" s="27">
        <f t="shared" si="113"/>
        <v>4000000</v>
      </c>
      <c r="L4277" s="199"/>
    </row>
    <row r="4278" spans="1:12" hidden="1" x14ac:dyDescent="0.35">
      <c r="A4278" s="23">
        <v>22020104</v>
      </c>
      <c r="B4278" s="437" t="s">
        <v>2893</v>
      </c>
      <c r="C4278" s="23">
        <v>70133</v>
      </c>
      <c r="D4278" s="24">
        <v>0</v>
      </c>
      <c r="E4278" s="25">
        <v>2101</v>
      </c>
      <c r="F4278" s="23">
        <v>10721300</v>
      </c>
      <c r="G4278" s="26" t="s">
        <v>283</v>
      </c>
      <c r="H4278" s="101">
        <v>697200</v>
      </c>
      <c r="I4278" s="255"/>
      <c r="J4278" s="101"/>
      <c r="K4278" s="101">
        <f t="shared" si="113"/>
        <v>697200</v>
      </c>
      <c r="L4278" s="199"/>
    </row>
    <row r="4279" spans="1:12" hidden="1" x14ac:dyDescent="0.35">
      <c r="A4279" s="23">
        <v>22020103</v>
      </c>
      <c r="B4279" s="437" t="s">
        <v>2891</v>
      </c>
      <c r="C4279" s="23">
        <v>70133</v>
      </c>
      <c r="D4279" s="24">
        <v>0</v>
      </c>
      <c r="E4279" s="25">
        <v>2101</v>
      </c>
      <c r="F4279" s="23">
        <v>10721300</v>
      </c>
      <c r="G4279" s="26" t="s">
        <v>282</v>
      </c>
      <c r="H4279" s="27">
        <v>10000000</v>
      </c>
      <c r="I4279" s="215"/>
      <c r="J4279" s="41"/>
      <c r="K4279" s="27">
        <f t="shared" si="113"/>
        <v>10000000</v>
      </c>
      <c r="L4279" s="200"/>
    </row>
    <row r="4280" spans="1:12" hidden="1" x14ac:dyDescent="0.35">
      <c r="A4280" s="23">
        <v>22020103</v>
      </c>
      <c r="B4280" s="437" t="s">
        <v>2891</v>
      </c>
      <c r="C4280" s="23">
        <v>70131</v>
      </c>
      <c r="D4280" s="24">
        <v>0</v>
      </c>
      <c r="E4280" s="25">
        <v>2101</v>
      </c>
      <c r="F4280" s="23">
        <v>10721300</v>
      </c>
      <c r="G4280" s="26" t="s">
        <v>282</v>
      </c>
      <c r="H4280" s="67">
        <v>10000000</v>
      </c>
      <c r="I4280" s="224"/>
      <c r="J4280" s="68"/>
      <c r="K4280" s="67">
        <f t="shared" si="113"/>
        <v>10000000</v>
      </c>
      <c r="L4280" s="199"/>
    </row>
    <row r="4281" spans="1:12" hidden="1" x14ac:dyDescent="0.35">
      <c r="A4281" s="23">
        <v>22020103</v>
      </c>
      <c r="B4281" s="437" t="s">
        <v>2891</v>
      </c>
      <c r="C4281" s="23">
        <v>70131</v>
      </c>
      <c r="D4281" s="24">
        <v>0</v>
      </c>
      <c r="E4281" s="25">
        <v>2101</v>
      </c>
      <c r="F4281" s="23">
        <v>10721300</v>
      </c>
      <c r="G4281" s="26" t="s">
        <v>282</v>
      </c>
      <c r="H4281" s="27">
        <v>745500</v>
      </c>
      <c r="I4281" s="215"/>
      <c r="J4281" s="27"/>
      <c r="K4281" s="27">
        <f>H4281+J4281</f>
        <v>745500</v>
      </c>
      <c r="L4281" s="199"/>
    </row>
    <row r="4282" spans="1:12" hidden="1" x14ac:dyDescent="0.35">
      <c r="A4282" s="23">
        <v>22020103</v>
      </c>
      <c r="B4282" s="437" t="s">
        <v>2892</v>
      </c>
      <c r="C4282" s="23">
        <v>70133</v>
      </c>
      <c r="D4282" s="24">
        <v>0</v>
      </c>
      <c r="E4282" s="25">
        <v>2101</v>
      </c>
      <c r="F4282" s="23">
        <v>10721300</v>
      </c>
      <c r="G4282" s="26" t="s">
        <v>282</v>
      </c>
      <c r="H4282" s="41">
        <v>9061500</v>
      </c>
      <c r="I4282" s="220">
        <v>208220</v>
      </c>
      <c r="J4282" s="27">
        <v>116000000</v>
      </c>
      <c r="K4282" s="27">
        <f t="shared" ref="K4282:K4291" si="114">SUM(H4282,J4282)</f>
        <v>125061500</v>
      </c>
      <c r="L4282" s="200"/>
    </row>
    <row r="4283" spans="1:12" hidden="1" x14ac:dyDescent="0.35">
      <c r="A4283" s="23">
        <v>22020103</v>
      </c>
      <c r="B4283" s="437" t="s">
        <v>2893</v>
      </c>
      <c r="C4283" s="23">
        <v>70131</v>
      </c>
      <c r="D4283" s="24">
        <v>0</v>
      </c>
      <c r="E4283" s="25">
        <v>2101</v>
      </c>
      <c r="F4283" s="23">
        <v>10721300</v>
      </c>
      <c r="G4283" s="26" t="s">
        <v>282</v>
      </c>
      <c r="H4283" s="67">
        <v>6000000</v>
      </c>
      <c r="I4283" s="224"/>
      <c r="J4283" s="68"/>
      <c r="K4283" s="67">
        <f t="shared" si="114"/>
        <v>6000000</v>
      </c>
      <c r="L4283" s="199"/>
    </row>
    <row r="4284" spans="1:12" hidden="1" x14ac:dyDescent="0.35">
      <c r="A4284" s="23">
        <v>22020103</v>
      </c>
      <c r="B4284" s="437" t="s">
        <v>2893</v>
      </c>
      <c r="C4284" s="23">
        <v>70133</v>
      </c>
      <c r="D4284" s="24">
        <v>0</v>
      </c>
      <c r="E4284" s="25">
        <v>2101</v>
      </c>
      <c r="F4284" s="23">
        <v>10721300</v>
      </c>
      <c r="G4284" s="26" t="s">
        <v>282</v>
      </c>
      <c r="H4284" s="101">
        <v>2000000</v>
      </c>
      <c r="I4284" s="255">
        <v>1305800</v>
      </c>
      <c r="J4284" s="106"/>
      <c r="K4284" s="101">
        <f t="shared" si="114"/>
        <v>2000000</v>
      </c>
      <c r="L4284" s="200"/>
    </row>
    <row r="4285" spans="1:12" hidden="1" x14ac:dyDescent="0.35">
      <c r="A4285" s="23">
        <v>22020103</v>
      </c>
      <c r="B4285" s="437" t="s">
        <v>2893</v>
      </c>
      <c r="C4285" s="23">
        <v>70131</v>
      </c>
      <c r="D4285" s="24">
        <v>0</v>
      </c>
      <c r="E4285" s="25">
        <v>2101</v>
      </c>
      <c r="F4285" s="23">
        <v>10721300</v>
      </c>
      <c r="G4285" s="26" t="s">
        <v>282</v>
      </c>
      <c r="H4285" s="101">
        <v>400000</v>
      </c>
      <c r="I4285" s="255"/>
      <c r="J4285" s="102"/>
      <c r="K4285" s="101">
        <f t="shared" si="114"/>
        <v>400000</v>
      </c>
      <c r="L4285" s="199"/>
    </row>
    <row r="4286" spans="1:12" hidden="1" x14ac:dyDescent="0.35">
      <c r="A4286" s="23">
        <v>22020103</v>
      </c>
      <c r="B4286" s="437" t="s">
        <v>2893</v>
      </c>
      <c r="C4286" s="23">
        <v>70133</v>
      </c>
      <c r="D4286" s="24">
        <v>0</v>
      </c>
      <c r="E4286" s="25">
        <v>2101</v>
      </c>
      <c r="F4286" s="23">
        <v>10721300</v>
      </c>
      <c r="G4286" s="26" t="s">
        <v>282</v>
      </c>
      <c r="H4286" s="101">
        <v>5000000</v>
      </c>
      <c r="I4286" s="255">
        <v>0</v>
      </c>
      <c r="J4286" s="106"/>
      <c r="K4286" s="101">
        <f t="shared" si="114"/>
        <v>5000000</v>
      </c>
      <c r="L4286" s="200"/>
    </row>
    <row r="4287" spans="1:12" hidden="1" x14ac:dyDescent="0.35">
      <c r="A4287" s="54">
        <v>22020103</v>
      </c>
      <c r="B4287" s="437" t="s">
        <v>2893</v>
      </c>
      <c r="C4287" s="54">
        <v>70133</v>
      </c>
      <c r="D4287" s="55">
        <v>0</v>
      </c>
      <c r="E4287" s="56">
        <v>2101</v>
      </c>
      <c r="F4287" s="54">
        <v>10721300</v>
      </c>
      <c r="G4287" s="57" t="s">
        <v>282</v>
      </c>
      <c r="H4287" s="58">
        <v>1871100</v>
      </c>
      <c r="I4287" s="221"/>
      <c r="J4287" s="87"/>
      <c r="K4287" s="58">
        <f t="shared" si="114"/>
        <v>1871100</v>
      </c>
      <c r="L4287" s="204" t="s">
        <v>2557</v>
      </c>
    </row>
    <row r="4288" spans="1:12" hidden="1" x14ac:dyDescent="0.35">
      <c r="A4288" s="23">
        <v>22020103</v>
      </c>
      <c r="B4288" s="437" t="s">
        <v>2893</v>
      </c>
      <c r="C4288" s="23">
        <v>70133</v>
      </c>
      <c r="D4288" s="24">
        <v>0</v>
      </c>
      <c r="E4288" s="25">
        <v>2101</v>
      </c>
      <c r="F4288" s="23">
        <v>10721300</v>
      </c>
      <c r="G4288" s="26" t="s">
        <v>282</v>
      </c>
      <c r="H4288" s="101">
        <v>240570</v>
      </c>
      <c r="I4288" s="255"/>
      <c r="J4288" s="106"/>
      <c r="K4288" s="101">
        <f t="shared" si="114"/>
        <v>240570</v>
      </c>
      <c r="L4288" s="199"/>
    </row>
    <row r="4289" spans="1:12" hidden="1" x14ac:dyDescent="0.35">
      <c r="A4289" s="23">
        <v>22020103</v>
      </c>
      <c r="B4289" s="437" t="s">
        <v>2893</v>
      </c>
      <c r="C4289" s="23">
        <v>70131</v>
      </c>
      <c r="D4289" s="24">
        <v>0</v>
      </c>
      <c r="E4289" s="25">
        <v>2101</v>
      </c>
      <c r="F4289" s="23">
        <v>10721300</v>
      </c>
      <c r="G4289" s="26" t="s">
        <v>282</v>
      </c>
      <c r="H4289" s="101">
        <v>1503603</v>
      </c>
      <c r="I4289" s="255"/>
      <c r="J4289" s="106"/>
      <c r="K4289" s="101">
        <f t="shared" si="114"/>
        <v>1503603</v>
      </c>
      <c r="L4289" s="199"/>
    </row>
    <row r="4290" spans="1:12" hidden="1" x14ac:dyDescent="0.35">
      <c r="A4290" s="23">
        <v>22020102</v>
      </c>
      <c r="B4290" s="437" t="s">
        <v>2890</v>
      </c>
      <c r="C4290" s="23">
        <v>70133</v>
      </c>
      <c r="D4290" s="24">
        <v>0</v>
      </c>
      <c r="E4290" s="25">
        <v>2101</v>
      </c>
      <c r="F4290" s="23">
        <v>10721300</v>
      </c>
      <c r="G4290" s="26" t="s">
        <v>146</v>
      </c>
      <c r="H4290" s="67">
        <v>240000000</v>
      </c>
      <c r="I4290" s="224">
        <v>117444960</v>
      </c>
      <c r="J4290" s="67"/>
      <c r="K4290" s="428">
        <f t="shared" si="114"/>
        <v>240000000</v>
      </c>
      <c r="L4290" s="199"/>
    </row>
    <row r="4291" spans="1:12" hidden="1" x14ac:dyDescent="0.35">
      <c r="A4291" s="23">
        <v>22020102</v>
      </c>
      <c r="B4291" s="437" t="s">
        <v>2890</v>
      </c>
      <c r="C4291" s="23">
        <v>70131</v>
      </c>
      <c r="D4291" s="24">
        <v>0</v>
      </c>
      <c r="E4291" s="25">
        <v>2101</v>
      </c>
      <c r="F4291" s="23">
        <v>10721300</v>
      </c>
      <c r="G4291" s="26" t="s">
        <v>146</v>
      </c>
      <c r="H4291" s="27">
        <v>74000000</v>
      </c>
      <c r="I4291" s="215">
        <v>20624000</v>
      </c>
      <c r="J4291" s="27">
        <v>36000000</v>
      </c>
      <c r="K4291" s="27">
        <f t="shared" si="114"/>
        <v>110000000</v>
      </c>
      <c r="L4291" s="200"/>
    </row>
    <row r="4292" spans="1:12" hidden="1" x14ac:dyDescent="0.35">
      <c r="A4292" s="411">
        <v>22020102</v>
      </c>
      <c r="B4292" s="437" t="s">
        <v>2890</v>
      </c>
      <c r="C4292" s="411">
        <v>70133</v>
      </c>
      <c r="D4292" s="411" t="s">
        <v>192</v>
      </c>
      <c r="E4292" s="413" t="s">
        <v>193</v>
      </c>
      <c r="F4292" s="411" t="s">
        <v>194</v>
      </c>
      <c r="G4292" s="416" t="s">
        <v>146</v>
      </c>
      <c r="H4292" s="418">
        <v>107520</v>
      </c>
      <c r="I4292" s="421"/>
      <c r="J4292" s="424">
        <v>642480</v>
      </c>
      <c r="K4292" s="418">
        <f>H4292+J4292</f>
        <v>750000</v>
      </c>
      <c r="L4292" s="434"/>
    </row>
    <row r="4293" spans="1:12" hidden="1" x14ac:dyDescent="0.35">
      <c r="A4293" s="23">
        <v>22020102</v>
      </c>
      <c r="B4293" s="437" t="s">
        <v>2890</v>
      </c>
      <c r="C4293" s="23">
        <v>70133</v>
      </c>
      <c r="D4293" s="24">
        <v>0</v>
      </c>
      <c r="E4293" s="25">
        <v>2101</v>
      </c>
      <c r="F4293" s="23">
        <v>10721300</v>
      </c>
      <c r="G4293" s="26" t="s">
        <v>146</v>
      </c>
      <c r="H4293" s="27">
        <v>808500</v>
      </c>
      <c r="I4293" s="215">
        <v>490000</v>
      </c>
      <c r="J4293" s="27">
        <v>191500</v>
      </c>
      <c r="K4293" s="27">
        <f t="shared" ref="K4293:K4315" si="115">SUM(H4293,J4293)</f>
        <v>1000000</v>
      </c>
      <c r="L4293" s="199"/>
    </row>
    <row r="4294" spans="1:12" hidden="1" x14ac:dyDescent="0.35">
      <c r="A4294" s="23">
        <v>22020102</v>
      </c>
      <c r="B4294" s="437" t="s">
        <v>2890</v>
      </c>
      <c r="C4294" s="23">
        <v>70133</v>
      </c>
      <c r="D4294" s="24">
        <v>0</v>
      </c>
      <c r="E4294" s="25">
        <v>2101</v>
      </c>
      <c r="F4294" s="23">
        <v>10721300</v>
      </c>
      <c r="G4294" s="26" t="s">
        <v>146</v>
      </c>
      <c r="H4294" s="27">
        <v>3292380</v>
      </c>
      <c r="I4294" s="215">
        <v>840000</v>
      </c>
      <c r="J4294" s="27"/>
      <c r="K4294" s="27">
        <f t="shared" si="115"/>
        <v>3292380</v>
      </c>
      <c r="L4294" s="199"/>
    </row>
    <row r="4295" spans="1:12" hidden="1" x14ac:dyDescent="0.35">
      <c r="A4295" s="23">
        <v>22020102</v>
      </c>
      <c r="B4295" s="437" t="s">
        <v>2890</v>
      </c>
      <c r="C4295" s="23">
        <v>70133</v>
      </c>
      <c r="D4295" s="24">
        <v>0</v>
      </c>
      <c r="E4295" s="25">
        <v>2101</v>
      </c>
      <c r="F4295" s="23">
        <v>10721300</v>
      </c>
      <c r="G4295" s="26" t="s">
        <v>146</v>
      </c>
      <c r="H4295" s="27">
        <v>179970</v>
      </c>
      <c r="I4295" s="215">
        <v>10000</v>
      </c>
      <c r="J4295" s="27">
        <v>0</v>
      </c>
      <c r="K4295" s="27">
        <f t="shared" si="115"/>
        <v>179970</v>
      </c>
      <c r="L4295" s="199"/>
    </row>
    <row r="4296" spans="1:12" hidden="1" x14ac:dyDescent="0.35">
      <c r="A4296" s="23">
        <v>22020102</v>
      </c>
      <c r="B4296" s="437" t="s">
        <v>2890</v>
      </c>
      <c r="C4296" s="23">
        <v>70133</v>
      </c>
      <c r="D4296" s="24">
        <v>0</v>
      </c>
      <c r="E4296" s="25">
        <v>2101</v>
      </c>
      <c r="F4296" s="23">
        <v>10721300</v>
      </c>
      <c r="G4296" s="26" t="s">
        <v>146</v>
      </c>
      <c r="H4296" s="27">
        <v>210000</v>
      </c>
      <c r="I4296" s="215">
        <v>50000</v>
      </c>
      <c r="J4296" s="27"/>
      <c r="K4296" s="39">
        <f t="shared" si="115"/>
        <v>210000</v>
      </c>
      <c r="L4296" s="199"/>
    </row>
    <row r="4297" spans="1:12" hidden="1" x14ac:dyDescent="0.35">
      <c r="A4297" s="23">
        <v>22020102</v>
      </c>
      <c r="B4297" s="437" t="s">
        <v>2890</v>
      </c>
      <c r="C4297" s="23">
        <v>70133</v>
      </c>
      <c r="D4297" s="24">
        <v>0</v>
      </c>
      <c r="E4297" s="25">
        <v>2101</v>
      </c>
      <c r="F4297" s="23">
        <v>10721300</v>
      </c>
      <c r="G4297" s="26" t="s">
        <v>146</v>
      </c>
      <c r="H4297" s="27">
        <v>3656100</v>
      </c>
      <c r="I4297" s="215">
        <v>908500</v>
      </c>
      <c r="J4297" s="27"/>
      <c r="K4297" s="27">
        <f t="shared" si="115"/>
        <v>3656100</v>
      </c>
      <c r="L4297" s="199"/>
    </row>
    <row r="4298" spans="1:12" hidden="1" x14ac:dyDescent="0.35">
      <c r="A4298" s="23">
        <v>22020102</v>
      </c>
      <c r="B4298" s="437" t="s">
        <v>2890</v>
      </c>
      <c r="C4298" s="23">
        <v>70131</v>
      </c>
      <c r="D4298" s="24">
        <v>0</v>
      </c>
      <c r="E4298" s="25">
        <v>2101</v>
      </c>
      <c r="F4298" s="23">
        <v>10721300</v>
      </c>
      <c r="G4298" s="26" t="s">
        <v>146</v>
      </c>
      <c r="H4298" s="27">
        <v>92400</v>
      </c>
      <c r="I4298" s="215">
        <v>33000</v>
      </c>
      <c r="J4298" s="27"/>
      <c r="K4298" s="27">
        <f t="shared" si="115"/>
        <v>92400</v>
      </c>
      <c r="L4298" s="199"/>
    </row>
    <row r="4299" spans="1:12" hidden="1" x14ac:dyDescent="0.35">
      <c r="A4299" s="23">
        <v>22020102</v>
      </c>
      <c r="B4299" s="437" t="s">
        <v>2890</v>
      </c>
      <c r="C4299" s="23">
        <v>70133</v>
      </c>
      <c r="D4299" s="24">
        <v>0</v>
      </c>
      <c r="E4299" s="25">
        <v>2101</v>
      </c>
      <c r="F4299" s="23">
        <v>10721300</v>
      </c>
      <c r="G4299" s="26" t="s">
        <v>146</v>
      </c>
      <c r="H4299" s="27">
        <v>159600</v>
      </c>
      <c r="I4299" s="215">
        <v>145000</v>
      </c>
      <c r="J4299" s="27">
        <v>245400</v>
      </c>
      <c r="K4299" s="27">
        <f t="shared" si="115"/>
        <v>405000</v>
      </c>
      <c r="L4299" s="199"/>
    </row>
    <row r="4300" spans="1:12" hidden="1" x14ac:dyDescent="0.35">
      <c r="A4300" s="23">
        <v>22020102</v>
      </c>
      <c r="B4300" s="437" t="s">
        <v>2890</v>
      </c>
      <c r="C4300" s="23">
        <v>70131</v>
      </c>
      <c r="D4300" s="24">
        <v>0</v>
      </c>
      <c r="E4300" s="25">
        <v>2101</v>
      </c>
      <c r="F4300" s="23">
        <v>10721300</v>
      </c>
      <c r="G4300" s="26" t="s">
        <v>146</v>
      </c>
      <c r="H4300" s="27">
        <v>187950</v>
      </c>
      <c r="I4300" s="215">
        <v>145000</v>
      </c>
      <c r="J4300" s="27">
        <v>312050</v>
      </c>
      <c r="K4300" s="27">
        <f t="shared" si="115"/>
        <v>500000</v>
      </c>
      <c r="L4300" s="199"/>
    </row>
    <row r="4301" spans="1:12" hidden="1" x14ac:dyDescent="0.35">
      <c r="A4301" s="23">
        <v>22020102</v>
      </c>
      <c r="B4301" s="437" t="s">
        <v>2890</v>
      </c>
      <c r="C4301" s="23">
        <v>70131</v>
      </c>
      <c r="D4301" s="24">
        <v>0</v>
      </c>
      <c r="E4301" s="25">
        <v>2101</v>
      </c>
      <c r="F4301" s="23">
        <v>10721300</v>
      </c>
      <c r="G4301" s="28" t="s">
        <v>146</v>
      </c>
      <c r="H4301" s="29">
        <v>178500</v>
      </c>
      <c r="I4301" s="217">
        <v>175000</v>
      </c>
      <c r="J4301" s="29">
        <v>1000000</v>
      </c>
      <c r="K4301" s="29">
        <f t="shared" si="115"/>
        <v>1178500</v>
      </c>
      <c r="L4301" s="199"/>
    </row>
    <row r="4302" spans="1:12" hidden="1" x14ac:dyDescent="0.35">
      <c r="A4302" s="34">
        <v>22020102</v>
      </c>
      <c r="B4302" s="437" t="s">
        <v>2890</v>
      </c>
      <c r="C4302" s="34">
        <v>70131</v>
      </c>
      <c r="D4302" s="35">
        <v>0</v>
      </c>
      <c r="E4302" s="36">
        <v>2101</v>
      </c>
      <c r="F4302" s="34">
        <v>10721300</v>
      </c>
      <c r="G4302" s="37" t="s">
        <v>146</v>
      </c>
      <c r="H4302" s="38">
        <v>911400</v>
      </c>
      <c r="I4302" s="218">
        <v>380000</v>
      </c>
      <c r="J4302" s="38">
        <v>588600</v>
      </c>
      <c r="K4302" s="38">
        <f t="shared" si="115"/>
        <v>1500000</v>
      </c>
      <c r="L4302" s="198"/>
    </row>
    <row r="4303" spans="1:12" hidden="1" x14ac:dyDescent="0.35">
      <c r="A4303" s="23">
        <v>22020102</v>
      </c>
      <c r="B4303" s="437" t="s">
        <v>2890</v>
      </c>
      <c r="C4303" s="23">
        <v>70131</v>
      </c>
      <c r="D4303" s="24">
        <v>0</v>
      </c>
      <c r="E4303" s="25">
        <v>2101</v>
      </c>
      <c r="F4303" s="23">
        <v>10721300</v>
      </c>
      <c r="G4303" s="26" t="s">
        <v>146</v>
      </c>
      <c r="H4303" s="67">
        <v>520000</v>
      </c>
      <c r="I4303" s="224">
        <v>13150</v>
      </c>
      <c r="J4303" s="68"/>
      <c r="K4303" s="67">
        <f t="shared" si="115"/>
        <v>520000</v>
      </c>
      <c r="L4303" s="199"/>
    </row>
    <row r="4304" spans="1:12" hidden="1" x14ac:dyDescent="0.35">
      <c r="A4304" s="23">
        <v>22020102</v>
      </c>
      <c r="B4304" s="437" t="s">
        <v>2890</v>
      </c>
      <c r="C4304" s="23">
        <v>70131</v>
      </c>
      <c r="D4304" s="24">
        <v>0</v>
      </c>
      <c r="E4304" s="25">
        <v>2101</v>
      </c>
      <c r="F4304" s="23">
        <v>10721300</v>
      </c>
      <c r="G4304" s="26" t="s">
        <v>146</v>
      </c>
      <c r="H4304" s="67">
        <v>483000</v>
      </c>
      <c r="I4304" s="224">
        <v>40000</v>
      </c>
      <c r="J4304" s="67">
        <v>2000000</v>
      </c>
      <c r="K4304" s="67">
        <f t="shared" si="115"/>
        <v>2483000</v>
      </c>
      <c r="L4304" s="199"/>
    </row>
    <row r="4305" spans="1:12" hidden="1" x14ac:dyDescent="0.35">
      <c r="A4305" s="23">
        <v>22020102</v>
      </c>
      <c r="B4305" s="437" t="s">
        <v>2890</v>
      </c>
      <c r="C4305" s="23">
        <v>70133</v>
      </c>
      <c r="D4305" s="24">
        <v>0</v>
      </c>
      <c r="E4305" s="25">
        <v>2101</v>
      </c>
      <c r="F4305" s="23">
        <v>10721300</v>
      </c>
      <c r="G4305" s="26" t="s">
        <v>146</v>
      </c>
      <c r="H4305" s="67">
        <v>4535000</v>
      </c>
      <c r="I4305" s="224">
        <v>2005850</v>
      </c>
      <c r="J4305" s="271">
        <v>-475000</v>
      </c>
      <c r="K4305" s="67">
        <f t="shared" si="115"/>
        <v>4060000</v>
      </c>
      <c r="L4305" s="199"/>
    </row>
    <row r="4306" spans="1:12" hidden="1" x14ac:dyDescent="0.35">
      <c r="A4306" s="23">
        <v>22020102</v>
      </c>
      <c r="B4306" s="437" t="s">
        <v>2890</v>
      </c>
      <c r="C4306" s="23">
        <v>70131</v>
      </c>
      <c r="D4306" s="24">
        <v>0</v>
      </c>
      <c r="E4306" s="25">
        <v>2101</v>
      </c>
      <c r="F4306" s="23">
        <v>10721300</v>
      </c>
      <c r="G4306" s="26" t="s">
        <v>146</v>
      </c>
      <c r="H4306" s="67">
        <v>11810820</v>
      </c>
      <c r="I4306" s="224">
        <v>3857000</v>
      </c>
      <c r="J4306" s="67"/>
      <c r="K4306" s="67">
        <f t="shared" si="115"/>
        <v>11810820</v>
      </c>
      <c r="L4306" s="199"/>
    </row>
    <row r="4307" spans="1:12" hidden="1" x14ac:dyDescent="0.35">
      <c r="A4307" s="23">
        <v>22020102</v>
      </c>
      <c r="B4307" s="437" t="s">
        <v>2890</v>
      </c>
      <c r="C4307" s="23">
        <v>70133</v>
      </c>
      <c r="D4307" s="24">
        <v>0</v>
      </c>
      <c r="E4307" s="25">
        <v>2101</v>
      </c>
      <c r="F4307" s="23">
        <v>10721300</v>
      </c>
      <c r="G4307" s="26" t="s">
        <v>146</v>
      </c>
      <c r="H4307" s="27">
        <v>630000</v>
      </c>
      <c r="I4307" s="215">
        <v>337500</v>
      </c>
      <c r="J4307" s="27">
        <v>370000</v>
      </c>
      <c r="K4307" s="27">
        <f t="shared" si="115"/>
        <v>1000000</v>
      </c>
      <c r="L4307" s="199"/>
    </row>
    <row r="4308" spans="1:12" hidden="1" x14ac:dyDescent="0.35">
      <c r="A4308" s="23">
        <v>22020102</v>
      </c>
      <c r="B4308" s="437" t="s">
        <v>2890</v>
      </c>
      <c r="C4308" s="23">
        <v>70133</v>
      </c>
      <c r="D4308" s="24">
        <v>0</v>
      </c>
      <c r="E4308" s="25">
        <v>2101</v>
      </c>
      <c r="F4308" s="23">
        <v>10721300</v>
      </c>
      <c r="G4308" s="26" t="s">
        <v>146</v>
      </c>
      <c r="H4308" s="27">
        <v>1480500</v>
      </c>
      <c r="I4308" s="215">
        <v>892000</v>
      </c>
      <c r="J4308" s="27"/>
      <c r="K4308" s="39">
        <f t="shared" si="115"/>
        <v>1480500</v>
      </c>
      <c r="L4308" s="199"/>
    </row>
    <row r="4309" spans="1:12" hidden="1" x14ac:dyDescent="0.35">
      <c r="A4309" s="23">
        <v>22020102</v>
      </c>
      <c r="B4309" s="437" t="s">
        <v>2890</v>
      </c>
      <c r="C4309" s="23">
        <v>71033</v>
      </c>
      <c r="D4309" s="24">
        <v>0</v>
      </c>
      <c r="E4309" s="25">
        <v>1100</v>
      </c>
      <c r="F4309" s="23">
        <v>10721300</v>
      </c>
      <c r="G4309" s="26" t="s">
        <v>146</v>
      </c>
      <c r="H4309" s="27">
        <v>23730000</v>
      </c>
      <c r="I4309" s="282"/>
      <c r="J4309" s="27">
        <v>-15000000</v>
      </c>
      <c r="K4309" s="27">
        <f t="shared" si="115"/>
        <v>8730000</v>
      </c>
      <c r="L4309" s="199"/>
    </row>
    <row r="4310" spans="1:12" hidden="1" x14ac:dyDescent="0.35">
      <c r="A4310" s="23">
        <v>22020102</v>
      </c>
      <c r="B4310" s="437" t="s">
        <v>2890</v>
      </c>
      <c r="C4310" s="23">
        <v>70131</v>
      </c>
      <c r="D4310" s="24">
        <v>0</v>
      </c>
      <c r="E4310" s="25">
        <v>2101</v>
      </c>
      <c r="F4310" s="23">
        <v>10721300</v>
      </c>
      <c r="G4310" s="26" t="s">
        <v>146</v>
      </c>
      <c r="H4310" s="27">
        <v>714000</v>
      </c>
      <c r="I4310" s="215">
        <v>0</v>
      </c>
      <c r="J4310" s="27"/>
      <c r="K4310" s="27">
        <f t="shared" si="115"/>
        <v>714000</v>
      </c>
      <c r="L4310" s="200"/>
    </row>
    <row r="4311" spans="1:12" hidden="1" x14ac:dyDescent="0.35">
      <c r="A4311" s="23">
        <v>22020102</v>
      </c>
      <c r="B4311" s="437" t="s">
        <v>2890</v>
      </c>
      <c r="C4311" s="23">
        <v>70131</v>
      </c>
      <c r="D4311" s="24">
        <v>0</v>
      </c>
      <c r="E4311" s="25">
        <v>2101</v>
      </c>
      <c r="F4311" s="23">
        <v>10721300</v>
      </c>
      <c r="G4311" s="26" t="s">
        <v>146</v>
      </c>
      <c r="H4311" s="27">
        <v>3534300</v>
      </c>
      <c r="I4311" s="215">
        <v>1340000</v>
      </c>
      <c r="J4311" s="27"/>
      <c r="K4311" s="27">
        <f t="shared" si="115"/>
        <v>3534300</v>
      </c>
      <c r="L4311" s="201"/>
    </row>
    <row r="4312" spans="1:12" hidden="1" x14ac:dyDescent="0.35">
      <c r="A4312" s="23">
        <v>22020102</v>
      </c>
      <c r="B4312" s="437" t="s">
        <v>2891</v>
      </c>
      <c r="C4312" s="23">
        <v>70131</v>
      </c>
      <c r="D4312" s="24">
        <v>0</v>
      </c>
      <c r="E4312" s="25">
        <v>2101</v>
      </c>
      <c r="F4312" s="23">
        <v>10720500</v>
      </c>
      <c r="G4312" s="26" t="s">
        <v>146</v>
      </c>
      <c r="H4312" s="67">
        <v>3595830</v>
      </c>
      <c r="I4312" s="224">
        <v>2238440</v>
      </c>
      <c r="J4312" s="67">
        <v>904170</v>
      </c>
      <c r="K4312" s="67">
        <f t="shared" si="115"/>
        <v>4500000</v>
      </c>
      <c r="L4312" s="199"/>
    </row>
    <row r="4313" spans="1:12" hidden="1" x14ac:dyDescent="0.35">
      <c r="A4313" s="23">
        <v>22020102</v>
      </c>
      <c r="B4313" s="437" t="s">
        <v>2891</v>
      </c>
      <c r="C4313" s="23">
        <v>70133</v>
      </c>
      <c r="D4313" s="24" t="s">
        <v>192</v>
      </c>
      <c r="E4313" s="85" t="s">
        <v>2619</v>
      </c>
      <c r="F4313" s="23">
        <v>10721300</v>
      </c>
      <c r="G4313" s="26" t="s">
        <v>146</v>
      </c>
      <c r="H4313" s="27">
        <v>692665.80389999994</v>
      </c>
      <c r="I4313" s="215"/>
      <c r="J4313" s="27">
        <v>3000000</v>
      </c>
      <c r="K4313" s="27">
        <f t="shared" si="115"/>
        <v>3692665.8038999997</v>
      </c>
      <c r="L4313" s="199"/>
    </row>
    <row r="4314" spans="1:12" hidden="1" x14ac:dyDescent="0.35">
      <c r="A4314" s="411">
        <v>22020102</v>
      </c>
      <c r="B4314" s="437" t="s">
        <v>2891</v>
      </c>
      <c r="C4314" s="411">
        <v>70131</v>
      </c>
      <c r="D4314" s="411" t="s">
        <v>192</v>
      </c>
      <c r="E4314" s="413" t="s">
        <v>193</v>
      </c>
      <c r="F4314" s="411">
        <v>10721300</v>
      </c>
      <c r="G4314" s="416" t="s">
        <v>146</v>
      </c>
      <c r="H4314" s="419">
        <v>144395.6961</v>
      </c>
      <c r="I4314" s="422"/>
      <c r="J4314" s="425">
        <v>662604</v>
      </c>
      <c r="K4314" s="538">
        <f t="shared" si="115"/>
        <v>806999.69610000006</v>
      </c>
      <c r="L4314" s="395"/>
    </row>
    <row r="4315" spans="1:12" hidden="1" x14ac:dyDescent="0.35">
      <c r="A4315" s="23">
        <v>22020102</v>
      </c>
      <c r="B4315" s="437" t="s">
        <v>2891</v>
      </c>
      <c r="C4315" s="23">
        <v>70133</v>
      </c>
      <c r="D4315" s="24">
        <v>0</v>
      </c>
      <c r="E4315" s="25">
        <v>2101</v>
      </c>
      <c r="F4315" s="23">
        <v>10721300</v>
      </c>
      <c r="G4315" s="26" t="s">
        <v>146</v>
      </c>
      <c r="H4315" s="27">
        <v>19083456</v>
      </c>
      <c r="I4315" s="215">
        <v>9484800</v>
      </c>
      <c r="J4315" s="27"/>
      <c r="K4315" s="27">
        <f t="shared" si="115"/>
        <v>19083456</v>
      </c>
      <c r="L4315" s="200"/>
    </row>
    <row r="4316" spans="1:12" hidden="1" x14ac:dyDescent="0.35">
      <c r="A4316" s="23">
        <v>22020102</v>
      </c>
      <c r="B4316" s="437" t="s">
        <v>2891</v>
      </c>
      <c r="C4316" s="23">
        <v>70131</v>
      </c>
      <c r="D4316" s="24">
        <v>0</v>
      </c>
      <c r="E4316" s="25">
        <v>2101</v>
      </c>
      <c r="F4316" s="23">
        <v>10721300</v>
      </c>
      <c r="G4316" s="26" t="s">
        <v>146</v>
      </c>
      <c r="H4316" s="27">
        <v>6400000</v>
      </c>
      <c r="I4316" s="215">
        <v>217000</v>
      </c>
      <c r="J4316" s="27">
        <v>217000</v>
      </c>
      <c r="K4316" s="27">
        <f>H4316+J4316</f>
        <v>6617000</v>
      </c>
      <c r="L4316" s="199"/>
    </row>
    <row r="4317" spans="1:12" hidden="1" x14ac:dyDescent="0.35">
      <c r="A4317" s="23">
        <v>22020102</v>
      </c>
      <c r="B4317" s="437" t="s">
        <v>2891</v>
      </c>
      <c r="C4317" s="23">
        <v>70131</v>
      </c>
      <c r="D4317" s="24">
        <v>0</v>
      </c>
      <c r="E4317" s="25">
        <v>2101</v>
      </c>
      <c r="F4317" s="23">
        <v>10721300</v>
      </c>
      <c r="G4317" s="26" t="s">
        <v>146</v>
      </c>
      <c r="H4317" s="67">
        <v>19484885.699999999</v>
      </c>
      <c r="I4317" s="224"/>
      <c r="J4317" s="67"/>
      <c r="K4317" s="67">
        <f>SUM(H4317,J4317)</f>
        <v>19484885.699999999</v>
      </c>
      <c r="L4317" s="199"/>
    </row>
    <row r="4318" spans="1:12" hidden="1" x14ac:dyDescent="0.35">
      <c r="A4318" s="23">
        <v>22020102</v>
      </c>
      <c r="B4318" s="437" t="s">
        <v>2891</v>
      </c>
      <c r="C4318" s="23">
        <v>70133</v>
      </c>
      <c r="D4318" s="24">
        <v>0</v>
      </c>
      <c r="E4318" s="25">
        <v>2101</v>
      </c>
      <c r="F4318" s="23">
        <v>10721300</v>
      </c>
      <c r="G4318" s="26" t="s">
        <v>146</v>
      </c>
      <c r="H4318" s="27">
        <v>5390000</v>
      </c>
      <c r="I4318" s="215"/>
      <c r="J4318" s="27"/>
      <c r="K4318" s="27">
        <f>SUM(H4318,J4318)</f>
        <v>5390000</v>
      </c>
      <c r="L4318" s="199"/>
    </row>
    <row r="4319" spans="1:12" hidden="1" x14ac:dyDescent="0.35">
      <c r="A4319" s="23">
        <v>22020102</v>
      </c>
      <c r="B4319" s="437" t="s">
        <v>2891</v>
      </c>
      <c r="C4319" s="23">
        <v>70133</v>
      </c>
      <c r="D4319" s="24">
        <v>0</v>
      </c>
      <c r="E4319" s="25">
        <v>2101</v>
      </c>
      <c r="F4319" s="23">
        <v>10721300</v>
      </c>
      <c r="G4319" s="26" t="s">
        <v>146</v>
      </c>
      <c r="H4319" s="27">
        <v>340200</v>
      </c>
      <c r="I4319" s="215">
        <v>244000</v>
      </c>
      <c r="J4319" s="27">
        <v>2159800</v>
      </c>
      <c r="K4319" s="27">
        <f>SUM(H4319,J4319)</f>
        <v>2500000</v>
      </c>
      <c r="L4319" s="199"/>
    </row>
    <row r="4320" spans="1:12" hidden="1" x14ac:dyDescent="0.35">
      <c r="A4320" s="23">
        <v>22020102</v>
      </c>
      <c r="B4320" s="437" t="s">
        <v>2891</v>
      </c>
      <c r="C4320" s="23">
        <v>70133</v>
      </c>
      <c r="D4320" s="24">
        <v>0</v>
      </c>
      <c r="E4320" s="25">
        <v>2101</v>
      </c>
      <c r="F4320" s="23">
        <v>10721300</v>
      </c>
      <c r="G4320" s="26" t="s">
        <v>146</v>
      </c>
      <c r="H4320" s="67">
        <v>630000</v>
      </c>
      <c r="I4320" s="224"/>
      <c r="J4320" s="67"/>
      <c r="K4320" s="67">
        <f>SUM(H4320,J4320)</f>
        <v>630000</v>
      </c>
      <c r="L4320" s="199"/>
    </row>
    <row r="4321" spans="1:12" hidden="1" x14ac:dyDescent="0.35">
      <c r="A4321" s="23">
        <v>22020102</v>
      </c>
      <c r="B4321" s="437" t="s">
        <v>2891</v>
      </c>
      <c r="C4321" s="23">
        <v>70740</v>
      </c>
      <c r="D4321" s="24">
        <v>0</v>
      </c>
      <c r="E4321" s="25">
        <v>2101</v>
      </c>
      <c r="F4321" s="23">
        <v>10721300</v>
      </c>
      <c r="G4321" s="26" t="s">
        <v>146</v>
      </c>
      <c r="H4321" s="27">
        <v>44835</v>
      </c>
      <c r="I4321" s="215">
        <v>500</v>
      </c>
      <c r="J4321" s="27"/>
      <c r="K4321" s="27">
        <f>SUM(H4321,J4321)</f>
        <v>44835</v>
      </c>
      <c r="L4321" s="200"/>
    </row>
    <row r="4322" spans="1:12" hidden="1" x14ac:dyDescent="0.35">
      <c r="A4322" s="23">
        <v>22020102</v>
      </c>
      <c r="B4322" s="437" t="s">
        <v>2891</v>
      </c>
      <c r="C4322" s="23">
        <v>70131</v>
      </c>
      <c r="D4322" s="24">
        <v>0</v>
      </c>
      <c r="E4322" s="25">
        <v>2101</v>
      </c>
      <c r="F4322" s="23">
        <v>10721300</v>
      </c>
      <c r="G4322" s="26" t="s">
        <v>146</v>
      </c>
      <c r="H4322" s="27">
        <v>509796</v>
      </c>
      <c r="I4322" s="215">
        <v>357720</v>
      </c>
      <c r="J4322" s="27">
        <v>200000</v>
      </c>
      <c r="K4322" s="27">
        <f>H4322+J4322</f>
        <v>709796</v>
      </c>
      <c r="L4322" s="199"/>
    </row>
    <row r="4323" spans="1:12" hidden="1" x14ac:dyDescent="0.35">
      <c r="A4323" s="23">
        <v>22020102</v>
      </c>
      <c r="B4323" s="437" t="s">
        <v>2891</v>
      </c>
      <c r="C4323" s="23">
        <v>70131</v>
      </c>
      <c r="D4323" s="24">
        <v>0</v>
      </c>
      <c r="E4323" s="25">
        <v>2101</v>
      </c>
      <c r="F4323" s="23">
        <v>10721300</v>
      </c>
      <c r="G4323" s="26" t="s">
        <v>146</v>
      </c>
      <c r="H4323" s="67">
        <v>5126037</v>
      </c>
      <c r="I4323" s="224">
        <v>1062000</v>
      </c>
      <c r="J4323" s="67"/>
      <c r="K4323" s="67">
        <f t="shared" ref="K4323:K4360" si="116">SUM(H4323,J4323)</f>
        <v>5126037</v>
      </c>
      <c r="L4323" s="199"/>
    </row>
    <row r="4324" spans="1:12" hidden="1" x14ac:dyDescent="0.35">
      <c r="A4324" s="23">
        <v>22020102</v>
      </c>
      <c r="B4324" s="437" t="s">
        <v>2891</v>
      </c>
      <c r="C4324" s="23">
        <v>70133</v>
      </c>
      <c r="D4324" s="24">
        <v>0</v>
      </c>
      <c r="E4324" s="25">
        <v>2101</v>
      </c>
      <c r="F4324" s="23">
        <v>10721300</v>
      </c>
      <c r="G4324" s="26" t="s">
        <v>146</v>
      </c>
      <c r="H4324" s="27">
        <v>94500</v>
      </c>
      <c r="I4324" s="215">
        <v>50000</v>
      </c>
      <c r="J4324" s="27">
        <v>1000000</v>
      </c>
      <c r="K4324" s="27">
        <f t="shared" si="116"/>
        <v>1094500</v>
      </c>
      <c r="L4324" s="199"/>
    </row>
    <row r="4325" spans="1:12" hidden="1" x14ac:dyDescent="0.35">
      <c r="A4325" s="23">
        <v>22020102</v>
      </c>
      <c r="B4325" s="437" t="s">
        <v>2891</v>
      </c>
      <c r="C4325" s="23">
        <v>70133</v>
      </c>
      <c r="D4325" s="24">
        <v>0</v>
      </c>
      <c r="E4325" s="25">
        <v>2101</v>
      </c>
      <c r="F4325" s="23">
        <v>10721300</v>
      </c>
      <c r="G4325" s="26" t="s">
        <v>146</v>
      </c>
      <c r="H4325" s="27">
        <v>315000</v>
      </c>
      <c r="I4325" s="215">
        <v>83000</v>
      </c>
      <c r="J4325" s="27">
        <v>185000</v>
      </c>
      <c r="K4325" s="27">
        <f t="shared" si="116"/>
        <v>500000</v>
      </c>
      <c r="L4325" s="199"/>
    </row>
    <row r="4326" spans="1:12" hidden="1" x14ac:dyDescent="0.35">
      <c r="A4326" s="23">
        <v>22020102</v>
      </c>
      <c r="B4326" s="437" t="s">
        <v>2891</v>
      </c>
      <c r="C4326" s="23">
        <v>70133</v>
      </c>
      <c r="D4326" s="24">
        <v>0</v>
      </c>
      <c r="E4326" s="25">
        <v>2101</v>
      </c>
      <c r="F4326" s="23">
        <v>10721300</v>
      </c>
      <c r="G4326" s="26" t="s">
        <v>146</v>
      </c>
      <c r="H4326" s="27">
        <v>10119900</v>
      </c>
      <c r="I4326" s="215">
        <v>285000</v>
      </c>
      <c r="J4326" s="27"/>
      <c r="K4326" s="27">
        <f t="shared" si="116"/>
        <v>10119900</v>
      </c>
      <c r="L4326" s="199"/>
    </row>
    <row r="4327" spans="1:12" hidden="1" x14ac:dyDescent="0.35">
      <c r="A4327" s="23">
        <v>22020102</v>
      </c>
      <c r="B4327" s="437" t="s">
        <v>2892</v>
      </c>
      <c r="C4327" s="23">
        <v>70133</v>
      </c>
      <c r="D4327" s="24">
        <v>0</v>
      </c>
      <c r="E4327" s="25">
        <v>2101</v>
      </c>
      <c r="F4327" s="23">
        <v>10721300</v>
      </c>
      <c r="G4327" s="26" t="s">
        <v>146</v>
      </c>
      <c r="H4327" s="27">
        <v>8308650</v>
      </c>
      <c r="I4327" s="215">
        <v>255000</v>
      </c>
      <c r="J4327" s="27"/>
      <c r="K4327" s="27">
        <f t="shared" si="116"/>
        <v>8308650</v>
      </c>
      <c r="L4327" s="199"/>
    </row>
    <row r="4328" spans="1:12" hidden="1" x14ac:dyDescent="0.35">
      <c r="A4328" s="23">
        <v>22020102</v>
      </c>
      <c r="B4328" s="437" t="s">
        <v>2892</v>
      </c>
      <c r="C4328" s="23">
        <v>70133</v>
      </c>
      <c r="D4328" s="24">
        <v>0</v>
      </c>
      <c r="E4328" s="25">
        <v>2101</v>
      </c>
      <c r="F4328" s="23">
        <v>10721300</v>
      </c>
      <c r="G4328" s="26" t="s">
        <v>146</v>
      </c>
      <c r="H4328" s="27">
        <v>17795400</v>
      </c>
      <c r="I4328" s="215">
        <v>580000</v>
      </c>
      <c r="J4328" s="27"/>
      <c r="K4328" s="27">
        <f t="shared" si="116"/>
        <v>17795400</v>
      </c>
      <c r="L4328" s="200"/>
    </row>
    <row r="4329" spans="1:12" hidden="1" x14ac:dyDescent="0.35">
      <c r="A4329" s="23">
        <v>22020102</v>
      </c>
      <c r="B4329" s="437" t="s">
        <v>2892</v>
      </c>
      <c r="C4329" s="23">
        <v>70131</v>
      </c>
      <c r="D4329" s="24">
        <v>0</v>
      </c>
      <c r="E4329" s="25">
        <v>2101</v>
      </c>
      <c r="F4329" s="23">
        <v>10721300</v>
      </c>
      <c r="G4329" s="26" t="s">
        <v>146</v>
      </c>
      <c r="H4329" s="27">
        <v>7875462</v>
      </c>
      <c r="I4329" s="215">
        <v>2985680</v>
      </c>
      <c r="J4329" s="27"/>
      <c r="K4329" s="27">
        <f t="shared" si="116"/>
        <v>7875462</v>
      </c>
      <c r="L4329" s="199"/>
    </row>
    <row r="4330" spans="1:12" hidden="1" x14ac:dyDescent="0.35">
      <c r="A4330" s="23">
        <v>22020102</v>
      </c>
      <c r="B4330" s="437" t="s">
        <v>2892</v>
      </c>
      <c r="C4330" s="23">
        <v>70133</v>
      </c>
      <c r="D4330" s="24">
        <v>0</v>
      </c>
      <c r="E4330" s="25">
        <v>2101</v>
      </c>
      <c r="F4330" s="23">
        <v>10721300</v>
      </c>
      <c r="G4330" s="26" t="s">
        <v>146</v>
      </c>
      <c r="H4330" s="67">
        <v>132405</v>
      </c>
      <c r="I4330" s="224">
        <v>88815</v>
      </c>
      <c r="J4330" s="67"/>
      <c r="K4330" s="67">
        <f t="shared" si="116"/>
        <v>132405</v>
      </c>
      <c r="L4330" s="199"/>
    </row>
    <row r="4331" spans="1:12" ht="51" hidden="1" x14ac:dyDescent="0.35">
      <c r="A4331" s="23">
        <v>22020102</v>
      </c>
      <c r="B4331" s="437" t="s">
        <v>2893</v>
      </c>
      <c r="C4331" s="23">
        <v>70131</v>
      </c>
      <c r="D4331" s="24">
        <v>0</v>
      </c>
      <c r="E4331" s="25">
        <v>2101</v>
      </c>
      <c r="F4331" s="23">
        <v>10721300</v>
      </c>
      <c r="G4331" s="26" t="s">
        <v>462</v>
      </c>
      <c r="H4331" s="67">
        <v>1500000</v>
      </c>
      <c r="I4331" s="224"/>
      <c r="J4331" s="68"/>
      <c r="K4331" s="67">
        <f t="shared" si="116"/>
        <v>1500000</v>
      </c>
      <c r="L4331" s="199"/>
    </row>
    <row r="4332" spans="1:12" ht="51" hidden="1" x14ac:dyDescent="0.35">
      <c r="A4332" s="23">
        <v>22020102</v>
      </c>
      <c r="B4332" s="437" t="s">
        <v>2893</v>
      </c>
      <c r="C4332" s="23">
        <v>70131</v>
      </c>
      <c r="D4332" s="24">
        <v>0</v>
      </c>
      <c r="E4332" s="25">
        <v>2101</v>
      </c>
      <c r="F4332" s="23">
        <v>10721300</v>
      </c>
      <c r="G4332" s="47" t="s">
        <v>463</v>
      </c>
      <c r="H4332" s="67">
        <v>650000</v>
      </c>
      <c r="I4332" s="224"/>
      <c r="J4332" s="68"/>
      <c r="K4332" s="67">
        <f t="shared" si="116"/>
        <v>650000</v>
      </c>
      <c r="L4332" s="199"/>
    </row>
    <row r="4333" spans="1:12" ht="51" hidden="1" x14ac:dyDescent="0.35">
      <c r="A4333" s="23">
        <v>22020102</v>
      </c>
      <c r="B4333" s="437" t="s">
        <v>2893</v>
      </c>
      <c r="C4333" s="23">
        <v>70131</v>
      </c>
      <c r="D4333" s="24">
        <v>0</v>
      </c>
      <c r="E4333" s="25">
        <v>2101</v>
      </c>
      <c r="F4333" s="23">
        <v>10721300</v>
      </c>
      <c r="G4333" s="26" t="s">
        <v>464</v>
      </c>
      <c r="H4333" s="67">
        <v>800000</v>
      </c>
      <c r="I4333" s="224"/>
      <c r="J4333" s="68">
        <v>1840000</v>
      </c>
      <c r="K4333" s="67">
        <f t="shared" si="116"/>
        <v>2640000</v>
      </c>
      <c r="L4333" s="199"/>
    </row>
    <row r="4334" spans="1:12" ht="51" hidden="1" x14ac:dyDescent="0.35">
      <c r="A4334" s="23">
        <v>22020102</v>
      </c>
      <c r="B4334" s="437" t="s">
        <v>2893</v>
      </c>
      <c r="C4334" s="23">
        <v>70131</v>
      </c>
      <c r="D4334" s="24">
        <v>0</v>
      </c>
      <c r="E4334" s="25">
        <v>2101</v>
      </c>
      <c r="F4334" s="23">
        <v>10721300</v>
      </c>
      <c r="G4334" s="26" t="s">
        <v>465</v>
      </c>
      <c r="H4334" s="67">
        <v>1050000</v>
      </c>
      <c r="I4334" s="224"/>
      <c r="J4334" s="67"/>
      <c r="K4334" s="67">
        <f t="shared" si="116"/>
        <v>1050000</v>
      </c>
      <c r="L4334" s="199"/>
    </row>
    <row r="4335" spans="1:12" ht="51" hidden="1" x14ac:dyDescent="0.35">
      <c r="A4335" s="23">
        <v>22020102</v>
      </c>
      <c r="B4335" s="437" t="s">
        <v>2893</v>
      </c>
      <c r="C4335" s="23">
        <v>70131</v>
      </c>
      <c r="D4335" s="24">
        <v>0</v>
      </c>
      <c r="E4335" s="25">
        <v>2101</v>
      </c>
      <c r="F4335" s="23">
        <v>10721300</v>
      </c>
      <c r="G4335" s="26" t="s">
        <v>466</v>
      </c>
      <c r="H4335" s="68">
        <v>1500000</v>
      </c>
      <c r="I4335" s="226"/>
      <c r="J4335" s="68"/>
      <c r="K4335" s="67">
        <f t="shared" si="116"/>
        <v>1500000</v>
      </c>
      <c r="L4335" s="199"/>
    </row>
    <row r="4336" spans="1:12" ht="51" hidden="1" x14ac:dyDescent="0.35">
      <c r="A4336" s="23">
        <v>22020102</v>
      </c>
      <c r="B4336" s="437" t="s">
        <v>2893</v>
      </c>
      <c r="C4336" s="23">
        <v>70131</v>
      </c>
      <c r="D4336" s="24">
        <v>0</v>
      </c>
      <c r="E4336" s="25">
        <v>2101</v>
      </c>
      <c r="F4336" s="23">
        <v>10721300</v>
      </c>
      <c r="G4336" s="26" t="s">
        <v>467</v>
      </c>
      <c r="H4336" s="68">
        <v>1000000</v>
      </c>
      <c r="I4336" s="226"/>
      <c r="J4336" s="68"/>
      <c r="K4336" s="71">
        <f t="shared" si="116"/>
        <v>1000000</v>
      </c>
      <c r="L4336" s="199"/>
    </row>
    <row r="4337" spans="1:12" ht="51" hidden="1" x14ac:dyDescent="0.35">
      <c r="A4337" s="23">
        <v>22020102</v>
      </c>
      <c r="B4337" s="437" t="s">
        <v>2893</v>
      </c>
      <c r="C4337" s="23">
        <v>70131</v>
      </c>
      <c r="D4337" s="24">
        <v>0</v>
      </c>
      <c r="E4337" s="25">
        <v>2101</v>
      </c>
      <c r="F4337" s="23">
        <v>10721300</v>
      </c>
      <c r="G4337" s="47" t="s">
        <v>468</v>
      </c>
      <c r="H4337" s="68">
        <v>1250000</v>
      </c>
      <c r="I4337" s="226"/>
      <c r="J4337" s="68"/>
      <c r="K4337" s="71">
        <f t="shared" si="116"/>
        <v>1250000</v>
      </c>
      <c r="L4337" s="199"/>
    </row>
    <row r="4338" spans="1:12" ht="51" hidden="1" x14ac:dyDescent="0.35">
      <c r="A4338" s="23">
        <v>22020102</v>
      </c>
      <c r="B4338" s="437" t="s">
        <v>2893</v>
      </c>
      <c r="C4338" s="23">
        <v>70131</v>
      </c>
      <c r="D4338" s="24">
        <v>0</v>
      </c>
      <c r="E4338" s="25">
        <v>2101</v>
      </c>
      <c r="F4338" s="23">
        <v>10721300</v>
      </c>
      <c r="G4338" s="26" t="s">
        <v>469</v>
      </c>
      <c r="H4338" s="68">
        <v>2000000</v>
      </c>
      <c r="I4338" s="226"/>
      <c r="J4338" s="68">
        <v>3250000</v>
      </c>
      <c r="K4338" s="71">
        <f t="shared" si="116"/>
        <v>5250000</v>
      </c>
      <c r="L4338" s="199"/>
    </row>
    <row r="4339" spans="1:12" ht="51" hidden="1" x14ac:dyDescent="0.35">
      <c r="A4339" s="23">
        <v>22020102</v>
      </c>
      <c r="B4339" s="437" t="s">
        <v>2893</v>
      </c>
      <c r="C4339" s="23">
        <v>70131</v>
      </c>
      <c r="D4339" s="24">
        <v>0</v>
      </c>
      <c r="E4339" s="25">
        <v>2101</v>
      </c>
      <c r="F4339" s="23">
        <v>10721300</v>
      </c>
      <c r="G4339" s="26" t="s">
        <v>470</v>
      </c>
      <c r="H4339" s="68">
        <v>750000</v>
      </c>
      <c r="I4339" s="226"/>
      <c r="J4339" s="68"/>
      <c r="K4339" s="71">
        <f t="shared" si="116"/>
        <v>750000</v>
      </c>
      <c r="L4339" s="199"/>
    </row>
    <row r="4340" spans="1:12" ht="51" hidden="1" x14ac:dyDescent="0.35">
      <c r="A4340" s="23">
        <v>22020102</v>
      </c>
      <c r="B4340" s="437" t="s">
        <v>2893</v>
      </c>
      <c r="C4340" s="23">
        <v>70131</v>
      </c>
      <c r="D4340" s="24" t="s">
        <v>192</v>
      </c>
      <c r="E4340" s="25" t="s">
        <v>193</v>
      </c>
      <c r="F4340" s="23">
        <v>10721300</v>
      </c>
      <c r="G4340" s="28" t="s">
        <v>542</v>
      </c>
      <c r="H4340" s="90"/>
      <c r="I4340" s="252"/>
      <c r="J4340" s="90"/>
      <c r="K4340" s="71">
        <f t="shared" si="116"/>
        <v>0</v>
      </c>
      <c r="L4340" s="199"/>
    </row>
    <row r="4341" spans="1:12" hidden="1" x14ac:dyDescent="0.35">
      <c r="A4341" s="34">
        <v>22020102</v>
      </c>
      <c r="B4341" s="437" t="s">
        <v>2893</v>
      </c>
      <c r="C4341" s="34">
        <v>70133</v>
      </c>
      <c r="D4341" s="35">
        <v>0</v>
      </c>
      <c r="E4341" s="36">
        <v>2101</v>
      </c>
      <c r="F4341" s="34">
        <v>10721300</v>
      </c>
      <c r="G4341" s="37" t="s">
        <v>146</v>
      </c>
      <c r="H4341" s="70">
        <v>11650800</v>
      </c>
      <c r="I4341" s="223">
        <v>7307010</v>
      </c>
      <c r="J4341" s="70">
        <v>3349200</v>
      </c>
      <c r="K4341" s="70">
        <f t="shared" si="116"/>
        <v>15000000</v>
      </c>
      <c r="L4341" s="198"/>
    </row>
    <row r="4342" spans="1:12" hidden="1" x14ac:dyDescent="0.35">
      <c r="A4342" s="23">
        <v>22020102</v>
      </c>
      <c r="B4342" s="437" t="s">
        <v>2893</v>
      </c>
      <c r="C4342" s="23">
        <v>70133</v>
      </c>
      <c r="D4342" s="24">
        <v>0</v>
      </c>
      <c r="E4342" s="25">
        <v>2101</v>
      </c>
      <c r="F4342" s="23">
        <v>10721300</v>
      </c>
      <c r="G4342" s="26" t="s">
        <v>146</v>
      </c>
      <c r="H4342" s="27">
        <v>786450</v>
      </c>
      <c r="I4342" s="215">
        <v>999500</v>
      </c>
      <c r="J4342" s="27"/>
      <c r="K4342" s="27">
        <f t="shared" si="116"/>
        <v>786450</v>
      </c>
      <c r="L4342" s="199"/>
    </row>
    <row r="4343" spans="1:12" hidden="1" x14ac:dyDescent="0.35">
      <c r="A4343" s="23">
        <v>22020102</v>
      </c>
      <c r="B4343" s="437" t="s">
        <v>2893</v>
      </c>
      <c r="C4343" s="23">
        <v>70131</v>
      </c>
      <c r="D4343" s="24">
        <v>0</v>
      </c>
      <c r="E4343" s="25">
        <v>2101</v>
      </c>
      <c r="F4343" s="23">
        <v>10721300</v>
      </c>
      <c r="G4343" s="26" t="s">
        <v>146</v>
      </c>
      <c r="H4343" s="67">
        <v>8279560</v>
      </c>
      <c r="I4343" s="224">
        <v>10499000</v>
      </c>
      <c r="J4343" s="68">
        <v>6720440</v>
      </c>
      <c r="K4343" s="67">
        <f t="shared" si="116"/>
        <v>15000000</v>
      </c>
      <c r="L4343" s="199"/>
    </row>
    <row r="4344" spans="1:12" hidden="1" x14ac:dyDescent="0.35">
      <c r="A4344" s="23">
        <v>22020102</v>
      </c>
      <c r="B4344" s="437" t="s">
        <v>2893</v>
      </c>
      <c r="C4344" s="23">
        <v>70133</v>
      </c>
      <c r="D4344" s="24">
        <v>0</v>
      </c>
      <c r="E4344" s="25">
        <v>2101</v>
      </c>
      <c r="F4344" s="23">
        <v>10721300</v>
      </c>
      <c r="G4344" s="26" t="s">
        <v>146</v>
      </c>
      <c r="H4344" s="27">
        <v>12016200</v>
      </c>
      <c r="I4344" s="215">
        <v>1836000</v>
      </c>
      <c r="J4344" s="27">
        <v>3000000</v>
      </c>
      <c r="K4344" s="27">
        <f t="shared" si="116"/>
        <v>15016200</v>
      </c>
      <c r="L4344" s="199"/>
    </row>
    <row r="4345" spans="1:12" hidden="1" x14ac:dyDescent="0.35">
      <c r="A4345" s="23">
        <v>22020102</v>
      </c>
      <c r="B4345" s="437" t="s">
        <v>2893</v>
      </c>
      <c r="C4345" s="23">
        <v>70133</v>
      </c>
      <c r="D4345" s="24">
        <v>0</v>
      </c>
      <c r="E4345" s="25">
        <v>2101</v>
      </c>
      <c r="F4345" s="23">
        <v>10721300</v>
      </c>
      <c r="G4345" s="26" t="s">
        <v>146</v>
      </c>
      <c r="H4345" s="101">
        <v>16821000</v>
      </c>
      <c r="I4345" s="255">
        <v>11961100</v>
      </c>
      <c r="J4345" s="101"/>
      <c r="K4345" s="101">
        <f t="shared" si="116"/>
        <v>16821000</v>
      </c>
      <c r="L4345" s="200"/>
    </row>
    <row r="4346" spans="1:12" hidden="1" x14ac:dyDescent="0.35">
      <c r="A4346" s="23">
        <v>22020102</v>
      </c>
      <c r="B4346" s="437" t="s">
        <v>2893</v>
      </c>
      <c r="C4346" s="23">
        <v>70133</v>
      </c>
      <c r="D4346" s="24">
        <v>0</v>
      </c>
      <c r="E4346" s="25">
        <v>2101</v>
      </c>
      <c r="F4346" s="23">
        <v>10721300</v>
      </c>
      <c r="G4346" s="26" t="s">
        <v>146</v>
      </c>
      <c r="H4346" s="101">
        <v>2586150</v>
      </c>
      <c r="I4346" s="255">
        <v>8643900</v>
      </c>
      <c r="J4346" s="101">
        <v>3079000</v>
      </c>
      <c r="K4346" s="101">
        <f t="shared" si="116"/>
        <v>5665150</v>
      </c>
      <c r="L4346" s="199"/>
    </row>
    <row r="4347" spans="1:12" hidden="1" x14ac:dyDescent="0.35">
      <c r="A4347" s="23">
        <v>22020102</v>
      </c>
      <c r="B4347" s="437" t="s">
        <v>2893</v>
      </c>
      <c r="C4347" s="23">
        <v>70131</v>
      </c>
      <c r="D4347" s="24">
        <v>0</v>
      </c>
      <c r="E4347" s="25">
        <v>2101</v>
      </c>
      <c r="F4347" s="23">
        <v>10721300</v>
      </c>
      <c r="G4347" s="26" t="s">
        <v>146</v>
      </c>
      <c r="H4347" s="101">
        <v>6304494</v>
      </c>
      <c r="I4347" s="255">
        <v>2402250</v>
      </c>
      <c r="J4347" s="101"/>
      <c r="K4347" s="101">
        <f t="shared" si="116"/>
        <v>6304494</v>
      </c>
      <c r="L4347" s="199"/>
    </row>
    <row r="4348" spans="1:12" hidden="1" x14ac:dyDescent="0.35">
      <c r="A4348" s="23">
        <v>22020102</v>
      </c>
      <c r="B4348" s="437" t="s">
        <v>2893</v>
      </c>
      <c r="C4348" s="23">
        <v>70133</v>
      </c>
      <c r="D4348" s="24">
        <v>0</v>
      </c>
      <c r="E4348" s="25">
        <v>2101</v>
      </c>
      <c r="F4348" s="23">
        <v>10721300</v>
      </c>
      <c r="G4348" s="26" t="s">
        <v>146</v>
      </c>
      <c r="H4348" s="101">
        <v>9241260</v>
      </c>
      <c r="I4348" s="255">
        <v>5692808</v>
      </c>
      <c r="J4348" s="101"/>
      <c r="K4348" s="101">
        <f t="shared" si="116"/>
        <v>9241260</v>
      </c>
      <c r="L4348" s="200"/>
    </row>
    <row r="4349" spans="1:12" hidden="1" x14ac:dyDescent="0.35">
      <c r="A4349" s="54">
        <v>22020102</v>
      </c>
      <c r="B4349" s="437" t="s">
        <v>2893</v>
      </c>
      <c r="C4349" s="54">
        <v>70131</v>
      </c>
      <c r="D4349" s="55">
        <v>0</v>
      </c>
      <c r="E4349" s="56">
        <v>2101</v>
      </c>
      <c r="F4349" s="54">
        <v>10721300</v>
      </c>
      <c r="G4349" s="57" t="s">
        <v>146</v>
      </c>
      <c r="H4349" s="58">
        <v>1451100</v>
      </c>
      <c r="I4349" s="221">
        <v>1067000</v>
      </c>
      <c r="J4349" s="58">
        <v>4000000</v>
      </c>
      <c r="K4349" s="58">
        <f t="shared" si="116"/>
        <v>5451100</v>
      </c>
      <c r="L4349" s="204" t="s">
        <v>2555</v>
      </c>
    </row>
    <row r="4350" spans="1:12" hidden="1" x14ac:dyDescent="0.35">
      <c r="A4350" s="54">
        <v>22020102</v>
      </c>
      <c r="B4350" s="437" t="s">
        <v>2893</v>
      </c>
      <c r="C4350" s="54">
        <v>70133</v>
      </c>
      <c r="D4350" s="55">
        <v>0</v>
      </c>
      <c r="E4350" s="54">
        <v>2101</v>
      </c>
      <c r="F4350" s="54">
        <v>10721300</v>
      </c>
      <c r="G4350" s="57" t="s">
        <v>146</v>
      </c>
      <c r="H4350" s="117">
        <v>1429050</v>
      </c>
      <c r="I4350" s="263">
        <v>204500</v>
      </c>
      <c r="J4350" s="117">
        <v>2400000</v>
      </c>
      <c r="K4350" s="117">
        <f t="shared" si="116"/>
        <v>3829050</v>
      </c>
      <c r="L4350" s="204" t="s">
        <v>2556</v>
      </c>
    </row>
    <row r="4351" spans="1:12" hidden="1" x14ac:dyDescent="0.35">
      <c r="A4351" s="54">
        <v>22020102</v>
      </c>
      <c r="B4351" s="437" t="s">
        <v>2893</v>
      </c>
      <c r="C4351" s="54">
        <v>70133</v>
      </c>
      <c r="D4351" s="55">
        <v>0</v>
      </c>
      <c r="E4351" s="56">
        <v>2101</v>
      </c>
      <c r="F4351" s="54">
        <v>10721300</v>
      </c>
      <c r="G4351" s="57" t="s">
        <v>146</v>
      </c>
      <c r="H4351" s="58">
        <v>4140822</v>
      </c>
      <c r="I4351" s="221">
        <v>2726460</v>
      </c>
      <c r="J4351" s="58">
        <v>2419178</v>
      </c>
      <c r="K4351" s="58">
        <f t="shared" si="116"/>
        <v>6560000</v>
      </c>
      <c r="L4351" s="204" t="s">
        <v>2557</v>
      </c>
    </row>
    <row r="4352" spans="1:12" ht="51" hidden="1" x14ac:dyDescent="0.35">
      <c r="A4352" s="54">
        <v>22020102</v>
      </c>
      <c r="B4352" s="437" t="s">
        <v>2893</v>
      </c>
      <c r="C4352" s="54">
        <v>70131</v>
      </c>
      <c r="D4352" s="55">
        <v>0</v>
      </c>
      <c r="E4352" s="56">
        <v>2101</v>
      </c>
      <c r="F4352" s="54">
        <v>10721300</v>
      </c>
      <c r="G4352" s="86" t="s">
        <v>972</v>
      </c>
      <c r="H4352" s="117">
        <v>13857900</v>
      </c>
      <c r="I4352" s="263"/>
      <c r="J4352" s="121">
        <v>-10000000</v>
      </c>
      <c r="K4352" s="117">
        <f t="shared" si="116"/>
        <v>3857900</v>
      </c>
      <c r="L4352" s="204" t="s">
        <v>2558</v>
      </c>
    </row>
    <row r="4353" spans="1:12" hidden="1" x14ac:dyDescent="0.35">
      <c r="A4353" s="23">
        <v>22020102</v>
      </c>
      <c r="B4353" s="437" t="s">
        <v>2893</v>
      </c>
      <c r="C4353" s="23">
        <v>70133</v>
      </c>
      <c r="D4353" s="24">
        <v>0</v>
      </c>
      <c r="E4353" s="25">
        <v>2101</v>
      </c>
      <c r="F4353" s="23">
        <v>10721300</v>
      </c>
      <c r="G4353" s="26" t="s">
        <v>146</v>
      </c>
      <c r="H4353" s="101">
        <v>16038</v>
      </c>
      <c r="I4353" s="255">
        <v>28420</v>
      </c>
      <c r="J4353" s="106">
        <v>500000</v>
      </c>
      <c r="K4353" s="101">
        <f t="shared" si="116"/>
        <v>516038</v>
      </c>
      <c r="L4353" s="199"/>
    </row>
    <row r="4354" spans="1:12" hidden="1" x14ac:dyDescent="0.35">
      <c r="A4354" s="23">
        <v>22020102</v>
      </c>
      <c r="B4354" s="437" t="s">
        <v>2893</v>
      </c>
      <c r="C4354" s="23">
        <v>70133</v>
      </c>
      <c r="D4354" s="24">
        <v>0</v>
      </c>
      <c r="E4354" s="25">
        <v>2101</v>
      </c>
      <c r="F4354" s="23">
        <v>10721300</v>
      </c>
      <c r="G4354" s="26" t="s">
        <v>146</v>
      </c>
      <c r="H4354" s="101">
        <v>1085700</v>
      </c>
      <c r="I4354" s="255">
        <v>26761000</v>
      </c>
      <c r="J4354" s="101">
        <v>36000000</v>
      </c>
      <c r="K4354" s="101">
        <f t="shared" si="116"/>
        <v>37085700</v>
      </c>
      <c r="L4354" s="199"/>
    </row>
    <row r="4355" spans="1:12" hidden="1" x14ac:dyDescent="0.35">
      <c r="A4355" s="23">
        <v>22020102</v>
      </c>
      <c r="B4355" s="437" t="s">
        <v>2893</v>
      </c>
      <c r="C4355" s="23">
        <v>70131</v>
      </c>
      <c r="D4355" s="24">
        <v>0</v>
      </c>
      <c r="E4355" s="25">
        <v>2101</v>
      </c>
      <c r="F4355" s="23">
        <v>10721300</v>
      </c>
      <c r="G4355" s="26" t="s">
        <v>146</v>
      </c>
      <c r="H4355" s="101">
        <v>1655850</v>
      </c>
      <c r="I4355" s="255">
        <v>402500</v>
      </c>
      <c r="J4355" s="101"/>
      <c r="K4355" s="101">
        <f t="shared" si="116"/>
        <v>1655850</v>
      </c>
      <c r="L4355" s="199"/>
    </row>
    <row r="4356" spans="1:12" hidden="1" x14ac:dyDescent="0.35">
      <c r="A4356" s="23">
        <v>22020102</v>
      </c>
      <c r="B4356" s="437" t="s">
        <v>2893</v>
      </c>
      <c r="C4356" s="23">
        <v>70133</v>
      </c>
      <c r="D4356" s="24">
        <v>0</v>
      </c>
      <c r="E4356" s="23">
        <v>2101</v>
      </c>
      <c r="F4356" s="23">
        <v>10721300</v>
      </c>
      <c r="G4356" s="26" t="s">
        <v>146</v>
      </c>
      <c r="H4356" s="101">
        <v>1434300</v>
      </c>
      <c r="I4356" s="255">
        <v>303000</v>
      </c>
      <c r="J4356" s="101"/>
      <c r="K4356" s="101">
        <f t="shared" si="116"/>
        <v>1434300</v>
      </c>
      <c r="L4356" s="199"/>
    </row>
    <row r="4357" spans="1:12" hidden="1" x14ac:dyDescent="0.35">
      <c r="A4357" s="23">
        <v>22020102</v>
      </c>
      <c r="B4357" s="437" t="s">
        <v>2893</v>
      </c>
      <c r="C4357" s="23">
        <v>70131</v>
      </c>
      <c r="D4357" s="24">
        <v>0</v>
      </c>
      <c r="E4357" s="25">
        <v>2101</v>
      </c>
      <c r="F4357" s="23">
        <v>10721300</v>
      </c>
      <c r="G4357" s="26" t="s">
        <v>146</v>
      </c>
      <c r="H4357" s="101">
        <v>11500000</v>
      </c>
      <c r="I4357" s="255">
        <v>7110015</v>
      </c>
      <c r="J4357" s="101"/>
      <c r="K4357" s="101">
        <f t="shared" si="116"/>
        <v>11500000</v>
      </c>
      <c r="L4357" s="199"/>
    </row>
    <row r="4358" spans="1:12" hidden="1" x14ac:dyDescent="0.35">
      <c r="A4358" s="23">
        <v>22020102</v>
      </c>
      <c r="B4358" s="437" t="s">
        <v>2891</v>
      </c>
      <c r="C4358" s="23">
        <v>70131</v>
      </c>
      <c r="D4358" s="24">
        <v>0</v>
      </c>
      <c r="E4358" s="25">
        <v>2101</v>
      </c>
      <c r="F4358" s="23">
        <v>10721300</v>
      </c>
      <c r="G4358" s="26" t="s">
        <v>146</v>
      </c>
      <c r="H4358" s="135">
        <v>1000000</v>
      </c>
      <c r="I4358" s="269"/>
      <c r="J4358" s="136"/>
      <c r="K4358" s="135">
        <f t="shared" si="116"/>
        <v>1000000</v>
      </c>
      <c r="L4358" s="199"/>
    </row>
    <row r="4359" spans="1:12" hidden="1" x14ac:dyDescent="0.35">
      <c r="A4359" s="23">
        <v>22020101</v>
      </c>
      <c r="B4359" s="437" t="s">
        <v>2890</v>
      </c>
      <c r="C4359" s="23">
        <v>70133</v>
      </c>
      <c r="D4359" s="24">
        <v>0</v>
      </c>
      <c r="E4359" s="25">
        <v>2101</v>
      </c>
      <c r="F4359" s="23">
        <v>10721300</v>
      </c>
      <c r="G4359" s="26" t="s">
        <v>145</v>
      </c>
      <c r="H4359" s="67">
        <v>1232000</v>
      </c>
      <c r="I4359" s="224">
        <v>1800000</v>
      </c>
      <c r="J4359" s="68"/>
      <c r="K4359" s="428">
        <f t="shared" si="116"/>
        <v>1232000</v>
      </c>
      <c r="L4359" s="199"/>
    </row>
    <row r="4360" spans="1:12" hidden="1" x14ac:dyDescent="0.35">
      <c r="A4360" s="23">
        <v>22020101</v>
      </c>
      <c r="B4360" s="437" t="s">
        <v>2890</v>
      </c>
      <c r="C4360" s="23">
        <v>70131</v>
      </c>
      <c r="D4360" s="24">
        <v>0</v>
      </c>
      <c r="E4360" s="25">
        <v>2101</v>
      </c>
      <c r="F4360" s="23">
        <v>10721300</v>
      </c>
      <c r="G4360" s="26" t="s">
        <v>145</v>
      </c>
      <c r="H4360" s="27">
        <v>1600000</v>
      </c>
      <c r="I4360" s="215"/>
      <c r="J4360" s="41"/>
      <c r="K4360" s="27">
        <f t="shared" si="116"/>
        <v>1600000</v>
      </c>
      <c r="L4360" s="200"/>
    </row>
    <row r="4361" spans="1:12" hidden="1" x14ac:dyDescent="0.35">
      <c r="A4361" s="411">
        <v>22020101</v>
      </c>
      <c r="B4361" s="437" t="s">
        <v>2890</v>
      </c>
      <c r="C4361" s="411">
        <v>70133</v>
      </c>
      <c r="D4361" s="411" t="s">
        <v>192</v>
      </c>
      <c r="E4361" s="413" t="s">
        <v>193</v>
      </c>
      <c r="F4361" s="411" t="s">
        <v>194</v>
      </c>
      <c r="G4361" s="416" t="s">
        <v>145</v>
      </c>
      <c r="H4361" s="418">
        <v>365904</v>
      </c>
      <c r="I4361" s="421">
        <v>354000</v>
      </c>
      <c r="J4361" s="424">
        <v>134096</v>
      </c>
      <c r="K4361" s="418">
        <f>H4361+J4361</f>
        <v>500000</v>
      </c>
      <c r="L4361" s="434"/>
    </row>
    <row r="4362" spans="1:12" hidden="1" x14ac:dyDescent="0.35">
      <c r="A4362" s="23">
        <v>22020101</v>
      </c>
      <c r="B4362" s="437" t="s">
        <v>2890</v>
      </c>
      <c r="C4362" s="23">
        <v>70133</v>
      </c>
      <c r="D4362" s="24">
        <v>0</v>
      </c>
      <c r="E4362" s="25">
        <v>2101</v>
      </c>
      <c r="F4362" s="23">
        <v>10721300</v>
      </c>
      <c r="G4362" s="26" t="s">
        <v>145</v>
      </c>
      <c r="H4362" s="27">
        <v>357000</v>
      </c>
      <c r="I4362" s="215">
        <v>826000</v>
      </c>
      <c r="J4362" s="27">
        <v>1143000</v>
      </c>
      <c r="K4362" s="27">
        <f t="shared" ref="K4362:K4379" si="117">SUM(H4362,J4362)</f>
        <v>1500000</v>
      </c>
      <c r="L4362" s="199"/>
    </row>
    <row r="4363" spans="1:12" hidden="1" x14ac:dyDescent="0.35">
      <c r="A4363" s="23">
        <v>22020101</v>
      </c>
      <c r="B4363" s="437" t="s">
        <v>2890</v>
      </c>
      <c r="C4363" s="23">
        <v>70133</v>
      </c>
      <c r="D4363" s="24">
        <v>0</v>
      </c>
      <c r="E4363" s="25">
        <v>2101</v>
      </c>
      <c r="F4363" s="23">
        <v>10721300</v>
      </c>
      <c r="G4363" s="26" t="s">
        <v>145</v>
      </c>
      <c r="H4363" s="27">
        <v>800000</v>
      </c>
      <c r="I4363" s="215"/>
      <c r="J4363" s="39">
        <v>200000</v>
      </c>
      <c r="K4363" s="27">
        <f t="shared" si="117"/>
        <v>1000000</v>
      </c>
      <c r="L4363" s="199"/>
    </row>
    <row r="4364" spans="1:12" hidden="1" x14ac:dyDescent="0.35">
      <c r="A4364" s="23">
        <v>22020101</v>
      </c>
      <c r="B4364" s="437" t="s">
        <v>2890</v>
      </c>
      <c r="C4364" s="23">
        <v>70133</v>
      </c>
      <c r="D4364" s="24">
        <v>0</v>
      </c>
      <c r="E4364" s="25">
        <v>2101</v>
      </c>
      <c r="F4364" s="23">
        <v>10721300</v>
      </c>
      <c r="G4364" s="26" t="s">
        <v>145</v>
      </c>
      <c r="H4364" s="27">
        <v>315000</v>
      </c>
      <c r="I4364" s="215">
        <v>0</v>
      </c>
      <c r="J4364" s="27"/>
      <c r="K4364" s="27">
        <f t="shared" si="117"/>
        <v>315000</v>
      </c>
      <c r="L4364" s="199"/>
    </row>
    <row r="4365" spans="1:12" hidden="1" x14ac:dyDescent="0.35">
      <c r="A4365" s="23">
        <v>22020101</v>
      </c>
      <c r="B4365" s="437" t="s">
        <v>2890</v>
      </c>
      <c r="C4365" s="23">
        <v>70131</v>
      </c>
      <c r="D4365" s="24">
        <v>0</v>
      </c>
      <c r="E4365" s="25">
        <v>2101</v>
      </c>
      <c r="F4365" s="23">
        <v>10721300</v>
      </c>
      <c r="G4365" s="26" t="s">
        <v>145</v>
      </c>
      <c r="H4365" s="27">
        <v>189000</v>
      </c>
      <c r="I4365" s="215">
        <v>200000</v>
      </c>
      <c r="J4365" s="27">
        <v>500000</v>
      </c>
      <c r="K4365" s="27">
        <f t="shared" si="117"/>
        <v>689000</v>
      </c>
      <c r="L4365" s="199"/>
    </row>
    <row r="4366" spans="1:12" hidden="1" x14ac:dyDescent="0.35">
      <c r="A4366" s="23">
        <v>22020101</v>
      </c>
      <c r="B4366" s="437" t="s">
        <v>2890</v>
      </c>
      <c r="C4366" s="23">
        <v>70133</v>
      </c>
      <c r="D4366" s="24">
        <v>0</v>
      </c>
      <c r="E4366" s="25">
        <v>2101</v>
      </c>
      <c r="F4366" s="23">
        <v>10721300</v>
      </c>
      <c r="G4366" s="26" t="s">
        <v>145</v>
      </c>
      <c r="H4366" s="27">
        <v>42000</v>
      </c>
      <c r="I4366" s="215">
        <v>0</v>
      </c>
      <c r="J4366" s="27"/>
      <c r="K4366" s="27">
        <f t="shared" si="117"/>
        <v>42000</v>
      </c>
      <c r="L4366" s="199"/>
    </row>
    <row r="4367" spans="1:12" hidden="1" x14ac:dyDescent="0.35">
      <c r="A4367" s="23">
        <v>22020101</v>
      </c>
      <c r="B4367" s="437" t="s">
        <v>2890</v>
      </c>
      <c r="C4367" s="23">
        <v>70131</v>
      </c>
      <c r="D4367" s="24">
        <v>0</v>
      </c>
      <c r="E4367" s="25">
        <v>2101</v>
      </c>
      <c r="F4367" s="23">
        <v>10721300</v>
      </c>
      <c r="G4367" s="26" t="s">
        <v>145</v>
      </c>
      <c r="H4367" s="27">
        <v>147000</v>
      </c>
      <c r="I4367" s="215"/>
      <c r="J4367" s="27">
        <v>53000</v>
      </c>
      <c r="K4367" s="27">
        <f t="shared" si="117"/>
        <v>200000</v>
      </c>
      <c r="L4367" s="199"/>
    </row>
    <row r="4368" spans="1:12" hidden="1" x14ac:dyDescent="0.35">
      <c r="A4368" s="23">
        <v>22020101</v>
      </c>
      <c r="B4368" s="437" t="s">
        <v>2890</v>
      </c>
      <c r="C4368" s="23">
        <v>70131</v>
      </c>
      <c r="D4368" s="24">
        <v>0</v>
      </c>
      <c r="E4368" s="25">
        <v>2101</v>
      </c>
      <c r="F4368" s="23">
        <v>10721300</v>
      </c>
      <c r="G4368" s="26" t="s">
        <v>145</v>
      </c>
      <c r="H4368" s="27">
        <v>31500</v>
      </c>
      <c r="I4368" s="215"/>
      <c r="J4368" s="27"/>
      <c r="K4368" s="27">
        <f t="shared" si="117"/>
        <v>31500</v>
      </c>
      <c r="L4368" s="199"/>
    </row>
    <row r="4369" spans="1:12" hidden="1" x14ac:dyDescent="0.35">
      <c r="A4369" s="23">
        <v>22020101</v>
      </c>
      <c r="B4369" s="437" t="s">
        <v>2890</v>
      </c>
      <c r="C4369" s="23">
        <v>70131</v>
      </c>
      <c r="D4369" s="24">
        <v>0</v>
      </c>
      <c r="E4369" s="25">
        <v>2101</v>
      </c>
      <c r="F4369" s="23">
        <v>10721300</v>
      </c>
      <c r="G4369" s="26" t="s">
        <v>145</v>
      </c>
      <c r="H4369" s="27">
        <v>423500</v>
      </c>
      <c r="I4369" s="215">
        <v>80000</v>
      </c>
      <c r="J4369" s="41"/>
      <c r="K4369" s="27">
        <f t="shared" si="117"/>
        <v>423500</v>
      </c>
      <c r="L4369" s="199"/>
    </row>
    <row r="4370" spans="1:12" hidden="1" x14ac:dyDescent="0.35">
      <c r="A4370" s="23">
        <v>22020101</v>
      </c>
      <c r="B4370" s="437" t="s">
        <v>2890</v>
      </c>
      <c r="C4370" s="23">
        <v>70131</v>
      </c>
      <c r="D4370" s="24">
        <v>0</v>
      </c>
      <c r="E4370" s="25">
        <v>2101</v>
      </c>
      <c r="F4370" s="23">
        <v>10721300</v>
      </c>
      <c r="G4370" s="26" t="s">
        <v>145</v>
      </c>
      <c r="H4370" s="67">
        <v>2284800</v>
      </c>
      <c r="I4370" s="224">
        <v>1120000</v>
      </c>
      <c r="J4370" s="67">
        <v>3000000</v>
      </c>
      <c r="K4370" s="67">
        <f t="shared" si="117"/>
        <v>5284800</v>
      </c>
      <c r="L4370" s="199"/>
    </row>
    <row r="4371" spans="1:12" hidden="1" x14ac:dyDescent="0.35">
      <c r="A4371" s="23">
        <v>22020101</v>
      </c>
      <c r="B4371" s="437" t="s">
        <v>2890</v>
      </c>
      <c r="C4371" s="23">
        <v>70131</v>
      </c>
      <c r="D4371" s="24">
        <v>0</v>
      </c>
      <c r="E4371" s="25">
        <v>2101</v>
      </c>
      <c r="F4371" s="23">
        <v>10721300</v>
      </c>
      <c r="G4371" s="26" t="s">
        <v>145</v>
      </c>
      <c r="H4371" s="67">
        <v>3097500</v>
      </c>
      <c r="I4371" s="224">
        <v>0</v>
      </c>
      <c r="J4371" s="67"/>
      <c r="K4371" s="67">
        <f t="shared" si="117"/>
        <v>3097500</v>
      </c>
      <c r="L4371" s="199"/>
    </row>
    <row r="4372" spans="1:12" hidden="1" x14ac:dyDescent="0.35">
      <c r="A4372" s="23">
        <v>22020101</v>
      </c>
      <c r="B4372" s="437" t="s">
        <v>2890</v>
      </c>
      <c r="C4372" s="23">
        <v>70133</v>
      </c>
      <c r="D4372" s="24">
        <v>0</v>
      </c>
      <c r="E4372" s="25">
        <v>2101</v>
      </c>
      <c r="F4372" s="23">
        <v>10721300</v>
      </c>
      <c r="G4372" s="26" t="s">
        <v>145</v>
      </c>
      <c r="H4372" s="27">
        <v>0</v>
      </c>
      <c r="I4372" s="215"/>
      <c r="J4372" s="41"/>
      <c r="K4372" s="39">
        <f t="shared" si="117"/>
        <v>0</v>
      </c>
      <c r="L4372" s="199"/>
    </row>
    <row r="4373" spans="1:12" hidden="1" x14ac:dyDescent="0.35">
      <c r="A4373" s="23">
        <v>22020101</v>
      </c>
      <c r="B4373" s="437" t="s">
        <v>2890</v>
      </c>
      <c r="C4373" s="23">
        <v>70131</v>
      </c>
      <c r="D4373" s="24">
        <v>0</v>
      </c>
      <c r="E4373" s="25">
        <v>2101</v>
      </c>
      <c r="F4373" s="23">
        <v>10721300</v>
      </c>
      <c r="G4373" s="26" t="s">
        <v>145</v>
      </c>
      <c r="H4373" s="67">
        <v>42000</v>
      </c>
      <c r="I4373" s="224">
        <v>300000</v>
      </c>
      <c r="J4373" s="67"/>
      <c r="K4373" s="67">
        <f t="shared" si="117"/>
        <v>42000</v>
      </c>
      <c r="L4373" s="199"/>
    </row>
    <row r="4374" spans="1:12" hidden="1" x14ac:dyDescent="0.35">
      <c r="A4374" s="23">
        <v>22020101</v>
      </c>
      <c r="B4374" s="437" t="s">
        <v>2890</v>
      </c>
      <c r="C4374" s="23">
        <v>71033</v>
      </c>
      <c r="D4374" s="24">
        <v>0</v>
      </c>
      <c r="E4374" s="25">
        <v>1100</v>
      </c>
      <c r="F4374" s="23">
        <v>10721300</v>
      </c>
      <c r="G4374" s="28" t="s">
        <v>145</v>
      </c>
      <c r="H4374" s="29">
        <v>63945000</v>
      </c>
      <c r="I4374" s="283">
        <v>500000</v>
      </c>
      <c r="J4374" s="29">
        <v>-40000000</v>
      </c>
      <c r="K4374" s="29">
        <f t="shared" si="117"/>
        <v>23945000</v>
      </c>
      <c r="L4374" s="199"/>
    </row>
    <row r="4375" spans="1:12" hidden="1" x14ac:dyDescent="0.35">
      <c r="A4375" s="34">
        <v>22020101</v>
      </c>
      <c r="B4375" s="437" t="s">
        <v>2890</v>
      </c>
      <c r="C4375" s="34">
        <v>70131</v>
      </c>
      <c r="D4375" s="35">
        <v>0</v>
      </c>
      <c r="E4375" s="36">
        <v>2101</v>
      </c>
      <c r="F4375" s="34">
        <v>10721300</v>
      </c>
      <c r="G4375" s="37" t="s">
        <v>145</v>
      </c>
      <c r="H4375" s="38">
        <v>10000000</v>
      </c>
      <c r="I4375" s="218">
        <v>1901000</v>
      </c>
      <c r="J4375" s="44">
        <v>-3065510</v>
      </c>
      <c r="K4375" s="38">
        <f t="shared" si="117"/>
        <v>6934490</v>
      </c>
      <c r="L4375" s="209"/>
    </row>
    <row r="4376" spans="1:12" hidden="1" x14ac:dyDescent="0.35">
      <c r="A4376" s="23">
        <v>22020101</v>
      </c>
      <c r="B4376" s="437" t="s">
        <v>2890</v>
      </c>
      <c r="C4376" s="23">
        <v>70131</v>
      </c>
      <c r="D4376" s="24">
        <v>0</v>
      </c>
      <c r="E4376" s="25">
        <v>2101</v>
      </c>
      <c r="F4376" s="23">
        <v>10721300</v>
      </c>
      <c r="G4376" s="26" t="s">
        <v>145</v>
      </c>
      <c r="H4376" s="27">
        <v>42000</v>
      </c>
      <c r="I4376" s="215"/>
      <c r="J4376" s="27"/>
      <c r="K4376" s="27">
        <f t="shared" si="117"/>
        <v>42000</v>
      </c>
      <c r="L4376" s="201"/>
    </row>
    <row r="4377" spans="1:12" hidden="1" x14ac:dyDescent="0.35">
      <c r="A4377" s="23">
        <v>22020101</v>
      </c>
      <c r="B4377" s="437" t="s">
        <v>2891</v>
      </c>
      <c r="C4377" s="23">
        <v>70133</v>
      </c>
      <c r="D4377" s="24" t="s">
        <v>192</v>
      </c>
      <c r="E4377" s="85" t="s">
        <v>2619</v>
      </c>
      <c r="F4377" s="23">
        <v>10721300</v>
      </c>
      <c r="G4377" s="26" t="s">
        <v>145</v>
      </c>
      <c r="H4377" s="27">
        <v>116503.2</v>
      </c>
      <c r="I4377" s="215"/>
      <c r="J4377" s="41">
        <v>2000000</v>
      </c>
      <c r="K4377" s="27">
        <f t="shared" si="117"/>
        <v>2116503.2000000002</v>
      </c>
      <c r="L4377" s="199"/>
    </row>
    <row r="4378" spans="1:12" hidden="1" x14ac:dyDescent="0.35">
      <c r="A4378" s="411">
        <v>22020101</v>
      </c>
      <c r="B4378" s="437" t="s">
        <v>2891</v>
      </c>
      <c r="C4378" s="411">
        <v>70131</v>
      </c>
      <c r="D4378" s="411" t="s">
        <v>192</v>
      </c>
      <c r="E4378" s="413" t="s">
        <v>193</v>
      </c>
      <c r="F4378" s="411">
        <v>10721300</v>
      </c>
      <c r="G4378" s="416" t="s">
        <v>145</v>
      </c>
      <c r="H4378" s="419">
        <v>120016.79999999999</v>
      </c>
      <c r="I4378" s="422"/>
      <c r="J4378" s="425"/>
      <c r="K4378" s="538">
        <f t="shared" si="117"/>
        <v>120016.79999999999</v>
      </c>
      <c r="L4378" s="395"/>
    </row>
    <row r="4379" spans="1:12" hidden="1" x14ac:dyDescent="0.35">
      <c r="A4379" s="23">
        <v>22020101</v>
      </c>
      <c r="B4379" s="437" t="s">
        <v>2891</v>
      </c>
      <c r="C4379" s="23">
        <v>70133</v>
      </c>
      <c r="D4379" s="24">
        <v>0</v>
      </c>
      <c r="E4379" s="25">
        <v>2101</v>
      </c>
      <c r="F4379" s="23">
        <v>10721300</v>
      </c>
      <c r="G4379" s="26" t="s">
        <v>145</v>
      </c>
      <c r="H4379" s="27">
        <v>7350000</v>
      </c>
      <c r="I4379" s="215">
        <v>1841500</v>
      </c>
      <c r="J4379" s="27"/>
      <c r="K4379" s="27">
        <f t="shared" si="117"/>
        <v>7350000</v>
      </c>
      <c r="L4379" s="200"/>
    </row>
    <row r="4380" spans="1:12" hidden="1" x14ac:dyDescent="0.35">
      <c r="A4380" s="23">
        <v>22020101</v>
      </c>
      <c r="B4380" s="437" t="s">
        <v>2891</v>
      </c>
      <c r="C4380" s="23">
        <v>70131</v>
      </c>
      <c r="D4380" s="24">
        <v>0</v>
      </c>
      <c r="E4380" s="25">
        <v>2101</v>
      </c>
      <c r="F4380" s="23">
        <v>10721300</v>
      </c>
      <c r="G4380" s="26" t="s">
        <v>145</v>
      </c>
      <c r="H4380" s="27">
        <v>104000000</v>
      </c>
      <c r="I4380" s="215"/>
      <c r="J4380" s="41">
        <v>-50000000</v>
      </c>
      <c r="K4380" s="27">
        <f>H4380+J4380</f>
        <v>54000000</v>
      </c>
      <c r="L4380" s="199"/>
    </row>
    <row r="4381" spans="1:12" hidden="1" x14ac:dyDescent="0.35">
      <c r="A4381" s="23">
        <v>22020101</v>
      </c>
      <c r="B4381" s="437" t="s">
        <v>2891</v>
      </c>
      <c r="C4381" s="23">
        <v>70131</v>
      </c>
      <c r="D4381" s="24">
        <v>0</v>
      </c>
      <c r="E4381" s="25">
        <v>2101</v>
      </c>
      <c r="F4381" s="23">
        <v>10721300</v>
      </c>
      <c r="G4381" s="26" t="s">
        <v>145</v>
      </c>
      <c r="H4381" s="67">
        <v>18137626.5</v>
      </c>
      <c r="I4381" s="224"/>
      <c r="J4381" s="67"/>
      <c r="K4381" s="67">
        <f t="shared" ref="K4381:K4414" si="118">SUM(H4381,J4381)</f>
        <v>18137626.5</v>
      </c>
      <c r="L4381" s="199"/>
    </row>
    <row r="4382" spans="1:12" hidden="1" x14ac:dyDescent="0.35">
      <c r="A4382" s="23">
        <v>22020101</v>
      </c>
      <c r="B4382" s="437" t="s">
        <v>2891</v>
      </c>
      <c r="C4382" s="23">
        <v>70133</v>
      </c>
      <c r="D4382" s="24">
        <v>0</v>
      </c>
      <c r="E4382" s="25">
        <v>2101</v>
      </c>
      <c r="F4382" s="23">
        <v>10721300</v>
      </c>
      <c r="G4382" s="26" t="s">
        <v>145</v>
      </c>
      <c r="H4382" s="27">
        <v>5390000</v>
      </c>
      <c r="I4382" s="215"/>
      <c r="J4382" s="41"/>
      <c r="K4382" s="27">
        <f t="shared" si="118"/>
        <v>5390000</v>
      </c>
      <c r="L4382" s="199"/>
    </row>
    <row r="4383" spans="1:12" hidden="1" x14ac:dyDescent="0.35">
      <c r="A4383" s="23">
        <v>22020101</v>
      </c>
      <c r="B4383" s="437" t="s">
        <v>2891</v>
      </c>
      <c r="C4383" s="23">
        <v>70133</v>
      </c>
      <c r="D4383" s="24">
        <v>0</v>
      </c>
      <c r="E4383" s="25">
        <v>2101</v>
      </c>
      <c r="F4383" s="23">
        <v>10721300</v>
      </c>
      <c r="G4383" s="26" t="s">
        <v>145</v>
      </c>
      <c r="H4383" s="27">
        <v>697200</v>
      </c>
      <c r="I4383" s="215">
        <v>539000</v>
      </c>
      <c r="J4383" s="27">
        <v>302800</v>
      </c>
      <c r="K4383" s="27">
        <f t="shared" si="118"/>
        <v>1000000</v>
      </c>
      <c r="L4383" s="199"/>
    </row>
    <row r="4384" spans="1:12" hidden="1" x14ac:dyDescent="0.35">
      <c r="A4384" s="23">
        <v>22020101</v>
      </c>
      <c r="B4384" s="437" t="s">
        <v>2891</v>
      </c>
      <c r="C4384" s="23">
        <v>70133</v>
      </c>
      <c r="D4384" s="24">
        <v>0</v>
      </c>
      <c r="E4384" s="25">
        <v>2101</v>
      </c>
      <c r="F4384" s="23">
        <v>10721300</v>
      </c>
      <c r="G4384" s="26" t="s">
        <v>145</v>
      </c>
      <c r="H4384" s="67">
        <v>31500</v>
      </c>
      <c r="I4384" s="224">
        <v>86000</v>
      </c>
      <c r="J4384" s="67">
        <v>5000000</v>
      </c>
      <c r="K4384" s="67">
        <f t="shared" si="118"/>
        <v>5031500</v>
      </c>
      <c r="L4384" s="199"/>
    </row>
    <row r="4385" spans="1:12" hidden="1" x14ac:dyDescent="0.35">
      <c r="A4385" s="23">
        <v>22020101</v>
      </c>
      <c r="B4385" s="437" t="s">
        <v>2891</v>
      </c>
      <c r="C4385" s="23">
        <v>70740</v>
      </c>
      <c r="D4385" s="24">
        <v>0</v>
      </c>
      <c r="E4385" s="25">
        <v>2101</v>
      </c>
      <c r="F4385" s="23">
        <v>10721300</v>
      </c>
      <c r="G4385" s="26" t="s">
        <v>145</v>
      </c>
      <c r="H4385" s="27">
        <v>616000</v>
      </c>
      <c r="I4385" s="215"/>
      <c r="J4385" s="41"/>
      <c r="K4385" s="27">
        <f t="shared" si="118"/>
        <v>616000</v>
      </c>
      <c r="L4385" s="200"/>
    </row>
    <row r="4386" spans="1:12" hidden="1" x14ac:dyDescent="0.35">
      <c r="A4386" s="23">
        <v>22020101</v>
      </c>
      <c r="B4386" s="437" t="s">
        <v>2891</v>
      </c>
      <c r="C4386" s="23">
        <v>70131</v>
      </c>
      <c r="D4386" s="24">
        <v>0</v>
      </c>
      <c r="E4386" s="25">
        <v>2101</v>
      </c>
      <c r="F4386" s="23">
        <v>10721300</v>
      </c>
      <c r="G4386" s="26" t="s">
        <v>145</v>
      </c>
      <c r="H4386" s="67">
        <v>3139815</v>
      </c>
      <c r="I4386" s="224">
        <v>302000</v>
      </c>
      <c r="J4386" s="67"/>
      <c r="K4386" s="67">
        <f t="shared" si="118"/>
        <v>3139815</v>
      </c>
      <c r="L4386" s="199"/>
    </row>
    <row r="4387" spans="1:12" hidden="1" x14ac:dyDescent="0.35">
      <c r="A4387" s="23">
        <v>22020101</v>
      </c>
      <c r="B4387" s="437" t="s">
        <v>2891</v>
      </c>
      <c r="C4387" s="23">
        <v>70133</v>
      </c>
      <c r="D4387" s="24">
        <v>0</v>
      </c>
      <c r="E4387" s="25">
        <v>2101</v>
      </c>
      <c r="F4387" s="23">
        <v>10721300</v>
      </c>
      <c r="G4387" s="26" t="s">
        <v>145</v>
      </c>
      <c r="H4387" s="27">
        <v>500000</v>
      </c>
      <c r="I4387" s="215">
        <v>632000</v>
      </c>
      <c r="J4387" s="41">
        <v>500000</v>
      </c>
      <c r="K4387" s="27">
        <f t="shared" si="118"/>
        <v>1000000</v>
      </c>
      <c r="L4387" s="199"/>
    </row>
    <row r="4388" spans="1:12" hidden="1" x14ac:dyDescent="0.35">
      <c r="A4388" s="23">
        <v>22020101</v>
      </c>
      <c r="B4388" s="437" t="s">
        <v>2891</v>
      </c>
      <c r="C4388" s="23">
        <v>70133</v>
      </c>
      <c r="D4388" s="24">
        <v>0</v>
      </c>
      <c r="E4388" s="25">
        <v>2101</v>
      </c>
      <c r="F4388" s="23">
        <v>10721300</v>
      </c>
      <c r="G4388" s="26" t="s">
        <v>145</v>
      </c>
      <c r="H4388" s="27">
        <v>63000</v>
      </c>
      <c r="I4388" s="215">
        <v>15000</v>
      </c>
      <c r="J4388" s="27">
        <v>187000</v>
      </c>
      <c r="K4388" s="27">
        <f t="shared" si="118"/>
        <v>250000</v>
      </c>
      <c r="L4388" s="199"/>
    </row>
    <row r="4389" spans="1:12" hidden="1" x14ac:dyDescent="0.35">
      <c r="A4389" s="23">
        <v>22020101</v>
      </c>
      <c r="B4389" s="437" t="s">
        <v>2891</v>
      </c>
      <c r="C4389" s="23">
        <v>70133</v>
      </c>
      <c r="D4389" s="24">
        <v>0</v>
      </c>
      <c r="E4389" s="25">
        <v>2101</v>
      </c>
      <c r="F4389" s="23">
        <v>10721300</v>
      </c>
      <c r="G4389" s="26" t="s">
        <v>145</v>
      </c>
      <c r="H4389" s="27">
        <v>1050000</v>
      </c>
      <c r="I4389" s="215">
        <v>0</v>
      </c>
      <c r="J4389" s="27"/>
      <c r="K4389" s="27">
        <f t="shared" si="118"/>
        <v>1050000</v>
      </c>
      <c r="L4389" s="199"/>
    </row>
    <row r="4390" spans="1:12" hidden="1" x14ac:dyDescent="0.35">
      <c r="A4390" s="23">
        <v>22020101</v>
      </c>
      <c r="B4390" s="437" t="s">
        <v>2892</v>
      </c>
      <c r="C4390" s="23">
        <v>70133</v>
      </c>
      <c r="D4390" s="24">
        <v>0</v>
      </c>
      <c r="E4390" s="25">
        <v>2101</v>
      </c>
      <c r="F4390" s="23">
        <v>10721300</v>
      </c>
      <c r="G4390" s="26" t="s">
        <v>145</v>
      </c>
      <c r="H4390" s="27">
        <v>4000000</v>
      </c>
      <c r="I4390" s="215">
        <v>1391000</v>
      </c>
      <c r="J4390" s="41"/>
      <c r="K4390" s="27">
        <f t="shared" si="118"/>
        <v>4000000</v>
      </c>
      <c r="L4390" s="199"/>
    </row>
    <row r="4391" spans="1:12" hidden="1" x14ac:dyDescent="0.35">
      <c r="A4391" s="23">
        <v>22020101</v>
      </c>
      <c r="B4391" s="437" t="s">
        <v>2892</v>
      </c>
      <c r="C4391" s="23">
        <v>70133</v>
      </c>
      <c r="D4391" s="24">
        <v>0</v>
      </c>
      <c r="E4391" s="25">
        <v>2101</v>
      </c>
      <c r="F4391" s="23">
        <v>10721300</v>
      </c>
      <c r="G4391" s="26" t="s">
        <v>145</v>
      </c>
      <c r="H4391" s="27">
        <v>8926848</v>
      </c>
      <c r="I4391" s="215"/>
      <c r="J4391" s="27"/>
      <c r="K4391" s="27">
        <f t="shared" si="118"/>
        <v>8926848</v>
      </c>
      <c r="L4391" s="200"/>
    </row>
    <row r="4392" spans="1:12" hidden="1" x14ac:dyDescent="0.35">
      <c r="A4392" s="23">
        <v>22020101</v>
      </c>
      <c r="B4392" s="437" t="s">
        <v>2892</v>
      </c>
      <c r="C4392" s="23">
        <v>70131</v>
      </c>
      <c r="D4392" s="24">
        <v>0</v>
      </c>
      <c r="E4392" s="25">
        <v>2101</v>
      </c>
      <c r="F4392" s="23">
        <v>10721300</v>
      </c>
      <c r="G4392" s="26" t="s">
        <v>145</v>
      </c>
      <c r="H4392" s="27">
        <v>1818600</v>
      </c>
      <c r="I4392" s="215">
        <v>798800</v>
      </c>
      <c r="J4392" s="27"/>
      <c r="K4392" s="27">
        <f t="shared" si="118"/>
        <v>1818600</v>
      </c>
      <c r="L4392" s="199"/>
    </row>
    <row r="4393" spans="1:12" hidden="1" x14ac:dyDescent="0.35">
      <c r="A4393" s="23">
        <v>22020101</v>
      </c>
      <c r="B4393" s="437" t="s">
        <v>2892</v>
      </c>
      <c r="C4393" s="23">
        <v>70133</v>
      </c>
      <c r="D4393" s="24">
        <v>0</v>
      </c>
      <c r="E4393" s="25">
        <v>2101</v>
      </c>
      <c r="F4393" s="23">
        <v>10721300</v>
      </c>
      <c r="G4393" s="26" t="s">
        <v>145</v>
      </c>
      <c r="H4393" s="67">
        <v>10500</v>
      </c>
      <c r="I4393" s="224">
        <v>10000</v>
      </c>
      <c r="J4393" s="67">
        <v>300000</v>
      </c>
      <c r="K4393" s="67">
        <f t="shared" si="118"/>
        <v>310500</v>
      </c>
      <c r="L4393" s="199"/>
    </row>
    <row r="4394" spans="1:12" hidden="1" x14ac:dyDescent="0.35">
      <c r="A4394" s="23">
        <v>22020101</v>
      </c>
      <c r="B4394" s="437" t="s">
        <v>2893</v>
      </c>
      <c r="C4394" s="23">
        <v>70131</v>
      </c>
      <c r="D4394" s="24">
        <v>0</v>
      </c>
      <c r="E4394" s="25">
        <v>2101</v>
      </c>
      <c r="F4394" s="23">
        <v>10721300</v>
      </c>
      <c r="G4394" s="26" t="s">
        <v>145</v>
      </c>
      <c r="H4394" s="67">
        <v>1000000</v>
      </c>
      <c r="I4394" s="224"/>
      <c r="J4394" s="68"/>
      <c r="K4394" s="67">
        <f t="shared" si="118"/>
        <v>1000000</v>
      </c>
      <c r="L4394" s="199"/>
    </row>
    <row r="4395" spans="1:12" hidden="1" x14ac:dyDescent="0.35">
      <c r="A4395" s="23">
        <v>22020101</v>
      </c>
      <c r="B4395" s="437" t="s">
        <v>2893</v>
      </c>
      <c r="C4395" s="23">
        <v>70131</v>
      </c>
      <c r="D4395" s="24">
        <v>0</v>
      </c>
      <c r="E4395" s="25">
        <v>2101</v>
      </c>
      <c r="F4395" s="23">
        <v>10721300</v>
      </c>
      <c r="G4395" s="26" t="s">
        <v>145</v>
      </c>
      <c r="H4395" s="67">
        <v>2431044</v>
      </c>
      <c r="I4395" s="224">
        <v>269000</v>
      </c>
      <c r="J4395" s="67"/>
      <c r="K4395" s="67">
        <f t="shared" si="118"/>
        <v>2431044</v>
      </c>
      <c r="L4395" s="199"/>
    </row>
    <row r="4396" spans="1:12" hidden="1" x14ac:dyDescent="0.35">
      <c r="A4396" s="34">
        <v>22020101</v>
      </c>
      <c r="B4396" s="437" t="s">
        <v>2893</v>
      </c>
      <c r="C4396" s="34">
        <v>70133</v>
      </c>
      <c r="D4396" s="35">
        <v>0</v>
      </c>
      <c r="E4396" s="36">
        <v>2101</v>
      </c>
      <c r="F4396" s="34">
        <v>10721300</v>
      </c>
      <c r="G4396" s="37" t="s">
        <v>145</v>
      </c>
      <c r="H4396" s="70">
        <v>3870300</v>
      </c>
      <c r="I4396" s="223">
        <v>204500</v>
      </c>
      <c r="J4396" s="70"/>
      <c r="K4396" s="70">
        <f t="shared" si="118"/>
        <v>3870300</v>
      </c>
      <c r="L4396" s="198"/>
    </row>
    <row r="4397" spans="1:12" hidden="1" x14ac:dyDescent="0.35">
      <c r="A4397" s="23">
        <v>22020101</v>
      </c>
      <c r="B4397" s="437" t="s">
        <v>2893</v>
      </c>
      <c r="C4397" s="23">
        <v>70133</v>
      </c>
      <c r="D4397" s="24">
        <v>0</v>
      </c>
      <c r="E4397" s="25">
        <v>2101</v>
      </c>
      <c r="F4397" s="23">
        <v>10721300</v>
      </c>
      <c r="G4397" s="26" t="s">
        <v>145</v>
      </c>
      <c r="H4397" s="27">
        <v>520800</v>
      </c>
      <c r="I4397" s="215">
        <v>640500</v>
      </c>
      <c r="J4397" s="27"/>
      <c r="K4397" s="27">
        <f t="shared" si="118"/>
        <v>520800</v>
      </c>
      <c r="L4397" s="199"/>
    </row>
    <row r="4398" spans="1:12" hidden="1" x14ac:dyDescent="0.35">
      <c r="A4398" s="23">
        <v>22020101</v>
      </c>
      <c r="B4398" s="437" t="s">
        <v>2893</v>
      </c>
      <c r="C4398" s="23">
        <v>70131</v>
      </c>
      <c r="D4398" s="24">
        <v>0</v>
      </c>
      <c r="E4398" s="25">
        <v>2101</v>
      </c>
      <c r="F4398" s="23">
        <v>10721300</v>
      </c>
      <c r="G4398" s="26" t="s">
        <v>145</v>
      </c>
      <c r="H4398" s="67">
        <v>6955200</v>
      </c>
      <c r="I4398" s="224">
        <v>333200</v>
      </c>
      <c r="J4398" s="67"/>
      <c r="K4398" s="67">
        <f t="shared" si="118"/>
        <v>6955200</v>
      </c>
      <c r="L4398" s="199"/>
    </row>
    <row r="4399" spans="1:12" hidden="1" x14ac:dyDescent="0.35">
      <c r="A4399" s="23">
        <v>22020101</v>
      </c>
      <c r="B4399" s="437" t="s">
        <v>2893</v>
      </c>
      <c r="C4399" s="23">
        <v>70133</v>
      </c>
      <c r="D4399" s="24">
        <v>0</v>
      </c>
      <c r="E4399" s="25">
        <v>2101</v>
      </c>
      <c r="F4399" s="23">
        <v>10721300</v>
      </c>
      <c r="G4399" s="26" t="s">
        <v>145</v>
      </c>
      <c r="H4399" s="27">
        <v>3000000</v>
      </c>
      <c r="I4399" s="215">
        <v>80000</v>
      </c>
      <c r="J4399" s="41"/>
      <c r="K4399" s="27">
        <f t="shared" si="118"/>
        <v>3000000</v>
      </c>
      <c r="L4399" s="199"/>
    </row>
    <row r="4400" spans="1:12" hidden="1" x14ac:dyDescent="0.35">
      <c r="A4400" s="23">
        <v>22020101</v>
      </c>
      <c r="B4400" s="437" t="s">
        <v>2893</v>
      </c>
      <c r="C4400" s="23">
        <v>70133</v>
      </c>
      <c r="D4400" s="24">
        <v>0</v>
      </c>
      <c r="E4400" s="25">
        <v>2101</v>
      </c>
      <c r="F4400" s="23">
        <v>10721300</v>
      </c>
      <c r="G4400" s="26" t="s">
        <v>145</v>
      </c>
      <c r="H4400" s="101">
        <v>15715770</v>
      </c>
      <c r="I4400" s="255">
        <v>5367000</v>
      </c>
      <c r="J4400" s="101"/>
      <c r="K4400" s="101">
        <f t="shared" si="118"/>
        <v>15715770</v>
      </c>
      <c r="L4400" s="200"/>
    </row>
    <row r="4401" spans="1:12" hidden="1" x14ac:dyDescent="0.35">
      <c r="A4401" s="23">
        <v>22020101</v>
      </c>
      <c r="B4401" s="437" t="s">
        <v>2893</v>
      </c>
      <c r="C4401" s="23">
        <v>70133</v>
      </c>
      <c r="D4401" s="24">
        <v>0</v>
      </c>
      <c r="E4401" s="25">
        <v>2101</v>
      </c>
      <c r="F4401" s="23">
        <v>10721300</v>
      </c>
      <c r="G4401" s="26" t="s">
        <v>145</v>
      </c>
      <c r="H4401" s="101">
        <v>20000000</v>
      </c>
      <c r="I4401" s="255">
        <v>1800000</v>
      </c>
      <c r="J4401" s="106"/>
      <c r="K4401" s="101">
        <f t="shared" si="118"/>
        <v>20000000</v>
      </c>
      <c r="L4401" s="199"/>
    </row>
    <row r="4402" spans="1:12" hidden="1" x14ac:dyDescent="0.35">
      <c r="A4402" s="23">
        <v>22020101</v>
      </c>
      <c r="B4402" s="437" t="s">
        <v>2893</v>
      </c>
      <c r="C4402" s="23">
        <v>70131</v>
      </c>
      <c r="D4402" s="24">
        <v>0</v>
      </c>
      <c r="E4402" s="25">
        <v>2101</v>
      </c>
      <c r="F4402" s="23">
        <v>10721300</v>
      </c>
      <c r="G4402" s="26" t="s">
        <v>145</v>
      </c>
      <c r="H4402" s="101">
        <v>3265500</v>
      </c>
      <c r="I4402" s="255">
        <v>511000</v>
      </c>
      <c r="J4402" s="101">
        <v>2000000</v>
      </c>
      <c r="K4402" s="101">
        <f t="shared" si="118"/>
        <v>5265500</v>
      </c>
      <c r="L4402" s="199"/>
    </row>
    <row r="4403" spans="1:12" hidden="1" x14ac:dyDescent="0.35">
      <c r="A4403" s="23">
        <v>22020101</v>
      </c>
      <c r="B4403" s="437" t="s">
        <v>2893</v>
      </c>
      <c r="C4403" s="23">
        <v>70133</v>
      </c>
      <c r="D4403" s="24">
        <v>0</v>
      </c>
      <c r="E4403" s="25">
        <v>2101</v>
      </c>
      <c r="F4403" s="23">
        <v>10721300</v>
      </c>
      <c r="G4403" s="26" t="s">
        <v>145</v>
      </c>
      <c r="H4403" s="101">
        <v>168000</v>
      </c>
      <c r="I4403" s="255">
        <v>100000</v>
      </c>
      <c r="J4403" s="101">
        <v>3000000</v>
      </c>
      <c r="K4403" s="101">
        <f t="shared" si="118"/>
        <v>3168000</v>
      </c>
      <c r="L4403" s="200"/>
    </row>
    <row r="4404" spans="1:12" hidden="1" x14ac:dyDescent="0.35">
      <c r="A4404" s="54">
        <v>22020101</v>
      </c>
      <c r="B4404" s="437" t="s">
        <v>2893</v>
      </c>
      <c r="C4404" s="54">
        <v>70131</v>
      </c>
      <c r="D4404" s="55">
        <v>0</v>
      </c>
      <c r="E4404" s="56">
        <v>2101</v>
      </c>
      <c r="F4404" s="54">
        <v>10721300</v>
      </c>
      <c r="G4404" s="57" t="s">
        <v>145</v>
      </c>
      <c r="H4404" s="58">
        <v>1753500</v>
      </c>
      <c r="I4404" s="221">
        <v>0</v>
      </c>
      <c r="J4404" s="58"/>
      <c r="K4404" s="58">
        <f t="shared" si="118"/>
        <v>1753500</v>
      </c>
      <c r="L4404" s="204" t="s">
        <v>2555</v>
      </c>
    </row>
    <row r="4405" spans="1:12" hidden="1" x14ac:dyDescent="0.35">
      <c r="A4405" s="54">
        <v>22020101</v>
      </c>
      <c r="B4405" s="437" t="s">
        <v>2893</v>
      </c>
      <c r="C4405" s="54">
        <v>70131</v>
      </c>
      <c r="D4405" s="55">
        <v>0</v>
      </c>
      <c r="E4405" s="56">
        <v>2101</v>
      </c>
      <c r="F4405" s="54">
        <v>10721300</v>
      </c>
      <c r="G4405" s="57" t="s">
        <v>758</v>
      </c>
      <c r="H4405" s="58">
        <v>52882200</v>
      </c>
      <c r="I4405" s="221">
        <v>157000</v>
      </c>
      <c r="J4405" s="58">
        <v>-40000000</v>
      </c>
      <c r="K4405" s="58">
        <f t="shared" si="118"/>
        <v>12882200</v>
      </c>
      <c r="L4405" s="204" t="s">
        <v>2555</v>
      </c>
    </row>
    <row r="4406" spans="1:12" hidden="1" x14ac:dyDescent="0.35">
      <c r="A4406" s="54">
        <v>22020101</v>
      </c>
      <c r="B4406" s="437" t="s">
        <v>2893</v>
      </c>
      <c r="C4406" s="54">
        <v>70133</v>
      </c>
      <c r="D4406" s="55">
        <v>0</v>
      </c>
      <c r="E4406" s="54">
        <v>2101</v>
      </c>
      <c r="F4406" s="54">
        <v>10721300</v>
      </c>
      <c r="G4406" s="57" t="s">
        <v>145</v>
      </c>
      <c r="H4406" s="117">
        <v>106680</v>
      </c>
      <c r="I4406" s="263">
        <v>0</v>
      </c>
      <c r="J4406" s="117">
        <v>2400000</v>
      </c>
      <c r="K4406" s="117">
        <f t="shared" si="118"/>
        <v>2506680</v>
      </c>
      <c r="L4406" s="204" t="s">
        <v>2556</v>
      </c>
    </row>
    <row r="4407" spans="1:12" hidden="1" x14ac:dyDescent="0.35">
      <c r="A4407" s="54">
        <v>22020101</v>
      </c>
      <c r="B4407" s="437" t="s">
        <v>2893</v>
      </c>
      <c r="C4407" s="54">
        <v>70133</v>
      </c>
      <c r="D4407" s="55">
        <v>0</v>
      </c>
      <c r="E4407" s="56">
        <v>2101</v>
      </c>
      <c r="F4407" s="54">
        <v>10721300</v>
      </c>
      <c r="G4407" s="57" t="s">
        <v>145</v>
      </c>
      <c r="H4407" s="58">
        <v>3088680</v>
      </c>
      <c r="I4407" s="221">
        <v>979955</v>
      </c>
      <c r="J4407" s="58">
        <v>9511320</v>
      </c>
      <c r="K4407" s="58">
        <f t="shared" si="118"/>
        <v>12600000</v>
      </c>
      <c r="L4407" s="204" t="s">
        <v>2557</v>
      </c>
    </row>
    <row r="4408" spans="1:12" hidden="1" x14ac:dyDescent="0.35">
      <c r="A4408" s="54">
        <v>22020101</v>
      </c>
      <c r="B4408" s="437" t="s">
        <v>2893</v>
      </c>
      <c r="C4408" s="54">
        <v>70131</v>
      </c>
      <c r="D4408" s="55">
        <v>0</v>
      </c>
      <c r="E4408" s="56">
        <v>2101</v>
      </c>
      <c r="F4408" s="54">
        <v>10721300</v>
      </c>
      <c r="G4408" s="57" t="s">
        <v>145</v>
      </c>
      <c r="H4408" s="117">
        <v>831600</v>
      </c>
      <c r="I4408" s="263"/>
      <c r="J4408" s="117">
        <v>7000000</v>
      </c>
      <c r="K4408" s="117">
        <f t="shared" si="118"/>
        <v>7831600</v>
      </c>
      <c r="L4408" s="204" t="s">
        <v>2558</v>
      </c>
    </row>
    <row r="4409" spans="1:12" hidden="1" x14ac:dyDescent="0.35">
      <c r="A4409" s="23">
        <v>22020101</v>
      </c>
      <c r="B4409" s="437" t="s">
        <v>2893</v>
      </c>
      <c r="C4409" s="23">
        <v>70133</v>
      </c>
      <c r="D4409" s="24">
        <v>0</v>
      </c>
      <c r="E4409" s="25">
        <v>2101</v>
      </c>
      <c r="F4409" s="23">
        <v>10721300</v>
      </c>
      <c r="G4409" s="26" t="s">
        <v>145</v>
      </c>
      <c r="H4409" s="101">
        <v>13365</v>
      </c>
      <c r="I4409" s="255"/>
      <c r="J4409" s="106"/>
      <c r="K4409" s="101">
        <f t="shared" si="118"/>
        <v>13365</v>
      </c>
      <c r="L4409" s="199"/>
    </row>
    <row r="4410" spans="1:12" hidden="1" x14ac:dyDescent="0.35">
      <c r="A4410" s="23">
        <v>22020101</v>
      </c>
      <c r="B4410" s="437" t="s">
        <v>2893</v>
      </c>
      <c r="C4410" s="23">
        <v>70133</v>
      </c>
      <c r="D4410" s="24">
        <v>0</v>
      </c>
      <c r="E4410" s="25">
        <v>2101</v>
      </c>
      <c r="F4410" s="23">
        <v>10721300</v>
      </c>
      <c r="G4410" s="26" t="s">
        <v>145</v>
      </c>
      <c r="H4410" s="101">
        <v>4050000</v>
      </c>
      <c r="I4410" s="255">
        <v>1420420</v>
      </c>
      <c r="J4410" s="106"/>
      <c r="K4410" s="101">
        <f t="shared" si="118"/>
        <v>4050000</v>
      </c>
      <c r="L4410" s="199"/>
    </row>
    <row r="4411" spans="1:12" hidden="1" x14ac:dyDescent="0.35">
      <c r="A4411" s="23">
        <v>22020101</v>
      </c>
      <c r="B4411" s="437" t="s">
        <v>2893</v>
      </c>
      <c r="C4411" s="23">
        <v>70131</v>
      </c>
      <c r="D4411" s="24">
        <v>0</v>
      </c>
      <c r="E4411" s="25">
        <v>2101</v>
      </c>
      <c r="F4411" s="23">
        <v>10721300</v>
      </c>
      <c r="G4411" s="26" t="s">
        <v>145</v>
      </c>
      <c r="H4411" s="101">
        <v>6248550</v>
      </c>
      <c r="I4411" s="255">
        <v>3479000</v>
      </c>
      <c r="J4411" s="101"/>
      <c r="K4411" s="101">
        <f t="shared" si="118"/>
        <v>6248550</v>
      </c>
      <c r="L4411" s="199"/>
    </row>
    <row r="4412" spans="1:12" hidden="1" x14ac:dyDescent="0.35">
      <c r="A4412" s="23">
        <v>22020101</v>
      </c>
      <c r="B4412" s="437" t="s">
        <v>2893</v>
      </c>
      <c r="C4412" s="23">
        <v>70133</v>
      </c>
      <c r="D4412" s="24">
        <v>0</v>
      </c>
      <c r="E4412" s="23">
        <v>2101</v>
      </c>
      <c r="F4412" s="23">
        <v>10721300</v>
      </c>
      <c r="G4412" s="26" t="s">
        <v>145</v>
      </c>
      <c r="H4412" s="101">
        <v>210000</v>
      </c>
      <c r="I4412" s="255">
        <v>0</v>
      </c>
      <c r="J4412" s="101"/>
      <c r="K4412" s="101">
        <f t="shared" si="118"/>
        <v>210000</v>
      </c>
      <c r="L4412" s="199"/>
    </row>
    <row r="4413" spans="1:12" hidden="1" x14ac:dyDescent="0.35">
      <c r="A4413" s="23">
        <v>22020101</v>
      </c>
      <c r="B4413" s="437" t="s">
        <v>2893</v>
      </c>
      <c r="C4413" s="23">
        <v>70131</v>
      </c>
      <c r="D4413" s="24">
        <v>0</v>
      </c>
      <c r="E4413" s="25">
        <v>2101</v>
      </c>
      <c r="F4413" s="23">
        <v>10721300</v>
      </c>
      <c r="G4413" s="28" t="s">
        <v>145</v>
      </c>
      <c r="H4413" s="103">
        <v>11038200</v>
      </c>
      <c r="I4413" s="256">
        <v>9509599.6500000004</v>
      </c>
      <c r="J4413" s="103">
        <v>3000000</v>
      </c>
      <c r="K4413" s="103">
        <f t="shared" si="118"/>
        <v>14038200</v>
      </c>
      <c r="L4413" s="199"/>
    </row>
    <row r="4414" spans="1:12" hidden="1" x14ac:dyDescent="0.35">
      <c r="A4414" s="34">
        <v>22020101</v>
      </c>
      <c r="B4414" s="437" t="s">
        <v>2891</v>
      </c>
      <c r="C4414" s="34">
        <v>70131</v>
      </c>
      <c r="D4414" s="35">
        <v>0</v>
      </c>
      <c r="E4414" s="36">
        <v>2101</v>
      </c>
      <c r="F4414" s="34">
        <v>10721300</v>
      </c>
      <c r="G4414" s="37" t="s">
        <v>145</v>
      </c>
      <c r="H4414" s="139">
        <v>1000000</v>
      </c>
      <c r="I4414" s="268"/>
      <c r="J4414" s="141"/>
      <c r="K4414" s="139">
        <f t="shared" si="118"/>
        <v>1000000</v>
      </c>
      <c r="L4414" s="198"/>
    </row>
    <row r="4415" spans="1:12" hidden="1" x14ac:dyDescent="0.35">
      <c r="A4415" s="23">
        <v>22010103</v>
      </c>
      <c r="B4415" s="437" t="s">
        <v>2891</v>
      </c>
      <c r="C4415" s="23">
        <v>70131</v>
      </c>
      <c r="D4415" s="24">
        <v>0</v>
      </c>
      <c r="E4415" s="25">
        <v>2101</v>
      </c>
      <c r="F4415" s="23">
        <v>10721300</v>
      </c>
      <c r="G4415" s="26" t="s">
        <v>286</v>
      </c>
      <c r="H4415" s="27">
        <v>100000000</v>
      </c>
      <c r="I4415" s="215">
        <v>7349006</v>
      </c>
      <c r="J4415" s="27">
        <v>-50000000</v>
      </c>
      <c r="K4415" s="27">
        <f>H4415+J4415</f>
        <v>50000000</v>
      </c>
      <c r="L4415" s="199"/>
    </row>
    <row r="4416" spans="1:12" hidden="1" x14ac:dyDescent="0.35">
      <c r="A4416" s="23">
        <v>22010103</v>
      </c>
      <c r="B4416" s="437" t="s">
        <v>2893</v>
      </c>
      <c r="C4416" s="23">
        <v>70131</v>
      </c>
      <c r="D4416" s="24">
        <v>0</v>
      </c>
      <c r="E4416" s="25">
        <v>2101</v>
      </c>
      <c r="F4416" s="23">
        <v>10721300</v>
      </c>
      <c r="G4416" s="26" t="s">
        <v>286</v>
      </c>
      <c r="H4416" s="68">
        <v>1480000</v>
      </c>
      <c r="I4416" s="226">
        <v>40000</v>
      </c>
      <c r="J4416" s="68"/>
      <c r="K4416" s="67">
        <f t="shared" ref="K4416:K4447" si="119">SUM(H4416,J4416)</f>
        <v>1480000</v>
      </c>
      <c r="L4416" s="199"/>
    </row>
    <row r="4417" spans="1:12" hidden="1" x14ac:dyDescent="0.35">
      <c r="A4417" s="23">
        <v>22010103</v>
      </c>
      <c r="B4417" s="437" t="s">
        <v>2893</v>
      </c>
      <c r="C4417" s="23">
        <v>70131</v>
      </c>
      <c r="D4417" s="24">
        <v>0</v>
      </c>
      <c r="E4417" s="25">
        <v>2101</v>
      </c>
      <c r="F4417" s="23">
        <v>10721300</v>
      </c>
      <c r="G4417" s="26" t="s">
        <v>286</v>
      </c>
      <c r="H4417" s="101">
        <v>25900000</v>
      </c>
      <c r="I4417" s="255"/>
      <c r="J4417" s="106"/>
      <c r="K4417" s="101">
        <f t="shared" si="119"/>
        <v>25900000</v>
      </c>
      <c r="L4417" s="200"/>
    </row>
    <row r="4418" spans="1:12" hidden="1" x14ac:dyDescent="0.35">
      <c r="A4418" s="23">
        <v>22010103</v>
      </c>
      <c r="B4418" s="437" t="s">
        <v>2893</v>
      </c>
      <c r="C4418" s="23">
        <v>70131</v>
      </c>
      <c r="D4418" s="24">
        <v>0</v>
      </c>
      <c r="E4418" s="25">
        <v>2101</v>
      </c>
      <c r="F4418" s="23">
        <v>10721300</v>
      </c>
      <c r="G4418" s="26" t="s">
        <v>286</v>
      </c>
      <c r="H4418" s="27"/>
      <c r="I4418" s="215"/>
      <c r="J4418" s="41"/>
      <c r="K4418" s="41">
        <f t="shared" si="119"/>
        <v>0</v>
      </c>
      <c r="L4418" s="199"/>
    </row>
    <row r="4419" spans="1:12" hidden="1" x14ac:dyDescent="0.35">
      <c r="A4419" s="23">
        <v>22010102</v>
      </c>
      <c r="B4419" s="437" t="s">
        <v>2890</v>
      </c>
      <c r="C4419" s="23">
        <v>70131</v>
      </c>
      <c r="D4419" s="24">
        <v>0</v>
      </c>
      <c r="E4419" s="25">
        <v>2101</v>
      </c>
      <c r="F4419" s="23">
        <v>10721300</v>
      </c>
      <c r="G4419" s="26" t="s">
        <v>240</v>
      </c>
      <c r="H4419" s="41">
        <v>2000000000</v>
      </c>
      <c r="I4419" s="220">
        <v>1227463772.3199999</v>
      </c>
      <c r="J4419" s="41"/>
      <c r="K4419" s="27">
        <f t="shared" si="119"/>
        <v>2000000000</v>
      </c>
      <c r="L4419" s="201"/>
    </row>
    <row r="4420" spans="1:12" hidden="1" x14ac:dyDescent="0.35">
      <c r="A4420" s="23">
        <v>22010102</v>
      </c>
      <c r="B4420" s="437" t="s">
        <v>2893</v>
      </c>
      <c r="C4420" s="23">
        <v>70131</v>
      </c>
      <c r="D4420" s="24">
        <v>0</v>
      </c>
      <c r="E4420" s="25">
        <v>2101</v>
      </c>
      <c r="F4420" s="23">
        <v>10721300</v>
      </c>
      <c r="G4420" s="26" t="s">
        <v>240</v>
      </c>
      <c r="H4420" s="101">
        <v>10000000</v>
      </c>
      <c r="I4420" s="255">
        <v>7644233.4700000007</v>
      </c>
      <c r="J4420" s="106"/>
      <c r="K4420" s="101">
        <f t="shared" si="119"/>
        <v>10000000</v>
      </c>
      <c r="L4420" s="200"/>
    </row>
    <row r="4421" spans="1:12" hidden="1" x14ac:dyDescent="0.35">
      <c r="A4421" s="23">
        <v>22010102</v>
      </c>
      <c r="B4421" s="437" t="s">
        <v>2893</v>
      </c>
      <c r="C4421" s="23">
        <v>70131</v>
      </c>
      <c r="D4421" s="24">
        <v>0</v>
      </c>
      <c r="E4421" s="25">
        <v>2101</v>
      </c>
      <c r="F4421" s="23">
        <v>10721300</v>
      </c>
      <c r="G4421" s="26" t="s">
        <v>240</v>
      </c>
      <c r="H4421" s="27"/>
      <c r="I4421" s="215"/>
      <c r="J4421" s="27"/>
      <c r="K4421" s="41">
        <f t="shared" si="119"/>
        <v>0</v>
      </c>
      <c r="L4421" s="199"/>
    </row>
    <row r="4422" spans="1:12" hidden="1" x14ac:dyDescent="0.35">
      <c r="A4422" s="23">
        <v>22010101</v>
      </c>
      <c r="B4422" s="437" t="s">
        <v>2890</v>
      </c>
      <c r="C4422" s="23">
        <v>70131</v>
      </c>
      <c r="D4422" s="24">
        <v>0</v>
      </c>
      <c r="E4422" s="25">
        <v>2101</v>
      </c>
      <c r="F4422" s="23">
        <v>10721300</v>
      </c>
      <c r="G4422" s="26" t="s">
        <v>239</v>
      </c>
      <c r="H4422" s="41">
        <v>2640000000</v>
      </c>
      <c r="I4422" s="220">
        <v>50000000</v>
      </c>
      <c r="J4422" s="41">
        <v>-2000000000</v>
      </c>
      <c r="K4422" s="27">
        <f t="shared" si="119"/>
        <v>640000000</v>
      </c>
      <c r="L4422" s="201"/>
    </row>
    <row r="4423" spans="1:12" hidden="1" x14ac:dyDescent="0.35">
      <c r="A4423" s="23">
        <v>22010101</v>
      </c>
      <c r="B4423" s="437" t="s">
        <v>2892</v>
      </c>
      <c r="C4423" s="23">
        <v>70133</v>
      </c>
      <c r="D4423" s="24">
        <v>0</v>
      </c>
      <c r="E4423" s="25">
        <v>2101</v>
      </c>
      <c r="F4423" s="23">
        <v>10721300</v>
      </c>
      <c r="G4423" s="26" t="s">
        <v>239</v>
      </c>
      <c r="H4423" s="41">
        <v>20000000</v>
      </c>
      <c r="I4423" s="220"/>
      <c r="J4423" s="41"/>
      <c r="K4423" s="27">
        <f t="shared" si="119"/>
        <v>20000000</v>
      </c>
      <c r="L4423" s="200"/>
    </row>
    <row r="4424" spans="1:12" hidden="1" x14ac:dyDescent="0.35">
      <c r="A4424" s="23">
        <v>22010101</v>
      </c>
      <c r="B4424" s="437" t="s">
        <v>2893</v>
      </c>
      <c r="C4424" s="23">
        <v>70131</v>
      </c>
      <c r="D4424" s="24">
        <v>0</v>
      </c>
      <c r="E4424" s="25">
        <v>2101</v>
      </c>
      <c r="F4424" s="23">
        <v>10721300</v>
      </c>
      <c r="G4424" s="26" t="s">
        <v>239</v>
      </c>
      <c r="H4424" s="101">
        <v>41218459</v>
      </c>
      <c r="I4424" s="255"/>
      <c r="J4424" s="106"/>
      <c r="K4424" s="101">
        <f t="shared" si="119"/>
        <v>41218459</v>
      </c>
      <c r="L4424" s="200"/>
    </row>
    <row r="4425" spans="1:12" hidden="1" x14ac:dyDescent="0.35">
      <c r="A4425" s="23">
        <v>22010101</v>
      </c>
      <c r="B4425" s="437" t="s">
        <v>2893</v>
      </c>
      <c r="C4425" s="23">
        <v>70131</v>
      </c>
      <c r="D4425" s="24">
        <v>0</v>
      </c>
      <c r="E4425" s="25">
        <v>2101</v>
      </c>
      <c r="F4425" s="23">
        <v>10721300</v>
      </c>
      <c r="G4425" s="26" t="s">
        <v>239</v>
      </c>
      <c r="H4425" s="27">
        <v>3000000</v>
      </c>
      <c r="I4425" s="215"/>
      <c r="J4425" s="41"/>
      <c r="K4425" s="27">
        <f t="shared" si="119"/>
        <v>3000000</v>
      </c>
      <c r="L4425" s="199"/>
    </row>
    <row r="4426" spans="1:12" hidden="1" x14ac:dyDescent="0.35">
      <c r="A4426" s="23">
        <v>21020204</v>
      </c>
      <c r="B4426" s="437" t="s">
        <v>2890</v>
      </c>
      <c r="C4426" s="23">
        <v>70131</v>
      </c>
      <c r="D4426" s="24">
        <v>0</v>
      </c>
      <c r="E4426" s="25">
        <v>2101</v>
      </c>
      <c r="F4426" s="23">
        <v>10721300</v>
      </c>
      <c r="G4426" s="26" t="s">
        <v>238</v>
      </c>
      <c r="H4426" s="41">
        <v>500000000</v>
      </c>
      <c r="I4426" s="220"/>
      <c r="J4426" s="41"/>
      <c r="K4426" s="27">
        <f t="shared" si="119"/>
        <v>500000000</v>
      </c>
      <c r="L4426" s="201"/>
    </row>
    <row r="4427" spans="1:12" hidden="1" x14ac:dyDescent="0.35">
      <c r="A4427" s="23">
        <v>21020203</v>
      </c>
      <c r="B4427" s="437" t="s">
        <v>2890</v>
      </c>
      <c r="C4427" s="23">
        <v>70131</v>
      </c>
      <c r="D4427" s="24">
        <v>0</v>
      </c>
      <c r="E4427" s="25">
        <v>2101</v>
      </c>
      <c r="F4427" s="23">
        <v>10721300</v>
      </c>
      <c r="G4427" s="26" t="s">
        <v>237</v>
      </c>
      <c r="H4427" s="41">
        <v>457666131</v>
      </c>
      <c r="I4427" s="220"/>
      <c r="J4427" s="41"/>
      <c r="K4427" s="27">
        <f t="shared" si="119"/>
        <v>457666131</v>
      </c>
      <c r="L4427" s="201"/>
    </row>
    <row r="4428" spans="1:12" hidden="1" x14ac:dyDescent="0.35">
      <c r="A4428" s="23">
        <v>21020203</v>
      </c>
      <c r="B4428" s="437" t="s">
        <v>2893</v>
      </c>
      <c r="C4428" s="23">
        <v>70131</v>
      </c>
      <c r="D4428" s="24">
        <v>0</v>
      </c>
      <c r="E4428" s="25">
        <v>2101</v>
      </c>
      <c r="F4428" s="23">
        <v>10721300</v>
      </c>
      <c r="G4428" s="26" t="s">
        <v>237</v>
      </c>
      <c r="H4428" s="101">
        <v>14800000</v>
      </c>
      <c r="I4428" s="255"/>
      <c r="J4428" s="106"/>
      <c r="K4428" s="101">
        <f t="shared" si="119"/>
        <v>14800000</v>
      </c>
      <c r="L4428" s="200"/>
    </row>
    <row r="4429" spans="1:12" hidden="1" x14ac:dyDescent="0.35">
      <c r="A4429" s="23">
        <v>21020202</v>
      </c>
      <c r="B4429" s="437" t="s">
        <v>2890</v>
      </c>
      <c r="C4429" s="23">
        <v>70131</v>
      </c>
      <c r="D4429" s="24">
        <v>0</v>
      </c>
      <c r="E4429" s="25">
        <v>2101</v>
      </c>
      <c r="F4429" s="23">
        <v>10721300</v>
      </c>
      <c r="G4429" s="26" t="s">
        <v>236</v>
      </c>
      <c r="H4429" s="27">
        <v>2634079657.4726005</v>
      </c>
      <c r="I4429" s="215">
        <v>221409016</v>
      </c>
      <c r="J4429" s="27">
        <v>-2000000000</v>
      </c>
      <c r="K4429" s="27">
        <f t="shared" si="119"/>
        <v>634079657.47260046</v>
      </c>
      <c r="L4429" s="201"/>
    </row>
    <row r="4430" spans="1:12" hidden="1" x14ac:dyDescent="0.35">
      <c r="A4430" s="23">
        <v>21020202</v>
      </c>
      <c r="B4430" s="437" t="s">
        <v>2891</v>
      </c>
      <c r="C4430" s="23">
        <v>70131</v>
      </c>
      <c r="D4430" s="24">
        <v>0</v>
      </c>
      <c r="E4430" s="25">
        <v>2101</v>
      </c>
      <c r="F4430" s="23">
        <v>10720500</v>
      </c>
      <c r="G4430" s="26" t="s">
        <v>264</v>
      </c>
      <c r="H4430" s="68">
        <v>114867797</v>
      </c>
      <c r="I4430" s="226"/>
      <c r="J4430" s="82">
        <v>-50000000</v>
      </c>
      <c r="K4430" s="67">
        <f t="shared" si="119"/>
        <v>64867797</v>
      </c>
      <c r="L4430" s="199"/>
    </row>
    <row r="4431" spans="1:12" hidden="1" x14ac:dyDescent="0.35">
      <c r="A4431" s="23">
        <v>21020202</v>
      </c>
      <c r="B4431" s="437" t="s">
        <v>2893</v>
      </c>
      <c r="C4431" s="23">
        <v>70131</v>
      </c>
      <c r="D4431" s="24">
        <v>0</v>
      </c>
      <c r="E4431" s="25">
        <v>2101</v>
      </c>
      <c r="F4431" s="23">
        <v>10721300</v>
      </c>
      <c r="G4431" s="26" t="s">
        <v>264</v>
      </c>
      <c r="H4431" s="68">
        <v>120971968</v>
      </c>
      <c r="I4431" s="226"/>
      <c r="J4431" s="82">
        <v>-3751495.55</v>
      </c>
      <c r="K4431" s="67">
        <f t="shared" si="119"/>
        <v>117220472.45</v>
      </c>
      <c r="L4431" s="199"/>
    </row>
    <row r="4432" spans="1:12" hidden="1" x14ac:dyDescent="0.35">
      <c r="A4432" s="23">
        <v>21020202</v>
      </c>
      <c r="B4432" s="437" t="s">
        <v>2893</v>
      </c>
      <c r="C4432" s="23">
        <v>70131</v>
      </c>
      <c r="D4432" s="24">
        <v>0</v>
      </c>
      <c r="E4432" s="25">
        <v>2101</v>
      </c>
      <c r="F4432" s="23">
        <v>10721300</v>
      </c>
      <c r="G4432" s="26" t="s">
        <v>264</v>
      </c>
      <c r="H4432" s="41">
        <v>45708983.988000005</v>
      </c>
      <c r="I4432" s="220"/>
      <c r="J4432" s="152">
        <v>-5652490.9749999996</v>
      </c>
      <c r="K4432" s="27">
        <f t="shared" si="119"/>
        <v>40056493.013000004</v>
      </c>
      <c r="L4432" s="199"/>
    </row>
    <row r="4433" spans="1:12" hidden="1" x14ac:dyDescent="0.35">
      <c r="A4433" s="23">
        <v>21020202</v>
      </c>
      <c r="B4433" s="437" t="s">
        <v>2893</v>
      </c>
      <c r="C4433" s="23">
        <v>70131</v>
      </c>
      <c r="D4433" s="24">
        <v>0</v>
      </c>
      <c r="E4433" s="25">
        <v>2101</v>
      </c>
      <c r="F4433" s="23">
        <v>10721300</v>
      </c>
      <c r="G4433" s="26" t="s">
        <v>264</v>
      </c>
      <c r="H4433" s="41">
        <v>164284615.01999998</v>
      </c>
      <c r="I4433" s="220"/>
      <c r="J4433" s="41">
        <v>-27380769.166666701</v>
      </c>
      <c r="K4433" s="27">
        <f t="shared" si="119"/>
        <v>136903845.85333329</v>
      </c>
      <c r="L4433" s="199"/>
    </row>
    <row r="4434" spans="1:12" hidden="1" x14ac:dyDescent="0.35">
      <c r="A4434" s="23">
        <v>21020202</v>
      </c>
      <c r="B4434" s="437" t="s">
        <v>2893</v>
      </c>
      <c r="C4434" s="23">
        <v>70131</v>
      </c>
      <c r="D4434" s="24">
        <v>0</v>
      </c>
      <c r="E4434" s="25">
        <v>2101</v>
      </c>
      <c r="F4434" s="23">
        <v>10721300</v>
      </c>
      <c r="G4434" s="26" t="s">
        <v>264</v>
      </c>
      <c r="H4434" s="101">
        <v>297800258.58000004</v>
      </c>
      <c r="I4434" s="255">
        <v>107206911.48000002</v>
      </c>
      <c r="J4434" s="101"/>
      <c r="K4434" s="101">
        <f t="shared" si="119"/>
        <v>297800258.58000004</v>
      </c>
      <c r="L4434" s="200"/>
    </row>
    <row r="4435" spans="1:12" hidden="1" x14ac:dyDescent="0.35">
      <c r="A4435" s="23">
        <v>21020202</v>
      </c>
      <c r="B4435" s="437" t="s">
        <v>2893</v>
      </c>
      <c r="C4435" s="23">
        <v>70131</v>
      </c>
      <c r="D4435" s="24">
        <v>0</v>
      </c>
      <c r="E4435" s="25">
        <v>2101</v>
      </c>
      <c r="F4435" s="23">
        <v>10721300</v>
      </c>
      <c r="G4435" s="26" t="s">
        <v>264</v>
      </c>
      <c r="H4435" s="106">
        <v>103859883.99600001</v>
      </c>
      <c r="I4435" s="260">
        <v>47066694.719999999</v>
      </c>
      <c r="J4435" s="106"/>
      <c r="K4435" s="101">
        <f t="shared" si="119"/>
        <v>103859883.99600001</v>
      </c>
      <c r="L4435" s="199"/>
    </row>
    <row r="4436" spans="1:12" hidden="1" x14ac:dyDescent="0.35">
      <c r="A4436" s="23">
        <v>21020202</v>
      </c>
      <c r="B4436" s="437" t="s">
        <v>2893</v>
      </c>
      <c r="C4436" s="23">
        <v>70131</v>
      </c>
      <c r="D4436" s="24">
        <v>0</v>
      </c>
      <c r="E4436" s="25">
        <v>2101</v>
      </c>
      <c r="F4436" s="23">
        <v>10721300</v>
      </c>
      <c r="G4436" s="26" t="s">
        <v>264</v>
      </c>
      <c r="H4436" s="27">
        <v>54013060.316250004</v>
      </c>
      <c r="I4436" s="215"/>
      <c r="J4436" s="27"/>
      <c r="K4436" s="27">
        <f t="shared" si="119"/>
        <v>54013060.316250004</v>
      </c>
      <c r="L4436" s="199"/>
    </row>
    <row r="4437" spans="1:12" hidden="1" x14ac:dyDescent="0.35">
      <c r="A4437" s="23">
        <v>21020201</v>
      </c>
      <c r="B4437" s="437" t="s">
        <v>2891</v>
      </c>
      <c r="C4437" s="23">
        <v>70131</v>
      </c>
      <c r="D4437" s="24">
        <v>0</v>
      </c>
      <c r="E4437" s="25">
        <v>2101</v>
      </c>
      <c r="F4437" s="23">
        <v>10720500</v>
      </c>
      <c r="G4437" s="26" t="s">
        <v>263</v>
      </c>
      <c r="H4437" s="68">
        <v>114867797</v>
      </c>
      <c r="I4437" s="226"/>
      <c r="J4437" s="82">
        <v>-50000000</v>
      </c>
      <c r="K4437" s="67">
        <f t="shared" si="119"/>
        <v>64867797</v>
      </c>
      <c r="L4437" s="199"/>
    </row>
    <row r="4438" spans="1:12" hidden="1" x14ac:dyDescent="0.35">
      <c r="A4438" s="23">
        <v>21020201</v>
      </c>
      <c r="B4438" s="437" t="s">
        <v>2893</v>
      </c>
      <c r="C4438" s="23">
        <v>70131</v>
      </c>
      <c r="D4438" s="24">
        <v>0</v>
      </c>
      <c r="E4438" s="25">
        <v>2101</v>
      </c>
      <c r="F4438" s="23">
        <v>10721300</v>
      </c>
      <c r="G4438" s="26" t="s">
        <v>263</v>
      </c>
      <c r="H4438" s="68">
        <v>120971968</v>
      </c>
      <c r="I4438" s="226"/>
      <c r="J4438" s="82">
        <v>-3751495.55</v>
      </c>
      <c r="K4438" s="67">
        <f t="shared" si="119"/>
        <v>117220472.45</v>
      </c>
      <c r="L4438" s="199"/>
    </row>
    <row r="4439" spans="1:12" hidden="1" x14ac:dyDescent="0.35">
      <c r="A4439" s="23">
        <v>21020201</v>
      </c>
      <c r="B4439" s="437" t="s">
        <v>2893</v>
      </c>
      <c r="C4439" s="23">
        <v>70131</v>
      </c>
      <c r="D4439" s="24">
        <v>0</v>
      </c>
      <c r="E4439" s="25">
        <v>2101</v>
      </c>
      <c r="F4439" s="23">
        <v>10721300</v>
      </c>
      <c r="G4439" s="26" t="s">
        <v>263</v>
      </c>
      <c r="H4439" s="41">
        <v>45708983.988000005</v>
      </c>
      <c r="I4439" s="220"/>
      <c r="J4439" s="152">
        <v>-5652490.9749999996</v>
      </c>
      <c r="K4439" s="153">
        <f t="shared" si="119"/>
        <v>40056493.013000004</v>
      </c>
      <c r="L4439" s="199"/>
    </row>
    <row r="4440" spans="1:12" hidden="1" x14ac:dyDescent="0.35">
      <c r="A4440" s="23">
        <v>21020201</v>
      </c>
      <c r="B4440" s="437" t="s">
        <v>2893</v>
      </c>
      <c r="C4440" s="23">
        <v>70131</v>
      </c>
      <c r="D4440" s="24">
        <v>0</v>
      </c>
      <c r="E4440" s="25">
        <v>2101</v>
      </c>
      <c r="F4440" s="23">
        <v>10721300</v>
      </c>
      <c r="G4440" s="26" t="s">
        <v>263</v>
      </c>
      <c r="H4440" s="68">
        <v>179538122.25600001</v>
      </c>
      <c r="I4440" s="226"/>
      <c r="J4440" s="82">
        <v>-71058795.5</v>
      </c>
      <c r="K4440" s="67">
        <f t="shared" si="119"/>
        <v>108479326.75600001</v>
      </c>
      <c r="L4440" s="199"/>
    </row>
    <row r="4441" spans="1:12" hidden="1" x14ac:dyDescent="0.35">
      <c r="A4441" s="23">
        <v>21020201</v>
      </c>
      <c r="B4441" s="437" t="s">
        <v>2893</v>
      </c>
      <c r="C4441" s="23">
        <v>70131</v>
      </c>
      <c r="D4441" s="24">
        <v>0</v>
      </c>
      <c r="E4441" s="25">
        <v>2101</v>
      </c>
      <c r="F4441" s="23">
        <v>10721300</v>
      </c>
      <c r="G4441" s="26" t="s">
        <v>263</v>
      </c>
      <c r="H4441" s="41">
        <v>164284615.01999998</v>
      </c>
      <c r="I4441" s="220"/>
      <c r="J4441" s="41">
        <v>-27380769.166666701</v>
      </c>
      <c r="K4441" s="27">
        <f t="shared" si="119"/>
        <v>136903845.85333329</v>
      </c>
      <c r="L4441" s="199"/>
    </row>
    <row r="4442" spans="1:12" hidden="1" x14ac:dyDescent="0.35">
      <c r="A4442" s="23">
        <v>21020201</v>
      </c>
      <c r="B4442" s="437" t="s">
        <v>2893</v>
      </c>
      <c r="C4442" s="23">
        <v>70131</v>
      </c>
      <c r="D4442" s="24">
        <v>0</v>
      </c>
      <c r="E4442" s="25">
        <v>2101</v>
      </c>
      <c r="F4442" s="23">
        <v>10721300</v>
      </c>
      <c r="G4442" s="26" t="s">
        <v>263</v>
      </c>
      <c r="H4442" s="101">
        <v>297800258.58000004</v>
      </c>
      <c r="I4442" s="255"/>
      <c r="J4442" s="311">
        <v>-100000000</v>
      </c>
      <c r="K4442" s="101">
        <f t="shared" si="119"/>
        <v>197800258.58000004</v>
      </c>
      <c r="L4442" s="200"/>
    </row>
    <row r="4443" spans="1:12" hidden="1" x14ac:dyDescent="0.35">
      <c r="A4443" s="23">
        <v>21020201</v>
      </c>
      <c r="B4443" s="437" t="s">
        <v>2893</v>
      </c>
      <c r="C4443" s="23">
        <v>70131</v>
      </c>
      <c r="D4443" s="24">
        <v>0</v>
      </c>
      <c r="E4443" s="25">
        <v>2101</v>
      </c>
      <c r="F4443" s="23">
        <v>10721300</v>
      </c>
      <c r="G4443" s="26" t="s">
        <v>263</v>
      </c>
      <c r="H4443" s="106">
        <v>103859883.99600001</v>
      </c>
      <c r="I4443" s="260"/>
      <c r="J4443" s="115">
        <v>-52662543.109999999</v>
      </c>
      <c r="K4443" s="101">
        <f t="shared" si="119"/>
        <v>51197340.886000007</v>
      </c>
      <c r="L4443" s="199"/>
    </row>
    <row r="4444" spans="1:12" hidden="1" x14ac:dyDescent="0.35">
      <c r="A4444" s="23">
        <v>21020201</v>
      </c>
      <c r="B4444" s="437" t="s">
        <v>2893</v>
      </c>
      <c r="C4444" s="23">
        <v>70131</v>
      </c>
      <c r="D4444" s="24">
        <v>0</v>
      </c>
      <c r="E4444" s="25">
        <v>2101</v>
      </c>
      <c r="F4444" s="23">
        <v>10721300</v>
      </c>
      <c r="G4444" s="26" t="s">
        <v>263</v>
      </c>
      <c r="H4444" s="41">
        <v>206571055.13099998</v>
      </c>
      <c r="I4444" s="220"/>
      <c r="J4444" s="41">
        <v>-206571055.13100001</v>
      </c>
      <c r="K4444" s="27">
        <f t="shared" si="119"/>
        <v>0</v>
      </c>
      <c r="L4444" s="199"/>
    </row>
    <row r="4445" spans="1:12" hidden="1" x14ac:dyDescent="0.35">
      <c r="A4445" s="23">
        <v>21020101</v>
      </c>
      <c r="B4445" s="437" t="s">
        <v>2890</v>
      </c>
      <c r="C4445" s="23">
        <v>70133</v>
      </c>
      <c r="D4445" s="24">
        <v>0</v>
      </c>
      <c r="E4445" s="25">
        <v>2101</v>
      </c>
      <c r="F4445" s="23">
        <v>10721300</v>
      </c>
      <c r="G4445" s="26" t="s">
        <v>144</v>
      </c>
      <c r="H4445" s="67">
        <v>150000000</v>
      </c>
      <c r="I4445" s="224">
        <v>6468406</v>
      </c>
      <c r="J4445" s="67"/>
      <c r="K4445" s="428">
        <f t="shared" si="119"/>
        <v>150000000</v>
      </c>
      <c r="L4445" s="199"/>
    </row>
    <row r="4446" spans="1:12" hidden="1" x14ac:dyDescent="0.35">
      <c r="A4446" s="23">
        <v>21020101</v>
      </c>
      <c r="B4446" s="437" t="s">
        <v>2890</v>
      </c>
      <c r="C4446" s="23">
        <v>70133</v>
      </c>
      <c r="D4446" s="24">
        <v>0</v>
      </c>
      <c r="E4446" s="25">
        <v>2101</v>
      </c>
      <c r="F4446" s="23">
        <v>10721300</v>
      </c>
      <c r="G4446" s="28" t="s">
        <v>144</v>
      </c>
      <c r="H4446" s="29">
        <v>70288984.5</v>
      </c>
      <c r="I4446" s="217">
        <v>5732000</v>
      </c>
      <c r="J4446" s="29"/>
      <c r="K4446" s="29">
        <f t="shared" si="119"/>
        <v>70288984.5</v>
      </c>
      <c r="L4446" s="201"/>
    </row>
    <row r="4447" spans="1:12" hidden="1" x14ac:dyDescent="0.35">
      <c r="A4447" s="34">
        <v>21020101</v>
      </c>
      <c r="B4447" s="437" t="s">
        <v>2890</v>
      </c>
      <c r="C4447" s="34">
        <v>70131</v>
      </c>
      <c r="D4447" s="35">
        <v>0</v>
      </c>
      <c r="E4447" s="36">
        <v>2101</v>
      </c>
      <c r="F4447" s="34">
        <v>10721300</v>
      </c>
      <c r="G4447" s="37" t="s">
        <v>144</v>
      </c>
      <c r="H4447" s="70">
        <v>53885889</v>
      </c>
      <c r="I4447" s="223">
        <v>4265815</v>
      </c>
      <c r="J4447" s="70">
        <v>500000000</v>
      </c>
      <c r="K4447" s="70">
        <f t="shared" si="119"/>
        <v>553885889</v>
      </c>
      <c r="L4447" s="198"/>
    </row>
    <row r="4448" spans="1:12" hidden="1" x14ac:dyDescent="0.35">
      <c r="A4448" s="23">
        <v>21020101</v>
      </c>
      <c r="B4448" s="437" t="s">
        <v>2891</v>
      </c>
      <c r="C4448" s="23">
        <v>70131</v>
      </c>
      <c r="D4448" s="24">
        <v>0</v>
      </c>
      <c r="E4448" s="25">
        <v>2101</v>
      </c>
      <c r="F4448" s="23">
        <v>10720500</v>
      </c>
      <c r="G4448" s="26" t="s">
        <v>144</v>
      </c>
      <c r="H4448" s="67"/>
      <c r="I4448" s="224">
        <v>4277453.25</v>
      </c>
      <c r="J4448" s="68">
        <v>10000000</v>
      </c>
      <c r="K4448" s="68">
        <f t="shared" ref="K4448:K4479" si="120">SUM(H4448,J4448)</f>
        <v>10000000</v>
      </c>
      <c r="L4448" s="199"/>
    </row>
    <row r="4449" spans="1:12" hidden="1" x14ac:dyDescent="0.35">
      <c r="A4449" s="23">
        <v>21020101</v>
      </c>
      <c r="B4449" s="437" t="s">
        <v>2891</v>
      </c>
      <c r="C4449" s="23">
        <v>70131</v>
      </c>
      <c r="D4449" s="24">
        <v>0</v>
      </c>
      <c r="E4449" s="25">
        <v>2101</v>
      </c>
      <c r="F4449" s="23">
        <v>10721300</v>
      </c>
      <c r="G4449" s="26" t="s">
        <v>144</v>
      </c>
      <c r="H4449" s="67">
        <v>9166500</v>
      </c>
      <c r="I4449" s="224">
        <v>57000000</v>
      </c>
      <c r="J4449" s="67"/>
      <c r="K4449" s="67">
        <f t="shared" si="120"/>
        <v>9166500</v>
      </c>
      <c r="L4449" s="199"/>
    </row>
    <row r="4450" spans="1:12" hidden="1" x14ac:dyDescent="0.35">
      <c r="A4450" s="23">
        <v>21020101</v>
      </c>
      <c r="B4450" s="437" t="s">
        <v>2891</v>
      </c>
      <c r="C4450" s="23">
        <v>70133</v>
      </c>
      <c r="D4450" s="24">
        <v>0</v>
      </c>
      <c r="E4450" s="25">
        <v>2101</v>
      </c>
      <c r="F4450" s="23">
        <v>10721300</v>
      </c>
      <c r="G4450" s="26" t="s">
        <v>144</v>
      </c>
      <c r="H4450" s="41">
        <v>15334063.5</v>
      </c>
      <c r="I4450" s="220">
        <v>680000</v>
      </c>
      <c r="J4450" s="27">
        <v>-8962963.5</v>
      </c>
      <c r="K4450" s="27">
        <f t="shared" si="120"/>
        <v>6371100</v>
      </c>
      <c r="L4450" s="199"/>
    </row>
    <row r="4451" spans="1:12" hidden="1" x14ac:dyDescent="0.35">
      <c r="A4451" s="23">
        <v>21020101</v>
      </c>
      <c r="B4451" s="437" t="s">
        <v>2892</v>
      </c>
      <c r="C4451" s="23">
        <v>70133</v>
      </c>
      <c r="D4451" s="24">
        <v>0</v>
      </c>
      <c r="E4451" s="25">
        <v>2101</v>
      </c>
      <c r="F4451" s="23">
        <v>10721300</v>
      </c>
      <c r="G4451" s="26" t="s">
        <v>409</v>
      </c>
      <c r="H4451" s="27">
        <v>32965105.403999999</v>
      </c>
      <c r="I4451" s="215"/>
      <c r="J4451" s="27"/>
      <c r="K4451" s="27">
        <f t="shared" si="120"/>
        <v>32965105.403999999</v>
      </c>
      <c r="L4451" s="200"/>
    </row>
    <row r="4452" spans="1:12" hidden="1" x14ac:dyDescent="0.35">
      <c r="A4452" s="23">
        <v>21020101</v>
      </c>
      <c r="B4452" s="437" t="s">
        <v>2892</v>
      </c>
      <c r="C4452" s="23">
        <v>70131</v>
      </c>
      <c r="D4452" s="24">
        <v>0</v>
      </c>
      <c r="E4452" s="25">
        <v>2101</v>
      </c>
      <c r="F4452" s="23">
        <v>10721300</v>
      </c>
      <c r="G4452" s="26" t="s">
        <v>144</v>
      </c>
      <c r="H4452" s="27"/>
      <c r="I4452" s="215">
        <v>240000</v>
      </c>
      <c r="J4452" s="41"/>
      <c r="K4452" s="27">
        <f t="shared" si="120"/>
        <v>0</v>
      </c>
      <c r="L4452" s="199"/>
    </row>
    <row r="4453" spans="1:12" hidden="1" x14ac:dyDescent="0.35">
      <c r="A4453" s="23">
        <v>21020101</v>
      </c>
      <c r="B4453" s="437" t="s">
        <v>2892</v>
      </c>
      <c r="C4453" s="23">
        <v>70133</v>
      </c>
      <c r="D4453" s="24">
        <v>0</v>
      </c>
      <c r="E4453" s="25">
        <v>2101</v>
      </c>
      <c r="F4453" s="23">
        <v>10721300</v>
      </c>
      <c r="G4453" s="26" t="s">
        <v>144</v>
      </c>
      <c r="H4453" s="67">
        <v>3780000</v>
      </c>
      <c r="I4453" s="224">
        <v>0</v>
      </c>
      <c r="J4453" s="271">
        <v>-2250000</v>
      </c>
      <c r="K4453" s="67">
        <f t="shared" si="120"/>
        <v>1530000</v>
      </c>
      <c r="L4453" s="199"/>
    </row>
    <row r="4454" spans="1:12" hidden="1" x14ac:dyDescent="0.35">
      <c r="A4454" s="23">
        <v>21020101</v>
      </c>
      <c r="B4454" s="437" t="s">
        <v>2893</v>
      </c>
      <c r="C4454" s="23">
        <v>70133</v>
      </c>
      <c r="D4454" s="24">
        <v>0</v>
      </c>
      <c r="E4454" s="25">
        <v>2101</v>
      </c>
      <c r="F4454" s="23">
        <v>10721300</v>
      </c>
      <c r="G4454" s="26" t="s">
        <v>144</v>
      </c>
      <c r="H4454" s="27">
        <v>1126934.55</v>
      </c>
      <c r="I4454" s="215"/>
      <c r="J4454" s="27">
        <v>1373065</v>
      </c>
      <c r="K4454" s="27">
        <f t="shared" si="120"/>
        <v>2499999.5499999998</v>
      </c>
      <c r="L4454" s="199"/>
    </row>
    <row r="4455" spans="1:12" hidden="1" x14ac:dyDescent="0.35">
      <c r="A4455" s="23">
        <v>21020101</v>
      </c>
      <c r="B4455" s="437" t="s">
        <v>2893</v>
      </c>
      <c r="C4455" s="23">
        <v>70131</v>
      </c>
      <c r="D4455" s="24">
        <v>0</v>
      </c>
      <c r="E4455" s="25">
        <v>2101</v>
      </c>
      <c r="F4455" s="23">
        <v>10721300</v>
      </c>
      <c r="G4455" s="26" t="s">
        <v>144</v>
      </c>
      <c r="H4455" s="67"/>
      <c r="I4455" s="224">
        <v>4887509</v>
      </c>
      <c r="J4455" s="68">
        <v>15000000</v>
      </c>
      <c r="K4455" s="67">
        <f t="shared" si="120"/>
        <v>15000000</v>
      </c>
      <c r="L4455" s="199"/>
    </row>
    <row r="4456" spans="1:12" hidden="1" x14ac:dyDescent="0.35">
      <c r="A4456" s="23">
        <v>21020101</v>
      </c>
      <c r="B4456" s="437" t="s">
        <v>2893</v>
      </c>
      <c r="C4456" s="23">
        <v>70131</v>
      </c>
      <c r="D4456" s="24">
        <v>0</v>
      </c>
      <c r="E4456" s="25">
        <v>2101</v>
      </c>
      <c r="F4456" s="23">
        <v>10721300</v>
      </c>
      <c r="G4456" s="26" t="s">
        <v>144</v>
      </c>
      <c r="H4456" s="27">
        <v>5848500</v>
      </c>
      <c r="I4456" s="215">
        <v>5677878.1500000004</v>
      </c>
      <c r="J4456" s="27"/>
      <c r="K4456" s="27">
        <f t="shared" si="120"/>
        <v>5848500</v>
      </c>
      <c r="L4456" s="199"/>
    </row>
    <row r="4457" spans="1:12" hidden="1" x14ac:dyDescent="0.35">
      <c r="A4457" s="23">
        <v>21020101</v>
      </c>
      <c r="B4457" s="437" t="s">
        <v>2893</v>
      </c>
      <c r="C4457" s="23">
        <v>70131</v>
      </c>
      <c r="D4457" s="24">
        <v>0</v>
      </c>
      <c r="E4457" s="25">
        <v>2101</v>
      </c>
      <c r="F4457" s="23">
        <v>10721300</v>
      </c>
      <c r="G4457" s="26" t="s">
        <v>144</v>
      </c>
      <c r="H4457" s="101"/>
      <c r="I4457" s="255"/>
      <c r="J4457" s="105"/>
      <c r="K4457" s="101">
        <f t="shared" si="120"/>
        <v>0</v>
      </c>
      <c r="L4457" s="199"/>
    </row>
    <row r="4458" spans="1:12" hidden="1" x14ac:dyDescent="0.35">
      <c r="A4458" s="23">
        <v>21020101</v>
      </c>
      <c r="B4458" s="437" t="s">
        <v>2893</v>
      </c>
      <c r="C4458" s="23">
        <v>70131</v>
      </c>
      <c r="D4458" s="24">
        <v>0</v>
      </c>
      <c r="E4458" s="25">
        <v>2101</v>
      </c>
      <c r="F4458" s="23">
        <v>10721300</v>
      </c>
      <c r="G4458" s="26" t="s">
        <v>144</v>
      </c>
      <c r="H4458" s="101">
        <v>11976083.699999999</v>
      </c>
      <c r="I4458" s="255">
        <v>268000</v>
      </c>
      <c r="J4458" s="101"/>
      <c r="K4458" s="101">
        <f t="shared" si="120"/>
        <v>11976083.699999999</v>
      </c>
      <c r="L4458" s="199"/>
    </row>
    <row r="4459" spans="1:12" x14ac:dyDescent="0.35">
      <c r="A4459" s="54">
        <v>21020101</v>
      </c>
      <c r="B4459" s="437" t="s">
        <v>2893</v>
      </c>
      <c r="C4459" s="54">
        <v>70131</v>
      </c>
      <c r="D4459" s="55">
        <v>0</v>
      </c>
      <c r="E4459" s="56">
        <v>2101</v>
      </c>
      <c r="F4459" s="54">
        <v>10721300</v>
      </c>
      <c r="G4459" s="57" t="s">
        <v>144</v>
      </c>
      <c r="H4459" s="58">
        <v>726600</v>
      </c>
      <c r="I4459" s="221">
        <v>213000</v>
      </c>
      <c r="J4459" s="58"/>
      <c r="K4459" s="58">
        <f t="shared" si="120"/>
        <v>726600</v>
      </c>
      <c r="L4459" s="204" t="s">
        <v>2555</v>
      </c>
    </row>
    <row r="4460" spans="1:12" hidden="1" x14ac:dyDescent="0.35">
      <c r="A4460" s="23">
        <v>21020101</v>
      </c>
      <c r="B4460" s="437" t="s">
        <v>2893</v>
      </c>
      <c r="C4460" s="23">
        <v>70131</v>
      </c>
      <c r="D4460" s="24">
        <v>0</v>
      </c>
      <c r="E4460" s="25">
        <v>2101</v>
      </c>
      <c r="F4460" s="23">
        <v>10721300</v>
      </c>
      <c r="G4460" s="26" t="s">
        <v>144</v>
      </c>
      <c r="H4460" s="27">
        <v>279844078.69236004</v>
      </c>
      <c r="I4460" s="215">
        <v>15517215.659999998</v>
      </c>
      <c r="J4460" s="27"/>
      <c r="K4460" s="27">
        <f t="shared" si="120"/>
        <v>279844078.69236004</v>
      </c>
      <c r="L4460" s="199"/>
    </row>
    <row r="4461" spans="1:12" hidden="1" x14ac:dyDescent="0.35">
      <c r="A4461" s="23">
        <v>21020101</v>
      </c>
      <c r="B4461" s="437" t="s">
        <v>2893</v>
      </c>
      <c r="C4461" s="23">
        <v>70131</v>
      </c>
      <c r="D4461" s="24">
        <v>0</v>
      </c>
      <c r="E4461" s="25">
        <v>2101</v>
      </c>
      <c r="F4461" s="23">
        <v>10721300</v>
      </c>
      <c r="G4461" s="26" t="s">
        <v>144</v>
      </c>
      <c r="H4461" s="101">
        <v>924000</v>
      </c>
      <c r="I4461" s="255"/>
      <c r="J4461" s="101"/>
      <c r="K4461" s="101">
        <f t="shared" si="120"/>
        <v>924000</v>
      </c>
      <c r="L4461" s="199"/>
    </row>
    <row r="4462" spans="1:12" hidden="1" x14ac:dyDescent="0.35">
      <c r="A4462" s="23">
        <v>21020101</v>
      </c>
      <c r="B4462" s="437" t="s">
        <v>2893</v>
      </c>
      <c r="C4462" s="23">
        <v>70131</v>
      </c>
      <c r="D4462" s="24">
        <v>0</v>
      </c>
      <c r="E4462" s="25">
        <v>2101</v>
      </c>
      <c r="F4462" s="23">
        <v>10721300</v>
      </c>
      <c r="G4462" s="26" t="s">
        <v>144</v>
      </c>
      <c r="H4462" s="101">
        <v>38146500</v>
      </c>
      <c r="I4462" s="255">
        <v>8981250</v>
      </c>
      <c r="J4462" s="101"/>
      <c r="K4462" s="101">
        <f t="shared" si="120"/>
        <v>38146500</v>
      </c>
      <c r="L4462" s="199"/>
    </row>
    <row r="4463" spans="1:12" hidden="1" x14ac:dyDescent="0.35">
      <c r="A4463" s="23">
        <v>21010103</v>
      </c>
      <c r="B4463" s="437" t="s">
        <v>2892</v>
      </c>
      <c r="C4463" s="23">
        <v>70133</v>
      </c>
      <c r="D4463" s="24">
        <v>0</v>
      </c>
      <c r="E4463" s="25">
        <v>2101</v>
      </c>
      <c r="F4463" s="23">
        <v>10721300</v>
      </c>
      <c r="G4463" s="26" t="s">
        <v>408</v>
      </c>
      <c r="H4463" s="27">
        <v>120000000</v>
      </c>
      <c r="I4463" s="215">
        <v>11981204</v>
      </c>
      <c r="J4463" s="27">
        <v>25000000</v>
      </c>
      <c r="K4463" s="27">
        <f t="shared" si="120"/>
        <v>145000000</v>
      </c>
      <c r="L4463" s="200"/>
    </row>
    <row r="4464" spans="1:12" hidden="1" x14ac:dyDescent="0.35">
      <c r="A4464" s="23">
        <v>21010102</v>
      </c>
      <c r="B4464" s="437" t="s">
        <v>2893</v>
      </c>
      <c r="C4464" s="23">
        <v>70131</v>
      </c>
      <c r="D4464" s="24">
        <v>0</v>
      </c>
      <c r="E4464" s="25">
        <v>2101</v>
      </c>
      <c r="F4464" s="23">
        <v>10721300</v>
      </c>
      <c r="G4464" s="26" t="s">
        <v>579</v>
      </c>
      <c r="H4464" s="101">
        <v>10000000</v>
      </c>
      <c r="I4464" s="255"/>
      <c r="J4464" s="101"/>
      <c r="K4464" s="101">
        <f t="shared" si="120"/>
        <v>10000000</v>
      </c>
      <c r="L4464" s="200"/>
    </row>
    <row r="4465" spans="1:12" hidden="1" x14ac:dyDescent="0.35">
      <c r="A4465" s="23">
        <v>21010102</v>
      </c>
      <c r="B4465" s="437" t="s">
        <v>2893</v>
      </c>
      <c r="C4465" s="23">
        <v>70131</v>
      </c>
      <c r="D4465" s="24">
        <v>0</v>
      </c>
      <c r="E4465" s="25">
        <v>2101</v>
      </c>
      <c r="F4465" s="23">
        <v>10721300</v>
      </c>
      <c r="G4465" s="26" t="s">
        <v>579</v>
      </c>
      <c r="H4465" s="101">
        <v>3552000</v>
      </c>
      <c r="I4465" s="255">
        <v>0</v>
      </c>
      <c r="J4465" s="106"/>
      <c r="K4465" s="101">
        <f t="shared" si="120"/>
        <v>3552000</v>
      </c>
      <c r="L4465" s="199"/>
    </row>
    <row r="4466" spans="1:12" hidden="1" x14ac:dyDescent="0.35">
      <c r="A4466" s="23">
        <v>21010101</v>
      </c>
      <c r="B4466" s="437" t="s">
        <v>2890</v>
      </c>
      <c r="C4466" s="23">
        <v>70133</v>
      </c>
      <c r="D4466" s="24">
        <v>0</v>
      </c>
      <c r="E4466" s="25">
        <v>2101</v>
      </c>
      <c r="F4466" s="23">
        <v>10721300</v>
      </c>
      <c r="G4466" s="26" t="s">
        <v>143</v>
      </c>
      <c r="H4466" s="67">
        <v>107151315.60000001</v>
      </c>
      <c r="I4466" s="224">
        <v>55513630</v>
      </c>
      <c r="J4466" s="67"/>
      <c r="K4466" s="428">
        <f t="shared" si="120"/>
        <v>107151315.60000001</v>
      </c>
      <c r="L4466" s="199"/>
    </row>
    <row r="4467" spans="1:12" hidden="1" x14ac:dyDescent="0.35">
      <c r="A4467" s="23">
        <v>21010101</v>
      </c>
      <c r="B4467" s="437" t="s">
        <v>2890</v>
      </c>
      <c r="C4467" s="23">
        <v>70131</v>
      </c>
      <c r="D4467" s="24">
        <v>0</v>
      </c>
      <c r="E4467" s="25">
        <v>2101</v>
      </c>
      <c r="F4467" s="23">
        <v>10721300</v>
      </c>
      <c r="G4467" s="26" t="s">
        <v>143</v>
      </c>
      <c r="H4467" s="27">
        <v>6367544.040000001</v>
      </c>
      <c r="I4467" s="215">
        <v>2755964</v>
      </c>
      <c r="J4467" s="27"/>
      <c r="K4467" s="27">
        <f t="shared" si="120"/>
        <v>6367544.040000001</v>
      </c>
      <c r="L4467" s="200"/>
    </row>
    <row r="4468" spans="1:12" hidden="1" x14ac:dyDescent="0.35">
      <c r="A4468" s="23">
        <v>21010101</v>
      </c>
      <c r="B4468" s="437" t="s">
        <v>2890</v>
      </c>
      <c r="C4468" s="23">
        <v>70133</v>
      </c>
      <c r="D4468" s="24">
        <v>0</v>
      </c>
      <c r="E4468" s="25">
        <v>2101</v>
      </c>
      <c r="F4468" s="23">
        <v>10721300</v>
      </c>
      <c r="G4468" s="26" t="s">
        <v>143</v>
      </c>
      <c r="H4468" s="27">
        <v>389478140.88</v>
      </c>
      <c r="I4468" s="215">
        <v>208321926.23000002</v>
      </c>
      <c r="J4468" s="27"/>
      <c r="K4468" s="27">
        <f t="shared" si="120"/>
        <v>389478140.88</v>
      </c>
      <c r="L4468" s="199"/>
    </row>
    <row r="4469" spans="1:12" hidden="1" x14ac:dyDescent="0.35">
      <c r="A4469" s="23">
        <v>21010101</v>
      </c>
      <c r="B4469" s="437" t="s">
        <v>2890</v>
      </c>
      <c r="C4469" s="23">
        <v>70133</v>
      </c>
      <c r="D4469" s="24">
        <v>0</v>
      </c>
      <c r="E4469" s="452" t="s">
        <v>193</v>
      </c>
      <c r="F4469" s="23">
        <v>10721300</v>
      </c>
      <c r="G4469" s="26" t="s">
        <v>143</v>
      </c>
      <c r="H4469" s="41">
        <v>16907704</v>
      </c>
      <c r="I4469" s="220">
        <v>2285514</v>
      </c>
      <c r="J4469" s="41">
        <v>0</v>
      </c>
      <c r="K4469" s="27">
        <f t="shared" si="120"/>
        <v>16907704</v>
      </c>
      <c r="L4469" s="199"/>
    </row>
    <row r="4470" spans="1:12" hidden="1" x14ac:dyDescent="0.35">
      <c r="A4470" s="23">
        <v>21010101</v>
      </c>
      <c r="B4470" s="437" t="s">
        <v>2890</v>
      </c>
      <c r="C4470" s="23">
        <v>70133</v>
      </c>
      <c r="D4470" s="24">
        <v>0</v>
      </c>
      <c r="E4470" s="25">
        <v>2101</v>
      </c>
      <c r="F4470" s="23">
        <v>10721300</v>
      </c>
      <c r="G4470" s="26" t="s">
        <v>143</v>
      </c>
      <c r="H4470" s="27">
        <v>371333224.19999999</v>
      </c>
      <c r="I4470" s="215">
        <v>127868423.86999999</v>
      </c>
      <c r="J4470" s="27"/>
      <c r="K4470" s="27">
        <f t="shared" si="120"/>
        <v>371333224.19999999</v>
      </c>
      <c r="L4470" s="199"/>
    </row>
    <row r="4471" spans="1:12" hidden="1" x14ac:dyDescent="0.35">
      <c r="A4471" s="23">
        <v>21010101</v>
      </c>
      <c r="B4471" s="437" t="s">
        <v>2890</v>
      </c>
      <c r="C4471" s="23">
        <v>70131</v>
      </c>
      <c r="D4471" s="24">
        <v>0</v>
      </c>
      <c r="E4471" s="25">
        <v>2101</v>
      </c>
      <c r="F4471" s="23">
        <v>10721300</v>
      </c>
      <c r="G4471" s="26" t="s">
        <v>143</v>
      </c>
      <c r="H4471" s="27">
        <v>4851330.72</v>
      </c>
      <c r="I4471" s="215">
        <v>979500</v>
      </c>
      <c r="J4471" s="27"/>
      <c r="K4471" s="27">
        <f t="shared" si="120"/>
        <v>4851330.72</v>
      </c>
      <c r="L4471" s="199"/>
    </row>
    <row r="4472" spans="1:12" hidden="1" x14ac:dyDescent="0.35">
      <c r="A4472" s="23">
        <v>21010101</v>
      </c>
      <c r="B4472" s="437" t="s">
        <v>2890</v>
      </c>
      <c r="C4472" s="23">
        <v>70133</v>
      </c>
      <c r="D4472" s="24">
        <v>0</v>
      </c>
      <c r="E4472" s="25">
        <v>2101</v>
      </c>
      <c r="F4472" s="23">
        <v>10721300</v>
      </c>
      <c r="G4472" s="26" t="s">
        <v>143</v>
      </c>
      <c r="H4472" s="27">
        <v>292228596</v>
      </c>
      <c r="I4472" s="215">
        <v>123703202</v>
      </c>
      <c r="J4472" s="27">
        <v>13474306</v>
      </c>
      <c r="K4472" s="27">
        <f t="shared" si="120"/>
        <v>305702902</v>
      </c>
      <c r="L4472" s="199"/>
    </row>
    <row r="4473" spans="1:12" hidden="1" x14ac:dyDescent="0.35">
      <c r="A4473" s="23">
        <v>21010101</v>
      </c>
      <c r="B4473" s="437" t="s">
        <v>2890</v>
      </c>
      <c r="C4473" s="23">
        <v>70131</v>
      </c>
      <c r="D4473" s="24">
        <v>0</v>
      </c>
      <c r="E4473" s="25">
        <v>2101</v>
      </c>
      <c r="F4473" s="23">
        <v>10721300</v>
      </c>
      <c r="G4473" s="26" t="s">
        <v>143</v>
      </c>
      <c r="H4473" s="27">
        <v>134040118</v>
      </c>
      <c r="I4473" s="215">
        <v>59011094.420000002</v>
      </c>
      <c r="J4473" s="27"/>
      <c r="K4473" s="27">
        <f t="shared" si="120"/>
        <v>134040118</v>
      </c>
      <c r="L4473" s="199"/>
    </row>
    <row r="4474" spans="1:12" hidden="1" x14ac:dyDescent="0.35">
      <c r="A4474" s="23">
        <v>21010101</v>
      </c>
      <c r="B4474" s="437" t="s">
        <v>2890</v>
      </c>
      <c r="C4474" s="23">
        <v>70131</v>
      </c>
      <c r="D4474" s="24">
        <v>0</v>
      </c>
      <c r="E4474" s="25">
        <v>2101</v>
      </c>
      <c r="F4474" s="23">
        <v>10721300</v>
      </c>
      <c r="G4474" s="26" t="s">
        <v>143</v>
      </c>
      <c r="H4474" s="27">
        <v>80465123.280000001</v>
      </c>
      <c r="I4474" s="215">
        <v>48585451.039999999</v>
      </c>
      <c r="J4474" s="27"/>
      <c r="K4474" s="27">
        <f t="shared" si="120"/>
        <v>80465123.280000001</v>
      </c>
      <c r="L4474" s="199"/>
    </row>
    <row r="4475" spans="1:12" hidden="1" x14ac:dyDescent="0.35">
      <c r="A4475" s="23">
        <v>21010101</v>
      </c>
      <c r="B4475" s="437" t="s">
        <v>2890</v>
      </c>
      <c r="C4475" s="23">
        <v>70131</v>
      </c>
      <c r="D4475" s="24">
        <v>0</v>
      </c>
      <c r="E4475" s="25">
        <v>2101</v>
      </c>
      <c r="F4475" s="23">
        <v>10721300</v>
      </c>
      <c r="G4475" s="26" t="s">
        <v>143</v>
      </c>
      <c r="H4475" s="27">
        <v>6466659.8399999999</v>
      </c>
      <c r="I4475" s="215">
        <v>2300290</v>
      </c>
      <c r="J4475" s="27"/>
      <c r="K4475" s="27">
        <f t="shared" si="120"/>
        <v>6466659.8399999999</v>
      </c>
      <c r="L4475" s="199"/>
    </row>
    <row r="4476" spans="1:12" hidden="1" x14ac:dyDescent="0.35">
      <c r="A4476" s="23">
        <v>21010101</v>
      </c>
      <c r="B4476" s="437" t="s">
        <v>2890</v>
      </c>
      <c r="C4476" s="23">
        <v>70131</v>
      </c>
      <c r="D4476" s="24">
        <v>0</v>
      </c>
      <c r="E4476" s="25">
        <v>2101</v>
      </c>
      <c r="F4476" s="23">
        <v>10721300</v>
      </c>
      <c r="G4476" s="26" t="s">
        <v>143</v>
      </c>
      <c r="H4476" s="67">
        <v>6164628</v>
      </c>
      <c r="I4476" s="224">
        <v>2356430</v>
      </c>
      <c r="J4476" s="67"/>
      <c r="K4476" s="67">
        <f t="shared" si="120"/>
        <v>6164628</v>
      </c>
      <c r="L4476" s="199"/>
    </row>
    <row r="4477" spans="1:12" hidden="1" x14ac:dyDescent="0.35">
      <c r="A4477" s="23">
        <v>21010101</v>
      </c>
      <c r="B4477" s="437" t="s">
        <v>2890</v>
      </c>
      <c r="C4477" s="23">
        <v>70131</v>
      </c>
      <c r="D4477" s="24">
        <v>0</v>
      </c>
      <c r="E4477" s="23">
        <v>2101</v>
      </c>
      <c r="F4477" s="23">
        <v>10721300</v>
      </c>
      <c r="G4477" s="26" t="s">
        <v>143</v>
      </c>
      <c r="H4477" s="27">
        <v>20157636</v>
      </c>
      <c r="I4477" s="215">
        <v>10078833</v>
      </c>
      <c r="J4477" s="27"/>
      <c r="K4477" s="27">
        <f t="shared" si="120"/>
        <v>20157636</v>
      </c>
      <c r="L4477" s="199"/>
    </row>
    <row r="4478" spans="1:12" hidden="1" x14ac:dyDescent="0.35">
      <c r="A4478" s="23">
        <v>21010101</v>
      </c>
      <c r="B4478" s="437" t="s">
        <v>2890</v>
      </c>
      <c r="C4478" s="23">
        <v>70131</v>
      </c>
      <c r="D4478" s="24">
        <v>0</v>
      </c>
      <c r="E4478" s="25">
        <v>2101</v>
      </c>
      <c r="F4478" s="23">
        <v>10721300</v>
      </c>
      <c r="G4478" s="26" t="s">
        <v>143</v>
      </c>
      <c r="H4478" s="67">
        <v>69935663</v>
      </c>
      <c r="I4478" s="224">
        <v>11349084.539999999</v>
      </c>
      <c r="J4478" s="67"/>
      <c r="K4478" s="67">
        <f t="shared" si="120"/>
        <v>69935663</v>
      </c>
      <c r="L4478" s="199"/>
    </row>
    <row r="4479" spans="1:12" hidden="1" x14ac:dyDescent="0.35">
      <c r="A4479" s="23">
        <v>21010101</v>
      </c>
      <c r="B4479" s="437" t="s">
        <v>2890</v>
      </c>
      <c r="C4479" s="23">
        <v>70133</v>
      </c>
      <c r="D4479" s="24">
        <v>0</v>
      </c>
      <c r="E4479" s="25">
        <v>2101</v>
      </c>
      <c r="F4479" s="23">
        <v>10721300</v>
      </c>
      <c r="G4479" s="26" t="s">
        <v>143</v>
      </c>
      <c r="H4479" s="67">
        <v>147853163</v>
      </c>
      <c r="I4479" s="224">
        <v>59953175</v>
      </c>
      <c r="J4479" s="67"/>
      <c r="K4479" s="67">
        <f t="shared" si="120"/>
        <v>147853163</v>
      </c>
      <c r="L4479" s="199"/>
    </row>
    <row r="4480" spans="1:12" hidden="1" x14ac:dyDescent="0.35">
      <c r="A4480" s="23">
        <v>21010101</v>
      </c>
      <c r="B4480" s="437" t="s">
        <v>2890</v>
      </c>
      <c r="C4480" s="23">
        <v>70131</v>
      </c>
      <c r="D4480" s="24">
        <v>0</v>
      </c>
      <c r="E4480" s="25">
        <v>2101</v>
      </c>
      <c r="F4480" s="23">
        <v>10721300</v>
      </c>
      <c r="G4480" s="26" t="s">
        <v>143</v>
      </c>
      <c r="H4480" s="67">
        <v>1318564641</v>
      </c>
      <c r="I4480" s="224">
        <v>404959829.90999997</v>
      </c>
      <c r="J4480" s="67"/>
      <c r="K4480" s="67">
        <f t="shared" ref="K4480:K4488" si="121">SUM(H4480,J4480)</f>
        <v>1318564641</v>
      </c>
      <c r="L4480" s="199"/>
    </row>
    <row r="4481" spans="1:12" hidden="1" x14ac:dyDescent="0.35">
      <c r="A4481" s="23">
        <v>21010101</v>
      </c>
      <c r="B4481" s="437" t="s">
        <v>2890</v>
      </c>
      <c r="C4481" s="23">
        <v>70131</v>
      </c>
      <c r="D4481" s="24">
        <v>0</v>
      </c>
      <c r="E4481" s="25">
        <v>2101</v>
      </c>
      <c r="F4481" s="23">
        <v>10721300</v>
      </c>
      <c r="G4481" s="26" t="s">
        <v>143</v>
      </c>
      <c r="H4481" s="67">
        <v>1799580</v>
      </c>
      <c r="I4481" s="224">
        <v>544810.5</v>
      </c>
      <c r="J4481" s="67"/>
      <c r="K4481" s="67">
        <f t="shared" si="121"/>
        <v>1799580</v>
      </c>
      <c r="L4481" s="199"/>
    </row>
    <row r="4482" spans="1:12" hidden="1" x14ac:dyDescent="0.35">
      <c r="A4482" s="23">
        <v>21010101</v>
      </c>
      <c r="B4482" s="437" t="s">
        <v>2890</v>
      </c>
      <c r="C4482" s="23">
        <v>71033</v>
      </c>
      <c r="D4482" s="24">
        <v>0</v>
      </c>
      <c r="E4482" s="25">
        <v>1100</v>
      </c>
      <c r="F4482" s="23">
        <v>10721300</v>
      </c>
      <c r="G4482" s="26" t="s">
        <v>143</v>
      </c>
      <c r="H4482" s="27">
        <v>203837303.39999998</v>
      </c>
      <c r="I4482" s="282">
        <v>104369542.98</v>
      </c>
      <c r="J4482" s="27"/>
      <c r="K4482" s="27">
        <f t="shared" si="121"/>
        <v>203837303.39999998</v>
      </c>
      <c r="L4482" s="199"/>
    </row>
    <row r="4483" spans="1:12" hidden="1" x14ac:dyDescent="0.35">
      <c r="A4483" s="23">
        <v>21010101</v>
      </c>
      <c r="B4483" s="437" t="s">
        <v>2890</v>
      </c>
      <c r="C4483" s="23">
        <v>70131</v>
      </c>
      <c r="D4483" s="24">
        <v>0</v>
      </c>
      <c r="E4483" s="25">
        <v>2101</v>
      </c>
      <c r="F4483" s="23">
        <v>10721300</v>
      </c>
      <c r="G4483" s="26" t="s">
        <v>143</v>
      </c>
      <c r="H4483" s="27">
        <v>3831999.84</v>
      </c>
      <c r="I4483" s="215">
        <v>1001337</v>
      </c>
      <c r="J4483" s="27"/>
      <c r="K4483" s="27">
        <f t="shared" si="121"/>
        <v>3831999.84</v>
      </c>
      <c r="L4483" s="200"/>
    </row>
    <row r="4484" spans="1:12" hidden="1" x14ac:dyDescent="0.35">
      <c r="A4484" s="23">
        <v>21010101</v>
      </c>
      <c r="B4484" s="437" t="s">
        <v>2890</v>
      </c>
      <c r="C4484" s="23">
        <v>70131</v>
      </c>
      <c r="D4484" s="24">
        <v>0</v>
      </c>
      <c r="E4484" s="25">
        <v>2101</v>
      </c>
      <c r="F4484" s="23">
        <v>10721300</v>
      </c>
      <c r="G4484" s="28" t="s">
        <v>143</v>
      </c>
      <c r="H4484" s="29">
        <v>32038649</v>
      </c>
      <c r="I4484" s="217"/>
      <c r="J4484" s="40"/>
      <c r="K4484" s="29">
        <f t="shared" si="121"/>
        <v>32038649</v>
      </c>
      <c r="L4484" s="201"/>
    </row>
    <row r="4485" spans="1:12" hidden="1" x14ac:dyDescent="0.35">
      <c r="A4485" s="34">
        <v>21010101</v>
      </c>
      <c r="B4485" s="437" t="s">
        <v>2891</v>
      </c>
      <c r="C4485" s="34">
        <v>70131</v>
      </c>
      <c r="D4485" s="35">
        <v>0</v>
      </c>
      <c r="E4485" s="36">
        <v>2101</v>
      </c>
      <c r="F4485" s="34">
        <v>10720500</v>
      </c>
      <c r="G4485" s="37" t="s">
        <v>143</v>
      </c>
      <c r="H4485" s="70">
        <v>1148677970</v>
      </c>
      <c r="I4485" s="223">
        <v>289293635.13999999</v>
      </c>
      <c r="J4485" s="70"/>
      <c r="K4485" s="70">
        <f t="shared" si="121"/>
        <v>1148677970</v>
      </c>
      <c r="L4485" s="198"/>
    </row>
    <row r="4486" spans="1:12" hidden="1" x14ac:dyDescent="0.35">
      <c r="A4486" s="23">
        <v>21010101</v>
      </c>
      <c r="B4486" s="437" t="s">
        <v>2891</v>
      </c>
      <c r="C4486" s="23">
        <v>70133</v>
      </c>
      <c r="D4486" s="24" t="s">
        <v>192</v>
      </c>
      <c r="E4486" s="85" t="s">
        <v>2619</v>
      </c>
      <c r="F4486" s="23">
        <v>10721300</v>
      </c>
      <c r="G4486" s="26" t="s">
        <v>143</v>
      </c>
      <c r="H4486" s="27">
        <v>75241886.536799997</v>
      </c>
      <c r="I4486" s="215"/>
      <c r="J4486" s="27"/>
      <c r="K4486" s="27">
        <f t="shared" si="121"/>
        <v>75241886.536799997</v>
      </c>
      <c r="L4486" s="199"/>
    </row>
    <row r="4487" spans="1:12" hidden="1" x14ac:dyDescent="0.35">
      <c r="A4487" s="411">
        <v>21010101</v>
      </c>
      <c r="B4487" s="437" t="s">
        <v>2891</v>
      </c>
      <c r="C4487" s="411">
        <v>70131</v>
      </c>
      <c r="D4487" s="411" t="s">
        <v>192</v>
      </c>
      <c r="E4487" s="413" t="s">
        <v>193</v>
      </c>
      <c r="F4487" s="411">
        <v>10721300</v>
      </c>
      <c r="G4487" s="416" t="s">
        <v>143</v>
      </c>
      <c r="H4487" s="419">
        <v>38591510.8068</v>
      </c>
      <c r="I4487" s="422"/>
      <c r="J4487" s="425"/>
      <c r="K4487" s="538">
        <f t="shared" si="121"/>
        <v>38591510.8068</v>
      </c>
      <c r="L4487" s="395"/>
    </row>
    <row r="4488" spans="1:12" hidden="1" x14ac:dyDescent="0.35">
      <c r="A4488" s="23">
        <v>21010101</v>
      </c>
      <c r="B4488" s="437" t="s">
        <v>2891</v>
      </c>
      <c r="C4488" s="23">
        <v>70133</v>
      </c>
      <c r="D4488" s="24">
        <v>0</v>
      </c>
      <c r="E4488" s="25">
        <v>2101</v>
      </c>
      <c r="F4488" s="23">
        <v>10721300</v>
      </c>
      <c r="G4488" s="26" t="s">
        <v>143</v>
      </c>
      <c r="H4488" s="27">
        <v>114681479.16</v>
      </c>
      <c r="I4488" s="215">
        <v>58366580.349999994</v>
      </c>
      <c r="J4488" s="27"/>
      <c r="K4488" s="27">
        <f t="shared" si="121"/>
        <v>114681479.16</v>
      </c>
      <c r="L4488" s="200"/>
    </row>
    <row r="4489" spans="1:12" hidden="1" x14ac:dyDescent="0.35">
      <c r="A4489" s="23">
        <v>21010101</v>
      </c>
      <c r="B4489" s="437" t="s">
        <v>2891</v>
      </c>
      <c r="C4489" s="23">
        <v>70131</v>
      </c>
      <c r="D4489" s="24">
        <v>0</v>
      </c>
      <c r="E4489" s="25">
        <v>2101</v>
      </c>
      <c r="F4489" s="23">
        <v>10721300</v>
      </c>
      <c r="G4489" s="26" t="s">
        <v>143</v>
      </c>
      <c r="H4489" s="27">
        <v>299216862.83999997</v>
      </c>
      <c r="I4489" s="215">
        <v>129713162.09999999</v>
      </c>
      <c r="J4489" s="27"/>
      <c r="K4489" s="27">
        <f>H4489+J4489</f>
        <v>299216862.83999997</v>
      </c>
      <c r="L4489" s="199"/>
    </row>
    <row r="4490" spans="1:12" hidden="1" x14ac:dyDescent="0.35">
      <c r="A4490" s="23">
        <v>21010101</v>
      </c>
      <c r="B4490" s="437" t="s">
        <v>2891</v>
      </c>
      <c r="C4490" s="23">
        <v>70131</v>
      </c>
      <c r="D4490" s="24">
        <v>0</v>
      </c>
      <c r="E4490" s="25">
        <v>2101</v>
      </c>
      <c r="F4490" s="23">
        <v>10721300</v>
      </c>
      <c r="G4490" s="26" t="s">
        <v>143</v>
      </c>
      <c r="H4490" s="67">
        <v>428239092.72000003</v>
      </c>
      <c r="I4490" s="224">
        <v>273548613.36000001</v>
      </c>
      <c r="J4490" s="67"/>
      <c r="K4490" s="67">
        <f>SUM(H4490,J4490)</f>
        <v>428239092.72000003</v>
      </c>
      <c r="L4490" s="199"/>
    </row>
    <row r="4491" spans="1:12" hidden="1" x14ac:dyDescent="0.35">
      <c r="A4491" s="23">
        <v>21010101</v>
      </c>
      <c r="B4491" s="437" t="s">
        <v>2891</v>
      </c>
      <c r="C4491" s="23">
        <v>70133</v>
      </c>
      <c r="D4491" s="24">
        <v>0</v>
      </c>
      <c r="E4491" s="25">
        <v>2101</v>
      </c>
      <c r="F4491" s="23">
        <v>10721300</v>
      </c>
      <c r="G4491" s="26" t="s">
        <v>143</v>
      </c>
      <c r="H4491" s="27">
        <v>54471768.480000004</v>
      </c>
      <c r="I4491" s="215">
        <v>14600456</v>
      </c>
      <c r="J4491" s="27"/>
      <c r="K4491" s="27">
        <f>SUM(H4491,J4491)</f>
        <v>54471768.480000004</v>
      </c>
      <c r="L4491" s="199"/>
    </row>
    <row r="4492" spans="1:12" hidden="1" x14ac:dyDescent="0.35">
      <c r="A4492" s="23">
        <v>21010101</v>
      </c>
      <c r="B4492" s="437" t="s">
        <v>2891</v>
      </c>
      <c r="C4492" s="23">
        <v>70131</v>
      </c>
      <c r="D4492" s="24">
        <v>0</v>
      </c>
      <c r="E4492" s="25">
        <v>2101</v>
      </c>
      <c r="F4492" s="23">
        <v>10721300</v>
      </c>
      <c r="G4492" s="26" t="s">
        <v>143</v>
      </c>
      <c r="H4492" s="27">
        <v>119036885.76000001</v>
      </c>
      <c r="I4492" s="215">
        <v>58018160.630000003</v>
      </c>
      <c r="J4492" s="27"/>
      <c r="K4492" s="27">
        <f>SUM(H4492,J4492)</f>
        <v>119036885.76000001</v>
      </c>
      <c r="L4492" s="199"/>
    </row>
    <row r="4493" spans="1:12" hidden="1" x14ac:dyDescent="0.35">
      <c r="A4493" s="23">
        <v>21010101</v>
      </c>
      <c r="B4493" s="437" t="s">
        <v>2891</v>
      </c>
      <c r="C4493" s="23">
        <v>70131</v>
      </c>
      <c r="D4493" s="24">
        <v>0</v>
      </c>
      <c r="E4493" s="25">
        <v>2101</v>
      </c>
      <c r="F4493" s="23">
        <v>10721300</v>
      </c>
      <c r="G4493" s="26" t="s">
        <v>143</v>
      </c>
      <c r="H4493" s="67">
        <v>153632464</v>
      </c>
      <c r="I4493" s="224">
        <v>38436242.640000001</v>
      </c>
      <c r="J4493" s="67"/>
      <c r="K4493" s="67">
        <f>SUM(H4493,J4493)</f>
        <v>153632464</v>
      </c>
      <c r="L4493" s="199"/>
    </row>
    <row r="4494" spans="1:12" hidden="1" x14ac:dyDescent="0.35">
      <c r="A4494" s="23">
        <v>21010101</v>
      </c>
      <c r="B4494" s="437" t="s">
        <v>2891</v>
      </c>
      <c r="C4494" s="23">
        <v>70740</v>
      </c>
      <c r="D4494" s="24">
        <v>0</v>
      </c>
      <c r="E4494" s="25">
        <v>2101</v>
      </c>
      <c r="F4494" s="23">
        <v>10721300</v>
      </c>
      <c r="G4494" s="26" t="s">
        <v>143</v>
      </c>
      <c r="H4494" s="27">
        <v>114081120</v>
      </c>
      <c r="I4494" s="215">
        <v>43140666</v>
      </c>
      <c r="J4494" s="27"/>
      <c r="K4494" s="27">
        <f>SUM(H4494,J4494)</f>
        <v>114081120</v>
      </c>
      <c r="L4494" s="200"/>
    </row>
    <row r="4495" spans="1:12" hidden="1" x14ac:dyDescent="0.35">
      <c r="A4495" s="23">
        <v>21010101</v>
      </c>
      <c r="B4495" s="437" t="s">
        <v>2891</v>
      </c>
      <c r="C4495" s="23">
        <v>70131</v>
      </c>
      <c r="D4495" s="24">
        <v>0</v>
      </c>
      <c r="E4495" s="25">
        <v>2101</v>
      </c>
      <c r="F4495" s="23">
        <v>10721300</v>
      </c>
      <c r="G4495" s="26" t="s">
        <v>143</v>
      </c>
      <c r="H4495" s="27">
        <v>100487330.52599999</v>
      </c>
      <c r="I4495" s="215">
        <v>69900764.769999996</v>
      </c>
      <c r="J4495" s="27"/>
      <c r="K4495" s="27">
        <f>H4495+J4495</f>
        <v>100487330.52599999</v>
      </c>
      <c r="L4495" s="199"/>
    </row>
    <row r="4496" spans="1:12" hidden="1" x14ac:dyDescent="0.35">
      <c r="A4496" s="23">
        <v>21010101</v>
      </c>
      <c r="B4496" s="437" t="s">
        <v>2891</v>
      </c>
      <c r="C4496" s="23">
        <v>70131</v>
      </c>
      <c r="D4496" s="24">
        <v>0</v>
      </c>
      <c r="E4496" s="25">
        <v>2101</v>
      </c>
      <c r="F4496" s="23">
        <v>10721300</v>
      </c>
      <c r="G4496" s="26" t="s">
        <v>143</v>
      </c>
      <c r="H4496" s="67">
        <v>43341671</v>
      </c>
      <c r="I4496" s="224">
        <v>18184520</v>
      </c>
      <c r="J4496" s="67"/>
      <c r="K4496" s="67">
        <f t="shared" ref="K4496:K4522" si="122">SUM(H4496,J4496)</f>
        <v>43341671</v>
      </c>
      <c r="L4496" s="199"/>
    </row>
    <row r="4497" spans="1:12" hidden="1" x14ac:dyDescent="0.35">
      <c r="A4497" s="23">
        <v>21010101</v>
      </c>
      <c r="B4497" s="437" t="s">
        <v>2891</v>
      </c>
      <c r="C4497" s="23">
        <v>70131</v>
      </c>
      <c r="D4497" s="24">
        <v>0</v>
      </c>
      <c r="E4497" s="25">
        <v>2101</v>
      </c>
      <c r="F4497" s="23">
        <v>10721300</v>
      </c>
      <c r="G4497" s="26" t="s">
        <v>143</v>
      </c>
      <c r="H4497" s="27">
        <v>50228904</v>
      </c>
      <c r="I4497" s="215">
        <v>24392365.5</v>
      </c>
      <c r="J4497" s="27">
        <v>5000000</v>
      </c>
      <c r="K4497" s="27">
        <f t="shared" si="122"/>
        <v>55228904</v>
      </c>
      <c r="L4497" s="199"/>
    </row>
    <row r="4498" spans="1:12" hidden="1" x14ac:dyDescent="0.35">
      <c r="A4498" s="23">
        <v>21010101</v>
      </c>
      <c r="B4498" s="437" t="s">
        <v>2891</v>
      </c>
      <c r="C4498" s="23">
        <v>70131</v>
      </c>
      <c r="D4498" s="24">
        <v>0</v>
      </c>
      <c r="E4498" s="25">
        <v>2101</v>
      </c>
      <c r="F4498" s="23">
        <v>10721300</v>
      </c>
      <c r="G4498" s="26" t="s">
        <v>143</v>
      </c>
      <c r="H4498" s="27">
        <v>39740928</v>
      </c>
      <c r="I4498" s="215">
        <v>19138620</v>
      </c>
      <c r="J4498" s="27"/>
      <c r="K4498" s="27">
        <f t="shared" si="122"/>
        <v>39740928</v>
      </c>
      <c r="L4498" s="199"/>
    </row>
    <row r="4499" spans="1:12" hidden="1" x14ac:dyDescent="0.35">
      <c r="A4499" s="23">
        <v>21010101</v>
      </c>
      <c r="B4499" s="437" t="s">
        <v>2891</v>
      </c>
      <c r="C4499" s="23">
        <v>70131</v>
      </c>
      <c r="D4499" s="24">
        <v>0</v>
      </c>
      <c r="E4499" s="25">
        <v>2101</v>
      </c>
      <c r="F4499" s="23">
        <v>10721300</v>
      </c>
      <c r="G4499" s="26" t="s">
        <v>143</v>
      </c>
      <c r="H4499" s="27">
        <v>112981647.84</v>
      </c>
      <c r="I4499" s="215">
        <v>60807512.859999999</v>
      </c>
      <c r="J4499" s="27"/>
      <c r="K4499" s="27">
        <f t="shared" si="122"/>
        <v>112981647.84</v>
      </c>
      <c r="L4499" s="199"/>
    </row>
    <row r="4500" spans="1:12" hidden="1" x14ac:dyDescent="0.35">
      <c r="A4500" s="23">
        <v>21010101</v>
      </c>
      <c r="B4500" s="437" t="s">
        <v>2892</v>
      </c>
      <c r="C4500" s="23">
        <v>70133</v>
      </c>
      <c r="D4500" s="24">
        <v>0</v>
      </c>
      <c r="E4500" s="25">
        <v>2101</v>
      </c>
      <c r="F4500" s="23">
        <v>10721300</v>
      </c>
      <c r="G4500" s="26" t="s">
        <v>143</v>
      </c>
      <c r="H4500" s="27">
        <v>260364898.31999999</v>
      </c>
      <c r="I4500" s="215">
        <v>134483671.47</v>
      </c>
      <c r="J4500" s="27"/>
      <c r="K4500" s="27">
        <f t="shared" si="122"/>
        <v>260364898.31999999</v>
      </c>
      <c r="L4500" s="199"/>
    </row>
    <row r="4501" spans="1:12" hidden="1" x14ac:dyDescent="0.35">
      <c r="A4501" s="23">
        <v>21010101</v>
      </c>
      <c r="B4501" s="437" t="s">
        <v>2892</v>
      </c>
      <c r="C4501" s="23">
        <v>70133</v>
      </c>
      <c r="D4501" s="24">
        <v>0</v>
      </c>
      <c r="E4501" s="25">
        <v>2101</v>
      </c>
      <c r="F4501" s="23">
        <v>10721300</v>
      </c>
      <c r="G4501" s="26" t="s">
        <v>143</v>
      </c>
      <c r="H4501" s="27">
        <v>1187740480.9200001</v>
      </c>
      <c r="I4501" s="215">
        <v>593870240.46000004</v>
      </c>
      <c r="J4501" s="27">
        <v>40000000</v>
      </c>
      <c r="K4501" s="27">
        <f t="shared" si="122"/>
        <v>1227740480.9200001</v>
      </c>
      <c r="L4501" s="200"/>
    </row>
    <row r="4502" spans="1:12" hidden="1" x14ac:dyDescent="0.35">
      <c r="A4502" s="23">
        <v>21010101</v>
      </c>
      <c r="B4502" s="437" t="s">
        <v>2892</v>
      </c>
      <c r="C4502" s="23">
        <v>70131</v>
      </c>
      <c r="D4502" s="24">
        <v>0</v>
      </c>
      <c r="E4502" s="25">
        <v>2101</v>
      </c>
      <c r="F4502" s="23">
        <v>10721300</v>
      </c>
      <c r="G4502" s="26" t="s">
        <v>143</v>
      </c>
      <c r="H4502" s="27">
        <v>92400000</v>
      </c>
      <c r="I4502" s="215">
        <v>40689873</v>
      </c>
      <c r="J4502" s="27"/>
      <c r="K4502" s="27">
        <f t="shared" si="122"/>
        <v>92400000</v>
      </c>
      <c r="L4502" s="199"/>
    </row>
    <row r="4503" spans="1:12" hidden="1" x14ac:dyDescent="0.35">
      <c r="A4503" s="23">
        <v>21010101</v>
      </c>
      <c r="B4503" s="437" t="s">
        <v>2892</v>
      </c>
      <c r="C4503" s="23">
        <v>70133</v>
      </c>
      <c r="D4503" s="24">
        <v>0</v>
      </c>
      <c r="E4503" s="25">
        <v>2101</v>
      </c>
      <c r="F4503" s="23">
        <v>10721300</v>
      </c>
      <c r="G4503" s="26" t="s">
        <v>143</v>
      </c>
      <c r="H4503" s="67">
        <v>78064973</v>
      </c>
      <c r="I4503" s="224">
        <v>5376159.1699999999</v>
      </c>
      <c r="J4503" s="67"/>
      <c r="K4503" s="67">
        <f t="shared" si="122"/>
        <v>78064973</v>
      </c>
      <c r="L4503" s="199"/>
    </row>
    <row r="4504" spans="1:12" hidden="1" x14ac:dyDescent="0.35">
      <c r="A4504" s="23">
        <v>21010101</v>
      </c>
      <c r="B4504" s="437" t="s">
        <v>2893</v>
      </c>
      <c r="C4504" s="23">
        <v>70131</v>
      </c>
      <c r="D4504" s="24">
        <v>0</v>
      </c>
      <c r="E4504" s="25">
        <v>2101</v>
      </c>
      <c r="F4504" s="23">
        <v>10721300</v>
      </c>
      <c r="G4504" s="26" t="s">
        <v>143</v>
      </c>
      <c r="H4504" s="67">
        <v>111084700.44</v>
      </c>
      <c r="I4504" s="224">
        <v>48309503</v>
      </c>
      <c r="J4504" s="67"/>
      <c r="K4504" s="67">
        <f t="shared" si="122"/>
        <v>111084700.44</v>
      </c>
      <c r="L4504" s="199"/>
    </row>
    <row r="4505" spans="1:12" hidden="1" x14ac:dyDescent="0.35">
      <c r="A4505" s="23">
        <v>21010101</v>
      </c>
      <c r="B4505" s="437" t="s">
        <v>2893</v>
      </c>
      <c r="C4505" s="23">
        <v>70131</v>
      </c>
      <c r="D4505" s="24">
        <v>0</v>
      </c>
      <c r="E4505" s="25">
        <v>2101</v>
      </c>
      <c r="F4505" s="23">
        <v>10721300</v>
      </c>
      <c r="G4505" s="26" t="s">
        <v>143</v>
      </c>
      <c r="H4505" s="67">
        <v>252959004</v>
      </c>
      <c r="I4505" s="224">
        <v>117432162</v>
      </c>
      <c r="J4505" s="67"/>
      <c r="K4505" s="67">
        <f t="shared" si="122"/>
        <v>252959004</v>
      </c>
      <c r="L4505" s="199"/>
    </row>
    <row r="4506" spans="1:12" hidden="1" x14ac:dyDescent="0.35">
      <c r="A4506" s="23">
        <v>21010101</v>
      </c>
      <c r="B4506" s="437" t="s">
        <v>2893</v>
      </c>
      <c r="C4506" s="23">
        <v>70131</v>
      </c>
      <c r="D4506" s="24">
        <v>0</v>
      </c>
      <c r="E4506" s="25">
        <v>2101</v>
      </c>
      <c r="F4506" s="23">
        <v>10721300</v>
      </c>
      <c r="G4506" s="26" t="s">
        <v>143</v>
      </c>
      <c r="H4506" s="67">
        <v>1209719683</v>
      </c>
      <c r="I4506" s="224">
        <v>485156461.55000001</v>
      </c>
      <c r="J4506" s="67"/>
      <c r="K4506" s="67">
        <f t="shared" si="122"/>
        <v>1209719683</v>
      </c>
      <c r="L4506" s="199"/>
    </row>
    <row r="4507" spans="1:12" hidden="1" x14ac:dyDescent="0.35">
      <c r="A4507" s="23">
        <v>21010101</v>
      </c>
      <c r="B4507" s="437" t="s">
        <v>2893</v>
      </c>
      <c r="C4507" s="23">
        <v>70133</v>
      </c>
      <c r="D4507" s="24">
        <v>0</v>
      </c>
      <c r="E4507" s="25">
        <v>2101</v>
      </c>
      <c r="F4507" s="23">
        <v>10721300</v>
      </c>
      <c r="G4507" s="26" t="s">
        <v>143</v>
      </c>
      <c r="H4507" s="27">
        <v>457089839.88</v>
      </c>
      <c r="I4507" s="215"/>
      <c r="J4507" s="27">
        <v>5000000</v>
      </c>
      <c r="K4507" s="27">
        <f t="shared" si="122"/>
        <v>462089839.88</v>
      </c>
      <c r="L4507" s="199"/>
    </row>
    <row r="4508" spans="1:12" hidden="1" x14ac:dyDescent="0.35">
      <c r="A4508" s="23">
        <v>21010101</v>
      </c>
      <c r="B4508" s="437" t="s">
        <v>2893</v>
      </c>
      <c r="C4508" s="23">
        <v>70131</v>
      </c>
      <c r="D4508" s="24">
        <v>0</v>
      </c>
      <c r="E4508" s="25">
        <v>2101</v>
      </c>
      <c r="F4508" s="23">
        <v>10721300</v>
      </c>
      <c r="G4508" s="28" t="s">
        <v>143</v>
      </c>
      <c r="H4508" s="71">
        <v>1795381222.5599999</v>
      </c>
      <c r="I4508" s="225">
        <v>871075878.61000001</v>
      </c>
      <c r="J4508" s="71"/>
      <c r="K4508" s="71">
        <f t="shared" si="122"/>
        <v>1795381222.5599999</v>
      </c>
      <c r="L4508" s="199"/>
    </row>
    <row r="4509" spans="1:12" hidden="1" x14ac:dyDescent="0.35">
      <c r="A4509" s="34">
        <v>21010101</v>
      </c>
      <c r="B4509" s="437" t="s">
        <v>2893</v>
      </c>
      <c r="C4509" s="34">
        <v>70131</v>
      </c>
      <c r="D4509" s="35">
        <v>0</v>
      </c>
      <c r="E4509" s="36">
        <v>2101</v>
      </c>
      <c r="F4509" s="34">
        <v>10721300</v>
      </c>
      <c r="G4509" s="37" t="s">
        <v>143</v>
      </c>
      <c r="H4509" s="38">
        <v>1642846150.1999998</v>
      </c>
      <c r="I4509" s="218">
        <v>398794734.44</v>
      </c>
      <c r="J4509" s="38"/>
      <c r="K4509" s="38">
        <f t="shared" si="122"/>
        <v>1642846150.1999998</v>
      </c>
      <c r="L4509" s="198"/>
    </row>
    <row r="4510" spans="1:12" hidden="1" x14ac:dyDescent="0.35">
      <c r="A4510" s="23">
        <v>21010101</v>
      </c>
      <c r="B4510" s="437" t="s">
        <v>2893</v>
      </c>
      <c r="C4510" s="23">
        <v>70131</v>
      </c>
      <c r="D4510" s="24">
        <v>0</v>
      </c>
      <c r="E4510" s="25">
        <v>2101</v>
      </c>
      <c r="F4510" s="23">
        <v>10721300</v>
      </c>
      <c r="G4510" s="26" t="s">
        <v>143</v>
      </c>
      <c r="H4510" s="101">
        <v>2978002585.8000002</v>
      </c>
      <c r="I4510" s="255">
        <v>1848350746.0100002</v>
      </c>
      <c r="J4510" s="105"/>
      <c r="K4510" s="101">
        <f t="shared" si="122"/>
        <v>2978002585.8000002</v>
      </c>
      <c r="L4510" s="200"/>
    </row>
    <row r="4511" spans="1:12" hidden="1" x14ac:dyDescent="0.35">
      <c r="A4511" s="23">
        <v>21010101</v>
      </c>
      <c r="B4511" s="437" t="s">
        <v>2893</v>
      </c>
      <c r="C4511" s="23">
        <v>70131</v>
      </c>
      <c r="D4511" s="24">
        <v>0</v>
      </c>
      <c r="E4511" s="25">
        <v>2101</v>
      </c>
      <c r="F4511" s="23">
        <v>10721300</v>
      </c>
      <c r="G4511" s="26" t="s">
        <v>143</v>
      </c>
      <c r="H4511" s="101">
        <v>51938220</v>
      </c>
      <c r="I4511" s="255">
        <v>26489287.200000003</v>
      </c>
      <c r="J4511" s="105"/>
      <c r="K4511" s="101">
        <f t="shared" si="122"/>
        <v>51938220</v>
      </c>
      <c r="L4511" s="199"/>
    </row>
    <row r="4512" spans="1:12" hidden="1" x14ac:dyDescent="0.35">
      <c r="A4512" s="23">
        <v>21010101</v>
      </c>
      <c r="B4512" s="437" t="s">
        <v>2893</v>
      </c>
      <c r="C4512" s="23">
        <v>70131</v>
      </c>
      <c r="D4512" s="24">
        <v>0</v>
      </c>
      <c r="E4512" s="25">
        <v>2101</v>
      </c>
      <c r="F4512" s="23">
        <v>10721300</v>
      </c>
      <c r="G4512" s="26" t="s">
        <v>143</v>
      </c>
      <c r="H4512" s="101">
        <v>1038598839.96</v>
      </c>
      <c r="I4512" s="255">
        <v>403173456.54999995</v>
      </c>
      <c r="J4512" s="101"/>
      <c r="K4512" s="101">
        <f t="shared" si="122"/>
        <v>1038598839.96</v>
      </c>
      <c r="L4512" s="199"/>
    </row>
    <row r="4513" spans="1:23" hidden="1" x14ac:dyDescent="0.35">
      <c r="A4513" s="23">
        <v>21010101</v>
      </c>
      <c r="B4513" s="437" t="s">
        <v>2893</v>
      </c>
      <c r="C4513" s="23">
        <v>70131</v>
      </c>
      <c r="D4513" s="24">
        <v>0</v>
      </c>
      <c r="E4513" s="25">
        <v>2101</v>
      </c>
      <c r="F4513" s="23">
        <v>10721300</v>
      </c>
      <c r="G4513" s="26" t="s">
        <v>143</v>
      </c>
      <c r="H4513" s="101">
        <v>441473434.31999999</v>
      </c>
      <c r="I4513" s="255">
        <v>153185096.19</v>
      </c>
      <c r="J4513" s="101"/>
      <c r="K4513" s="101">
        <f t="shared" si="122"/>
        <v>441473434.31999999</v>
      </c>
      <c r="L4513" s="200"/>
    </row>
    <row r="4514" spans="1:23" hidden="1" x14ac:dyDescent="0.35">
      <c r="A4514" s="23">
        <v>21010101</v>
      </c>
      <c r="B4514" s="437" t="s">
        <v>2893</v>
      </c>
      <c r="C4514" s="23">
        <v>70131</v>
      </c>
      <c r="D4514" s="24">
        <v>0</v>
      </c>
      <c r="E4514" s="25">
        <v>2101</v>
      </c>
      <c r="F4514" s="23">
        <v>10721300</v>
      </c>
      <c r="G4514" s="26" t="s">
        <v>143</v>
      </c>
      <c r="H4514" s="27">
        <v>467942202.59999996</v>
      </c>
      <c r="I4514" s="215">
        <v>238157219.57999998</v>
      </c>
      <c r="J4514" s="27"/>
      <c r="K4514" s="27">
        <f t="shared" si="122"/>
        <v>467942202.59999996</v>
      </c>
      <c r="L4514" s="199"/>
    </row>
    <row r="4515" spans="1:23" hidden="1" x14ac:dyDescent="0.35">
      <c r="A4515" s="23">
        <v>21010101</v>
      </c>
      <c r="B4515" s="437" t="s">
        <v>2893</v>
      </c>
      <c r="C4515" s="23">
        <v>70131</v>
      </c>
      <c r="D4515" s="24">
        <v>0</v>
      </c>
      <c r="E4515" s="23">
        <v>2101</v>
      </c>
      <c r="F4515" s="23">
        <v>10721300</v>
      </c>
      <c r="G4515" s="26" t="s">
        <v>143</v>
      </c>
      <c r="H4515" s="101">
        <v>3144751752</v>
      </c>
      <c r="I4515" s="255">
        <v>769143211.93000007</v>
      </c>
      <c r="J4515" s="101"/>
      <c r="K4515" s="101">
        <f t="shared" si="122"/>
        <v>3144751752</v>
      </c>
      <c r="L4515" s="199"/>
    </row>
    <row r="4516" spans="1:23" hidden="1" x14ac:dyDescent="0.35">
      <c r="A4516" s="23">
        <v>21010101</v>
      </c>
      <c r="B4516" s="437" t="s">
        <v>2893</v>
      </c>
      <c r="C4516" s="23">
        <v>70131</v>
      </c>
      <c r="D4516" s="24">
        <v>0</v>
      </c>
      <c r="E4516" s="25">
        <v>2101</v>
      </c>
      <c r="F4516" s="23">
        <v>10721300</v>
      </c>
      <c r="G4516" s="26" t="s">
        <v>143</v>
      </c>
      <c r="H4516" s="27">
        <v>2065710551.3099997</v>
      </c>
      <c r="I4516" s="215">
        <v>808221466.22000003</v>
      </c>
      <c r="J4516" s="27"/>
      <c r="K4516" s="27">
        <f t="shared" si="122"/>
        <v>2065710551.3099997</v>
      </c>
      <c r="L4516" s="199"/>
    </row>
    <row r="4517" spans="1:23" hidden="1" x14ac:dyDescent="0.35">
      <c r="A4517" s="23">
        <v>21010101</v>
      </c>
      <c r="B4517" s="437" t="s">
        <v>2893</v>
      </c>
      <c r="C4517" s="23">
        <v>70131</v>
      </c>
      <c r="D4517" s="24">
        <v>0</v>
      </c>
      <c r="E4517" s="25">
        <v>2101</v>
      </c>
      <c r="F4517" s="23">
        <v>10721300</v>
      </c>
      <c r="G4517" s="26" t="s">
        <v>143</v>
      </c>
      <c r="H4517" s="101">
        <v>4402614221</v>
      </c>
      <c r="I4517" s="255"/>
      <c r="J4517" s="101"/>
      <c r="K4517" s="548">
        <f t="shared" si="122"/>
        <v>4402614221</v>
      </c>
      <c r="L4517" s="199"/>
    </row>
    <row r="4518" spans="1:23" hidden="1" x14ac:dyDescent="0.35">
      <c r="A4518" s="23">
        <v>21010101</v>
      </c>
      <c r="B4518" s="437" t="s">
        <v>2893</v>
      </c>
      <c r="C4518" s="23">
        <v>70133</v>
      </c>
      <c r="D4518" s="24">
        <v>0</v>
      </c>
      <c r="E4518" s="25">
        <v>2101</v>
      </c>
      <c r="F4518" s="23">
        <v>10721300</v>
      </c>
      <c r="G4518" s="26" t="s">
        <v>143</v>
      </c>
      <c r="H4518" s="101">
        <v>20941580</v>
      </c>
      <c r="I4518" s="255">
        <v>9583224.1899999995</v>
      </c>
      <c r="J4518" s="101"/>
      <c r="K4518" s="101">
        <f t="shared" si="122"/>
        <v>20941580</v>
      </c>
      <c r="L4518" s="199"/>
    </row>
    <row r="4519" spans="1:23" hidden="1" x14ac:dyDescent="0.35">
      <c r="A4519" s="23">
        <v>21010101</v>
      </c>
      <c r="B4519" s="437" t="s">
        <v>2893</v>
      </c>
      <c r="C4519" s="23">
        <v>70131</v>
      </c>
      <c r="D4519" s="24">
        <v>0</v>
      </c>
      <c r="E4519" s="25">
        <v>2101</v>
      </c>
      <c r="F4519" s="23">
        <v>10721300</v>
      </c>
      <c r="G4519" s="26" t="s">
        <v>143</v>
      </c>
      <c r="H4519" s="101">
        <v>135228936</v>
      </c>
      <c r="I4519" s="255">
        <v>69901940</v>
      </c>
      <c r="J4519" s="101"/>
      <c r="K4519" s="101">
        <f t="shared" si="122"/>
        <v>135228936</v>
      </c>
      <c r="L4519" s="199"/>
    </row>
    <row r="4520" spans="1:23" hidden="1" x14ac:dyDescent="0.35">
      <c r="A4520" s="23">
        <v>21010101</v>
      </c>
      <c r="B4520" s="437" t="s">
        <v>2893</v>
      </c>
      <c r="C4520" s="23">
        <v>70131</v>
      </c>
      <c r="D4520" s="24">
        <v>0</v>
      </c>
      <c r="E4520" s="25">
        <v>2101</v>
      </c>
      <c r="F4520" s="23">
        <v>10721300</v>
      </c>
      <c r="G4520" s="26" t="s">
        <v>143</v>
      </c>
      <c r="H4520" s="101">
        <v>86498091.840000004</v>
      </c>
      <c r="I4520" s="255">
        <v>36740804</v>
      </c>
      <c r="J4520" s="101"/>
      <c r="K4520" s="101">
        <f t="shared" si="122"/>
        <v>86498091.840000004</v>
      </c>
      <c r="L4520" s="199"/>
    </row>
    <row r="4521" spans="1:23" hidden="1" x14ac:dyDescent="0.35">
      <c r="A4521" s="23">
        <v>21010101</v>
      </c>
      <c r="B4521" s="437" t="s">
        <v>2893</v>
      </c>
      <c r="C4521" s="23">
        <v>70131</v>
      </c>
      <c r="D4521" s="24">
        <v>0</v>
      </c>
      <c r="E4521" s="23">
        <v>2101</v>
      </c>
      <c r="F4521" s="23">
        <v>10721300</v>
      </c>
      <c r="G4521" s="26" t="s">
        <v>143</v>
      </c>
      <c r="H4521" s="101">
        <v>9503244</v>
      </c>
      <c r="I4521" s="255">
        <v>4757454</v>
      </c>
      <c r="J4521" s="101"/>
      <c r="K4521" s="101">
        <f t="shared" si="122"/>
        <v>9503244</v>
      </c>
      <c r="L4521" s="199"/>
    </row>
    <row r="4522" spans="1:23" hidden="1" x14ac:dyDescent="0.35">
      <c r="A4522" s="284"/>
      <c r="B4522" s="437" t="s">
        <v>2891</v>
      </c>
      <c r="C4522" s="284"/>
      <c r="D4522" s="285"/>
      <c r="E4522" s="286"/>
      <c r="F4522" s="284"/>
      <c r="G4522" s="328" t="s">
        <v>2103</v>
      </c>
      <c r="H4522" s="331"/>
      <c r="I4522" s="506"/>
      <c r="J4522" s="331">
        <v>52000000</v>
      </c>
      <c r="K4522" s="549">
        <f t="shared" si="122"/>
        <v>52000000</v>
      </c>
      <c r="L4522" s="306"/>
      <c r="M4522" s="293"/>
      <c r="N4522" s="293"/>
      <c r="O4522" s="293"/>
      <c r="P4522" s="293"/>
      <c r="Q4522" s="293"/>
      <c r="R4522" s="293"/>
      <c r="S4522" s="293"/>
      <c r="T4522" s="293"/>
      <c r="U4522" s="293"/>
      <c r="V4522" s="293"/>
      <c r="W4522" s="293"/>
    </row>
  </sheetData>
  <autoFilter ref="A2:W4522">
    <filterColumn colId="0">
      <filters>
        <filter val="21010101"/>
        <filter val="21010102"/>
        <filter val="21010103"/>
        <filter val="21020101"/>
        <filter val="21020201"/>
        <filter val="21020202"/>
        <filter val="21020203"/>
        <filter val="21020204"/>
      </filters>
    </filterColumn>
    <filterColumn colId="7" showButton="0"/>
    <filterColumn colId="8" showButton="0"/>
    <filterColumn colId="9" showButton="0"/>
    <filterColumn colId="11">
      <customFilters>
        <customFilter operator="notEqual" val=" "/>
      </customFilters>
    </filterColumn>
    <sortState ref="A3:W4522">
      <sortCondition descending="1" ref="A2:A4522"/>
    </sortState>
  </autoFilter>
  <mergeCells count="3">
    <mergeCell ref="A1:G1"/>
    <mergeCell ref="H1:K1"/>
    <mergeCell ref="H2:K2"/>
  </mergeCells>
  <printOptions horizontalCentered="1"/>
  <pageMargins left="0.25" right="0.25" top="0.75" bottom="0.75" header="0.3" footer="0.3"/>
  <pageSetup paperSize="9" scale="28" fitToHeight="0" orientation="landscape" r:id="rId1"/>
  <headerFooter>
    <oddFooter>&amp;L&amp;20© Benue State Planning Commission, &amp;C&amp;24&amp;P</oddFooter>
  </headerFooter>
  <rowBreaks count="1" manualBreakCount="1">
    <brk id="69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TOC</vt:lpstr>
      <vt:lpstr>BudgetSize,2024</vt:lpstr>
      <vt:lpstr>BudgetSect,2024</vt:lpstr>
      <vt:lpstr>Revenue Brief,2024</vt:lpstr>
      <vt:lpstr>DetailSup-Rec.Rev.,2024</vt:lpstr>
      <vt:lpstr>Budget Framework,2024</vt:lpstr>
      <vt:lpstr>Detail RecExp. &amp; CapEx</vt:lpstr>
      <vt:lpstr>Summary of Suppl.Est.</vt:lpstr>
      <vt:lpstr>Budget Framework,2022 (2)</vt:lpstr>
      <vt:lpstr>Detail RecExp. &amp; CapEx (2)</vt:lpstr>
      <vt:lpstr>Detail RecExp. &amp; CAP SORT</vt:lpstr>
      <vt:lpstr>Detail RecExp. &amp; REC SORT (2)</vt:lpstr>
      <vt:lpstr>Detail RecExp. &amp; PERS</vt:lpstr>
      <vt:lpstr>'Budget Framework,2022 (2)'!Print_Area</vt:lpstr>
      <vt:lpstr>'Budget Framework,2024'!Print_Area</vt:lpstr>
      <vt:lpstr>'BudgetSect,2024'!Print_Area</vt:lpstr>
      <vt:lpstr>'BudgetSize,2024'!Print_Area</vt:lpstr>
      <vt:lpstr>'Detail RecExp. &amp; CAP SORT'!Print_Area</vt:lpstr>
      <vt:lpstr>'Detail RecExp. &amp; CapEx'!Print_Area</vt:lpstr>
      <vt:lpstr>'Detail RecExp. &amp; CapEx (2)'!Print_Area</vt:lpstr>
      <vt:lpstr>'Detail RecExp. &amp; PERS'!Print_Area</vt:lpstr>
      <vt:lpstr>'Detail RecExp. &amp; REC SORT (2)'!Print_Area</vt:lpstr>
      <vt:lpstr>'DetailSup-Rec.Rev.,2024'!Print_Area</vt:lpstr>
      <vt:lpstr>'Revenue Brief,2024'!Print_Area</vt:lpstr>
      <vt:lpstr>'Summary of Suppl.Est.'!Print_Area</vt:lpstr>
      <vt:lpstr>TOC!Print_Area</vt:lpstr>
      <vt:lpstr>'BudgetSect,2024'!Print_Titles</vt:lpstr>
      <vt:lpstr>'BudgetSize,2024'!Print_Titles</vt:lpstr>
      <vt:lpstr>'Detail RecExp. &amp; CapEx'!Print_Titles</vt:lpstr>
      <vt:lpstr>'Summary of Suppl.Est.'!Print_Titles</vt:lpstr>
      <vt:lpstr>TOC!Print_Titles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matthew</dc:creator>
  <cp:lastModifiedBy>HP</cp:lastModifiedBy>
  <cp:lastPrinted>2024-10-02T17:32:00Z</cp:lastPrinted>
  <dcterms:created xsi:type="dcterms:W3CDTF">2021-07-04T09:39:40Z</dcterms:created>
  <dcterms:modified xsi:type="dcterms:W3CDTF">2024-11-29T10:14:29Z</dcterms:modified>
</cp:coreProperties>
</file>